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8273EEA8-8FA2-4ADA-BAD6-65D1BEBBF2FE}" xr6:coauthVersionLast="47" xr6:coauthVersionMax="47" xr10:uidLastSave="{00000000-0000-0000-0000-000000000000}"/>
  <workbookProtection workbookAlgorithmName="SHA-512" workbookHashValue="JEJQq0rRyKI12prsLrZ8Gt4AZ2o198k6zuXENqVUpDlkCn+kVFntt2vrJWSx9lStJLzXJ0zRTEuJmrlk1VOT/A==" workbookSaltValue="mYC6PQNOpGy/iHx73hWJ0g==" workbookSpinCount="100000" lockStructure="1"/>
  <bookViews>
    <workbookView xWindow="-28920" yWindow="-120" windowWidth="29040" windowHeight="15720" tabRatio="783" xr2:uid="{9A95E24C-1EE9-46C1-98CF-824443619534}"/>
  </bookViews>
  <sheets>
    <sheet name="入力例（本体）" sheetId="28" r:id="rId1"/>
    <sheet name="入力例（AI制御装置）" sheetId="30" r:id="rId2"/>
    <sheet name="新規登録用（本体）" sheetId="27" r:id="rId3"/>
    <sheet name="新規登録用（AI制御装置）" sheetId="29" r:id="rId4"/>
    <sheet name="基準値" sheetId="3" r:id="rId5"/>
    <sheet name="登録申請メールテンプレート" sheetId="25" r:id="rId6"/>
    <sheet name="※編集不可※選択項目" sheetId="2" state="hidden" r:id="rId7"/>
  </sheets>
  <externalReferences>
    <externalReference r:id="rId8"/>
    <externalReference r:id="rId9"/>
  </externalReferences>
  <definedNames>
    <definedName name="_" localSheetId="5">#REF!</definedName>
    <definedName name="_">#REF!</definedName>
    <definedName name="_xlnm._FilterDatabase" localSheetId="6" hidden="1">※編集不可※選択項目!$N$1:$R$51</definedName>
    <definedName name="_xlnm._FilterDatabase" localSheetId="4" hidden="1">基準値!#REF!</definedName>
    <definedName name="_xlnm._FilterDatabase" localSheetId="3">'新規登録用（AI制御装置）'!$A$10:$P$210</definedName>
    <definedName name="_xlnm._FilterDatabase" localSheetId="2">'新規登録用（本体）'!$A$10:$AU$1010</definedName>
    <definedName name="_xlnm._FilterDatabase" localSheetId="1">'入力例（AI制御装置）'!$A$10:$P$41</definedName>
    <definedName name="_xlnm._FilterDatabase" localSheetId="0">'入力例（本体）'!$A$10:$AU$66</definedName>
    <definedName name="_xlnm.Print_Area" localSheetId="4">基準値!$A$1:$L$49</definedName>
    <definedName name="_xlnm.Print_Area" localSheetId="3">'新規登録用（AI制御装置）'!$A$1:$AA$211</definedName>
    <definedName name="_xlnm.Print_Area" localSheetId="2">'新規登録用（本体）'!$A$1:$BV$1011</definedName>
    <definedName name="_xlnm.Print_Area" localSheetId="5">登録申請メールテンプレート!$A$1:$B$27</definedName>
    <definedName name="_xlnm.Print_Area" localSheetId="1">'入力例（AI制御装置）'!$A$1:$AA$41</definedName>
    <definedName name="_xlnm.Print_Area" localSheetId="0">'入力例（本体）'!$A$1:$BU$66</definedName>
    <definedName name="_xlnm.Print_Titles" localSheetId="3">'新規登録用（AI制御装置）'!$1:$10</definedName>
    <definedName name="_xlnm.Print_Titles" localSheetId="2">'新規登録用（本体）'!$1:$10</definedName>
    <definedName name="_xlnm.Print_Titles" localSheetId="1">'入力例（AI制御装置）'!$1:$10</definedName>
    <definedName name="_xlnm.Print_Titles" localSheetId="0">'入力例（本体）'!$1:$10</definedName>
    <definedName name="工業会">[1]製品型番リスト管理表!$AY$5:$AY$8</definedName>
    <definedName name="無効化">[2]型番リスト!$AQ:$AQ</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 i="2" l="1"/>
  <c r="S14" i="2"/>
  <c r="S26" i="2"/>
  <c r="S42" i="2"/>
  <c r="S47" i="2"/>
  <c r="AF1011" i="27"/>
  <c r="AF1010" i="27"/>
  <c r="AF1009" i="27"/>
  <c r="AF1008" i="27"/>
  <c r="AF1007" i="27"/>
  <c r="AF1006" i="27"/>
  <c r="AF1005" i="27"/>
  <c r="AF1004" i="27"/>
  <c r="AF1003" i="27"/>
  <c r="AF1002" i="27"/>
  <c r="AF1001" i="27"/>
  <c r="AF1000" i="27"/>
  <c r="AF999" i="27"/>
  <c r="AF998" i="27"/>
  <c r="AF997" i="27"/>
  <c r="AF996" i="27"/>
  <c r="AF995" i="27"/>
  <c r="AF994" i="27"/>
  <c r="AF993" i="27"/>
  <c r="AF992" i="27"/>
  <c r="AF991" i="27"/>
  <c r="AF990" i="27"/>
  <c r="AF989" i="27"/>
  <c r="AF988" i="27"/>
  <c r="AF987" i="27"/>
  <c r="AF986" i="27"/>
  <c r="AF985" i="27"/>
  <c r="AF984" i="27"/>
  <c r="AF983" i="27"/>
  <c r="AF982" i="27"/>
  <c r="AF981" i="27"/>
  <c r="AF980" i="27"/>
  <c r="AF979" i="27"/>
  <c r="AF978" i="27"/>
  <c r="AF977" i="27"/>
  <c r="AF976" i="27"/>
  <c r="AF975" i="27"/>
  <c r="AF974" i="27"/>
  <c r="AF973" i="27"/>
  <c r="AF972" i="27"/>
  <c r="AF971" i="27"/>
  <c r="AF970" i="27"/>
  <c r="AF969" i="27"/>
  <c r="AF968" i="27"/>
  <c r="AF967" i="27"/>
  <c r="AF966" i="27"/>
  <c r="AF965" i="27"/>
  <c r="AF964" i="27"/>
  <c r="AF963" i="27"/>
  <c r="AF962" i="27"/>
  <c r="AF961" i="27"/>
  <c r="AF960" i="27"/>
  <c r="AF959" i="27"/>
  <c r="AF958" i="27"/>
  <c r="AF957" i="27"/>
  <c r="AF956" i="27"/>
  <c r="AF955" i="27"/>
  <c r="AF954" i="27"/>
  <c r="AF953" i="27"/>
  <c r="AF952" i="27"/>
  <c r="AF951" i="27"/>
  <c r="AF950" i="27"/>
  <c r="AF949" i="27"/>
  <c r="AF948" i="27"/>
  <c r="AF947" i="27"/>
  <c r="AF946" i="27"/>
  <c r="AF945" i="27"/>
  <c r="AF944" i="27"/>
  <c r="AF943" i="27"/>
  <c r="AF942" i="27"/>
  <c r="AF941" i="27"/>
  <c r="AF940" i="27"/>
  <c r="AF939" i="27"/>
  <c r="AF938" i="27"/>
  <c r="AF937" i="27"/>
  <c r="AF936" i="27"/>
  <c r="AF935" i="27"/>
  <c r="AF934" i="27"/>
  <c r="AF933" i="27"/>
  <c r="AF932" i="27"/>
  <c r="AF931" i="27"/>
  <c r="AF930" i="27"/>
  <c r="AF929" i="27"/>
  <c r="AF928" i="27"/>
  <c r="AF927" i="27"/>
  <c r="AF926" i="27"/>
  <c r="AF925" i="27"/>
  <c r="AF924" i="27"/>
  <c r="AF923" i="27"/>
  <c r="AF922" i="27"/>
  <c r="AF921" i="27"/>
  <c r="AF920" i="27"/>
  <c r="AF919" i="27"/>
  <c r="AF918" i="27"/>
  <c r="AF917" i="27"/>
  <c r="AF916" i="27"/>
  <c r="AF915" i="27"/>
  <c r="AF914" i="27"/>
  <c r="AF913" i="27"/>
  <c r="AF912" i="27"/>
  <c r="AF911" i="27"/>
  <c r="AF910" i="27"/>
  <c r="AF909" i="27"/>
  <c r="AF908" i="27"/>
  <c r="AF907" i="27"/>
  <c r="AF906" i="27"/>
  <c r="AF905" i="27"/>
  <c r="AF904" i="27"/>
  <c r="AF903" i="27"/>
  <c r="AF902" i="27"/>
  <c r="AF901" i="27"/>
  <c r="AF900" i="27"/>
  <c r="AF899" i="27"/>
  <c r="AF898" i="27"/>
  <c r="AF897" i="27"/>
  <c r="AF896" i="27"/>
  <c r="AF895" i="27"/>
  <c r="AF894" i="27"/>
  <c r="AF893" i="27"/>
  <c r="AF892" i="27"/>
  <c r="AF891" i="27"/>
  <c r="AF890" i="27"/>
  <c r="AF889" i="27"/>
  <c r="AF888" i="27"/>
  <c r="AF887" i="27"/>
  <c r="AF886" i="27"/>
  <c r="AF885" i="27"/>
  <c r="AF884" i="27"/>
  <c r="AF883" i="27"/>
  <c r="AF882" i="27"/>
  <c r="AF881" i="27"/>
  <c r="AF880" i="27"/>
  <c r="AF879" i="27"/>
  <c r="AF878" i="27"/>
  <c r="AF877" i="27"/>
  <c r="AF876" i="27"/>
  <c r="AF875" i="27"/>
  <c r="AF874" i="27"/>
  <c r="AF873" i="27"/>
  <c r="AF872" i="27"/>
  <c r="AF871" i="27"/>
  <c r="AF870" i="27"/>
  <c r="AF869" i="27"/>
  <c r="AF868" i="27"/>
  <c r="AF867" i="27"/>
  <c r="AF866" i="27"/>
  <c r="AF865" i="27"/>
  <c r="AF864" i="27"/>
  <c r="AF863" i="27"/>
  <c r="AF862" i="27"/>
  <c r="AF861" i="27"/>
  <c r="AF860" i="27"/>
  <c r="AF859" i="27"/>
  <c r="AF858" i="27"/>
  <c r="AF857" i="27"/>
  <c r="AF856" i="27"/>
  <c r="AF855" i="27"/>
  <c r="AF854" i="27"/>
  <c r="AF853" i="27"/>
  <c r="AF852" i="27"/>
  <c r="AF851" i="27"/>
  <c r="AF850" i="27"/>
  <c r="AF849" i="27"/>
  <c r="AF848" i="27"/>
  <c r="AF847" i="27"/>
  <c r="AF846" i="27"/>
  <c r="AF845" i="27"/>
  <c r="AF844" i="27"/>
  <c r="AF843" i="27"/>
  <c r="AF842" i="27"/>
  <c r="AF841" i="27"/>
  <c r="AF840" i="27"/>
  <c r="AF839" i="27"/>
  <c r="AF838" i="27"/>
  <c r="AF837" i="27"/>
  <c r="AF836" i="27"/>
  <c r="AF835" i="27"/>
  <c r="AF834" i="27"/>
  <c r="AF833" i="27"/>
  <c r="AF832" i="27"/>
  <c r="AF831" i="27"/>
  <c r="AF830" i="27"/>
  <c r="AF829" i="27"/>
  <c r="AF828" i="27"/>
  <c r="AF827" i="27"/>
  <c r="AF826" i="27"/>
  <c r="AF825" i="27"/>
  <c r="AF824" i="27"/>
  <c r="AF823" i="27"/>
  <c r="AF822" i="27"/>
  <c r="AF821" i="27"/>
  <c r="AF820" i="27"/>
  <c r="AF819" i="27"/>
  <c r="AF818" i="27"/>
  <c r="AF817" i="27"/>
  <c r="AF816" i="27"/>
  <c r="AF815" i="27"/>
  <c r="AF814" i="27"/>
  <c r="AF813" i="27"/>
  <c r="AF812" i="27"/>
  <c r="AF811" i="27"/>
  <c r="AF810" i="27"/>
  <c r="AF809" i="27"/>
  <c r="AF808" i="27"/>
  <c r="AF807" i="27"/>
  <c r="AF806" i="27"/>
  <c r="AF805" i="27"/>
  <c r="AF804" i="27"/>
  <c r="AF803" i="27"/>
  <c r="AF802" i="27"/>
  <c r="AF801" i="27"/>
  <c r="AF800" i="27"/>
  <c r="AF799" i="27"/>
  <c r="AF798" i="27"/>
  <c r="AF797" i="27"/>
  <c r="AF796" i="27"/>
  <c r="AF795" i="27"/>
  <c r="AF794" i="27"/>
  <c r="AF793" i="27"/>
  <c r="AF792" i="27"/>
  <c r="AF791" i="27"/>
  <c r="AF790" i="27"/>
  <c r="AF789" i="27"/>
  <c r="AF788" i="27"/>
  <c r="AF787" i="27"/>
  <c r="AF786" i="27"/>
  <c r="AF785" i="27"/>
  <c r="AF784" i="27"/>
  <c r="AF783" i="27"/>
  <c r="AF782" i="27"/>
  <c r="AF781" i="27"/>
  <c r="AF780" i="27"/>
  <c r="AF779" i="27"/>
  <c r="AF778" i="27"/>
  <c r="AF777" i="27"/>
  <c r="AF776" i="27"/>
  <c r="AF775" i="27"/>
  <c r="AF774" i="27"/>
  <c r="AF773" i="27"/>
  <c r="AF772" i="27"/>
  <c r="AF771" i="27"/>
  <c r="AF770" i="27"/>
  <c r="AF769" i="27"/>
  <c r="AF768" i="27"/>
  <c r="AF767" i="27"/>
  <c r="AF766" i="27"/>
  <c r="AF765" i="27"/>
  <c r="AF764" i="27"/>
  <c r="AF763" i="27"/>
  <c r="AF762" i="27"/>
  <c r="AF761" i="27"/>
  <c r="AF760" i="27"/>
  <c r="AF759" i="27"/>
  <c r="AF758" i="27"/>
  <c r="AF757" i="27"/>
  <c r="AF756" i="27"/>
  <c r="AF755" i="27"/>
  <c r="AF754" i="27"/>
  <c r="AF753" i="27"/>
  <c r="AF752" i="27"/>
  <c r="AF751" i="27"/>
  <c r="AF750" i="27"/>
  <c r="AF749" i="27"/>
  <c r="AF748" i="27"/>
  <c r="AF747" i="27"/>
  <c r="AF746" i="27"/>
  <c r="AF745" i="27"/>
  <c r="AF744" i="27"/>
  <c r="AF743" i="27"/>
  <c r="AF742" i="27"/>
  <c r="AF741" i="27"/>
  <c r="AF740" i="27"/>
  <c r="AF739" i="27"/>
  <c r="AF738" i="27"/>
  <c r="AF737" i="27"/>
  <c r="AF736" i="27"/>
  <c r="AF735" i="27"/>
  <c r="AF734" i="27"/>
  <c r="AF733" i="27"/>
  <c r="AF732" i="27"/>
  <c r="AF731" i="27"/>
  <c r="AF730" i="27"/>
  <c r="AF729" i="27"/>
  <c r="AF728" i="27"/>
  <c r="AF727" i="27"/>
  <c r="AF726" i="27"/>
  <c r="AF725" i="27"/>
  <c r="AF724" i="27"/>
  <c r="AF723" i="27"/>
  <c r="AF722" i="27"/>
  <c r="AF721" i="27"/>
  <c r="AF720" i="27"/>
  <c r="AF719" i="27"/>
  <c r="AF718" i="27"/>
  <c r="AF717" i="27"/>
  <c r="AF716" i="27"/>
  <c r="AF715" i="27"/>
  <c r="AF714" i="27"/>
  <c r="AF713" i="27"/>
  <c r="AF712" i="27"/>
  <c r="AF711" i="27"/>
  <c r="AF710" i="27"/>
  <c r="AF709" i="27"/>
  <c r="AF708" i="27"/>
  <c r="AF707" i="27"/>
  <c r="AF706" i="27"/>
  <c r="AF705" i="27"/>
  <c r="AF704" i="27"/>
  <c r="AF703" i="27"/>
  <c r="AF702" i="27"/>
  <c r="AF701" i="27"/>
  <c r="AF700" i="27"/>
  <c r="AF699" i="27"/>
  <c r="AF698" i="27"/>
  <c r="AF697" i="27"/>
  <c r="AF696" i="27"/>
  <c r="AF695" i="27"/>
  <c r="AF694" i="27"/>
  <c r="AF693" i="27"/>
  <c r="AF692" i="27"/>
  <c r="AF691" i="27"/>
  <c r="AF690" i="27"/>
  <c r="AF689" i="27"/>
  <c r="AF688" i="27"/>
  <c r="AF687" i="27"/>
  <c r="AF686" i="27"/>
  <c r="AF685" i="27"/>
  <c r="AF684" i="27"/>
  <c r="AF683" i="27"/>
  <c r="AF682" i="27"/>
  <c r="AF681" i="27"/>
  <c r="AF680" i="27"/>
  <c r="AF679" i="27"/>
  <c r="AF678" i="27"/>
  <c r="AF677" i="27"/>
  <c r="AF676" i="27"/>
  <c r="AF675" i="27"/>
  <c r="AF674" i="27"/>
  <c r="AF673" i="27"/>
  <c r="AF672" i="27"/>
  <c r="AF671" i="27"/>
  <c r="AF670" i="27"/>
  <c r="AF669" i="27"/>
  <c r="AF668" i="27"/>
  <c r="AF667" i="27"/>
  <c r="AF666" i="27"/>
  <c r="AF665" i="27"/>
  <c r="AF664" i="27"/>
  <c r="AF663" i="27"/>
  <c r="AF662" i="27"/>
  <c r="AF661" i="27"/>
  <c r="AF660" i="27"/>
  <c r="AF659" i="27"/>
  <c r="AF658" i="27"/>
  <c r="AF657" i="27"/>
  <c r="AF656" i="27"/>
  <c r="AF655" i="27"/>
  <c r="AF654" i="27"/>
  <c r="AF653" i="27"/>
  <c r="AF652" i="27"/>
  <c r="AF651" i="27"/>
  <c r="AF650" i="27"/>
  <c r="AF649" i="27"/>
  <c r="AF648" i="27"/>
  <c r="AF647" i="27"/>
  <c r="AF646" i="27"/>
  <c r="AF645" i="27"/>
  <c r="AF644" i="27"/>
  <c r="AF643" i="27"/>
  <c r="AF642" i="27"/>
  <c r="AF641" i="27"/>
  <c r="AF640" i="27"/>
  <c r="AF639" i="27"/>
  <c r="AF638" i="27"/>
  <c r="AF637" i="27"/>
  <c r="AF636" i="27"/>
  <c r="AF635" i="27"/>
  <c r="AF634" i="27"/>
  <c r="AF633" i="27"/>
  <c r="AF632" i="27"/>
  <c r="AF631" i="27"/>
  <c r="AF630" i="27"/>
  <c r="AF629" i="27"/>
  <c r="AF628" i="27"/>
  <c r="AF627" i="27"/>
  <c r="AF626" i="27"/>
  <c r="AF625" i="27"/>
  <c r="AF624" i="27"/>
  <c r="AF623" i="27"/>
  <c r="AF622" i="27"/>
  <c r="AF621" i="27"/>
  <c r="AF620" i="27"/>
  <c r="AF619" i="27"/>
  <c r="AF618" i="27"/>
  <c r="AF617" i="27"/>
  <c r="AF616" i="27"/>
  <c r="AF615" i="27"/>
  <c r="AF614" i="27"/>
  <c r="AF613" i="27"/>
  <c r="AF612" i="27"/>
  <c r="AF611" i="27"/>
  <c r="AF610" i="27"/>
  <c r="AF609" i="27"/>
  <c r="AF608" i="27"/>
  <c r="AF607" i="27"/>
  <c r="AF606" i="27"/>
  <c r="AF605" i="27"/>
  <c r="AF604" i="27"/>
  <c r="AF603" i="27"/>
  <c r="AF602" i="27"/>
  <c r="AF601" i="27"/>
  <c r="AF600" i="27"/>
  <c r="AF599" i="27"/>
  <c r="AF598" i="27"/>
  <c r="AF597" i="27"/>
  <c r="AF596" i="27"/>
  <c r="AF595" i="27"/>
  <c r="AF594" i="27"/>
  <c r="AF593" i="27"/>
  <c r="AF592" i="27"/>
  <c r="AF591" i="27"/>
  <c r="AF590" i="27"/>
  <c r="AF589" i="27"/>
  <c r="AF588" i="27"/>
  <c r="AF587" i="27"/>
  <c r="AF586" i="27"/>
  <c r="AF585" i="27"/>
  <c r="AF584" i="27"/>
  <c r="AF583" i="27"/>
  <c r="AF582" i="27"/>
  <c r="AF581" i="27"/>
  <c r="AF580" i="27"/>
  <c r="AF579" i="27"/>
  <c r="AF578" i="27"/>
  <c r="AF577" i="27"/>
  <c r="AF576" i="27"/>
  <c r="AF575" i="27"/>
  <c r="AF574" i="27"/>
  <c r="AF573" i="27"/>
  <c r="AF572" i="27"/>
  <c r="AF571" i="27"/>
  <c r="AF570" i="27"/>
  <c r="AF569" i="27"/>
  <c r="AF568" i="27"/>
  <c r="AF567" i="27"/>
  <c r="AF566" i="27"/>
  <c r="AF565" i="27"/>
  <c r="AF564" i="27"/>
  <c r="AF563" i="27"/>
  <c r="AF562" i="27"/>
  <c r="AF561" i="27"/>
  <c r="AF560" i="27"/>
  <c r="AF559" i="27"/>
  <c r="AF558" i="27"/>
  <c r="AF557" i="27"/>
  <c r="AF556" i="27"/>
  <c r="AF555" i="27"/>
  <c r="AF554" i="27"/>
  <c r="AF553" i="27"/>
  <c r="AF552" i="27"/>
  <c r="AF551" i="27"/>
  <c r="AF550" i="27"/>
  <c r="AF549" i="27"/>
  <c r="AF548" i="27"/>
  <c r="AF547" i="27"/>
  <c r="AF546" i="27"/>
  <c r="AF545" i="27"/>
  <c r="AF544" i="27"/>
  <c r="AF543" i="27"/>
  <c r="AF542" i="27"/>
  <c r="AF541" i="27"/>
  <c r="AF540" i="27"/>
  <c r="AF539" i="27"/>
  <c r="AF538" i="27"/>
  <c r="AF537" i="27"/>
  <c r="AF536" i="27"/>
  <c r="AF535" i="27"/>
  <c r="AF534" i="27"/>
  <c r="AF533" i="27"/>
  <c r="AF532" i="27"/>
  <c r="AF531" i="27"/>
  <c r="AF530" i="27"/>
  <c r="AF529" i="27"/>
  <c r="AF528" i="27"/>
  <c r="AF527" i="27"/>
  <c r="AF526" i="27"/>
  <c r="AF525" i="27"/>
  <c r="AF524" i="27"/>
  <c r="AF523" i="27"/>
  <c r="AF522" i="27"/>
  <c r="AF521" i="27"/>
  <c r="AF520" i="27"/>
  <c r="AF519" i="27"/>
  <c r="AF518" i="27"/>
  <c r="AF517" i="27"/>
  <c r="AF516" i="27"/>
  <c r="AF515" i="27"/>
  <c r="AF514" i="27"/>
  <c r="AF513" i="27"/>
  <c r="AF512" i="27"/>
  <c r="AF511" i="27"/>
  <c r="AF510" i="27"/>
  <c r="AF509" i="27"/>
  <c r="AF508" i="27"/>
  <c r="AF507" i="27"/>
  <c r="AF506" i="27"/>
  <c r="AF505" i="27"/>
  <c r="AF504" i="27"/>
  <c r="AF503" i="27"/>
  <c r="AF502" i="27"/>
  <c r="AF501" i="27"/>
  <c r="AF500" i="27"/>
  <c r="AF499" i="27"/>
  <c r="AF498" i="27"/>
  <c r="AF497" i="27"/>
  <c r="AF496" i="27"/>
  <c r="AF495" i="27"/>
  <c r="AF494" i="27"/>
  <c r="AF493" i="27"/>
  <c r="AF492" i="27"/>
  <c r="AF491" i="27"/>
  <c r="AF490" i="27"/>
  <c r="AF489" i="27"/>
  <c r="AF488" i="27"/>
  <c r="AF487" i="27"/>
  <c r="AF486" i="27"/>
  <c r="AF485" i="27"/>
  <c r="AF484" i="27"/>
  <c r="AF483" i="27"/>
  <c r="AF482" i="27"/>
  <c r="AF481" i="27"/>
  <c r="AF480" i="27"/>
  <c r="AF479" i="27"/>
  <c r="AF478" i="27"/>
  <c r="AF477" i="27"/>
  <c r="AF476" i="27"/>
  <c r="AF475" i="27"/>
  <c r="AF474" i="27"/>
  <c r="AF473" i="27"/>
  <c r="AF472" i="27"/>
  <c r="AF471" i="27"/>
  <c r="AF470" i="27"/>
  <c r="AF469" i="27"/>
  <c r="AF468" i="27"/>
  <c r="AF467" i="27"/>
  <c r="AF466" i="27"/>
  <c r="AF465" i="27"/>
  <c r="AF464" i="27"/>
  <c r="AF463" i="27"/>
  <c r="AF462" i="27"/>
  <c r="AF461" i="27"/>
  <c r="AF460" i="27"/>
  <c r="AF459" i="27"/>
  <c r="AF458" i="27"/>
  <c r="AF457" i="27"/>
  <c r="AF456" i="27"/>
  <c r="AF455" i="27"/>
  <c r="AF454" i="27"/>
  <c r="AF453" i="27"/>
  <c r="AF452" i="27"/>
  <c r="AF451" i="27"/>
  <c r="AF450" i="27"/>
  <c r="AF449" i="27"/>
  <c r="AF448" i="27"/>
  <c r="AF447" i="27"/>
  <c r="AF446" i="27"/>
  <c r="AF445" i="27"/>
  <c r="AF444" i="27"/>
  <c r="AF443" i="27"/>
  <c r="AF442" i="27"/>
  <c r="AF441" i="27"/>
  <c r="AF440" i="27"/>
  <c r="AF439" i="27"/>
  <c r="AF438" i="27"/>
  <c r="AF437" i="27"/>
  <c r="AF436" i="27"/>
  <c r="AF435" i="27"/>
  <c r="AF434" i="27"/>
  <c r="AF433" i="27"/>
  <c r="AF432" i="27"/>
  <c r="AF431" i="27"/>
  <c r="AF430" i="27"/>
  <c r="AF429" i="27"/>
  <c r="AF428" i="27"/>
  <c r="AF427" i="27"/>
  <c r="AF426" i="27"/>
  <c r="AF425" i="27"/>
  <c r="AF424" i="27"/>
  <c r="AF423" i="27"/>
  <c r="AF422" i="27"/>
  <c r="AF421" i="27"/>
  <c r="AF420" i="27"/>
  <c r="AF419" i="27"/>
  <c r="AF418" i="27"/>
  <c r="AF417" i="27"/>
  <c r="AF416" i="27"/>
  <c r="AF415" i="27"/>
  <c r="AF414" i="27"/>
  <c r="AF413" i="27"/>
  <c r="AF412" i="27"/>
  <c r="AF411" i="27"/>
  <c r="AF410" i="27"/>
  <c r="AF409" i="27"/>
  <c r="AF408" i="27"/>
  <c r="AF407" i="27"/>
  <c r="AF406" i="27"/>
  <c r="AF405" i="27"/>
  <c r="AF404" i="27"/>
  <c r="AF403" i="27"/>
  <c r="AF402" i="27"/>
  <c r="AF401" i="27"/>
  <c r="AF400" i="27"/>
  <c r="AF399" i="27"/>
  <c r="AF398" i="27"/>
  <c r="AF397" i="27"/>
  <c r="AF396" i="27"/>
  <c r="AF395" i="27"/>
  <c r="AF394" i="27"/>
  <c r="AF393" i="27"/>
  <c r="AF392" i="27"/>
  <c r="AF391" i="27"/>
  <c r="AF390" i="27"/>
  <c r="AF389" i="27"/>
  <c r="AF388" i="27"/>
  <c r="AF387" i="27"/>
  <c r="AF386" i="27"/>
  <c r="AF385" i="27"/>
  <c r="AF384" i="27"/>
  <c r="AF383" i="27"/>
  <c r="AF382" i="27"/>
  <c r="AF381" i="27"/>
  <c r="AF380" i="27"/>
  <c r="AF379" i="27"/>
  <c r="AF378" i="27"/>
  <c r="AF377" i="27"/>
  <c r="AF376" i="27"/>
  <c r="AF375" i="27"/>
  <c r="AF374" i="27"/>
  <c r="AF373" i="27"/>
  <c r="AF372" i="27"/>
  <c r="AF371" i="27"/>
  <c r="AF370" i="27"/>
  <c r="AF369" i="27"/>
  <c r="AF368" i="27"/>
  <c r="AF367" i="27"/>
  <c r="AF366" i="27"/>
  <c r="AF365" i="27"/>
  <c r="AF364" i="27"/>
  <c r="AF363" i="27"/>
  <c r="AF362" i="27"/>
  <c r="AF361" i="27"/>
  <c r="AF360" i="27"/>
  <c r="AF359" i="27"/>
  <c r="AF358" i="27"/>
  <c r="AF357" i="27"/>
  <c r="AF356" i="27"/>
  <c r="AF355" i="27"/>
  <c r="AF354" i="27"/>
  <c r="AF353" i="27"/>
  <c r="AF352" i="27"/>
  <c r="AF351" i="27"/>
  <c r="AF350" i="27"/>
  <c r="AF349" i="27"/>
  <c r="AF348" i="27"/>
  <c r="AF347" i="27"/>
  <c r="AF346" i="27"/>
  <c r="AF345" i="27"/>
  <c r="AF344" i="27"/>
  <c r="AF343" i="27"/>
  <c r="AF342" i="27"/>
  <c r="AF341" i="27"/>
  <c r="AF340" i="27"/>
  <c r="AF339" i="27"/>
  <c r="AF338" i="27"/>
  <c r="AF337" i="27"/>
  <c r="AF336" i="27"/>
  <c r="AF335" i="27"/>
  <c r="AF334" i="27"/>
  <c r="AF333" i="27"/>
  <c r="AF332" i="27"/>
  <c r="AF331" i="27"/>
  <c r="AF330" i="27"/>
  <c r="AF329" i="27"/>
  <c r="AF328" i="27"/>
  <c r="AF327" i="27"/>
  <c r="AF326" i="27"/>
  <c r="AF325" i="27"/>
  <c r="AF324" i="27"/>
  <c r="AF323" i="27"/>
  <c r="AF322" i="27"/>
  <c r="AF321" i="27"/>
  <c r="AF320" i="27"/>
  <c r="AF319" i="27"/>
  <c r="AF318" i="27"/>
  <c r="AF317" i="27"/>
  <c r="AF316" i="27"/>
  <c r="AF315" i="27"/>
  <c r="AF314" i="27"/>
  <c r="AF313" i="27"/>
  <c r="AF312" i="27"/>
  <c r="AF311" i="27"/>
  <c r="AF310" i="27"/>
  <c r="AF309" i="27"/>
  <c r="AF308" i="27"/>
  <c r="AF307" i="27"/>
  <c r="AF306" i="27"/>
  <c r="AF305" i="27"/>
  <c r="AF304" i="27"/>
  <c r="AF303" i="27"/>
  <c r="AF302" i="27"/>
  <c r="AF301" i="27"/>
  <c r="AF300" i="27"/>
  <c r="AF299" i="27"/>
  <c r="AF298" i="27"/>
  <c r="AF297" i="27"/>
  <c r="AF296" i="27"/>
  <c r="AF295" i="27"/>
  <c r="AF294" i="27"/>
  <c r="AF293" i="27"/>
  <c r="AF292" i="27"/>
  <c r="AF291" i="27"/>
  <c r="AF290" i="27"/>
  <c r="AF289" i="27"/>
  <c r="AF288" i="27"/>
  <c r="AF287" i="27"/>
  <c r="AF286" i="27"/>
  <c r="AF285" i="27"/>
  <c r="AF284" i="27"/>
  <c r="AF283" i="27"/>
  <c r="AF282" i="27"/>
  <c r="AF281" i="27"/>
  <c r="AF280" i="27"/>
  <c r="AF279" i="27"/>
  <c r="AF278" i="27"/>
  <c r="AF277" i="27"/>
  <c r="AF276" i="27"/>
  <c r="AF275" i="27"/>
  <c r="AF274" i="27"/>
  <c r="AF273" i="27"/>
  <c r="AF272" i="27"/>
  <c r="AF271" i="27"/>
  <c r="AF270" i="27"/>
  <c r="AF269" i="27"/>
  <c r="AF268" i="27"/>
  <c r="AF267" i="27"/>
  <c r="AF266" i="27"/>
  <c r="AF265" i="27"/>
  <c r="AF264" i="27"/>
  <c r="AF263" i="27"/>
  <c r="AF262" i="27"/>
  <c r="AF261" i="27"/>
  <c r="AF260" i="27"/>
  <c r="AF259" i="27"/>
  <c r="AF258" i="27"/>
  <c r="AF257" i="27"/>
  <c r="AF256" i="27"/>
  <c r="AF255" i="27"/>
  <c r="AF254" i="27"/>
  <c r="AF253" i="27"/>
  <c r="AF252" i="27"/>
  <c r="AF251" i="27"/>
  <c r="AF250" i="27"/>
  <c r="AF249" i="27"/>
  <c r="AF248" i="27"/>
  <c r="AF247" i="27"/>
  <c r="AF246" i="27"/>
  <c r="AF245" i="27"/>
  <c r="AF244" i="27"/>
  <c r="AF243" i="27"/>
  <c r="AF242" i="27"/>
  <c r="AF241" i="27"/>
  <c r="AF240" i="27"/>
  <c r="AF239" i="27"/>
  <c r="AF238" i="27"/>
  <c r="AF237" i="27"/>
  <c r="AF236" i="27"/>
  <c r="AF235" i="27"/>
  <c r="AF234" i="27"/>
  <c r="AF233" i="27"/>
  <c r="AF232" i="27"/>
  <c r="AF231" i="27"/>
  <c r="AF230" i="27"/>
  <c r="AF229" i="27"/>
  <c r="AF228" i="27"/>
  <c r="AF227" i="27"/>
  <c r="AF226" i="27"/>
  <c r="AF225" i="27"/>
  <c r="AF224" i="27"/>
  <c r="AF223" i="27"/>
  <c r="AF222" i="27"/>
  <c r="AF221" i="27"/>
  <c r="AF220" i="27"/>
  <c r="AF219" i="27"/>
  <c r="AF218" i="27"/>
  <c r="AF217" i="27"/>
  <c r="AF216" i="27"/>
  <c r="AF215" i="27"/>
  <c r="AF214" i="27"/>
  <c r="AF213" i="27"/>
  <c r="AF212" i="27"/>
  <c r="AF211" i="27"/>
  <c r="AF210" i="27"/>
  <c r="AF209" i="27"/>
  <c r="AF208" i="27"/>
  <c r="AF207" i="27"/>
  <c r="AF206" i="27"/>
  <c r="AF205" i="27"/>
  <c r="AF204" i="27"/>
  <c r="AF203" i="27"/>
  <c r="AF202" i="27"/>
  <c r="AF201" i="27"/>
  <c r="AF200" i="27"/>
  <c r="AF199" i="27"/>
  <c r="AF198" i="27"/>
  <c r="AF197" i="27"/>
  <c r="AF196" i="27"/>
  <c r="AF195" i="27"/>
  <c r="AF194" i="27"/>
  <c r="AF193" i="27"/>
  <c r="AF192" i="27"/>
  <c r="AF191" i="27"/>
  <c r="AF190" i="27"/>
  <c r="AF189" i="27"/>
  <c r="AF188" i="27"/>
  <c r="AF187" i="27"/>
  <c r="AF186" i="27"/>
  <c r="AF185" i="27"/>
  <c r="AF184" i="27"/>
  <c r="AF183" i="27"/>
  <c r="AF182" i="27"/>
  <c r="AF181" i="27"/>
  <c r="AF180" i="27"/>
  <c r="AF179" i="27"/>
  <c r="AF178" i="27"/>
  <c r="AF177" i="27"/>
  <c r="AF176" i="27"/>
  <c r="AF175" i="27"/>
  <c r="AF174" i="27"/>
  <c r="AF173" i="27"/>
  <c r="AF172" i="27"/>
  <c r="AF171" i="27"/>
  <c r="AF170" i="27"/>
  <c r="AF169" i="27"/>
  <c r="AF168" i="27"/>
  <c r="AF167" i="27"/>
  <c r="AF166" i="27"/>
  <c r="AF165" i="27"/>
  <c r="AF164" i="27"/>
  <c r="AF163" i="27"/>
  <c r="AF162" i="27"/>
  <c r="AF161" i="27"/>
  <c r="AF160" i="27"/>
  <c r="AF159" i="27"/>
  <c r="AF158" i="27"/>
  <c r="AF157" i="27"/>
  <c r="AF156" i="27"/>
  <c r="AF155" i="27"/>
  <c r="AF154" i="27"/>
  <c r="AF153" i="27"/>
  <c r="AF152" i="27"/>
  <c r="AF151" i="27"/>
  <c r="AF150" i="27"/>
  <c r="AF149" i="27"/>
  <c r="AF148" i="27"/>
  <c r="AF147" i="27"/>
  <c r="AF146" i="27"/>
  <c r="AF145" i="27"/>
  <c r="AF144" i="27"/>
  <c r="AF143" i="27"/>
  <c r="AF142" i="27"/>
  <c r="AF141" i="27"/>
  <c r="AF140" i="27"/>
  <c r="AF139" i="27"/>
  <c r="AF138" i="27"/>
  <c r="AF137" i="27"/>
  <c r="AF136" i="27"/>
  <c r="AF135" i="27"/>
  <c r="AF134" i="27"/>
  <c r="AF133" i="27"/>
  <c r="AF132" i="27"/>
  <c r="AF131" i="27"/>
  <c r="AF130" i="27"/>
  <c r="AF129" i="27"/>
  <c r="AF128" i="27"/>
  <c r="AF127" i="27"/>
  <c r="AF126" i="27"/>
  <c r="AF125" i="27"/>
  <c r="AF124" i="27"/>
  <c r="AF123" i="27"/>
  <c r="AF122" i="27"/>
  <c r="AF121" i="27"/>
  <c r="AF120" i="27"/>
  <c r="AF119" i="27"/>
  <c r="AF118" i="27"/>
  <c r="AF117" i="27"/>
  <c r="AF116" i="27"/>
  <c r="AF115" i="27"/>
  <c r="AF114" i="27"/>
  <c r="AF113" i="27"/>
  <c r="AF112" i="27"/>
  <c r="AF111" i="27"/>
  <c r="AF110" i="27"/>
  <c r="AF109" i="27"/>
  <c r="AF108" i="27"/>
  <c r="AF107" i="27"/>
  <c r="AF106" i="27"/>
  <c r="AF105" i="27"/>
  <c r="AF104" i="27"/>
  <c r="AF103" i="27"/>
  <c r="AF102" i="27"/>
  <c r="AF101" i="27"/>
  <c r="AF100" i="27"/>
  <c r="AF99" i="27"/>
  <c r="AF98" i="27"/>
  <c r="AF97" i="27"/>
  <c r="AF96" i="27"/>
  <c r="AF95" i="27"/>
  <c r="AF94" i="27"/>
  <c r="AF93" i="27"/>
  <c r="AF92" i="27"/>
  <c r="AF91" i="27"/>
  <c r="AF90" i="27"/>
  <c r="AF89" i="27"/>
  <c r="AF88" i="27"/>
  <c r="AF87" i="27"/>
  <c r="AF86" i="27"/>
  <c r="AF85" i="27"/>
  <c r="AF84" i="27"/>
  <c r="AF83" i="27"/>
  <c r="AF82" i="27"/>
  <c r="AF81" i="27"/>
  <c r="AF80" i="27"/>
  <c r="AF79" i="27"/>
  <c r="AF78" i="27"/>
  <c r="AF77" i="27"/>
  <c r="AF76" i="27"/>
  <c r="AF75" i="27"/>
  <c r="AF74" i="27"/>
  <c r="AF73" i="27"/>
  <c r="AF72" i="27"/>
  <c r="AF71" i="27"/>
  <c r="AF70" i="27"/>
  <c r="AF69" i="27"/>
  <c r="AF68" i="27"/>
  <c r="AF67" i="27"/>
  <c r="AF66" i="27"/>
  <c r="AF65" i="27"/>
  <c r="AF64" i="27"/>
  <c r="AF63" i="27"/>
  <c r="AF62" i="27"/>
  <c r="AF61" i="27"/>
  <c r="AF60" i="27"/>
  <c r="AF59" i="27"/>
  <c r="AF58" i="27"/>
  <c r="AF57" i="27"/>
  <c r="AF56" i="27"/>
  <c r="AF55" i="27"/>
  <c r="AF54" i="27"/>
  <c r="AF53" i="27"/>
  <c r="AF52" i="27"/>
  <c r="AF51" i="27"/>
  <c r="AF50" i="27"/>
  <c r="AF49" i="27"/>
  <c r="AF48" i="27"/>
  <c r="AF47" i="27"/>
  <c r="AF46" i="27"/>
  <c r="AF45" i="27"/>
  <c r="AF44" i="27"/>
  <c r="AF43" i="27"/>
  <c r="AF42" i="27"/>
  <c r="AF41" i="27"/>
  <c r="AF40" i="27"/>
  <c r="AF39" i="27"/>
  <c r="AF38" i="27"/>
  <c r="AF37" i="27"/>
  <c r="AF36" i="27"/>
  <c r="AF35" i="27"/>
  <c r="AF34" i="27"/>
  <c r="AF33" i="27"/>
  <c r="AF32" i="27"/>
  <c r="AF31" i="27"/>
  <c r="AF30" i="27"/>
  <c r="AF29" i="27"/>
  <c r="AF28" i="27"/>
  <c r="AF27" i="27"/>
  <c r="AF26" i="27"/>
  <c r="AF25" i="27"/>
  <c r="AF24" i="27"/>
  <c r="AF23" i="27"/>
  <c r="AF22" i="27"/>
  <c r="AF21" i="27"/>
  <c r="AF20" i="27"/>
  <c r="AF19" i="27"/>
  <c r="AF18" i="27"/>
  <c r="AF17" i="27"/>
  <c r="AF14" i="27"/>
  <c r="AF13" i="27"/>
  <c r="AU1011" i="27"/>
  <c r="AU1010" i="27"/>
  <c r="AU1009" i="27"/>
  <c r="AU1008" i="27"/>
  <c r="AU1007" i="27"/>
  <c r="AU1006" i="27"/>
  <c r="AU1005" i="27"/>
  <c r="AU1004" i="27"/>
  <c r="AU1003" i="27"/>
  <c r="AU1002" i="27"/>
  <c r="AU1001" i="27"/>
  <c r="AU1000" i="27"/>
  <c r="AU999" i="27"/>
  <c r="AU998" i="27"/>
  <c r="AU997" i="27"/>
  <c r="AU996" i="27"/>
  <c r="AU995" i="27"/>
  <c r="AU994" i="27"/>
  <c r="AU993" i="27"/>
  <c r="AU992" i="27"/>
  <c r="AU991" i="27"/>
  <c r="AU990" i="27"/>
  <c r="AU989" i="27"/>
  <c r="AU988" i="27"/>
  <c r="AU987" i="27"/>
  <c r="AU986" i="27"/>
  <c r="AU985" i="27"/>
  <c r="AU984" i="27"/>
  <c r="AU983" i="27"/>
  <c r="AU982" i="27"/>
  <c r="AU981" i="27"/>
  <c r="AU980" i="27"/>
  <c r="AU979" i="27"/>
  <c r="AU978" i="27"/>
  <c r="AU977" i="27"/>
  <c r="AU976" i="27"/>
  <c r="AU975" i="27"/>
  <c r="AU974" i="27"/>
  <c r="AU973" i="27"/>
  <c r="AU972" i="27"/>
  <c r="AU971" i="27"/>
  <c r="AU970" i="27"/>
  <c r="AU969" i="27"/>
  <c r="AU968" i="27"/>
  <c r="AU967" i="27"/>
  <c r="AU966" i="27"/>
  <c r="AU965" i="27"/>
  <c r="AU964" i="27"/>
  <c r="AU963" i="27"/>
  <c r="AU962" i="27"/>
  <c r="AU961" i="27"/>
  <c r="AU960" i="27"/>
  <c r="AU959" i="27"/>
  <c r="AU958" i="27"/>
  <c r="AU957" i="27"/>
  <c r="AU956" i="27"/>
  <c r="AU955" i="27"/>
  <c r="AU954" i="27"/>
  <c r="AU953" i="27"/>
  <c r="AU952" i="27"/>
  <c r="AU951" i="27"/>
  <c r="AU950" i="27"/>
  <c r="AU949" i="27"/>
  <c r="AU948" i="27"/>
  <c r="AU947" i="27"/>
  <c r="AU946" i="27"/>
  <c r="AU945" i="27"/>
  <c r="AU944" i="27"/>
  <c r="AU943" i="27"/>
  <c r="AU942" i="27"/>
  <c r="AU941" i="27"/>
  <c r="AU940" i="27"/>
  <c r="AU939" i="27"/>
  <c r="AU938" i="27"/>
  <c r="AU937" i="27"/>
  <c r="AU936" i="27"/>
  <c r="AU935" i="27"/>
  <c r="AU934" i="27"/>
  <c r="AU933" i="27"/>
  <c r="AU932" i="27"/>
  <c r="AU931" i="27"/>
  <c r="AU930" i="27"/>
  <c r="AU929" i="27"/>
  <c r="AU928" i="27"/>
  <c r="AU927" i="27"/>
  <c r="AU926" i="27"/>
  <c r="AU925" i="27"/>
  <c r="AU924" i="27"/>
  <c r="AU923" i="27"/>
  <c r="AU922" i="27"/>
  <c r="AU921" i="27"/>
  <c r="AU920" i="27"/>
  <c r="AU919" i="27"/>
  <c r="AU918" i="27"/>
  <c r="AU917" i="27"/>
  <c r="AU916" i="27"/>
  <c r="AU915" i="27"/>
  <c r="AU914" i="27"/>
  <c r="AU913" i="27"/>
  <c r="AU912" i="27"/>
  <c r="AU911" i="27"/>
  <c r="AU910" i="27"/>
  <c r="AU909" i="27"/>
  <c r="AU908" i="27"/>
  <c r="AU907" i="27"/>
  <c r="AU906" i="27"/>
  <c r="AU905" i="27"/>
  <c r="AU904" i="27"/>
  <c r="AU903" i="27"/>
  <c r="AU902" i="27"/>
  <c r="AU901" i="27"/>
  <c r="AU900" i="27"/>
  <c r="AU899" i="27"/>
  <c r="AU898" i="27"/>
  <c r="AU897" i="27"/>
  <c r="AU896" i="27"/>
  <c r="AU895" i="27"/>
  <c r="AU894" i="27"/>
  <c r="AU893" i="27"/>
  <c r="AU892" i="27"/>
  <c r="AU891" i="27"/>
  <c r="AU890" i="27"/>
  <c r="AU889" i="27"/>
  <c r="AU888" i="27"/>
  <c r="AU887" i="27"/>
  <c r="AU886" i="27"/>
  <c r="AU885" i="27"/>
  <c r="AU884" i="27"/>
  <c r="AU883" i="27"/>
  <c r="AU882" i="27"/>
  <c r="AU881" i="27"/>
  <c r="AU880" i="27"/>
  <c r="AU879" i="27"/>
  <c r="AU878" i="27"/>
  <c r="AU877" i="27"/>
  <c r="AU876" i="27"/>
  <c r="AU875" i="27"/>
  <c r="AU874" i="27"/>
  <c r="AU873" i="27"/>
  <c r="AU872" i="27"/>
  <c r="AU871" i="27"/>
  <c r="AU870" i="27"/>
  <c r="AU869" i="27"/>
  <c r="AU868" i="27"/>
  <c r="AU867" i="27"/>
  <c r="AU866" i="27"/>
  <c r="AU865" i="27"/>
  <c r="AU864" i="27"/>
  <c r="AU863" i="27"/>
  <c r="AU862" i="27"/>
  <c r="AU861" i="27"/>
  <c r="AU860" i="27"/>
  <c r="AU859" i="27"/>
  <c r="AU858" i="27"/>
  <c r="AU857" i="27"/>
  <c r="AU856" i="27"/>
  <c r="AU855" i="27"/>
  <c r="AU854" i="27"/>
  <c r="AU853" i="27"/>
  <c r="AU852" i="27"/>
  <c r="AU851" i="27"/>
  <c r="AU850" i="27"/>
  <c r="AU849" i="27"/>
  <c r="AU848" i="27"/>
  <c r="AU847" i="27"/>
  <c r="AU846" i="27"/>
  <c r="AU845" i="27"/>
  <c r="AU844" i="27"/>
  <c r="AU843" i="27"/>
  <c r="AU842" i="27"/>
  <c r="AU841" i="27"/>
  <c r="AU840" i="27"/>
  <c r="AU839" i="27"/>
  <c r="AU838" i="27"/>
  <c r="AU837" i="27"/>
  <c r="AU836" i="27"/>
  <c r="AU835" i="27"/>
  <c r="AU834" i="27"/>
  <c r="AU833" i="27"/>
  <c r="AU832" i="27"/>
  <c r="AU831" i="27"/>
  <c r="AU830" i="27"/>
  <c r="AU829" i="27"/>
  <c r="AU828" i="27"/>
  <c r="AU827" i="27"/>
  <c r="AU826" i="27"/>
  <c r="AU825" i="27"/>
  <c r="AU824" i="27"/>
  <c r="AU823" i="27"/>
  <c r="AU822" i="27"/>
  <c r="AU821" i="27"/>
  <c r="AU820" i="27"/>
  <c r="AU819" i="27"/>
  <c r="AU818" i="27"/>
  <c r="AU817" i="27"/>
  <c r="AU816" i="27"/>
  <c r="AU815" i="27"/>
  <c r="AU814" i="27"/>
  <c r="AU813" i="27"/>
  <c r="AU812" i="27"/>
  <c r="AU811" i="27"/>
  <c r="AU810" i="27"/>
  <c r="AU809" i="27"/>
  <c r="AU808" i="27"/>
  <c r="AU807" i="27"/>
  <c r="AU806" i="27"/>
  <c r="AU805" i="27"/>
  <c r="AU804" i="27"/>
  <c r="AU803" i="27"/>
  <c r="AU802" i="27"/>
  <c r="AU801" i="27"/>
  <c r="AU800" i="27"/>
  <c r="AU799" i="27"/>
  <c r="AU798" i="27"/>
  <c r="AU797" i="27"/>
  <c r="AU796" i="27"/>
  <c r="AU795" i="27"/>
  <c r="AU794" i="27"/>
  <c r="AU793" i="27"/>
  <c r="AU792" i="27"/>
  <c r="AU791" i="27"/>
  <c r="AU790" i="27"/>
  <c r="AU789" i="27"/>
  <c r="AU788" i="27"/>
  <c r="AU787" i="27"/>
  <c r="AU786" i="27"/>
  <c r="AU785" i="27"/>
  <c r="AU784" i="27"/>
  <c r="AU783" i="27"/>
  <c r="AU782" i="27"/>
  <c r="AU781" i="27"/>
  <c r="AU780" i="27"/>
  <c r="AU779" i="27"/>
  <c r="AU778" i="27"/>
  <c r="AU777" i="27"/>
  <c r="AU776" i="27"/>
  <c r="AU775" i="27"/>
  <c r="AU774" i="27"/>
  <c r="AU773" i="27"/>
  <c r="AU772" i="27"/>
  <c r="AU771" i="27"/>
  <c r="AU770" i="27"/>
  <c r="AU769" i="27"/>
  <c r="AU768" i="27"/>
  <c r="AU767" i="27"/>
  <c r="AU766" i="27"/>
  <c r="AU765" i="27"/>
  <c r="AU764" i="27"/>
  <c r="AU763" i="27"/>
  <c r="AU762" i="27"/>
  <c r="AU761" i="27"/>
  <c r="AU760" i="27"/>
  <c r="AU759" i="27"/>
  <c r="AU758" i="27"/>
  <c r="AU757" i="27"/>
  <c r="AU756" i="27"/>
  <c r="AU755" i="27"/>
  <c r="AU754" i="27"/>
  <c r="AU753" i="27"/>
  <c r="AU752" i="27"/>
  <c r="AU751" i="27"/>
  <c r="AU750" i="27"/>
  <c r="AU749" i="27"/>
  <c r="AU748" i="27"/>
  <c r="AU747" i="27"/>
  <c r="AU746" i="27"/>
  <c r="AU745" i="27"/>
  <c r="AU744" i="27"/>
  <c r="AU743" i="27"/>
  <c r="AU742" i="27"/>
  <c r="AU741" i="27"/>
  <c r="AU740" i="27"/>
  <c r="AU739" i="27"/>
  <c r="AU738" i="27"/>
  <c r="AU737" i="27"/>
  <c r="AU736" i="27"/>
  <c r="AU735" i="27"/>
  <c r="AU734" i="27"/>
  <c r="AU733" i="27"/>
  <c r="AU732" i="27"/>
  <c r="AU731" i="27"/>
  <c r="AU730" i="27"/>
  <c r="AU729" i="27"/>
  <c r="AU728" i="27"/>
  <c r="AU727" i="27"/>
  <c r="AU726" i="27"/>
  <c r="AU725" i="27"/>
  <c r="AU724" i="27"/>
  <c r="AU723" i="27"/>
  <c r="AU722" i="27"/>
  <c r="AU721" i="27"/>
  <c r="AU720" i="27"/>
  <c r="AU719" i="27"/>
  <c r="AU718" i="27"/>
  <c r="AU717" i="27"/>
  <c r="AU716" i="27"/>
  <c r="AU715" i="27"/>
  <c r="AU714" i="27"/>
  <c r="AU713" i="27"/>
  <c r="AU712" i="27"/>
  <c r="AU711" i="27"/>
  <c r="AU710" i="27"/>
  <c r="AU709" i="27"/>
  <c r="AU708" i="27"/>
  <c r="AU707" i="27"/>
  <c r="AU706" i="27"/>
  <c r="AU705" i="27"/>
  <c r="AU704" i="27"/>
  <c r="AU703" i="27"/>
  <c r="AU702" i="27"/>
  <c r="AU701" i="27"/>
  <c r="AU700" i="27"/>
  <c r="AU699" i="27"/>
  <c r="AU698" i="27"/>
  <c r="AU697" i="27"/>
  <c r="AU696" i="27"/>
  <c r="AU695" i="27"/>
  <c r="AU694" i="27"/>
  <c r="AU693" i="27"/>
  <c r="AU692" i="27"/>
  <c r="AU691" i="27"/>
  <c r="AU690" i="27"/>
  <c r="AU689" i="27"/>
  <c r="AU688" i="27"/>
  <c r="AU687" i="27"/>
  <c r="AU686" i="27"/>
  <c r="AU685" i="27"/>
  <c r="AU684" i="27"/>
  <c r="AU683" i="27"/>
  <c r="AU682" i="27"/>
  <c r="AU681" i="27"/>
  <c r="AU680" i="27"/>
  <c r="AU679" i="27"/>
  <c r="AU678" i="27"/>
  <c r="AU677" i="27"/>
  <c r="AU676" i="27"/>
  <c r="AU675" i="27"/>
  <c r="AU674" i="27"/>
  <c r="AU673" i="27"/>
  <c r="AU672" i="27"/>
  <c r="AU671" i="27"/>
  <c r="AU670" i="27"/>
  <c r="AU669" i="27"/>
  <c r="AU668" i="27"/>
  <c r="AU667" i="27"/>
  <c r="AU666" i="27"/>
  <c r="AU665" i="27"/>
  <c r="AU664" i="27"/>
  <c r="AU663" i="27"/>
  <c r="AU662" i="27"/>
  <c r="AU661" i="27"/>
  <c r="AU660" i="27"/>
  <c r="AU659" i="27"/>
  <c r="AU658" i="27"/>
  <c r="AU657" i="27"/>
  <c r="AU656" i="27"/>
  <c r="AU655" i="27"/>
  <c r="AU654" i="27"/>
  <c r="AU653" i="27"/>
  <c r="AU652" i="27"/>
  <c r="AU651" i="27"/>
  <c r="AU650" i="27"/>
  <c r="AU649" i="27"/>
  <c r="AU648" i="27"/>
  <c r="AU647" i="27"/>
  <c r="AU646" i="27"/>
  <c r="AU645" i="27"/>
  <c r="AU644" i="27"/>
  <c r="AU643" i="27"/>
  <c r="AU642" i="27"/>
  <c r="AU641" i="27"/>
  <c r="AU640" i="27"/>
  <c r="AU639" i="27"/>
  <c r="AU638" i="27"/>
  <c r="AU637" i="27"/>
  <c r="AU636" i="27"/>
  <c r="AU635" i="27"/>
  <c r="AU634" i="27"/>
  <c r="AU633" i="27"/>
  <c r="AU632" i="27"/>
  <c r="AU631" i="27"/>
  <c r="AU630" i="27"/>
  <c r="AU629" i="27"/>
  <c r="AU628" i="27"/>
  <c r="AU627" i="27"/>
  <c r="AU626" i="27"/>
  <c r="AU625" i="27"/>
  <c r="AU624" i="27"/>
  <c r="AU623" i="27"/>
  <c r="AU622" i="27"/>
  <c r="AU621" i="27"/>
  <c r="AU620" i="27"/>
  <c r="AU619" i="27"/>
  <c r="AU618" i="27"/>
  <c r="AU617" i="27"/>
  <c r="AU616" i="27"/>
  <c r="AU615" i="27"/>
  <c r="AU614" i="27"/>
  <c r="AU613" i="27"/>
  <c r="AU612" i="27"/>
  <c r="AU611" i="27"/>
  <c r="AU610" i="27"/>
  <c r="AU609" i="27"/>
  <c r="AU608" i="27"/>
  <c r="AU607" i="27"/>
  <c r="AU606" i="27"/>
  <c r="AU605" i="27"/>
  <c r="AU604" i="27"/>
  <c r="AU603" i="27"/>
  <c r="AU602" i="27"/>
  <c r="AU601" i="27"/>
  <c r="AU600" i="27"/>
  <c r="AU599" i="27"/>
  <c r="AU598" i="27"/>
  <c r="AU597" i="27"/>
  <c r="AU596" i="27"/>
  <c r="AU595" i="27"/>
  <c r="AU594" i="27"/>
  <c r="AU593" i="27"/>
  <c r="AU592" i="27"/>
  <c r="AU591" i="27"/>
  <c r="AU590" i="27"/>
  <c r="AU589" i="27"/>
  <c r="AU588" i="27"/>
  <c r="AU587" i="27"/>
  <c r="AU586" i="27"/>
  <c r="AU585" i="27"/>
  <c r="AU584" i="27"/>
  <c r="AU583" i="27"/>
  <c r="AU582" i="27"/>
  <c r="AU581" i="27"/>
  <c r="AU580" i="27"/>
  <c r="AU579" i="27"/>
  <c r="AU578" i="27"/>
  <c r="AU577" i="27"/>
  <c r="AU576" i="27"/>
  <c r="AU575" i="27"/>
  <c r="AU574" i="27"/>
  <c r="AU573" i="27"/>
  <c r="AU572" i="27"/>
  <c r="AU571" i="27"/>
  <c r="AU570" i="27"/>
  <c r="AU569" i="27"/>
  <c r="AU568" i="27"/>
  <c r="AU567" i="27"/>
  <c r="AU566" i="27"/>
  <c r="AU565" i="27"/>
  <c r="AU564" i="27"/>
  <c r="AU563" i="27"/>
  <c r="AU562" i="27"/>
  <c r="AU561" i="27"/>
  <c r="AU560" i="27"/>
  <c r="AU559" i="27"/>
  <c r="AU558" i="27"/>
  <c r="AU557" i="27"/>
  <c r="AU556" i="27"/>
  <c r="AU555" i="27"/>
  <c r="AU554" i="27"/>
  <c r="AU553" i="27"/>
  <c r="AU552" i="27"/>
  <c r="AU551" i="27"/>
  <c r="AU550" i="27"/>
  <c r="AU549" i="27"/>
  <c r="AU548" i="27"/>
  <c r="AU547" i="27"/>
  <c r="AU546" i="27"/>
  <c r="AU545" i="27"/>
  <c r="AU544" i="27"/>
  <c r="AU543" i="27"/>
  <c r="AU542" i="27"/>
  <c r="AU541" i="27"/>
  <c r="AU540" i="27"/>
  <c r="AU539" i="27"/>
  <c r="AU538" i="27"/>
  <c r="AU537" i="27"/>
  <c r="AU536" i="27"/>
  <c r="AU535" i="27"/>
  <c r="AU534" i="27"/>
  <c r="AU533" i="27"/>
  <c r="AU532" i="27"/>
  <c r="AU531" i="27"/>
  <c r="AU530" i="27"/>
  <c r="AU529" i="27"/>
  <c r="AU528" i="27"/>
  <c r="AU527" i="27"/>
  <c r="AU526" i="27"/>
  <c r="AU525" i="27"/>
  <c r="AU524" i="27"/>
  <c r="AU523" i="27"/>
  <c r="AU522" i="27"/>
  <c r="AU521" i="27"/>
  <c r="AU520" i="27"/>
  <c r="AU519" i="27"/>
  <c r="AU518" i="27"/>
  <c r="AU517" i="27"/>
  <c r="AU516" i="27"/>
  <c r="AU515" i="27"/>
  <c r="AU514" i="27"/>
  <c r="AU513" i="27"/>
  <c r="AU512" i="27"/>
  <c r="AU511" i="27"/>
  <c r="AU510" i="27"/>
  <c r="AU509" i="27"/>
  <c r="AU508" i="27"/>
  <c r="AU507" i="27"/>
  <c r="AU506" i="27"/>
  <c r="AU505" i="27"/>
  <c r="AU504" i="27"/>
  <c r="AU503" i="27"/>
  <c r="AU502" i="27"/>
  <c r="AU501" i="27"/>
  <c r="AU500" i="27"/>
  <c r="AU499" i="27"/>
  <c r="AU498" i="27"/>
  <c r="AU497" i="27"/>
  <c r="AU496" i="27"/>
  <c r="AU495" i="27"/>
  <c r="AU494" i="27"/>
  <c r="AU493" i="27"/>
  <c r="AU492" i="27"/>
  <c r="AU491" i="27"/>
  <c r="AU490" i="27"/>
  <c r="AU489" i="27"/>
  <c r="AU488" i="27"/>
  <c r="AU487" i="27"/>
  <c r="AU486" i="27"/>
  <c r="AU485" i="27"/>
  <c r="AU484" i="27"/>
  <c r="AU483" i="27"/>
  <c r="AU482" i="27"/>
  <c r="AU481" i="27"/>
  <c r="AU480" i="27"/>
  <c r="AU479" i="27"/>
  <c r="AU478" i="27"/>
  <c r="AU477" i="27"/>
  <c r="AU476" i="27"/>
  <c r="AU475" i="27"/>
  <c r="AU474" i="27"/>
  <c r="AU473" i="27"/>
  <c r="AU472" i="27"/>
  <c r="AU471" i="27"/>
  <c r="AU470" i="27"/>
  <c r="AU469" i="27"/>
  <c r="AU468" i="27"/>
  <c r="AU467" i="27"/>
  <c r="AU466" i="27"/>
  <c r="AU465" i="27"/>
  <c r="AU464" i="27"/>
  <c r="AU463" i="27"/>
  <c r="AU462" i="27"/>
  <c r="AU461" i="27"/>
  <c r="AU460" i="27"/>
  <c r="AU459" i="27"/>
  <c r="AU458" i="27"/>
  <c r="AU457" i="27"/>
  <c r="AU456" i="27"/>
  <c r="AU455" i="27"/>
  <c r="AU454" i="27"/>
  <c r="AU453" i="27"/>
  <c r="AU452" i="27"/>
  <c r="AU451" i="27"/>
  <c r="AU450" i="27"/>
  <c r="AU449" i="27"/>
  <c r="AU448" i="27"/>
  <c r="AU447" i="27"/>
  <c r="AU446" i="27"/>
  <c r="AU445" i="27"/>
  <c r="AU444" i="27"/>
  <c r="AU443" i="27"/>
  <c r="AU442" i="27"/>
  <c r="AU441" i="27"/>
  <c r="AU440" i="27"/>
  <c r="AU439" i="27"/>
  <c r="AU438" i="27"/>
  <c r="AU437" i="27"/>
  <c r="AU436" i="27"/>
  <c r="AU435" i="27"/>
  <c r="AU434" i="27"/>
  <c r="AU433" i="27"/>
  <c r="AU432" i="27"/>
  <c r="AU431" i="27"/>
  <c r="AU430" i="27"/>
  <c r="AU429" i="27"/>
  <c r="AU428" i="27"/>
  <c r="AU427" i="27"/>
  <c r="AU426" i="27"/>
  <c r="AU425" i="27"/>
  <c r="AU424" i="27"/>
  <c r="AU423" i="27"/>
  <c r="AU422" i="27"/>
  <c r="AU421" i="27"/>
  <c r="AU420" i="27"/>
  <c r="AU419" i="27"/>
  <c r="AU418" i="27"/>
  <c r="AU417" i="27"/>
  <c r="AU416" i="27"/>
  <c r="AU415" i="27"/>
  <c r="AU414" i="27"/>
  <c r="AU413" i="27"/>
  <c r="AU412" i="27"/>
  <c r="AU411" i="27"/>
  <c r="AU410" i="27"/>
  <c r="AU409" i="27"/>
  <c r="AU408" i="27"/>
  <c r="AU407" i="27"/>
  <c r="AU406" i="27"/>
  <c r="AU405" i="27"/>
  <c r="AU404" i="27"/>
  <c r="AU403" i="27"/>
  <c r="AU402" i="27"/>
  <c r="AU401" i="27"/>
  <c r="AU400" i="27"/>
  <c r="AU399" i="27"/>
  <c r="AU398" i="27"/>
  <c r="AU397" i="27"/>
  <c r="AU396" i="27"/>
  <c r="AU395" i="27"/>
  <c r="AU394" i="27"/>
  <c r="AU393" i="27"/>
  <c r="AU392" i="27"/>
  <c r="AU391" i="27"/>
  <c r="AU390" i="27"/>
  <c r="AU389" i="27"/>
  <c r="AU388" i="27"/>
  <c r="AU387" i="27"/>
  <c r="AU386" i="27"/>
  <c r="AU385" i="27"/>
  <c r="AU384" i="27"/>
  <c r="AU383" i="27"/>
  <c r="AU382" i="27"/>
  <c r="AU381" i="27"/>
  <c r="AU380" i="27"/>
  <c r="AU379" i="27"/>
  <c r="AU378" i="27"/>
  <c r="AU377" i="27"/>
  <c r="AU376" i="27"/>
  <c r="AU375" i="27"/>
  <c r="AU374" i="27"/>
  <c r="AU373" i="27"/>
  <c r="AU372" i="27"/>
  <c r="AU371" i="27"/>
  <c r="AU370" i="27"/>
  <c r="AU369" i="27"/>
  <c r="AU368" i="27"/>
  <c r="AU367" i="27"/>
  <c r="AU366" i="27"/>
  <c r="AU365" i="27"/>
  <c r="AU364" i="27"/>
  <c r="AU363" i="27"/>
  <c r="AU362" i="27"/>
  <c r="AU361" i="27"/>
  <c r="AU360" i="27"/>
  <c r="AU359" i="27"/>
  <c r="AU358" i="27"/>
  <c r="AU357" i="27"/>
  <c r="AU356" i="27"/>
  <c r="AU355" i="27"/>
  <c r="AU354" i="27"/>
  <c r="AU353" i="27"/>
  <c r="AU352" i="27"/>
  <c r="AU351" i="27"/>
  <c r="AU350" i="27"/>
  <c r="AU349" i="27"/>
  <c r="AU348" i="27"/>
  <c r="AU347" i="27"/>
  <c r="AU346" i="27"/>
  <c r="AU345" i="27"/>
  <c r="AU344" i="27"/>
  <c r="AU343" i="27"/>
  <c r="AU342" i="27"/>
  <c r="AU341" i="27"/>
  <c r="AU340" i="27"/>
  <c r="AU339" i="27"/>
  <c r="AU338" i="27"/>
  <c r="AU337" i="27"/>
  <c r="AU336" i="27"/>
  <c r="AU335" i="27"/>
  <c r="AU334" i="27"/>
  <c r="AU333" i="27"/>
  <c r="AU332" i="27"/>
  <c r="AU331" i="27"/>
  <c r="AU330" i="27"/>
  <c r="AU329" i="27"/>
  <c r="AU328" i="27"/>
  <c r="AU327" i="27"/>
  <c r="AU326" i="27"/>
  <c r="AU325" i="27"/>
  <c r="AU324" i="27"/>
  <c r="AU323" i="27"/>
  <c r="AU322" i="27"/>
  <c r="AU321" i="27"/>
  <c r="AU320" i="27"/>
  <c r="AU319" i="27"/>
  <c r="AU318" i="27"/>
  <c r="AU317" i="27"/>
  <c r="AU316" i="27"/>
  <c r="AU315" i="27"/>
  <c r="AU314" i="27"/>
  <c r="AU313" i="27"/>
  <c r="AU312" i="27"/>
  <c r="AU311" i="27"/>
  <c r="AU310" i="27"/>
  <c r="AU309" i="27"/>
  <c r="AU308" i="27"/>
  <c r="AU307" i="27"/>
  <c r="AU306" i="27"/>
  <c r="AU305" i="27"/>
  <c r="AU304" i="27"/>
  <c r="AU303" i="27"/>
  <c r="AU302" i="27"/>
  <c r="AU301" i="27"/>
  <c r="AU300" i="27"/>
  <c r="AU299" i="27"/>
  <c r="AU298" i="27"/>
  <c r="AU297" i="27"/>
  <c r="AU296" i="27"/>
  <c r="AU295" i="27"/>
  <c r="AU294" i="27"/>
  <c r="AU293" i="27"/>
  <c r="AU292" i="27"/>
  <c r="AU291" i="27"/>
  <c r="AU290" i="27"/>
  <c r="AU289" i="27"/>
  <c r="AU288" i="27"/>
  <c r="AU287" i="27"/>
  <c r="AU286" i="27"/>
  <c r="AU285" i="27"/>
  <c r="AU284" i="27"/>
  <c r="AU283" i="27"/>
  <c r="AU282" i="27"/>
  <c r="AU281" i="27"/>
  <c r="AU280" i="27"/>
  <c r="AU279" i="27"/>
  <c r="AU278" i="27"/>
  <c r="AU277" i="27"/>
  <c r="AU276" i="27"/>
  <c r="AU275" i="27"/>
  <c r="AU274" i="27"/>
  <c r="AU273" i="27"/>
  <c r="AU272" i="27"/>
  <c r="AU271" i="27"/>
  <c r="AU270" i="27"/>
  <c r="AU269" i="27"/>
  <c r="AU268" i="27"/>
  <c r="AU267" i="27"/>
  <c r="AU266" i="27"/>
  <c r="AU265" i="27"/>
  <c r="AU264" i="27"/>
  <c r="AU263" i="27"/>
  <c r="AU262" i="27"/>
  <c r="AU261" i="27"/>
  <c r="AU260" i="27"/>
  <c r="AU259" i="27"/>
  <c r="AU258" i="27"/>
  <c r="AU257" i="27"/>
  <c r="AU256" i="27"/>
  <c r="AU255" i="27"/>
  <c r="AU254" i="27"/>
  <c r="AU253" i="27"/>
  <c r="AU252" i="27"/>
  <c r="AU251" i="27"/>
  <c r="AU250" i="27"/>
  <c r="AU249" i="27"/>
  <c r="AU248" i="27"/>
  <c r="AU247" i="27"/>
  <c r="AU246" i="27"/>
  <c r="AU245" i="27"/>
  <c r="AU244" i="27"/>
  <c r="AU243" i="27"/>
  <c r="AU242" i="27"/>
  <c r="AU241" i="27"/>
  <c r="AU240" i="27"/>
  <c r="AU239" i="27"/>
  <c r="AU238" i="27"/>
  <c r="AU237" i="27"/>
  <c r="AU236" i="27"/>
  <c r="AU235" i="27"/>
  <c r="AU234" i="27"/>
  <c r="AU233" i="27"/>
  <c r="AU232" i="27"/>
  <c r="AU231" i="27"/>
  <c r="AU230" i="27"/>
  <c r="AU229" i="27"/>
  <c r="AU228" i="27"/>
  <c r="AU227" i="27"/>
  <c r="AU226" i="27"/>
  <c r="AU225" i="27"/>
  <c r="AU224" i="27"/>
  <c r="AU223" i="27"/>
  <c r="AU222" i="27"/>
  <c r="AU221" i="27"/>
  <c r="AU220" i="27"/>
  <c r="AU219" i="27"/>
  <c r="AU218" i="27"/>
  <c r="AU217" i="27"/>
  <c r="AU216" i="27"/>
  <c r="AU215" i="27"/>
  <c r="AU214" i="27"/>
  <c r="AU213" i="27"/>
  <c r="AU212" i="27"/>
  <c r="AU211" i="27"/>
  <c r="AU210" i="27"/>
  <c r="AU209" i="27"/>
  <c r="AU208" i="27"/>
  <c r="AU207" i="27"/>
  <c r="AU206" i="27"/>
  <c r="AU205" i="27"/>
  <c r="AU204" i="27"/>
  <c r="AU203" i="27"/>
  <c r="AU202" i="27"/>
  <c r="AU201" i="27"/>
  <c r="AU200" i="27"/>
  <c r="AU199" i="27"/>
  <c r="AU198" i="27"/>
  <c r="AU197" i="27"/>
  <c r="AU196" i="27"/>
  <c r="AU195" i="27"/>
  <c r="AU194" i="27"/>
  <c r="AU193" i="27"/>
  <c r="AU192" i="27"/>
  <c r="AU191" i="27"/>
  <c r="AU190" i="27"/>
  <c r="AU189" i="27"/>
  <c r="AU188" i="27"/>
  <c r="AU187" i="27"/>
  <c r="AU186" i="27"/>
  <c r="AU185" i="27"/>
  <c r="AU184" i="27"/>
  <c r="AU183" i="27"/>
  <c r="AU182" i="27"/>
  <c r="AU181" i="27"/>
  <c r="AU180" i="27"/>
  <c r="AU179" i="27"/>
  <c r="AU178" i="27"/>
  <c r="AU177" i="27"/>
  <c r="AU176" i="27"/>
  <c r="AU175" i="27"/>
  <c r="AU174" i="27"/>
  <c r="AU173" i="27"/>
  <c r="AU172" i="27"/>
  <c r="AU171" i="27"/>
  <c r="AU170" i="27"/>
  <c r="AU169" i="27"/>
  <c r="AU168" i="27"/>
  <c r="AU167" i="27"/>
  <c r="AU166" i="27"/>
  <c r="AU165" i="27"/>
  <c r="AU164" i="27"/>
  <c r="AU163" i="27"/>
  <c r="AU162" i="27"/>
  <c r="AU161" i="27"/>
  <c r="AU160" i="27"/>
  <c r="AU159" i="27"/>
  <c r="AU158" i="27"/>
  <c r="AU157" i="27"/>
  <c r="AU156" i="27"/>
  <c r="AU155" i="27"/>
  <c r="AU154" i="27"/>
  <c r="AU153" i="27"/>
  <c r="AU152" i="27"/>
  <c r="AU151" i="27"/>
  <c r="AU150" i="27"/>
  <c r="AU149" i="27"/>
  <c r="AU148" i="27"/>
  <c r="AU147" i="27"/>
  <c r="AU146" i="27"/>
  <c r="AU145" i="27"/>
  <c r="AU144" i="27"/>
  <c r="AU143" i="27"/>
  <c r="AU142" i="27"/>
  <c r="AU141" i="27"/>
  <c r="AU140" i="27"/>
  <c r="AU139" i="27"/>
  <c r="AU138" i="27"/>
  <c r="AU137" i="27"/>
  <c r="AU136" i="27"/>
  <c r="AU135" i="27"/>
  <c r="AU134" i="27"/>
  <c r="AU133" i="27"/>
  <c r="AU132" i="27"/>
  <c r="AU131" i="27"/>
  <c r="AU130" i="27"/>
  <c r="AU129" i="27"/>
  <c r="AU128" i="27"/>
  <c r="AU127" i="27"/>
  <c r="AU126" i="27"/>
  <c r="AU125" i="27"/>
  <c r="AU124" i="27"/>
  <c r="AU123" i="27"/>
  <c r="AU122" i="27"/>
  <c r="AU121" i="27"/>
  <c r="AU120" i="27"/>
  <c r="AU119" i="27"/>
  <c r="AU118" i="27"/>
  <c r="AU117" i="27"/>
  <c r="AU116" i="27"/>
  <c r="AU115" i="27"/>
  <c r="AU114" i="27"/>
  <c r="AU113" i="27"/>
  <c r="AU112" i="27"/>
  <c r="AU111" i="27"/>
  <c r="AU110" i="27"/>
  <c r="AU109" i="27"/>
  <c r="AU108" i="27"/>
  <c r="AU107" i="27"/>
  <c r="AU106" i="27"/>
  <c r="AU105" i="27"/>
  <c r="AU104" i="27"/>
  <c r="AU103" i="27"/>
  <c r="AU102" i="27"/>
  <c r="AU101" i="27"/>
  <c r="AU100" i="27"/>
  <c r="AU99" i="27"/>
  <c r="AU98" i="27"/>
  <c r="AU97" i="27"/>
  <c r="AU96" i="27"/>
  <c r="AU95" i="27"/>
  <c r="AU94" i="27"/>
  <c r="AU93" i="27"/>
  <c r="AU92" i="27"/>
  <c r="AU91" i="27"/>
  <c r="AU90" i="27"/>
  <c r="AU89" i="27"/>
  <c r="AU88" i="27"/>
  <c r="AU87" i="27"/>
  <c r="AU86" i="27"/>
  <c r="AU85" i="27"/>
  <c r="AU84" i="27"/>
  <c r="AU83" i="27"/>
  <c r="AU82" i="27"/>
  <c r="AU81" i="27"/>
  <c r="AU80" i="27"/>
  <c r="AU79" i="27"/>
  <c r="AU78" i="27"/>
  <c r="AU77" i="27"/>
  <c r="AU76" i="27"/>
  <c r="AU75" i="27"/>
  <c r="AU74" i="27"/>
  <c r="AU73" i="27"/>
  <c r="AU72" i="27"/>
  <c r="AU71" i="27"/>
  <c r="AU70" i="27"/>
  <c r="AU69" i="27"/>
  <c r="AU68" i="27"/>
  <c r="AU67" i="27"/>
  <c r="AU66" i="27"/>
  <c r="AU65" i="27"/>
  <c r="AU64" i="27"/>
  <c r="AU63" i="27"/>
  <c r="AU62" i="27"/>
  <c r="AU61" i="27"/>
  <c r="AU60" i="27"/>
  <c r="AU59" i="27"/>
  <c r="AU58" i="27"/>
  <c r="AU57" i="27"/>
  <c r="AU56" i="27"/>
  <c r="AU55" i="27"/>
  <c r="AU54" i="27"/>
  <c r="AU53" i="27"/>
  <c r="AU52" i="27"/>
  <c r="AU51" i="27"/>
  <c r="AU50" i="27"/>
  <c r="AU49" i="27"/>
  <c r="AU48" i="27"/>
  <c r="AU47" i="27"/>
  <c r="AU46" i="27"/>
  <c r="AU45" i="27"/>
  <c r="AU44" i="27"/>
  <c r="AU43" i="27"/>
  <c r="AU42" i="27"/>
  <c r="AU41" i="27"/>
  <c r="AU40" i="27"/>
  <c r="AU39" i="27"/>
  <c r="AU38" i="27"/>
  <c r="AU37" i="27"/>
  <c r="AU36" i="27"/>
  <c r="AU35" i="27"/>
  <c r="AU34" i="27"/>
  <c r="AU33" i="27"/>
  <c r="AU32" i="27"/>
  <c r="AU31" i="27"/>
  <c r="AU30" i="27"/>
  <c r="AU29" i="27"/>
  <c r="AU28" i="27"/>
  <c r="AU27" i="27"/>
  <c r="AU26" i="27"/>
  <c r="AU25" i="27"/>
  <c r="AU24" i="27"/>
  <c r="AU23" i="27"/>
  <c r="AU22" i="27"/>
  <c r="AU21" i="27"/>
  <c r="AU20" i="27"/>
  <c r="AU19" i="27"/>
  <c r="AU18" i="27"/>
  <c r="AU17" i="27"/>
  <c r="Q43" i="30" l="1"/>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Q12" i="30"/>
  <c r="Q211" i="29"/>
  <c r="Q210" i="29"/>
  <c r="Q209" i="29"/>
  <c r="Q208" i="29"/>
  <c r="Q207" i="29"/>
  <c r="Q206" i="29"/>
  <c r="Q205" i="29"/>
  <c r="Q204" i="29"/>
  <c r="Q203" i="29"/>
  <c r="Q202" i="29"/>
  <c r="Q201" i="29"/>
  <c r="Q200" i="29"/>
  <c r="Q199" i="29"/>
  <c r="Q198" i="29"/>
  <c r="Q197" i="29"/>
  <c r="Q196" i="29"/>
  <c r="Q195" i="29"/>
  <c r="Q194" i="29"/>
  <c r="Q193" i="29"/>
  <c r="Q192" i="29"/>
  <c r="Q191" i="29"/>
  <c r="Q190" i="29"/>
  <c r="Q189" i="29"/>
  <c r="Q188" i="29"/>
  <c r="Q187" i="29"/>
  <c r="Q186" i="29"/>
  <c r="Q185" i="29"/>
  <c r="Q184" i="29"/>
  <c r="Q183" i="29"/>
  <c r="Q182" i="29"/>
  <c r="Q181" i="29"/>
  <c r="Q180" i="29"/>
  <c r="Q179" i="29"/>
  <c r="Q178" i="29"/>
  <c r="Q177" i="29"/>
  <c r="Q176" i="29"/>
  <c r="Q175" i="29"/>
  <c r="Q174" i="29"/>
  <c r="Q173" i="29"/>
  <c r="Q172" i="29"/>
  <c r="Q171" i="29"/>
  <c r="Q170" i="29"/>
  <c r="Q169" i="29"/>
  <c r="Q168" i="29"/>
  <c r="Q167" i="29"/>
  <c r="Q166" i="29"/>
  <c r="Q165" i="29"/>
  <c r="Q164" i="29"/>
  <c r="Q163" i="29"/>
  <c r="Q162" i="29"/>
  <c r="Q161" i="29"/>
  <c r="Q160" i="29"/>
  <c r="Q159" i="29"/>
  <c r="Q158" i="29"/>
  <c r="Q157" i="29"/>
  <c r="Q156" i="29"/>
  <c r="Q155" i="29"/>
  <c r="Q154" i="29"/>
  <c r="Q153" i="29"/>
  <c r="Q152" i="29"/>
  <c r="Q151" i="29"/>
  <c r="Q150" i="29"/>
  <c r="Q149" i="29"/>
  <c r="Q148" i="29"/>
  <c r="Q147" i="29"/>
  <c r="Q146" i="29"/>
  <c r="Q145" i="29"/>
  <c r="Q144" i="29"/>
  <c r="Q143" i="29"/>
  <c r="Q142" i="29"/>
  <c r="Q141" i="29"/>
  <c r="Q140" i="29"/>
  <c r="Q139" i="29"/>
  <c r="Q138" i="29"/>
  <c r="Q137" i="29"/>
  <c r="Q136" i="29"/>
  <c r="Q135" i="29"/>
  <c r="Q134" i="29"/>
  <c r="Q133" i="29"/>
  <c r="Q132" i="29"/>
  <c r="Q131" i="29"/>
  <c r="Q130" i="29"/>
  <c r="Q129" i="29"/>
  <c r="Q128" i="29"/>
  <c r="Q127" i="29"/>
  <c r="Q126" i="29"/>
  <c r="Q125" i="29"/>
  <c r="Q124" i="29"/>
  <c r="Q123" i="29"/>
  <c r="Q122" i="29"/>
  <c r="Q121" i="29"/>
  <c r="Q120" i="29"/>
  <c r="Q119" i="29"/>
  <c r="Q118" i="29"/>
  <c r="Q117" i="29"/>
  <c r="Q116" i="29"/>
  <c r="Q115" i="29"/>
  <c r="Q114" i="29"/>
  <c r="Q113" i="29"/>
  <c r="Q112" i="29"/>
  <c r="Q111" i="29"/>
  <c r="Q110" i="29"/>
  <c r="Q109" i="29"/>
  <c r="Q108" i="29"/>
  <c r="Q107" i="29"/>
  <c r="Q106" i="29"/>
  <c r="Q105" i="29"/>
  <c r="Q104" i="29"/>
  <c r="Q103" i="29"/>
  <c r="Q102" i="29"/>
  <c r="Q101" i="29"/>
  <c r="Q100" i="29"/>
  <c r="Q99" i="29"/>
  <c r="Q98" i="29"/>
  <c r="Q97" i="29"/>
  <c r="Q96" i="29"/>
  <c r="Q95" i="29"/>
  <c r="Q94" i="29"/>
  <c r="Q93" i="29"/>
  <c r="Q92" i="29"/>
  <c r="Q91" i="29"/>
  <c r="Q90" i="29"/>
  <c r="Q89" i="29"/>
  <c r="Q88" i="29"/>
  <c r="Q87" i="29"/>
  <c r="Q86" i="29"/>
  <c r="Q85" i="29"/>
  <c r="Q84" i="29"/>
  <c r="Q83" i="29"/>
  <c r="Q82" i="29"/>
  <c r="Q81" i="29"/>
  <c r="Q80" i="29"/>
  <c r="Q79" i="29"/>
  <c r="Q78" i="29"/>
  <c r="Q77" i="29"/>
  <c r="Q76" i="29"/>
  <c r="Q75" i="29"/>
  <c r="Q74" i="29"/>
  <c r="Q73" i="29"/>
  <c r="Q72" i="29"/>
  <c r="Q71" i="29"/>
  <c r="Q70" i="29"/>
  <c r="Q69" i="29"/>
  <c r="Q68" i="29"/>
  <c r="Q67" i="29"/>
  <c r="Q66" i="29"/>
  <c r="Q65" i="29"/>
  <c r="Q64" i="29"/>
  <c r="Q63" i="29"/>
  <c r="Q62" i="29"/>
  <c r="Q61" i="29"/>
  <c r="Q60" i="29"/>
  <c r="Q59" i="29"/>
  <c r="Q58" i="29"/>
  <c r="Q57" i="29"/>
  <c r="Q56" i="29"/>
  <c r="Q55" i="29"/>
  <c r="Q54" i="29"/>
  <c r="Q53" i="29"/>
  <c r="Q52" i="29"/>
  <c r="Q51" i="29"/>
  <c r="Q50" i="29"/>
  <c r="Q49" i="29"/>
  <c r="Q48" i="29"/>
  <c r="Q47" i="29"/>
  <c r="Q46" i="29"/>
  <c r="Q45" i="29"/>
  <c r="Q44" i="29"/>
  <c r="Q43" i="29"/>
  <c r="Q42" i="29"/>
  <c r="Q41" i="29"/>
  <c r="Q40" i="29"/>
  <c r="Q39" i="29"/>
  <c r="Q38" i="29"/>
  <c r="Q37" i="29"/>
  <c r="Q36" i="29"/>
  <c r="Q35" i="29"/>
  <c r="Q34" i="29"/>
  <c r="Q33" i="29"/>
  <c r="Q32" i="29"/>
  <c r="Q31" i="29"/>
  <c r="Q30" i="29"/>
  <c r="Q29" i="29"/>
  <c r="Q28" i="29"/>
  <c r="Q27" i="29"/>
  <c r="Q26" i="29"/>
  <c r="Q25" i="29"/>
  <c r="Q24" i="29"/>
  <c r="Q23" i="29"/>
  <c r="Q22" i="29"/>
  <c r="Q21" i="29"/>
  <c r="Q20" i="29"/>
  <c r="Q19" i="29"/>
  <c r="Q18" i="29"/>
  <c r="Q17" i="29"/>
  <c r="Q16" i="29"/>
  <c r="Q15" i="29"/>
  <c r="Q14" i="29"/>
  <c r="Q13" i="29"/>
  <c r="Q12" i="29"/>
  <c r="R41" i="30" l="1"/>
  <c r="R40" i="30"/>
  <c r="R39" i="30"/>
  <c r="R38" i="30"/>
  <c r="R37" i="30"/>
  <c r="R36" i="30"/>
  <c r="R35" i="30"/>
  <c r="R34" i="30"/>
  <c r="R33" i="30"/>
  <c r="R32" i="30"/>
  <c r="R31" i="30"/>
  <c r="R30" i="30"/>
  <c r="R29" i="30"/>
  <c r="R28" i="30"/>
  <c r="R27" i="30"/>
  <c r="R26" i="30"/>
  <c r="R25" i="30"/>
  <c r="R24" i="30"/>
  <c r="R23" i="30"/>
  <c r="R22" i="30"/>
  <c r="R21" i="30"/>
  <c r="R20" i="30"/>
  <c r="R19" i="30"/>
  <c r="R18" i="30"/>
  <c r="R17" i="30"/>
  <c r="R16" i="30"/>
  <c r="R15" i="30"/>
  <c r="R14" i="30"/>
  <c r="R13" i="30"/>
  <c r="R12" i="30"/>
  <c r="R211" i="29"/>
  <c r="R210" i="29"/>
  <c r="R209" i="29"/>
  <c r="R208" i="29"/>
  <c r="R207" i="29"/>
  <c r="R206" i="29"/>
  <c r="R205" i="29"/>
  <c r="R204" i="29"/>
  <c r="R203" i="29"/>
  <c r="R202" i="29"/>
  <c r="R201" i="29"/>
  <c r="R200" i="29"/>
  <c r="R199" i="29"/>
  <c r="R198" i="29"/>
  <c r="R197" i="29"/>
  <c r="R196" i="29"/>
  <c r="R195" i="29"/>
  <c r="R194" i="29"/>
  <c r="R193" i="29"/>
  <c r="R192" i="29"/>
  <c r="R191" i="29"/>
  <c r="R190" i="29"/>
  <c r="R189" i="29"/>
  <c r="R188" i="29"/>
  <c r="R187" i="29"/>
  <c r="R186" i="29"/>
  <c r="R185" i="29"/>
  <c r="R184" i="29"/>
  <c r="R183" i="29"/>
  <c r="R182" i="29"/>
  <c r="R181" i="29"/>
  <c r="R180" i="29"/>
  <c r="R179" i="29"/>
  <c r="R178" i="29"/>
  <c r="R177" i="29"/>
  <c r="R176" i="29"/>
  <c r="R175" i="29"/>
  <c r="R174" i="29"/>
  <c r="R173" i="29"/>
  <c r="R172" i="29"/>
  <c r="R171" i="29"/>
  <c r="R170" i="29"/>
  <c r="R169" i="29"/>
  <c r="R168" i="29"/>
  <c r="R167" i="29"/>
  <c r="R166" i="29"/>
  <c r="R165" i="29"/>
  <c r="R164" i="29"/>
  <c r="R163" i="29"/>
  <c r="R162" i="29"/>
  <c r="R161" i="29"/>
  <c r="R160" i="29"/>
  <c r="R159" i="29"/>
  <c r="R158" i="29"/>
  <c r="R157" i="29"/>
  <c r="R156" i="29"/>
  <c r="R155" i="29"/>
  <c r="R154" i="29"/>
  <c r="R153" i="29"/>
  <c r="R152" i="29"/>
  <c r="R151" i="29"/>
  <c r="R150" i="29"/>
  <c r="R149" i="29"/>
  <c r="R148" i="29"/>
  <c r="R147" i="29"/>
  <c r="R146" i="29"/>
  <c r="R145" i="29"/>
  <c r="R144" i="29"/>
  <c r="R143" i="29"/>
  <c r="R142" i="29"/>
  <c r="R141" i="29"/>
  <c r="R140" i="29"/>
  <c r="R139" i="29"/>
  <c r="R138" i="29"/>
  <c r="R137" i="29"/>
  <c r="R136" i="29"/>
  <c r="R135" i="29"/>
  <c r="R134" i="29"/>
  <c r="R133" i="29"/>
  <c r="R132" i="29"/>
  <c r="R131" i="29"/>
  <c r="R130" i="29"/>
  <c r="R129" i="29"/>
  <c r="R128" i="29"/>
  <c r="R127" i="29"/>
  <c r="R126" i="29"/>
  <c r="R125" i="29"/>
  <c r="R124" i="29"/>
  <c r="R123" i="29"/>
  <c r="R122" i="29"/>
  <c r="R121" i="29"/>
  <c r="R120" i="29"/>
  <c r="R119" i="29"/>
  <c r="R118" i="29"/>
  <c r="R117" i="29"/>
  <c r="R116" i="29"/>
  <c r="R115" i="29"/>
  <c r="R114" i="29"/>
  <c r="R113" i="29"/>
  <c r="R112" i="29"/>
  <c r="R111" i="29"/>
  <c r="R110" i="29"/>
  <c r="R109" i="29"/>
  <c r="R108" i="29"/>
  <c r="R107" i="29"/>
  <c r="R106" i="29"/>
  <c r="R105" i="29"/>
  <c r="R104" i="29"/>
  <c r="R103" i="29"/>
  <c r="R102" i="29"/>
  <c r="R101" i="29"/>
  <c r="R100" i="29"/>
  <c r="R99" i="29"/>
  <c r="R98" i="29"/>
  <c r="R97" i="29"/>
  <c r="R96" i="29"/>
  <c r="R95" i="29"/>
  <c r="R94" i="29"/>
  <c r="R93" i="29"/>
  <c r="R92" i="29"/>
  <c r="R91" i="29"/>
  <c r="R90" i="29"/>
  <c r="R89" i="29"/>
  <c r="R88" i="29"/>
  <c r="R87" i="29"/>
  <c r="R86" i="29"/>
  <c r="R85" i="29"/>
  <c r="R84" i="29"/>
  <c r="R83" i="29"/>
  <c r="R82" i="29"/>
  <c r="R81" i="29"/>
  <c r="R80" i="29"/>
  <c r="R79" i="29"/>
  <c r="R78" i="29"/>
  <c r="R77" i="29"/>
  <c r="R76" i="29"/>
  <c r="R75" i="29"/>
  <c r="R74" i="29"/>
  <c r="R73" i="29"/>
  <c r="R72" i="29"/>
  <c r="R71" i="29"/>
  <c r="R70" i="29"/>
  <c r="R69" i="29"/>
  <c r="R68" i="29"/>
  <c r="R67" i="29"/>
  <c r="R66" i="29"/>
  <c r="R65" i="29"/>
  <c r="R64" i="29"/>
  <c r="R63" i="29"/>
  <c r="R62" i="29"/>
  <c r="R61" i="29"/>
  <c r="R60" i="29"/>
  <c r="R59" i="29"/>
  <c r="R58" i="29"/>
  <c r="R57" i="29"/>
  <c r="R56" i="29"/>
  <c r="R55" i="29"/>
  <c r="R54" i="29"/>
  <c r="R53" i="29"/>
  <c r="R52" i="29"/>
  <c r="R51" i="29"/>
  <c r="R50" i="29"/>
  <c r="R49" i="29"/>
  <c r="R48" i="29"/>
  <c r="R47" i="29"/>
  <c r="R46" i="29"/>
  <c r="R45" i="29"/>
  <c r="R44" i="29"/>
  <c r="R43" i="29"/>
  <c r="R42" i="29"/>
  <c r="R41" i="29"/>
  <c r="R40" i="29"/>
  <c r="R39" i="29"/>
  <c r="R38" i="29"/>
  <c r="R37" i="29"/>
  <c r="R36" i="29"/>
  <c r="R35" i="29"/>
  <c r="R34" i="29"/>
  <c r="R33" i="29"/>
  <c r="R32" i="29"/>
  <c r="R31" i="29"/>
  <c r="R30" i="29"/>
  <c r="R29" i="29"/>
  <c r="R28" i="29"/>
  <c r="R27" i="29"/>
  <c r="R26" i="29"/>
  <c r="R25" i="29"/>
  <c r="R24" i="29"/>
  <c r="R23" i="29"/>
  <c r="R22" i="29"/>
  <c r="R21" i="29"/>
  <c r="R20" i="29"/>
  <c r="R19" i="29"/>
  <c r="R18" i="29"/>
  <c r="R17" i="29"/>
  <c r="R16" i="29"/>
  <c r="R15" i="29"/>
  <c r="R14" i="29"/>
  <c r="R13" i="29"/>
  <c r="R12" i="29"/>
  <c r="K6" i="30"/>
  <c r="J6" i="30"/>
  <c r="I6" i="30"/>
  <c r="H6" i="30"/>
  <c r="G6" i="30"/>
  <c r="F6" i="30"/>
  <c r="E6" i="30"/>
  <c r="D6" i="30"/>
  <c r="C6" i="30"/>
  <c r="K6" i="29" l="1"/>
  <c r="J6" i="29"/>
  <c r="I6" i="29"/>
  <c r="H6" i="29"/>
  <c r="G6" i="29"/>
  <c r="F6" i="29"/>
  <c r="E6" i="29"/>
  <c r="D6" i="29"/>
  <c r="C6" i="29"/>
  <c r="B6" i="29"/>
  <c r="AI12" i="28"/>
  <c r="AI1011" i="28"/>
  <c r="AI1010" i="28"/>
  <c r="AI1009" i="28"/>
  <c r="AI1008" i="28"/>
  <c r="AI1007" i="28"/>
  <c r="AI1006" i="28"/>
  <c r="AI1005" i="28"/>
  <c r="AI1004" i="28"/>
  <c r="AI1003" i="28"/>
  <c r="AI1002" i="28"/>
  <c r="AI1001" i="28"/>
  <c r="AI1000" i="28"/>
  <c r="AI999" i="28"/>
  <c r="AI998" i="28"/>
  <c r="AI997" i="28"/>
  <c r="AI996" i="28"/>
  <c r="AI995" i="28"/>
  <c r="AI994" i="28"/>
  <c r="AI993" i="28"/>
  <c r="AI992" i="28"/>
  <c r="AI991" i="28"/>
  <c r="AI990" i="28"/>
  <c r="AI989" i="28"/>
  <c r="AI988" i="28"/>
  <c r="AI987" i="28"/>
  <c r="AI986" i="28"/>
  <c r="AI985" i="28"/>
  <c r="AI984" i="28"/>
  <c r="AI983" i="28"/>
  <c r="AI982" i="28"/>
  <c r="AI981" i="28"/>
  <c r="AI980" i="28"/>
  <c r="AI979" i="28"/>
  <c r="AI978" i="28"/>
  <c r="AI977" i="28"/>
  <c r="AI976" i="28"/>
  <c r="AI975" i="28"/>
  <c r="AI974" i="28"/>
  <c r="AI973" i="28"/>
  <c r="AI972" i="28"/>
  <c r="AI971" i="28"/>
  <c r="AI970" i="28"/>
  <c r="AI969" i="28"/>
  <c r="AI968" i="28"/>
  <c r="AI967" i="28"/>
  <c r="AI966" i="28"/>
  <c r="AI965" i="28"/>
  <c r="AI964" i="28"/>
  <c r="AI963" i="28"/>
  <c r="AI962" i="28"/>
  <c r="AI961" i="28"/>
  <c r="AI960" i="28"/>
  <c r="AI959" i="28"/>
  <c r="AI958" i="28"/>
  <c r="AI957" i="28"/>
  <c r="AI956" i="28"/>
  <c r="AI955" i="28"/>
  <c r="AI954" i="28"/>
  <c r="AI953" i="28"/>
  <c r="AI952" i="28"/>
  <c r="AI951" i="28"/>
  <c r="AI950" i="28"/>
  <c r="AI949" i="28"/>
  <c r="AI948" i="28"/>
  <c r="AI947" i="28"/>
  <c r="AI946" i="28"/>
  <c r="AI945" i="28"/>
  <c r="AI944" i="28"/>
  <c r="AI943" i="28"/>
  <c r="AI942" i="28"/>
  <c r="AI941" i="28"/>
  <c r="AI940" i="28"/>
  <c r="AI939" i="28"/>
  <c r="AI938" i="28"/>
  <c r="AI937" i="28"/>
  <c r="AI936" i="28"/>
  <c r="AI935" i="28"/>
  <c r="AI934" i="28"/>
  <c r="AI933" i="28"/>
  <c r="AI932" i="28"/>
  <c r="AI931" i="28"/>
  <c r="AI930" i="28"/>
  <c r="AI929" i="28"/>
  <c r="AI928" i="28"/>
  <c r="AI927" i="28"/>
  <c r="AI926" i="28"/>
  <c r="AI925" i="28"/>
  <c r="AI924" i="28"/>
  <c r="AI923" i="28"/>
  <c r="AI922" i="28"/>
  <c r="AI921" i="28"/>
  <c r="AI920" i="28"/>
  <c r="AI919" i="28"/>
  <c r="AI918" i="28"/>
  <c r="AI917" i="28"/>
  <c r="AI916" i="28"/>
  <c r="AI915" i="28"/>
  <c r="AI914" i="28"/>
  <c r="AI913" i="28"/>
  <c r="AI912" i="28"/>
  <c r="AI911" i="28"/>
  <c r="AI910" i="28"/>
  <c r="AI909" i="28"/>
  <c r="AI908" i="28"/>
  <c r="AI907" i="28"/>
  <c r="AI906" i="28"/>
  <c r="AI905" i="28"/>
  <c r="AI904" i="28"/>
  <c r="AI903" i="28"/>
  <c r="AI902" i="28"/>
  <c r="AI901" i="28"/>
  <c r="AI900" i="28"/>
  <c r="AI899" i="28"/>
  <c r="AI898" i="28"/>
  <c r="AI897" i="28"/>
  <c r="AI896" i="28"/>
  <c r="AI895" i="28"/>
  <c r="AI894" i="28"/>
  <c r="AI893" i="28"/>
  <c r="AI892" i="28"/>
  <c r="AI891" i="28"/>
  <c r="AI890" i="28"/>
  <c r="AI889" i="28"/>
  <c r="AI888" i="28"/>
  <c r="AI887" i="28"/>
  <c r="AI886" i="28"/>
  <c r="AI885" i="28"/>
  <c r="AI884" i="28"/>
  <c r="AI883" i="28"/>
  <c r="AI882" i="28"/>
  <c r="AI881" i="28"/>
  <c r="AI880" i="28"/>
  <c r="AI879" i="28"/>
  <c r="AI878" i="28"/>
  <c r="AI877" i="28"/>
  <c r="AI876" i="28"/>
  <c r="AI875" i="28"/>
  <c r="AI874" i="28"/>
  <c r="AI873" i="28"/>
  <c r="AI872" i="28"/>
  <c r="AI871" i="28"/>
  <c r="AI870" i="28"/>
  <c r="AI869" i="28"/>
  <c r="AI868" i="28"/>
  <c r="AI867" i="28"/>
  <c r="AI866" i="28"/>
  <c r="AI865" i="28"/>
  <c r="AI864" i="28"/>
  <c r="AI863" i="28"/>
  <c r="AI862" i="28"/>
  <c r="AI861" i="28"/>
  <c r="AI860" i="28"/>
  <c r="AI859" i="28"/>
  <c r="AI858" i="28"/>
  <c r="AI857" i="28"/>
  <c r="AI856" i="28"/>
  <c r="AI855" i="28"/>
  <c r="AI854" i="28"/>
  <c r="AI853" i="28"/>
  <c r="AI852" i="28"/>
  <c r="AI851" i="28"/>
  <c r="AI850" i="28"/>
  <c r="AI849" i="28"/>
  <c r="AI848" i="28"/>
  <c r="AI847" i="28"/>
  <c r="AI846" i="28"/>
  <c r="AI845" i="28"/>
  <c r="AI844" i="28"/>
  <c r="AI843" i="28"/>
  <c r="AI842" i="28"/>
  <c r="AI841" i="28"/>
  <c r="AI840" i="28"/>
  <c r="AI839" i="28"/>
  <c r="AI838" i="28"/>
  <c r="AI837" i="28"/>
  <c r="AI836" i="28"/>
  <c r="AI835" i="28"/>
  <c r="AI834" i="28"/>
  <c r="AI833" i="28"/>
  <c r="AI832" i="28"/>
  <c r="AI831" i="28"/>
  <c r="AI830" i="28"/>
  <c r="AI829" i="28"/>
  <c r="AI828" i="28"/>
  <c r="AI827" i="28"/>
  <c r="AI826" i="28"/>
  <c r="AI825" i="28"/>
  <c r="AI824" i="28"/>
  <c r="AI823" i="28"/>
  <c r="AI822" i="28"/>
  <c r="AI821" i="28"/>
  <c r="AI820" i="28"/>
  <c r="AI819" i="28"/>
  <c r="AI818" i="28"/>
  <c r="AI817" i="28"/>
  <c r="AI816" i="28"/>
  <c r="AI815" i="28"/>
  <c r="AI814" i="28"/>
  <c r="AI813" i="28"/>
  <c r="AI812" i="28"/>
  <c r="AI811" i="28"/>
  <c r="AI810" i="28"/>
  <c r="AI809" i="28"/>
  <c r="AI808" i="28"/>
  <c r="AI807" i="28"/>
  <c r="AI806" i="28"/>
  <c r="AI805" i="28"/>
  <c r="AI804" i="28"/>
  <c r="AI803" i="28"/>
  <c r="AI802" i="28"/>
  <c r="AI801" i="28"/>
  <c r="AI800" i="28"/>
  <c r="AI799" i="28"/>
  <c r="AI798" i="28"/>
  <c r="AI797" i="28"/>
  <c r="AI796" i="28"/>
  <c r="AI795" i="28"/>
  <c r="AI794" i="28"/>
  <c r="AI793" i="28"/>
  <c r="AI792" i="28"/>
  <c r="AI791" i="28"/>
  <c r="AI790" i="28"/>
  <c r="AI789" i="28"/>
  <c r="AI788" i="28"/>
  <c r="AI787" i="28"/>
  <c r="AI786" i="28"/>
  <c r="AI785" i="28"/>
  <c r="AI784" i="28"/>
  <c r="AI783" i="28"/>
  <c r="AI782" i="28"/>
  <c r="AI781" i="28"/>
  <c r="AI780" i="28"/>
  <c r="AI779" i="28"/>
  <c r="AI778" i="28"/>
  <c r="AI777" i="28"/>
  <c r="AI776" i="28"/>
  <c r="AI775" i="28"/>
  <c r="AI774" i="28"/>
  <c r="AI773" i="28"/>
  <c r="AI772" i="28"/>
  <c r="AI771" i="28"/>
  <c r="AI770" i="28"/>
  <c r="AI769" i="28"/>
  <c r="AI768" i="28"/>
  <c r="AI767" i="28"/>
  <c r="AI766" i="28"/>
  <c r="AI765" i="28"/>
  <c r="AI764" i="28"/>
  <c r="AI763" i="28"/>
  <c r="AI762" i="28"/>
  <c r="AI761" i="28"/>
  <c r="AI760" i="28"/>
  <c r="AI759" i="28"/>
  <c r="AI758" i="28"/>
  <c r="AI757" i="28"/>
  <c r="AI756" i="28"/>
  <c r="AI755" i="28"/>
  <c r="AI754" i="28"/>
  <c r="AI753" i="28"/>
  <c r="AI752" i="28"/>
  <c r="AI751" i="28"/>
  <c r="AI750" i="28"/>
  <c r="AI749" i="28"/>
  <c r="AI748" i="28"/>
  <c r="AI747" i="28"/>
  <c r="AI746" i="28"/>
  <c r="AI745" i="28"/>
  <c r="AI744" i="28"/>
  <c r="AI743" i="28"/>
  <c r="AI742" i="28"/>
  <c r="AI741" i="28"/>
  <c r="AI740" i="28"/>
  <c r="AI739" i="28"/>
  <c r="AI738" i="28"/>
  <c r="AI737" i="28"/>
  <c r="AI736" i="28"/>
  <c r="AI735" i="28"/>
  <c r="AI734" i="28"/>
  <c r="AI733" i="28"/>
  <c r="AI732" i="28"/>
  <c r="AI731" i="28"/>
  <c r="AI730" i="28"/>
  <c r="AI729" i="28"/>
  <c r="AI728" i="28"/>
  <c r="AI727" i="28"/>
  <c r="AI726" i="28"/>
  <c r="AI725" i="28"/>
  <c r="AI724" i="28"/>
  <c r="AI723" i="28"/>
  <c r="AI722" i="28"/>
  <c r="AI721" i="28"/>
  <c r="AI720" i="28"/>
  <c r="AI719" i="28"/>
  <c r="AI718" i="28"/>
  <c r="AI717" i="28"/>
  <c r="AI716" i="28"/>
  <c r="AI715" i="28"/>
  <c r="AI714" i="28"/>
  <c r="AI713" i="28"/>
  <c r="AI712" i="28"/>
  <c r="AI711" i="28"/>
  <c r="AI710" i="28"/>
  <c r="AI709" i="28"/>
  <c r="AI708" i="28"/>
  <c r="AI707" i="28"/>
  <c r="AI706" i="28"/>
  <c r="AI705" i="28"/>
  <c r="AI704" i="28"/>
  <c r="AI703" i="28"/>
  <c r="AI702" i="28"/>
  <c r="AI701" i="28"/>
  <c r="AI700" i="28"/>
  <c r="AI699" i="28"/>
  <c r="AI698" i="28"/>
  <c r="AI697" i="28"/>
  <c r="AI696" i="28"/>
  <c r="AI695" i="28"/>
  <c r="AI694" i="28"/>
  <c r="AI693" i="28"/>
  <c r="AI692" i="28"/>
  <c r="AI691" i="28"/>
  <c r="AI690" i="28"/>
  <c r="AI689" i="28"/>
  <c r="AI688" i="28"/>
  <c r="AI687" i="28"/>
  <c r="AI686" i="28"/>
  <c r="AI685" i="28"/>
  <c r="AI684" i="28"/>
  <c r="AI683" i="28"/>
  <c r="AI682" i="28"/>
  <c r="AI681" i="28"/>
  <c r="AI680" i="28"/>
  <c r="AI679" i="28"/>
  <c r="AI678" i="28"/>
  <c r="AI677" i="28"/>
  <c r="AI676" i="28"/>
  <c r="AI675" i="28"/>
  <c r="AI674" i="28"/>
  <c r="AI673" i="28"/>
  <c r="AI672" i="28"/>
  <c r="AI671" i="28"/>
  <c r="AI670" i="28"/>
  <c r="AI669" i="28"/>
  <c r="AI668" i="28"/>
  <c r="AI667" i="28"/>
  <c r="AI666" i="28"/>
  <c r="AI665" i="28"/>
  <c r="AI664" i="28"/>
  <c r="AI663" i="28"/>
  <c r="AI662" i="28"/>
  <c r="AI661" i="28"/>
  <c r="AI660" i="28"/>
  <c r="AI659" i="28"/>
  <c r="AI658" i="28"/>
  <c r="AI657" i="28"/>
  <c r="AI656" i="28"/>
  <c r="AI655" i="28"/>
  <c r="AI654" i="28"/>
  <c r="AI653" i="28"/>
  <c r="AI652" i="28"/>
  <c r="AI651" i="28"/>
  <c r="AI650" i="28"/>
  <c r="AI649" i="28"/>
  <c r="AI648" i="28"/>
  <c r="AI647" i="28"/>
  <c r="AI646" i="28"/>
  <c r="AI645" i="28"/>
  <c r="AI644" i="28"/>
  <c r="AI643" i="28"/>
  <c r="AI642" i="28"/>
  <c r="AI641" i="28"/>
  <c r="AI640" i="28"/>
  <c r="AI639" i="28"/>
  <c r="AI638" i="28"/>
  <c r="AI637" i="28"/>
  <c r="AI636" i="28"/>
  <c r="AI635" i="28"/>
  <c r="AI634" i="28"/>
  <c r="AI633" i="28"/>
  <c r="AI632" i="28"/>
  <c r="AI631" i="28"/>
  <c r="AI630" i="28"/>
  <c r="AI629" i="28"/>
  <c r="AI628" i="28"/>
  <c r="AI627" i="28"/>
  <c r="AI626" i="28"/>
  <c r="AI625" i="28"/>
  <c r="AI624" i="28"/>
  <c r="AI623" i="28"/>
  <c r="AI622" i="28"/>
  <c r="AI621" i="28"/>
  <c r="AI620" i="28"/>
  <c r="AI619" i="28"/>
  <c r="AI618" i="28"/>
  <c r="AI617" i="28"/>
  <c r="AI616" i="28"/>
  <c r="AI615" i="28"/>
  <c r="AI614" i="28"/>
  <c r="AI613" i="28"/>
  <c r="AI612" i="28"/>
  <c r="AI611" i="28"/>
  <c r="AI610" i="28"/>
  <c r="AI609" i="28"/>
  <c r="AI608" i="28"/>
  <c r="AI607" i="28"/>
  <c r="AI606" i="28"/>
  <c r="AI605" i="28"/>
  <c r="AI604" i="28"/>
  <c r="AI603" i="28"/>
  <c r="AI602" i="28"/>
  <c r="AI601" i="28"/>
  <c r="AI600" i="28"/>
  <c r="AI599" i="28"/>
  <c r="AI598" i="28"/>
  <c r="AI597" i="28"/>
  <c r="AI596" i="28"/>
  <c r="AI595" i="28"/>
  <c r="AI594" i="28"/>
  <c r="AI593" i="28"/>
  <c r="AI592" i="28"/>
  <c r="AI591" i="28"/>
  <c r="AI590" i="28"/>
  <c r="AI589" i="28"/>
  <c r="AI588" i="28"/>
  <c r="AI587" i="28"/>
  <c r="AI586" i="28"/>
  <c r="AI585" i="28"/>
  <c r="AI584" i="28"/>
  <c r="AI583" i="28"/>
  <c r="AI582" i="28"/>
  <c r="AI581" i="28"/>
  <c r="AI580" i="28"/>
  <c r="AI579" i="28"/>
  <c r="AI578" i="28"/>
  <c r="AI577" i="28"/>
  <c r="AI576" i="28"/>
  <c r="AI575" i="28"/>
  <c r="AI574" i="28"/>
  <c r="AI573" i="28"/>
  <c r="AI572" i="28"/>
  <c r="AI571" i="28"/>
  <c r="AI570" i="28"/>
  <c r="AI569" i="28"/>
  <c r="AI568" i="28"/>
  <c r="AI567" i="28"/>
  <c r="AI566" i="28"/>
  <c r="AI565" i="28"/>
  <c r="AI564" i="28"/>
  <c r="AI563" i="28"/>
  <c r="AI562" i="28"/>
  <c r="AI561" i="28"/>
  <c r="AI560" i="28"/>
  <c r="AI559" i="28"/>
  <c r="AI558" i="28"/>
  <c r="AI557" i="28"/>
  <c r="AI556" i="28"/>
  <c r="AI555" i="28"/>
  <c r="AI554" i="28"/>
  <c r="AI553" i="28"/>
  <c r="AI552" i="28"/>
  <c r="AI551" i="28"/>
  <c r="AI550" i="28"/>
  <c r="AI549" i="28"/>
  <c r="AI548" i="28"/>
  <c r="AI547" i="28"/>
  <c r="AI546" i="28"/>
  <c r="AI545" i="28"/>
  <c r="AI544" i="28"/>
  <c r="AI543" i="28"/>
  <c r="AI542" i="28"/>
  <c r="AI541" i="28"/>
  <c r="AI540" i="28"/>
  <c r="AI539" i="28"/>
  <c r="AI538" i="28"/>
  <c r="AI537" i="28"/>
  <c r="AI536" i="28"/>
  <c r="AI535" i="28"/>
  <c r="AI534" i="28"/>
  <c r="AI533" i="28"/>
  <c r="AI532" i="28"/>
  <c r="AI531" i="28"/>
  <c r="AI530" i="28"/>
  <c r="AI529" i="28"/>
  <c r="AI528" i="28"/>
  <c r="AI527" i="28"/>
  <c r="AI526" i="28"/>
  <c r="AI525" i="28"/>
  <c r="AI524" i="28"/>
  <c r="AI523" i="28"/>
  <c r="AI522" i="28"/>
  <c r="AI521" i="28"/>
  <c r="AI520" i="28"/>
  <c r="AI519" i="28"/>
  <c r="AI518" i="28"/>
  <c r="AI517" i="28"/>
  <c r="AI516" i="28"/>
  <c r="AI515" i="28"/>
  <c r="AI514" i="28"/>
  <c r="AI513" i="28"/>
  <c r="AI512" i="28"/>
  <c r="AI511" i="28"/>
  <c r="AI510" i="28"/>
  <c r="AI509" i="28"/>
  <c r="AI508" i="28"/>
  <c r="AI507" i="28"/>
  <c r="AI506" i="28"/>
  <c r="AI505" i="28"/>
  <c r="AI504" i="28"/>
  <c r="AI503" i="28"/>
  <c r="AI502" i="28"/>
  <c r="AI501" i="28"/>
  <c r="AI500" i="28"/>
  <c r="AI499" i="28"/>
  <c r="AI498" i="28"/>
  <c r="AI497" i="28"/>
  <c r="AI496" i="28"/>
  <c r="AI495" i="28"/>
  <c r="AI494" i="28"/>
  <c r="AI493" i="28"/>
  <c r="AI492" i="28"/>
  <c r="AI491" i="28"/>
  <c r="AI490" i="28"/>
  <c r="AI489" i="28"/>
  <c r="AI488" i="28"/>
  <c r="AI487" i="28"/>
  <c r="AI486" i="28"/>
  <c r="AI485" i="28"/>
  <c r="AI484" i="28"/>
  <c r="AI483" i="28"/>
  <c r="AI482" i="28"/>
  <c r="AI481" i="28"/>
  <c r="AI480" i="28"/>
  <c r="AI479" i="28"/>
  <c r="AI478" i="28"/>
  <c r="AI477" i="28"/>
  <c r="AI476" i="28"/>
  <c r="AI475" i="28"/>
  <c r="AI474" i="28"/>
  <c r="AI473" i="28"/>
  <c r="AI472" i="28"/>
  <c r="AI471" i="28"/>
  <c r="AI470" i="28"/>
  <c r="AI469" i="28"/>
  <c r="AI468" i="28"/>
  <c r="AI467" i="28"/>
  <c r="AI466" i="28"/>
  <c r="AI465" i="28"/>
  <c r="AI464" i="28"/>
  <c r="AI463" i="28"/>
  <c r="AI462" i="28"/>
  <c r="AI461" i="28"/>
  <c r="AI460" i="28"/>
  <c r="AI459" i="28"/>
  <c r="AI458" i="28"/>
  <c r="AI457" i="28"/>
  <c r="AI456" i="28"/>
  <c r="AI455" i="28"/>
  <c r="AI454" i="28"/>
  <c r="AI453" i="28"/>
  <c r="AI452" i="28"/>
  <c r="AI451" i="28"/>
  <c r="AI450" i="28"/>
  <c r="AI449" i="28"/>
  <c r="AI448" i="28"/>
  <c r="AI447" i="28"/>
  <c r="AI446" i="28"/>
  <c r="AI445" i="28"/>
  <c r="AI444" i="28"/>
  <c r="AI443" i="28"/>
  <c r="AI442" i="28"/>
  <c r="AI441" i="28"/>
  <c r="AI440" i="28"/>
  <c r="AI439" i="28"/>
  <c r="AI438" i="28"/>
  <c r="AI437" i="28"/>
  <c r="AI436" i="28"/>
  <c r="AI435" i="28"/>
  <c r="AI434" i="28"/>
  <c r="AI433" i="28"/>
  <c r="AI432" i="28"/>
  <c r="AI431" i="28"/>
  <c r="AI430" i="28"/>
  <c r="AI429" i="28"/>
  <c r="AI428" i="28"/>
  <c r="AI427" i="28"/>
  <c r="AI426" i="28"/>
  <c r="AI425" i="28"/>
  <c r="AI424" i="28"/>
  <c r="AI423" i="28"/>
  <c r="AI422" i="28"/>
  <c r="AI421" i="28"/>
  <c r="AI420" i="28"/>
  <c r="AI419" i="28"/>
  <c r="AI418" i="28"/>
  <c r="AI417" i="28"/>
  <c r="AI416" i="28"/>
  <c r="AI415" i="28"/>
  <c r="AI414" i="28"/>
  <c r="AI413" i="28"/>
  <c r="AI412" i="28"/>
  <c r="AI411" i="28"/>
  <c r="AI410" i="28"/>
  <c r="AI409" i="28"/>
  <c r="AI408" i="28"/>
  <c r="AI407" i="28"/>
  <c r="AI406" i="28"/>
  <c r="AI405" i="28"/>
  <c r="AI404" i="28"/>
  <c r="AI403" i="28"/>
  <c r="AI402" i="28"/>
  <c r="AI401" i="28"/>
  <c r="AI400" i="28"/>
  <c r="AI399" i="28"/>
  <c r="AI398" i="28"/>
  <c r="AI397" i="28"/>
  <c r="AI396" i="28"/>
  <c r="AI395" i="28"/>
  <c r="AI394" i="28"/>
  <c r="AI393" i="28"/>
  <c r="AI392" i="28"/>
  <c r="AI391" i="28"/>
  <c r="AI390" i="28"/>
  <c r="AI389" i="28"/>
  <c r="AI388" i="28"/>
  <c r="AI387" i="28"/>
  <c r="AI386" i="28"/>
  <c r="AI385" i="28"/>
  <c r="AI384" i="28"/>
  <c r="AI383" i="28"/>
  <c r="AI382" i="28"/>
  <c r="AI381" i="28"/>
  <c r="AI380" i="28"/>
  <c r="AI379" i="28"/>
  <c r="AI378" i="28"/>
  <c r="AI377" i="28"/>
  <c r="AI376" i="28"/>
  <c r="AI375" i="28"/>
  <c r="AI374" i="28"/>
  <c r="AI373" i="28"/>
  <c r="AI372" i="28"/>
  <c r="AI371" i="28"/>
  <c r="AI370" i="28"/>
  <c r="AI369" i="28"/>
  <c r="AI368" i="28"/>
  <c r="AI367" i="28"/>
  <c r="AI366" i="28"/>
  <c r="AI365" i="28"/>
  <c r="AI364" i="28"/>
  <c r="AI363" i="28"/>
  <c r="AI362" i="28"/>
  <c r="AI361" i="28"/>
  <c r="AI360" i="28"/>
  <c r="AI359" i="28"/>
  <c r="AI358" i="28"/>
  <c r="AI357" i="28"/>
  <c r="AI356" i="28"/>
  <c r="AI355" i="28"/>
  <c r="AI354" i="28"/>
  <c r="AI353" i="28"/>
  <c r="AI352" i="28"/>
  <c r="AI351" i="28"/>
  <c r="AI350" i="28"/>
  <c r="AI349" i="28"/>
  <c r="AI348" i="28"/>
  <c r="AI347" i="28"/>
  <c r="AI346" i="28"/>
  <c r="AI345" i="28"/>
  <c r="AI344" i="28"/>
  <c r="AI343" i="28"/>
  <c r="AI342" i="28"/>
  <c r="AI341" i="28"/>
  <c r="AI340" i="28"/>
  <c r="AI339" i="28"/>
  <c r="AI338" i="28"/>
  <c r="AI337" i="28"/>
  <c r="AI336" i="28"/>
  <c r="AI335" i="28"/>
  <c r="AI334" i="28"/>
  <c r="AI333" i="28"/>
  <c r="AI332" i="28"/>
  <c r="AI331" i="28"/>
  <c r="AI330" i="28"/>
  <c r="AI329" i="28"/>
  <c r="AI328" i="28"/>
  <c r="AI327" i="28"/>
  <c r="AI326" i="28"/>
  <c r="AI325" i="28"/>
  <c r="AI324" i="28"/>
  <c r="AI323" i="28"/>
  <c r="AI322" i="28"/>
  <c r="AI321" i="28"/>
  <c r="AI320" i="28"/>
  <c r="AI319" i="28"/>
  <c r="AI318" i="28"/>
  <c r="AI317" i="28"/>
  <c r="AI316" i="28"/>
  <c r="AI315" i="28"/>
  <c r="AI314" i="28"/>
  <c r="AI313" i="28"/>
  <c r="AI312" i="28"/>
  <c r="AI311" i="28"/>
  <c r="AI310" i="28"/>
  <c r="AI309" i="28"/>
  <c r="AI308" i="28"/>
  <c r="AI307" i="28"/>
  <c r="AI306" i="28"/>
  <c r="AI305" i="28"/>
  <c r="AI304" i="28"/>
  <c r="AI303" i="28"/>
  <c r="AI302" i="28"/>
  <c r="AI301" i="28"/>
  <c r="AI300" i="28"/>
  <c r="AI299" i="28"/>
  <c r="AI298" i="28"/>
  <c r="AI297" i="28"/>
  <c r="AI296" i="28"/>
  <c r="AI295" i="28"/>
  <c r="AI294" i="28"/>
  <c r="AI293" i="28"/>
  <c r="AI292" i="28"/>
  <c r="AI291" i="28"/>
  <c r="AI290" i="28"/>
  <c r="AI289" i="28"/>
  <c r="AI288" i="28"/>
  <c r="AI287" i="28"/>
  <c r="AI286" i="28"/>
  <c r="AI285" i="28"/>
  <c r="AI284" i="28"/>
  <c r="AI283" i="28"/>
  <c r="AI282" i="28"/>
  <c r="AI281" i="28"/>
  <c r="AI280" i="28"/>
  <c r="AI279" i="28"/>
  <c r="AI278" i="28"/>
  <c r="AI277" i="28"/>
  <c r="AI276" i="28"/>
  <c r="AI275" i="28"/>
  <c r="AI274" i="28"/>
  <c r="AI273" i="28"/>
  <c r="AI272" i="28"/>
  <c r="AI271" i="28"/>
  <c r="AI270" i="28"/>
  <c r="AI269" i="28"/>
  <c r="AI268" i="28"/>
  <c r="AI267" i="28"/>
  <c r="AI266" i="28"/>
  <c r="AI265" i="28"/>
  <c r="AI264" i="28"/>
  <c r="AI263" i="28"/>
  <c r="AI262" i="28"/>
  <c r="AI261" i="28"/>
  <c r="AI260" i="28"/>
  <c r="AI259" i="28"/>
  <c r="AI258" i="28"/>
  <c r="AI257" i="28"/>
  <c r="AI256" i="28"/>
  <c r="AI255" i="28"/>
  <c r="AI254" i="28"/>
  <c r="AI253" i="28"/>
  <c r="AI252" i="28"/>
  <c r="AI251" i="28"/>
  <c r="AI250" i="28"/>
  <c r="AI249" i="28"/>
  <c r="AI248" i="28"/>
  <c r="AI247" i="28"/>
  <c r="AI246" i="28"/>
  <c r="AI245" i="28"/>
  <c r="AI244" i="28"/>
  <c r="AI243" i="28"/>
  <c r="AI242" i="28"/>
  <c r="AI241" i="28"/>
  <c r="AI240" i="28"/>
  <c r="AI239" i="28"/>
  <c r="AI238" i="28"/>
  <c r="AI237" i="28"/>
  <c r="AI236" i="28"/>
  <c r="AI235" i="28"/>
  <c r="AI234" i="28"/>
  <c r="AI233" i="28"/>
  <c r="AI232" i="28"/>
  <c r="AI231" i="28"/>
  <c r="AI230" i="28"/>
  <c r="AI229" i="28"/>
  <c r="AI228" i="28"/>
  <c r="AI227" i="28"/>
  <c r="AI226" i="28"/>
  <c r="AI225" i="28"/>
  <c r="AI224" i="28"/>
  <c r="AI223" i="28"/>
  <c r="AI222" i="28"/>
  <c r="AI221" i="28"/>
  <c r="AI220" i="28"/>
  <c r="AI219" i="28"/>
  <c r="AI218" i="28"/>
  <c r="AI217" i="28"/>
  <c r="AI216" i="28"/>
  <c r="AI215" i="28"/>
  <c r="AI214" i="28"/>
  <c r="AI213" i="28"/>
  <c r="AI212" i="28"/>
  <c r="AI211" i="28"/>
  <c r="AI210" i="28"/>
  <c r="AI209" i="28"/>
  <c r="AI208" i="28"/>
  <c r="AI207" i="28"/>
  <c r="AI206" i="28"/>
  <c r="AI205" i="28"/>
  <c r="AI204" i="28"/>
  <c r="AI203" i="28"/>
  <c r="AI202" i="28"/>
  <c r="AI201" i="28"/>
  <c r="AI200" i="28"/>
  <c r="AI199" i="28"/>
  <c r="AI198" i="28"/>
  <c r="AI197" i="28"/>
  <c r="AI196" i="28"/>
  <c r="AI195" i="28"/>
  <c r="AI194" i="28"/>
  <c r="AI193" i="28"/>
  <c r="AI192" i="28"/>
  <c r="AI191" i="28"/>
  <c r="AI190" i="28"/>
  <c r="AI189" i="28"/>
  <c r="AI188" i="28"/>
  <c r="AI187" i="28"/>
  <c r="AI186" i="28"/>
  <c r="AI185" i="28"/>
  <c r="AI184" i="28"/>
  <c r="AI183" i="28"/>
  <c r="AI182" i="28"/>
  <c r="AI181" i="28"/>
  <c r="AI180" i="28"/>
  <c r="AI179" i="28"/>
  <c r="AI178" i="28"/>
  <c r="AI177" i="28"/>
  <c r="AI176" i="28"/>
  <c r="AI175" i="28"/>
  <c r="AI174" i="28"/>
  <c r="AI173" i="28"/>
  <c r="AI172" i="28"/>
  <c r="AI171" i="28"/>
  <c r="AI170" i="28"/>
  <c r="AI169" i="28"/>
  <c r="AI168" i="28"/>
  <c r="AI167" i="28"/>
  <c r="AI166" i="28"/>
  <c r="AI165" i="28"/>
  <c r="AI164" i="28"/>
  <c r="AI163" i="28"/>
  <c r="AI162" i="28"/>
  <c r="AI161" i="28"/>
  <c r="AI160" i="28"/>
  <c r="AI159" i="28"/>
  <c r="AI158" i="28"/>
  <c r="AI157" i="28"/>
  <c r="AI156" i="28"/>
  <c r="AI155" i="28"/>
  <c r="AI154" i="28"/>
  <c r="AI153" i="28"/>
  <c r="AI152" i="28"/>
  <c r="AI151" i="28"/>
  <c r="AI150" i="28"/>
  <c r="AI149" i="28"/>
  <c r="AI148" i="28"/>
  <c r="AI147" i="28"/>
  <c r="AI146" i="28"/>
  <c r="AI145" i="28"/>
  <c r="AI144" i="28"/>
  <c r="AI143" i="28"/>
  <c r="AI142" i="28"/>
  <c r="AI141" i="28"/>
  <c r="AI140" i="28"/>
  <c r="AI139" i="28"/>
  <c r="AI138" i="28"/>
  <c r="AI137" i="28"/>
  <c r="AI136" i="28"/>
  <c r="AI135" i="28"/>
  <c r="AI134" i="28"/>
  <c r="AI133" i="28"/>
  <c r="AI132" i="28"/>
  <c r="AI131" i="28"/>
  <c r="AI130" i="28"/>
  <c r="AI129" i="28"/>
  <c r="AI128" i="28"/>
  <c r="AI127" i="28"/>
  <c r="AI126" i="28"/>
  <c r="AI125" i="28"/>
  <c r="AI124" i="28"/>
  <c r="AI123" i="28"/>
  <c r="AI122" i="28"/>
  <c r="AI121" i="28"/>
  <c r="AI120" i="28"/>
  <c r="AI119" i="28"/>
  <c r="AI118" i="28"/>
  <c r="AI117" i="28"/>
  <c r="AI116" i="28"/>
  <c r="AI115" i="28"/>
  <c r="AI114" i="28"/>
  <c r="AI113" i="28"/>
  <c r="AI112" i="28"/>
  <c r="AI111" i="28"/>
  <c r="AI110" i="28"/>
  <c r="AI109" i="28"/>
  <c r="AI108" i="28"/>
  <c r="AI107" i="28"/>
  <c r="AI106" i="28"/>
  <c r="AI105" i="28"/>
  <c r="AI104" i="28"/>
  <c r="AI103" i="28"/>
  <c r="AI102" i="28"/>
  <c r="AI101" i="28"/>
  <c r="AI100" i="28"/>
  <c r="AI99" i="28"/>
  <c r="AI98" i="28"/>
  <c r="AI97" i="28"/>
  <c r="AI96" i="28"/>
  <c r="AI95" i="28"/>
  <c r="AI94" i="28"/>
  <c r="AI93" i="28"/>
  <c r="AI92" i="28"/>
  <c r="AI91" i="28"/>
  <c r="AI90" i="28"/>
  <c r="AI89" i="28"/>
  <c r="AI88" i="28"/>
  <c r="AI87" i="28"/>
  <c r="AI86" i="28"/>
  <c r="AI85" i="28"/>
  <c r="AI84" i="28"/>
  <c r="AI83" i="28"/>
  <c r="AI82" i="28"/>
  <c r="AI81" i="28"/>
  <c r="AI80" i="28"/>
  <c r="AI79" i="28"/>
  <c r="AI78" i="28"/>
  <c r="AI77" i="28"/>
  <c r="AI76" i="28"/>
  <c r="AI75" i="28"/>
  <c r="AI74" i="28"/>
  <c r="AI73" i="28"/>
  <c r="AI72" i="28"/>
  <c r="AI71" i="28"/>
  <c r="AI70" i="28"/>
  <c r="AI69" i="28"/>
  <c r="AI68" i="28"/>
  <c r="AI67" i="28"/>
  <c r="B12" i="30"/>
  <c r="D12" i="30" s="1"/>
  <c r="A112" i="29"/>
  <c r="B112" i="29"/>
  <c r="E112" i="29" s="1"/>
  <c r="D112" i="29"/>
  <c r="S112" i="29"/>
  <c r="A113" i="29"/>
  <c r="B113" i="29"/>
  <c r="E113" i="29" s="1"/>
  <c r="S113" i="29"/>
  <c r="A114" i="29"/>
  <c r="B114" i="29"/>
  <c r="D114" i="29" s="1"/>
  <c r="S114" i="29"/>
  <c r="A115" i="29"/>
  <c r="B115" i="29"/>
  <c r="D115" i="29" s="1"/>
  <c r="E115" i="29"/>
  <c r="S115" i="29"/>
  <c r="A116" i="29"/>
  <c r="B116" i="29"/>
  <c r="D116" i="29" s="1"/>
  <c r="S116" i="29"/>
  <c r="A117" i="29"/>
  <c r="B117" i="29"/>
  <c r="D117" i="29" s="1"/>
  <c r="S117" i="29"/>
  <c r="A118" i="29"/>
  <c r="B118" i="29"/>
  <c r="D118" i="29" s="1"/>
  <c r="S118" i="29"/>
  <c r="A119" i="29"/>
  <c r="B119" i="29"/>
  <c r="D119" i="29" s="1"/>
  <c r="S119" i="29"/>
  <c r="A120" i="29"/>
  <c r="B120" i="29"/>
  <c r="D120" i="29" s="1"/>
  <c r="S120" i="29"/>
  <c r="A121" i="29"/>
  <c r="B121" i="29"/>
  <c r="E121" i="29" s="1"/>
  <c r="D121" i="29"/>
  <c r="S121" i="29"/>
  <c r="A122" i="29"/>
  <c r="B122" i="29"/>
  <c r="E122" i="29" s="1"/>
  <c r="D122" i="29"/>
  <c r="S122" i="29"/>
  <c r="A123" i="29"/>
  <c r="B123" i="29"/>
  <c r="E123" i="29" s="1"/>
  <c r="S123" i="29"/>
  <c r="A124" i="29"/>
  <c r="B124" i="29"/>
  <c r="D124" i="29" s="1"/>
  <c r="S124" i="29"/>
  <c r="A125" i="29"/>
  <c r="B125" i="29"/>
  <c r="E125" i="29" s="1"/>
  <c r="S125" i="29"/>
  <c r="A126" i="29"/>
  <c r="B126" i="29"/>
  <c r="D126" i="29" s="1"/>
  <c r="S126" i="29"/>
  <c r="A127" i="29"/>
  <c r="B127" i="29"/>
  <c r="D127" i="29" s="1"/>
  <c r="S127" i="29"/>
  <c r="A128" i="29"/>
  <c r="B128" i="29"/>
  <c r="D128" i="29"/>
  <c r="E128" i="29"/>
  <c r="S128" i="29"/>
  <c r="A129" i="29"/>
  <c r="B129" i="29"/>
  <c r="E129" i="29" s="1"/>
  <c r="S129" i="29"/>
  <c r="A130" i="29"/>
  <c r="B130" i="29"/>
  <c r="E130" i="29" s="1"/>
  <c r="S130" i="29"/>
  <c r="A131" i="29"/>
  <c r="B131" i="29"/>
  <c r="D131" i="29" s="1"/>
  <c r="S131" i="29"/>
  <c r="A132" i="29"/>
  <c r="B132" i="29"/>
  <c r="D132" i="29" s="1"/>
  <c r="S132" i="29"/>
  <c r="A133" i="29"/>
  <c r="B133" i="29"/>
  <c r="D133" i="29" s="1"/>
  <c r="S133" i="29"/>
  <c r="A134" i="29"/>
  <c r="B134" i="29"/>
  <c r="D134" i="29" s="1"/>
  <c r="S134" i="29"/>
  <c r="A135" i="29"/>
  <c r="B135" i="29"/>
  <c r="E135" i="29" s="1"/>
  <c r="S135" i="29"/>
  <c r="A136" i="29"/>
  <c r="B136" i="29"/>
  <c r="E136" i="29" s="1"/>
  <c r="S136" i="29"/>
  <c r="A137" i="29"/>
  <c r="B137" i="29"/>
  <c r="D137" i="29" s="1"/>
  <c r="S137" i="29"/>
  <c r="A138" i="29"/>
  <c r="B138" i="29"/>
  <c r="D138" i="29" s="1"/>
  <c r="E138" i="29"/>
  <c r="S138" i="29"/>
  <c r="A139" i="29"/>
  <c r="B139" i="29"/>
  <c r="E139" i="29" s="1"/>
  <c r="S139" i="29"/>
  <c r="A140" i="29"/>
  <c r="B140" i="29"/>
  <c r="D140" i="29" s="1"/>
  <c r="S140" i="29"/>
  <c r="A141" i="29"/>
  <c r="B141" i="29"/>
  <c r="D141" i="29" s="1"/>
  <c r="S141" i="29"/>
  <c r="A142" i="29"/>
  <c r="B142" i="29"/>
  <c r="D142" i="29" s="1"/>
  <c r="S142" i="29"/>
  <c r="A143" i="29"/>
  <c r="B143" i="29"/>
  <c r="D143" i="29" s="1"/>
  <c r="S143" i="29"/>
  <c r="A144" i="29"/>
  <c r="B144" i="29"/>
  <c r="D144" i="29" s="1"/>
  <c r="S144" i="29"/>
  <c r="A145" i="29"/>
  <c r="B145" i="29"/>
  <c r="D145" i="29" s="1"/>
  <c r="S145" i="29"/>
  <c r="A146" i="29"/>
  <c r="B146" i="29"/>
  <c r="D146" i="29" s="1"/>
  <c r="S146" i="29"/>
  <c r="A147" i="29"/>
  <c r="B147" i="29"/>
  <c r="D147" i="29" s="1"/>
  <c r="S147" i="29"/>
  <c r="A148" i="29"/>
  <c r="B148" i="29"/>
  <c r="D148" i="29" s="1"/>
  <c r="S148" i="29"/>
  <c r="A149" i="29"/>
  <c r="B149" i="29"/>
  <c r="D149" i="29" s="1"/>
  <c r="S149" i="29"/>
  <c r="A150" i="29"/>
  <c r="B150" i="29"/>
  <c r="D150" i="29" s="1"/>
  <c r="S150" i="29"/>
  <c r="A151" i="29"/>
  <c r="B151" i="29"/>
  <c r="D151" i="29" s="1"/>
  <c r="S151" i="29"/>
  <c r="A152" i="29"/>
  <c r="B152" i="29"/>
  <c r="D152" i="29" s="1"/>
  <c r="E152" i="29"/>
  <c r="S152" i="29"/>
  <c r="A153" i="29"/>
  <c r="B153" i="29"/>
  <c r="E153" i="29" s="1"/>
  <c r="D153" i="29"/>
  <c r="S153" i="29"/>
  <c r="A154" i="29"/>
  <c r="B154" i="29"/>
  <c r="E154" i="29" s="1"/>
  <c r="S154" i="29"/>
  <c r="A155" i="29"/>
  <c r="B155" i="29"/>
  <c r="D155" i="29" s="1"/>
  <c r="S155" i="29"/>
  <c r="A156" i="29"/>
  <c r="B156" i="29"/>
  <c r="E156" i="29" s="1"/>
  <c r="S156" i="29"/>
  <c r="A157" i="29"/>
  <c r="B157" i="29"/>
  <c r="E157" i="29" s="1"/>
  <c r="D157" i="29"/>
  <c r="S157" i="29"/>
  <c r="A158" i="29"/>
  <c r="B158" i="29"/>
  <c r="E158" i="29" s="1"/>
  <c r="S158" i="29"/>
  <c r="A159" i="29"/>
  <c r="B159" i="29"/>
  <c r="D159" i="29" s="1"/>
  <c r="S159" i="29"/>
  <c r="A160" i="29"/>
  <c r="B160" i="29"/>
  <c r="D160" i="29" s="1"/>
  <c r="S160" i="29"/>
  <c r="A161" i="29"/>
  <c r="B161" i="29"/>
  <c r="D161" i="29" s="1"/>
  <c r="S161" i="29"/>
  <c r="A162" i="29"/>
  <c r="B162" i="29"/>
  <c r="D162" i="29" s="1"/>
  <c r="S162" i="29"/>
  <c r="A163" i="29"/>
  <c r="B163" i="29"/>
  <c r="D163" i="29" s="1"/>
  <c r="S163" i="29"/>
  <c r="A164" i="29"/>
  <c r="B164" i="29"/>
  <c r="D164" i="29" s="1"/>
  <c r="E164" i="29"/>
  <c r="S164" i="29"/>
  <c r="A165" i="29"/>
  <c r="B165" i="29"/>
  <c r="D165" i="29" s="1"/>
  <c r="S165" i="29"/>
  <c r="A166" i="29"/>
  <c r="B166" i="29"/>
  <c r="E166" i="29" s="1"/>
  <c r="D166" i="29"/>
  <c r="S166" i="29"/>
  <c r="A167" i="29"/>
  <c r="B167" i="29"/>
  <c r="D167" i="29" s="1"/>
  <c r="S167" i="29"/>
  <c r="A168" i="29"/>
  <c r="B168" i="29"/>
  <c r="D168" i="29" s="1"/>
  <c r="S168" i="29"/>
  <c r="A169" i="29"/>
  <c r="B169" i="29"/>
  <c r="D169" i="29"/>
  <c r="E169" i="29"/>
  <c r="S169" i="29"/>
  <c r="A170" i="29"/>
  <c r="B170" i="29"/>
  <c r="E170" i="29" s="1"/>
  <c r="S170" i="29"/>
  <c r="A171" i="29"/>
  <c r="B171" i="29"/>
  <c r="D171" i="29" s="1"/>
  <c r="S171" i="29"/>
  <c r="A172" i="29"/>
  <c r="B172" i="29"/>
  <c r="D172" i="29" s="1"/>
  <c r="E172" i="29"/>
  <c r="S172" i="29"/>
  <c r="A173" i="29"/>
  <c r="B173" i="29"/>
  <c r="D173" i="29" s="1"/>
  <c r="S173" i="29"/>
  <c r="A174" i="29"/>
  <c r="B174" i="29"/>
  <c r="D174" i="29" s="1"/>
  <c r="S174" i="29"/>
  <c r="A175" i="29"/>
  <c r="B175" i="29"/>
  <c r="D175" i="29" s="1"/>
  <c r="S175" i="29"/>
  <c r="A176" i="29"/>
  <c r="B176" i="29"/>
  <c r="D176" i="29" s="1"/>
  <c r="S176" i="29"/>
  <c r="A177" i="29"/>
  <c r="B177" i="29"/>
  <c r="D177" i="29" s="1"/>
  <c r="S177" i="29"/>
  <c r="A178" i="29"/>
  <c r="B178" i="29"/>
  <c r="E178" i="29" s="1"/>
  <c r="D178" i="29"/>
  <c r="S178" i="29"/>
  <c r="A179" i="29"/>
  <c r="B179" i="29"/>
  <c r="D179" i="29" s="1"/>
  <c r="S179" i="29"/>
  <c r="A180" i="29"/>
  <c r="B180" i="29"/>
  <c r="D180" i="29" s="1"/>
  <c r="S180" i="29"/>
  <c r="A181" i="29"/>
  <c r="B181" i="29"/>
  <c r="D181" i="29" s="1"/>
  <c r="S181" i="29"/>
  <c r="A182" i="29"/>
  <c r="B182" i="29"/>
  <c r="D182" i="29" s="1"/>
  <c r="S182" i="29"/>
  <c r="A183" i="29"/>
  <c r="B183" i="29"/>
  <c r="D183" i="29"/>
  <c r="E183" i="29"/>
  <c r="S183" i="29"/>
  <c r="A184" i="29"/>
  <c r="B184" i="29"/>
  <c r="D184" i="29" s="1"/>
  <c r="S184" i="29"/>
  <c r="A185" i="29"/>
  <c r="B185" i="29"/>
  <c r="D185" i="29" s="1"/>
  <c r="E185" i="29"/>
  <c r="S185" i="29"/>
  <c r="A186" i="29"/>
  <c r="B186" i="29"/>
  <c r="D186" i="29"/>
  <c r="E186" i="29"/>
  <c r="S186" i="29"/>
  <c r="A187" i="29"/>
  <c r="B187" i="29"/>
  <c r="E187" i="29" s="1"/>
  <c r="S187" i="29"/>
  <c r="A188" i="29"/>
  <c r="B188" i="29"/>
  <c r="D188" i="29" s="1"/>
  <c r="S188" i="29"/>
  <c r="A189" i="29"/>
  <c r="B189" i="29"/>
  <c r="D189" i="29" s="1"/>
  <c r="S189" i="29"/>
  <c r="A190" i="29"/>
  <c r="B190" i="29"/>
  <c r="D190" i="29" s="1"/>
  <c r="E190" i="29"/>
  <c r="S190" i="29"/>
  <c r="A191" i="29"/>
  <c r="B191" i="29"/>
  <c r="E191" i="29" s="1"/>
  <c r="S191" i="29"/>
  <c r="A192" i="29"/>
  <c r="B192" i="29"/>
  <c r="D192" i="29" s="1"/>
  <c r="S192" i="29"/>
  <c r="A193" i="29"/>
  <c r="B193" i="29"/>
  <c r="D193" i="29" s="1"/>
  <c r="S193" i="29"/>
  <c r="A194" i="29"/>
  <c r="B194" i="29"/>
  <c r="D194" i="29" s="1"/>
  <c r="S194" i="29"/>
  <c r="A195" i="29"/>
  <c r="B195" i="29"/>
  <c r="D195" i="29" s="1"/>
  <c r="S195" i="29"/>
  <c r="A196" i="29"/>
  <c r="B196" i="29"/>
  <c r="D196" i="29" s="1"/>
  <c r="S196" i="29"/>
  <c r="A197" i="29"/>
  <c r="B197" i="29"/>
  <c r="D197" i="29" s="1"/>
  <c r="E197" i="29"/>
  <c r="S197" i="29"/>
  <c r="A198" i="29"/>
  <c r="B198" i="29"/>
  <c r="D198" i="29" s="1"/>
  <c r="S198" i="29"/>
  <c r="A199" i="29"/>
  <c r="B199" i="29"/>
  <c r="E199" i="29" s="1"/>
  <c r="D199" i="29"/>
  <c r="S199" i="29"/>
  <c r="A200" i="29"/>
  <c r="B200" i="29"/>
  <c r="D200" i="29" s="1"/>
  <c r="S200" i="29"/>
  <c r="A201" i="29"/>
  <c r="B201" i="29"/>
  <c r="D201" i="29" s="1"/>
  <c r="S201" i="29"/>
  <c r="A202" i="29"/>
  <c r="B202" i="29"/>
  <c r="E202" i="29" s="1"/>
  <c r="D202" i="29"/>
  <c r="S202" i="29"/>
  <c r="A203" i="29"/>
  <c r="B203" i="29"/>
  <c r="E203" i="29" s="1"/>
  <c r="S203" i="29"/>
  <c r="A204" i="29"/>
  <c r="B204" i="29"/>
  <c r="D204" i="29" s="1"/>
  <c r="S204" i="29"/>
  <c r="A205" i="29"/>
  <c r="B205" i="29"/>
  <c r="D205" i="29" s="1"/>
  <c r="E205" i="29"/>
  <c r="S205" i="29"/>
  <c r="A206" i="29"/>
  <c r="B206" i="29"/>
  <c r="E206" i="29" s="1"/>
  <c r="D206" i="29"/>
  <c r="S206" i="29"/>
  <c r="A207" i="29"/>
  <c r="B207" i="29"/>
  <c r="D207" i="29" s="1"/>
  <c r="S207" i="29"/>
  <c r="A208" i="29"/>
  <c r="B208" i="29"/>
  <c r="D208" i="29" s="1"/>
  <c r="S208" i="29"/>
  <c r="A209" i="29"/>
  <c r="B209" i="29"/>
  <c r="D209" i="29" s="1"/>
  <c r="S209" i="29"/>
  <c r="A210" i="29"/>
  <c r="B210" i="29"/>
  <c r="D210" i="29"/>
  <c r="E210" i="29"/>
  <c r="S210" i="29"/>
  <c r="A211" i="29"/>
  <c r="B211" i="29"/>
  <c r="E211" i="29" s="1"/>
  <c r="S211" i="29"/>
  <c r="S41" i="30"/>
  <c r="B41" i="30"/>
  <c r="E41" i="30" s="1"/>
  <c r="A41" i="30"/>
  <c r="S40" i="30"/>
  <c r="B40" i="30"/>
  <c r="E40" i="30" s="1"/>
  <c r="A40" i="30"/>
  <c r="S39" i="30"/>
  <c r="B39" i="30"/>
  <c r="D39" i="30" s="1"/>
  <c r="A39" i="30"/>
  <c r="S38" i="30"/>
  <c r="B38" i="30"/>
  <c r="E38" i="30" s="1"/>
  <c r="A38" i="30"/>
  <c r="S37" i="30"/>
  <c r="B37" i="30"/>
  <c r="E37" i="30" s="1"/>
  <c r="A37" i="30"/>
  <c r="S36" i="30"/>
  <c r="B36" i="30"/>
  <c r="E36" i="30" s="1"/>
  <c r="A36" i="30"/>
  <c r="S35" i="30"/>
  <c r="B35" i="30"/>
  <c r="E35" i="30" s="1"/>
  <c r="A35" i="30"/>
  <c r="S34" i="30"/>
  <c r="B34" i="30"/>
  <c r="D34" i="30" s="1"/>
  <c r="A34" i="30"/>
  <c r="S33" i="30"/>
  <c r="B33" i="30"/>
  <c r="E33" i="30" s="1"/>
  <c r="A33" i="30"/>
  <c r="S32" i="30"/>
  <c r="B32" i="30"/>
  <c r="E32" i="30" s="1"/>
  <c r="A32" i="30"/>
  <c r="S31" i="30"/>
  <c r="B31" i="30"/>
  <c r="E31" i="30" s="1"/>
  <c r="A31" i="30"/>
  <c r="S30" i="30"/>
  <c r="B30" i="30"/>
  <c r="D30" i="30" s="1"/>
  <c r="A30" i="30"/>
  <c r="S29" i="30"/>
  <c r="B29" i="30"/>
  <c r="D29" i="30" s="1"/>
  <c r="A29" i="30"/>
  <c r="S28" i="30"/>
  <c r="B28" i="30"/>
  <c r="D28" i="30" s="1"/>
  <c r="A28" i="30"/>
  <c r="S27" i="30"/>
  <c r="B27" i="30"/>
  <c r="E27" i="30" s="1"/>
  <c r="A27" i="30"/>
  <c r="S26" i="30"/>
  <c r="B26" i="30"/>
  <c r="E26" i="30" s="1"/>
  <c r="A26" i="30"/>
  <c r="S25" i="30"/>
  <c r="B25" i="30"/>
  <c r="E25" i="30" s="1"/>
  <c r="A25" i="30"/>
  <c r="S24" i="30"/>
  <c r="B24" i="30"/>
  <c r="E24" i="30" s="1"/>
  <c r="A24" i="30"/>
  <c r="S23" i="30"/>
  <c r="B23" i="30"/>
  <c r="E23" i="30" s="1"/>
  <c r="A23" i="30"/>
  <c r="S22" i="30"/>
  <c r="B22" i="30"/>
  <c r="D22" i="30" s="1"/>
  <c r="A22" i="30"/>
  <c r="S21" i="30"/>
  <c r="B21" i="30"/>
  <c r="D21" i="30" s="1"/>
  <c r="A21" i="30"/>
  <c r="S20" i="30"/>
  <c r="B20" i="30"/>
  <c r="E20" i="30" s="1"/>
  <c r="A20" i="30"/>
  <c r="S19" i="30"/>
  <c r="B19" i="30"/>
  <c r="D19" i="30" s="1"/>
  <c r="A19" i="30"/>
  <c r="S18" i="30"/>
  <c r="B18" i="30"/>
  <c r="E18" i="30" s="1"/>
  <c r="A18" i="30"/>
  <c r="S17" i="30"/>
  <c r="B17" i="30"/>
  <c r="D17" i="30" s="1"/>
  <c r="A17" i="30"/>
  <c r="S16" i="30"/>
  <c r="B16" i="30"/>
  <c r="E16" i="30" s="1"/>
  <c r="A16" i="30"/>
  <c r="B15" i="30"/>
  <c r="D15" i="30" s="1"/>
  <c r="A15" i="30"/>
  <c r="B14" i="30"/>
  <c r="D14" i="30" s="1"/>
  <c r="A14" i="30"/>
  <c r="S13" i="30"/>
  <c r="B13" i="30"/>
  <c r="E13" i="30" s="1"/>
  <c r="A13" i="30"/>
  <c r="A12" i="30"/>
  <c r="B11" i="30"/>
  <c r="B6" i="30"/>
  <c r="L5" i="30"/>
  <c r="E209" i="29" l="1"/>
  <c r="E161" i="29"/>
  <c r="D154" i="29"/>
  <c r="D125" i="29"/>
  <c r="D211" i="29"/>
  <c r="D135" i="29"/>
  <c r="E201" i="29"/>
  <c r="E198" i="29"/>
  <c r="D156" i="29"/>
  <c r="E173" i="29"/>
  <c r="E141" i="29"/>
  <c r="E189" i="29"/>
  <c r="E124" i="29"/>
  <c r="D130" i="29"/>
  <c r="E127" i="29"/>
  <c r="D123" i="29"/>
  <c r="D139" i="29"/>
  <c r="E116" i="29"/>
  <c r="D203" i="29"/>
  <c r="E194" i="29"/>
  <c r="D170" i="29"/>
  <c r="E160" i="29"/>
  <c r="E142" i="29"/>
  <c r="E193" i="29"/>
  <c r="D187" i="29"/>
  <c r="D129" i="29"/>
  <c r="E168" i="29"/>
  <c r="E165" i="29"/>
  <c r="E137" i="29"/>
  <c r="E177" i="29"/>
  <c r="E146" i="29"/>
  <c r="E134" i="29"/>
  <c r="E131" i="29"/>
  <c r="E120" i="29"/>
  <c r="E180" i="29"/>
  <c r="D158" i="29"/>
  <c r="E149" i="29"/>
  <c r="D113" i="29"/>
  <c r="D136" i="29"/>
  <c r="D191" i="29"/>
  <c r="E176" i="29"/>
  <c r="E148" i="29"/>
  <c r="E145" i="29"/>
  <c r="E133" i="29"/>
  <c r="E119" i="29"/>
  <c r="E200" i="29"/>
  <c r="E188" i="29"/>
  <c r="E179" i="29"/>
  <c r="E167" i="29"/>
  <c r="E155" i="29"/>
  <c r="E207" i="29"/>
  <c r="E195" i="29"/>
  <c r="E181" i="29"/>
  <c r="E174" i="29"/>
  <c r="E162" i="29"/>
  <c r="E150" i="29"/>
  <c r="E143" i="29"/>
  <c r="E117" i="29"/>
  <c r="E204" i="29"/>
  <c r="E192" i="29"/>
  <c r="E171" i="29"/>
  <c r="E159" i="29"/>
  <c r="E147" i="29"/>
  <c r="E140" i="29"/>
  <c r="E126" i="29"/>
  <c r="E114" i="29"/>
  <c r="E184" i="29"/>
  <c r="E182" i="29"/>
  <c r="E175" i="29"/>
  <c r="E163" i="29"/>
  <c r="E151" i="29"/>
  <c r="E144" i="29"/>
  <c r="E132" i="29"/>
  <c r="E118" i="29"/>
  <c r="E208" i="29"/>
  <c r="E196" i="29"/>
  <c r="E34" i="30"/>
  <c r="D36" i="30"/>
  <c r="D38" i="30"/>
  <c r="D32" i="30"/>
  <c r="D31" i="30"/>
  <c r="D33" i="30"/>
  <c r="D35" i="30"/>
  <c r="D37" i="30"/>
  <c r="E39" i="30"/>
  <c r="E30" i="30"/>
  <c r="E28" i="30"/>
  <c r="E29" i="30"/>
  <c r="D40" i="30"/>
  <c r="E15" i="30"/>
  <c r="E19" i="30"/>
  <c r="S15" i="30"/>
  <c r="E17" i="30"/>
  <c r="E21" i="30"/>
  <c r="D23" i="30"/>
  <c r="D25" i="30"/>
  <c r="D27" i="30"/>
  <c r="E22" i="30"/>
  <c r="D24" i="30"/>
  <c r="D26" i="30"/>
  <c r="D16" i="30"/>
  <c r="D18" i="30"/>
  <c r="D20" i="30"/>
  <c r="D41" i="30"/>
  <c r="E14" i="30"/>
  <c r="S14" i="30"/>
  <c r="S12" i="30"/>
  <c r="D13" i="30"/>
  <c r="E12" i="30"/>
  <c r="G4" i="30"/>
  <c r="Q10" i="30" s="1"/>
  <c r="S43" i="30" l="1"/>
  <c r="S111" i="29"/>
  <c r="B111" i="29"/>
  <c r="E111" i="29" s="1"/>
  <c r="A111" i="29"/>
  <c r="S110" i="29"/>
  <c r="B110" i="29"/>
  <c r="A110" i="29"/>
  <c r="S109" i="29"/>
  <c r="B109" i="29"/>
  <c r="D109" i="29" s="1"/>
  <c r="A109" i="29"/>
  <c r="S108" i="29"/>
  <c r="B108" i="29"/>
  <c r="E108" i="29" s="1"/>
  <c r="A108" i="29"/>
  <c r="S107" i="29"/>
  <c r="B107" i="29"/>
  <c r="D107" i="29" s="1"/>
  <c r="A107" i="29"/>
  <c r="S106" i="29"/>
  <c r="B106" i="29"/>
  <c r="D106" i="29" s="1"/>
  <c r="A106" i="29"/>
  <c r="S105" i="29"/>
  <c r="B105" i="29"/>
  <c r="E105" i="29" s="1"/>
  <c r="A105" i="29"/>
  <c r="S104" i="29"/>
  <c r="B104" i="29"/>
  <c r="D104" i="29" s="1"/>
  <c r="A104" i="29"/>
  <c r="S103" i="29"/>
  <c r="B103" i="29"/>
  <c r="D103" i="29" s="1"/>
  <c r="A103" i="29"/>
  <c r="S102" i="29"/>
  <c r="B102" i="29"/>
  <c r="E102" i="29" s="1"/>
  <c r="A102" i="29"/>
  <c r="S101" i="29"/>
  <c r="B101" i="29"/>
  <c r="E101" i="29" s="1"/>
  <c r="A101" i="29"/>
  <c r="S100" i="29"/>
  <c r="B100" i="29"/>
  <c r="E100" i="29" s="1"/>
  <c r="A100" i="29"/>
  <c r="S99" i="29"/>
  <c r="B99" i="29"/>
  <c r="E99" i="29" s="1"/>
  <c r="A99" i="29"/>
  <c r="S98" i="29"/>
  <c r="B98" i="29"/>
  <c r="D98" i="29" s="1"/>
  <c r="A98" i="29"/>
  <c r="S97" i="29"/>
  <c r="B97" i="29"/>
  <c r="D97" i="29" s="1"/>
  <c r="A97" i="29"/>
  <c r="S96" i="29"/>
  <c r="B96" i="29"/>
  <c r="E96" i="29" s="1"/>
  <c r="A96" i="29"/>
  <c r="S95" i="29"/>
  <c r="B95" i="29"/>
  <c r="A95" i="29"/>
  <c r="S94" i="29"/>
  <c r="B94" i="29"/>
  <c r="D94" i="29" s="1"/>
  <c r="A94" i="29"/>
  <c r="S93" i="29"/>
  <c r="B93" i="29"/>
  <c r="E93" i="29" s="1"/>
  <c r="A93" i="29"/>
  <c r="S92" i="29"/>
  <c r="B92" i="29"/>
  <c r="D92" i="29" s="1"/>
  <c r="A92" i="29"/>
  <c r="S91" i="29"/>
  <c r="B91" i="29"/>
  <c r="D91" i="29" s="1"/>
  <c r="A91" i="29"/>
  <c r="S90" i="29"/>
  <c r="B90" i="29"/>
  <c r="E90" i="29" s="1"/>
  <c r="A90" i="29"/>
  <c r="S89" i="29"/>
  <c r="B89" i="29"/>
  <c r="E89" i="29" s="1"/>
  <c r="A89" i="29"/>
  <c r="S88" i="29"/>
  <c r="B88" i="29"/>
  <c r="E88" i="29" s="1"/>
  <c r="A88" i="29"/>
  <c r="S87" i="29"/>
  <c r="B87" i="29"/>
  <c r="D87" i="29" s="1"/>
  <c r="A87" i="29"/>
  <c r="S86" i="29"/>
  <c r="B86" i="29"/>
  <c r="D86" i="29" s="1"/>
  <c r="A86" i="29"/>
  <c r="S85" i="29"/>
  <c r="B85" i="29"/>
  <c r="D85" i="29" s="1"/>
  <c r="A85" i="29"/>
  <c r="S84" i="29"/>
  <c r="B84" i="29"/>
  <c r="D84" i="29" s="1"/>
  <c r="A84" i="29"/>
  <c r="S83" i="29"/>
  <c r="B83" i="29"/>
  <c r="E83" i="29" s="1"/>
  <c r="A83" i="29"/>
  <c r="S82" i="29"/>
  <c r="B82" i="29"/>
  <c r="E82" i="29" s="1"/>
  <c r="A82" i="29"/>
  <c r="S81" i="29"/>
  <c r="B81" i="29"/>
  <c r="E81" i="29" s="1"/>
  <c r="A81" i="29"/>
  <c r="S80" i="29"/>
  <c r="B80" i="29"/>
  <c r="D80" i="29" s="1"/>
  <c r="A80" i="29"/>
  <c r="S79" i="29"/>
  <c r="B79" i="29"/>
  <c r="D79" i="29" s="1"/>
  <c r="A79" i="29"/>
  <c r="S78" i="29"/>
  <c r="B78" i="29"/>
  <c r="D78" i="29" s="1"/>
  <c r="A78" i="29"/>
  <c r="S77" i="29"/>
  <c r="B77" i="29"/>
  <c r="E77" i="29" s="1"/>
  <c r="A77" i="29"/>
  <c r="S76" i="29"/>
  <c r="B76" i="29"/>
  <c r="E76" i="29" s="1"/>
  <c r="A76" i="29"/>
  <c r="S75" i="29"/>
  <c r="B75" i="29"/>
  <c r="E75" i="29" s="1"/>
  <c r="A75" i="29"/>
  <c r="S74" i="29"/>
  <c r="B74" i="29"/>
  <c r="A74" i="29"/>
  <c r="S73" i="29"/>
  <c r="B73" i="29"/>
  <c r="D73" i="29" s="1"/>
  <c r="A73" i="29"/>
  <c r="S72" i="29"/>
  <c r="B72" i="29"/>
  <c r="A72" i="29"/>
  <c r="S71" i="29"/>
  <c r="B71" i="29"/>
  <c r="E71" i="29" s="1"/>
  <c r="A71" i="29"/>
  <c r="S70" i="29"/>
  <c r="B70" i="29"/>
  <c r="E70" i="29" s="1"/>
  <c r="A70" i="29"/>
  <c r="S69" i="29"/>
  <c r="B69" i="29"/>
  <c r="A69" i="29"/>
  <c r="S68" i="29"/>
  <c r="B68" i="29"/>
  <c r="D68" i="29" s="1"/>
  <c r="A68" i="29"/>
  <c r="S67" i="29"/>
  <c r="B67" i="29"/>
  <c r="D67" i="29" s="1"/>
  <c r="A67" i="29"/>
  <c r="S66" i="29"/>
  <c r="B66" i="29"/>
  <c r="E66" i="29" s="1"/>
  <c r="A66" i="29"/>
  <c r="S65" i="29"/>
  <c r="B65" i="29"/>
  <c r="A65" i="29"/>
  <c r="S64" i="29"/>
  <c r="B64" i="29"/>
  <c r="E64" i="29" s="1"/>
  <c r="A64" i="29"/>
  <c r="S63" i="29"/>
  <c r="B63" i="29"/>
  <c r="A63" i="29"/>
  <c r="S62" i="29"/>
  <c r="B62" i="29"/>
  <c r="D62" i="29" s="1"/>
  <c r="A62" i="29"/>
  <c r="S61" i="29"/>
  <c r="B61" i="29"/>
  <c r="D61" i="29" s="1"/>
  <c r="A61" i="29"/>
  <c r="S60" i="29"/>
  <c r="E60" i="29"/>
  <c r="B60" i="29"/>
  <c r="D60" i="29" s="1"/>
  <c r="A60" i="29"/>
  <c r="S59" i="29"/>
  <c r="B59" i="29"/>
  <c r="E59" i="29" s="1"/>
  <c r="A59" i="29"/>
  <c r="S58" i="29"/>
  <c r="B58" i="29"/>
  <c r="E58" i="29" s="1"/>
  <c r="A58" i="29"/>
  <c r="S57" i="29"/>
  <c r="B57" i="29"/>
  <c r="E57" i="29" s="1"/>
  <c r="A57" i="29"/>
  <c r="S56" i="29"/>
  <c r="B56" i="29"/>
  <c r="D56" i="29" s="1"/>
  <c r="A56" i="29"/>
  <c r="S55" i="29"/>
  <c r="B55" i="29"/>
  <c r="D55" i="29" s="1"/>
  <c r="A55" i="29"/>
  <c r="S54" i="29"/>
  <c r="B54" i="29"/>
  <c r="E54" i="29" s="1"/>
  <c r="A54" i="29"/>
  <c r="S53" i="29"/>
  <c r="B53" i="29"/>
  <c r="E53" i="29" s="1"/>
  <c r="A53" i="29"/>
  <c r="S52" i="29"/>
  <c r="B52" i="29"/>
  <c r="A52" i="29"/>
  <c r="S51" i="29"/>
  <c r="B51" i="29"/>
  <c r="E51" i="29" s="1"/>
  <c r="A51" i="29"/>
  <c r="S50" i="29"/>
  <c r="B50" i="29"/>
  <c r="D50" i="29" s="1"/>
  <c r="A50" i="29"/>
  <c r="S49" i="29"/>
  <c r="B49" i="29"/>
  <c r="D49" i="29" s="1"/>
  <c r="A49" i="29"/>
  <c r="S48" i="29"/>
  <c r="B48" i="29"/>
  <c r="E48" i="29" s="1"/>
  <c r="A48" i="29"/>
  <c r="S47" i="29"/>
  <c r="B47" i="29"/>
  <c r="E47" i="29" s="1"/>
  <c r="A47" i="29"/>
  <c r="S46" i="29"/>
  <c r="B46" i="29"/>
  <c r="D46" i="29" s="1"/>
  <c r="A46" i="29"/>
  <c r="S45" i="29"/>
  <c r="B45" i="29"/>
  <c r="A45" i="29"/>
  <c r="S44" i="29"/>
  <c r="B44" i="29"/>
  <c r="D44" i="29" s="1"/>
  <c r="A44" i="29"/>
  <c r="S43" i="29"/>
  <c r="B43" i="29"/>
  <c r="D43" i="29" s="1"/>
  <c r="A43" i="29"/>
  <c r="S42" i="29"/>
  <c r="B42" i="29"/>
  <c r="E42" i="29" s="1"/>
  <c r="A42" i="29"/>
  <c r="S41" i="29"/>
  <c r="B41" i="29"/>
  <c r="E41" i="29" s="1"/>
  <c r="A41" i="29"/>
  <c r="S40" i="29"/>
  <c r="B40" i="29"/>
  <c r="D40" i="29" s="1"/>
  <c r="A40" i="29"/>
  <c r="S39" i="29"/>
  <c r="B39" i="29"/>
  <c r="E39" i="29" s="1"/>
  <c r="A39" i="29"/>
  <c r="S38" i="29"/>
  <c r="B38" i="29"/>
  <c r="D38" i="29" s="1"/>
  <c r="A38" i="29"/>
  <c r="S37" i="29"/>
  <c r="B37" i="29"/>
  <c r="A37" i="29"/>
  <c r="S36" i="29"/>
  <c r="B36" i="29"/>
  <c r="A36" i="29"/>
  <c r="S35" i="29"/>
  <c r="B35" i="29"/>
  <c r="E35" i="29" s="1"/>
  <c r="A35" i="29"/>
  <c r="S34" i="29"/>
  <c r="B34" i="29"/>
  <c r="E34" i="29" s="1"/>
  <c r="A34" i="29"/>
  <c r="S33" i="29"/>
  <c r="B33" i="29"/>
  <c r="E33" i="29" s="1"/>
  <c r="A33" i="29"/>
  <c r="S32" i="29"/>
  <c r="B32" i="29"/>
  <c r="D32" i="29" s="1"/>
  <c r="A32" i="29"/>
  <c r="S31" i="29"/>
  <c r="B31" i="29"/>
  <c r="D31" i="29" s="1"/>
  <c r="A31" i="29"/>
  <c r="S30" i="29"/>
  <c r="B30" i="29"/>
  <c r="A30" i="29"/>
  <c r="S29" i="29"/>
  <c r="B29" i="29"/>
  <c r="A29" i="29"/>
  <c r="S28" i="29"/>
  <c r="B28" i="29"/>
  <c r="D28" i="29" s="1"/>
  <c r="A28" i="29"/>
  <c r="S27" i="29"/>
  <c r="B27" i="29"/>
  <c r="E27" i="29" s="1"/>
  <c r="A27" i="29"/>
  <c r="S26" i="29"/>
  <c r="B26" i="29"/>
  <c r="D26" i="29" s="1"/>
  <c r="A26" i="29"/>
  <c r="S25" i="29"/>
  <c r="B25" i="29"/>
  <c r="A25" i="29"/>
  <c r="S24" i="29"/>
  <c r="B24" i="29"/>
  <c r="D24" i="29" s="1"/>
  <c r="A24" i="29"/>
  <c r="S23" i="29"/>
  <c r="B23" i="29"/>
  <c r="D23" i="29" s="1"/>
  <c r="A23" i="29"/>
  <c r="S22" i="29"/>
  <c r="B22" i="29"/>
  <c r="E22" i="29" s="1"/>
  <c r="A22" i="29"/>
  <c r="S21" i="29"/>
  <c r="B21" i="29"/>
  <c r="D21" i="29" s="1"/>
  <c r="A21" i="29"/>
  <c r="S20" i="29"/>
  <c r="B20" i="29"/>
  <c r="D20" i="29" s="1"/>
  <c r="A20" i="29"/>
  <c r="S19" i="29"/>
  <c r="B19" i="29"/>
  <c r="D19" i="29" s="1"/>
  <c r="A19" i="29"/>
  <c r="B18" i="29"/>
  <c r="E18" i="29" s="1"/>
  <c r="A18" i="29"/>
  <c r="B17" i="29"/>
  <c r="E17" i="29" s="1"/>
  <c r="A17" i="29"/>
  <c r="B16" i="29"/>
  <c r="E16" i="29" s="1"/>
  <c r="A16" i="29"/>
  <c r="B15" i="29"/>
  <c r="E15" i="29" s="1"/>
  <c r="A15" i="29"/>
  <c r="B14" i="29"/>
  <c r="D14" i="29" s="1"/>
  <c r="A14" i="29"/>
  <c r="B13" i="29"/>
  <c r="D13" i="29" s="1"/>
  <c r="A13" i="29"/>
  <c r="B12" i="29"/>
  <c r="E12" i="29" s="1"/>
  <c r="A12" i="29"/>
  <c r="B11" i="29"/>
  <c r="L5" i="29"/>
  <c r="BS19" i="27"/>
  <c r="BT19" i="27" s="1"/>
  <c r="BS20" i="27"/>
  <c r="BT20" i="27" s="1"/>
  <c r="BS21" i="27"/>
  <c r="BT21" i="27" s="1"/>
  <c r="BS22" i="27"/>
  <c r="BS23" i="27"/>
  <c r="BT23" i="27" s="1"/>
  <c r="BS24" i="27"/>
  <c r="BT24" i="27" s="1"/>
  <c r="BS25" i="27"/>
  <c r="BT25" i="27" s="1"/>
  <c r="BS26" i="27"/>
  <c r="BT26" i="27" s="1"/>
  <c r="BS27" i="27"/>
  <c r="BT27" i="27" s="1"/>
  <c r="BS28" i="27"/>
  <c r="BT28" i="27" s="1"/>
  <c r="BS29" i="27"/>
  <c r="BT29" i="27" s="1"/>
  <c r="BS30" i="27"/>
  <c r="BT30" i="27" s="1"/>
  <c r="BS31" i="27"/>
  <c r="BT31" i="27" s="1"/>
  <c r="BS32" i="27"/>
  <c r="BT32" i="27" s="1"/>
  <c r="BS33" i="27"/>
  <c r="BT33" i="27" s="1"/>
  <c r="BS34" i="27"/>
  <c r="BS35" i="27"/>
  <c r="BS36" i="27"/>
  <c r="BS37" i="27"/>
  <c r="BS38" i="27"/>
  <c r="BT38" i="27" s="1"/>
  <c r="BS39" i="27"/>
  <c r="BT39" i="27" s="1"/>
  <c r="BS40" i="27"/>
  <c r="BT40" i="27" s="1"/>
  <c r="BS41" i="27"/>
  <c r="BT41" i="27" s="1"/>
  <c r="BS42" i="27"/>
  <c r="BT42" i="27" s="1"/>
  <c r="BS43" i="27"/>
  <c r="BT43" i="27" s="1"/>
  <c r="BS44" i="27"/>
  <c r="BT44" i="27" s="1"/>
  <c r="BS45" i="27"/>
  <c r="BT45" i="27" s="1"/>
  <c r="BS46" i="27"/>
  <c r="BT46" i="27" s="1"/>
  <c r="BS47" i="27"/>
  <c r="BT47" i="27" s="1"/>
  <c r="BS48" i="27"/>
  <c r="BT48" i="27" s="1"/>
  <c r="BS49" i="27"/>
  <c r="BT49" i="27" s="1"/>
  <c r="BS50" i="27"/>
  <c r="BT50" i="27" s="1"/>
  <c r="BS51" i="27"/>
  <c r="BT51" i="27" s="1"/>
  <c r="BS52" i="27"/>
  <c r="BT52" i="27" s="1"/>
  <c r="BS53" i="27"/>
  <c r="BT53" i="27" s="1"/>
  <c r="BS54" i="27"/>
  <c r="BT54" i="27" s="1"/>
  <c r="BS55" i="27"/>
  <c r="BT55" i="27" s="1"/>
  <c r="BS56" i="27"/>
  <c r="BT56" i="27" s="1"/>
  <c r="BS57" i="27"/>
  <c r="BT57" i="27" s="1"/>
  <c r="BS58" i="27"/>
  <c r="BS59" i="27"/>
  <c r="BS60" i="27"/>
  <c r="BS61" i="27"/>
  <c r="BT61" i="27" s="1"/>
  <c r="BS62" i="27"/>
  <c r="BT62" i="27" s="1"/>
  <c r="BS63" i="27"/>
  <c r="BT63" i="27" s="1"/>
  <c r="BS64" i="27"/>
  <c r="BT64" i="27" s="1"/>
  <c r="BS65" i="27"/>
  <c r="BT65" i="27" s="1"/>
  <c r="BS66" i="27"/>
  <c r="BT66" i="27" s="1"/>
  <c r="BS67" i="27"/>
  <c r="BT67" i="27" s="1"/>
  <c r="BS68" i="27"/>
  <c r="BS69" i="27"/>
  <c r="BT69" i="27" s="1"/>
  <c r="BS70" i="27"/>
  <c r="BT70" i="27" s="1"/>
  <c r="BS71" i="27"/>
  <c r="BT71" i="27" s="1"/>
  <c r="BS72" i="27"/>
  <c r="BS73" i="27"/>
  <c r="BS74" i="27"/>
  <c r="BT74" i="27" s="1"/>
  <c r="BS75" i="27"/>
  <c r="BT75" i="27" s="1"/>
  <c r="BS76" i="27"/>
  <c r="BT76" i="27" s="1"/>
  <c r="BS77" i="27"/>
  <c r="BT77" i="27" s="1"/>
  <c r="BS78" i="27"/>
  <c r="BT78" i="27" s="1"/>
  <c r="BS79" i="27"/>
  <c r="BT79" i="27" s="1"/>
  <c r="BS80" i="27"/>
  <c r="BT80" i="27" s="1"/>
  <c r="BS81" i="27"/>
  <c r="BT81" i="27" s="1"/>
  <c r="BS82" i="27"/>
  <c r="BS83" i="27"/>
  <c r="BT83" i="27" s="1"/>
  <c r="BS84" i="27"/>
  <c r="BT84" i="27" s="1"/>
  <c r="BS85" i="27"/>
  <c r="BT85" i="27" s="1"/>
  <c r="BS86" i="27"/>
  <c r="BT86" i="27" s="1"/>
  <c r="BS87" i="27"/>
  <c r="BT87" i="27" s="1"/>
  <c r="BS88" i="27"/>
  <c r="BT88" i="27" s="1"/>
  <c r="BS89" i="27"/>
  <c r="BT89" i="27" s="1"/>
  <c r="BS90" i="27"/>
  <c r="BT90" i="27" s="1"/>
  <c r="BS91" i="27"/>
  <c r="BT91" i="27" s="1"/>
  <c r="BS92" i="27"/>
  <c r="BT92" i="27" s="1"/>
  <c r="BS93" i="27"/>
  <c r="BT93" i="27" s="1"/>
  <c r="BS94" i="27"/>
  <c r="BT94" i="27" s="1"/>
  <c r="BS95" i="27"/>
  <c r="BS96" i="27"/>
  <c r="BS97" i="27"/>
  <c r="BT97" i="27" s="1"/>
  <c r="BS98" i="27"/>
  <c r="BT98" i="27" s="1"/>
  <c r="BS99" i="27"/>
  <c r="BT99" i="27" s="1"/>
  <c r="BS100" i="27"/>
  <c r="BT100" i="27" s="1"/>
  <c r="BS101" i="27"/>
  <c r="BT101" i="27" s="1"/>
  <c r="BS102" i="27"/>
  <c r="BT102" i="27" s="1"/>
  <c r="BS103" i="27"/>
  <c r="BT103" i="27" s="1"/>
  <c r="BS104" i="27"/>
  <c r="BT104" i="27" s="1"/>
  <c r="BS105" i="27"/>
  <c r="BT105" i="27" s="1"/>
  <c r="BS106" i="27"/>
  <c r="BS107" i="27"/>
  <c r="BS108" i="27"/>
  <c r="BS109" i="27"/>
  <c r="BT109" i="27" s="1"/>
  <c r="BS110" i="27"/>
  <c r="BT110" i="27" s="1"/>
  <c r="BS111" i="27"/>
  <c r="BT111" i="27" s="1"/>
  <c r="BS112" i="27"/>
  <c r="BT112" i="27" s="1"/>
  <c r="BS113" i="27"/>
  <c r="BT113" i="27" s="1"/>
  <c r="BS114" i="27"/>
  <c r="BT114" i="27" s="1"/>
  <c r="BS115" i="27"/>
  <c r="BT115" i="27" s="1"/>
  <c r="BS116" i="27"/>
  <c r="BT116" i="27" s="1"/>
  <c r="BS117" i="27"/>
  <c r="BT117" i="27" s="1"/>
  <c r="BS118" i="27"/>
  <c r="BS119" i="27"/>
  <c r="BT119" i="27" s="1"/>
  <c r="BS120" i="27"/>
  <c r="BT120" i="27" s="1"/>
  <c r="BS121" i="27"/>
  <c r="BT121" i="27" s="1"/>
  <c r="BS122" i="27"/>
  <c r="BT122" i="27" s="1"/>
  <c r="BS123" i="27"/>
  <c r="BT123" i="27" s="1"/>
  <c r="BS124" i="27"/>
  <c r="BT124" i="27" s="1"/>
  <c r="BS125" i="27"/>
  <c r="BT125" i="27" s="1"/>
  <c r="BS126" i="27"/>
  <c r="BT126" i="27" s="1"/>
  <c r="BS127" i="27"/>
  <c r="BT127" i="27" s="1"/>
  <c r="BS128" i="27"/>
  <c r="BT128" i="27" s="1"/>
  <c r="BS129" i="27"/>
  <c r="BT129" i="27" s="1"/>
  <c r="BS130" i="27"/>
  <c r="BT130" i="27" s="1"/>
  <c r="BS131" i="27"/>
  <c r="BT131" i="27" s="1"/>
  <c r="BS132" i="27"/>
  <c r="BT132" i="27" s="1"/>
  <c r="BS133" i="27"/>
  <c r="BT133" i="27" s="1"/>
  <c r="BS134" i="27"/>
  <c r="BT134" i="27" s="1"/>
  <c r="BS135" i="27"/>
  <c r="BT135" i="27" s="1"/>
  <c r="BS136" i="27"/>
  <c r="BT136" i="27" s="1"/>
  <c r="BS137" i="27"/>
  <c r="BT137" i="27" s="1"/>
  <c r="BS138" i="27"/>
  <c r="BT138" i="27" s="1"/>
  <c r="BS139" i="27"/>
  <c r="BT139" i="27" s="1"/>
  <c r="BS140" i="27"/>
  <c r="BT140" i="27" s="1"/>
  <c r="BS141" i="27"/>
  <c r="BT141" i="27" s="1"/>
  <c r="BS142" i="27"/>
  <c r="BS143" i="27"/>
  <c r="BT143" i="27" s="1"/>
  <c r="BS144" i="27"/>
  <c r="BT144" i="27" s="1"/>
  <c r="BS145" i="27"/>
  <c r="BS146" i="27"/>
  <c r="BT146" i="27" s="1"/>
  <c r="BS147" i="27"/>
  <c r="BT147" i="27" s="1"/>
  <c r="BS148" i="27"/>
  <c r="BT148" i="27" s="1"/>
  <c r="BS149" i="27"/>
  <c r="BT149" i="27" s="1"/>
  <c r="BS150" i="27"/>
  <c r="BT150" i="27" s="1"/>
  <c r="BS151" i="27"/>
  <c r="BT151" i="27" s="1"/>
  <c r="BS152" i="27"/>
  <c r="BT152" i="27" s="1"/>
  <c r="BS153" i="27"/>
  <c r="BT153" i="27" s="1"/>
  <c r="BS154" i="27"/>
  <c r="BT154" i="27" s="1"/>
  <c r="BS155" i="27"/>
  <c r="BT155" i="27" s="1"/>
  <c r="BS156" i="27"/>
  <c r="BS157" i="27"/>
  <c r="BT157" i="27" s="1"/>
  <c r="BS158" i="27"/>
  <c r="BT158" i="27" s="1"/>
  <c r="BS159" i="27"/>
  <c r="BT159" i="27" s="1"/>
  <c r="BS160" i="27"/>
  <c r="BT160" i="27" s="1"/>
  <c r="BS161" i="27"/>
  <c r="BT161" i="27" s="1"/>
  <c r="BS162" i="27"/>
  <c r="BT162" i="27" s="1"/>
  <c r="BS163" i="27"/>
  <c r="BT163" i="27" s="1"/>
  <c r="BS164" i="27"/>
  <c r="BT164" i="27" s="1"/>
  <c r="BS165" i="27"/>
  <c r="BT165" i="27" s="1"/>
  <c r="BS166" i="27"/>
  <c r="BS167" i="27"/>
  <c r="BS168" i="27"/>
  <c r="BS169" i="27"/>
  <c r="BT169" i="27" s="1"/>
  <c r="BS170" i="27"/>
  <c r="BT170" i="27" s="1"/>
  <c r="BS171" i="27"/>
  <c r="BT171" i="27" s="1"/>
  <c r="BS172" i="27"/>
  <c r="BT172" i="27" s="1"/>
  <c r="BS173" i="27"/>
  <c r="BT173" i="27" s="1"/>
  <c r="BS174" i="27"/>
  <c r="BT174" i="27" s="1"/>
  <c r="BS175" i="27"/>
  <c r="BT175" i="27" s="1"/>
  <c r="BS176" i="27"/>
  <c r="BT176" i="27" s="1"/>
  <c r="BS177" i="27"/>
  <c r="BT177" i="27" s="1"/>
  <c r="BS178" i="27"/>
  <c r="BS179" i="27"/>
  <c r="BT179" i="27" s="1"/>
  <c r="BS180" i="27"/>
  <c r="BT180" i="27" s="1"/>
  <c r="BS181" i="27"/>
  <c r="BT181" i="27" s="1"/>
  <c r="BS182" i="27"/>
  <c r="BT182" i="27" s="1"/>
  <c r="BS183" i="27"/>
  <c r="BT183" i="27" s="1"/>
  <c r="BS184" i="27"/>
  <c r="BT184" i="27" s="1"/>
  <c r="BS185" i="27"/>
  <c r="BT185" i="27" s="1"/>
  <c r="BS186" i="27"/>
  <c r="BT186" i="27" s="1"/>
  <c r="BS187" i="27"/>
  <c r="BT187" i="27" s="1"/>
  <c r="BS188" i="27"/>
  <c r="BT188" i="27" s="1"/>
  <c r="BS189" i="27"/>
  <c r="BT189" i="27" s="1"/>
  <c r="BS190" i="27"/>
  <c r="BS191" i="27"/>
  <c r="BS192" i="27"/>
  <c r="BT192" i="27" s="1"/>
  <c r="BS193" i="27"/>
  <c r="BT193" i="27" s="1"/>
  <c r="BS194" i="27"/>
  <c r="BT194" i="27" s="1"/>
  <c r="BS195" i="27"/>
  <c r="BT195" i="27" s="1"/>
  <c r="BS196" i="27"/>
  <c r="BT196" i="27" s="1"/>
  <c r="BS197" i="27"/>
  <c r="BT197" i="27" s="1"/>
  <c r="BS198" i="27"/>
  <c r="BT198" i="27" s="1"/>
  <c r="BS199" i="27"/>
  <c r="BS200" i="27"/>
  <c r="BT200" i="27" s="1"/>
  <c r="BS201" i="27"/>
  <c r="BT201" i="27" s="1"/>
  <c r="BS202" i="27"/>
  <c r="BS203" i="27"/>
  <c r="BT203" i="27" s="1"/>
  <c r="BS204" i="27"/>
  <c r="BT204" i="27" s="1"/>
  <c r="BS205" i="27"/>
  <c r="BT205" i="27" s="1"/>
  <c r="BS206" i="27"/>
  <c r="BT206" i="27" s="1"/>
  <c r="BS207" i="27"/>
  <c r="BT207" i="27" s="1"/>
  <c r="BS208" i="27"/>
  <c r="BT208" i="27" s="1"/>
  <c r="BS209" i="27"/>
  <c r="BT209" i="27" s="1"/>
  <c r="BS210" i="27"/>
  <c r="BT210" i="27" s="1"/>
  <c r="BS211" i="27"/>
  <c r="BT211" i="27" s="1"/>
  <c r="BS212" i="27"/>
  <c r="BS213" i="27"/>
  <c r="BT213" i="27" s="1"/>
  <c r="BS214" i="27"/>
  <c r="BT214" i="27" s="1"/>
  <c r="BS215" i="27"/>
  <c r="BT215" i="27" s="1"/>
  <c r="BS216" i="27"/>
  <c r="BT216" i="27" s="1"/>
  <c r="BS217" i="27"/>
  <c r="BT217" i="27" s="1"/>
  <c r="BS218" i="27"/>
  <c r="BT218" i="27" s="1"/>
  <c r="BS219" i="27"/>
  <c r="BT219" i="27" s="1"/>
  <c r="BS220" i="27"/>
  <c r="BT220" i="27" s="1"/>
  <c r="BS221" i="27"/>
  <c r="BT221" i="27" s="1"/>
  <c r="BS222" i="27"/>
  <c r="BT222" i="27" s="1"/>
  <c r="BS223" i="27"/>
  <c r="BT223" i="27" s="1"/>
  <c r="BS224" i="27"/>
  <c r="BT224" i="27" s="1"/>
  <c r="BS225" i="27"/>
  <c r="BT225" i="27" s="1"/>
  <c r="BS226" i="27"/>
  <c r="BS227" i="27"/>
  <c r="BT227" i="27" s="1"/>
  <c r="BS228" i="27"/>
  <c r="BS229" i="27"/>
  <c r="BS230" i="27"/>
  <c r="BT230" i="27" s="1"/>
  <c r="BS231" i="27"/>
  <c r="BT231" i="27" s="1"/>
  <c r="BS232" i="27"/>
  <c r="BT232" i="27" s="1"/>
  <c r="BS233" i="27"/>
  <c r="BT233" i="27" s="1"/>
  <c r="BS234" i="27"/>
  <c r="BT234" i="27" s="1"/>
  <c r="BS235" i="27"/>
  <c r="BT235" i="27" s="1"/>
  <c r="BS236" i="27"/>
  <c r="BT236" i="27" s="1"/>
  <c r="BS237" i="27"/>
  <c r="BT237" i="27" s="1"/>
  <c r="BS238" i="27"/>
  <c r="BT238" i="27" s="1"/>
  <c r="BS239" i="27"/>
  <c r="BT239" i="27" s="1"/>
  <c r="BS240" i="27"/>
  <c r="BT240" i="27" s="1"/>
  <c r="BS241" i="27"/>
  <c r="BT241" i="27" s="1"/>
  <c r="BS242" i="27"/>
  <c r="BT242" i="27" s="1"/>
  <c r="BS243" i="27"/>
  <c r="BT243" i="27" s="1"/>
  <c r="BS244" i="27"/>
  <c r="BT244" i="27" s="1"/>
  <c r="BS245" i="27"/>
  <c r="BT245" i="27" s="1"/>
  <c r="BS246" i="27"/>
  <c r="BT246" i="27" s="1"/>
  <c r="BS247" i="27"/>
  <c r="BT247" i="27" s="1"/>
  <c r="BS248" i="27"/>
  <c r="BT248" i="27" s="1"/>
  <c r="BS249" i="27"/>
  <c r="BT249" i="27" s="1"/>
  <c r="BS250" i="27"/>
  <c r="BS251" i="27"/>
  <c r="BS252" i="27"/>
  <c r="BT252" i="27" s="1"/>
  <c r="BS253" i="27"/>
  <c r="BT253" i="27" s="1"/>
  <c r="BS254" i="27"/>
  <c r="BT254" i="27" s="1"/>
  <c r="BS255" i="27"/>
  <c r="BT255" i="27" s="1"/>
  <c r="BS256" i="27"/>
  <c r="BT256" i="27" s="1"/>
  <c r="BS257" i="27"/>
  <c r="BT257" i="27" s="1"/>
  <c r="BS258" i="27"/>
  <c r="BT258" i="27" s="1"/>
  <c r="BS259" i="27"/>
  <c r="BT259" i="27" s="1"/>
  <c r="BS260" i="27"/>
  <c r="BT260" i="27" s="1"/>
  <c r="BS261" i="27"/>
  <c r="BT261" i="27" s="1"/>
  <c r="BS262" i="27"/>
  <c r="BS263" i="27"/>
  <c r="BS264" i="27"/>
  <c r="BS265" i="27"/>
  <c r="BS266" i="27"/>
  <c r="BT266" i="27" s="1"/>
  <c r="BS267" i="27"/>
  <c r="BT267" i="27" s="1"/>
  <c r="BS268" i="27"/>
  <c r="BT268" i="27" s="1"/>
  <c r="BS269" i="27"/>
  <c r="BT269" i="27" s="1"/>
  <c r="BS270" i="27"/>
  <c r="BT270" i="27" s="1"/>
  <c r="BS271" i="27"/>
  <c r="BT271" i="27" s="1"/>
  <c r="BS272" i="27"/>
  <c r="BT272" i="27" s="1"/>
  <c r="BS273" i="27"/>
  <c r="BT273" i="27" s="1"/>
  <c r="BS274" i="27"/>
  <c r="BT274" i="27" s="1"/>
  <c r="BS275" i="27"/>
  <c r="BT275" i="27" s="1"/>
  <c r="BS276" i="27"/>
  <c r="BT276" i="27" s="1"/>
  <c r="BS277" i="27"/>
  <c r="BT277" i="27" s="1"/>
  <c r="BS278" i="27"/>
  <c r="BT278" i="27" s="1"/>
  <c r="BS279" i="27"/>
  <c r="BT279" i="27" s="1"/>
  <c r="BS280" i="27"/>
  <c r="BT280" i="27" s="1"/>
  <c r="BS281" i="27"/>
  <c r="BT281" i="27" s="1"/>
  <c r="BS282" i="27"/>
  <c r="BT282" i="27" s="1"/>
  <c r="BS283" i="27"/>
  <c r="BT283" i="27" s="1"/>
  <c r="BS284" i="27"/>
  <c r="BT284" i="27" s="1"/>
  <c r="BS285" i="27"/>
  <c r="BT285" i="27" s="1"/>
  <c r="BS286" i="27"/>
  <c r="BS287" i="27"/>
  <c r="BS288" i="27"/>
  <c r="BS289" i="27"/>
  <c r="BT289" i="27" s="1"/>
  <c r="BS290" i="27"/>
  <c r="BT290" i="27" s="1"/>
  <c r="BS291" i="27"/>
  <c r="BT291" i="27" s="1"/>
  <c r="BS292" i="27"/>
  <c r="BT292" i="27" s="1"/>
  <c r="BS293" i="27"/>
  <c r="BT293" i="27" s="1"/>
  <c r="BS294" i="27"/>
  <c r="BT294" i="27" s="1"/>
  <c r="BS295" i="27"/>
  <c r="BT295" i="27" s="1"/>
  <c r="BS296" i="27"/>
  <c r="BT296" i="27" s="1"/>
  <c r="BS297" i="27"/>
  <c r="BT297" i="27" s="1"/>
  <c r="BS298" i="27"/>
  <c r="BT298" i="27" s="1"/>
  <c r="BS299" i="27"/>
  <c r="BT299" i="27" s="1"/>
  <c r="BS300" i="27"/>
  <c r="BS301" i="27"/>
  <c r="BS302" i="27"/>
  <c r="BT302" i="27" s="1"/>
  <c r="BS303" i="27"/>
  <c r="BT303" i="27" s="1"/>
  <c r="BS304" i="27"/>
  <c r="BT304" i="27" s="1"/>
  <c r="BS305" i="27"/>
  <c r="BT305" i="27" s="1"/>
  <c r="BS306" i="27"/>
  <c r="BT306" i="27" s="1"/>
  <c r="BS307" i="27"/>
  <c r="BT307" i="27" s="1"/>
  <c r="BS308" i="27"/>
  <c r="BT308" i="27" s="1"/>
  <c r="BS309" i="27"/>
  <c r="BT309" i="27" s="1"/>
  <c r="BS310" i="27"/>
  <c r="BS311" i="27"/>
  <c r="BT311" i="27" s="1"/>
  <c r="BS312" i="27"/>
  <c r="BT312" i="27" s="1"/>
  <c r="BS313" i="27"/>
  <c r="BT313" i="27" s="1"/>
  <c r="BS314" i="27"/>
  <c r="BT314" i="27" s="1"/>
  <c r="BS315" i="27"/>
  <c r="BT315" i="27" s="1"/>
  <c r="BS316" i="27"/>
  <c r="BT316" i="27" s="1"/>
  <c r="BS317" i="27"/>
  <c r="BT317" i="27" s="1"/>
  <c r="BS318" i="27"/>
  <c r="BT318" i="27" s="1"/>
  <c r="BS319" i="27"/>
  <c r="BT319" i="27" s="1"/>
  <c r="BS320" i="27"/>
  <c r="BT320" i="27" s="1"/>
  <c r="BS321" i="27"/>
  <c r="BT321" i="27" s="1"/>
  <c r="BS322" i="27"/>
  <c r="BS323" i="27"/>
  <c r="BT323" i="27" s="1"/>
  <c r="BS324" i="27"/>
  <c r="BT324" i="27" s="1"/>
  <c r="BS325" i="27"/>
  <c r="BT325" i="27" s="1"/>
  <c r="BS326" i="27"/>
  <c r="BT326" i="27" s="1"/>
  <c r="BS327" i="27"/>
  <c r="BT327" i="27" s="1"/>
  <c r="BS328" i="27"/>
  <c r="BT328" i="27" s="1"/>
  <c r="BS329" i="27"/>
  <c r="BT329" i="27" s="1"/>
  <c r="BS330" i="27"/>
  <c r="BT330" i="27" s="1"/>
  <c r="BS331" i="27"/>
  <c r="BT331" i="27" s="1"/>
  <c r="BS332" i="27"/>
  <c r="BT332" i="27" s="1"/>
  <c r="BS333" i="27"/>
  <c r="BT333" i="27" s="1"/>
  <c r="BS334" i="27"/>
  <c r="BS335" i="27"/>
  <c r="BS336" i="27"/>
  <c r="BT336" i="27" s="1"/>
  <c r="BS337" i="27"/>
  <c r="BT337" i="27" s="1"/>
  <c r="BS338" i="27"/>
  <c r="BT338" i="27" s="1"/>
  <c r="BS339" i="27"/>
  <c r="BT339" i="27" s="1"/>
  <c r="BS340" i="27"/>
  <c r="BT340" i="27" s="1"/>
  <c r="BS341" i="27"/>
  <c r="BT341" i="27" s="1"/>
  <c r="BS342" i="27"/>
  <c r="BT342" i="27" s="1"/>
  <c r="BS343" i="27"/>
  <c r="BT343" i="27" s="1"/>
  <c r="BS344" i="27"/>
  <c r="BT344" i="27" s="1"/>
  <c r="BS345" i="27"/>
  <c r="BT345" i="27" s="1"/>
  <c r="BS346" i="27"/>
  <c r="BS347" i="27"/>
  <c r="BT347" i="27" s="1"/>
  <c r="BS348" i="27"/>
  <c r="BT348" i="27" s="1"/>
  <c r="BS349" i="27"/>
  <c r="BT349" i="27" s="1"/>
  <c r="BS350" i="27"/>
  <c r="BT350" i="27" s="1"/>
  <c r="BS351" i="27"/>
  <c r="BT351" i="27" s="1"/>
  <c r="BS352" i="27"/>
  <c r="BT352" i="27" s="1"/>
  <c r="BS353" i="27"/>
  <c r="BT353" i="27" s="1"/>
  <c r="BS354" i="27"/>
  <c r="BT354" i="27" s="1"/>
  <c r="BS355" i="27"/>
  <c r="BT355" i="27" s="1"/>
  <c r="BS356" i="27"/>
  <c r="BT356" i="27" s="1"/>
  <c r="BS357" i="27"/>
  <c r="BT357" i="27" s="1"/>
  <c r="BS358" i="27"/>
  <c r="BT358" i="27" s="1"/>
  <c r="BS359" i="27"/>
  <c r="BT359" i="27" s="1"/>
  <c r="BS360" i="27"/>
  <c r="BT360" i="27" s="1"/>
  <c r="BS361" i="27"/>
  <c r="BT361" i="27" s="1"/>
  <c r="BS362" i="27"/>
  <c r="BT362" i="27" s="1"/>
  <c r="BS363" i="27"/>
  <c r="BT363" i="27" s="1"/>
  <c r="BS364" i="27"/>
  <c r="BT364" i="27" s="1"/>
  <c r="BS365" i="27"/>
  <c r="BT365" i="27" s="1"/>
  <c r="BS366" i="27"/>
  <c r="BT366" i="27" s="1"/>
  <c r="BS367" i="27"/>
  <c r="BT367" i="27" s="1"/>
  <c r="BS368" i="27"/>
  <c r="BT368" i="27" s="1"/>
  <c r="BS369" i="27"/>
  <c r="BT369" i="27" s="1"/>
  <c r="BS370" i="27"/>
  <c r="BS371" i="27"/>
  <c r="BT371" i="27" s="1"/>
  <c r="BS372" i="27"/>
  <c r="BT372" i="27" s="1"/>
  <c r="BS373" i="27"/>
  <c r="BT373" i="27" s="1"/>
  <c r="BS374" i="27"/>
  <c r="BT374" i="27" s="1"/>
  <c r="BS375" i="27"/>
  <c r="BT375" i="27" s="1"/>
  <c r="BS376" i="27"/>
  <c r="BT376" i="27" s="1"/>
  <c r="BS377" i="27"/>
  <c r="BT377" i="27" s="1"/>
  <c r="BS378" i="27"/>
  <c r="BT378" i="27" s="1"/>
  <c r="BS379" i="27"/>
  <c r="BT379" i="27" s="1"/>
  <c r="BS380" i="27"/>
  <c r="BT380" i="27" s="1"/>
  <c r="BS381" i="27"/>
  <c r="BT381" i="27" s="1"/>
  <c r="BS382" i="27"/>
  <c r="BT382" i="27" s="1"/>
  <c r="BS383" i="27"/>
  <c r="BT383" i="27" s="1"/>
  <c r="BS384" i="27"/>
  <c r="BT384" i="27" s="1"/>
  <c r="BS385" i="27"/>
  <c r="BT385" i="27" s="1"/>
  <c r="BS386" i="27"/>
  <c r="BT386" i="27" s="1"/>
  <c r="BS387" i="27"/>
  <c r="BT387" i="27" s="1"/>
  <c r="BS388" i="27"/>
  <c r="BT388" i="27" s="1"/>
  <c r="BS389" i="27"/>
  <c r="BT389" i="27" s="1"/>
  <c r="BS390" i="27"/>
  <c r="BT390" i="27" s="1"/>
  <c r="BS391" i="27"/>
  <c r="BT391" i="27" s="1"/>
  <c r="BS392" i="27"/>
  <c r="BT392" i="27" s="1"/>
  <c r="BS393" i="27"/>
  <c r="BT393" i="27" s="1"/>
  <c r="BS394" i="27"/>
  <c r="BS395" i="27"/>
  <c r="BS396" i="27"/>
  <c r="BT396" i="27" s="1"/>
  <c r="BS397" i="27"/>
  <c r="BS398" i="27"/>
  <c r="BT398" i="27" s="1"/>
  <c r="BS399" i="27"/>
  <c r="BT399" i="27" s="1"/>
  <c r="BS400" i="27"/>
  <c r="BT400" i="27" s="1"/>
  <c r="BS401" i="27"/>
  <c r="BT401" i="27" s="1"/>
  <c r="BS402" i="27"/>
  <c r="BT402" i="27" s="1"/>
  <c r="BS403" i="27"/>
  <c r="BT403" i="27" s="1"/>
  <c r="BS404" i="27"/>
  <c r="BT404" i="27" s="1"/>
  <c r="BS405" i="27"/>
  <c r="BT405" i="27" s="1"/>
  <c r="BS406" i="27"/>
  <c r="BT406" i="27" s="1"/>
  <c r="BS407" i="27"/>
  <c r="BS408" i="27"/>
  <c r="BT408" i="27" s="1"/>
  <c r="BS409" i="27"/>
  <c r="BT409" i="27" s="1"/>
  <c r="BS410" i="27"/>
  <c r="BT410" i="27" s="1"/>
  <c r="BS411" i="27"/>
  <c r="BT411" i="27" s="1"/>
  <c r="BS412" i="27"/>
  <c r="BT412" i="27" s="1"/>
  <c r="BS413" i="27"/>
  <c r="BT413" i="27" s="1"/>
  <c r="BS414" i="27"/>
  <c r="BT414" i="27" s="1"/>
  <c r="BS415" i="27"/>
  <c r="BT415" i="27" s="1"/>
  <c r="BS416" i="27"/>
  <c r="BT416" i="27" s="1"/>
  <c r="BS417" i="27"/>
  <c r="BT417" i="27" s="1"/>
  <c r="BS418" i="27"/>
  <c r="BS419" i="27"/>
  <c r="BT419" i="27" s="1"/>
  <c r="BS420" i="27"/>
  <c r="BT420" i="27" s="1"/>
  <c r="BS421" i="27"/>
  <c r="BT421" i="27" s="1"/>
  <c r="BS422" i="27"/>
  <c r="BT422" i="27" s="1"/>
  <c r="BS423" i="27"/>
  <c r="BT423" i="27" s="1"/>
  <c r="BS424" i="27"/>
  <c r="BT424" i="27" s="1"/>
  <c r="BS425" i="27"/>
  <c r="BT425" i="27" s="1"/>
  <c r="BS426" i="27"/>
  <c r="BT426" i="27" s="1"/>
  <c r="BS427" i="27"/>
  <c r="BT427" i="27" s="1"/>
  <c r="BS428" i="27"/>
  <c r="BT428" i="27" s="1"/>
  <c r="BS429" i="27"/>
  <c r="BT429" i="27" s="1"/>
  <c r="BS430" i="27"/>
  <c r="BT430" i="27" s="1"/>
  <c r="BS431" i="27"/>
  <c r="BS432" i="27"/>
  <c r="BT432" i="27" s="1"/>
  <c r="BS433" i="27"/>
  <c r="BT433" i="27" s="1"/>
  <c r="BS434" i="27"/>
  <c r="BT434" i="27" s="1"/>
  <c r="BS435" i="27"/>
  <c r="BT435" i="27" s="1"/>
  <c r="BS436" i="27"/>
  <c r="BT436" i="27" s="1"/>
  <c r="BS437" i="27"/>
  <c r="BT437" i="27" s="1"/>
  <c r="BS438" i="27"/>
  <c r="BT438" i="27" s="1"/>
  <c r="BS439" i="27"/>
  <c r="BT439" i="27" s="1"/>
  <c r="BS440" i="27"/>
  <c r="BT440" i="27" s="1"/>
  <c r="BS441" i="27"/>
  <c r="BT441" i="27" s="1"/>
  <c r="BS442" i="27"/>
  <c r="BS443" i="27"/>
  <c r="BS444" i="27"/>
  <c r="BS445" i="27"/>
  <c r="BS446" i="27"/>
  <c r="BT446" i="27" s="1"/>
  <c r="BS447" i="27"/>
  <c r="BT447" i="27" s="1"/>
  <c r="BS448" i="27"/>
  <c r="BT448" i="27" s="1"/>
  <c r="BS449" i="27"/>
  <c r="BT449" i="27" s="1"/>
  <c r="BS450" i="27"/>
  <c r="BT450" i="27" s="1"/>
  <c r="BS451" i="27"/>
  <c r="BT451" i="27" s="1"/>
  <c r="BS452" i="27"/>
  <c r="BT452" i="27" s="1"/>
  <c r="BS453" i="27"/>
  <c r="BT453" i="27" s="1"/>
  <c r="BS454" i="27"/>
  <c r="BS455" i="27"/>
  <c r="BT455" i="27" s="1"/>
  <c r="BS456" i="27"/>
  <c r="BT456" i="27" s="1"/>
  <c r="BS457" i="27"/>
  <c r="BT457" i="27" s="1"/>
  <c r="BS458" i="27"/>
  <c r="BT458" i="27" s="1"/>
  <c r="BS459" i="27"/>
  <c r="BT459" i="27" s="1"/>
  <c r="BS460" i="27"/>
  <c r="BT460" i="27" s="1"/>
  <c r="BS461" i="27"/>
  <c r="BT461" i="27" s="1"/>
  <c r="BS462" i="27"/>
  <c r="BT462" i="27" s="1"/>
  <c r="BS463" i="27"/>
  <c r="BT463" i="27" s="1"/>
  <c r="BS464" i="27"/>
  <c r="BT464" i="27" s="1"/>
  <c r="BS465" i="27"/>
  <c r="BT465" i="27" s="1"/>
  <c r="BS466" i="27"/>
  <c r="BS467" i="27"/>
  <c r="BT467" i="27" s="1"/>
  <c r="BS468" i="27"/>
  <c r="BT468" i="27" s="1"/>
  <c r="BS469" i="27"/>
  <c r="BT469" i="27" s="1"/>
  <c r="BS470" i="27"/>
  <c r="BT470" i="27" s="1"/>
  <c r="BS471" i="27"/>
  <c r="BT471" i="27" s="1"/>
  <c r="BS472" i="27"/>
  <c r="BT472" i="27" s="1"/>
  <c r="BS473" i="27"/>
  <c r="BT473" i="27" s="1"/>
  <c r="BS474" i="27"/>
  <c r="BT474" i="27" s="1"/>
  <c r="BS475" i="27"/>
  <c r="BT475" i="27" s="1"/>
  <c r="BS476" i="27"/>
  <c r="BT476" i="27" s="1"/>
  <c r="BS477" i="27"/>
  <c r="BT477" i="27" s="1"/>
  <c r="BS478" i="27"/>
  <c r="BS479" i="27"/>
  <c r="BT479" i="27" s="1"/>
  <c r="BS480" i="27"/>
  <c r="BT480" i="27" s="1"/>
  <c r="BS481" i="27"/>
  <c r="BT481" i="27" s="1"/>
  <c r="BS482" i="27"/>
  <c r="BT482" i="27" s="1"/>
  <c r="BS483" i="27"/>
  <c r="BT483" i="27" s="1"/>
  <c r="BS484" i="27"/>
  <c r="BT484" i="27" s="1"/>
  <c r="BS485" i="27"/>
  <c r="BT485" i="27" s="1"/>
  <c r="BS486" i="27"/>
  <c r="BT486" i="27" s="1"/>
  <c r="BS487" i="27"/>
  <c r="BT487" i="27" s="1"/>
  <c r="BS488" i="27"/>
  <c r="BT488" i="27" s="1"/>
  <c r="BS489" i="27"/>
  <c r="BT489" i="27" s="1"/>
  <c r="BS490" i="27"/>
  <c r="BS491" i="27"/>
  <c r="BS492" i="27"/>
  <c r="BT492" i="27" s="1"/>
  <c r="BS493" i="27"/>
  <c r="BT493" i="27" s="1"/>
  <c r="BS494" i="27"/>
  <c r="BT494" i="27" s="1"/>
  <c r="BS495" i="27"/>
  <c r="BT495" i="27" s="1"/>
  <c r="BS496" i="27"/>
  <c r="BT496" i="27" s="1"/>
  <c r="BS497" i="27"/>
  <c r="BT497" i="27" s="1"/>
  <c r="BS498" i="27"/>
  <c r="BT498" i="27" s="1"/>
  <c r="BS499" i="27"/>
  <c r="BT499" i="27" s="1"/>
  <c r="BS500" i="27"/>
  <c r="BT500" i="27" s="1"/>
  <c r="BS501" i="27"/>
  <c r="BT501" i="27" s="1"/>
  <c r="BS502" i="27"/>
  <c r="BS503" i="27"/>
  <c r="BT503" i="27" s="1"/>
  <c r="BS504" i="27"/>
  <c r="BT504" i="27" s="1"/>
  <c r="BS505" i="27"/>
  <c r="BT505" i="27" s="1"/>
  <c r="BS506" i="27"/>
  <c r="BT506" i="27" s="1"/>
  <c r="BS507" i="27"/>
  <c r="BT507" i="27" s="1"/>
  <c r="BS508" i="27"/>
  <c r="BT508" i="27" s="1"/>
  <c r="BS509" i="27"/>
  <c r="BT509" i="27" s="1"/>
  <c r="BS510" i="27"/>
  <c r="BT510" i="27" s="1"/>
  <c r="BS511" i="27"/>
  <c r="BT511" i="27" s="1"/>
  <c r="BS512" i="27"/>
  <c r="BT512" i="27" s="1"/>
  <c r="BS513" i="27"/>
  <c r="BT513" i="27" s="1"/>
  <c r="BS514" i="27"/>
  <c r="BT514" i="27" s="1"/>
  <c r="BS515" i="27"/>
  <c r="BT515" i="27" s="1"/>
  <c r="BS516" i="27"/>
  <c r="BT516" i="27" s="1"/>
  <c r="BS517" i="27"/>
  <c r="BT517" i="27" s="1"/>
  <c r="BS518" i="27"/>
  <c r="BT518" i="27" s="1"/>
  <c r="BS519" i="27"/>
  <c r="BT519" i="27" s="1"/>
  <c r="BS520" i="27"/>
  <c r="BT520" i="27" s="1"/>
  <c r="BS521" i="27"/>
  <c r="BT521" i="27" s="1"/>
  <c r="BS522" i="27"/>
  <c r="BT522" i="27" s="1"/>
  <c r="BS523" i="27"/>
  <c r="BT523" i="27" s="1"/>
  <c r="BS524" i="27"/>
  <c r="BS525" i="27"/>
  <c r="BT525" i="27" s="1"/>
  <c r="BS526" i="27"/>
  <c r="BS527" i="27"/>
  <c r="BS528" i="27"/>
  <c r="BS529" i="27"/>
  <c r="BT529" i="27" s="1"/>
  <c r="BS530" i="27"/>
  <c r="BT530" i="27" s="1"/>
  <c r="BS531" i="27"/>
  <c r="BT531" i="27" s="1"/>
  <c r="BS532" i="27"/>
  <c r="BT532" i="27" s="1"/>
  <c r="BS533" i="27"/>
  <c r="BT533" i="27" s="1"/>
  <c r="BS534" i="27"/>
  <c r="BT534" i="27" s="1"/>
  <c r="BS535" i="27"/>
  <c r="BT535" i="27" s="1"/>
  <c r="BS536" i="27"/>
  <c r="BT536" i="27" s="1"/>
  <c r="BS537" i="27"/>
  <c r="BT537" i="27" s="1"/>
  <c r="BS538" i="27"/>
  <c r="BT538" i="27" s="1"/>
  <c r="BS539" i="27"/>
  <c r="BT539" i="27" s="1"/>
  <c r="BS540" i="27"/>
  <c r="BT540" i="27" s="1"/>
  <c r="BS541" i="27"/>
  <c r="BT541" i="27" s="1"/>
  <c r="BS542" i="27"/>
  <c r="BT542" i="27" s="1"/>
  <c r="BS543" i="27"/>
  <c r="BT543" i="27" s="1"/>
  <c r="BS544" i="27"/>
  <c r="BT544" i="27" s="1"/>
  <c r="BS545" i="27"/>
  <c r="BT545" i="27" s="1"/>
  <c r="BS546" i="27"/>
  <c r="BT546" i="27" s="1"/>
  <c r="BS547" i="27"/>
  <c r="BT547" i="27" s="1"/>
  <c r="BS548" i="27"/>
  <c r="BT548" i="27" s="1"/>
  <c r="BS549" i="27"/>
  <c r="BT549" i="27" s="1"/>
  <c r="BS550" i="27"/>
  <c r="BS551" i="27"/>
  <c r="BS552" i="27"/>
  <c r="BT552" i="27" s="1"/>
  <c r="BS553" i="27"/>
  <c r="BS554" i="27"/>
  <c r="BT554" i="27" s="1"/>
  <c r="BS555" i="27"/>
  <c r="BT555" i="27" s="1"/>
  <c r="BS556" i="27"/>
  <c r="BT556" i="27" s="1"/>
  <c r="BS557" i="27"/>
  <c r="BT557" i="27" s="1"/>
  <c r="BS558" i="27"/>
  <c r="BT558" i="27" s="1"/>
  <c r="BS559" i="27"/>
  <c r="BT559" i="27" s="1"/>
  <c r="BS560" i="27"/>
  <c r="BT560" i="27" s="1"/>
  <c r="BS561" i="27"/>
  <c r="BT561" i="27" s="1"/>
  <c r="BS562" i="27"/>
  <c r="BS563" i="27"/>
  <c r="BT563" i="27" s="1"/>
  <c r="BS564" i="27"/>
  <c r="BS565" i="27"/>
  <c r="BT565" i="27" s="1"/>
  <c r="BS566" i="27"/>
  <c r="BT566" i="27" s="1"/>
  <c r="BS567" i="27"/>
  <c r="BT567" i="27" s="1"/>
  <c r="BS568" i="27"/>
  <c r="BT568" i="27" s="1"/>
  <c r="BS569" i="27"/>
  <c r="BT569" i="27" s="1"/>
  <c r="BS570" i="27"/>
  <c r="BT570" i="27" s="1"/>
  <c r="BS571" i="27"/>
  <c r="BT571" i="27" s="1"/>
  <c r="BS572" i="27"/>
  <c r="BT572" i="27" s="1"/>
  <c r="BS573" i="27"/>
  <c r="BT573" i="27" s="1"/>
  <c r="BS574" i="27"/>
  <c r="BS575" i="27"/>
  <c r="BS576" i="27"/>
  <c r="BT576" i="27" s="1"/>
  <c r="BS577" i="27"/>
  <c r="BT577" i="27" s="1"/>
  <c r="BS578" i="27"/>
  <c r="BT578" i="27" s="1"/>
  <c r="BS579" i="27"/>
  <c r="BT579" i="27" s="1"/>
  <c r="BS580" i="27"/>
  <c r="BT580" i="27" s="1"/>
  <c r="BS581" i="27"/>
  <c r="BT581" i="27" s="1"/>
  <c r="BS582" i="27"/>
  <c r="BT582" i="27" s="1"/>
  <c r="BS583" i="27"/>
  <c r="BT583" i="27" s="1"/>
  <c r="BS584" i="27"/>
  <c r="BT584" i="27" s="1"/>
  <c r="BS585" i="27"/>
  <c r="BT585" i="27" s="1"/>
  <c r="BS586" i="27"/>
  <c r="BT586" i="27" s="1"/>
  <c r="BS587" i="27"/>
  <c r="BT587" i="27" s="1"/>
  <c r="BS588" i="27"/>
  <c r="BT588" i="27" s="1"/>
  <c r="BS589" i="27"/>
  <c r="BT589" i="27" s="1"/>
  <c r="BS590" i="27"/>
  <c r="BT590" i="27" s="1"/>
  <c r="BS591" i="27"/>
  <c r="BT591" i="27" s="1"/>
  <c r="BS592" i="27"/>
  <c r="BT592" i="27" s="1"/>
  <c r="BS593" i="27"/>
  <c r="BT593" i="27" s="1"/>
  <c r="BS594" i="27"/>
  <c r="BT594" i="27" s="1"/>
  <c r="BS595" i="27"/>
  <c r="BT595" i="27" s="1"/>
  <c r="BS596" i="27"/>
  <c r="BT596" i="27" s="1"/>
  <c r="BS597" i="27"/>
  <c r="BT597" i="27" s="1"/>
  <c r="BS598" i="27"/>
  <c r="BS599" i="27"/>
  <c r="BT599" i="27" s="1"/>
  <c r="BS600" i="27"/>
  <c r="BT600" i="27" s="1"/>
  <c r="BS601" i="27"/>
  <c r="BT601" i="27" s="1"/>
  <c r="BS602" i="27"/>
  <c r="BT602" i="27" s="1"/>
  <c r="BS603" i="27"/>
  <c r="BT603" i="27" s="1"/>
  <c r="BS604" i="27"/>
  <c r="BT604" i="27" s="1"/>
  <c r="BS605" i="27"/>
  <c r="BT605" i="27" s="1"/>
  <c r="BS606" i="27"/>
  <c r="BT606" i="27" s="1"/>
  <c r="BS607" i="27"/>
  <c r="BT607" i="27" s="1"/>
  <c r="BS608" i="27"/>
  <c r="BT608" i="27" s="1"/>
  <c r="BS609" i="27"/>
  <c r="BT609" i="27" s="1"/>
  <c r="BS610" i="27"/>
  <c r="BS611" i="27"/>
  <c r="BT611" i="27" s="1"/>
  <c r="BS612" i="27"/>
  <c r="BT612" i="27" s="1"/>
  <c r="BS613" i="27"/>
  <c r="BT613" i="27" s="1"/>
  <c r="BS614" i="27"/>
  <c r="BT614" i="27" s="1"/>
  <c r="BS615" i="27"/>
  <c r="BT615" i="27" s="1"/>
  <c r="BS616" i="27"/>
  <c r="BT616" i="27" s="1"/>
  <c r="BS617" i="27"/>
  <c r="BT617" i="27" s="1"/>
  <c r="BS618" i="27"/>
  <c r="BT618" i="27" s="1"/>
  <c r="BS619" i="27"/>
  <c r="BT619" i="27" s="1"/>
  <c r="BS620" i="27"/>
  <c r="BT620" i="27" s="1"/>
  <c r="BS621" i="27"/>
  <c r="BT621" i="27" s="1"/>
  <c r="BS622" i="27"/>
  <c r="BS623" i="27"/>
  <c r="BT623" i="27" s="1"/>
  <c r="BS624" i="27"/>
  <c r="BT624" i="27" s="1"/>
  <c r="BS625" i="27"/>
  <c r="BT625" i="27" s="1"/>
  <c r="BS626" i="27"/>
  <c r="BT626" i="27" s="1"/>
  <c r="BS627" i="27"/>
  <c r="BT627" i="27" s="1"/>
  <c r="BS628" i="27"/>
  <c r="BT628" i="27" s="1"/>
  <c r="BS629" i="27"/>
  <c r="BT629" i="27" s="1"/>
  <c r="BS630" i="27"/>
  <c r="BT630" i="27" s="1"/>
  <c r="BS631" i="27"/>
  <c r="BT631" i="27" s="1"/>
  <c r="BS632" i="27"/>
  <c r="BT632" i="27" s="1"/>
  <c r="BS633" i="27"/>
  <c r="BT633" i="27" s="1"/>
  <c r="BS634" i="27"/>
  <c r="BS635" i="27"/>
  <c r="BS636" i="27"/>
  <c r="BT636" i="27" s="1"/>
  <c r="BS637" i="27"/>
  <c r="BT637" i="27" s="1"/>
  <c r="BS638" i="27"/>
  <c r="BT638" i="27" s="1"/>
  <c r="BS639" i="27"/>
  <c r="BT639" i="27" s="1"/>
  <c r="BS640" i="27"/>
  <c r="BT640" i="27" s="1"/>
  <c r="BS641" i="27"/>
  <c r="BT641" i="27" s="1"/>
  <c r="BS642" i="27"/>
  <c r="BT642" i="27" s="1"/>
  <c r="BS643" i="27"/>
  <c r="BT643" i="27" s="1"/>
  <c r="BS644" i="27"/>
  <c r="BT644" i="27" s="1"/>
  <c r="BS645" i="27"/>
  <c r="BT645" i="27" s="1"/>
  <c r="BS646" i="27"/>
  <c r="BS647" i="27"/>
  <c r="BT647" i="27" s="1"/>
  <c r="BS648" i="27"/>
  <c r="BT648" i="27" s="1"/>
  <c r="BS649" i="27"/>
  <c r="BT649" i="27" s="1"/>
  <c r="BS650" i="27"/>
  <c r="BT650" i="27" s="1"/>
  <c r="BS651" i="27"/>
  <c r="BT651" i="27" s="1"/>
  <c r="BS652" i="27"/>
  <c r="BT652" i="27" s="1"/>
  <c r="BS653" i="27"/>
  <c r="BT653" i="27" s="1"/>
  <c r="BS654" i="27"/>
  <c r="BT654" i="27" s="1"/>
  <c r="BS655" i="27"/>
  <c r="BT655" i="27" s="1"/>
  <c r="BS656" i="27"/>
  <c r="BT656" i="27" s="1"/>
  <c r="BS657" i="27"/>
  <c r="BT657" i="27" s="1"/>
  <c r="BS658" i="27"/>
  <c r="BS659" i="27"/>
  <c r="BT659" i="27" s="1"/>
  <c r="BS660" i="27"/>
  <c r="BT660" i="27" s="1"/>
  <c r="BS661" i="27"/>
  <c r="BT661" i="27" s="1"/>
  <c r="BS662" i="27"/>
  <c r="BT662" i="27" s="1"/>
  <c r="BS663" i="27"/>
  <c r="BT663" i="27" s="1"/>
  <c r="BS664" i="27"/>
  <c r="BT664" i="27" s="1"/>
  <c r="BS665" i="27"/>
  <c r="BT665" i="27" s="1"/>
  <c r="BS666" i="27"/>
  <c r="BT666" i="27" s="1"/>
  <c r="BS667" i="27"/>
  <c r="BT667" i="27" s="1"/>
  <c r="BS668" i="27"/>
  <c r="BT668" i="27" s="1"/>
  <c r="BS669" i="27"/>
  <c r="BT669" i="27" s="1"/>
  <c r="BS670" i="27"/>
  <c r="BS671" i="27"/>
  <c r="BT671" i="27" s="1"/>
  <c r="BS672" i="27"/>
  <c r="BT672" i="27" s="1"/>
  <c r="BS673" i="27"/>
  <c r="BT673" i="27" s="1"/>
  <c r="BS674" i="27"/>
  <c r="BT674" i="27" s="1"/>
  <c r="BS675" i="27"/>
  <c r="BT675" i="27" s="1"/>
  <c r="BS676" i="27"/>
  <c r="BT676" i="27" s="1"/>
  <c r="BS677" i="27"/>
  <c r="BT677" i="27" s="1"/>
  <c r="BS678" i="27"/>
  <c r="BT678" i="27" s="1"/>
  <c r="BS679" i="27"/>
  <c r="BT679" i="27" s="1"/>
  <c r="BS680" i="27"/>
  <c r="BT680" i="27" s="1"/>
  <c r="BS681" i="27"/>
  <c r="BT681" i="27" s="1"/>
  <c r="BS682" i="27"/>
  <c r="BS683" i="27"/>
  <c r="BS684" i="27"/>
  <c r="BT684" i="27" s="1"/>
  <c r="BS685" i="27"/>
  <c r="BT685" i="27" s="1"/>
  <c r="BS686" i="27"/>
  <c r="BT686" i="27" s="1"/>
  <c r="BS687" i="27"/>
  <c r="BT687" i="27" s="1"/>
  <c r="BS688" i="27"/>
  <c r="BT688" i="27" s="1"/>
  <c r="BS689" i="27"/>
  <c r="BT689" i="27" s="1"/>
  <c r="BS690" i="27"/>
  <c r="BT690" i="27" s="1"/>
  <c r="BS691" i="27"/>
  <c r="BT691" i="27" s="1"/>
  <c r="BS692" i="27"/>
  <c r="BS693" i="27"/>
  <c r="BT693" i="27" s="1"/>
  <c r="BS694" i="27"/>
  <c r="BT694" i="27" s="1"/>
  <c r="BS695" i="27"/>
  <c r="BT695" i="27" s="1"/>
  <c r="BS696" i="27"/>
  <c r="BS697" i="27"/>
  <c r="BS698" i="27"/>
  <c r="BT698" i="27" s="1"/>
  <c r="BS699" i="27"/>
  <c r="BT699" i="27" s="1"/>
  <c r="BS700" i="27"/>
  <c r="BT700" i="27" s="1"/>
  <c r="BS701" i="27"/>
  <c r="BT701" i="27" s="1"/>
  <c r="BS702" i="27"/>
  <c r="BT702" i="27" s="1"/>
  <c r="BS703" i="27"/>
  <c r="BT703" i="27" s="1"/>
  <c r="BS704" i="27"/>
  <c r="BT704" i="27" s="1"/>
  <c r="BS705" i="27"/>
  <c r="BT705" i="27" s="1"/>
  <c r="BS706" i="27"/>
  <c r="BS707" i="27"/>
  <c r="BT707" i="27" s="1"/>
  <c r="BS708" i="27"/>
  <c r="BT708" i="27" s="1"/>
  <c r="BS709" i="27"/>
  <c r="BT709" i="27" s="1"/>
  <c r="BS710" i="27"/>
  <c r="BT710" i="27" s="1"/>
  <c r="BS711" i="27"/>
  <c r="BT711" i="27" s="1"/>
  <c r="BS712" i="27"/>
  <c r="BT712" i="27" s="1"/>
  <c r="BS713" i="27"/>
  <c r="BT713" i="27" s="1"/>
  <c r="BS714" i="27"/>
  <c r="BT714" i="27" s="1"/>
  <c r="BS715" i="27"/>
  <c r="BT715" i="27" s="1"/>
  <c r="BS716" i="27"/>
  <c r="BT716" i="27" s="1"/>
  <c r="BS717" i="27"/>
  <c r="BT717" i="27" s="1"/>
  <c r="BS718" i="27"/>
  <c r="BT718" i="27" s="1"/>
  <c r="BS719" i="27"/>
  <c r="BT719" i="27" s="1"/>
  <c r="BS720" i="27"/>
  <c r="BT720" i="27" s="1"/>
  <c r="BS721" i="27"/>
  <c r="BT721" i="27" s="1"/>
  <c r="BS722" i="27"/>
  <c r="BT722" i="27" s="1"/>
  <c r="BS723" i="27"/>
  <c r="BT723" i="27" s="1"/>
  <c r="BS724" i="27"/>
  <c r="BT724" i="27" s="1"/>
  <c r="BS725" i="27"/>
  <c r="BT725" i="27" s="1"/>
  <c r="BS726" i="27"/>
  <c r="BT726" i="27" s="1"/>
  <c r="BS727" i="27"/>
  <c r="BT727" i="27" s="1"/>
  <c r="BS728" i="27"/>
  <c r="BT728" i="27" s="1"/>
  <c r="BS729" i="27"/>
  <c r="BT729" i="27" s="1"/>
  <c r="BS730" i="27"/>
  <c r="BS731" i="27"/>
  <c r="BS732" i="27"/>
  <c r="BS733" i="27"/>
  <c r="BS734" i="27"/>
  <c r="BT734" i="27" s="1"/>
  <c r="BS735" i="27"/>
  <c r="BT735" i="27" s="1"/>
  <c r="BS736" i="27"/>
  <c r="BT736" i="27" s="1"/>
  <c r="BS737" i="27"/>
  <c r="BT737" i="27" s="1"/>
  <c r="BS738" i="27"/>
  <c r="BT738" i="27" s="1"/>
  <c r="BS739" i="27"/>
  <c r="BT739" i="27" s="1"/>
  <c r="BS740" i="27"/>
  <c r="BT740" i="27" s="1"/>
  <c r="BS741" i="27"/>
  <c r="BT741" i="27" s="1"/>
  <c r="BS742" i="27"/>
  <c r="BS743" i="27"/>
  <c r="BT743" i="27" s="1"/>
  <c r="BS744" i="27"/>
  <c r="BT744" i="27" s="1"/>
  <c r="BS745" i="27"/>
  <c r="BT745" i="27" s="1"/>
  <c r="BS746" i="27"/>
  <c r="BT746" i="27" s="1"/>
  <c r="BS747" i="27"/>
  <c r="BT747" i="27" s="1"/>
  <c r="BS748" i="27"/>
  <c r="BT748" i="27" s="1"/>
  <c r="BS749" i="27"/>
  <c r="BT749" i="27" s="1"/>
  <c r="BS750" i="27"/>
  <c r="BT750" i="27" s="1"/>
  <c r="BS751" i="27"/>
  <c r="BT751" i="27" s="1"/>
  <c r="BS752" i="27"/>
  <c r="BT752" i="27" s="1"/>
  <c r="BS753" i="27"/>
  <c r="BT753" i="27" s="1"/>
  <c r="BS754" i="27"/>
  <c r="BS755" i="27"/>
  <c r="BT755" i="27" s="1"/>
  <c r="BS756" i="27"/>
  <c r="BT756" i="27" s="1"/>
  <c r="BS757" i="27"/>
  <c r="BT757" i="27" s="1"/>
  <c r="BS758" i="27"/>
  <c r="BT758" i="27" s="1"/>
  <c r="BS759" i="27"/>
  <c r="BT759" i="27" s="1"/>
  <c r="BS760" i="27"/>
  <c r="BT760" i="27" s="1"/>
  <c r="BS761" i="27"/>
  <c r="BT761" i="27" s="1"/>
  <c r="BS762" i="27"/>
  <c r="BT762" i="27" s="1"/>
  <c r="BS763" i="27"/>
  <c r="BT763" i="27" s="1"/>
  <c r="BS764" i="27"/>
  <c r="BT764" i="27" s="1"/>
  <c r="BS765" i="27"/>
  <c r="BT765" i="27" s="1"/>
  <c r="BS766" i="27"/>
  <c r="BS767" i="27"/>
  <c r="BS768" i="27"/>
  <c r="BT768" i="27" s="1"/>
  <c r="BS769" i="27"/>
  <c r="BT769" i="27" s="1"/>
  <c r="BS770" i="27"/>
  <c r="BT770" i="27" s="1"/>
  <c r="BS771" i="27"/>
  <c r="BT771" i="27" s="1"/>
  <c r="BS772" i="27"/>
  <c r="BT772" i="27" s="1"/>
  <c r="BS773" i="27"/>
  <c r="BT773" i="27" s="1"/>
  <c r="BS774" i="27"/>
  <c r="BT774" i="27" s="1"/>
  <c r="BS775" i="27"/>
  <c r="BT775" i="27" s="1"/>
  <c r="BS776" i="27"/>
  <c r="BT776" i="27" s="1"/>
  <c r="BS777" i="27"/>
  <c r="BT777" i="27" s="1"/>
  <c r="BS778" i="27"/>
  <c r="BS779" i="27"/>
  <c r="BS780" i="27"/>
  <c r="BT780" i="27" s="1"/>
  <c r="BS781" i="27"/>
  <c r="BT781" i="27" s="1"/>
  <c r="BS782" i="27"/>
  <c r="BT782" i="27" s="1"/>
  <c r="BS783" i="27"/>
  <c r="BT783" i="27" s="1"/>
  <c r="BS784" i="27"/>
  <c r="BT784" i="27" s="1"/>
  <c r="BS785" i="27"/>
  <c r="BT785" i="27" s="1"/>
  <c r="BS786" i="27"/>
  <c r="BT786" i="27" s="1"/>
  <c r="BS787" i="27"/>
  <c r="BT787" i="27" s="1"/>
  <c r="BS788" i="27"/>
  <c r="BT788" i="27" s="1"/>
  <c r="BS789" i="27"/>
  <c r="BT789" i="27" s="1"/>
  <c r="BS790" i="27"/>
  <c r="BS791" i="27"/>
  <c r="BS792" i="27"/>
  <c r="BS793" i="27"/>
  <c r="BT793" i="27" s="1"/>
  <c r="BS794" i="27"/>
  <c r="BT794" i="27" s="1"/>
  <c r="BS795" i="27"/>
  <c r="BT795" i="27" s="1"/>
  <c r="BS796" i="27"/>
  <c r="BT796" i="27" s="1"/>
  <c r="BS797" i="27"/>
  <c r="BT797" i="27" s="1"/>
  <c r="BS798" i="27"/>
  <c r="BT798" i="27" s="1"/>
  <c r="BS799" i="27"/>
  <c r="BT799" i="27" s="1"/>
  <c r="BS800" i="27"/>
  <c r="BT800" i="27" s="1"/>
  <c r="BS801" i="27"/>
  <c r="BT801" i="27" s="1"/>
  <c r="BS802" i="27"/>
  <c r="BT802" i="27" s="1"/>
  <c r="BS803" i="27"/>
  <c r="BT803" i="27" s="1"/>
  <c r="BS804" i="27"/>
  <c r="BT804" i="27" s="1"/>
  <c r="BS805" i="27"/>
  <c r="BT805" i="27" s="1"/>
  <c r="BS806" i="27"/>
  <c r="BT806" i="27" s="1"/>
  <c r="BS807" i="27"/>
  <c r="BT807" i="27" s="1"/>
  <c r="BS808" i="27"/>
  <c r="BT808" i="27" s="1"/>
  <c r="BS809" i="27"/>
  <c r="BT809" i="27" s="1"/>
  <c r="BS810" i="27"/>
  <c r="BT810" i="27" s="1"/>
  <c r="BS811" i="27"/>
  <c r="BT811" i="27" s="1"/>
  <c r="BS812" i="27"/>
  <c r="BT812" i="27" s="1"/>
  <c r="BS813" i="27"/>
  <c r="BT813" i="27" s="1"/>
  <c r="BS814" i="27"/>
  <c r="BS815" i="27"/>
  <c r="BS816" i="27"/>
  <c r="BT816" i="27" s="1"/>
  <c r="BS817" i="27"/>
  <c r="BT817" i="27" s="1"/>
  <c r="BS818" i="27"/>
  <c r="BT818" i="27" s="1"/>
  <c r="BS819" i="27"/>
  <c r="BT819" i="27" s="1"/>
  <c r="BS820" i="27"/>
  <c r="BT820" i="27" s="1"/>
  <c r="BS821" i="27"/>
  <c r="BT821" i="27" s="1"/>
  <c r="BS822" i="27"/>
  <c r="BT822" i="27" s="1"/>
  <c r="BS823" i="27"/>
  <c r="BT823" i="27" s="1"/>
  <c r="BS824" i="27"/>
  <c r="BT824" i="27" s="1"/>
  <c r="BS825" i="27"/>
  <c r="BT825" i="27" s="1"/>
  <c r="BS826" i="27"/>
  <c r="BS827" i="27"/>
  <c r="BT827" i="27" s="1"/>
  <c r="BS828" i="27"/>
  <c r="BT828" i="27" s="1"/>
  <c r="BS829" i="27"/>
  <c r="BT829" i="27" s="1"/>
  <c r="BS830" i="27"/>
  <c r="BT830" i="27" s="1"/>
  <c r="BS831" i="27"/>
  <c r="BT831" i="27" s="1"/>
  <c r="BS832" i="27"/>
  <c r="BT832" i="27" s="1"/>
  <c r="BS833" i="27"/>
  <c r="BT833" i="27" s="1"/>
  <c r="BS834" i="27"/>
  <c r="BT834" i="27" s="1"/>
  <c r="BS835" i="27"/>
  <c r="BT835" i="27" s="1"/>
  <c r="BS836" i="27"/>
  <c r="BT836" i="27" s="1"/>
  <c r="BS837" i="27"/>
  <c r="BT837" i="27" s="1"/>
  <c r="BS838" i="27"/>
  <c r="BS839" i="27"/>
  <c r="BS840" i="27"/>
  <c r="BT840" i="27" s="1"/>
  <c r="BS841" i="27"/>
  <c r="BT841" i="27" s="1"/>
  <c r="BS842" i="27"/>
  <c r="BT842" i="27" s="1"/>
  <c r="BS843" i="27"/>
  <c r="BT843" i="27" s="1"/>
  <c r="BS844" i="27"/>
  <c r="BT844" i="27" s="1"/>
  <c r="BS845" i="27"/>
  <c r="BT845" i="27" s="1"/>
  <c r="BS846" i="27"/>
  <c r="BT846" i="27" s="1"/>
  <c r="BS847" i="27"/>
  <c r="BT847" i="27" s="1"/>
  <c r="BS848" i="27"/>
  <c r="BT848" i="27" s="1"/>
  <c r="BS849" i="27"/>
  <c r="BT849" i="27" s="1"/>
  <c r="BS850" i="27"/>
  <c r="BT850" i="27" s="1"/>
  <c r="BS851" i="27"/>
  <c r="BT851" i="27" s="1"/>
  <c r="BS852" i="27"/>
  <c r="BS853" i="27"/>
  <c r="BT853" i="27" s="1"/>
  <c r="BS854" i="27"/>
  <c r="BT854" i="27" s="1"/>
  <c r="BS855" i="27"/>
  <c r="BT855" i="27" s="1"/>
  <c r="BS856" i="27"/>
  <c r="BT856" i="27" s="1"/>
  <c r="BS857" i="27"/>
  <c r="BT857" i="27" s="1"/>
  <c r="BS858" i="27"/>
  <c r="BT858" i="27" s="1"/>
  <c r="BS859" i="27"/>
  <c r="BT859" i="27" s="1"/>
  <c r="BS860" i="27"/>
  <c r="BT860" i="27" s="1"/>
  <c r="BS861" i="27"/>
  <c r="BT861" i="27" s="1"/>
  <c r="BS862" i="27"/>
  <c r="BS863" i="27"/>
  <c r="BT863" i="27" s="1"/>
  <c r="BS864" i="27"/>
  <c r="BT864" i="27" s="1"/>
  <c r="BS865" i="27"/>
  <c r="BT865" i="27" s="1"/>
  <c r="BS866" i="27"/>
  <c r="BT866" i="27" s="1"/>
  <c r="BS867" i="27"/>
  <c r="BT867" i="27" s="1"/>
  <c r="BS868" i="27"/>
  <c r="BT868" i="27" s="1"/>
  <c r="BS869" i="27"/>
  <c r="BT869" i="27" s="1"/>
  <c r="BS870" i="27"/>
  <c r="BT870" i="27" s="1"/>
  <c r="BS871" i="27"/>
  <c r="BT871" i="27" s="1"/>
  <c r="BS872" i="27"/>
  <c r="BT872" i="27" s="1"/>
  <c r="BS873" i="27"/>
  <c r="BT873" i="27" s="1"/>
  <c r="BS874" i="27"/>
  <c r="BT874" i="27" s="1"/>
  <c r="BS875" i="27"/>
  <c r="BT875" i="27" s="1"/>
  <c r="BS876" i="27"/>
  <c r="BT876" i="27" s="1"/>
  <c r="BS877" i="27"/>
  <c r="BT877" i="27" s="1"/>
  <c r="BS878" i="27"/>
  <c r="BT878" i="27" s="1"/>
  <c r="BS879" i="27"/>
  <c r="BT879" i="27" s="1"/>
  <c r="BS880" i="27"/>
  <c r="BT880" i="27" s="1"/>
  <c r="BS881" i="27"/>
  <c r="BT881" i="27" s="1"/>
  <c r="BS882" i="27"/>
  <c r="BT882" i="27" s="1"/>
  <c r="BS883" i="27"/>
  <c r="BT883" i="27" s="1"/>
  <c r="BS884" i="27"/>
  <c r="BT884" i="27" s="1"/>
  <c r="BS885" i="27"/>
  <c r="BT885" i="27" s="1"/>
  <c r="BS886" i="27"/>
  <c r="BS887" i="27"/>
  <c r="BS888" i="27"/>
  <c r="BS889" i="27"/>
  <c r="BT889" i="27" s="1"/>
  <c r="BS890" i="27"/>
  <c r="BT890" i="27" s="1"/>
  <c r="BS891" i="27"/>
  <c r="BT891" i="27" s="1"/>
  <c r="BS892" i="27"/>
  <c r="BT892" i="27" s="1"/>
  <c r="BS893" i="27"/>
  <c r="BT893" i="27" s="1"/>
  <c r="BS894" i="27"/>
  <c r="BT894" i="27" s="1"/>
  <c r="BS895" i="27"/>
  <c r="BT895" i="27" s="1"/>
  <c r="BS896" i="27"/>
  <c r="BT896" i="27" s="1"/>
  <c r="BS897" i="27"/>
  <c r="BT897" i="27" s="1"/>
  <c r="BS898" i="27"/>
  <c r="BS899" i="27"/>
  <c r="BT899" i="27" s="1"/>
  <c r="BS900" i="27"/>
  <c r="BT900" i="27" s="1"/>
  <c r="BS901" i="27"/>
  <c r="BT901" i="27" s="1"/>
  <c r="BS902" i="27"/>
  <c r="BT902" i="27" s="1"/>
  <c r="BS903" i="27"/>
  <c r="BT903" i="27" s="1"/>
  <c r="BS904" i="27"/>
  <c r="BT904" i="27" s="1"/>
  <c r="BS905" i="27"/>
  <c r="BT905" i="27" s="1"/>
  <c r="BS906" i="27"/>
  <c r="BT906" i="27" s="1"/>
  <c r="BS907" i="27"/>
  <c r="BT907" i="27" s="1"/>
  <c r="BS908" i="27"/>
  <c r="BT908" i="27" s="1"/>
  <c r="BS909" i="27"/>
  <c r="BT909" i="27" s="1"/>
  <c r="BS910" i="27"/>
  <c r="BS911" i="27"/>
  <c r="BT911" i="27" s="1"/>
  <c r="BS912" i="27"/>
  <c r="BT912" i="27" s="1"/>
  <c r="BS913" i="27"/>
  <c r="BT913" i="27" s="1"/>
  <c r="BS914" i="27"/>
  <c r="BT914" i="27" s="1"/>
  <c r="BS915" i="27"/>
  <c r="BT915" i="27" s="1"/>
  <c r="BS916" i="27"/>
  <c r="BT916" i="27" s="1"/>
  <c r="BS917" i="27"/>
  <c r="BT917" i="27" s="1"/>
  <c r="BS918" i="27"/>
  <c r="BT918" i="27" s="1"/>
  <c r="BS919" i="27"/>
  <c r="BT919" i="27" s="1"/>
  <c r="BS920" i="27"/>
  <c r="BT920" i="27" s="1"/>
  <c r="BS921" i="27"/>
  <c r="BT921" i="27" s="1"/>
  <c r="BS922" i="27"/>
  <c r="BS923" i="27"/>
  <c r="BS924" i="27"/>
  <c r="BT924" i="27" s="1"/>
  <c r="BS925" i="27"/>
  <c r="BT925" i="27" s="1"/>
  <c r="BS926" i="27"/>
  <c r="BT926" i="27" s="1"/>
  <c r="BS927" i="27"/>
  <c r="BT927" i="27" s="1"/>
  <c r="BS928" i="27"/>
  <c r="BT928" i="27" s="1"/>
  <c r="BS929" i="27"/>
  <c r="BT929" i="27" s="1"/>
  <c r="BS930" i="27"/>
  <c r="BT930" i="27" s="1"/>
  <c r="BS931" i="27"/>
  <c r="BT931" i="27" s="1"/>
  <c r="BS932" i="27"/>
  <c r="BS933" i="27"/>
  <c r="BT933" i="27" s="1"/>
  <c r="BS934" i="27"/>
  <c r="BS935" i="27"/>
  <c r="BT935" i="27" s="1"/>
  <c r="BS936" i="27"/>
  <c r="BT936" i="27" s="1"/>
  <c r="BS937" i="27"/>
  <c r="BT937" i="27" s="1"/>
  <c r="BS938" i="27"/>
  <c r="BT938" i="27" s="1"/>
  <c r="BS939" i="27"/>
  <c r="BT939" i="27" s="1"/>
  <c r="BS940" i="27"/>
  <c r="BT940" i="27" s="1"/>
  <c r="BS941" i="27"/>
  <c r="BT941" i="27" s="1"/>
  <c r="BS942" i="27"/>
  <c r="BT942" i="27" s="1"/>
  <c r="BS943" i="27"/>
  <c r="BT943" i="27" s="1"/>
  <c r="BS944" i="27"/>
  <c r="BT944" i="27" s="1"/>
  <c r="BS945" i="27"/>
  <c r="BT945" i="27" s="1"/>
  <c r="BS946" i="27"/>
  <c r="BS947" i="27"/>
  <c r="BT947" i="27" s="1"/>
  <c r="BS948" i="27"/>
  <c r="BT948" i="27" s="1"/>
  <c r="BS949" i="27"/>
  <c r="BT949" i="27" s="1"/>
  <c r="BS950" i="27"/>
  <c r="BT950" i="27" s="1"/>
  <c r="BS951" i="27"/>
  <c r="BT951" i="27" s="1"/>
  <c r="BS952" i="27"/>
  <c r="BT952" i="27" s="1"/>
  <c r="BS953" i="27"/>
  <c r="BT953" i="27" s="1"/>
  <c r="BS954" i="27"/>
  <c r="BT954" i="27" s="1"/>
  <c r="BS955" i="27"/>
  <c r="BT955" i="27" s="1"/>
  <c r="BS956" i="27"/>
  <c r="BT956" i="27" s="1"/>
  <c r="BS957" i="27"/>
  <c r="BT957" i="27" s="1"/>
  <c r="BS958" i="27"/>
  <c r="BS959" i="27"/>
  <c r="BT959" i="27" s="1"/>
  <c r="BS960" i="27"/>
  <c r="BT960" i="27" s="1"/>
  <c r="BS961" i="27"/>
  <c r="BT961" i="27" s="1"/>
  <c r="BS962" i="27"/>
  <c r="BT962" i="27" s="1"/>
  <c r="BS963" i="27"/>
  <c r="BT963" i="27" s="1"/>
  <c r="BS964" i="27"/>
  <c r="BT964" i="27" s="1"/>
  <c r="BS965" i="27"/>
  <c r="BT965" i="27" s="1"/>
  <c r="BS966" i="27"/>
  <c r="BT966" i="27" s="1"/>
  <c r="BS967" i="27"/>
  <c r="BT967" i="27" s="1"/>
  <c r="BS968" i="27"/>
  <c r="BT968" i="27" s="1"/>
  <c r="BS969" i="27"/>
  <c r="BT969" i="27" s="1"/>
  <c r="BS970" i="27"/>
  <c r="BS971" i="27"/>
  <c r="BT971" i="27" s="1"/>
  <c r="BS972" i="27"/>
  <c r="BT972" i="27" s="1"/>
  <c r="BS973" i="27"/>
  <c r="BS974" i="27"/>
  <c r="BT974" i="27" s="1"/>
  <c r="BS975" i="27"/>
  <c r="BT975" i="27" s="1"/>
  <c r="BS976" i="27"/>
  <c r="BT976" i="27" s="1"/>
  <c r="BS977" i="27"/>
  <c r="BT977" i="27" s="1"/>
  <c r="BS978" i="27"/>
  <c r="BT978" i="27" s="1"/>
  <c r="BS979" i="27"/>
  <c r="BT979" i="27" s="1"/>
  <c r="BS980" i="27"/>
  <c r="BT980" i="27" s="1"/>
  <c r="BS981" i="27"/>
  <c r="BT981" i="27" s="1"/>
  <c r="BS982" i="27"/>
  <c r="BT982" i="27" s="1"/>
  <c r="BS983" i="27"/>
  <c r="BT983" i="27" s="1"/>
  <c r="BS984" i="27"/>
  <c r="BS985" i="27"/>
  <c r="BS986" i="27"/>
  <c r="BT986" i="27" s="1"/>
  <c r="BS987" i="27"/>
  <c r="BT987" i="27" s="1"/>
  <c r="BS988" i="27"/>
  <c r="BT988" i="27" s="1"/>
  <c r="BS989" i="27"/>
  <c r="BT989" i="27" s="1"/>
  <c r="BS990" i="27"/>
  <c r="BT990" i="27" s="1"/>
  <c r="BS991" i="27"/>
  <c r="BT991" i="27" s="1"/>
  <c r="BS992" i="27"/>
  <c r="BT992" i="27" s="1"/>
  <c r="BS993" i="27"/>
  <c r="BT993" i="27" s="1"/>
  <c r="BS994" i="27"/>
  <c r="BS995" i="27"/>
  <c r="BT995" i="27" s="1"/>
  <c r="BS996" i="27"/>
  <c r="BT996" i="27" s="1"/>
  <c r="BS997" i="27"/>
  <c r="BT997" i="27" s="1"/>
  <c r="BS998" i="27"/>
  <c r="BT998" i="27" s="1"/>
  <c r="BS999" i="27"/>
  <c r="BT999" i="27" s="1"/>
  <c r="BS1000" i="27"/>
  <c r="BT1000" i="27" s="1"/>
  <c r="BS1001" i="27"/>
  <c r="BT1001" i="27" s="1"/>
  <c r="BS1002" i="27"/>
  <c r="BT1002" i="27" s="1"/>
  <c r="BS1003" i="27"/>
  <c r="BT1003" i="27" s="1"/>
  <c r="BS1004" i="27"/>
  <c r="BT1004" i="27" s="1"/>
  <c r="BS1005" i="27"/>
  <c r="BT1005" i="27" s="1"/>
  <c r="BS1006" i="27"/>
  <c r="BT1006" i="27" s="1"/>
  <c r="BS1007" i="27"/>
  <c r="BT1007" i="27" s="1"/>
  <c r="BS1008" i="27"/>
  <c r="BT1008" i="27" s="1"/>
  <c r="BS1009" i="27"/>
  <c r="BT1009" i="27" s="1"/>
  <c r="BS1010" i="27"/>
  <c r="BT1010" i="27" s="1"/>
  <c r="BS1011" i="27"/>
  <c r="BT1011" i="27" s="1"/>
  <c r="BS11" i="27"/>
  <c r="BS12" i="27"/>
  <c r="BS13" i="27"/>
  <c r="BS14" i="27"/>
  <c r="BS15" i="27"/>
  <c r="BS16" i="27"/>
  <c r="BS17" i="27"/>
  <c r="BS18" i="27"/>
  <c r="BT22" i="27"/>
  <c r="BT34" i="27"/>
  <c r="BT35" i="27"/>
  <c r="BT36" i="27"/>
  <c r="BT37" i="27"/>
  <c r="BT58" i="27"/>
  <c r="BT59" i="27"/>
  <c r="BT60" i="27"/>
  <c r="BT68" i="27"/>
  <c r="BT72" i="27"/>
  <c r="BT73" i="27"/>
  <c r="BT82" i="27"/>
  <c r="BT95" i="27"/>
  <c r="BT96" i="27"/>
  <c r="BT106" i="27"/>
  <c r="BT107" i="27"/>
  <c r="BT108" i="27"/>
  <c r="BT118" i="27"/>
  <c r="BT142" i="27"/>
  <c r="BT145" i="27"/>
  <c r="BT156" i="27"/>
  <c r="BT166" i="27"/>
  <c r="BT167" i="27"/>
  <c r="BT168" i="27"/>
  <c r="BT178" i="27"/>
  <c r="BT190" i="27"/>
  <c r="BT191" i="27"/>
  <c r="BT199" i="27"/>
  <c r="BT202" i="27"/>
  <c r="BT212" i="27"/>
  <c r="BT226" i="27"/>
  <c r="BT228" i="27"/>
  <c r="BT229" i="27"/>
  <c r="BT250" i="27"/>
  <c r="BT251" i="27"/>
  <c r="BT262" i="27"/>
  <c r="BT263" i="27"/>
  <c r="BT264" i="27"/>
  <c r="BT265" i="27"/>
  <c r="BT286" i="27"/>
  <c r="BT287" i="27"/>
  <c r="BT288" i="27"/>
  <c r="BT300" i="27"/>
  <c r="BT301" i="27"/>
  <c r="BT310" i="27"/>
  <c r="BT322" i="27"/>
  <c r="BT334" i="27"/>
  <c r="BT335" i="27"/>
  <c r="BT346" i="27"/>
  <c r="BT370" i="27"/>
  <c r="BT394" i="27"/>
  <c r="BT395" i="27"/>
  <c r="BT397" i="27"/>
  <c r="BT407" i="27"/>
  <c r="BT418" i="27"/>
  <c r="BT431" i="27"/>
  <c r="BT442" i="27"/>
  <c r="BT443" i="27"/>
  <c r="BT444" i="27"/>
  <c r="BT445" i="27"/>
  <c r="BT454" i="27"/>
  <c r="BT466" i="27"/>
  <c r="BT478" i="27"/>
  <c r="BT490" i="27"/>
  <c r="BT491" i="27"/>
  <c r="BT502" i="27"/>
  <c r="BT524" i="27"/>
  <c r="BT526" i="27"/>
  <c r="BT527" i="27"/>
  <c r="BT528" i="27"/>
  <c r="BT550" i="27"/>
  <c r="BT551" i="27"/>
  <c r="BT553" i="27"/>
  <c r="BT562" i="27"/>
  <c r="BT564" i="27"/>
  <c r="BT574" i="27"/>
  <c r="BT575" i="27"/>
  <c r="BT598" i="27"/>
  <c r="BT610" i="27"/>
  <c r="BT622" i="27"/>
  <c r="BT634" i="27"/>
  <c r="BT635" i="27"/>
  <c r="BT646" i="27"/>
  <c r="BT658" i="27"/>
  <c r="BT670" i="27"/>
  <c r="BT682" i="27"/>
  <c r="BT683" i="27"/>
  <c r="BT692" i="27"/>
  <c r="BT696" i="27"/>
  <c r="BT697" i="27"/>
  <c r="BT706" i="27"/>
  <c r="BT730" i="27"/>
  <c r="BT731" i="27"/>
  <c r="BT732" i="27"/>
  <c r="BT733" i="27"/>
  <c r="BT742" i="27"/>
  <c r="BT754" i="27"/>
  <c r="BT766" i="27"/>
  <c r="BT767" i="27"/>
  <c r="BT778" i="27"/>
  <c r="BT779" i="27"/>
  <c r="BT790" i="27"/>
  <c r="BT791" i="27"/>
  <c r="BT792" i="27"/>
  <c r="BT814" i="27"/>
  <c r="BT815" i="27"/>
  <c r="BT826" i="27"/>
  <c r="BT838" i="27"/>
  <c r="BT839" i="27"/>
  <c r="BT852" i="27"/>
  <c r="BT862" i="27"/>
  <c r="BT886" i="27"/>
  <c r="BT887" i="27"/>
  <c r="BT888" i="27"/>
  <c r="BT898" i="27"/>
  <c r="BT910" i="27"/>
  <c r="BT922" i="27"/>
  <c r="BT923" i="27"/>
  <c r="BT932" i="27"/>
  <c r="BT934" i="27"/>
  <c r="BT946" i="27"/>
  <c r="BT958" i="27"/>
  <c r="BT970" i="27"/>
  <c r="BT973" i="27"/>
  <c r="BT984" i="27"/>
  <c r="BT985" i="27"/>
  <c r="BT994" i="27"/>
  <c r="AT11" i="27"/>
  <c r="BC11" i="27"/>
  <c r="BH11" i="27"/>
  <c r="BR11" i="27"/>
  <c r="AX11" i="27" s="1"/>
  <c r="AT12" i="27"/>
  <c r="BC12" i="27"/>
  <c r="BH12" i="27"/>
  <c r="BM12" i="27" s="1"/>
  <c r="BI12" i="27"/>
  <c r="BJ12" i="27"/>
  <c r="BL12" i="27"/>
  <c r="BR12" i="27"/>
  <c r="AT13" i="27"/>
  <c r="BC13" i="27"/>
  <c r="BH13" i="27"/>
  <c r="BM13" i="27" s="1"/>
  <c r="BI13" i="27"/>
  <c r="BJ13" i="27"/>
  <c r="BL13" i="27"/>
  <c r="BR13" i="27"/>
  <c r="AT14" i="27"/>
  <c r="BC14" i="27"/>
  <c r="BH14" i="27"/>
  <c r="BM14" i="27" s="1"/>
  <c r="BI14" i="27"/>
  <c r="BJ14" i="27"/>
  <c r="BL14" i="27"/>
  <c r="BR14" i="27"/>
  <c r="AS14" i="27" s="1"/>
  <c r="AR14" i="27" s="1"/>
  <c r="AT15" i="27"/>
  <c r="BC15" i="27"/>
  <c r="BH15" i="27"/>
  <c r="BM15" i="27" s="1"/>
  <c r="BI15" i="27"/>
  <c r="BJ15" i="27"/>
  <c r="BL15" i="27"/>
  <c r="BR15" i="27"/>
  <c r="BB15" i="27" s="1"/>
  <c r="AT16" i="27"/>
  <c r="BC16" i="27"/>
  <c r="BH16" i="27"/>
  <c r="BM16" i="27" s="1"/>
  <c r="BI16" i="27"/>
  <c r="BJ16" i="27"/>
  <c r="BL16" i="27"/>
  <c r="BR16" i="27"/>
  <c r="AS16" i="27" s="1"/>
  <c r="AR16" i="27" s="1"/>
  <c r="AT17" i="27"/>
  <c r="BC17" i="27"/>
  <c r="BH17" i="27"/>
  <c r="BM17" i="27" s="1"/>
  <c r="BI17" i="27"/>
  <c r="BJ17" i="27"/>
  <c r="BL17" i="27"/>
  <c r="BR17" i="27"/>
  <c r="AT18" i="27"/>
  <c r="BC18" i="27"/>
  <c r="BH18" i="27"/>
  <c r="BM18" i="27" s="1"/>
  <c r="BN18" i="27" s="1"/>
  <c r="BI18" i="27"/>
  <c r="BJ18" i="27"/>
  <c r="BL18" i="27"/>
  <c r="BR18" i="27"/>
  <c r="BB18" i="27" s="1"/>
  <c r="BA18" i="27" s="1"/>
  <c r="AT19" i="27"/>
  <c r="BC19" i="27"/>
  <c r="BH19" i="27"/>
  <c r="BI19" i="27"/>
  <c r="BJ19" i="27"/>
  <c r="BL19" i="27"/>
  <c r="BM19" i="27"/>
  <c r="BN19" i="27" s="1"/>
  <c r="BR19" i="27"/>
  <c r="AS19" i="27" s="1"/>
  <c r="AR19" i="27" s="1"/>
  <c r="AT20" i="27"/>
  <c r="BC20" i="27"/>
  <c r="BH20" i="27"/>
  <c r="BI20" i="27"/>
  <c r="BJ20" i="27"/>
  <c r="BL20" i="27"/>
  <c r="BM20" i="27"/>
  <c r="BN20" i="27" s="1"/>
  <c r="BR20" i="27"/>
  <c r="AS20" i="27" s="1"/>
  <c r="AR20" i="27" s="1"/>
  <c r="AT21" i="27"/>
  <c r="BC21" i="27"/>
  <c r="BH21" i="27"/>
  <c r="BI21" i="27"/>
  <c r="BJ21" i="27"/>
  <c r="BL21" i="27"/>
  <c r="BM21" i="27"/>
  <c r="BN21" i="27" s="1"/>
  <c r="BR21" i="27"/>
  <c r="BB21" i="27" s="1"/>
  <c r="BA21" i="27" s="1"/>
  <c r="AT22" i="27"/>
  <c r="BC22" i="27"/>
  <c r="BH22" i="27"/>
  <c r="BI22" i="27"/>
  <c r="BJ22" i="27"/>
  <c r="BL22" i="27"/>
  <c r="BM22" i="27"/>
  <c r="BN22" i="27" s="1"/>
  <c r="BR22" i="27"/>
  <c r="AS22" i="27" s="1"/>
  <c r="AR22" i="27" s="1"/>
  <c r="AT23" i="27"/>
  <c r="BC23" i="27"/>
  <c r="BH23" i="27"/>
  <c r="BI23" i="27"/>
  <c r="BJ23" i="27"/>
  <c r="BL23" i="27"/>
  <c r="BM23" i="27"/>
  <c r="BN23" i="27" s="1"/>
  <c r="BR23" i="27"/>
  <c r="AS23" i="27" s="1"/>
  <c r="AR23" i="27" s="1"/>
  <c r="AT24" i="27"/>
  <c r="BC24" i="27"/>
  <c r="BH24" i="27"/>
  <c r="BI24" i="27"/>
  <c r="BJ24" i="27"/>
  <c r="BL24" i="27"/>
  <c r="BM24" i="27"/>
  <c r="BN24" i="27" s="1"/>
  <c r="BR24" i="27"/>
  <c r="BB24" i="27" s="1"/>
  <c r="AT25" i="27"/>
  <c r="BC25" i="27"/>
  <c r="BH25" i="27"/>
  <c r="BI25" i="27"/>
  <c r="BJ25" i="27"/>
  <c r="BL25" i="27"/>
  <c r="BM25" i="27"/>
  <c r="BN25" i="27" s="1"/>
  <c r="BR25" i="27"/>
  <c r="AS25" i="27" s="1"/>
  <c r="AR25" i="27" s="1"/>
  <c r="AT26" i="27"/>
  <c r="BC26" i="27"/>
  <c r="BH26" i="27"/>
  <c r="BI26" i="27"/>
  <c r="BJ26" i="27"/>
  <c r="BL26" i="27"/>
  <c r="BM26" i="27"/>
  <c r="BN26" i="27" s="1"/>
  <c r="BR26" i="27"/>
  <c r="AS26" i="27" s="1"/>
  <c r="AR26" i="27" s="1"/>
  <c r="AT27" i="27"/>
  <c r="BC27" i="27"/>
  <c r="BH27" i="27"/>
  <c r="BI27" i="27"/>
  <c r="BJ27" i="27"/>
  <c r="BL27" i="27"/>
  <c r="BM27" i="27"/>
  <c r="BN27" i="27" s="1"/>
  <c r="BR27" i="27"/>
  <c r="AT28" i="27"/>
  <c r="BC28" i="27"/>
  <c r="BH28" i="27"/>
  <c r="BI28" i="27"/>
  <c r="BJ28" i="27"/>
  <c r="BL28" i="27"/>
  <c r="BM28" i="27"/>
  <c r="BN28" i="27" s="1"/>
  <c r="BR28" i="27"/>
  <c r="AS28" i="27" s="1"/>
  <c r="AR28" i="27" s="1"/>
  <c r="AT29" i="27"/>
  <c r="BC29" i="27"/>
  <c r="BH29" i="27"/>
  <c r="BI29" i="27"/>
  <c r="BJ29" i="27"/>
  <c r="BL29" i="27"/>
  <c r="BM29" i="27"/>
  <c r="BN29" i="27" s="1"/>
  <c r="BR29" i="27"/>
  <c r="AS29" i="27" s="1"/>
  <c r="AR29" i="27" s="1"/>
  <c r="AT30" i="27"/>
  <c r="BC30" i="27"/>
  <c r="BH30" i="27"/>
  <c r="BI30" i="27"/>
  <c r="BJ30" i="27"/>
  <c r="BL30" i="27"/>
  <c r="BM30" i="27"/>
  <c r="BN30" i="27" s="1"/>
  <c r="BR30" i="27"/>
  <c r="BB30" i="27" s="1"/>
  <c r="BA30" i="27" s="1"/>
  <c r="AT31" i="27"/>
  <c r="BC31" i="27"/>
  <c r="BH31" i="27"/>
  <c r="BI31" i="27"/>
  <c r="BJ31" i="27"/>
  <c r="BL31" i="27"/>
  <c r="BM31" i="27"/>
  <c r="BN31" i="27" s="1"/>
  <c r="BR31" i="27"/>
  <c r="AS31" i="27" s="1"/>
  <c r="AR31" i="27" s="1"/>
  <c r="AT32" i="27"/>
  <c r="BC32" i="27"/>
  <c r="BH32" i="27"/>
  <c r="BI32" i="27"/>
  <c r="BJ32" i="27"/>
  <c r="BL32" i="27"/>
  <c r="BM32" i="27"/>
  <c r="BN32" i="27" s="1"/>
  <c r="BR32" i="27"/>
  <c r="AS32" i="27" s="1"/>
  <c r="AR32" i="27" s="1"/>
  <c r="AT33" i="27"/>
  <c r="BC33" i="27"/>
  <c r="BH33" i="27"/>
  <c r="BI33" i="27"/>
  <c r="BJ33" i="27"/>
  <c r="BL33" i="27"/>
  <c r="BM33" i="27"/>
  <c r="BN33" i="27" s="1"/>
  <c r="BR33" i="27"/>
  <c r="AT34" i="27"/>
  <c r="BC34" i="27"/>
  <c r="BH34" i="27"/>
  <c r="BI34" i="27"/>
  <c r="BJ34" i="27"/>
  <c r="BL34" i="27"/>
  <c r="BM34" i="27"/>
  <c r="BN34" i="27" s="1"/>
  <c r="BR34" i="27"/>
  <c r="AS34" i="27" s="1"/>
  <c r="AR34" i="27" s="1"/>
  <c r="AT35" i="27"/>
  <c r="BC35" i="27"/>
  <c r="BH35" i="27"/>
  <c r="BI35" i="27"/>
  <c r="BJ35" i="27"/>
  <c r="BL35" i="27"/>
  <c r="BM35" i="27"/>
  <c r="BN35" i="27" s="1"/>
  <c r="BR35" i="27"/>
  <c r="AS35" i="27" s="1"/>
  <c r="AR35" i="27" s="1"/>
  <c r="AT36" i="27"/>
  <c r="BC36" i="27"/>
  <c r="BH36" i="27"/>
  <c r="BI36" i="27"/>
  <c r="BJ36" i="27"/>
  <c r="BL36" i="27"/>
  <c r="BM36" i="27"/>
  <c r="BN36" i="27" s="1"/>
  <c r="BR36" i="27"/>
  <c r="BB36" i="27" s="1"/>
  <c r="BA36" i="27" s="1"/>
  <c r="AT37" i="27"/>
  <c r="BC37" i="27"/>
  <c r="BH37" i="27"/>
  <c r="BI37" i="27"/>
  <c r="BJ37" i="27"/>
  <c r="BL37" i="27"/>
  <c r="BM37" i="27"/>
  <c r="BN37" i="27" s="1"/>
  <c r="BR37" i="27"/>
  <c r="AS37" i="27" s="1"/>
  <c r="AR37" i="27" s="1"/>
  <c r="AT38" i="27"/>
  <c r="BC38" i="27"/>
  <c r="BH38" i="27"/>
  <c r="BI38" i="27"/>
  <c r="BJ38" i="27"/>
  <c r="BL38" i="27"/>
  <c r="BM38" i="27"/>
  <c r="BN38" i="27"/>
  <c r="BR38" i="27"/>
  <c r="AS38" i="27" s="1"/>
  <c r="AR38" i="27" s="1"/>
  <c r="AT39" i="27"/>
  <c r="BC39" i="27"/>
  <c r="BH39" i="27"/>
  <c r="BI39" i="27"/>
  <c r="BJ39" i="27"/>
  <c r="BL39" i="27"/>
  <c r="BM39" i="27"/>
  <c r="BN39" i="27" s="1"/>
  <c r="BR39" i="27"/>
  <c r="BB39" i="27" s="1"/>
  <c r="BA39" i="27" s="1"/>
  <c r="AT40" i="27"/>
  <c r="BC40" i="27"/>
  <c r="BH40" i="27"/>
  <c r="BI40" i="27"/>
  <c r="BJ40" i="27"/>
  <c r="BL40" i="27"/>
  <c r="BM40" i="27"/>
  <c r="BN40" i="27" s="1"/>
  <c r="BR40" i="27"/>
  <c r="AS40" i="27" s="1"/>
  <c r="AR40" i="27" s="1"/>
  <c r="AT41" i="27"/>
  <c r="BC41" i="27"/>
  <c r="BH41" i="27"/>
  <c r="BI41" i="27"/>
  <c r="BJ41" i="27"/>
  <c r="BL41" i="27"/>
  <c r="BM41" i="27"/>
  <c r="BN41" i="27" s="1"/>
  <c r="BR41" i="27"/>
  <c r="AS41" i="27" s="1"/>
  <c r="AR41" i="27" s="1"/>
  <c r="AT42" i="27"/>
  <c r="BC42" i="27"/>
  <c r="BH42" i="27"/>
  <c r="BI42" i="27"/>
  <c r="BJ42" i="27"/>
  <c r="BL42" i="27"/>
  <c r="BM42" i="27"/>
  <c r="BN42" i="27" s="1"/>
  <c r="BR42" i="27"/>
  <c r="AT43" i="27"/>
  <c r="BC43" i="27"/>
  <c r="BH43" i="27"/>
  <c r="BI43" i="27"/>
  <c r="BJ43" i="27"/>
  <c r="BL43" i="27"/>
  <c r="BM43" i="27"/>
  <c r="BN43" i="27" s="1"/>
  <c r="BR43" i="27"/>
  <c r="AS43" i="27" s="1"/>
  <c r="AR43" i="27" s="1"/>
  <c r="AT44" i="27"/>
  <c r="BC44" i="27"/>
  <c r="BH44" i="27"/>
  <c r="BI44" i="27"/>
  <c r="BJ44" i="27"/>
  <c r="BL44" i="27"/>
  <c r="BM44" i="27"/>
  <c r="BN44" i="27" s="1"/>
  <c r="BR44" i="27"/>
  <c r="AS44" i="27" s="1"/>
  <c r="AR44" i="27" s="1"/>
  <c r="AT45" i="27"/>
  <c r="BC45" i="27"/>
  <c r="BH45" i="27"/>
  <c r="BI45" i="27"/>
  <c r="BJ45" i="27"/>
  <c r="BL45" i="27"/>
  <c r="BM45" i="27"/>
  <c r="BN45" i="27" s="1"/>
  <c r="BR45" i="27"/>
  <c r="AT46" i="27"/>
  <c r="BC46" i="27"/>
  <c r="BH46" i="27"/>
  <c r="BI46" i="27"/>
  <c r="BJ46" i="27"/>
  <c r="BL46" i="27"/>
  <c r="BM46" i="27"/>
  <c r="BN46" i="27" s="1"/>
  <c r="BR46" i="27"/>
  <c r="AS46" i="27" s="1"/>
  <c r="AR46" i="27" s="1"/>
  <c r="AT47" i="27"/>
  <c r="BC47" i="27"/>
  <c r="BH47" i="27"/>
  <c r="BI47" i="27"/>
  <c r="BJ47" i="27"/>
  <c r="BL47" i="27"/>
  <c r="BM47" i="27"/>
  <c r="BN47" i="27"/>
  <c r="BR47" i="27"/>
  <c r="AS47" i="27" s="1"/>
  <c r="AR47" i="27" s="1"/>
  <c r="AT48" i="27"/>
  <c r="BC48" i="27"/>
  <c r="BH48" i="27"/>
  <c r="BI48" i="27"/>
  <c r="BJ48" i="27"/>
  <c r="BL48" i="27"/>
  <c r="BM48" i="27"/>
  <c r="BN48" i="27" s="1"/>
  <c r="BR48" i="27"/>
  <c r="BB48" i="27" s="1"/>
  <c r="BA48" i="27" s="1"/>
  <c r="AT49" i="27"/>
  <c r="BC49" i="27"/>
  <c r="BH49" i="27"/>
  <c r="BI49" i="27"/>
  <c r="BJ49" i="27"/>
  <c r="BL49" i="27"/>
  <c r="BM49" i="27"/>
  <c r="BN49" i="27" s="1"/>
  <c r="BR49" i="27"/>
  <c r="AS49" i="27" s="1"/>
  <c r="AR49" i="27" s="1"/>
  <c r="AS50" i="27"/>
  <c r="AR50" i="27" s="1"/>
  <c r="AT50" i="27"/>
  <c r="BC50" i="27"/>
  <c r="BH50" i="27"/>
  <c r="BI50" i="27"/>
  <c r="BJ50" i="27"/>
  <c r="BL50" i="27"/>
  <c r="BM50" i="27"/>
  <c r="BN50" i="27"/>
  <c r="BR50" i="27"/>
  <c r="AT51" i="27"/>
  <c r="BC51" i="27"/>
  <c r="BH51" i="27"/>
  <c r="BI51" i="27"/>
  <c r="BJ51" i="27"/>
  <c r="BL51" i="27"/>
  <c r="BM51" i="27"/>
  <c r="BN51" i="27" s="1"/>
  <c r="BR51" i="27"/>
  <c r="AS52" i="27"/>
  <c r="AR52" i="27" s="1"/>
  <c r="AT52" i="27"/>
  <c r="BC52" i="27"/>
  <c r="BH52" i="27"/>
  <c r="BI52" i="27"/>
  <c r="BJ52" i="27"/>
  <c r="BL52" i="27"/>
  <c r="BM52" i="27"/>
  <c r="BN52" i="27" s="1"/>
  <c r="BR52" i="27"/>
  <c r="AT53" i="27"/>
  <c r="BC53" i="27"/>
  <c r="BH53" i="27"/>
  <c r="BI53" i="27"/>
  <c r="BJ53" i="27"/>
  <c r="BL53" i="27"/>
  <c r="BM53" i="27"/>
  <c r="BN53" i="27" s="1"/>
  <c r="BR53" i="27"/>
  <c r="AS53" i="27" s="1"/>
  <c r="AR53" i="27" s="1"/>
  <c r="AT54" i="27"/>
  <c r="BC54" i="27"/>
  <c r="BH54" i="27"/>
  <c r="BI54" i="27"/>
  <c r="BJ54" i="27"/>
  <c r="BL54" i="27"/>
  <c r="BM54" i="27"/>
  <c r="BN54" i="27" s="1"/>
  <c r="BR54" i="27"/>
  <c r="AT55" i="27"/>
  <c r="BC55" i="27"/>
  <c r="BH55" i="27"/>
  <c r="BI55" i="27"/>
  <c r="BJ55" i="27"/>
  <c r="BL55" i="27"/>
  <c r="BM55" i="27"/>
  <c r="BN55" i="27" s="1"/>
  <c r="BR55" i="27"/>
  <c r="AS55" i="27" s="1"/>
  <c r="AR55" i="27" s="1"/>
  <c r="AT56" i="27"/>
  <c r="BC56" i="27"/>
  <c r="BH56" i="27"/>
  <c r="BI56" i="27"/>
  <c r="BJ56" i="27"/>
  <c r="BL56" i="27"/>
  <c r="BM56" i="27"/>
  <c r="BN56" i="27" s="1"/>
  <c r="BR56" i="27"/>
  <c r="AS56" i="27" s="1"/>
  <c r="AR56" i="27" s="1"/>
  <c r="AT57" i="27"/>
  <c r="BC57" i="27"/>
  <c r="BH57" i="27"/>
  <c r="BI57" i="27"/>
  <c r="BJ57" i="27"/>
  <c r="BL57" i="27"/>
  <c r="BM57" i="27"/>
  <c r="BN57" i="27" s="1"/>
  <c r="BR57" i="27"/>
  <c r="BB57" i="27" s="1"/>
  <c r="BA57" i="27" s="1"/>
  <c r="AT58" i="27"/>
  <c r="BC58" i="27"/>
  <c r="BH58" i="27"/>
  <c r="BI58" i="27"/>
  <c r="BJ58" i="27"/>
  <c r="BL58" i="27"/>
  <c r="BM58" i="27"/>
  <c r="BN58" i="27" s="1"/>
  <c r="BR58" i="27"/>
  <c r="BB58" i="27" s="1"/>
  <c r="AT59" i="27"/>
  <c r="BC59" i="27"/>
  <c r="BH59" i="27"/>
  <c r="BI59" i="27"/>
  <c r="BJ59" i="27"/>
  <c r="BL59" i="27"/>
  <c r="BM59" i="27"/>
  <c r="BN59" i="27" s="1"/>
  <c r="BR59" i="27"/>
  <c r="AT60" i="27"/>
  <c r="BC60" i="27"/>
  <c r="BH60" i="27"/>
  <c r="BI60" i="27"/>
  <c r="BJ60" i="27"/>
  <c r="BL60" i="27"/>
  <c r="BM60" i="27"/>
  <c r="BN60" i="27" s="1"/>
  <c r="BR60" i="27"/>
  <c r="BB60" i="27" s="1"/>
  <c r="AT61" i="27"/>
  <c r="BC61" i="27"/>
  <c r="BH61" i="27"/>
  <c r="BI61" i="27"/>
  <c r="BJ61" i="27"/>
  <c r="BL61" i="27"/>
  <c r="BM61" i="27"/>
  <c r="BN61" i="27" s="1"/>
  <c r="BR61" i="27"/>
  <c r="AT62" i="27"/>
  <c r="BC62" i="27"/>
  <c r="BH62" i="27"/>
  <c r="BI62" i="27"/>
  <c r="BJ62" i="27"/>
  <c r="BL62" i="27"/>
  <c r="BM62" i="27"/>
  <c r="BN62" i="27"/>
  <c r="BR62" i="27"/>
  <c r="BB62" i="27" s="1"/>
  <c r="BA62" i="27" s="1"/>
  <c r="AT63" i="27"/>
  <c r="BC63" i="27"/>
  <c r="BH63" i="27"/>
  <c r="BI63" i="27"/>
  <c r="BJ63" i="27"/>
  <c r="BL63" i="27"/>
  <c r="BM63" i="27"/>
  <c r="BN63" i="27" s="1"/>
  <c r="BR63" i="27"/>
  <c r="BB63" i="27" s="1"/>
  <c r="AT64" i="27"/>
  <c r="BC64" i="27"/>
  <c r="BH64" i="27"/>
  <c r="BI64" i="27"/>
  <c r="BJ64" i="27"/>
  <c r="BL64" i="27"/>
  <c r="BM64" i="27"/>
  <c r="BN64" i="27" s="1"/>
  <c r="BR64" i="27"/>
  <c r="AT65" i="27"/>
  <c r="BC65" i="27"/>
  <c r="BH65" i="27"/>
  <c r="BI65" i="27"/>
  <c r="BJ65" i="27"/>
  <c r="BL65" i="27"/>
  <c r="BM65" i="27"/>
  <c r="BN65" i="27" s="1"/>
  <c r="BR65" i="27"/>
  <c r="AT66" i="27"/>
  <c r="BC66" i="27"/>
  <c r="BH66" i="27"/>
  <c r="BI66" i="27"/>
  <c r="BJ66" i="27"/>
  <c r="BL66" i="27"/>
  <c r="BM66" i="27"/>
  <c r="BN66" i="27" s="1"/>
  <c r="BR66" i="27"/>
  <c r="AT67" i="27"/>
  <c r="BC67" i="27"/>
  <c r="BH67" i="27"/>
  <c r="BI67" i="27"/>
  <c r="BJ67" i="27"/>
  <c r="BL67" i="27"/>
  <c r="BM67" i="27"/>
  <c r="BN67" i="27" s="1"/>
  <c r="BR67" i="27"/>
  <c r="BB67" i="27" s="1"/>
  <c r="AT68" i="27"/>
  <c r="BC68" i="27"/>
  <c r="BH68" i="27"/>
  <c r="BI68" i="27"/>
  <c r="BJ68" i="27"/>
  <c r="BL68" i="27"/>
  <c r="BM68" i="27"/>
  <c r="BN68" i="27" s="1"/>
  <c r="BR68" i="27"/>
  <c r="AS68" i="27" s="1"/>
  <c r="AR68" i="27" s="1"/>
  <c r="AQ68" i="27" s="1"/>
  <c r="AT69" i="27"/>
  <c r="BC69" i="27"/>
  <c r="BH69" i="27"/>
  <c r="BI69" i="27"/>
  <c r="BJ69" i="27"/>
  <c r="BL69" i="27"/>
  <c r="BM69" i="27"/>
  <c r="BN69" i="27" s="1"/>
  <c r="BR69" i="27"/>
  <c r="BB69" i="27" s="1"/>
  <c r="AT70" i="27"/>
  <c r="BC70" i="27"/>
  <c r="BH70" i="27"/>
  <c r="BI70" i="27"/>
  <c r="BJ70" i="27"/>
  <c r="BL70" i="27"/>
  <c r="BM70" i="27"/>
  <c r="BN70" i="27" s="1"/>
  <c r="BR70" i="27"/>
  <c r="AS70" i="27" s="1"/>
  <c r="AT71" i="27"/>
  <c r="BC71" i="27"/>
  <c r="BH71" i="27"/>
  <c r="BI71" i="27"/>
  <c r="BJ71" i="27"/>
  <c r="BL71" i="27"/>
  <c r="BM71" i="27"/>
  <c r="BN71" i="27" s="1"/>
  <c r="BR71" i="27"/>
  <c r="AS71" i="27" s="1"/>
  <c r="AR71" i="27" s="1"/>
  <c r="AQ71" i="27" s="1"/>
  <c r="AT72" i="27"/>
  <c r="BC72" i="27"/>
  <c r="BH72" i="27"/>
  <c r="BI72" i="27"/>
  <c r="BJ72" i="27"/>
  <c r="BL72" i="27"/>
  <c r="BM72" i="27"/>
  <c r="BN72" i="27" s="1"/>
  <c r="BR72" i="27"/>
  <c r="AT73" i="27"/>
  <c r="BC73" i="27"/>
  <c r="BH73" i="27"/>
  <c r="BI73" i="27"/>
  <c r="BJ73" i="27"/>
  <c r="BL73" i="27"/>
  <c r="BM73" i="27"/>
  <c r="BN73" i="27" s="1"/>
  <c r="BR73" i="27"/>
  <c r="AS73" i="27" s="1"/>
  <c r="AR73" i="27" s="1"/>
  <c r="AT74" i="27"/>
  <c r="BC74" i="27"/>
  <c r="BH74" i="27"/>
  <c r="BI74" i="27"/>
  <c r="BJ74" i="27"/>
  <c r="BL74" i="27"/>
  <c r="BM74" i="27"/>
  <c r="BN74" i="27" s="1"/>
  <c r="BR74" i="27"/>
  <c r="BB74" i="27" s="1"/>
  <c r="AT75" i="27"/>
  <c r="BC75" i="27"/>
  <c r="BH75" i="27"/>
  <c r="BI75" i="27"/>
  <c r="BJ75" i="27"/>
  <c r="BL75" i="27"/>
  <c r="BM75" i="27"/>
  <c r="BN75" i="27" s="1"/>
  <c r="BR75" i="27"/>
  <c r="AS75" i="27" s="1"/>
  <c r="AT76" i="27"/>
  <c r="BC76" i="27"/>
  <c r="BH76" i="27"/>
  <c r="BI76" i="27"/>
  <c r="BJ76" i="27"/>
  <c r="BL76" i="27"/>
  <c r="BM76" i="27"/>
  <c r="BN76" i="27" s="1"/>
  <c r="BR76" i="27"/>
  <c r="AT77" i="27"/>
  <c r="BC77" i="27"/>
  <c r="BH77" i="27"/>
  <c r="BI77" i="27"/>
  <c r="BJ77" i="27"/>
  <c r="BL77" i="27"/>
  <c r="BM77" i="27"/>
  <c r="BN77" i="27" s="1"/>
  <c r="BR77" i="27"/>
  <c r="AT78" i="27"/>
  <c r="BC78" i="27"/>
  <c r="BH78" i="27"/>
  <c r="BI78" i="27"/>
  <c r="BJ78" i="27"/>
  <c r="BL78" i="27"/>
  <c r="BM78" i="27"/>
  <c r="BN78" i="27" s="1"/>
  <c r="BR78" i="27"/>
  <c r="AT79" i="27"/>
  <c r="BC79" i="27"/>
  <c r="BH79" i="27"/>
  <c r="BI79" i="27"/>
  <c r="BJ79" i="27"/>
  <c r="BL79" i="27"/>
  <c r="BM79" i="27"/>
  <c r="BN79" i="27" s="1"/>
  <c r="BR79" i="27"/>
  <c r="AT80" i="27"/>
  <c r="BC80" i="27"/>
  <c r="BH80" i="27"/>
  <c r="BI80" i="27"/>
  <c r="BJ80" i="27"/>
  <c r="BL80" i="27"/>
  <c r="BM80" i="27"/>
  <c r="BN80" i="27" s="1"/>
  <c r="BR80" i="27"/>
  <c r="AS80" i="27" s="1"/>
  <c r="AR80" i="27" s="1"/>
  <c r="AT81" i="27"/>
  <c r="BC81" i="27"/>
  <c r="BH81" i="27"/>
  <c r="BI81" i="27"/>
  <c r="BJ81" i="27"/>
  <c r="BL81" i="27"/>
  <c r="BM81" i="27"/>
  <c r="BN81" i="27" s="1"/>
  <c r="BR81" i="27"/>
  <c r="AT82" i="27"/>
  <c r="BC82" i="27"/>
  <c r="BH82" i="27"/>
  <c r="BI82" i="27"/>
  <c r="BJ82" i="27"/>
  <c r="BL82" i="27"/>
  <c r="BM82" i="27"/>
  <c r="BN82" i="27" s="1"/>
  <c r="BR82" i="27"/>
  <c r="BB82" i="27" s="1"/>
  <c r="AT83" i="27"/>
  <c r="BC83" i="27"/>
  <c r="BH83" i="27"/>
  <c r="BI83" i="27"/>
  <c r="BJ83" i="27"/>
  <c r="BL83" i="27"/>
  <c r="BM83" i="27"/>
  <c r="BN83" i="27" s="1"/>
  <c r="BR83" i="27"/>
  <c r="AS83" i="27" s="1"/>
  <c r="AT84" i="27"/>
  <c r="BC84" i="27"/>
  <c r="BH84" i="27"/>
  <c r="BI84" i="27"/>
  <c r="BJ84" i="27"/>
  <c r="BL84" i="27"/>
  <c r="BM84" i="27"/>
  <c r="BN84" i="27" s="1"/>
  <c r="BR84" i="27"/>
  <c r="AT85" i="27"/>
  <c r="BC85" i="27"/>
  <c r="BH85" i="27"/>
  <c r="BI85" i="27"/>
  <c r="BJ85" i="27"/>
  <c r="BL85" i="27"/>
  <c r="BM85" i="27"/>
  <c r="BN85" i="27" s="1"/>
  <c r="BR85" i="27"/>
  <c r="AT86" i="27"/>
  <c r="BC86" i="27"/>
  <c r="BH86" i="27"/>
  <c r="BI86" i="27"/>
  <c r="BJ86" i="27"/>
  <c r="BL86" i="27"/>
  <c r="BM86" i="27"/>
  <c r="BN86" i="27" s="1"/>
  <c r="BR86" i="27"/>
  <c r="BB86" i="27" s="1"/>
  <c r="AT87" i="27"/>
  <c r="BC87" i="27"/>
  <c r="BH87" i="27"/>
  <c r="BI87" i="27"/>
  <c r="BJ87" i="27"/>
  <c r="BL87" i="27"/>
  <c r="BM87" i="27"/>
  <c r="BN87" i="27" s="1"/>
  <c r="BR87" i="27"/>
  <c r="AS87" i="27" s="1"/>
  <c r="AT88" i="27"/>
  <c r="BC88" i="27"/>
  <c r="BH88" i="27"/>
  <c r="BI88" i="27"/>
  <c r="BJ88" i="27"/>
  <c r="BL88" i="27"/>
  <c r="BM88" i="27"/>
  <c r="BN88" i="27" s="1"/>
  <c r="BR88" i="27"/>
  <c r="AS88" i="27" s="1"/>
  <c r="AT89" i="27"/>
  <c r="BC89" i="27"/>
  <c r="BH89" i="27"/>
  <c r="BI89" i="27"/>
  <c r="BJ89" i="27"/>
  <c r="BL89" i="27"/>
  <c r="BM89" i="27"/>
  <c r="BN89" i="27"/>
  <c r="BR89" i="27"/>
  <c r="BB89" i="27" s="1"/>
  <c r="AT90" i="27"/>
  <c r="BC90" i="27"/>
  <c r="BH90" i="27"/>
  <c r="BI90" i="27"/>
  <c r="BJ90" i="27"/>
  <c r="BL90" i="27"/>
  <c r="BM90" i="27"/>
  <c r="BN90" i="27" s="1"/>
  <c r="BR90" i="27"/>
  <c r="AT91" i="27"/>
  <c r="BC91" i="27"/>
  <c r="BH91" i="27"/>
  <c r="BI91" i="27"/>
  <c r="BJ91" i="27"/>
  <c r="BL91" i="27"/>
  <c r="BM91" i="27"/>
  <c r="BN91" i="27" s="1"/>
  <c r="BR91" i="27"/>
  <c r="AT92" i="27"/>
  <c r="BC92" i="27"/>
  <c r="BH92" i="27"/>
  <c r="BI92" i="27"/>
  <c r="BJ92" i="27"/>
  <c r="BL92" i="27"/>
  <c r="BM92" i="27"/>
  <c r="BN92" i="27" s="1"/>
  <c r="BR92" i="27"/>
  <c r="AT93" i="27"/>
  <c r="BC93" i="27"/>
  <c r="BH93" i="27"/>
  <c r="BI93" i="27"/>
  <c r="BJ93" i="27"/>
  <c r="BL93" i="27"/>
  <c r="BM93" i="27"/>
  <c r="BN93" i="27" s="1"/>
  <c r="BR93" i="27"/>
  <c r="AT94" i="27"/>
  <c r="BC94" i="27"/>
  <c r="BH94" i="27"/>
  <c r="BI94" i="27"/>
  <c r="BJ94" i="27"/>
  <c r="BL94" i="27"/>
  <c r="BM94" i="27"/>
  <c r="BN94" i="27" s="1"/>
  <c r="BR94" i="27"/>
  <c r="BB94" i="27" s="1"/>
  <c r="AT95" i="27"/>
  <c r="BC95" i="27"/>
  <c r="BH95" i="27"/>
  <c r="BI95" i="27"/>
  <c r="BJ95" i="27"/>
  <c r="BL95" i="27"/>
  <c r="BM95" i="27"/>
  <c r="BN95" i="27" s="1"/>
  <c r="BR95" i="27"/>
  <c r="AS95" i="27" s="1"/>
  <c r="AR95" i="27" s="1"/>
  <c r="AQ95" i="27" s="1"/>
  <c r="AT96" i="27"/>
  <c r="BC96" i="27"/>
  <c r="BH96" i="27"/>
  <c r="BI96" i="27"/>
  <c r="BJ96" i="27"/>
  <c r="BL96" i="27"/>
  <c r="BM96" i="27"/>
  <c r="BN96" i="27" s="1"/>
  <c r="BR96" i="27"/>
  <c r="AS96" i="27" s="1"/>
  <c r="AR96" i="27" s="1"/>
  <c r="AQ96" i="27" s="1"/>
  <c r="AP96" i="27" s="1"/>
  <c r="AT97" i="27"/>
  <c r="BC97" i="27"/>
  <c r="BH97" i="27"/>
  <c r="BI97" i="27"/>
  <c r="BJ97" i="27"/>
  <c r="BL97" i="27"/>
  <c r="BM97" i="27"/>
  <c r="BN97" i="27" s="1"/>
  <c r="BR97" i="27"/>
  <c r="AS97" i="27" s="1"/>
  <c r="AT98" i="27"/>
  <c r="BC98" i="27"/>
  <c r="BH98" i="27"/>
  <c r="BI98" i="27"/>
  <c r="BJ98" i="27"/>
  <c r="BL98" i="27"/>
  <c r="BM98" i="27"/>
  <c r="BN98" i="27" s="1"/>
  <c r="BR98" i="27"/>
  <c r="AS98" i="27" s="1"/>
  <c r="AR98" i="27" s="1"/>
  <c r="AQ98" i="27" s="1"/>
  <c r="AT99" i="27"/>
  <c r="BC99" i="27"/>
  <c r="BH99" i="27"/>
  <c r="BI99" i="27"/>
  <c r="BJ99" i="27"/>
  <c r="BL99" i="27"/>
  <c r="BM99" i="27"/>
  <c r="BN99" i="27" s="1"/>
  <c r="BR99" i="27"/>
  <c r="BB99" i="27" s="1"/>
  <c r="AT100" i="27"/>
  <c r="BC100" i="27"/>
  <c r="BH100" i="27"/>
  <c r="BI100" i="27"/>
  <c r="BJ100" i="27"/>
  <c r="BL100" i="27"/>
  <c r="BM100" i="27"/>
  <c r="BN100" i="27"/>
  <c r="BR100" i="27"/>
  <c r="AT101" i="27"/>
  <c r="BC101" i="27"/>
  <c r="BH101" i="27"/>
  <c r="BI101" i="27"/>
  <c r="BJ101" i="27"/>
  <c r="BL101" i="27"/>
  <c r="BM101" i="27"/>
  <c r="BN101" i="27" s="1"/>
  <c r="BR101" i="27"/>
  <c r="AS101" i="27" s="1"/>
  <c r="AT102" i="27"/>
  <c r="BB102" i="27"/>
  <c r="BC102" i="27"/>
  <c r="BH102" i="27"/>
  <c r="BI102" i="27"/>
  <c r="BJ102" i="27"/>
  <c r="BL102" i="27"/>
  <c r="BM102" i="27"/>
  <c r="BN102" i="27" s="1"/>
  <c r="BR102" i="27"/>
  <c r="AS102" i="27" s="1"/>
  <c r="AT103" i="27"/>
  <c r="BC103" i="27"/>
  <c r="BH103" i="27"/>
  <c r="BI103" i="27"/>
  <c r="BJ103" i="27"/>
  <c r="BL103" i="27"/>
  <c r="BM103" i="27"/>
  <c r="BN103" i="27" s="1"/>
  <c r="BR103" i="27"/>
  <c r="BB103" i="27" s="1"/>
  <c r="AT104" i="27"/>
  <c r="BC104" i="27"/>
  <c r="BH104" i="27"/>
  <c r="BI104" i="27"/>
  <c r="BJ104" i="27"/>
  <c r="BL104" i="27"/>
  <c r="BM104" i="27"/>
  <c r="BN104" i="27" s="1"/>
  <c r="BR104" i="27"/>
  <c r="AT105" i="27"/>
  <c r="BC105" i="27"/>
  <c r="BH105" i="27"/>
  <c r="BI105" i="27"/>
  <c r="BJ105" i="27"/>
  <c r="BL105" i="27"/>
  <c r="BM105" i="27"/>
  <c r="BN105" i="27" s="1"/>
  <c r="BR105" i="27"/>
  <c r="BB105" i="27" s="1"/>
  <c r="AT106" i="27"/>
  <c r="BC106" i="27"/>
  <c r="BH106" i="27"/>
  <c r="BI106" i="27"/>
  <c r="BJ106" i="27"/>
  <c r="BL106" i="27"/>
  <c r="BM106" i="27"/>
  <c r="BN106" i="27" s="1"/>
  <c r="BR106" i="27"/>
  <c r="BB106" i="27" s="1"/>
  <c r="BA106" i="27" s="1"/>
  <c r="AT107" i="27"/>
  <c r="BC107" i="27"/>
  <c r="BH107" i="27"/>
  <c r="BI107" i="27"/>
  <c r="BJ107" i="27"/>
  <c r="BL107" i="27"/>
  <c r="BM107" i="27"/>
  <c r="BN107" i="27" s="1"/>
  <c r="BR107" i="27"/>
  <c r="AT108" i="27"/>
  <c r="BC108" i="27"/>
  <c r="BH108" i="27"/>
  <c r="BI108" i="27"/>
  <c r="BJ108" i="27"/>
  <c r="BL108" i="27"/>
  <c r="BM108" i="27"/>
  <c r="BN108" i="27"/>
  <c r="BR108" i="27"/>
  <c r="BB108" i="27" s="1"/>
  <c r="AT109" i="27"/>
  <c r="BC109" i="27"/>
  <c r="BH109" i="27"/>
  <c r="BI109" i="27"/>
  <c r="BJ109" i="27"/>
  <c r="BL109" i="27"/>
  <c r="BM109" i="27"/>
  <c r="BN109" i="27" s="1"/>
  <c r="BR109" i="27"/>
  <c r="BB109" i="27" s="1"/>
  <c r="AT110" i="27"/>
  <c r="BC110" i="27"/>
  <c r="BH110" i="27"/>
  <c r="BI110" i="27"/>
  <c r="BJ110" i="27"/>
  <c r="BL110" i="27"/>
  <c r="BM110" i="27"/>
  <c r="BN110" i="27"/>
  <c r="BR110" i="27"/>
  <c r="BB110" i="27" s="1"/>
  <c r="AT111" i="27"/>
  <c r="BC111" i="27"/>
  <c r="BH111" i="27"/>
  <c r="BI111" i="27"/>
  <c r="BJ111" i="27"/>
  <c r="BL111" i="27"/>
  <c r="BM111" i="27"/>
  <c r="BN111" i="27" s="1"/>
  <c r="BR111" i="27"/>
  <c r="AT112" i="27"/>
  <c r="BC112" i="27"/>
  <c r="BH112" i="27"/>
  <c r="BI112" i="27"/>
  <c r="BJ112" i="27"/>
  <c r="BL112" i="27"/>
  <c r="BM112" i="27"/>
  <c r="BN112" i="27" s="1"/>
  <c r="BR112" i="27"/>
  <c r="AT113" i="27"/>
  <c r="BC113" i="27"/>
  <c r="BH113" i="27"/>
  <c r="BI113" i="27"/>
  <c r="BJ113" i="27"/>
  <c r="BL113" i="27"/>
  <c r="BM113" i="27"/>
  <c r="BN113" i="27" s="1"/>
  <c r="BR113" i="27"/>
  <c r="BB113" i="27" s="1"/>
  <c r="AT114" i="27"/>
  <c r="BB114" i="27"/>
  <c r="BA114" i="27" s="1"/>
  <c r="BC114" i="27"/>
  <c r="BH114" i="27"/>
  <c r="BI114" i="27"/>
  <c r="BJ114" i="27"/>
  <c r="BL114" i="27"/>
  <c r="BM114" i="27"/>
  <c r="BN114" i="27" s="1"/>
  <c r="BR114" i="27"/>
  <c r="AT115" i="27"/>
  <c r="BC115" i="27"/>
  <c r="BH115" i="27"/>
  <c r="BI115" i="27"/>
  <c r="BJ115" i="27"/>
  <c r="BL115" i="27"/>
  <c r="BM115" i="27"/>
  <c r="BN115" i="27" s="1"/>
  <c r="BR115" i="27"/>
  <c r="BB115" i="27" s="1"/>
  <c r="AT116" i="27"/>
  <c r="BC116" i="27"/>
  <c r="BH116" i="27"/>
  <c r="BI116" i="27"/>
  <c r="BJ116" i="27"/>
  <c r="BL116" i="27"/>
  <c r="BM116" i="27"/>
  <c r="BN116" i="27" s="1"/>
  <c r="BR116" i="27"/>
  <c r="BB116" i="27" s="1"/>
  <c r="AT117" i="27"/>
  <c r="BC117" i="27"/>
  <c r="BH117" i="27"/>
  <c r="BI117" i="27"/>
  <c r="BJ117" i="27"/>
  <c r="BL117" i="27"/>
  <c r="BM117" i="27"/>
  <c r="BN117" i="27"/>
  <c r="BR117" i="27"/>
  <c r="AS117" i="27" s="1"/>
  <c r="AT118" i="27"/>
  <c r="BC118" i="27"/>
  <c r="BH118" i="27"/>
  <c r="BI118" i="27"/>
  <c r="BJ118" i="27"/>
  <c r="BL118" i="27"/>
  <c r="BM118" i="27"/>
  <c r="BN118" i="27" s="1"/>
  <c r="BR118" i="27"/>
  <c r="BB118" i="27" s="1"/>
  <c r="AT119" i="27"/>
  <c r="BC119" i="27"/>
  <c r="BH119" i="27"/>
  <c r="BI119" i="27"/>
  <c r="BJ119" i="27"/>
  <c r="BL119" i="27"/>
  <c r="BM119" i="27"/>
  <c r="BN119" i="27" s="1"/>
  <c r="BR119" i="27"/>
  <c r="AT120" i="27"/>
  <c r="BC120" i="27"/>
  <c r="BH120" i="27"/>
  <c r="BI120" i="27"/>
  <c r="BJ120" i="27"/>
  <c r="BL120" i="27"/>
  <c r="BM120" i="27"/>
  <c r="BN120" i="27" s="1"/>
  <c r="BR120" i="27"/>
  <c r="AS120" i="27" s="1"/>
  <c r="AT121" i="27"/>
  <c r="BC121" i="27"/>
  <c r="BH121" i="27"/>
  <c r="BI121" i="27"/>
  <c r="BJ121" i="27"/>
  <c r="BL121" i="27"/>
  <c r="BM121" i="27"/>
  <c r="BN121" i="27"/>
  <c r="BR121" i="27"/>
  <c r="AT122" i="27"/>
  <c r="BC122" i="27"/>
  <c r="BH122" i="27"/>
  <c r="BI122" i="27"/>
  <c r="BJ122" i="27"/>
  <c r="BL122" i="27"/>
  <c r="BM122" i="27"/>
  <c r="BN122" i="27" s="1"/>
  <c r="BR122" i="27"/>
  <c r="BB122" i="27" s="1"/>
  <c r="AT123" i="27"/>
  <c r="BC123" i="27"/>
  <c r="BH123" i="27"/>
  <c r="BI123" i="27"/>
  <c r="BJ123" i="27"/>
  <c r="BL123" i="27"/>
  <c r="BM123" i="27"/>
  <c r="BN123" i="27" s="1"/>
  <c r="BR123" i="27"/>
  <c r="AS124" i="27"/>
  <c r="AR124" i="27" s="1"/>
  <c r="AQ124" i="27" s="1"/>
  <c r="AP124" i="27" s="1"/>
  <c r="AO124" i="27" s="1"/>
  <c r="AT124" i="27"/>
  <c r="BC124" i="27"/>
  <c r="BH124" i="27"/>
  <c r="BI124" i="27"/>
  <c r="BJ124" i="27"/>
  <c r="BL124" i="27"/>
  <c r="BM124" i="27"/>
  <c r="BN124" i="27" s="1"/>
  <c r="BR124" i="27"/>
  <c r="BB124" i="27" s="1"/>
  <c r="AT125" i="27"/>
  <c r="BC125" i="27"/>
  <c r="BH125" i="27"/>
  <c r="BI125" i="27"/>
  <c r="BJ125" i="27"/>
  <c r="BL125" i="27"/>
  <c r="BM125" i="27"/>
  <c r="BN125" i="27" s="1"/>
  <c r="BR125" i="27"/>
  <c r="AS125" i="27" s="1"/>
  <c r="AT126" i="27"/>
  <c r="BC126" i="27"/>
  <c r="BH126" i="27"/>
  <c r="BI126" i="27"/>
  <c r="BJ126" i="27"/>
  <c r="BL126" i="27"/>
  <c r="BM126" i="27"/>
  <c r="BN126" i="27"/>
  <c r="BR126" i="27"/>
  <c r="BB126" i="27" s="1"/>
  <c r="AT127" i="27"/>
  <c r="BC127" i="27"/>
  <c r="BH127" i="27"/>
  <c r="BI127" i="27"/>
  <c r="BJ127" i="27"/>
  <c r="BL127" i="27"/>
  <c r="BM127" i="27"/>
  <c r="BN127" i="27"/>
  <c r="BR127" i="27"/>
  <c r="BB127" i="27" s="1"/>
  <c r="AT128" i="27"/>
  <c r="BC128" i="27"/>
  <c r="BH128" i="27"/>
  <c r="BI128" i="27"/>
  <c r="BJ128" i="27"/>
  <c r="BL128" i="27"/>
  <c r="BM128" i="27"/>
  <c r="BN128" i="27" s="1"/>
  <c r="BR128" i="27"/>
  <c r="BB128" i="27" s="1"/>
  <c r="AT129" i="27"/>
  <c r="BC129" i="27"/>
  <c r="BH129" i="27"/>
  <c r="BI129" i="27"/>
  <c r="BJ129" i="27"/>
  <c r="BL129" i="27"/>
  <c r="BM129" i="27"/>
  <c r="BN129" i="27"/>
  <c r="BR129" i="27"/>
  <c r="BB129" i="27" s="1"/>
  <c r="AT130" i="27"/>
  <c r="BC130" i="27"/>
  <c r="BH130" i="27"/>
  <c r="BI130" i="27"/>
  <c r="BJ130" i="27"/>
  <c r="BL130" i="27"/>
  <c r="BM130" i="27"/>
  <c r="BN130" i="27" s="1"/>
  <c r="BR130" i="27"/>
  <c r="AT131" i="27"/>
  <c r="BC131" i="27"/>
  <c r="BH131" i="27"/>
  <c r="BI131" i="27"/>
  <c r="BJ131" i="27"/>
  <c r="BL131" i="27"/>
  <c r="BM131" i="27"/>
  <c r="BN131" i="27" s="1"/>
  <c r="BR131" i="27"/>
  <c r="AT132" i="27"/>
  <c r="BC132" i="27"/>
  <c r="BH132" i="27"/>
  <c r="BI132" i="27"/>
  <c r="BJ132" i="27"/>
  <c r="BL132" i="27"/>
  <c r="BM132" i="27"/>
  <c r="BN132" i="27" s="1"/>
  <c r="BR132" i="27"/>
  <c r="BB132" i="27" s="1"/>
  <c r="AT133" i="27"/>
  <c r="BC133" i="27"/>
  <c r="BH133" i="27"/>
  <c r="BI133" i="27"/>
  <c r="BJ133" i="27"/>
  <c r="BL133" i="27"/>
  <c r="BM133" i="27"/>
  <c r="BN133" i="27" s="1"/>
  <c r="BR133" i="27"/>
  <c r="BB133" i="27" s="1"/>
  <c r="AT134" i="27"/>
  <c r="BB134" i="27"/>
  <c r="BC134" i="27"/>
  <c r="BH134" i="27"/>
  <c r="BI134" i="27"/>
  <c r="BJ134" i="27"/>
  <c r="BL134" i="27"/>
  <c r="BM134" i="27"/>
  <c r="BN134" i="27" s="1"/>
  <c r="BR134" i="27"/>
  <c r="AS134" i="27" s="1"/>
  <c r="AR134" i="27" s="1"/>
  <c r="AQ134" i="27" s="1"/>
  <c r="AP134" i="27" s="1"/>
  <c r="AT135" i="27"/>
  <c r="BC135" i="27"/>
  <c r="BH135" i="27"/>
  <c r="BI135" i="27"/>
  <c r="BJ135" i="27"/>
  <c r="BL135" i="27"/>
  <c r="BM135" i="27"/>
  <c r="BN135" i="27" s="1"/>
  <c r="BR135" i="27"/>
  <c r="AT136" i="27"/>
  <c r="BC136" i="27"/>
  <c r="BH136" i="27"/>
  <c r="BI136" i="27"/>
  <c r="BJ136" i="27"/>
  <c r="BL136" i="27"/>
  <c r="BM136" i="27"/>
  <c r="BN136" i="27" s="1"/>
  <c r="BR136" i="27"/>
  <c r="AT137" i="27"/>
  <c r="BC137" i="27"/>
  <c r="BH137" i="27"/>
  <c r="BI137" i="27"/>
  <c r="BJ137" i="27"/>
  <c r="BL137" i="27"/>
  <c r="BM137" i="27"/>
  <c r="BN137" i="27" s="1"/>
  <c r="BR137" i="27"/>
  <c r="BB137" i="27" s="1"/>
  <c r="AT138" i="27"/>
  <c r="BC138" i="27"/>
  <c r="BH138" i="27"/>
  <c r="BI138" i="27"/>
  <c r="BJ138" i="27"/>
  <c r="BL138" i="27"/>
  <c r="BM138" i="27"/>
  <c r="BN138" i="27" s="1"/>
  <c r="BR138" i="27"/>
  <c r="BB138" i="27" s="1"/>
  <c r="BA138" i="27" s="1"/>
  <c r="AT139" i="27"/>
  <c r="BC139" i="27"/>
  <c r="BH139" i="27"/>
  <c r="BI139" i="27"/>
  <c r="BJ139" i="27"/>
  <c r="BL139" i="27"/>
  <c r="BM139" i="27"/>
  <c r="BN139" i="27"/>
  <c r="BR139" i="27"/>
  <c r="AT140" i="27"/>
  <c r="BC140" i="27"/>
  <c r="BH140" i="27"/>
  <c r="BI140" i="27"/>
  <c r="BJ140" i="27"/>
  <c r="BL140" i="27"/>
  <c r="BM140" i="27"/>
  <c r="BN140" i="27" s="1"/>
  <c r="BR140" i="27"/>
  <c r="AS140" i="27" s="1"/>
  <c r="AR140" i="27" s="1"/>
  <c r="AQ140" i="27" s="1"/>
  <c r="AP140" i="27" s="1"/>
  <c r="AS141" i="27"/>
  <c r="AT141" i="27"/>
  <c r="BC141" i="27"/>
  <c r="BH141" i="27"/>
  <c r="BI141" i="27"/>
  <c r="BJ141" i="27"/>
  <c r="BL141" i="27"/>
  <c r="BM141" i="27"/>
  <c r="BN141" i="27" s="1"/>
  <c r="BR141" i="27"/>
  <c r="AT142" i="27"/>
  <c r="BC142" i="27"/>
  <c r="BH142" i="27"/>
  <c r="BI142" i="27"/>
  <c r="BJ142" i="27"/>
  <c r="BL142" i="27"/>
  <c r="BM142" i="27"/>
  <c r="BN142" i="27" s="1"/>
  <c r="BR142" i="27"/>
  <c r="AS142" i="27" s="1"/>
  <c r="AT143" i="27"/>
  <c r="BC143" i="27"/>
  <c r="BH143" i="27"/>
  <c r="BI143" i="27"/>
  <c r="BJ143" i="27"/>
  <c r="BL143" i="27"/>
  <c r="BM143" i="27"/>
  <c r="BN143" i="27" s="1"/>
  <c r="BR143" i="27"/>
  <c r="BB143" i="27" s="1"/>
  <c r="AT144" i="27"/>
  <c r="BC144" i="27"/>
  <c r="BH144" i="27"/>
  <c r="BI144" i="27"/>
  <c r="BJ144" i="27"/>
  <c r="BL144" i="27"/>
  <c r="BM144" i="27"/>
  <c r="BN144" i="27" s="1"/>
  <c r="BR144" i="27"/>
  <c r="AT145" i="27"/>
  <c r="BC145" i="27"/>
  <c r="BH145" i="27"/>
  <c r="BI145" i="27"/>
  <c r="BJ145" i="27"/>
  <c r="BL145" i="27"/>
  <c r="BM145" i="27"/>
  <c r="BN145" i="27" s="1"/>
  <c r="BR145" i="27"/>
  <c r="AS145" i="27" s="1"/>
  <c r="AR145" i="27" s="1"/>
  <c r="AT146" i="27"/>
  <c r="BC146" i="27"/>
  <c r="BH146" i="27"/>
  <c r="BI146" i="27"/>
  <c r="BJ146" i="27"/>
  <c r="BL146" i="27"/>
  <c r="BM146" i="27"/>
  <c r="BN146" i="27" s="1"/>
  <c r="BR146" i="27"/>
  <c r="AS146" i="27" s="1"/>
  <c r="AR146" i="27" s="1"/>
  <c r="AQ146" i="27" s="1"/>
  <c r="AP146" i="27" s="1"/>
  <c r="AT147" i="27"/>
  <c r="BC147" i="27"/>
  <c r="BH147" i="27"/>
  <c r="BI147" i="27"/>
  <c r="BJ147" i="27"/>
  <c r="BL147" i="27"/>
  <c r="BM147" i="27"/>
  <c r="BN147" i="27"/>
  <c r="BR147" i="27"/>
  <c r="AT148" i="27"/>
  <c r="BC148" i="27"/>
  <c r="BH148" i="27"/>
  <c r="BI148" i="27"/>
  <c r="BJ148" i="27"/>
  <c r="BL148" i="27"/>
  <c r="BM148" i="27"/>
  <c r="BN148" i="27" s="1"/>
  <c r="BR148" i="27"/>
  <c r="AT149" i="27"/>
  <c r="BC149" i="27"/>
  <c r="BH149" i="27"/>
  <c r="BI149" i="27"/>
  <c r="BJ149" i="27"/>
  <c r="BL149" i="27"/>
  <c r="BM149" i="27"/>
  <c r="BN149" i="27" s="1"/>
  <c r="BR149" i="27"/>
  <c r="BB149" i="27" s="1"/>
  <c r="AT150" i="27"/>
  <c r="BC150" i="27"/>
  <c r="BH150" i="27"/>
  <c r="BI150" i="27"/>
  <c r="BJ150" i="27"/>
  <c r="BL150" i="27"/>
  <c r="BM150" i="27"/>
  <c r="BN150" i="27"/>
  <c r="BR150" i="27"/>
  <c r="BB150" i="27" s="1"/>
  <c r="AS151" i="27"/>
  <c r="AR151" i="27" s="1"/>
  <c r="AQ151" i="27" s="1"/>
  <c r="AT151" i="27"/>
  <c r="BC151" i="27"/>
  <c r="BH151" i="27"/>
  <c r="BI151" i="27"/>
  <c r="BJ151" i="27"/>
  <c r="BL151" i="27"/>
  <c r="BM151" i="27"/>
  <c r="BN151" i="27" s="1"/>
  <c r="BR151" i="27"/>
  <c r="AT152" i="27"/>
  <c r="BC152" i="27"/>
  <c r="BH152" i="27"/>
  <c r="BI152" i="27"/>
  <c r="BJ152" i="27"/>
  <c r="BL152" i="27"/>
  <c r="BM152" i="27"/>
  <c r="BN152" i="27" s="1"/>
  <c r="BR152" i="27"/>
  <c r="AS152" i="27" s="1"/>
  <c r="AR152" i="27" s="1"/>
  <c r="AQ152" i="27" s="1"/>
  <c r="AP152" i="27" s="1"/>
  <c r="AT153" i="27"/>
  <c r="BC153" i="27"/>
  <c r="BH153" i="27"/>
  <c r="BI153" i="27"/>
  <c r="BJ153" i="27"/>
  <c r="BL153" i="27"/>
  <c r="BM153" i="27"/>
  <c r="BN153" i="27" s="1"/>
  <c r="BR153" i="27"/>
  <c r="AS153" i="27" s="1"/>
  <c r="AT154" i="27"/>
  <c r="BC154" i="27"/>
  <c r="BH154" i="27"/>
  <c r="BI154" i="27"/>
  <c r="BJ154" i="27"/>
  <c r="BL154" i="27"/>
  <c r="BM154" i="27"/>
  <c r="BN154" i="27" s="1"/>
  <c r="BR154" i="27"/>
  <c r="AS154" i="27" s="1"/>
  <c r="AR154" i="27" s="1"/>
  <c r="AQ154" i="27" s="1"/>
  <c r="AT155" i="27"/>
  <c r="BC155" i="27"/>
  <c r="BH155" i="27"/>
  <c r="BI155" i="27"/>
  <c r="BJ155" i="27"/>
  <c r="BL155" i="27"/>
  <c r="BM155" i="27"/>
  <c r="BN155" i="27" s="1"/>
  <c r="BR155" i="27"/>
  <c r="BB155" i="27" s="1"/>
  <c r="AT156" i="27"/>
  <c r="BC156" i="27"/>
  <c r="BH156" i="27"/>
  <c r="BI156" i="27"/>
  <c r="BJ156" i="27"/>
  <c r="BL156" i="27"/>
  <c r="BM156" i="27"/>
  <c r="BN156" i="27" s="1"/>
  <c r="BR156" i="27"/>
  <c r="BB156" i="27" s="1"/>
  <c r="BA156" i="27" s="1"/>
  <c r="AT157" i="27"/>
  <c r="BC157" i="27"/>
  <c r="BH157" i="27"/>
  <c r="BI157" i="27"/>
  <c r="BJ157" i="27"/>
  <c r="BL157" i="27"/>
  <c r="BM157" i="27"/>
  <c r="BN157" i="27" s="1"/>
  <c r="BR157" i="27"/>
  <c r="AS157" i="27" s="1"/>
  <c r="AT158" i="27"/>
  <c r="BC158" i="27"/>
  <c r="BH158" i="27"/>
  <c r="BI158" i="27"/>
  <c r="BJ158" i="27"/>
  <c r="BL158" i="27"/>
  <c r="BM158" i="27"/>
  <c r="BN158" i="27" s="1"/>
  <c r="BR158" i="27"/>
  <c r="AT159" i="27"/>
  <c r="BC159" i="27"/>
  <c r="BH159" i="27"/>
  <c r="BI159" i="27"/>
  <c r="BJ159" i="27"/>
  <c r="BL159" i="27"/>
  <c r="BM159" i="27"/>
  <c r="BN159" i="27" s="1"/>
  <c r="BR159" i="27"/>
  <c r="AS159" i="27" s="1"/>
  <c r="AR159" i="27" s="1"/>
  <c r="AT160" i="27"/>
  <c r="BC160" i="27"/>
  <c r="BH160" i="27"/>
  <c r="BI160" i="27"/>
  <c r="BJ160" i="27"/>
  <c r="BL160" i="27"/>
  <c r="BM160" i="27"/>
  <c r="BN160" i="27" s="1"/>
  <c r="BR160" i="27"/>
  <c r="AT161" i="27"/>
  <c r="BC161" i="27"/>
  <c r="BH161" i="27"/>
  <c r="BI161" i="27"/>
  <c r="BJ161" i="27"/>
  <c r="BL161" i="27"/>
  <c r="BM161" i="27"/>
  <c r="BN161" i="27" s="1"/>
  <c r="BR161" i="27"/>
  <c r="AT162" i="27"/>
  <c r="BC162" i="27"/>
  <c r="BH162" i="27"/>
  <c r="BI162" i="27"/>
  <c r="BJ162" i="27"/>
  <c r="BL162" i="27"/>
  <c r="BM162" i="27"/>
  <c r="BN162" i="27" s="1"/>
  <c r="BR162" i="27"/>
  <c r="AT163" i="27"/>
  <c r="BC163" i="27"/>
  <c r="BH163" i="27"/>
  <c r="BI163" i="27"/>
  <c r="BJ163" i="27"/>
  <c r="BL163" i="27"/>
  <c r="BM163" i="27"/>
  <c r="BN163" i="27" s="1"/>
  <c r="BR163" i="27"/>
  <c r="AS163" i="27" s="1"/>
  <c r="AR163" i="27" s="1"/>
  <c r="AQ163" i="27" s="1"/>
  <c r="AS164" i="27"/>
  <c r="AR164" i="27" s="1"/>
  <c r="AT164" i="27"/>
  <c r="BC164" i="27"/>
  <c r="BH164" i="27"/>
  <c r="BI164" i="27"/>
  <c r="BJ164" i="27"/>
  <c r="BL164" i="27"/>
  <c r="BM164" i="27"/>
  <c r="BN164" i="27" s="1"/>
  <c r="BR164" i="27"/>
  <c r="BB164" i="27" s="1"/>
  <c r="AT165" i="27"/>
  <c r="BC165" i="27"/>
  <c r="BH165" i="27"/>
  <c r="BI165" i="27"/>
  <c r="BJ165" i="27"/>
  <c r="BL165" i="27"/>
  <c r="BM165" i="27"/>
  <c r="BN165" i="27" s="1"/>
  <c r="BR165" i="27"/>
  <c r="BB165" i="27" s="1"/>
  <c r="AT166" i="27"/>
  <c r="BC166" i="27"/>
  <c r="BH166" i="27"/>
  <c r="BI166" i="27"/>
  <c r="BJ166" i="27"/>
  <c r="BL166" i="27"/>
  <c r="BM166" i="27"/>
  <c r="BN166" i="27" s="1"/>
  <c r="BR166" i="27"/>
  <c r="AT167" i="27"/>
  <c r="BC167" i="27"/>
  <c r="BH167" i="27"/>
  <c r="BI167" i="27"/>
  <c r="BJ167" i="27"/>
  <c r="BL167" i="27"/>
  <c r="BM167" i="27"/>
  <c r="BN167" i="27" s="1"/>
  <c r="BR167" i="27"/>
  <c r="BB167" i="27" s="1"/>
  <c r="AT168" i="27"/>
  <c r="BC168" i="27"/>
  <c r="BH168" i="27"/>
  <c r="BI168" i="27"/>
  <c r="BJ168" i="27"/>
  <c r="BL168" i="27"/>
  <c r="BM168" i="27"/>
  <c r="BN168" i="27" s="1"/>
  <c r="BR168" i="27"/>
  <c r="AT169" i="27"/>
  <c r="BC169" i="27"/>
  <c r="BH169" i="27"/>
  <c r="BI169" i="27"/>
  <c r="BJ169" i="27"/>
  <c r="BL169" i="27"/>
  <c r="BM169" i="27"/>
  <c r="BN169" i="27" s="1"/>
  <c r="BR169" i="27"/>
  <c r="AT170" i="27"/>
  <c r="BC170" i="27"/>
  <c r="BH170" i="27"/>
  <c r="BI170" i="27"/>
  <c r="BJ170" i="27"/>
  <c r="BL170" i="27"/>
  <c r="BM170" i="27"/>
  <c r="BN170" i="27" s="1"/>
  <c r="BR170" i="27"/>
  <c r="AS170" i="27" s="1"/>
  <c r="AT171" i="27"/>
  <c r="BC171" i="27"/>
  <c r="BH171" i="27"/>
  <c r="BI171" i="27"/>
  <c r="BJ171" i="27"/>
  <c r="BL171" i="27"/>
  <c r="BM171" i="27"/>
  <c r="BN171" i="27" s="1"/>
  <c r="BR171" i="27"/>
  <c r="AS171" i="27" s="1"/>
  <c r="AR171" i="27" s="1"/>
  <c r="AQ171" i="27" s="1"/>
  <c r="AT172" i="27"/>
  <c r="BC172" i="27"/>
  <c r="BH172" i="27"/>
  <c r="BI172" i="27"/>
  <c r="BJ172" i="27"/>
  <c r="BL172" i="27"/>
  <c r="BM172" i="27"/>
  <c r="BN172" i="27" s="1"/>
  <c r="BR172" i="27"/>
  <c r="AT173" i="27"/>
  <c r="BC173" i="27"/>
  <c r="BH173" i="27"/>
  <c r="BI173" i="27"/>
  <c r="BJ173" i="27"/>
  <c r="BL173" i="27"/>
  <c r="BM173" i="27"/>
  <c r="BN173" i="27" s="1"/>
  <c r="BR173" i="27"/>
  <c r="BB173" i="27" s="1"/>
  <c r="AT174" i="27"/>
  <c r="BC174" i="27"/>
  <c r="BH174" i="27"/>
  <c r="BI174" i="27"/>
  <c r="BJ174" i="27"/>
  <c r="BL174" i="27"/>
  <c r="BM174" i="27"/>
  <c r="BN174" i="27" s="1"/>
  <c r="BR174" i="27"/>
  <c r="AS174" i="27" s="1"/>
  <c r="AT175" i="27"/>
  <c r="BC175" i="27"/>
  <c r="BH175" i="27"/>
  <c r="BI175" i="27"/>
  <c r="BJ175" i="27"/>
  <c r="BL175" i="27"/>
  <c r="BM175" i="27"/>
  <c r="BN175" i="27" s="1"/>
  <c r="BR175" i="27"/>
  <c r="AT176" i="27"/>
  <c r="BC176" i="27"/>
  <c r="BH176" i="27"/>
  <c r="BI176" i="27"/>
  <c r="BJ176" i="27"/>
  <c r="BL176" i="27"/>
  <c r="BM176" i="27"/>
  <c r="BN176" i="27" s="1"/>
  <c r="BR176" i="27"/>
  <c r="AT177" i="27"/>
  <c r="BC177" i="27"/>
  <c r="BH177" i="27"/>
  <c r="BI177" i="27"/>
  <c r="BJ177" i="27"/>
  <c r="BL177" i="27"/>
  <c r="BM177" i="27"/>
  <c r="BN177" i="27" s="1"/>
  <c r="BR177" i="27"/>
  <c r="BB177" i="27" s="1"/>
  <c r="AT178" i="27"/>
  <c r="BC178" i="27"/>
  <c r="BH178" i="27"/>
  <c r="BI178" i="27"/>
  <c r="BJ178" i="27"/>
  <c r="BL178" i="27"/>
  <c r="BM178" i="27"/>
  <c r="BN178" i="27" s="1"/>
  <c r="BR178" i="27"/>
  <c r="AT179" i="27"/>
  <c r="BC179" i="27"/>
  <c r="BH179" i="27"/>
  <c r="BI179" i="27"/>
  <c r="BJ179" i="27"/>
  <c r="BL179" i="27"/>
  <c r="BM179" i="27"/>
  <c r="BN179" i="27" s="1"/>
  <c r="BR179" i="27"/>
  <c r="BB179" i="27" s="1"/>
  <c r="AT180" i="27"/>
  <c r="BC180" i="27"/>
  <c r="BH180" i="27"/>
  <c r="BI180" i="27"/>
  <c r="BJ180" i="27"/>
  <c r="BL180" i="27"/>
  <c r="BM180" i="27"/>
  <c r="BN180" i="27" s="1"/>
  <c r="BR180" i="27"/>
  <c r="AS180" i="27" s="1"/>
  <c r="AT181" i="27"/>
  <c r="BC181" i="27"/>
  <c r="BH181" i="27"/>
  <c r="BI181" i="27"/>
  <c r="BJ181" i="27"/>
  <c r="BL181" i="27"/>
  <c r="BM181" i="27"/>
  <c r="BN181" i="27" s="1"/>
  <c r="BR181" i="27"/>
  <c r="AT182" i="27"/>
  <c r="BC182" i="27"/>
  <c r="BH182" i="27"/>
  <c r="BI182" i="27"/>
  <c r="BJ182" i="27"/>
  <c r="BL182" i="27"/>
  <c r="BM182" i="27"/>
  <c r="BN182" i="27" s="1"/>
  <c r="BR182" i="27"/>
  <c r="BB182" i="27" s="1"/>
  <c r="BA182" i="27" s="1"/>
  <c r="AT183" i="27"/>
  <c r="BC183" i="27"/>
  <c r="BH183" i="27"/>
  <c r="BI183" i="27"/>
  <c r="BJ183" i="27"/>
  <c r="BL183" i="27"/>
  <c r="BM183" i="27"/>
  <c r="BN183" i="27" s="1"/>
  <c r="BR183" i="27"/>
  <c r="AS183" i="27" s="1"/>
  <c r="AT184" i="27"/>
  <c r="BB184" i="27"/>
  <c r="BC184" i="27"/>
  <c r="BH184" i="27"/>
  <c r="BI184" i="27"/>
  <c r="BJ184" i="27"/>
  <c r="BL184" i="27"/>
  <c r="BM184" i="27"/>
  <c r="BN184" i="27" s="1"/>
  <c r="BR184" i="27"/>
  <c r="AS184" i="27" s="1"/>
  <c r="AT185" i="27"/>
  <c r="BC185" i="27"/>
  <c r="BH185" i="27"/>
  <c r="BI185" i="27"/>
  <c r="BJ185" i="27"/>
  <c r="BL185" i="27"/>
  <c r="BM185" i="27"/>
  <c r="BN185" i="27"/>
  <c r="BR185" i="27"/>
  <c r="BB185" i="27" s="1"/>
  <c r="AT186" i="27"/>
  <c r="BC186" i="27"/>
  <c r="BH186" i="27"/>
  <c r="BI186" i="27"/>
  <c r="BJ186" i="27"/>
  <c r="BL186" i="27"/>
  <c r="BM186" i="27"/>
  <c r="BN186" i="27" s="1"/>
  <c r="BR186" i="27"/>
  <c r="BB186" i="27" s="1"/>
  <c r="AT187" i="27"/>
  <c r="BC187" i="27"/>
  <c r="BH187" i="27"/>
  <c r="BI187" i="27"/>
  <c r="BJ187" i="27"/>
  <c r="BL187" i="27"/>
  <c r="BM187" i="27"/>
  <c r="BN187" i="27" s="1"/>
  <c r="BR187" i="27"/>
  <c r="AS187" i="27" s="1"/>
  <c r="AR187" i="27" s="1"/>
  <c r="AT188" i="27"/>
  <c r="BC188" i="27"/>
  <c r="BH188" i="27"/>
  <c r="BI188" i="27"/>
  <c r="BJ188" i="27"/>
  <c r="BL188" i="27"/>
  <c r="BM188" i="27"/>
  <c r="BN188" i="27" s="1"/>
  <c r="BR188" i="27"/>
  <c r="AT189" i="27"/>
  <c r="BC189" i="27"/>
  <c r="BH189" i="27"/>
  <c r="BI189" i="27"/>
  <c r="BJ189" i="27"/>
  <c r="BL189" i="27"/>
  <c r="BM189" i="27"/>
  <c r="BN189" i="27" s="1"/>
  <c r="BR189" i="27"/>
  <c r="AS189" i="27" s="1"/>
  <c r="AT190" i="27"/>
  <c r="BC190" i="27"/>
  <c r="BH190" i="27"/>
  <c r="BI190" i="27"/>
  <c r="BJ190" i="27"/>
  <c r="BL190" i="27"/>
  <c r="BM190" i="27"/>
  <c r="BN190" i="27" s="1"/>
  <c r="BR190" i="27"/>
  <c r="AT191" i="27"/>
  <c r="BC191" i="27"/>
  <c r="BH191" i="27"/>
  <c r="BI191" i="27"/>
  <c r="BJ191" i="27"/>
  <c r="BL191" i="27"/>
  <c r="BM191" i="27"/>
  <c r="BN191" i="27" s="1"/>
  <c r="BR191" i="27"/>
  <c r="AT192" i="27"/>
  <c r="BC192" i="27"/>
  <c r="BH192" i="27"/>
  <c r="BI192" i="27"/>
  <c r="BJ192" i="27"/>
  <c r="BL192" i="27"/>
  <c r="BM192" i="27"/>
  <c r="BN192" i="27" s="1"/>
  <c r="BR192" i="27"/>
  <c r="AS192" i="27" s="1"/>
  <c r="AT193" i="27"/>
  <c r="BC193" i="27"/>
  <c r="BH193" i="27"/>
  <c r="BI193" i="27"/>
  <c r="BJ193" i="27"/>
  <c r="BL193" i="27"/>
  <c r="BM193" i="27"/>
  <c r="BN193" i="27" s="1"/>
  <c r="BR193" i="27"/>
  <c r="BB193" i="27" s="1"/>
  <c r="AT194" i="27"/>
  <c r="BC194" i="27"/>
  <c r="BH194" i="27"/>
  <c r="BI194" i="27"/>
  <c r="BJ194" i="27"/>
  <c r="BL194" i="27"/>
  <c r="BM194" i="27"/>
  <c r="BN194" i="27" s="1"/>
  <c r="BR194" i="27"/>
  <c r="AT195" i="27"/>
  <c r="BC195" i="27"/>
  <c r="BH195" i="27"/>
  <c r="BI195" i="27"/>
  <c r="BJ195" i="27"/>
  <c r="BL195" i="27"/>
  <c r="BM195" i="27"/>
  <c r="BN195" i="27" s="1"/>
  <c r="BR195" i="27"/>
  <c r="AT196" i="27"/>
  <c r="BC196" i="27"/>
  <c r="BH196" i="27"/>
  <c r="BI196" i="27"/>
  <c r="BJ196" i="27"/>
  <c r="BL196" i="27"/>
  <c r="BM196" i="27"/>
  <c r="BN196" i="27"/>
  <c r="BR196" i="27"/>
  <c r="AT197" i="27"/>
  <c r="BC197" i="27"/>
  <c r="BH197" i="27"/>
  <c r="BI197" i="27"/>
  <c r="BJ197" i="27"/>
  <c r="BL197" i="27"/>
  <c r="BM197" i="27"/>
  <c r="BN197" i="27" s="1"/>
  <c r="BR197" i="27"/>
  <c r="BB197" i="27" s="1"/>
  <c r="BA197" i="27" s="1"/>
  <c r="AT198" i="27"/>
  <c r="BC198" i="27"/>
  <c r="BH198" i="27"/>
  <c r="BI198" i="27"/>
  <c r="BJ198" i="27"/>
  <c r="BL198" i="27"/>
  <c r="BM198" i="27"/>
  <c r="BN198" i="27" s="1"/>
  <c r="BR198" i="27"/>
  <c r="AT199" i="27"/>
  <c r="BC199" i="27"/>
  <c r="BH199" i="27"/>
  <c r="BI199" i="27"/>
  <c r="BJ199" i="27"/>
  <c r="BL199" i="27"/>
  <c r="BM199" i="27"/>
  <c r="BN199" i="27" s="1"/>
  <c r="BR199" i="27"/>
  <c r="AT200" i="27"/>
  <c r="BC200" i="27"/>
  <c r="BH200" i="27"/>
  <c r="BI200" i="27"/>
  <c r="BJ200" i="27"/>
  <c r="BL200" i="27"/>
  <c r="BM200" i="27"/>
  <c r="BN200" i="27" s="1"/>
  <c r="BR200" i="27"/>
  <c r="AT201" i="27"/>
  <c r="BC201" i="27"/>
  <c r="BH201" i="27"/>
  <c r="BI201" i="27"/>
  <c r="BJ201" i="27"/>
  <c r="BL201" i="27"/>
  <c r="BM201" i="27"/>
  <c r="BN201" i="27" s="1"/>
  <c r="BR201" i="27"/>
  <c r="AT202" i="27"/>
  <c r="BC202" i="27"/>
  <c r="BH202" i="27"/>
  <c r="BI202" i="27"/>
  <c r="BJ202" i="27"/>
  <c r="BL202" i="27"/>
  <c r="BM202" i="27"/>
  <c r="BN202" i="27" s="1"/>
  <c r="BR202" i="27"/>
  <c r="AT203" i="27"/>
  <c r="BC203" i="27"/>
  <c r="BH203" i="27"/>
  <c r="BI203" i="27"/>
  <c r="BJ203" i="27"/>
  <c r="BL203" i="27"/>
  <c r="BM203" i="27"/>
  <c r="BN203" i="27" s="1"/>
  <c r="BR203" i="27"/>
  <c r="AS203" i="27" s="1"/>
  <c r="AT204" i="27"/>
  <c r="BC204" i="27"/>
  <c r="BH204" i="27"/>
  <c r="BI204" i="27"/>
  <c r="BJ204" i="27"/>
  <c r="BL204" i="27"/>
  <c r="BM204" i="27"/>
  <c r="BN204" i="27" s="1"/>
  <c r="BR204" i="27"/>
  <c r="AS204" i="27" s="1"/>
  <c r="AR204" i="27" s="1"/>
  <c r="AT205" i="27"/>
  <c r="BC205" i="27"/>
  <c r="BH205" i="27"/>
  <c r="BI205" i="27"/>
  <c r="BJ205" i="27"/>
  <c r="BL205" i="27"/>
  <c r="BM205" i="27"/>
  <c r="BN205" i="27" s="1"/>
  <c r="BR205" i="27"/>
  <c r="AT206" i="27"/>
  <c r="BC206" i="27"/>
  <c r="BH206" i="27"/>
  <c r="BI206" i="27"/>
  <c r="BJ206" i="27"/>
  <c r="BL206" i="27"/>
  <c r="BM206" i="27"/>
  <c r="BN206" i="27"/>
  <c r="BR206" i="27"/>
  <c r="BB206" i="27" s="1"/>
  <c r="AT207" i="27"/>
  <c r="BC207" i="27"/>
  <c r="BH207" i="27"/>
  <c r="BI207" i="27"/>
  <c r="BJ207" i="27"/>
  <c r="BL207" i="27"/>
  <c r="BM207" i="27"/>
  <c r="BN207" i="27" s="1"/>
  <c r="BR207" i="27"/>
  <c r="BB207" i="27" s="1"/>
  <c r="AT208" i="27"/>
  <c r="BC208" i="27"/>
  <c r="BH208" i="27"/>
  <c r="BI208" i="27"/>
  <c r="BJ208" i="27"/>
  <c r="BL208" i="27"/>
  <c r="BM208" i="27"/>
  <c r="BN208" i="27" s="1"/>
  <c r="BR208" i="27"/>
  <c r="AT209" i="27"/>
  <c r="BC209" i="27"/>
  <c r="BH209" i="27"/>
  <c r="BI209" i="27"/>
  <c r="BJ209" i="27"/>
  <c r="BL209" i="27"/>
  <c r="BM209" i="27"/>
  <c r="BN209" i="27" s="1"/>
  <c r="BR209" i="27"/>
  <c r="BB209" i="27" s="1"/>
  <c r="AT210" i="27"/>
  <c r="BC210" i="27"/>
  <c r="BH210" i="27"/>
  <c r="BI210" i="27"/>
  <c r="BJ210" i="27"/>
  <c r="BL210" i="27"/>
  <c r="BM210" i="27"/>
  <c r="BN210" i="27" s="1"/>
  <c r="BR210" i="27"/>
  <c r="BB210" i="27" s="1"/>
  <c r="AT211" i="27"/>
  <c r="BC211" i="27"/>
  <c r="BH211" i="27"/>
  <c r="BI211" i="27"/>
  <c r="BJ211" i="27"/>
  <c r="BL211" i="27"/>
  <c r="BM211" i="27"/>
  <c r="BN211" i="27" s="1"/>
  <c r="BR211" i="27"/>
  <c r="AS211" i="27" s="1"/>
  <c r="AT212" i="27"/>
  <c r="BC212" i="27"/>
  <c r="BH212" i="27"/>
  <c r="BI212" i="27"/>
  <c r="BJ212" i="27"/>
  <c r="BL212" i="27"/>
  <c r="BM212" i="27"/>
  <c r="BN212" i="27"/>
  <c r="BR212" i="27"/>
  <c r="BB212" i="27" s="1"/>
  <c r="BA212" i="27" s="1"/>
  <c r="AT213" i="27"/>
  <c r="BC213" i="27"/>
  <c r="BH213" i="27"/>
  <c r="BI213" i="27"/>
  <c r="BJ213" i="27"/>
  <c r="BL213" i="27"/>
  <c r="BM213" i="27"/>
  <c r="BN213" i="27" s="1"/>
  <c r="BR213" i="27"/>
  <c r="BB213" i="27" s="1"/>
  <c r="AT214" i="27"/>
  <c r="BC214" i="27"/>
  <c r="BH214" i="27"/>
  <c r="BI214" i="27"/>
  <c r="BJ214" i="27"/>
  <c r="BL214" i="27"/>
  <c r="BM214" i="27"/>
  <c r="BN214" i="27" s="1"/>
  <c r="BR214" i="27"/>
  <c r="AT215" i="27"/>
  <c r="BC215" i="27"/>
  <c r="BH215" i="27"/>
  <c r="BI215" i="27"/>
  <c r="BJ215" i="27"/>
  <c r="BL215" i="27"/>
  <c r="BM215" i="27"/>
  <c r="BN215" i="27" s="1"/>
  <c r="BR215" i="27"/>
  <c r="AS216" i="27"/>
  <c r="AR216" i="27" s="1"/>
  <c r="AT216" i="27"/>
  <c r="BC216" i="27"/>
  <c r="BH216" i="27"/>
  <c r="BI216" i="27"/>
  <c r="BJ216" i="27"/>
  <c r="BL216" i="27"/>
  <c r="BM216" i="27"/>
  <c r="BN216" i="27" s="1"/>
  <c r="BR216" i="27"/>
  <c r="BB216" i="27" s="1"/>
  <c r="AT217" i="27"/>
  <c r="BC217" i="27"/>
  <c r="BH217" i="27"/>
  <c r="BI217" i="27"/>
  <c r="BJ217" i="27"/>
  <c r="BL217" i="27"/>
  <c r="BM217" i="27"/>
  <c r="BN217" i="27" s="1"/>
  <c r="BR217" i="27"/>
  <c r="BB217" i="27" s="1"/>
  <c r="AT218" i="27"/>
  <c r="BC218" i="27"/>
  <c r="BH218" i="27"/>
  <c r="BI218" i="27"/>
  <c r="BJ218" i="27"/>
  <c r="BL218" i="27"/>
  <c r="BM218" i="27"/>
  <c r="BN218" i="27" s="1"/>
  <c r="BR218" i="27"/>
  <c r="AT219" i="27"/>
  <c r="BC219" i="27"/>
  <c r="BH219" i="27"/>
  <c r="BI219" i="27"/>
  <c r="BJ219" i="27"/>
  <c r="BL219" i="27"/>
  <c r="BM219" i="27"/>
  <c r="BN219" i="27" s="1"/>
  <c r="BR219" i="27"/>
  <c r="AT220" i="27"/>
  <c r="BC220" i="27"/>
  <c r="BH220" i="27"/>
  <c r="BI220" i="27"/>
  <c r="BJ220" i="27"/>
  <c r="BL220" i="27"/>
  <c r="BM220" i="27"/>
  <c r="BN220" i="27" s="1"/>
  <c r="BR220" i="27"/>
  <c r="AT221" i="27"/>
  <c r="BC221" i="27"/>
  <c r="BH221" i="27"/>
  <c r="BI221" i="27"/>
  <c r="BJ221" i="27"/>
  <c r="BL221" i="27"/>
  <c r="BM221" i="27"/>
  <c r="BN221" i="27" s="1"/>
  <c r="BR221" i="27"/>
  <c r="AT222" i="27"/>
  <c r="BC222" i="27"/>
  <c r="BH222" i="27"/>
  <c r="BI222" i="27"/>
  <c r="BJ222" i="27"/>
  <c r="BL222" i="27"/>
  <c r="BM222" i="27"/>
  <c r="BN222" i="27" s="1"/>
  <c r="BR222" i="27"/>
  <c r="BB222" i="27" s="1"/>
  <c r="AT223" i="27"/>
  <c r="BC223" i="27"/>
  <c r="BH223" i="27"/>
  <c r="BI223" i="27"/>
  <c r="BJ223" i="27"/>
  <c r="BL223" i="27"/>
  <c r="BM223" i="27"/>
  <c r="BN223" i="27" s="1"/>
  <c r="BR223" i="27"/>
  <c r="AS223" i="27" s="1"/>
  <c r="AT224" i="27"/>
  <c r="BC224" i="27"/>
  <c r="BH224" i="27"/>
  <c r="BI224" i="27"/>
  <c r="BJ224" i="27"/>
  <c r="BL224" i="27"/>
  <c r="BM224" i="27"/>
  <c r="BN224" i="27" s="1"/>
  <c r="BR224" i="27"/>
  <c r="AT225" i="27"/>
  <c r="BC225" i="27"/>
  <c r="BH225" i="27"/>
  <c r="BI225" i="27"/>
  <c r="BJ225" i="27"/>
  <c r="BL225" i="27"/>
  <c r="BM225" i="27"/>
  <c r="BN225" i="27" s="1"/>
  <c r="BR225" i="27"/>
  <c r="AS225" i="27" s="1"/>
  <c r="AT226" i="27"/>
  <c r="BB226" i="27"/>
  <c r="BC226" i="27"/>
  <c r="BH226" i="27"/>
  <c r="BI226" i="27"/>
  <c r="BJ226" i="27"/>
  <c r="BL226" i="27"/>
  <c r="BM226" i="27"/>
  <c r="BN226" i="27" s="1"/>
  <c r="BR226" i="27"/>
  <c r="AT227" i="27"/>
  <c r="BC227" i="27"/>
  <c r="BH227" i="27"/>
  <c r="BI227" i="27"/>
  <c r="BJ227" i="27"/>
  <c r="BL227" i="27"/>
  <c r="BM227" i="27"/>
  <c r="BN227" i="27" s="1"/>
  <c r="BR227" i="27"/>
  <c r="BB227" i="27" s="1"/>
  <c r="AT228" i="27"/>
  <c r="BC228" i="27"/>
  <c r="BH228" i="27"/>
  <c r="BI228" i="27"/>
  <c r="BJ228" i="27"/>
  <c r="BL228" i="27"/>
  <c r="BM228" i="27"/>
  <c r="BN228" i="27" s="1"/>
  <c r="BR228" i="27"/>
  <c r="AT229" i="27"/>
  <c r="BC229" i="27"/>
  <c r="BH229" i="27"/>
  <c r="BI229" i="27"/>
  <c r="BJ229" i="27"/>
  <c r="BL229" i="27"/>
  <c r="BM229" i="27"/>
  <c r="BN229" i="27" s="1"/>
  <c r="BR229" i="27"/>
  <c r="AT230" i="27"/>
  <c r="BC230" i="27"/>
  <c r="BH230" i="27"/>
  <c r="BI230" i="27"/>
  <c r="BJ230" i="27"/>
  <c r="BL230" i="27"/>
  <c r="BM230" i="27"/>
  <c r="BN230" i="27" s="1"/>
  <c r="BR230" i="27"/>
  <c r="AT231" i="27"/>
  <c r="BC231" i="27"/>
  <c r="BH231" i="27"/>
  <c r="BI231" i="27"/>
  <c r="BJ231" i="27"/>
  <c r="BL231" i="27"/>
  <c r="BM231" i="27"/>
  <c r="BN231" i="27" s="1"/>
  <c r="BR231" i="27"/>
  <c r="BB231" i="27" s="1"/>
  <c r="AT232" i="27"/>
  <c r="BC232" i="27"/>
  <c r="BH232" i="27"/>
  <c r="BI232" i="27"/>
  <c r="BJ232" i="27"/>
  <c r="BL232" i="27"/>
  <c r="BM232" i="27"/>
  <c r="BN232" i="27"/>
  <c r="BR232" i="27"/>
  <c r="AT233" i="27"/>
  <c r="BC233" i="27"/>
  <c r="BH233" i="27"/>
  <c r="BI233" i="27"/>
  <c r="BJ233" i="27"/>
  <c r="BL233" i="27"/>
  <c r="BM233" i="27"/>
  <c r="BN233" i="27" s="1"/>
  <c r="BR233" i="27"/>
  <c r="BB233" i="27" s="1"/>
  <c r="AT234" i="27"/>
  <c r="BC234" i="27"/>
  <c r="BH234" i="27"/>
  <c r="BI234" i="27"/>
  <c r="BJ234" i="27"/>
  <c r="BL234" i="27"/>
  <c r="BM234" i="27"/>
  <c r="BN234" i="27" s="1"/>
  <c r="BR234" i="27"/>
  <c r="AS234" i="27" s="1"/>
  <c r="AR234" i="27" s="1"/>
  <c r="AQ234" i="27" s="1"/>
  <c r="AP234" i="27" s="1"/>
  <c r="AT235" i="27"/>
  <c r="BC235" i="27"/>
  <c r="BH235" i="27"/>
  <c r="BI235" i="27"/>
  <c r="BJ235" i="27"/>
  <c r="BL235" i="27"/>
  <c r="BM235" i="27"/>
  <c r="BN235" i="27" s="1"/>
  <c r="BR235" i="27"/>
  <c r="AT236" i="27"/>
  <c r="BC236" i="27"/>
  <c r="BH236" i="27"/>
  <c r="BI236" i="27"/>
  <c r="BJ236" i="27"/>
  <c r="BL236" i="27"/>
  <c r="BM236" i="27"/>
  <c r="BN236" i="27" s="1"/>
  <c r="BR236" i="27"/>
  <c r="AT237" i="27"/>
  <c r="BC237" i="27"/>
  <c r="BH237" i="27"/>
  <c r="BI237" i="27"/>
  <c r="BJ237" i="27"/>
  <c r="BL237" i="27"/>
  <c r="BM237" i="27"/>
  <c r="BN237" i="27" s="1"/>
  <c r="BR237" i="27"/>
  <c r="AT238" i="27"/>
  <c r="BC238" i="27"/>
  <c r="BH238" i="27"/>
  <c r="BI238" i="27"/>
  <c r="BJ238" i="27"/>
  <c r="BL238" i="27"/>
  <c r="BM238" i="27"/>
  <c r="BN238" i="27"/>
  <c r="BR238" i="27"/>
  <c r="BB238" i="27" s="1"/>
  <c r="AT239" i="27"/>
  <c r="BC239" i="27"/>
  <c r="BH239" i="27"/>
  <c r="BI239" i="27"/>
  <c r="BJ239" i="27"/>
  <c r="BL239" i="27"/>
  <c r="BM239" i="27"/>
  <c r="BN239" i="27" s="1"/>
  <c r="BR239" i="27"/>
  <c r="BB239" i="27" s="1"/>
  <c r="AT240" i="27"/>
  <c r="BC240" i="27"/>
  <c r="BH240" i="27"/>
  <c r="BI240" i="27"/>
  <c r="BJ240" i="27"/>
  <c r="BL240" i="27"/>
  <c r="BM240" i="27"/>
  <c r="BN240" i="27" s="1"/>
  <c r="BR240" i="27"/>
  <c r="BB240" i="27" s="1"/>
  <c r="AT241" i="27"/>
  <c r="BC241" i="27"/>
  <c r="BH241" i="27"/>
  <c r="BI241" i="27"/>
  <c r="BJ241" i="27"/>
  <c r="BL241" i="27"/>
  <c r="BM241" i="27"/>
  <c r="BN241" i="27" s="1"/>
  <c r="BR241" i="27"/>
  <c r="AS241" i="27" s="1"/>
  <c r="AT242" i="27"/>
  <c r="BC242" i="27"/>
  <c r="BH242" i="27"/>
  <c r="BI242" i="27"/>
  <c r="BJ242" i="27"/>
  <c r="BL242" i="27"/>
  <c r="BM242" i="27"/>
  <c r="BN242" i="27" s="1"/>
  <c r="BR242" i="27"/>
  <c r="AT243" i="27"/>
  <c r="BC243" i="27"/>
  <c r="BH243" i="27"/>
  <c r="BI243" i="27"/>
  <c r="BJ243" i="27"/>
  <c r="BL243" i="27"/>
  <c r="BM243" i="27"/>
  <c r="BN243" i="27" s="1"/>
  <c r="BR243" i="27"/>
  <c r="AS243" i="27" s="1"/>
  <c r="AR243" i="27" s="1"/>
  <c r="AT244" i="27"/>
  <c r="BC244" i="27"/>
  <c r="BH244" i="27"/>
  <c r="BI244" i="27"/>
  <c r="BJ244" i="27"/>
  <c r="BL244" i="27"/>
  <c r="BM244" i="27"/>
  <c r="BN244" i="27" s="1"/>
  <c r="BR244" i="27"/>
  <c r="BB244" i="27" s="1"/>
  <c r="AT245" i="27"/>
  <c r="BC245" i="27"/>
  <c r="BH245" i="27"/>
  <c r="BI245" i="27"/>
  <c r="BJ245" i="27"/>
  <c r="BL245" i="27"/>
  <c r="BM245" i="27"/>
  <c r="BN245" i="27" s="1"/>
  <c r="BR245" i="27"/>
  <c r="AT246" i="27"/>
  <c r="BC246" i="27"/>
  <c r="BH246" i="27"/>
  <c r="BI246" i="27"/>
  <c r="BJ246" i="27"/>
  <c r="BL246" i="27"/>
  <c r="BM246" i="27"/>
  <c r="BN246" i="27" s="1"/>
  <c r="BR246" i="27"/>
  <c r="AT247" i="27"/>
  <c r="BC247" i="27"/>
  <c r="BH247" i="27"/>
  <c r="BI247" i="27"/>
  <c r="BJ247" i="27"/>
  <c r="BL247" i="27"/>
  <c r="BM247" i="27"/>
  <c r="BN247" i="27"/>
  <c r="BR247" i="27"/>
  <c r="AS247" i="27" s="1"/>
  <c r="AR247" i="27" s="1"/>
  <c r="AQ247" i="27" s="1"/>
  <c r="AP247" i="27" s="1"/>
  <c r="AT248" i="27"/>
  <c r="BC248" i="27"/>
  <c r="BH248" i="27"/>
  <c r="BI248" i="27"/>
  <c r="BJ248" i="27"/>
  <c r="BL248" i="27"/>
  <c r="BM248" i="27"/>
  <c r="BN248" i="27" s="1"/>
  <c r="BR248" i="27"/>
  <c r="BB248" i="27" s="1"/>
  <c r="AT249" i="27"/>
  <c r="BC249" i="27"/>
  <c r="BH249" i="27"/>
  <c r="BI249" i="27"/>
  <c r="BJ249" i="27"/>
  <c r="BL249" i="27"/>
  <c r="BM249" i="27"/>
  <c r="BN249" i="27" s="1"/>
  <c r="BR249" i="27"/>
  <c r="AS249" i="27" s="1"/>
  <c r="AT250" i="27"/>
  <c r="BC250" i="27"/>
  <c r="BH250" i="27"/>
  <c r="BI250" i="27"/>
  <c r="BJ250" i="27"/>
  <c r="BL250" i="27"/>
  <c r="BM250" i="27"/>
  <c r="BN250" i="27" s="1"/>
  <c r="BR250" i="27"/>
  <c r="AT251" i="27"/>
  <c r="BC251" i="27"/>
  <c r="BH251" i="27"/>
  <c r="BI251" i="27"/>
  <c r="BJ251" i="27"/>
  <c r="BL251" i="27"/>
  <c r="BM251" i="27"/>
  <c r="BN251" i="27" s="1"/>
  <c r="BR251" i="27"/>
  <c r="AT252" i="27"/>
  <c r="BB252" i="27"/>
  <c r="BC252" i="27"/>
  <c r="BH252" i="27"/>
  <c r="BI252" i="27"/>
  <c r="BJ252" i="27"/>
  <c r="BL252" i="27"/>
  <c r="BM252" i="27"/>
  <c r="BN252" i="27" s="1"/>
  <c r="BR252" i="27"/>
  <c r="AS252" i="27" s="1"/>
  <c r="AR252" i="27" s="1"/>
  <c r="AT253" i="27"/>
  <c r="BC253" i="27"/>
  <c r="BH253" i="27"/>
  <c r="BI253" i="27"/>
  <c r="BJ253" i="27"/>
  <c r="BL253" i="27"/>
  <c r="BM253" i="27"/>
  <c r="BN253" i="27" s="1"/>
  <c r="BR253" i="27"/>
  <c r="AT254" i="27"/>
  <c r="BC254" i="27"/>
  <c r="BH254" i="27"/>
  <c r="BI254" i="27"/>
  <c r="BJ254" i="27"/>
  <c r="BL254" i="27"/>
  <c r="BM254" i="27"/>
  <c r="BN254" i="27" s="1"/>
  <c r="BR254" i="27"/>
  <c r="AT255" i="27"/>
  <c r="BC255" i="27"/>
  <c r="BH255" i="27"/>
  <c r="BI255" i="27"/>
  <c r="BJ255" i="27"/>
  <c r="BL255" i="27"/>
  <c r="BM255" i="27"/>
  <c r="BN255" i="27" s="1"/>
  <c r="BR255" i="27"/>
  <c r="AT256" i="27"/>
  <c r="BC256" i="27"/>
  <c r="BH256" i="27"/>
  <c r="BI256" i="27"/>
  <c r="BJ256" i="27"/>
  <c r="BL256" i="27"/>
  <c r="BM256" i="27"/>
  <c r="BN256" i="27" s="1"/>
  <c r="BR256" i="27"/>
  <c r="AT257" i="27"/>
  <c r="BC257" i="27"/>
  <c r="BH257" i="27"/>
  <c r="BI257" i="27"/>
  <c r="BJ257" i="27"/>
  <c r="BL257" i="27"/>
  <c r="BM257" i="27"/>
  <c r="BN257" i="27" s="1"/>
  <c r="BR257" i="27"/>
  <c r="BB257" i="27" s="1"/>
  <c r="BA257" i="27" s="1"/>
  <c r="AT258" i="27"/>
  <c r="BC258" i="27"/>
  <c r="BH258" i="27"/>
  <c r="BI258" i="27"/>
  <c r="BJ258" i="27"/>
  <c r="BL258" i="27"/>
  <c r="BM258" i="27"/>
  <c r="BN258" i="27" s="1"/>
  <c r="BR258" i="27"/>
  <c r="AS258" i="27" s="1"/>
  <c r="AT259" i="27"/>
  <c r="BC259" i="27"/>
  <c r="BH259" i="27"/>
  <c r="BI259" i="27"/>
  <c r="BJ259" i="27"/>
  <c r="BL259" i="27"/>
  <c r="BM259" i="27"/>
  <c r="BN259" i="27" s="1"/>
  <c r="BR259" i="27"/>
  <c r="AS259" i="27" s="1"/>
  <c r="AR259" i="27" s="1"/>
  <c r="AQ259" i="27" s="1"/>
  <c r="AT260" i="27"/>
  <c r="BC260" i="27"/>
  <c r="BH260" i="27"/>
  <c r="BI260" i="27"/>
  <c r="BJ260" i="27"/>
  <c r="BL260" i="27"/>
  <c r="BM260" i="27"/>
  <c r="BN260" i="27" s="1"/>
  <c r="BR260" i="27"/>
  <c r="BB260" i="27" s="1"/>
  <c r="AT261" i="27"/>
  <c r="BC261" i="27"/>
  <c r="BH261" i="27"/>
  <c r="BI261" i="27"/>
  <c r="BJ261" i="27"/>
  <c r="BL261" i="27"/>
  <c r="BM261" i="27"/>
  <c r="BN261" i="27" s="1"/>
  <c r="BR261" i="27"/>
  <c r="AT262" i="27"/>
  <c r="BC262" i="27"/>
  <c r="BH262" i="27"/>
  <c r="BI262" i="27"/>
  <c r="BJ262" i="27"/>
  <c r="BL262" i="27"/>
  <c r="BM262" i="27"/>
  <c r="BN262" i="27" s="1"/>
  <c r="BR262" i="27"/>
  <c r="AT263" i="27"/>
  <c r="BC263" i="27"/>
  <c r="BH263" i="27"/>
  <c r="BI263" i="27"/>
  <c r="BJ263" i="27"/>
  <c r="BL263" i="27"/>
  <c r="BM263" i="27"/>
  <c r="BN263" i="27" s="1"/>
  <c r="BR263" i="27"/>
  <c r="BB263" i="27" s="1"/>
  <c r="AT264" i="27"/>
  <c r="BC264" i="27"/>
  <c r="BH264" i="27"/>
  <c r="BI264" i="27"/>
  <c r="BJ264" i="27"/>
  <c r="BL264" i="27"/>
  <c r="BM264" i="27"/>
  <c r="BN264" i="27" s="1"/>
  <c r="BR264" i="27"/>
  <c r="AT265" i="27"/>
  <c r="BC265" i="27"/>
  <c r="BH265" i="27"/>
  <c r="BI265" i="27"/>
  <c r="BJ265" i="27"/>
  <c r="BL265" i="27"/>
  <c r="BM265" i="27"/>
  <c r="BN265" i="27" s="1"/>
  <c r="BR265" i="27"/>
  <c r="AT266" i="27"/>
  <c r="BC266" i="27"/>
  <c r="BH266" i="27"/>
  <c r="BI266" i="27"/>
  <c r="BJ266" i="27"/>
  <c r="BL266" i="27"/>
  <c r="BM266" i="27"/>
  <c r="BN266" i="27" s="1"/>
  <c r="BR266" i="27"/>
  <c r="BB266" i="27" s="1"/>
  <c r="AT267" i="27"/>
  <c r="BC267" i="27"/>
  <c r="BH267" i="27"/>
  <c r="BI267" i="27"/>
  <c r="BJ267" i="27"/>
  <c r="BL267" i="27"/>
  <c r="BM267" i="27"/>
  <c r="BN267" i="27" s="1"/>
  <c r="BR267" i="27"/>
  <c r="AT268" i="27"/>
  <c r="BC268" i="27"/>
  <c r="BH268" i="27"/>
  <c r="BI268" i="27"/>
  <c r="BJ268" i="27"/>
  <c r="BL268" i="27"/>
  <c r="BM268" i="27"/>
  <c r="BN268" i="27" s="1"/>
  <c r="BR268" i="27"/>
  <c r="AT269" i="27"/>
  <c r="BC269" i="27"/>
  <c r="BH269" i="27"/>
  <c r="BI269" i="27"/>
  <c r="BJ269" i="27"/>
  <c r="BL269" i="27"/>
  <c r="BM269" i="27"/>
  <c r="BN269" i="27"/>
  <c r="BR269" i="27"/>
  <c r="AS269" i="27" s="1"/>
  <c r="AR269" i="27" s="1"/>
  <c r="AQ269" i="27" s="1"/>
  <c r="AT270" i="27"/>
  <c r="BC270" i="27"/>
  <c r="BH270" i="27"/>
  <c r="BI270" i="27"/>
  <c r="BJ270" i="27"/>
  <c r="BL270" i="27"/>
  <c r="BM270" i="27"/>
  <c r="BN270" i="27" s="1"/>
  <c r="BR270" i="27"/>
  <c r="AS270" i="27" s="1"/>
  <c r="AR270" i="27" s="1"/>
  <c r="AQ270" i="27" s="1"/>
  <c r="AT271" i="27"/>
  <c r="BC271" i="27"/>
  <c r="BH271" i="27"/>
  <c r="BI271" i="27"/>
  <c r="BJ271" i="27"/>
  <c r="BL271" i="27"/>
  <c r="BM271" i="27"/>
  <c r="BN271" i="27" s="1"/>
  <c r="BR271" i="27"/>
  <c r="BB271" i="27" s="1"/>
  <c r="AT272" i="27"/>
  <c r="BC272" i="27"/>
  <c r="BH272" i="27"/>
  <c r="BI272" i="27"/>
  <c r="BJ272" i="27"/>
  <c r="BL272" i="27"/>
  <c r="BM272" i="27"/>
  <c r="BN272" i="27" s="1"/>
  <c r="BR272" i="27"/>
  <c r="BB272" i="27" s="1"/>
  <c r="AT273" i="27"/>
  <c r="BC273" i="27"/>
  <c r="BH273" i="27"/>
  <c r="BI273" i="27"/>
  <c r="BJ273" i="27"/>
  <c r="BL273" i="27"/>
  <c r="BM273" i="27"/>
  <c r="BN273" i="27" s="1"/>
  <c r="BR273" i="27"/>
  <c r="AS273" i="27" s="1"/>
  <c r="AR273" i="27" s="1"/>
  <c r="AQ273" i="27" s="1"/>
  <c r="AT274" i="27"/>
  <c r="BC274" i="27"/>
  <c r="BH274" i="27"/>
  <c r="BI274" i="27"/>
  <c r="BJ274" i="27"/>
  <c r="BL274" i="27"/>
  <c r="BM274" i="27"/>
  <c r="BN274" i="27" s="1"/>
  <c r="BR274" i="27"/>
  <c r="AT275" i="27"/>
  <c r="BC275" i="27"/>
  <c r="BH275" i="27"/>
  <c r="BI275" i="27"/>
  <c r="BJ275" i="27"/>
  <c r="BL275" i="27"/>
  <c r="BM275" i="27"/>
  <c r="BN275" i="27" s="1"/>
  <c r="BR275" i="27"/>
  <c r="AT276" i="27"/>
  <c r="BC276" i="27"/>
  <c r="BH276" i="27"/>
  <c r="BI276" i="27"/>
  <c r="BJ276" i="27"/>
  <c r="BL276" i="27"/>
  <c r="BM276" i="27"/>
  <c r="BN276" i="27" s="1"/>
  <c r="BR276" i="27"/>
  <c r="AS276" i="27" s="1"/>
  <c r="AR276" i="27" s="1"/>
  <c r="AQ276" i="27" s="1"/>
  <c r="AT277" i="27"/>
  <c r="BC277" i="27"/>
  <c r="BH277" i="27"/>
  <c r="BI277" i="27"/>
  <c r="BJ277" i="27"/>
  <c r="BL277" i="27"/>
  <c r="BM277" i="27"/>
  <c r="BN277" i="27" s="1"/>
  <c r="BR277" i="27"/>
  <c r="AT278" i="27"/>
  <c r="BC278" i="27"/>
  <c r="BH278" i="27"/>
  <c r="BI278" i="27"/>
  <c r="BJ278" i="27"/>
  <c r="BL278" i="27"/>
  <c r="BM278" i="27"/>
  <c r="BN278" i="27" s="1"/>
  <c r="BR278" i="27"/>
  <c r="AS278" i="27" s="1"/>
  <c r="AR278" i="27" s="1"/>
  <c r="AQ278" i="27" s="1"/>
  <c r="AT279" i="27"/>
  <c r="BC279" i="27"/>
  <c r="BH279" i="27"/>
  <c r="BI279" i="27"/>
  <c r="BJ279" i="27"/>
  <c r="BL279" i="27"/>
  <c r="BM279" i="27"/>
  <c r="BN279" i="27" s="1"/>
  <c r="BR279" i="27"/>
  <c r="AS279" i="27" s="1"/>
  <c r="AR279" i="27" s="1"/>
  <c r="AQ279" i="27" s="1"/>
  <c r="AT280" i="27"/>
  <c r="BC280" i="27"/>
  <c r="BH280" i="27"/>
  <c r="BI280" i="27"/>
  <c r="BJ280" i="27"/>
  <c r="BL280" i="27"/>
  <c r="BM280" i="27"/>
  <c r="BN280" i="27" s="1"/>
  <c r="BR280" i="27"/>
  <c r="BB280" i="27" s="1"/>
  <c r="AT281" i="27"/>
  <c r="BC281" i="27"/>
  <c r="BH281" i="27"/>
  <c r="BI281" i="27"/>
  <c r="BJ281" i="27"/>
  <c r="BL281" i="27"/>
  <c r="BM281" i="27"/>
  <c r="BN281" i="27" s="1"/>
  <c r="BR281" i="27"/>
  <c r="BB281" i="27" s="1"/>
  <c r="AT282" i="27"/>
  <c r="BC282" i="27"/>
  <c r="BH282" i="27"/>
  <c r="BI282" i="27"/>
  <c r="BJ282" i="27"/>
  <c r="BL282" i="27"/>
  <c r="BM282" i="27"/>
  <c r="BN282" i="27" s="1"/>
  <c r="BR282" i="27"/>
  <c r="AS282" i="27" s="1"/>
  <c r="AR282" i="27" s="1"/>
  <c r="AT283" i="27"/>
  <c r="BC283" i="27"/>
  <c r="BH283" i="27"/>
  <c r="BI283" i="27"/>
  <c r="BJ283" i="27"/>
  <c r="BL283" i="27"/>
  <c r="BM283" i="27"/>
  <c r="BN283" i="27" s="1"/>
  <c r="BR283" i="27"/>
  <c r="AT284" i="27"/>
  <c r="BC284" i="27"/>
  <c r="BH284" i="27"/>
  <c r="BI284" i="27"/>
  <c r="BJ284" i="27"/>
  <c r="BL284" i="27"/>
  <c r="BM284" i="27"/>
  <c r="BN284" i="27" s="1"/>
  <c r="BR284" i="27"/>
  <c r="AS285" i="27"/>
  <c r="AR285" i="27" s="1"/>
  <c r="AQ285" i="27" s="1"/>
  <c r="AT285" i="27"/>
  <c r="BC285" i="27"/>
  <c r="BH285" i="27"/>
  <c r="BI285" i="27"/>
  <c r="BJ285" i="27"/>
  <c r="BL285" i="27"/>
  <c r="BM285" i="27"/>
  <c r="BN285" i="27" s="1"/>
  <c r="BR285" i="27"/>
  <c r="AT286" i="27"/>
  <c r="BC286" i="27"/>
  <c r="BH286" i="27"/>
  <c r="BI286" i="27"/>
  <c r="BJ286" i="27"/>
  <c r="BL286" i="27"/>
  <c r="BM286" i="27"/>
  <c r="BN286" i="27" s="1"/>
  <c r="BR286" i="27"/>
  <c r="AT287" i="27"/>
  <c r="BC287" i="27"/>
  <c r="BH287" i="27"/>
  <c r="BI287" i="27"/>
  <c r="BJ287" i="27"/>
  <c r="BL287" i="27"/>
  <c r="BM287" i="27"/>
  <c r="BN287" i="27" s="1"/>
  <c r="BR287" i="27"/>
  <c r="BB287" i="27" s="1"/>
  <c r="BA287" i="27" s="1"/>
  <c r="AZ287" i="27" s="1"/>
  <c r="AT288" i="27"/>
  <c r="BC288" i="27"/>
  <c r="BH288" i="27"/>
  <c r="BI288" i="27"/>
  <c r="BJ288" i="27"/>
  <c r="BL288" i="27"/>
  <c r="BM288" i="27"/>
  <c r="BN288" i="27" s="1"/>
  <c r="BR288" i="27"/>
  <c r="AS288" i="27" s="1"/>
  <c r="AR288" i="27" s="1"/>
  <c r="AT289" i="27"/>
  <c r="BC289" i="27"/>
  <c r="BH289" i="27"/>
  <c r="BI289" i="27"/>
  <c r="BJ289" i="27"/>
  <c r="BL289" i="27"/>
  <c r="BM289" i="27"/>
  <c r="BN289" i="27" s="1"/>
  <c r="BR289" i="27"/>
  <c r="BB289" i="27" s="1"/>
  <c r="AT290" i="27"/>
  <c r="BC290" i="27"/>
  <c r="BH290" i="27"/>
  <c r="BI290" i="27"/>
  <c r="BJ290" i="27"/>
  <c r="BL290" i="27"/>
  <c r="BM290" i="27"/>
  <c r="BN290" i="27" s="1"/>
  <c r="BR290" i="27"/>
  <c r="AT291" i="27"/>
  <c r="BC291" i="27"/>
  <c r="BH291" i="27"/>
  <c r="BI291" i="27"/>
  <c r="BJ291" i="27"/>
  <c r="BL291" i="27"/>
  <c r="BM291" i="27"/>
  <c r="BN291" i="27" s="1"/>
  <c r="BR291" i="27"/>
  <c r="AT292" i="27"/>
  <c r="BC292" i="27"/>
  <c r="BH292" i="27"/>
  <c r="BI292" i="27"/>
  <c r="BJ292" i="27"/>
  <c r="BL292" i="27"/>
  <c r="BM292" i="27"/>
  <c r="BN292" i="27" s="1"/>
  <c r="BR292" i="27"/>
  <c r="BB292" i="27" s="1"/>
  <c r="AT293" i="27"/>
  <c r="BC293" i="27"/>
  <c r="BH293" i="27"/>
  <c r="BI293" i="27"/>
  <c r="BJ293" i="27"/>
  <c r="BL293" i="27"/>
  <c r="BM293" i="27"/>
  <c r="BN293" i="27"/>
  <c r="BR293" i="27"/>
  <c r="AT294" i="27"/>
  <c r="BC294" i="27"/>
  <c r="BH294" i="27"/>
  <c r="BI294" i="27"/>
  <c r="BJ294" i="27"/>
  <c r="BL294" i="27"/>
  <c r="BM294" i="27"/>
  <c r="BN294" i="27" s="1"/>
  <c r="BR294" i="27"/>
  <c r="AT295" i="27"/>
  <c r="BC295" i="27"/>
  <c r="BH295" i="27"/>
  <c r="BI295" i="27"/>
  <c r="BJ295" i="27"/>
  <c r="BL295" i="27"/>
  <c r="BM295" i="27"/>
  <c r="BN295" i="27" s="1"/>
  <c r="BR295" i="27"/>
  <c r="AT296" i="27"/>
  <c r="BC296" i="27"/>
  <c r="BH296" i="27"/>
  <c r="BI296" i="27"/>
  <c r="BJ296" i="27"/>
  <c r="BL296" i="27"/>
  <c r="BM296" i="27"/>
  <c r="BN296" i="27" s="1"/>
  <c r="BR296" i="27"/>
  <c r="AS296" i="27" s="1"/>
  <c r="AR296" i="27" s="1"/>
  <c r="AT297" i="27"/>
  <c r="BC297" i="27"/>
  <c r="BH297" i="27"/>
  <c r="BI297" i="27"/>
  <c r="BJ297" i="27"/>
  <c r="BL297" i="27"/>
  <c r="BM297" i="27"/>
  <c r="BN297" i="27" s="1"/>
  <c r="BR297" i="27"/>
  <c r="BB297" i="27" s="1"/>
  <c r="AS298" i="27"/>
  <c r="AR298" i="27" s="1"/>
  <c r="AQ298" i="27" s="1"/>
  <c r="AP298" i="27" s="1"/>
  <c r="AT298" i="27"/>
  <c r="BC298" i="27"/>
  <c r="BH298" i="27"/>
  <c r="BI298" i="27"/>
  <c r="BJ298" i="27"/>
  <c r="BL298" i="27"/>
  <c r="BM298" i="27"/>
  <c r="BN298" i="27" s="1"/>
  <c r="BR298" i="27"/>
  <c r="AT299" i="27"/>
  <c r="BC299" i="27"/>
  <c r="BH299" i="27"/>
  <c r="BI299" i="27"/>
  <c r="BJ299" i="27"/>
  <c r="BL299" i="27"/>
  <c r="BM299" i="27"/>
  <c r="BN299" i="27"/>
  <c r="BR299" i="27"/>
  <c r="BB299" i="27" s="1"/>
  <c r="AT300" i="27"/>
  <c r="BC300" i="27"/>
  <c r="BH300" i="27"/>
  <c r="BI300" i="27"/>
  <c r="BJ300" i="27"/>
  <c r="BL300" i="27"/>
  <c r="BM300" i="27"/>
  <c r="BN300" i="27"/>
  <c r="BR300" i="27"/>
  <c r="AT301" i="27"/>
  <c r="BC301" i="27"/>
  <c r="BH301" i="27"/>
  <c r="BI301" i="27"/>
  <c r="BJ301" i="27"/>
  <c r="BL301" i="27"/>
  <c r="BM301" i="27"/>
  <c r="BN301" i="27" s="1"/>
  <c r="BR301" i="27"/>
  <c r="AT302" i="27"/>
  <c r="BC302" i="27"/>
  <c r="BH302" i="27"/>
  <c r="BI302" i="27"/>
  <c r="BJ302" i="27"/>
  <c r="BL302" i="27"/>
  <c r="BM302" i="27"/>
  <c r="BN302" i="27" s="1"/>
  <c r="BR302" i="27"/>
  <c r="AT303" i="27"/>
  <c r="BC303" i="27"/>
  <c r="BH303" i="27"/>
  <c r="BI303" i="27"/>
  <c r="BJ303" i="27"/>
  <c r="BL303" i="27"/>
  <c r="BM303" i="27"/>
  <c r="BN303" i="27" s="1"/>
  <c r="BR303" i="27"/>
  <c r="BB303" i="27" s="1"/>
  <c r="BA303" i="27" s="1"/>
  <c r="AT304" i="27"/>
  <c r="BC304" i="27"/>
  <c r="BH304" i="27"/>
  <c r="BI304" i="27"/>
  <c r="BJ304" i="27"/>
  <c r="BL304" i="27"/>
  <c r="BM304" i="27"/>
  <c r="BN304" i="27" s="1"/>
  <c r="BR304" i="27"/>
  <c r="AT305" i="27"/>
  <c r="BC305" i="27"/>
  <c r="BH305" i="27"/>
  <c r="BI305" i="27"/>
  <c r="BJ305" i="27"/>
  <c r="BL305" i="27"/>
  <c r="BM305" i="27"/>
  <c r="BN305" i="27" s="1"/>
  <c r="BR305" i="27"/>
  <c r="BB305" i="27" s="1"/>
  <c r="AT306" i="27"/>
  <c r="BC306" i="27"/>
  <c r="BH306" i="27"/>
  <c r="BI306" i="27"/>
  <c r="BJ306" i="27"/>
  <c r="BL306" i="27"/>
  <c r="BM306" i="27"/>
  <c r="BN306" i="27" s="1"/>
  <c r="BR306" i="27"/>
  <c r="BB306" i="27" s="1"/>
  <c r="AS307" i="27"/>
  <c r="AT307" i="27"/>
  <c r="BC307" i="27"/>
  <c r="BH307" i="27"/>
  <c r="BI307" i="27"/>
  <c r="BJ307" i="27"/>
  <c r="BL307" i="27"/>
  <c r="BM307" i="27"/>
  <c r="BN307" i="27" s="1"/>
  <c r="BR307" i="27"/>
  <c r="BB307" i="27" s="1"/>
  <c r="AT308" i="27"/>
  <c r="BC308" i="27"/>
  <c r="BH308" i="27"/>
  <c r="BI308" i="27"/>
  <c r="BJ308" i="27"/>
  <c r="BL308" i="27"/>
  <c r="BM308" i="27"/>
  <c r="BN308" i="27" s="1"/>
  <c r="BR308" i="27"/>
  <c r="AT309" i="27"/>
  <c r="BC309" i="27"/>
  <c r="BH309" i="27"/>
  <c r="BI309" i="27"/>
  <c r="BJ309" i="27"/>
  <c r="BL309" i="27"/>
  <c r="BM309" i="27"/>
  <c r="BN309" i="27" s="1"/>
  <c r="BR309" i="27"/>
  <c r="AT310" i="27"/>
  <c r="BC310" i="27"/>
  <c r="BH310" i="27"/>
  <c r="BI310" i="27"/>
  <c r="BJ310" i="27"/>
  <c r="BL310" i="27"/>
  <c r="BM310" i="27"/>
  <c r="BN310" i="27" s="1"/>
  <c r="BR310" i="27"/>
  <c r="AS310" i="27" s="1"/>
  <c r="AR310" i="27" s="1"/>
  <c r="AQ310" i="27" s="1"/>
  <c r="AP310" i="27" s="1"/>
  <c r="AT311" i="27"/>
  <c r="BC311" i="27"/>
  <c r="BH311" i="27"/>
  <c r="BI311" i="27"/>
  <c r="BJ311" i="27"/>
  <c r="BL311" i="27"/>
  <c r="BM311" i="27"/>
  <c r="BN311" i="27" s="1"/>
  <c r="BR311" i="27"/>
  <c r="AS311" i="27" s="1"/>
  <c r="AR311" i="27" s="1"/>
  <c r="AQ311" i="27" s="1"/>
  <c r="AP311" i="27" s="1"/>
  <c r="AT312" i="27"/>
  <c r="BC312" i="27"/>
  <c r="BH312" i="27"/>
  <c r="BI312" i="27"/>
  <c r="BJ312" i="27"/>
  <c r="BL312" i="27"/>
  <c r="BM312" i="27"/>
  <c r="BN312" i="27" s="1"/>
  <c r="BR312" i="27"/>
  <c r="BB312" i="27" s="1"/>
  <c r="BA312" i="27" s="1"/>
  <c r="AS313" i="27"/>
  <c r="AT313" i="27"/>
  <c r="BC313" i="27"/>
  <c r="BH313" i="27"/>
  <c r="BI313" i="27"/>
  <c r="BJ313" i="27"/>
  <c r="BL313" i="27"/>
  <c r="BM313" i="27"/>
  <c r="BN313" i="27" s="1"/>
  <c r="BR313" i="27"/>
  <c r="AT314" i="27"/>
  <c r="BC314" i="27"/>
  <c r="BH314" i="27"/>
  <c r="BI314" i="27"/>
  <c r="BJ314" i="27"/>
  <c r="BL314" i="27"/>
  <c r="BM314" i="27"/>
  <c r="BN314" i="27" s="1"/>
  <c r="BR314" i="27"/>
  <c r="AT315" i="27"/>
  <c r="BC315" i="27"/>
  <c r="BH315" i="27"/>
  <c r="BI315" i="27"/>
  <c r="BJ315" i="27"/>
  <c r="BL315" i="27"/>
  <c r="BM315" i="27"/>
  <c r="BN315" i="27" s="1"/>
  <c r="BR315" i="27"/>
  <c r="AT316" i="27"/>
  <c r="BC316" i="27"/>
  <c r="BH316" i="27"/>
  <c r="BI316" i="27"/>
  <c r="BJ316" i="27"/>
  <c r="BL316" i="27"/>
  <c r="BM316" i="27"/>
  <c r="BN316" i="27" s="1"/>
  <c r="BR316" i="27"/>
  <c r="AT317" i="27"/>
  <c r="BC317" i="27"/>
  <c r="BH317" i="27"/>
  <c r="BI317" i="27"/>
  <c r="BJ317" i="27"/>
  <c r="BL317" i="27"/>
  <c r="BM317" i="27"/>
  <c r="BN317" i="27"/>
  <c r="BR317" i="27"/>
  <c r="BB317" i="27" s="1"/>
  <c r="AT318" i="27"/>
  <c r="BC318" i="27"/>
  <c r="BH318" i="27"/>
  <c r="BI318" i="27"/>
  <c r="BJ318" i="27"/>
  <c r="BL318" i="27"/>
  <c r="BM318" i="27"/>
  <c r="BN318" i="27" s="1"/>
  <c r="BR318" i="27"/>
  <c r="BB318" i="27" s="1"/>
  <c r="AT319" i="27"/>
  <c r="BC319" i="27"/>
  <c r="BH319" i="27"/>
  <c r="BI319" i="27"/>
  <c r="BJ319" i="27"/>
  <c r="BL319" i="27"/>
  <c r="BM319" i="27"/>
  <c r="BN319" i="27" s="1"/>
  <c r="BR319" i="27"/>
  <c r="BB319" i="27" s="1"/>
  <c r="AT320" i="27"/>
  <c r="BC320" i="27"/>
  <c r="BH320" i="27"/>
  <c r="BI320" i="27"/>
  <c r="BJ320" i="27"/>
  <c r="BL320" i="27"/>
  <c r="BM320" i="27"/>
  <c r="BN320" i="27" s="1"/>
  <c r="BR320" i="27"/>
  <c r="AT321" i="27"/>
  <c r="BC321" i="27"/>
  <c r="BH321" i="27"/>
  <c r="BI321" i="27"/>
  <c r="BJ321" i="27"/>
  <c r="BL321" i="27"/>
  <c r="BM321" i="27"/>
  <c r="BN321" i="27" s="1"/>
  <c r="BR321" i="27"/>
  <c r="BB321" i="27" s="1"/>
  <c r="AT322" i="27"/>
  <c r="BC322" i="27"/>
  <c r="BH322" i="27"/>
  <c r="BI322" i="27"/>
  <c r="BJ322" i="27"/>
  <c r="BL322" i="27"/>
  <c r="BM322" i="27"/>
  <c r="BN322" i="27" s="1"/>
  <c r="BR322" i="27"/>
  <c r="AT323" i="27"/>
  <c r="BC323" i="27"/>
  <c r="BH323" i="27"/>
  <c r="BI323" i="27"/>
  <c r="BJ323" i="27"/>
  <c r="BL323" i="27"/>
  <c r="BM323" i="27"/>
  <c r="BN323" i="27" s="1"/>
  <c r="BR323" i="27"/>
  <c r="AT324" i="27"/>
  <c r="BB324" i="27"/>
  <c r="BC324" i="27"/>
  <c r="BH324" i="27"/>
  <c r="BI324" i="27"/>
  <c r="BJ324" i="27"/>
  <c r="BL324" i="27"/>
  <c r="BM324" i="27"/>
  <c r="BN324" i="27" s="1"/>
  <c r="BR324" i="27"/>
  <c r="AT325" i="27"/>
  <c r="BC325" i="27"/>
  <c r="BH325" i="27"/>
  <c r="BI325" i="27"/>
  <c r="BJ325" i="27"/>
  <c r="BL325" i="27"/>
  <c r="BM325" i="27"/>
  <c r="BN325" i="27" s="1"/>
  <c r="BR325" i="27"/>
  <c r="BB325" i="27" s="1"/>
  <c r="AT326" i="27"/>
  <c r="BC326" i="27"/>
  <c r="BH326" i="27"/>
  <c r="BI326" i="27"/>
  <c r="BJ326" i="27"/>
  <c r="BL326" i="27"/>
  <c r="BM326" i="27"/>
  <c r="BN326" i="27" s="1"/>
  <c r="BR326" i="27"/>
  <c r="AT327" i="27"/>
  <c r="BC327" i="27"/>
  <c r="BH327" i="27"/>
  <c r="BI327" i="27"/>
  <c r="BJ327" i="27"/>
  <c r="BL327" i="27"/>
  <c r="BM327" i="27"/>
  <c r="BN327" i="27" s="1"/>
  <c r="BR327" i="27"/>
  <c r="AT328" i="27"/>
  <c r="BC328" i="27"/>
  <c r="BH328" i="27"/>
  <c r="BI328" i="27"/>
  <c r="BJ328" i="27"/>
  <c r="BL328" i="27"/>
  <c r="BM328" i="27"/>
  <c r="BN328" i="27" s="1"/>
  <c r="BR328" i="27"/>
  <c r="AS328" i="27" s="1"/>
  <c r="AR328" i="27" s="1"/>
  <c r="AQ328" i="27" s="1"/>
  <c r="AP328" i="27" s="1"/>
  <c r="AT329" i="27"/>
  <c r="BC329" i="27"/>
  <c r="BH329" i="27"/>
  <c r="BI329" i="27"/>
  <c r="BJ329" i="27"/>
  <c r="BL329" i="27"/>
  <c r="BM329" i="27"/>
  <c r="BN329" i="27"/>
  <c r="BR329" i="27"/>
  <c r="AT330" i="27"/>
  <c r="BC330" i="27"/>
  <c r="BH330" i="27"/>
  <c r="BI330" i="27"/>
  <c r="BJ330" i="27"/>
  <c r="BL330" i="27"/>
  <c r="BM330" i="27"/>
  <c r="BN330" i="27" s="1"/>
  <c r="BR330" i="27"/>
  <c r="AT331" i="27"/>
  <c r="BC331" i="27"/>
  <c r="BH331" i="27"/>
  <c r="BI331" i="27"/>
  <c r="BJ331" i="27"/>
  <c r="BL331" i="27"/>
  <c r="BM331" i="27"/>
  <c r="BN331" i="27" s="1"/>
  <c r="BR331" i="27"/>
  <c r="AT332" i="27"/>
  <c r="BC332" i="27"/>
  <c r="BH332" i="27"/>
  <c r="BI332" i="27"/>
  <c r="BJ332" i="27"/>
  <c r="BL332" i="27"/>
  <c r="BM332" i="27"/>
  <c r="BN332" i="27" s="1"/>
  <c r="BR332" i="27"/>
  <c r="AT333" i="27"/>
  <c r="BC333" i="27"/>
  <c r="BH333" i="27"/>
  <c r="BI333" i="27"/>
  <c r="BJ333" i="27"/>
  <c r="BL333" i="27"/>
  <c r="BM333" i="27"/>
  <c r="BN333" i="27" s="1"/>
  <c r="BR333" i="27"/>
  <c r="AT334" i="27"/>
  <c r="BC334" i="27"/>
  <c r="BH334" i="27"/>
  <c r="BI334" i="27"/>
  <c r="BJ334" i="27"/>
  <c r="BL334" i="27"/>
  <c r="BM334" i="27"/>
  <c r="BN334" i="27" s="1"/>
  <c r="BR334" i="27"/>
  <c r="AS334" i="27" s="1"/>
  <c r="AR334" i="27" s="1"/>
  <c r="AQ334" i="27" s="1"/>
  <c r="AP334" i="27" s="1"/>
  <c r="AT335" i="27"/>
  <c r="BC335" i="27"/>
  <c r="BH335" i="27"/>
  <c r="BI335" i="27"/>
  <c r="BJ335" i="27"/>
  <c r="BL335" i="27"/>
  <c r="BM335" i="27"/>
  <c r="BN335" i="27"/>
  <c r="BR335" i="27"/>
  <c r="AS335" i="27" s="1"/>
  <c r="AR335" i="27" s="1"/>
  <c r="AQ335" i="27" s="1"/>
  <c r="AP335" i="27" s="1"/>
  <c r="AT336" i="27"/>
  <c r="BC336" i="27"/>
  <c r="BH336" i="27"/>
  <c r="BI336" i="27"/>
  <c r="BJ336" i="27"/>
  <c r="BL336" i="27"/>
  <c r="BM336" i="27"/>
  <c r="BN336" i="27"/>
  <c r="BR336" i="27"/>
  <c r="BB336" i="27" s="1"/>
  <c r="AT337" i="27"/>
  <c r="BB337" i="27"/>
  <c r="BC337" i="27"/>
  <c r="BH337" i="27"/>
  <c r="BI337" i="27"/>
  <c r="BJ337" i="27"/>
  <c r="BL337" i="27"/>
  <c r="BM337" i="27"/>
  <c r="BN337" i="27" s="1"/>
  <c r="BR337" i="27"/>
  <c r="AT338" i="27"/>
  <c r="BC338" i="27"/>
  <c r="BH338" i="27"/>
  <c r="BI338" i="27"/>
  <c r="BJ338" i="27"/>
  <c r="BL338" i="27"/>
  <c r="BM338" i="27"/>
  <c r="BN338" i="27" s="1"/>
  <c r="BR338" i="27"/>
  <c r="AT339" i="27"/>
  <c r="BC339" i="27"/>
  <c r="BH339" i="27"/>
  <c r="BI339" i="27"/>
  <c r="BJ339" i="27"/>
  <c r="BL339" i="27"/>
  <c r="BM339" i="27"/>
  <c r="BN339" i="27" s="1"/>
  <c r="BR339" i="27"/>
  <c r="BB339" i="27" s="1"/>
  <c r="AT340" i="27"/>
  <c r="BC340" i="27"/>
  <c r="BH340" i="27"/>
  <c r="BI340" i="27"/>
  <c r="BJ340" i="27"/>
  <c r="BL340" i="27"/>
  <c r="BM340" i="27"/>
  <c r="BN340" i="27"/>
  <c r="BR340" i="27"/>
  <c r="AT341" i="27"/>
  <c r="BC341" i="27"/>
  <c r="BH341" i="27"/>
  <c r="BI341" i="27"/>
  <c r="BJ341" i="27"/>
  <c r="BL341" i="27"/>
  <c r="BM341" i="27"/>
  <c r="BN341" i="27" s="1"/>
  <c r="BR341" i="27"/>
  <c r="BB341" i="27" s="1"/>
  <c r="AT342" i="27"/>
  <c r="BC342" i="27"/>
  <c r="BH342" i="27"/>
  <c r="BI342" i="27"/>
  <c r="BJ342" i="27"/>
  <c r="BL342" i="27"/>
  <c r="BM342" i="27"/>
  <c r="BN342" i="27"/>
  <c r="BR342" i="27"/>
  <c r="AT343" i="27"/>
  <c r="BC343" i="27"/>
  <c r="BH343" i="27"/>
  <c r="BI343" i="27"/>
  <c r="BJ343" i="27"/>
  <c r="BL343" i="27"/>
  <c r="BM343" i="27"/>
  <c r="BN343" i="27"/>
  <c r="BR343" i="27"/>
  <c r="AT344" i="27"/>
  <c r="BB344" i="27"/>
  <c r="BC344" i="27"/>
  <c r="BH344" i="27"/>
  <c r="BI344" i="27"/>
  <c r="BJ344" i="27"/>
  <c r="BL344" i="27"/>
  <c r="BM344" i="27"/>
  <c r="BN344" i="27"/>
  <c r="BR344" i="27"/>
  <c r="AS344" i="27" s="1"/>
  <c r="AR344" i="27" s="1"/>
  <c r="AQ344" i="27" s="1"/>
  <c r="AP344" i="27" s="1"/>
  <c r="AO344" i="27" s="1"/>
  <c r="AT345" i="27"/>
  <c r="BC345" i="27"/>
  <c r="BH345" i="27"/>
  <c r="BI345" i="27"/>
  <c r="BJ345" i="27"/>
  <c r="BL345" i="27"/>
  <c r="BM345" i="27"/>
  <c r="BN345" i="27" s="1"/>
  <c r="BR345" i="27"/>
  <c r="AT346" i="27"/>
  <c r="BC346" i="27"/>
  <c r="BH346" i="27"/>
  <c r="BI346" i="27"/>
  <c r="BJ346" i="27"/>
  <c r="BL346" i="27"/>
  <c r="BM346" i="27"/>
  <c r="BN346" i="27" s="1"/>
  <c r="BR346" i="27"/>
  <c r="AS346" i="27" s="1"/>
  <c r="AT347" i="27"/>
  <c r="BC347" i="27"/>
  <c r="BH347" i="27"/>
  <c r="BI347" i="27"/>
  <c r="BJ347" i="27"/>
  <c r="BL347" i="27"/>
  <c r="BM347" i="27"/>
  <c r="BN347" i="27"/>
  <c r="BR347" i="27"/>
  <c r="AT348" i="27"/>
  <c r="BC348" i="27"/>
  <c r="BH348" i="27"/>
  <c r="BI348" i="27"/>
  <c r="BJ348" i="27"/>
  <c r="BL348" i="27"/>
  <c r="BM348" i="27"/>
  <c r="BN348" i="27"/>
  <c r="BR348" i="27"/>
  <c r="AT349" i="27"/>
  <c r="BC349" i="27"/>
  <c r="BH349" i="27"/>
  <c r="BI349" i="27"/>
  <c r="BJ349" i="27"/>
  <c r="BL349" i="27"/>
  <c r="BM349" i="27"/>
  <c r="BN349" i="27" s="1"/>
  <c r="BR349" i="27"/>
  <c r="BB349" i="27" s="1"/>
  <c r="AT350" i="27"/>
  <c r="BC350" i="27"/>
  <c r="BH350" i="27"/>
  <c r="BI350" i="27"/>
  <c r="BJ350" i="27"/>
  <c r="BL350" i="27"/>
  <c r="BM350" i="27"/>
  <c r="BN350" i="27" s="1"/>
  <c r="BR350" i="27"/>
  <c r="AS350" i="27" s="1"/>
  <c r="AR350" i="27" s="1"/>
  <c r="AT351" i="27"/>
  <c r="BC351" i="27"/>
  <c r="BH351" i="27"/>
  <c r="BI351" i="27"/>
  <c r="BJ351" i="27"/>
  <c r="BL351" i="27"/>
  <c r="BM351" i="27"/>
  <c r="BN351" i="27" s="1"/>
  <c r="BR351" i="27"/>
  <c r="BB351" i="27" s="1"/>
  <c r="AT352" i="27"/>
  <c r="BC352" i="27"/>
  <c r="BH352" i="27"/>
  <c r="BI352" i="27"/>
  <c r="BJ352" i="27"/>
  <c r="BL352" i="27"/>
  <c r="BM352" i="27"/>
  <c r="BN352" i="27" s="1"/>
  <c r="BR352" i="27"/>
  <c r="AT353" i="27"/>
  <c r="BC353" i="27"/>
  <c r="BH353" i="27"/>
  <c r="BI353" i="27"/>
  <c r="BJ353" i="27"/>
  <c r="BL353" i="27"/>
  <c r="BM353" i="27"/>
  <c r="BN353" i="27"/>
  <c r="BR353" i="27"/>
  <c r="AS353" i="27" s="1"/>
  <c r="AR353" i="27" s="1"/>
  <c r="AQ353" i="27" s="1"/>
  <c r="AT354" i="27"/>
  <c r="BC354" i="27"/>
  <c r="BH354" i="27"/>
  <c r="BI354" i="27"/>
  <c r="BJ354" i="27"/>
  <c r="BL354" i="27"/>
  <c r="BM354" i="27"/>
  <c r="BN354" i="27" s="1"/>
  <c r="BR354" i="27"/>
  <c r="AT355" i="27"/>
  <c r="BC355" i="27"/>
  <c r="BH355" i="27"/>
  <c r="BI355" i="27"/>
  <c r="BJ355" i="27"/>
  <c r="BL355" i="27"/>
  <c r="BM355" i="27"/>
  <c r="BN355" i="27" s="1"/>
  <c r="BR355" i="27"/>
  <c r="AS355" i="27" s="1"/>
  <c r="AR355" i="27" s="1"/>
  <c r="AQ355" i="27" s="1"/>
  <c r="AP355" i="27" s="1"/>
  <c r="AT356" i="27"/>
  <c r="BC356" i="27"/>
  <c r="BH356" i="27"/>
  <c r="BI356" i="27"/>
  <c r="BJ356" i="27"/>
  <c r="BL356" i="27"/>
  <c r="BM356" i="27"/>
  <c r="BN356" i="27" s="1"/>
  <c r="BR356" i="27"/>
  <c r="BB356" i="27" s="1"/>
  <c r="AT357" i="27"/>
  <c r="BC357" i="27"/>
  <c r="BH357" i="27"/>
  <c r="BI357" i="27"/>
  <c r="BJ357" i="27"/>
  <c r="BL357" i="27"/>
  <c r="BM357" i="27"/>
  <c r="BN357" i="27" s="1"/>
  <c r="BR357" i="27"/>
  <c r="AT358" i="27"/>
  <c r="BC358" i="27"/>
  <c r="BH358" i="27"/>
  <c r="BI358" i="27"/>
  <c r="BJ358" i="27"/>
  <c r="BL358" i="27"/>
  <c r="BM358" i="27"/>
  <c r="BN358" i="27" s="1"/>
  <c r="BR358" i="27"/>
  <c r="AT359" i="27"/>
  <c r="BC359" i="27"/>
  <c r="BH359" i="27"/>
  <c r="BI359" i="27"/>
  <c r="BJ359" i="27"/>
  <c r="BL359" i="27"/>
  <c r="BM359" i="27"/>
  <c r="BN359" i="27" s="1"/>
  <c r="BR359" i="27"/>
  <c r="BB359" i="27" s="1"/>
  <c r="AT360" i="27"/>
  <c r="BC360" i="27"/>
  <c r="BH360" i="27"/>
  <c r="BI360" i="27"/>
  <c r="BJ360" i="27"/>
  <c r="BL360" i="27"/>
  <c r="BM360" i="27"/>
  <c r="BN360" i="27" s="1"/>
  <c r="BR360" i="27"/>
  <c r="AT361" i="27"/>
  <c r="BC361" i="27"/>
  <c r="BH361" i="27"/>
  <c r="BI361" i="27"/>
  <c r="BJ361" i="27"/>
  <c r="BL361" i="27"/>
  <c r="BM361" i="27"/>
  <c r="BN361" i="27" s="1"/>
  <c r="BR361" i="27"/>
  <c r="AT362" i="27"/>
  <c r="BC362" i="27"/>
  <c r="BH362" i="27"/>
  <c r="BI362" i="27"/>
  <c r="BJ362" i="27"/>
  <c r="BL362" i="27"/>
  <c r="BM362" i="27"/>
  <c r="BN362" i="27" s="1"/>
  <c r="BR362" i="27"/>
  <c r="AS362" i="27" s="1"/>
  <c r="AR362" i="27" s="1"/>
  <c r="AT363" i="27"/>
  <c r="BC363" i="27"/>
  <c r="BH363" i="27"/>
  <c r="BI363" i="27"/>
  <c r="BJ363" i="27"/>
  <c r="BL363" i="27"/>
  <c r="BM363" i="27"/>
  <c r="BN363" i="27" s="1"/>
  <c r="BR363" i="27"/>
  <c r="AT364" i="27"/>
  <c r="BC364" i="27"/>
  <c r="BH364" i="27"/>
  <c r="BI364" i="27"/>
  <c r="BJ364" i="27"/>
  <c r="BL364" i="27"/>
  <c r="BM364" i="27"/>
  <c r="BN364" i="27" s="1"/>
  <c r="BR364" i="27"/>
  <c r="AT365" i="27"/>
  <c r="BC365" i="27"/>
  <c r="BH365" i="27"/>
  <c r="BI365" i="27"/>
  <c r="BJ365" i="27"/>
  <c r="BL365" i="27"/>
  <c r="BM365" i="27"/>
  <c r="BN365" i="27" s="1"/>
  <c r="BR365" i="27"/>
  <c r="AS365" i="27" s="1"/>
  <c r="AT366" i="27"/>
  <c r="BC366" i="27"/>
  <c r="BH366" i="27"/>
  <c r="BI366" i="27"/>
  <c r="BJ366" i="27"/>
  <c r="BL366" i="27"/>
  <c r="BM366" i="27"/>
  <c r="BN366" i="27" s="1"/>
  <c r="BR366" i="27"/>
  <c r="AT367" i="27"/>
  <c r="BC367" i="27"/>
  <c r="BH367" i="27"/>
  <c r="BI367" i="27"/>
  <c r="BJ367" i="27"/>
  <c r="BL367" i="27"/>
  <c r="BM367" i="27"/>
  <c r="BN367" i="27" s="1"/>
  <c r="BR367" i="27"/>
  <c r="BB367" i="27" s="1"/>
  <c r="AT368" i="27"/>
  <c r="BC368" i="27"/>
  <c r="BH368" i="27"/>
  <c r="BI368" i="27"/>
  <c r="BJ368" i="27"/>
  <c r="BL368" i="27"/>
  <c r="BM368" i="27"/>
  <c r="BN368" i="27" s="1"/>
  <c r="BR368" i="27"/>
  <c r="BB368" i="27" s="1"/>
  <c r="BA368" i="27" s="1"/>
  <c r="AT369" i="27"/>
  <c r="BC369" i="27"/>
  <c r="BH369" i="27"/>
  <c r="BI369" i="27"/>
  <c r="BJ369" i="27"/>
  <c r="BL369" i="27"/>
  <c r="BM369" i="27"/>
  <c r="BN369" i="27" s="1"/>
  <c r="BR369" i="27"/>
  <c r="AT370" i="27"/>
  <c r="BC370" i="27"/>
  <c r="BH370" i="27"/>
  <c r="BI370" i="27"/>
  <c r="BJ370" i="27"/>
  <c r="BL370" i="27"/>
  <c r="BM370" i="27"/>
  <c r="BN370" i="27" s="1"/>
  <c r="BR370" i="27"/>
  <c r="AT371" i="27"/>
  <c r="BC371" i="27"/>
  <c r="BH371" i="27"/>
  <c r="BI371" i="27"/>
  <c r="BJ371" i="27"/>
  <c r="BL371" i="27"/>
  <c r="BM371" i="27"/>
  <c r="BN371" i="27" s="1"/>
  <c r="BR371" i="27"/>
  <c r="AS371" i="27" s="1"/>
  <c r="AT372" i="27"/>
  <c r="BC372" i="27"/>
  <c r="BH372" i="27"/>
  <c r="BI372" i="27"/>
  <c r="BJ372" i="27"/>
  <c r="BL372" i="27"/>
  <c r="BM372" i="27"/>
  <c r="BN372" i="27" s="1"/>
  <c r="BR372" i="27"/>
  <c r="AT373" i="27"/>
  <c r="BC373" i="27"/>
  <c r="BH373" i="27"/>
  <c r="BI373" i="27"/>
  <c r="BJ373" i="27"/>
  <c r="BL373" i="27"/>
  <c r="BM373" i="27"/>
  <c r="BN373" i="27"/>
  <c r="BR373" i="27"/>
  <c r="AT374" i="27"/>
  <c r="BC374" i="27"/>
  <c r="BH374" i="27"/>
  <c r="BI374" i="27"/>
  <c r="BJ374" i="27"/>
  <c r="BL374" i="27"/>
  <c r="BM374" i="27"/>
  <c r="BN374" i="27" s="1"/>
  <c r="BR374" i="27"/>
  <c r="AS374" i="27" s="1"/>
  <c r="AR374" i="27" s="1"/>
  <c r="AQ374" i="27" s="1"/>
  <c r="AP374" i="27" s="1"/>
  <c r="AO374" i="27" s="1"/>
  <c r="AT375" i="27"/>
  <c r="BC375" i="27"/>
  <c r="BH375" i="27"/>
  <c r="BI375" i="27"/>
  <c r="BJ375" i="27"/>
  <c r="BL375" i="27"/>
  <c r="BM375" i="27"/>
  <c r="BN375" i="27" s="1"/>
  <c r="BR375" i="27"/>
  <c r="AS375" i="27" s="1"/>
  <c r="AT376" i="27"/>
  <c r="BC376" i="27"/>
  <c r="BH376" i="27"/>
  <c r="BI376" i="27"/>
  <c r="BJ376" i="27"/>
  <c r="BL376" i="27"/>
  <c r="BM376" i="27"/>
  <c r="BN376" i="27" s="1"/>
  <c r="BR376" i="27"/>
  <c r="BB376" i="27" s="1"/>
  <c r="AT377" i="27"/>
  <c r="BC377" i="27"/>
  <c r="BH377" i="27"/>
  <c r="BI377" i="27"/>
  <c r="BJ377" i="27"/>
  <c r="BL377" i="27"/>
  <c r="BM377" i="27"/>
  <c r="BN377" i="27" s="1"/>
  <c r="BR377" i="27"/>
  <c r="AS377" i="27" s="1"/>
  <c r="AR377" i="27" s="1"/>
  <c r="AQ377" i="27" s="1"/>
  <c r="AT378" i="27"/>
  <c r="BC378" i="27"/>
  <c r="BH378" i="27"/>
  <c r="BI378" i="27"/>
  <c r="BJ378" i="27"/>
  <c r="BL378" i="27"/>
  <c r="BM378" i="27"/>
  <c r="BN378" i="27" s="1"/>
  <c r="BR378" i="27"/>
  <c r="BB378" i="27" s="1"/>
  <c r="AT379" i="27"/>
  <c r="BC379" i="27"/>
  <c r="BH379" i="27"/>
  <c r="BI379" i="27"/>
  <c r="BJ379" i="27"/>
  <c r="BL379" i="27"/>
  <c r="BM379" i="27"/>
  <c r="BN379" i="27"/>
  <c r="BR379" i="27"/>
  <c r="AT380" i="27"/>
  <c r="BC380" i="27"/>
  <c r="BH380" i="27"/>
  <c r="BI380" i="27"/>
  <c r="BJ380" i="27"/>
  <c r="BL380" i="27"/>
  <c r="BM380" i="27"/>
  <c r="BN380" i="27" s="1"/>
  <c r="BR380" i="27"/>
  <c r="BB380" i="27" s="1"/>
  <c r="AT381" i="27"/>
  <c r="BC381" i="27"/>
  <c r="BH381" i="27"/>
  <c r="BI381" i="27"/>
  <c r="BJ381" i="27"/>
  <c r="BL381" i="27"/>
  <c r="BM381" i="27"/>
  <c r="BN381" i="27" s="1"/>
  <c r="BR381" i="27"/>
  <c r="AT382" i="27"/>
  <c r="BB382" i="27"/>
  <c r="BC382" i="27"/>
  <c r="BH382" i="27"/>
  <c r="BI382" i="27"/>
  <c r="BJ382" i="27"/>
  <c r="BL382" i="27"/>
  <c r="BM382" i="27"/>
  <c r="BN382" i="27" s="1"/>
  <c r="BR382" i="27"/>
  <c r="AS382" i="27" s="1"/>
  <c r="AR382" i="27" s="1"/>
  <c r="AQ382" i="27" s="1"/>
  <c r="AP382" i="27" s="1"/>
  <c r="AT383" i="27"/>
  <c r="BC383" i="27"/>
  <c r="BH383" i="27"/>
  <c r="BI383" i="27"/>
  <c r="BJ383" i="27"/>
  <c r="BL383" i="27"/>
  <c r="BM383" i="27"/>
  <c r="BN383" i="27"/>
  <c r="BR383" i="27"/>
  <c r="AS383" i="27" s="1"/>
  <c r="AT384" i="27"/>
  <c r="BC384" i="27"/>
  <c r="BH384" i="27"/>
  <c r="BI384" i="27"/>
  <c r="BJ384" i="27"/>
  <c r="BL384" i="27"/>
  <c r="BM384" i="27"/>
  <c r="BN384" i="27" s="1"/>
  <c r="BR384" i="27"/>
  <c r="AT385" i="27"/>
  <c r="BC385" i="27"/>
  <c r="BH385" i="27"/>
  <c r="BI385" i="27"/>
  <c r="BJ385" i="27"/>
  <c r="BL385" i="27"/>
  <c r="BM385" i="27"/>
  <c r="BN385" i="27" s="1"/>
  <c r="BR385" i="27"/>
  <c r="BB385" i="27" s="1"/>
  <c r="AT386" i="27"/>
  <c r="BC386" i="27"/>
  <c r="BH386" i="27"/>
  <c r="BI386" i="27"/>
  <c r="BJ386" i="27"/>
  <c r="BL386" i="27"/>
  <c r="BM386" i="27"/>
  <c r="BN386" i="27" s="1"/>
  <c r="BR386" i="27"/>
  <c r="BB386" i="27" s="1"/>
  <c r="AT387" i="27"/>
  <c r="BC387" i="27"/>
  <c r="BH387" i="27"/>
  <c r="BI387" i="27"/>
  <c r="BJ387" i="27"/>
  <c r="BL387" i="27"/>
  <c r="BM387" i="27"/>
  <c r="BN387" i="27" s="1"/>
  <c r="BR387" i="27"/>
  <c r="BB387" i="27" s="1"/>
  <c r="AT388" i="27"/>
  <c r="BC388" i="27"/>
  <c r="BH388" i="27"/>
  <c r="BI388" i="27"/>
  <c r="BJ388" i="27"/>
  <c r="BL388" i="27"/>
  <c r="BM388" i="27"/>
  <c r="BN388" i="27" s="1"/>
  <c r="BR388" i="27"/>
  <c r="BB388" i="27" s="1"/>
  <c r="AT389" i="27"/>
  <c r="BC389" i="27"/>
  <c r="BH389" i="27"/>
  <c r="BI389" i="27"/>
  <c r="BJ389" i="27"/>
  <c r="BL389" i="27"/>
  <c r="BM389" i="27"/>
  <c r="BN389" i="27" s="1"/>
  <c r="BR389" i="27"/>
  <c r="AS389" i="27" s="1"/>
  <c r="AR389" i="27" s="1"/>
  <c r="AQ389" i="27" s="1"/>
  <c r="AT390" i="27"/>
  <c r="BC390" i="27"/>
  <c r="BH390" i="27"/>
  <c r="BI390" i="27"/>
  <c r="BJ390" i="27"/>
  <c r="BL390" i="27"/>
  <c r="BM390" i="27"/>
  <c r="BN390" i="27" s="1"/>
  <c r="BR390" i="27"/>
  <c r="AT391" i="27"/>
  <c r="BC391" i="27"/>
  <c r="BH391" i="27"/>
  <c r="BI391" i="27"/>
  <c r="BJ391" i="27"/>
  <c r="BL391" i="27"/>
  <c r="BM391" i="27"/>
  <c r="BN391" i="27" s="1"/>
  <c r="BR391" i="27"/>
  <c r="AT392" i="27"/>
  <c r="BC392" i="27"/>
  <c r="BH392" i="27"/>
  <c r="BI392" i="27"/>
  <c r="BJ392" i="27"/>
  <c r="BL392" i="27"/>
  <c r="BM392" i="27"/>
  <c r="BN392" i="27" s="1"/>
  <c r="BR392" i="27"/>
  <c r="AT393" i="27"/>
  <c r="BC393" i="27"/>
  <c r="BH393" i="27"/>
  <c r="BI393" i="27"/>
  <c r="BJ393" i="27"/>
  <c r="BL393" i="27"/>
  <c r="BM393" i="27"/>
  <c r="BN393" i="27" s="1"/>
  <c r="BR393" i="27"/>
  <c r="AT394" i="27"/>
  <c r="BC394" i="27"/>
  <c r="BH394" i="27"/>
  <c r="BI394" i="27"/>
  <c r="BJ394" i="27"/>
  <c r="BL394" i="27"/>
  <c r="BM394" i="27"/>
  <c r="BN394" i="27" s="1"/>
  <c r="BR394" i="27"/>
  <c r="AS394" i="27" s="1"/>
  <c r="AT395" i="27"/>
  <c r="BC395" i="27"/>
  <c r="BH395" i="27"/>
  <c r="BI395" i="27"/>
  <c r="BJ395" i="27"/>
  <c r="BL395" i="27"/>
  <c r="BM395" i="27"/>
  <c r="BN395" i="27" s="1"/>
  <c r="BR395" i="27"/>
  <c r="AT396" i="27"/>
  <c r="BC396" i="27"/>
  <c r="BH396" i="27"/>
  <c r="BI396" i="27"/>
  <c r="BJ396" i="27"/>
  <c r="BL396" i="27"/>
  <c r="BM396" i="27"/>
  <c r="BN396" i="27" s="1"/>
  <c r="BR396" i="27"/>
  <c r="AT397" i="27"/>
  <c r="BC397" i="27"/>
  <c r="BH397" i="27"/>
  <c r="BI397" i="27"/>
  <c r="BJ397" i="27"/>
  <c r="BL397" i="27"/>
  <c r="BM397" i="27"/>
  <c r="BN397" i="27" s="1"/>
  <c r="BR397" i="27"/>
  <c r="AS397" i="27" s="1"/>
  <c r="AR397" i="27" s="1"/>
  <c r="AQ397" i="27" s="1"/>
  <c r="AT398" i="27"/>
  <c r="BC398" i="27"/>
  <c r="BH398" i="27"/>
  <c r="BI398" i="27"/>
  <c r="BJ398" i="27"/>
  <c r="BL398" i="27"/>
  <c r="BM398" i="27"/>
  <c r="BN398" i="27" s="1"/>
  <c r="BR398" i="27"/>
  <c r="BB398" i="27" s="1"/>
  <c r="AT399" i="27"/>
  <c r="BC399" i="27"/>
  <c r="BH399" i="27"/>
  <c r="BI399" i="27"/>
  <c r="BJ399" i="27"/>
  <c r="BL399" i="27"/>
  <c r="BM399" i="27"/>
  <c r="BN399" i="27" s="1"/>
  <c r="BR399" i="27"/>
  <c r="AT400" i="27"/>
  <c r="BC400" i="27"/>
  <c r="BH400" i="27"/>
  <c r="BI400" i="27"/>
  <c r="BJ400" i="27"/>
  <c r="BL400" i="27"/>
  <c r="BM400" i="27"/>
  <c r="BN400" i="27" s="1"/>
  <c r="BR400" i="27"/>
  <c r="BB400" i="27" s="1"/>
  <c r="AT401" i="27"/>
  <c r="BC401" i="27"/>
  <c r="BH401" i="27"/>
  <c r="BI401" i="27"/>
  <c r="BJ401" i="27"/>
  <c r="BL401" i="27"/>
  <c r="BM401" i="27"/>
  <c r="BN401" i="27" s="1"/>
  <c r="BR401" i="27"/>
  <c r="AS401" i="27" s="1"/>
  <c r="AR401" i="27" s="1"/>
  <c r="AT402" i="27"/>
  <c r="BC402" i="27"/>
  <c r="BH402" i="27"/>
  <c r="BI402" i="27"/>
  <c r="BJ402" i="27"/>
  <c r="BL402" i="27"/>
  <c r="BM402" i="27"/>
  <c r="BN402" i="27" s="1"/>
  <c r="BR402" i="27"/>
  <c r="BB402" i="27" s="1"/>
  <c r="AT403" i="27"/>
  <c r="BC403" i="27"/>
  <c r="BH403" i="27"/>
  <c r="BI403" i="27"/>
  <c r="BJ403" i="27"/>
  <c r="BL403" i="27"/>
  <c r="BM403" i="27"/>
  <c r="BN403" i="27" s="1"/>
  <c r="BR403" i="27"/>
  <c r="BB403" i="27" s="1"/>
  <c r="AT404" i="27"/>
  <c r="BC404" i="27"/>
  <c r="BH404" i="27"/>
  <c r="BI404" i="27"/>
  <c r="BJ404" i="27"/>
  <c r="BL404" i="27"/>
  <c r="BM404" i="27"/>
  <c r="BN404" i="27" s="1"/>
  <c r="BR404" i="27"/>
  <c r="BB404" i="27" s="1"/>
  <c r="AT405" i="27"/>
  <c r="BC405" i="27"/>
  <c r="BH405" i="27"/>
  <c r="BI405" i="27"/>
  <c r="BJ405" i="27"/>
  <c r="BL405" i="27"/>
  <c r="BM405" i="27"/>
  <c r="BN405" i="27" s="1"/>
  <c r="BR405" i="27"/>
  <c r="AS405" i="27" s="1"/>
  <c r="AT406" i="27"/>
  <c r="BC406" i="27"/>
  <c r="BH406" i="27"/>
  <c r="BI406" i="27"/>
  <c r="BJ406" i="27"/>
  <c r="BL406" i="27"/>
  <c r="BM406" i="27"/>
  <c r="BN406" i="27"/>
  <c r="BR406" i="27"/>
  <c r="BB406" i="27" s="1"/>
  <c r="AT407" i="27"/>
  <c r="BC407" i="27"/>
  <c r="BH407" i="27"/>
  <c r="BI407" i="27"/>
  <c r="BJ407" i="27"/>
  <c r="BL407" i="27"/>
  <c r="BM407" i="27"/>
  <c r="BN407" i="27" s="1"/>
  <c r="BR407" i="27"/>
  <c r="AT408" i="27"/>
  <c r="BC408" i="27"/>
  <c r="BH408" i="27"/>
  <c r="BI408" i="27"/>
  <c r="BJ408" i="27"/>
  <c r="BL408" i="27"/>
  <c r="BM408" i="27"/>
  <c r="BN408" i="27" s="1"/>
  <c r="BR408" i="27"/>
  <c r="AT409" i="27"/>
  <c r="BC409" i="27"/>
  <c r="BH409" i="27"/>
  <c r="BI409" i="27"/>
  <c r="BJ409" i="27"/>
  <c r="BL409" i="27"/>
  <c r="BM409" i="27"/>
  <c r="BN409" i="27" s="1"/>
  <c r="BR409" i="27"/>
  <c r="BB409" i="27" s="1"/>
  <c r="AT410" i="27"/>
  <c r="BC410" i="27"/>
  <c r="BH410" i="27"/>
  <c r="BI410" i="27"/>
  <c r="BJ410" i="27"/>
  <c r="BL410" i="27"/>
  <c r="BM410" i="27"/>
  <c r="BN410" i="27" s="1"/>
  <c r="BR410" i="27"/>
  <c r="AT411" i="27"/>
  <c r="BC411" i="27"/>
  <c r="BH411" i="27"/>
  <c r="BI411" i="27"/>
  <c r="BJ411" i="27"/>
  <c r="BL411" i="27"/>
  <c r="BM411" i="27"/>
  <c r="BN411" i="27" s="1"/>
  <c r="BR411" i="27"/>
  <c r="BB411" i="27" s="1"/>
  <c r="AT412" i="27"/>
  <c r="BC412" i="27"/>
  <c r="BH412" i="27"/>
  <c r="BI412" i="27"/>
  <c r="BJ412" i="27"/>
  <c r="BL412" i="27"/>
  <c r="BM412" i="27"/>
  <c r="BN412" i="27" s="1"/>
  <c r="BR412" i="27"/>
  <c r="AS413" i="27"/>
  <c r="AR413" i="27" s="1"/>
  <c r="AQ413" i="27" s="1"/>
  <c r="AT413" i="27"/>
  <c r="BC413" i="27"/>
  <c r="BH413" i="27"/>
  <c r="BI413" i="27"/>
  <c r="BJ413" i="27"/>
  <c r="BL413" i="27"/>
  <c r="BM413" i="27"/>
  <c r="BN413" i="27" s="1"/>
  <c r="BR413" i="27"/>
  <c r="AT414" i="27"/>
  <c r="BC414" i="27"/>
  <c r="BH414" i="27"/>
  <c r="BI414" i="27"/>
  <c r="BJ414" i="27"/>
  <c r="BL414" i="27"/>
  <c r="BM414" i="27"/>
  <c r="BN414" i="27" s="1"/>
  <c r="BR414" i="27"/>
  <c r="AT415" i="27"/>
  <c r="BC415" i="27"/>
  <c r="BH415" i="27"/>
  <c r="BI415" i="27"/>
  <c r="BJ415" i="27"/>
  <c r="BL415" i="27"/>
  <c r="BM415" i="27"/>
  <c r="BN415" i="27" s="1"/>
  <c r="BR415" i="27"/>
  <c r="AT416" i="27"/>
  <c r="BC416" i="27"/>
  <c r="BH416" i="27"/>
  <c r="BI416" i="27"/>
  <c r="BJ416" i="27"/>
  <c r="BL416" i="27"/>
  <c r="BM416" i="27"/>
  <c r="BN416" i="27"/>
  <c r="BR416" i="27"/>
  <c r="AS416" i="27" s="1"/>
  <c r="AR417" i="27"/>
  <c r="AQ417" i="27" s="1"/>
  <c r="AP417" i="27" s="1"/>
  <c r="AT417" i="27"/>
  <c r="BC417" i="27"/>
  <c r="BH417" i="27"/>
  <c r="BI417" i="27"/>
  <c r="BJ417" i="27"/>
  <c r="BL417" i="27"/>
  <c r="BM417" i="27"/>
  <c r="BN417" i="27" s="1"/>
  <c r="BR417" i="27"/>
  <c r="AS417" i="27" s="1"/>
  <c r="AT418" i="27"/>
  <c r="BC418" i="27"/>
  <c r="BH418" i="27"/>
  <c r="BI418" i="27"/>
  <c r="BJ418" i="27"/>
  <c r="BL418" i="27"/>
  <c r="BM418" i="27"/>
  <c r="BN418" i="27" s="1"/>
  <c r="BR418" i="27"/>
  <c r="AT419" i="27"/>
  <c r="BC419" i="27"/>
  <c r="BH419" i="27"/>
  <c r="BI419" i="27"/>
  <c r="BJ419" i="27"/>
  <c r="BL419" i="27"/>
  <c r="BM419" i="27"/>
  <c r="BN419" i="27" s="1"/>
  <c r="BR419" i="27"/>
  <c r="AT420" i="27"/>
  <c r="BC420" i="27"/>
  <c r="BH420" i="27"/>
  <c r="BI420" i="27"/>
  <c r="BJ420" i="27"/>
  <c r="BL420" i="27"/>
  <c r="BM420" i="27"/>
  <c r="BN420" i="27" s="1"/>
  <c r="BR420" i="27"/>
  <c r="AT421" i="27"/>
  <c r="BC421" i="27"/>
  <c r="BH421" i="27"/>
  <c r="BI421" i="27"/>
  <c r="BJ421" i="27"/>
  <c r="BL421" i="27"/>
  <c r="BM421" i="27"/>
  <c r="BN421" i="27" s="1"/>
  <c r="BR421" i="27"/>
  <c r="BB421" i="27" s="1"/>
  <c r="AT422" i="27"/>
  <c r="BC422" i="27"/>
  <c r="BH422" i="27"/>
  <c r="BI422" i="27"/>
  <c r="BJ422" i="27"/>
  <c r="BL422" i="27"/>
  <c r="BM422" i="27"/>
  <c r="BN422" i="27" s="1"/>
  <c r="BR422" i="27"/>
  <c r="AT423" i="27"/>
  <c r="BC423" i="27"/>
  <c r="BH423" i="27"/>
  <c r="BI423" i="27"/>
  <c r="BJ423" i="27"/>
  <c r="BL423" i="27"/>
  <c r="BM423" i="27"/>
  <c r="BN423" i="27" s="1"/>
  <c r="BR423" i="27"/>
  <c r="AT424" i="27"/>
  <c r="BC424" i="27"/>
  <c r="BH424" i="27"/>
  <c r="BI424" i="27"/>
  <c r="BJ424" i="27"/>
  <c r="BL424" i="27"/>
  <c r="BM424" i="27"/>
  <c r="BN424" i="27" s="1"/>
  <c r="BR424" i="27"/>
  <c r="AT425" i="27"/>
  <c r="BC425" i="27"/>
  <c r="BH425" i="27"/>
  <c r="BI425" i="27"/>
  <c r="BJ425" i="27"/>
  <c r="BL425" i="27"/>
  <c r="BM425" i="27"/>
  <c r="BN425" i="27" s="1"/>
  <c r="BR425" i="27"/>
  <c r="AS425" i="27" s="1"/>
  <c r="AR425" i="27" s="1"/>
  <c r="AQ425" i="27" s="1"/>
  <c r="AT426" i="27"/>
  <c r="BC426" i="27"/>
  <c r="BH426" i="27"/>
  <c r="BI426" i="27"/>
  <c r="BJ426" i="27"/>
  <c r="BL426" i="27"/>
  <c r="BM426" i="27"/>
  <c r="BN426" i="27" s="1"/>
  <c r="BR426" i="27"/>
  <c r="BB426" i="27" s="1"/>
  <c r="AT427" i="27"/>
  <c r="BC427" i="27"/>
  <c r="BH427" i="27"/>
  <c r="BI427" i="27"/>
  <c r="BJ427" i="27"/>
  <c r="BL427" i="27"/>
  <c r="BM427" i="27"/>
  <c r="BN427" i="27" s="1"/>
  <c r="BR427" i="27"/>
  <c r="AS427" i="27" s="1"/>
  <c r="AT428" i="27"/>
  <c r="BC428" i="27"/>
  <c r="BH428" i="27"/>
  <c r="BI428" i="27"/>
  <c r="BJ428" i="27"/>
  <c r="BL428" i="27"/>
  <c r="BM428" i="27"/>
  <c r="BN428" i="27" s="1"/>
  <c r="BR428" i="27"/>
  <c r="AT429" i="27"/>
  <c r="BC429" i="27"/>
  <c r="BH429" i="27"/>
  <c r="BI429" i="27"/>
  <c r="BJ429" i="27"/>
  <c r="BL429" i="27"/>
  <c r="BM429" i="27"/>
  <c r="BN429" i="27" s="1"/>
  <c r="BR429" i="27"/>
  <c r="AS430" i="27"/>
  <c r="AR430" i="27" s="1"/>
  <c r="AQ430" i="27" s="1"/>
  <c r="AP430" i="27" s="1"/>
  <c r="AT430" i="27"/>
  <c r="BC430" i="27"/>
  <c r="BH430" i="27"/>
  <c r="BI430" i="27"/>
  <c r="BJ430" i="27"/>
  <c r="BL430" i="27"/>
  <c r="BM430" i="27"/>
  <c r="BN430" i="27" s="1"/>
  <c r="BR430" i="27"/>
  <c r="BB430" i="27" s="1"/>
  <c r="AT431" i="27"/>
  <c r="BC431" i="27"/>
  <c r="BH431" i="27"/>
  <c r="BI431" i="27"/>
  <c r="BJ431" i="27"/>
  <c r="BL431" i="27"/>
  <c r="BM431" i="27"/>
  <c r="BN431" i="27" s="1"/>
  <c r="BR431" i="27"/>
  <c r="BB431" i="27" s="1"/>
  <c r="AT432" i="27"/>
  <c r="BC432" i="27"/>
  <c r="BH432" i="27"/>
  <c r="BI432" i="27"/>
  <c r="BJ432" i="27"/>
  <c r="BL432" i="27"/>
  <c r="BM432" i="27"/>
  <c r="BN432" i="27" s="1"/>
  <c r="BR432" i="27"/>
  <c r="BB432" i="27" s="1"/>
  <c r="AT433" i="27"/>
  <c r="BC433" i="27"/>
  <c r="BH433" i="27"/>
  <c r="BI433" i="27"/>
  <c r="BJ433" i="27"/>
  <c r="BL433" i="27"/>
  <c r="BM433" i="27"/>
  <c r="BN433" i="27" s="1"/>
  <c r="BR433" i="27"/>
  <c r="AS433" i="27" s="1"/>
  <c r="AT434" i="27"/>
  <c r="BC434" i="27"/>
  <c r="BH434" i="27"/>
  <c r="BI434" i="27"/>
  <c r="BJ434" i="27"/>
  <c r="BL434" i="27"/>
  <c r="BM434" i="27"/>
  <c r="BN434" i="27" s="1"/>
  <c r="BR434" i="27"/>
  <c r="AT435" i="27"/>
  <c r="BC435" i="27"/>
  <c r="BH435" i="27"/>
  <c r="BI435" i="27"/>
  <c r="BJ435" i="27"/>
  <c r="BL435" i="27"/>
  <c r="BM435" i="27"/>
  <c r="BN435" i="27"/>
  <c r="BR435" i="27"/>
  <c r="BB435" i="27" s="1"/>
  <c r="AT436" i="27"/>
  <c r="BC436" i="27"/>
  <c r="BH436" i="27"/>
  <c r="BI436" i="27"/>
  <c r="BJ436" i="27"/>
  <c r="BL436" i="27"/>
  <c r="BM436" i="27"/>
  <c r="BN436" i="27" s="1"/>
  <c r="BR436" i="27"/>
  <c r="AS436" i="27" s="1"/>
  <c r="AR436" i="27" s="1"/>
  <c r="AQ436" i="27" s="1"/>
  <c r="AP436" i="27" s="1"/>
  <c r="AT437" i="27"/>
  <c r="BC437" i="27"/>
  <c r="BH437" i="27"/>
  <c r="BI437" i="27"/>
  <c r="BJ437" i="27"/>
  <c r="BL437" i="27"/>
  <c r="BM437" i="27"/>
  <c r="BN437" i="27" s="1"/>
  <c r="BR437" i="27"/>
  <c r="BB437" i="27" s="1"/>
  <c r="AT438" i="27"/>
  <c r="BC438" i="27"/>
  <c r="BH438" i="27"/>
  <c r="BI438" i="27"/>
  <c r="BJ438" i="27"/>
  <c r="BL438" i="27"/>
  <c r="BM438" i="27"/>
  <c r="BN438" i="27" s="1"/>
  <c r="BR438" i="27"/>
  <c r="AT439" i="27"/>
  <c r="BC439" i="27"/>
  <c r="BH439" i="27"/>
  <c r="BI439" i="27"/>
  <c r="BJ439" i="27"/>
  <c r="BL439" i="27"/>
  <c r="BM439" i="27"/>
  <c r="BN439" i="27" s="1"/>
  <c r="BR439" i="27"/>
  <c r="AS439" i="27" s="1"/>
  <c r="AS440" i="27"/>
  <c r="AT440" i="27"/>
  <c r="BC440" i="27"/>
  <c r="BH440" i="27"/>
  <c r="BI440" i="27"/>
  <c r="BJ440" i="27"/>
  <c r="BL440" i="27"/>
  <c r="BM440" i="27"/>
  <c r="BN440" i="27" s="1"/>
  <c r="BR440" i="27"/>
  <c r="BB440" i="27" s="1"/>
  <c r="AT441" i="27"/>
  <c r="BC441" i="27"/>
  <c r="BH441" i="27"/>
  <c r="BI441" i="27"/>
  <c r="BJ441" i="27"/>
  <c r="BL441" i="27"/>
  <c r="BM441" i="27"/>
  <c r="BN441" i="27" s="1"/>
  <c r="BR441" i="27"/>
  <c r="BB441" i="27" s="1"/>
  <c r="BA441" i="27" s="1"/>
  <c r="AT442" i="27"/>
  <c r="BC442" i="27"/>
  <c r="BH442" i="27"/>
  <c r="BI442" i="27"/>
  <c r="BJ442" i="27"/>
  <c r="BL442" i="27"/>
  <c r="BM442" i="27"/>
  <c r="BN442" i="27" s="1"/>
  <c r="BR442" i="27"/>
  <c r="BB442" i="27" s="1"/>
  <c r="AS443" i="27"/>
  <c r="AT443" i="27"/>
  <c r="BC443" i="27"/>
  <c r="BH443" i="27"/>
  <c r="BI443" i="27"/>
  <c r="BJ443" i="27"/>
  <c r="BL443" i="27"/>
  <c r="BM443" i="27"/>
  <c r="BN443" i="27" s="1"/>
  <c r="BR443" i="27"/>
  <c r="BB443" i="27" s="1"/>
  <c r="AT444" i="27"/>
  <c r="BC444" i="27"/>
  <c r="BH444" i="27"/>
  <c r="BI444" i="27"/>
  <c r="BJ444" i="27"/>
  <c r="BL444" i="27"/>
  <c r="BM444" i="27"/>
  <c r="BN444" i="27" s="1"/>
  <c r="BR444" i="27"/>
  <c r="AT445" i="27"/>
  <c r="BC445" i="27"/>
  <c r="BH445" i="27"/>
  <c r="BI445" i="27"/>
  <c r="BJ445" i="27"/>
  <c r="BL445" i="27"/>
  <c r="BM445" i="27"/>
  <c r="BN445" i="27" s="1"/>
  <c r="BR445" i="27"/>
  <c r="AT446" i="27"/>
  <c r="BC446" i="27"/>
  <c r="BH446" i="27"/>
  <c r="BI446" i="27"/>
  <c r="BJ446" i="27"/>
  <c r="BL446" i="27"/>
  <c r="BM446" i="27"/>
  <c r="BN446" i="27" s="1"/>
  <c r="BR446" i="27"/>
  <c r="AT447" i="27"/>
  <c r="BC447" i="27"/>
  <c r="BH447" i="27"/>
  <c r="BI447" i="27"/>
  <c r="BJ447" i="27"/>
  <c r="BL447" i="27"/>
  <c r="BM447" i="27"/>
  <c r="BN447" i="27" s="1"/>
  <c r="BR447" i="27"/>
  <c r="AT448" i="27"/>
  <c r="BC448" i="27"/>
  <c r="BH448" i="27"/>
  <c r="BI448" i="27"/>
  <c r="BJ448" i="27"/>
  <c r="BL448" i="27"/>
  <c r="BM448" i="27"/>
  <c r="BN448" i="27" s="1"/>
  <c r="BR448" i="27"/>
  <c r="AS448" i="27" s="1"/>
  <c r="AR448" i="27" s="1"/>
  <c r="AQ448" i="27" s="1"/>
  <c r="AP448" i="27" s="1"/>
  <c r="AT449" i="27"/>
  <c r="BC449" i="27"/>
  <c r="BH449" i="27"/>
  <c r="BI449" i="27"/>
  <c r="BJ449" i="27"/>
  <c r="BL449" i="27"/>
  <c r="BM449" i="27"/>
  <c r="BN449" i="27"/>
  <c r="BR449" i="27"/>
  <c r="BB449" i="27" s="1"/>
  <c r="AT450" i="27"/>
  <c r="BC450" i="27"/>
  <c r="BH450" i="27"/>
  <c r="BI450" i="27"/>
  <c r="BJ450" i="27"/>
  <c r="BL450" i="27"/>
  <c r="BM450" i="27"/>
  <c r="BN450" i="27" s="1"/>
  <c r="BR450" i="27"/>
  <c r="AT451" i="27"/>
  <c r="BC451" i="27"/>
  <c r="BH451" i="27"/>
  <c r="BI451" i="27"/>
  <c r="BJ451" i="27"/>
  <c r="BL451" i="27"/>
  <c r="BM451" i="27"/>
  <c r="BN451" i="27"/>
  <c r="BR451" i="27"/>
  <c r="BB451" i="27" s="1"/>
  <c r="AT452" i="27"/>
  <c r="BC452" i="27"/>
  <c r="BH452" i="27"/>
  <c r="BI452" i="27"/>
  <c r="BJ452" i="27"/>
  <c r="BL452" i="27"/>
  <c r="BM452" i="27"/>
  <c r="BN452" i="27" s="1"/>
  <c r="BR452" i="27"/>
  <c r="AT453" i="27"/>
  <c r="BC453" i="27"/>
  <c r="BH453" i="27"/>
  <c r="BI453" i="27"/>
  <c r="BJ453" i="27"/>
  <c r="BL453" i="27"/>
  <c r="BM453" i="27"/>
  <c r="BN453" i="27" s="1"/>
  <c r="BR453" i="27"/>
  <c r="BB453" i="27" s="1"/>
  <c r="AT454" i="27"/>
  <c r="BC454" i="27"/>
  <c r="BH454" i="27"/>
  <c r="BI454" i="27"/>
  <c r="BJ454" i="27"/>
  <c r="BL454" i="27"/>
  <c r="BM454" i="27"/>
  <c r="BN454" i="27" s="1"/>
  <c r="BR454" i="27"/>
  <c r="BB454" i="27" s="1"/>
  <c r="AS455" i="27"/>
  <c r="AT455" i="27"/>
  <c r="BC455" i="27"/>
  <c r="BH455" i="27"/>
  <c r="BI455" i="27"/>
  <c r="BJ455" i="27"/>
  <c r="BL455" i="27"/>
  <c r="BM455" i="27"/>
  <c r="BN455" i="27"/>
  <c r="BR455" i="27"/>
  <c r="BB455" i="27" s="1"/>
  <c r="AT456" i="27"/>
  <c r="BC456" i="27"/>
  <c r="BH456" i="27"/>
  <c r="BI456" i="27"/>
  <c r="BJ456" i="27"/>
  <c r="BL456" i="27"/>
  <c r="BM456" i="27"/>
  <c r="BN456" i="27" s="1"/>
  <c r="BR456" i="27"/>
  <c r="BB456" i="27" s="1"/>
  <c r="AT457" i="27"/>
  <c r="BC457" i="27"/>
  <c r="BH457" i="27"/>
  <c r="BI457" i="27"/>
  <c r="BJ457" i="27"/>
  <c r="BL457" i="27"/>
  <c r="BM457" i="27"/>
  <c r="BN457" i="27" s="1"/>
  <c r="BR457" i="27"/>
  <c r="AS457" i="27" s="1"/>
  <c r="AT458" i="27"/>
  <c r="BC458" i="27"/>
  <c r="BH458" i="27"/>
  <c r="BI458" i="27"/>
  <c r="BJ458" i="27"/>
  <c r="BL458" i="27"/>
  <c r="BM458" i="27"/>
  <c r="BN458" i="27" s="1"/>
  <c r="BR458" i="27"/>
  <c r="BB458" i="27" s="1"/>
  <c r="BA458" i="27" s="1"/>
  <c r="AT459" i="27"/>
  <c r="BC459" i="27"/>
  <c r="BH459" i="27"/>
  <c r="BI459" i="27"/>
  <c r="BJ459" i="27"/>
  <c r="BL459" i="27"/>
  <c r="BM459" i="27"/>
  <c r="BN459" i="27" s="1"/>
  <c r="BR459" i="27"/>
  <c r="AT460" i="27"/>
  <c r="BC460" i="27"/>
  <c r="BH460" i="27"/>
  <c r="BI460" i="27"/>
  <c r="BJ460" i="27"/>
  <c r="BL460" i="27"/>
  <c r="BM460" i="27"/>
  <c r="BN460" i="27" s="1"/>
  <c r="BR460" i="27"/>
  <c r="AT461" i="27"/>
  <c r="BC461" i="27"/>
  <c r="BH461" i="27"/>
  <c r="BI461" i="27"/>
  <c r="BJ461" i="27"/>
  <c r="BL461" i="27"/>
  <c r="BM461" i="27"/>
  <c r="BN461" i="27"/>
  <c r="BR461" i="27"/>
  <c r="BB461" i="27" s="1"/>
  <c r="BA461" i="27" s="1"/>
  <c r="AT462" i="27"/>
  <c r="BC462" i="27"/>
  <c r="BH462" i="27"/>
  <c r="BI462" i="27"/>
  <c r="BJ462" i="27"/>
  <c r="BL462" i="27"/>
  <c r="BM462" i="27"/>
  <c r="BN462" i="27" s="1"/>
  <c r="BR462" i="27"/>
  <c r="AT463" i="27"/>
  <c r="BC463" i="27"/>
  <c r="BH463" i="27"/>
  <c r="BI463" i="27"/>
  <c r="BJ463" i="27"/>
  <c r="BL463" i="27"/>
  <c r="BM463" i="27"/>
  <c r="BN463" i="27" s="1"/>
  <c r="BR463" i="27"/>
  <c r="AS463" i="27" s="1"/>
  <c r="AT464" i="27"/>
  <c r="BC464" i="27"/>
  <c r="BH464" i="27"/>
  <c r="BI464" i="27"/>
  <c r="BJ464" i="27"/>
  <c r="BL464" i="27"/>
  <c r="BM464" i="27"/>
  <c r="BN464" i="27" s="1"/>
  <c r="BR464" i="27"/>
  <c r="AT465" i="27"/>
  <c r="BC465" i="27"/>
  <c r="BH465" i="27"/>
  <c r="BI465" i="27"/>
  <c r="BJ465" i="27"/>
  <c r="BL465" i="27"/>
  <c r="BM465" i="27"/>
  <c r="BN465" i="27" s="1"/>
  <c r="BR465" i="27"/>
  <c r="AT466" i="27"/>
  <c r="BC466" i="27"/>
  <c r="BH466" i="27"/>
  <c r="BI466" i="27"/>
  <c r="BJ466" i="27"/>
  <c r="BL466" i="27"/>
  <c r="BM466" i="27"/>
  <c r="BN466" i="27" s="1"/>
  <c r="BR466" i="27"/>
  <c r="AT467" i="27"/>
  <c r="BC467" i="27"/>
  <c r="BH467" i="27"/>
  <c r="BI467" i="27"/>
  <c r="BJ467" i="27"/>
  <c r="BL467" i="27"/>
  <c r="BM467" i="27"/>
  <c r="BN467" i="27" s="1"/>
  <c r="BR467" i="27"/>
  <c r="AS467" i="27" s="1"/>
  <c r="AT468" i="27"/>
  <c r="BB468" i="27"/>
  <c r="BC468" i="27"/>
  <c r="BH468" i="27"/>
  <c r="BI468" i="27"/>
  <c r="BJ468" i="27"/>
  <c r="BL468" i="27"/>
  <c r="BM468" i="27"/>
  <c r="BN468" i="27"/>
  <c r="BR468" i="27"/>
  <c r="AT469" i="27"/>
  <c r="BC469" i="27"/>
  <c r="BH469" i="27"/>
  <c r="BI469" i="27"/>
  <c r="BJ469" i="27"/>
  <c r="BL469" i="27"/>
  <c r="BM469" i="27"/>
  <c r="BN469" i="27" s="1"/>
  <c r="BR469" i="27"/>
  <c r="AT470" i="27"/>
  <c r="BC470" i="27"/>
  <c r="BH470" i="27"/>
  <c r="BI470" i="27"/>
  <c r="BJ470" i="27"/>
  <c r="BL470" i="27"/>
  <c r="BM470" i="27"/>
  <c r="BN470" i="27" s="1"/>
  <c r="BR470" i="27"/>
  <c r="AS470" i="27" s="1"/>
  <c r="AR470" i="27" s="1"/>
  <c r="AT471" i="27"/>
  <c r="BC471" i="27"/>
  <c r="BH471" i="27"/>
  <c r="BI471" i="27"/>
  <c r="BJ471" i="27"/>
  <c r="BL471" i="27"/>
  <c r="BM471" i="27"/>
  <c r="BN471" i="27" s="1"/>
  <c r="BR471" i="27"/>
  <c r="AT472" i="27"/>
  <c r="BC472" i="27"/>
  <c r="BH472" i="27"/>
  <c r="BI472" i="27"/>
  <c r="BJ472" i="27"/>
  <c r="BL472" i="27"/>
  <c r="BM472" i="27"/>
  <c r="BN472" i="27" s="1"/>
  <c r="BR472" i="27"/>
  <c r="AT473" i="27"/>
  <c r="BC473" i="27"/>
  <c r="BH473" i="27"/>
  <c r="BI473" i="27"/>
  <c r="BJ473" i="27"/>
  <c r="BL473" i="27"/>
  <c r="BM473" i="27"/>
  <c r="BN473" i="27" s="1"/>
  <c r="BR473" i="27"/>
  <c r="AS473" i="27" s="1"/>
  <c r="AT474" i="27"/>
  <c r="BC474" i="27"/>
  <c r="BH474" i="27"/>
  <c r="BI474" i="27"/>
  <c r="BJ474" i="27"/>
  <c r="BL474" i="27"/>
  <c r="BM474" i="27"/>
  <c r="BN474" i="27" s="1"/>
  <c r="BR474" i="27"/>
  <c r="AT475" i="27"/>
  <c r="BC475" i="27"/>
  <c r="BH475" i="27"/>
  <c r="BI475" i="27"/>
  <c r="BJ475" i="27"/>
  <c r="BL475" i="27"/>
  <c r="BM475" i="27"/>
  <c r="BN475" i="27" s="1"/>
  <c r="BR475" i="27"/>
  <c r="BB475" i="27" s="1"/>
  <c r="AT476" i="27"/>
  <c r="BC476" i="27"/>
  <c r="BH476" i="27"/>
  <c r="BI476" i="27"/>
  <c r="BJ476" i="27"/>
  <c r="BL476" i="27"/>
  <c r="BM476" i="27"/>
  <c r="BN476" i="27" s="1"/>
  <c r="BR476" i="27"/>
  <c r="AT477" i="27"/>
  <c r="BC477" i="27"/>
  <c r="BH477" i="27"/>
  <c r="BI477" i="27"/>
  <c r="BJ477" i="27"/>
  <c r="BL477" i="27"/>
  <c r="BM477" i="27"/>
  <c r="BN477" i="27" s="1"/>
  <c r="BR477" i="27"/>
  <c r="AT478" i="27"/>
  <c r="BC478" i="27"/>
  <c r="BH478" i="27"/>
  <c r="BI478" i="27"/>
  <c r="BJ478" i="27"/>
  <c r="BL478" i="27"/>
  <c r="BM478" i="27"/>
  <c r="BN478" i="27"/>
  <c r="BR478" i="27"/>
  <c r="BB478" i="27" s="1"/>
  <c r="AT479" i="27"/>
  <c r="BC479" i="27"/>
  <c r="BH479" i="27"/>
  <c r="BI479" i="27"/>
  <c r="BJ479" i="27"/>
  <c r="BL479" i="27"/>
  <c r="BM479" i="27"/>
  <c r="BN479" i="27" s="1"/>
  <c r="BR479" i="27"/>
  <c r="AS479" i="27" s="1"/>
  <c r="AT480" i="27"/>
  <c r="BC480" i="27"/>
  <c r="BH480" i="27"/>
  <c r="BI480" i="27"/>
  <c r="BJ480" i="27"/>
  <c r="BL480" i="27"/>
  <c r="BM480" i="27"/>
  <c r="BN480" i="27" s="1"/>
  <c r="BR480" i="27"/>
  <c r="BB480" i="27" s="1"/>
  <c r="AS481" i="27"/>
  <c r="AT481" i="27"/>
  <c r="BC481" i="27"/>
  <c r="BH481" i="27"/>
  <c r="BI481" i="27"/>
  <c r="BJ481" i="27"/>
  <c r="BL481" i="27"/>
  <c r="BM481" i="27"/>
  <c r="BN481" i="27" s="1"/>
  <c r="BR481" i="27"/>
  <c r="AT482" i="27"/>
  <c r="BC482" i="27"/>
  <c r="BH482" i="27"/>
  <c r="BI482" i="27"/>
  <c r="BJ482" i="27"/>
  <c r="BL482" i="27"/>
  <c r="BM482" i="27"/>
  <c r="BN482" i="27" s="1"/>
  <c r="BR482" i="27"/>
  <c r="AT483" i="27"/>
  <c r="BC483" i="27"/>
  <c r="BH483" i="27"/>
  <c r="BI483" i="27"/>
  <c r="BJ483" i="27"/>
  <c r="BL483" i="27"/>
  <c r="BM483" i="27"/>
  <c r="BN483" i="27" s="1"/>
  <c r="BR483" i="27"/>
  <c r="BB483" i="27" s="1"/>
  <c r="AT484" i="27"/>
  <c r="BC484" i="27"/>
  <c r="BH484" i="27"/>
  <c r="BI484" i="27"/>
  <c r="BJ484" i="27"/>
  <c r="BL484" i="27"/>
  <c r="BM484" i="27"/>
  <c r="BN484" i="27" s="1"/>
  <c r="BR484" i="27"/>
  <c r="AT485" i="27"/>
  <c r="BC485" i="27"/>
  <c r="BH485" i="27"/>
  <c r="BI485" i="27"/>
  <c r="BJ485" i="27"/>
  <c r="BL485" i="27"/>
  <c r="BM485" i="27"/>
  <c r="BN485" i="27" s="1"/>
  <c r="BR485" i="27"/>
  <c r="AS485" i="27" s="1"/>
  <c r="AR485" i="27" s="1"/>
  <c r="AT486" i="27"/>
  <c r="BC486" i="27"/>
  <c r="BH486" i="27"/>
  <c r="BI486" i="27"/>
  <c r="BJ486" i="27"/>
  <c r="BL486" i="27"/>
  <c r="BM486" i="27"/>
  <c r="BN486" i="27" s="1"/>
  <c r="BR486" i="27"/>
  <c r="BB486" i="27" s="1"/>
  <c r="BA486" i="27" s="1"/>
  <c r="AT487" i="27"/>
  <c r="BC487" i="27"/>
  <c r="BH487" i="27"/>
  <c r="BI487" i="27"/>
  <c r="BJ487" i="27"/>
  <c r="BL487" i="27"/>
  <c r="BM487" i="27"/>
  <c r="BN487" i="27" s="1"/>
  <c r="BR487" i="27"/>
  <c r="AS488" i="27"/>
  <c r="AR488" i="27" s="1"/>
  <c r="AT488" i="27"/>
  <c r="BB488" i="27"/>
  <c r="BC488" i="27"/>
  <c r="BH488" i="27"/>
  <c r="BI488" i="27"/>
  <c r="BJ488" i="27"/>
  <c r="BL488" i="27"/>
  <c r="BM488" i="27"/>
  <c r="BN488" i="27" s="1"/>
  <c r="BR488" i="27"/>
  <c r="AT489" i="27"/>
  <c r="BC489" i="27"/>
  <c r="BH489" i="27"/>
  <c r="BI489" i="27"/>
  <c r="BJ489" i="27"/>
  <c r="BL489" i="27"/>
  <c r="BM489" i="27"/>
  <c r="BN489" i="27" s="1"/>
  <c r="BR489" i="27"/>
  <c r="AT490" i="27"/>
  <c r="BC490" i="27"/>
  <c r="BH490" i="27"/>
  <c r="BI490" i="27"/>
  <c r="BJ490" i="27"/>
  <c r="BL490" i="27"/>
  <c r="BM490" i="27"/>
  <c r="BN490" i="27"/>
  <c r="BR490" i="27"/>
  <c r="AS490" i="27" s="1"/>
  <c r="AR490" i="27" s="1"/>
  <c r="AQ490" i="27" s="1"/>
  <c r="AP490" i="27" s="1"/>
  <c r="AT491" i="27"/>
  <c r="BC491" i="27"/>
  <c r="BH491" i="27"/>
  <c r="BI491" i="27"/>
  <c r="BJ491" i="27"/>
  <c r="BL491" i="27"/>
  <c r="BM491" i="27"/>
  <c r="BN491" i="27"/>
  <c r="BR491" i="27"/>
  <c r="AT492" i="27"/>
  <c r="BC492" i="27"/>
  <c r="BH492" i="27"/>
  <c r="BI492" i="27"/>
  <c r="BJ492" i="27"/>
  <c r="BL492" i="27"/>
  <c r="BM492" i="27"/>
  <c r="BN492" i="27" s="1"/>
  <c r="BR492" i="27"/>
  <c r="AT493" i="27"/>
  <c r="BC493" i="27"/>
  <c r="BH493" i="27"/>
  <c r="BI493" i="27"/>
  <c r="BJ493" i="27"/>
  <c r="BL493" i="27"/>
  <c r="BM493" i="27"/>
  <c r="BN493" i="27" s="1"/>
  <c r="BR493" i="27"/>
  <c r="BB493" i="27" s="1"/>
  <c r="AT494" i="27"/>
  <c r="BC494" i="27"/>
  <c r="BH494" i="27"/>
  <c r="BI494" i="27"/>
  <c r="BJ494" i="27"/>
  <c r="BL494" i="27"/>
  <c r="BM494" i="27"/>
  <c r="BN494" i="27" s="1"/>
  <c r="BR494" i="27"/>
  <c r="BB494" i="27" s="1"/>
  <c r="BA494" i="27" s="1"/>
  <c r="AS495" i="27"/>
  <c r="AT495" i="27"/>
  <c r="BC495" i="27"/>
  <c r="BH495" i="27"/>
  <c r="BI495" i="27"/>
  <c r="BJ495" i="27"/>
  <c r="BL495" i="27"/>
  <c r="BM495" i="27"/>
  <c r="BN495" i="27" s="1"/>
  <c r="BR495" i="27"/>
  <c r="AT496" i="27"/>
  <c r="BC496" i="27"/>
  <c r="BH496" i="27"/>
  <c r="BI496" i="27"/>
  <c r="BJ496" i="27"/>
  <c r="BL496" i="27"/>
  <c r="BM496" i="27"/>
  <c r="BN496" i="27" s="1"/>
  <c r="BR496" i="27"/>
  <c r="AT497" i="27"/>
  <c r="BC497" i="27"/>
  <c r="BH497" i="27"/>
  <c r="BI497" i="27"/>
  <c r="BJ497" i="27"/>
  <c r="BL497" i="27"/>
  <c r="BM497" i="27"/>
  <c r="BN497" i="27" s="1"/>
  <c r="BR497" i="27"/>
  <c r="BB497" i="27" s="1"/>
  <c r="BA497" i="27" s="1"/>
  <c r="AZ497" i="27" s="1"/>
  <c r="AT498" i="27"/>
  <c r="BC498" i="27"/>
  <c r="BH498" i="27"/>
  <c r="BI498" i="27"/>
  <c r="BJ498" i="27"/>
  <c r="BL498" i="27"/>
  <c r="BM498" i="27"/>
  <c r="BN498" i="27" s="1"/>
  <c r="BR498" i="27"/>
  <c r="BB498" i="27" s="1"/>
  <c r="BA498" i="27" s="1"/>
  <c r="AT499" i="27"/>
  <c r="BC499" i="27"/>
  <c r="BH499" i="27"/>
  <c r="BI499" i="27"/>
  <c r="BJ499" i="27"/>
  <c r="BL499" i="27"/>
  <c r="BM499" i="27"/>
  <c r="BN499" i="27" s="1"/>
  <c r="BR499" i="27"/>
  <c r="AS499" i="27" s="1"/>
  <c r="AT500" i="27"/>
  <c r="BC500" i="27"/>
  <c r="BH500" i="27"/>
  <c r="BI500" i="27"/>
  <c r="BJ500" i="27"/>
  <c r="BL500" i="27"/>
  <c r="BM500" i="27"/>
  <c r="BN500" i="27" s="1"/>
  <c r="BR500" i="27"/>
  <c r="AS500" i="27" s="1"/>
  <c r="AT501" i="27"/>
  <c r="BC501" i="27"/>
  <c r="BH501" i="27"/>
  <c r="BI501" i="27"/>
  <c r="BJ501" i="27"/>
  <c r="BL501" i="27"/>
  <c r="BM501" i="27"/>
  <c r="BN501" i="27" s="1"/>
  <c r="BR501" i="27"/>
  <c r="AT502" i="27"/>
  <c r="BC502" i="27"/>
  <c r="BH502" i="27"/>
  <c r="BI502" i="27"/>
  <c r="BJ502" i="27"/>
  <c r="BL502" i="27"/>
  <c r="BM502" i="27"/>
  <c r="BN502" i="27" s="1"/>
  <c r="BR502" i="27"/>
  <c r="AT503" i="27"/>
  <c r="BC503" i="27"/>
  <c r="BH503" i="27"/>
  <c r="BI503" i="27"/>
  <c r="BJ503" i="27"/>
  <c r="BL503" i="27"/>
  <c r="BM503" i="27"/>
  <c r="BN503" i="27" s="1"/>
  <c r="BR503" i="27"/>
  <c r="AT504" i="27"/>
  <c r="BC504" i="27"/>
  <c r="BH504" i="27"/>
  <c r="BI504" i="27"/>
  <c r="BJ504" i="27"/>
  <c r="BL504" i="27"/>
  <c r="BM504" i="27"/>
  <c r="BN504" i="27" s="1"/>
  <c r="BR504" i="27"/>
  <c r="AT505" i="27"/>
  <c r="BC505" i="27"/>
  <c r="BH505" i="27"/>
  <c r="BI505" i="27"/>
  <c r="BJ505" i="27"/>
  <c r="BL505" i="27"/>
  <c r="BM505" i="27"/>
  <c r="BN505" i="27" s="1"/>
  <c r="BR505" i="27"/>
  <c r="BB505" i="27" s="1"/>
  <c r="AT506" i="27"/>
  <c r="BC506" i="27"/>
  <c r="BH506" i="27"/>
  <c r="BI506" i="27"/>
  <c r="BJ506" i="27"/>
  <c r="BL506" i="27"/>
  <c r="BM506" i="27"/>
  <c r="BN506" i="27"/>
  <c r="BR506" i="27"/>
  <c r="AS506" i="27" s="1"/>
  <c r="AT507" i="27"/>
  <c r="BC507" i="27"/>
  <c r="BH507" i="27"/>
  <c r="BI507" i="27"/>
  <c r="BJ507" i="27"/>
  <c r="BL507" i="27"/>
  <c r="BM507" i="27"/>
  <c r="BN507" i="27" s="1"/>
  <c r="BR507" i="27"/>
  <c r="AT508" i="27"/>
  <c r="BC508" i="27"/>
  <c r="BH508" i="27"/>
  <c r="BI508" i="27"/>
  <c r="BJ508" i="27"/>
  <c r="BL508" i="27"/>
  <c r="BM508" i="27"/>
  <c r="BN508" i="27" s="1"/>
  <c r="BR508" i="27"/>
  <c r="BB508" i="27" s="1"/>
  <c r="AT509" i="27"/>
  <c r="BC509" i="27"/>
  <c r="BH509" i="27"/>
  <c r="BI509" i="27"/>
  <c r="BJ509" i="27"/>
  <c r="BL509" i="27"/>
  <c r="BM509" i="27"/>
  <c r="BN509" i="27"/>
  <c r="BR509" i="27"/>
  <c r="AT510" i="27"/>
  <c r="BC510" i="27"/>
  <c r="BH510" i="27"/>
  <c r="BI510" i="27"/>
  <c r="BJ510" i="27"/>
  <c r="BL510" i="27"/>
  <c r="BM510" i="27"/>
  <c r="BN510" i="27"/>
  <c r="BR510" i="27"/>
  <c r="AS510" i="27" s="1"/>
  <c r="AR510" i="27" s="1"/>
  <c r="AT511" i="27"/>
  <c r="BC511" i="27"/>
  <c r="BH511" i="27"/>
  <c r="BI511" i="27"/>
  <c r="BJ511" i="27"/>
  <c r="BL511" i="27"/>
  <c r="BM511" i="27"/>
  <c r="BN511" i="27" s="1"/>
  <c r="BR511" i="27"/>
  <c r="AS511" i="27" s="1"/>
  <c r="AR511" i="27" s="1"/>
  <c r="AQ511" i="27" s="1"/>
  <c r="AP511" i="27" s="1"/>
  <c r="AO511" i="27" s="1"/>
  <c r="AT512" i="27"/>
  <c r="BC512" i="27"/>
  <c r="BH512" i="27"/>
  <c r="BI512" i="27"/>
  <c r="BJ512" i="27"/>
  <c r="BL512" i="27"/>
  <c r="BM512" i="27"/>
  <c r="BN512" i="27" s="1"/>
  <c r="BR512" i="27"/>
  <c r="BB512" i="27" s="1"/>
  <c r="BA512" i="27" s="1"/>
  <c r="AT513" i="27"/>
  <c r="BC513" i="27"/>
  <c r="BH513" i="27"/>
  <c r="BI513" i="27"/>
  <c r="BJ513" i="27"/>
  <c r="BL513" i="27"/>
  <c r="BM513" i="27"/>
  <c r="BN513" i="27" s="1"/>
  <c r="BR513" i="27"/>
  <c r="AT514" i="27"/>
  <c r="BC514" i="27"/>
  <c r="BH514" i="27"/>
  <c r="BI514" i="27"/>
  <c r="BJ514" i="27"/>
  <c r="BL514" i="27"/>
  <c r="BM514" i="27"/>
  <c r="BN514" i="27" s="1"/>
  <c r="BR514" i="27"/>
  <c r="BB514" i="27" s="1"/>
  <c r="AT515" i="27"/>
  <c r="BC515" i="27"/>
  <c r="BH515" i="27"/>
  <c r="BI515" i="27"/>
  <c r="BJ515" i="27"/>
  <c r="BL515" i="27"/>
  <c r="BM515" i="27"/>
  <c r="BN515" i="27" s="1"/>
  <c r="BR515" i="27"/>
  <c r="BB515" i="27" s="1"/>
  <c r="BA515" i="27" s="1"/>
  <c r="AT516" i="27"/>
  <c r="BC516" i="27"/>
  <c r="BH516" i="27"/>
  <c r="BI516" i="27"/>
  <c r="BJ516" i="27"/>
  <c r="BL516" i="27"/>
  <c r="BM516" i="27"/>
  <c r="BN516" i="27" s="1"/>
  <c r="BR516" i="27"/>
  <c r="AT517" i="27"/>
  <c r="BC517" i="27"/>
  <c r="BH517" i="27"/>
  <c r="BI517" i="27"/>
  <c r="BJ517" i="27"/>
  <c r="BL517" i="27"/>
  <c r="BM517" i="27"/>
  <c r="BN517" i="27" s="1"/>
  <c r="BR517" i="27"/>
  <c r="BB517" i="27" s="1"/>
  <c r="AT518" i="27"/>
  <c r="BC518" i="27"/>
  <c r="BH518" i="27"/>
  <c r="BI518" i="27"/>
  <c r="BJ518" i="27"/>
  <c r="BL518" i="27"/>
  <c r="BM518" i="27"/>
  <c r="BN518" i="27"/>
  <c r="BR518" i="27"/>
  <c r="AS518" i="27" s="1"/>
  <c r="AT519" i="27"/>
  <c r="BC519" i="27"/>
  <c r="BH519" i="27"/>
  <c r="BI519" i="27"/>
  <c r="BJ519" i="27"/>
  <c r="BL519" i="27"/>
  <c r="BM519" i="27"/>
  <c r="BN519" i="27" s="1"/>
  <c r="BR519" i="27"/>
  <c r="AT520" i="27"/>
  <c r="BC520" i="27"/>
  <c r="BH520" i="27"/>
  <c r="BI520" i="27"/>
  <c r="BJ520" i="27"/>
  <c r="BL520" i="27"/>
  <c r="BM520" i="27"/>
  <c r="BN520" i="27" s="1"/>
  <c r="BR520" i="27"/>
  <c r="AT521" i="27"/>
  <c r="BB521" i="27"/>
  <c r="BA521" i="27" s="1"/>
  <c r="BC521" i="27"/>
  <c r="BH521" i="27"/>
  <c r="BI521" i="27"/>
  <c r="BJ521" i="27"/>
  <c r="BL521" i="27"/>
  <c r="BM521" i="27"/>
  <c r="BN521" i="27" s="1"/>
  <c r="BR521" i="27"/>
  <c r="AS521" i="27" s="1"/>
  <c r="AT522" i="27"/>
  <c r="BC522" i="27"/>
  <c r="BH522" i="27"/>
  <c r="BI522" i="27"/>
  <c r="BJ522" i="27"/>
  <c r="BL522" i="27"/>
  <c r="BM522" i="27"/>
  <c r="BN522" i="27" s="1"/>
  <c r="BR522" i="27"/>
  <c r="BB522" i="27" s="1"/>
  <c r="AT523" i="27"/>
  <c r="BC523" i="27"/>
  <c r="BH523" i="27"/>
  <c r="BI523" i="27"/>
  <c r="BJ523" i="27"/>
  <c r="BL523" i="27"/>
  <c r="BM523" i="27"/>
  <c r="BN523" i="27" s="1"/>
  <c r="BR523" i="27"/>
  <c r="AT524" i="27"/>
  <c r="BB524" i="27"/>
  <c r="BC524" i="27"/>
  <c r="BH524" i="27"/>
  <c r="BI524" i="27"/>
  <c r="BJ524" i="27"/>
  <c r="BL524" i="27"/>
  <c r="BM524" i="27"/>
  <c r="BN524" i="27"/>
  <c r="BR524" i="27"/>
  <c r="AS524" i="27" s="1"/>
  <c r="AT525" i="27"/>
  <c r="BC525" i="27"/>
  <c r="BH525" i="27"/>
  <c r="BI525" i="27"/>
  <c r="BJ525" i="27"/>
  <c r="BL525" i="27"/>
  <c r="BM525" i="27"/>
  <c r="BN525" i="27" s="1"/>
  <c r="BR525" i="27"/>
  <c r="BB525" i="27" s="1"/>
  <c r="AT526" i="27"/>
  <c r="BC526" i="27"/>
  <c r="BH526" i="27"/>
  <c r="BI526" i="27"/>
  <c r="BJ526" i="27"/>
  <c r="BL526" i="27"/>
  <c r="BM526" i="27"/>
  <c r="BN526" i="27" s="1"/>
  <c r="BR526" i="27"/>
  <c r="BB526" i="27" s="1"/>
  <c r="BA526" i="27" s="1"/>
  <c r="AT527" i="27"/>
  <c r="BC527" i="27"/>
  <c r="BH527" i="27"/>
  <c r="BI527" i="27"/>
  <c r="BJ527" i="27"/>
  <c r="BL527" i="27"/>
  <c r="BM527" i="27"/>
  <c r="BN527" i="27"/>
  <c r="BR527" i="27"/>
  <c r="AS527" i="27" s="1"/>
  <c r="AS528" i="27"/>
  <c r="AT528" i="27"/>
  <c r="BC528" i="27"/>
  <c r="BH528" i="27"/>
  <c r="BI528" i="27"/>
  <c r="BJ528" i="27"/>
  <c r="BL528" i="27"/>
  <c r="BM528" i="27"/>
  <c r="BN528" i="27" s="1"/>
  <c r="BR528" i="27"/>
  <c r="BB528" i="27" s="1"/>
  <c r="BA528" i="27" s="1"/>
  <c r="AT529" i="27"/>
  <c r="BC529" i="27"/>
  <c r="BH529" i="27"/>
  <c r="BI529" i="27"/>
  <c r="BJ529" i="27"/>
  <c r="BL529" i="27"/>
  <c r="BM529" i="27"/>
  <c r="BN529" i="27" s="1"/>
  <c r="BR529" i="27"/>
  <c r="AT530" i="27"/>
  <c r="BC530" i="27"/>
  <c r="BH530" i="27"/>
  <c r="BI530" i="27"/>
  <c r="BJ530" i="27"/>
  <c r="BL530" i="27"/>
  <c r="BM530" i="27"/>
  <c r="BN530" i="27" s="1"/>
  <c r="BR530" i="27"/>
  <c r="BB530" i="27" s="1"/>
  <c r="AT531" i="27"/>
  <c r="BC531" i="27"/>
  <c r="BH531" i="27"/>
  <c r="BI531" i="27"/>
  <c r="BJ531" i="27"/>
  <c r="BL531" i="27"/>
  <c r="BM531" i="27"/>
  <c r="BN531" i="27" s="1"/>
  <c r="BR531" i="27"/>
  <c r="AT532" i="27"/>
  <c r="BC532" i="27"/>
  <c r="BH532" i="27"/>
  <c r="BI532" i="27"/>
  <c r="BJ532" i="27"/>
  <c r="BL532" i="27"/>
  <c r="BM532" i="27"/>
  <c r="BN532" i="27" s="1"/>
  <c r="BR532" i="27"/>
  <c r="AT533" i="27"/>
  <c r="BC533" i="27"/>
  <c r="BH533" i="27"/>
  <c r="BI533" i="27"/>
  <c r="BJ533" i="27"/>
  <c r="BL533" i="27"/>
  <c r="BM533" i="27"/>
  <c r="BN533" i="27" s="1"/>
  <c r="BR533" i="27"/>
  <c r="BB533" i="27" s="1"/>
  <c r="BA533" i="27" s="1"/>
  <c r="AT534" i="27"/>
  <c r="BC534" i="27"/>
  <c r="BH534" i="27"/>
  <c r="BI534" i="27"/>
  <c r="BJ534" i="27"/>
  <c r="BL534" i="27"/>
  <c r="BM534" i="27"/>
  <c r="BN534" i="27" s="1"/>
  <c r="BR534" i="27"/>
  <c r="AT535" i="27"/>
  <c r="BC535" i="27"/>
  <c r="BH535" i="27"/>
  <c r="BI535" i="27"/>
  <c r="BJ535" i="27"/>
  <c r="BL535" i="27"/>
  <c r="BM535" i="27"/>
  <c r="BN535" i="27" s="1"/>
  <c r="BR535" i="27"/>
  <c r="AT536" i="27"/>
  <c r="BC536" i="27"/>
  <c r="BH536" i="27"/>
  <c r="BI536" i="27"/>
  <c r="BJ536" i="27"/>
  <c r="BL536" i="27"/>
  <c r="BM536" i="27"/>
  <c r="BN536" i="27" s="1"/>
  <c r="BR536" i="27"/>
  <c r="AT537" i="27"/>
  <c r="BC537" i="27"/>
  <c r="BH537" i="27"/>
  <c r="BI537" i="27"/>
  <c r="BJ537" i="27"/>
  <c r="BL537" i="27"/>
  <c r="BM537" i="27"/>
  <c r="BN537" i="27" s="1"/>
  <c r="BR537" i="27"/>
  <c r="BB537" i="27" s="1"/>
  <c r="AT538" i="27"/>
  <c r="BC538" i="27"/>
  <c r="BH538" i="27"/>
  <c r="BI538" i="27"/>
  <c r="BJ538" i="27"/>
  <c r="BL538" i="27"/>
  <c r="BM538" i="27"/>
  <c r="BN538" i="27" s="1"/>
  <c r="BR538" i="27"/>
  <c r="BB538" i="27" s="1"/>
  <c r="AT539" i="27"/>
  <c r="BC539" i="27"/>
  <c r="BH539" i="27"/>
  <c r="BI539" i="27"/>
  <c r="BJ539" i="27"/>
  <c r="BL539" i="27"/>
  <c r="BM539" i="27"/>
  <c r="BN539" i="27" s="1"/>
  <c r="BR539" i="27"/>
  <c r="AT540" i="27"/>
  <c r="BC540" i="27"/>
  <c r="BH540" i="27"/>
  <c r="BI540" i="27"/>
  <c r="BJ540" i="27"/>
  <c r="BL540" i="27"/>
  <c r="BM540" i="27"/>
  <c r="BN540" i="27" s="1"/>
  <c r="BR540" i="27"/>
  <c r="BB540" i="27" s="1"/>
  <c r="AT541" i="27"/>
  <c r="BC541" i="27"/>
  <c r="BH541" i="27"/>
  <c r="BI541" i="27"/>
  <c r="BJ541" i="27"/>
  <c r="BL541" i="27"/>
  <c r="BM541" i="27"/>
  <c r="BN541" i="27" s="1"/>
  <c r="BR541" i="27"/>
  <c r="AS541" i="27" s="1"/>
  <c r="AT542" i="27"/>
  <c r="BC542" i="27"/>
  <c r="BH542" i="27"/>
  <c r="BI542" i="27"/>
  <c r="BJ542" i="27"/>
  <c r="BL542" i="27"/>
  <c r="BM542" i="27"/>
  <c r="BN542" i="27" s="1"/>
  <c r="BR542" i="27"/>
  <c r="AS542" i="27" s="1"/>
  <c r="AT543" i="27"/>
  <c r="BC543" i="27"/>
  <c r="BH543" i="27"/>
  <c r="BI543" i="27"/>
  <c r="BJ543" i="27"/>
  <c r="BL543" i="27"/>
  <c r="BM543" i="27"/>
  <c r="BN543" i="27" s="1"/>
  <c r="BR543" i="27"/>
  <c r="AT544" i="27"/>
  <c r="BC544" i="27"/>
  <c r="BH544" i="27"/>
  <c r="BI544" i="27"/>
  <c r="BJ544" i="27"/>
  <c r="BL544" i="27"/>
  <c r="BM544" i="27"/>
  <c r="BN544" i="27" s="1"/>
  <c r="BR544" i="27"/>
  <c r="BB544" i="27" s="1"/>
  <c r="AT545" i="27"/>
  <c r="BC545" i="27"/>
  <c r="BH545" i="27"/>
  <c r="BI545" i="27"/>
  <c r="BJ545" i="27"/>
  <c r="BL545" i="27"/>
  <c r="BM545" i="27"/>
  <c r="BN545" i="27" s="1"/>
  <c r="BR545" i="27"/>
  <c r="AT546" i="27"/>
  <c r="BC546" i="27"/>
  <c r="BH546" i="27"/>
  <c r="BI546" i="27"/>
  <c r="BJ546" i="27"/>
  <c r="BL546" i="27"/>
  <c r="BM546" i="27"/>
  <c r="BN546" i="27" s="1"/>
  <c r="BR546" i="27"/>
  <c r="BB546" i="27" s="1"/>
  <c r="AT547" i="27"/>
  <c r="BC547" i="27"/>
  <c r="BH547" i="27"/>
  <c r="BI547" i="27"/>
  <c r="BJ547" i="27"/>
  <c r="BL547" i="27"/>
  <c r="BM547" i="27"/>
  <c r="BN547" i="27" s="1"/>
  <c r="BR547" i="27"/>
  <c r="AS547" i="27" s="1"/>
  <c r="AR547" i="27" s="1"/>
  <c r="AQ547" i="27" s="1"/>
  <c r="AP547" i="27" s="1"/>
  <c r="AT548" i="27"/>
  <c r="BC548" i="27"/>
  <c r="BH548" i="27"/>
  <c r="BI548" i="27"/>
  <c r="BJ548" i="27"/>
  <c r="BL548" i="27"/>
  <c r="BM548" i="27"/>
  <c r="BN548" i="27"/>
  <c r="BR548" i="27"/>
  <c r="AT549" i="27"/>
  <c r="BC549" i="27"/>
  <c r="BH549" i="27"/>
  <c r="BI549" i="27"/>
  <c r="BJ549" i="27"/>
  <c r="BL549" i="27"/>
  <c r="BM549" i="27"/>
  <c r="BN549" i="27" s="1"/>
  <c r="BR549" i="27"/>
  <c r="BB549" i="27" s="1"/>
  <c r="BA549" i="27" s="1"/>
  <c r="AT550" i="27"/>
  <c r="BC550" i="27"/>
  <c r="BH550" i="27"/>
  <c r="BI550" i="27"/>
  <c r="BJ550" i="27"/>
  <c r="BL550" i="27"/>
  <c r="BM550" i="27"/>
  <c r="BN550" i="27" s="1"/>
  <c r="BR550" i="27"/>
  <c r="AT551" i="27"/>
  <c r="BC551" i="27"/>
  <c r="BH551" i="27"/>
  <c r="BI551" i="27"/>
  <c r="BJ551" i="27"/>
  <c r="BL551" i="27"/>
  <c r="BM551" i="27"/>
  <c r="BN551" i="27" s="1"/>
  <c r="BR551" i="27"/>
  <c r="BB551" i="27" s="1"/>
  <c r="AT552" i="27"/>
  <c r="BC552" i="27"/>
  <c r="BH552" i="27"/>
  <c r="BI552" i="27"/>
  <c r="BJ552" i="27"/>
  <c r="BL552" i="27"/>
  <c r="BM552" i="27"/>
  <c r="BN552" i="27" s="1"/>
  <c r="BR552" i="27"/>
  <c r="AT553" i="27"/>
  <c r="BC553" i="27"/>
  <c r="BH553" i="27"/>
  <c r="BI553" i="27"/>
  <c r="BJ553" i="27"/>
  <c r="BL553" i="27"/>
  <c r="BM553" i="27"/>
  <c r="BN553" i="27" s="1"/>
  <c r="BR553" i="27"/>
  <c r="BB553" i="27" s="1"/>
  <c r="AT554" i="27"/>
  <c r="BC554" i="27"/>
  <c r="BH554" i="27"/>
  <c r="BI554" i="27"/>
  <c r="BJ554" i="27"/>
  <c r="BL554" i="27"/>
  <c r="BM554" i="27"/>
  <c r="BN554" i="27" s="1"/>
  <c r="BR554" i="27"/>
  <c r="AT555" i="27"/>
  <c r="BC555" i="27"/>
  <c r="BH555" i="27"/>
  <c r="BI555" i="27"/>
  <c r="BJ555" i="27"/>
  <c r="BL555" i="27"/>
  <c r="BM555" i="27"/>
  <c r="BN555" i="27" s="1"/>
  <c r="BR555" i="27"/>
  <c r="AT556" i="27"/>
  <c r="BC556" i="27"/>
  <c r="BH556" i="27"/>
  <c r="BI556" i="27"/>
  <c r="BJ556" i="27"/>
  <c r="BL556" i="27"/>
  <c r="BM556" i="27"/>
  <c r="BN556" i="27" s="1"/>
  <c r="BR556" i="27"/>
  <c r="AS556" i="27" s="1"/>
  <c r="AT557" i="27"/>
  <c r="BC557" i="27"/>
  <c r="BH557" i="27"/>
  <c r="BI557" i="27"/>
  <c r="BJ557" i="27"/>
  <c r="BL557" i="27"/>
  <c r="BM557" i="27"/>
  <c r="BN557" i="27" s="1"/>
  <c r="BR557" i="27"/>
  <c r="AT558" i="27"/>
  <c r="BC558" i="27"/>
  <c r="BH558" i="27"/>
  <c r="BI558" i="27"/>
  <c r="BJ558" i="27"/>
  <c r="BL558" i="27"/>
  <c r="BM558" i="27"/>
  <c r="BN558" i="27" s="1"/>
  <c r="BR558" i="27"/>
  <c r="BB558" i="27" s="1"/>
  <c r="AT559" i="27"/>
  <c r="BC559" i="27"/>
  <c r="BH559" i="27"/>
  <c r="BI559" i="27"/>
  <c r="BJ559" i="27"/>
  <c r="BL559" i="27"/>
  <c r="BM559" i="27"/>
  <c r="BN559" i="27" s="1"/>
  <c r="BR559" i="27"/>
  <c r="AS559" i="27" s="1"/>
  <c r="AR559" i="27" s="1"/>
  <c r="AQ559" i="27" s="1"/>
  <c r="AP559" i="27" s="1"/>
  <c r="AT560" i="27"/>
  <c r="BC560" i="27"/>
  <c r="BH560" i="27"/>
  <c r="BI560" i="27"/>
  <c r="BJ560" i="27"/>
  <c r="BL560" i="27"/>
  <c r="BM560" i="27"/>
  <c r="BN560" i="27" s="1"/>
  <c r="BR560" i="27"/>
  <c r="BB560" i="27" s="1"/>
  <c r="AT561" i="27"/>
  <c r="BC561" i="27"/>
  <c r="BH561" i="27"/>
  <c r="BI561" i="27"/>
  <c r="BJ561" i="27"/>
  <c r="BL561" i="27"/>
  <c r="BM561" i="27"/>
  <c r="BN561" i="27" s="1"/>
  <c r="BR561" i="27"/>
  <c r="BB561" i="27" s="1"/>
  <c r="AT562" i="27"/>
  <c r="BC562" i="27"/>
  <c r="BH562" i="27"/>
  <c r="BI562" i="27"/>
  <c r="BJ562" i="27"/>
  <c r="BL562" i="27"/>
  <c r="BM562" i="27"/>
  <c r="BN562" i="27" s="1"/>
  <c r="BR562" i="27"/>
  <c r="BB562" i="27" s="1"/>
  <c r="AT563" i="27"/>
  <c r="BC563" i="27"/>
  <c r="BH563" i="27"/>
  <c r="BI563" i="27"/>
  <c r="BJ563" i="27"/>
  <c r="BL563" i="27"/>
  <c r="BM563" i="27"/>
  <c r="BN563" i="27" s="1"/>
  <c r="BR563" i="27"/>
  <c r="AS563" i="27" s="1"/>
  <c r="AR563" i="27" s="1"/>
  <c r="AQ563" i="27" s="1"/>
  <c r="AP563" i="27" s="1"/>
  <c r="AT564" i="27"/>
  <c r="BC564" i="27"/>
  <c r="BH564" i="27"/>
  <c r="BI564" i="27"/>
  <c r="BJ564" i="27"/>
  <c r="BL564" i="27"/>
  <c r="BM564" i="27"/>
  <c r="BN564" i="27" s="1"/>
  <c r="BR564" i="27"/>
  <c r="BB564" i="27" s="1"/>
  <c r="AT565" i="27"/>
  <c r="BC565" i="27"/>
  <c r="BH565" i="27"/>
  <c r="BI565" i="27"/>
  <c r="BJ565" i="27"/>
  <c r="BL565" i="27"/>
  <c r="BM565" i="27"/>
  <c r="BN565" i="27" s="1"/>
  <c r="BR565" i="27"/>
  <c r="AS565" i="27" s="1"/>
  <c r="AT566" i="27"/>
  <c r="BC566" i="27"/>
  <c r="BH566" i="27"/>
  <c r="BI566" i="27"/>
  <c r="BJ566" i="27"/>
  <c r="BL566" i="27"/>
  <c r="BM566" i="27"/>
  <c r="BN566" i="27" s="1"/>
  <c r="BR566" i="27"/>
  <c r="AT567" i="27"/>
  <c r="BC567" i="27"/>
  <c r="BH567" i="27"/>
  <c r="BI567" i="27"/>
  <c r="BJ567" i="27"/>
  <c r="BL567" i="27"/>
  <c r="BM567" i="27"/>
  <c r="BN567" i="27" s="1"/>
  <c r="BR567" i="27"/>
  <c r="AT568" i="27"/>
  <c r="BC568" i="27"/>
  <c r="BH568" i="27"/>
  <c r="BI568" i="27"/>
  <c r="BJ568" i="27"/>
  <c r="BL568" i="27"/>
  <c r="BM568" i="27"/>
  <c r="BN568" i="27" s="1"/>
  <c r="BR568" i="27"/>
  <c r="BB568" i="27" s="1"/>
  <c r="AT569" i="27"/>
  <c r="BC569" i="27"/>
  <c r="BH569" i="27"/>
  <c r="BI569" i="27"/>
  <c r="BJ569" i="27"/>
  <c r="BL569" i="27"/>
  <c r="BM569" i="27"/>
  <c r="BN569" i="27" s="1"/>
  <c r="BR569" i="27"/>
  <c r="AS569" i="27" s="1"/>
  <c r="AT570" i="27"/>
  <c r="BC570" i="27"/>
  <c r="BH570" i="27"/>
  <c r="BI570" i="27"/>
  <c r="BJ570" i="27"/>
  <c r="BL570" i="27"/>
  <c r="BM570" i="27"/>
  <c r="BN570" i="27" s="1"/>
  <c r="BR570" i="27"/>
  <c r="AT571" i="27"/>
  <c r="BC571" i="27"/>
  <c r="BH571" i="27"/>
  <c r="BI571" i="27"/>
  <c r="BJ571" i="27"/>
  <c r="BL571" i="27"/>
  <c r="BM571" i="27"/>
  <c r="BN571" i="27" s="1"/>
  <c r="BR571" i="27"/>
  <c r="AS571" i="27" s="1"/>
  <c r="AT572" i="27"/>
  <c r="BC572" i="27"/>
  <c r="BH572" i="27"/>
  <c r="BI572" i="27"/>
  <c r="BJ572" i="27"/>
  <c r="BL572" i="27"/>
  <c r="BM572" i="27"/>
  <c r="BN572" i="27" s="1"/>
  <c r="BR572" i="27"/>
  <c r="AS572" i="27" s="1"/>
  <c r="AT573" i="27"/>
  <c r="BC573" i="27"/>
  <c r="BH573" i="27"/>
  <c r="BI573" i="27"/>
  <c r="BJ573" i="27"/>
  <c r="BL573" i="27"/>
  <c r="BM573" i="27"/>
  <c r="BN573" i="27" s="1"/>
  <c r="BR573" i="27"/>
  <c r="BB573" i="27" s="1"/>
  <c r="AT574" i="27"/>
  <c r="BC574" i="27"/>
  <c r="BH574" i="27"/>
  <c r="BI574" i="27"/>
  <c r="BJ574" i="27"/>
  <c r="BL574" i="27"/>
  <c r="BM574" i="27"/>
  <c r="BN574" i="27" s="1"/>
  <c r="BR574" i="27"/>
  <c r="BB574" i="27" s="1"/>
  <c r="AT575" i="27"/>
  <c r="BC575" i="27"/>
  <c r="BH575" i="27"/>
  <c r="BI575" i="27"/>
  <c r="BJ575" i="27"/>
  <c r="BL575" i="27"/>
  <c r="BM575" i="27"/>
  <c r="BN575" i="27" s="1"/>
  <c r="BR575" i="27"/>
  <c r="AT576" i="27"/>
  <c r="BC576" i="27"/>
  <c r="BH576" i="27"/>
  <c r="BI576" i="27"/>
  <c r="BJ576" i="27"/>
  <c r="BL576" i="27"/>
  <c r="BM576" i="27"/>
  <c r="BN576" i="27" s="1"/>
  <c r="BR576" i="27"/>
  <c r="AT577" i="27"/>
  <c r="BC577" i="27"/>
  <c r="BH577" i="27"/>
  <c r="BI577" i="27"/>
  <c r="BJ577" i="27"/>
  <c r="BL577" i="27"/>
  <c r="BM577" i="27"/>
  <c r="BN577" i="27" s="1"/>
  <c r="BR577" i="27"/>
  <c r="BB577" i="27" s="1"/>
  <c r="AT578" i="27"/>
  <c r="BC578" i="27"/>
  <c r="BH578" i="27"/>
  <c r="BI578" i="27"/>
  <c r="BJ578" i="27"/>
  <c r="BL578" i="27"/>
  <c r="BM578" i="27"/>
  <c r="BN578" i="27" s="1"/>
  <c r="BR578" i="27"/>
  <c r="AT579" i="27"/>
  <c r="BC579" i="27"/>
  <c r="BH579" i="27"/>
  <c r="BI579" i="27"/>
  <c r="BJ579" i="27"/>
  <c r="BL579" i="27"/>
  <c r="BM579" i="27"/>
  <c r="BN579" i="27" s="1"/>
  <c r="BR579" i="27"/>
  <c r="AT580" i="27"/>
  <c r="BC580" i="27"/>
  <c r="BH580" i="27"/>
  <c r="BI580" i="27"/>
  <c r="BJ580" i="27"/>
  <c r="BL580" i="27"/>
  <c r="BM580" i="27"/>
  <c r="BN580" i="27" s="1"/>
  <c r="BR580" i="27"/>
  <c r="BB580" i="27" s="1"/>
  <c r="AT581" i="27"/>
  <c r="BC581" i="27"/>
  <c r="BH581" i="27"/>
  <c r="BI581" i="27"/>
  <c r="BJ581" i="27"/>
  <c r="BL581" i="27"/>
  <c r="BM581" i="27"/>
  <c r="BN581" i="27" s="1"/>
  <c r="BR581" i="27"/>
  <c r="BB581" i="27" s="1"/>
  <c r="AT582" i="27"/>
  <c r="BB582" i="27"/>
  <c r="BC582" i="27"/>
  <c r="BH582" i="27"/>
  <c r="BI582" i="27"/>
  <c r="BJ582" i="27"/>
  <c r="BL582" i="27"/>
  <c r="BM582" i="27"/>
  <c r="BN582" i="27"/>
  <c r="BR582" i="27"/>
  <c r="AT583" i="27"/>
  <c r="BC583" i="27"/>
  <c r="BH583" i="27"/>
  <c r="BI583" i="27"/>
  <c r="BJ583" i="27"/>
  <c r="BL583" i="27"/>
  <c r="BM583" i="27"/>
  <c r="BN583" i="27" s="1"/>
  <c r="BR583" i="27"/>
  <c r="BB583" i="27" s="1"/>
  <c r="AT584" i="27"/>
  <c r="BC584" i="27"/>
  <c r="BH584" i="27"/>
  <c r="BI584" i="27"/>
  <c r="BJ584" i="27"/>
  <c r="BL584" i="27"/>
  <c r="BM584" i="27"/>
  <c r="BN584" i="27" s="1"/>
  <c r="BR584" i="27"/>
  <c r="AT585" i="27"/>
  <c r="BC585" i="27"/>
  <c r="BH585" i="27"/>
  <c r="BI585" i="27"/>
  <c r="BJ585" i="27"/>
  <c r="BL585" i="27"/>
  <c r="BM585" i="27"/>
  <c r="BN585" i="27"/>
  <c r="BR585" i="27"/>
  <c r="AT586" i="27"/>
  <c r="BB586" i="27"/>
  <c r="BC586" i="27"/>
  <c r="BH586" i="27"/>
  <c r="BI586" i="27"/>
  <c r="BJ586" i="27"/>
  <c r="BL586" i="27"/>
  <c r="BM586" i="27"/>
  <c r="BN586" i="27" s="1"/>
  <c r="BR586" i="27"/>
  <c r="AS586" i="27" s="1"/>
  <c r="AT587" i="27"/>
  <c r="BC587" i="27"/>
  <c r="BH587" i="27"/>
  <c r="BI587" i="27"/>
  <c r="BJ587" i="27"/>
  <c r="BL587" i="27"/>
  <c r="BM587" i="27"/>
  <c r="BN587" i="27" s="1"/>
  <c r="BR587" i="27"/>
  <c r="AT588" i="27"/>
  <c r="BC588" i="27"/>
  <c r="BH588" i="27"/>
  <c r="BI588" i="27"/>
  <c r="BJ588" i="27"/>
  <c r="BL588" i="27"/>
  <c r="BM588" i="27"/>
  <c r="BN588" i="27" s="1"/>
  <c r="BR588" i="27"/>
  <c r="AT589" i="27"/>
  <c r="BC589" i="27"/>
  <c r="BH589" i="27"/>
  <c r="BI589" i="27"/>
  <c r="BJ589" i="27"/>
  <c r="BL589" i="27"/>
  <c r="BM589" i="27"/>
  <c r="BN589" i="27" s="1"/>
  <c r="BR589" i="27"/>
  <c r="AT590" i="27"/>
  <c r="BC590" i="27"/>
  <c r="BH590" i="27"/>
  <c r="BI590" i="27"/>
  <c r="BJ590" i="27"/>
  <c r="BL590" i="27"/>
  <c r="BM590" i="27"/>
  <c r="BN590" i="27"/>
  <c r="BR590" i="27"/>
  <c r="BB590" i="27" s="1"/>
  <c r="AT591" i="27"/>
  <c r="BC591" i="27"/>
  <c r="BH591" i="27"/>
  <c r="BI591" i="27"/>
  <c r="BJ591" i="27"/>
  <c r="BL591" i="27"/>
  <c r="BM591" i="27"/>
  <c r="BN591" i="27" s="1"/>
  <c r="BR591" i="27"/>
  <c r="BB591" i="27" s="1"/>
  <c r="AT592" i="27"/>
  <c r="BC592" i="27"/>
  <c r="BH592" i="27"/>
  <c r="BI592" i="27"/>
  <c r="BJ592" i="27"/>
  <c r="BL592" i="27"/>
  <c r="BM592" i="27"/>
  <c r="BN592" i="27"/>
  <c r="BR592" i="27"/>
  <c r="AT593" i="27"/>
  <c r="BC593" i="27"/>
  <c r="BH593" i="27"/>
  <c r="BI593" i="27"/>
  <c r="BJ593" i="27"/>
  <c r="BL593" i="27"/>
  <c r="BM593" i="27"/>
  <c r="BN593" i="27" s="1"/>
  <c r="BR593" i="27"/>
  <c r="AT594" i="27"/>
  <c r="BC594" i="27"/>
  <c r="BH594" i="27"/>
  <c r="BI594" i="27"/>
  <c r="BJ594" i="27"/>
  <c r="BL594" i="27"/>
  <c r="BM594" i="27"/>
  <c r="BN594" i="27"/>
  <c r="BR594" i="27"/>
  <c r="AS594" i="27" s="1"/>
  <c r="AT595" i="27"/>
  <c r="BC595" i="27"/>
  <c r="BH595" i="27"/>
  <c r="BI595" i="27"/>
  <c r="BJ595" i="27"/>
  <c r="BL595" i="27"/>
  <c r="BM595" i="27"/>
  <c r="BN595" i="27" s="1"/>
  <c r="BR595" i="27"/>
  <c r="AS595" i="27" s="1"/>
  <c r="AT596" i="27"/>
  <c r="BC596" i="27"/>
  <c r="BH596" i="27"/>
  <c r="BI596" i="27"/>
  <c r="BJ596" i="27"/>
  <c r="BL596" i="27"/>
  <c r="BM596" i="27"/>
  <c r="BN596" i="27" s="1"/>
  <c r="BR596" i="27"/>
  <c r="AT597" i="27"/>
  <c r="BC597" i="27"/>
  <c r="BH597" i="27"/>
  <c r="BI597" i="27"/>
  <c r="BJ597" i="27"/>
  <c r="BL597" i="27"/>
  <c r="BM597" i="27"/>
  <c r="BN597" i="27" s="1"/>
  <c r="BR597" i="27"/>
  <c r="BB597" i="27" s="1"/>
  <c r="AT598" i="27"/>
  <c r="BC598" i="27"/>
  <c r="BH598" i="27"/>
  <c r="BI598" i="27"/>
  <c r="BJ598" i="27"/>
  <c r="BL598" i="27"/>
  <c r="BM598" i="27"/>
  <c r="BN598" i="27" s="1"/>
  <c r="BR598" i="27"/>
  <c r="AT599" i="27"/>
  <c r="BC599" i="27"/>
  <c r="BH599" i="27"/>
  <c r="BI599" i="27"/>
  <c r="BJ599" i="27"/>
  <c r="BL599" i="27"/>
  <c r="BM599" i="27"/>
  <c r="BN599" i="27" s="1"/>
  <c r="BR599" i="27"/>
  <c r="AS599" i="27" s="1"/>
  <c r="AT600" i="27"/>
  <c r="BC600" i="27"/>
  <c r="BH600" i="27"/>
  <c r="BI600" i="27"/>
  <c r="BJ600" i="27"/>
  <c r="BL600" i="27"/>
  <c r="BM600" i="27"/>
  <c r="BN600" i="27" s="1"/>
  <c r="BR600" i="27"/>
  <c r="AT601" i="27"/>
  <c r="BC601" i="27"/>
  <c r="BH601" i="27"/>
  <c r="BI601" i="27"/>
  <c r="BJ601" i="27"/>
  <c r="BL601" i="27"/>
  <c r="BM601" i="27"/>
  <c r="BN601" i="27" s="1"/>
  <c r="BR601" i="27"/>
  <c r="AT602" i="27"/>
  <c r="BC602" i="27"/>
  <c r="BH602" i="27"/>
  <c r="BI602" i="27"/>
  <c r="BJ602" i="27"/>
  <c r="BL602" i="27"/>
  <c r="BM602" i="27"/>
  <c r="BN602" i="27" s="1"/>
  <c r="BR602" i="27"/>
  <c r="AT603" i="27"/>
  <c r="BC603" i="27"/>
  <c r="BH603" i="27"/>
  <c r="BI603" i="27"/>
  <c r="BJ603" i="27"/>
  <c r="BL603" i="27"/>
  <c r="BM603" i="27"/>
  <c r="BN603" i="27" s="1"/>
  <c r="BR603" i="27"/>
  <c r="AT604" i="27"/>
  <c r="BC604" i="27"/>
  <c r="BH604" i="27"/>
  <c r="BI604" i="27"/>
  <c r="BJ604" i="27"/>
  <c r="BL604" i="27"/>
  <c r="BM604" i="27"/>
  <c r="BN604" i="27" s="1"/>
  <c r="BR604" i="27"/>
  <c r="BB604" i="27" s="1"/>
  <c r="AT605" i="27"/>
  <c r="BC605" i="27"/>
  <c r="BH605" i="27"/>
  <c r="BI605" i="27"/>
  <c r="BJ605" i="27"/>
  <c r="BL605" i="27"/>
  <c r="BM605" i="27"/>
  <c r="BN605" i="27" s="1"/>
  <c r="BR605" i="27"/>
  <c r="AS605" i="27" s="1"/>
  <c r="AT606" i="27"/>
  <c r="BC606" i="27"/>
  <c r="BH606" i="27"/>
  <c r="BI606" i="27"/>
  <c r="BJ606" i="27"/>
  <c r="BL606" i="27"/>
  <c r="BM606" i="27"/>
  <c r="BN606" i="27" s="1"/>
  <c r="BR606" i="27"/>
  <c r="AT607" i="27"/>
  <c r="BC607" i="27"/>
  <c r="BH607" i="27"/>
  <c r="BI607" i="27"/>
  <c r="BJ607" i="27"/>
  <c r="BL607" i="27"/>
  <c r="BM607" i="27"/>
  <c r="BN607" i="27" s="1"/>
  <c r="BR607" i="27"/>
  <c r="AT608" i="27"/>
  <c r="BC608" i="27"/>
  <c r="BH608" i="27"/>
  <c r="BI608" i="27"/>
  <c r="BJ608" i="27"/>
  <c r="BL608" i="27"/>
  <c r="BM608" i="27"/>
  <c r="BN608" i="27"/>
  <c r="BR608" i="27"/>
  <c r="AS608" i="27" s="1"/>
  <c r="AR608" i="27" s="1"/>
  <c r="AQ608" i="27" s="1"/>
  <c r="AT609" i="27"/>
  <c r="BC609" i="27"/>
  <c r="BH609" i="27"/>
  <c r="BI609" i="27"/>
  <c r="BJ609" i="27"/>
  <c r="BL609" i="27"/>
  <c r="BM609" i="27"/>
  <c r="BN609" i="27" s="1"/>
  <c r="BR609" i="27"/>
  <c r="AT610" i="27"/>
  <c r="BC610" i="27"/>
  <c r="BH610" i="27"/>
  <c r="BI610" i="27"/>
  <c r="BJ610" i="27"/>
  <c r="BL610" i="27"/>
  <c r="BM610" i="27"/>
  <c r="BN610" i="27" s="1"/>
  <c r="BR610" i="27"/>
  <c r="AS610" i="27" s="1"/>
  <c r="AR610" i="27" s="1"/>
  <c r="AQ610" i="27" s="1"/>
  <c r="AP610" i="27" s="1"/>
  <c r="AT611" i="27"/>
  <c r="BC611" i="27"/>
  <c r="BH611" i="27"/>
  <c r="BI611" i="27"/>
  <c r="BJ611" i="27"/>
  <c r="BL611" i="27"/>
  <c r="BM611" i="27"/>
  <c r="BN611" i="27" s="1"/>
  <c r="BR611" i="27"/>
  <c r="BB611" i="27" s="1"/>
  <c r="AT612" i="27"/>
  <c r="BC612" i="27"/>
  <c r="BH612" i="27"/>
  <c r="BI612" i="27"/>
  <c r="BJ612" i="27"/>
  <c r="BL612" i="27"/>
  <c r="BM612" i="27"/>
  <c r="BN612" i="27" s="1"/>
  <c r="BR612" i="27"/>
  <c r="AS612" i="27" s="1"/>
  <c r="AT613" i="27"/>
  <c r="BC613" i="27"/>
  <c r="BH613" i="27"/>
  <c r="BI613" i="27"/>
  <c r="BJ613" i="27"/>
  <c r="BL613" i="27"/>
  <c r="BM613" i="27"/>
  <c r="BN613" i="27" s="1"/>
  <c r="BR613" i="27"/>
  <c r="AT614" i="27"/>
  <c r="BC614" i="27"/>
  <c r="BH614" i="27"/>
  <c r="BI614" i="27"/>
  <c r="BJ614" i="27"/>
  <c r="BL614" i="27"/>
  <c r="BM614" i="27"/>
  <c r="BN614" i="27" s="1"/>
  <c r="BR614" i="27"/>
  <c r="AT615" i="27"/>
  <c r="BC615" i="27"/>
  <c r="BH615" i="27"/>
  <c r="BI615" i="27"/>
  <c r="BJ615" i="27"/>
  <c r="BL615" i="27"/>
  <c r="BM615" i="27"/>
  <c r="BN615" i="27" s="1"/>
  <c r="BR615" i="27"/>
  <c r="AT616" i="27"/>
  <c r="BC616" i="27"/>
  <c r="BH616" i="27"/>
  <c r="BI616" i="27"/>
  <c r="BJ616" i="27"/>
  <c r="BL616" i="27"/>
  <c r="BM616" i="27"/>
  <c r="BN616" i="27" s="1"/>
  <c r="BR616" i="27"/>
  <c r="AT617" i="27"/>
  <c r="BC617" i="27"/>
  <c r="BH617" i="27"/>
  <c r="BI617" i="27"/>
  <c r="BJ617" i="27"/>
  <c r="BL617" i="27"/>
  <c r="BM617" i="27"/>
  <c r="BN617" i="27"/>
  <c r="BR617" i="27"/>
  <c r="AT618" i="27"/>
  <c r="BC618" i="27"/>
  <c r="BH618" i="27"/>
  <c r="BI618" i="27"/>
  <c r="BJ618" i="27"/>
  <c r="BL618" i="27"/>
  <c r="BM618" i="27"/>
  <c r="BN618" i="27" s="1"/>
  <c r="BR618" i="27"/>
  <c r="AT619" i="27"/>
  <c r="BC619" i="27"/>
  <c r="BH619" i="27"/>
  <c r="BI619" i="27"/>
  <c r="BJ619" i="27"/>
  <c r="BL619" i="27"/>
  <c r="BM619" i="27"/>
  <c r="BN619" i="27"/>
  <c r="BR619" i="27"/>
  <c r="AT620" i="27"/>
  <c r="BC620" i="27"/>
  <c r="BH620" i="27"/>
  <c r="BI620" i="27"/>
  <c r="BJ620" i="27"/>
  <c r="BL620" i="27"/>
  <c r="BM620" i="27"/>
  <c r="BN620" i="27" s="1"/>
  <c r="BR620" i="27"/>
  <c r="AT621" i="27"/>
  <c r="BC621" i="27"/>
  <c r="BH621" i="27"/>
  <c r="BI621" i="27"/>
  <c r="BJ621" i="27"/>
  <c r="BL621" i="27"/>
  <c r="BM621" i="27"/>
  <c r="BN621" i="27" s="1"/>
  <c r="BR621" i="27"/>
  <c r="BB621" i="27" s="1"/>
  <c r="BA621" i="27" s="1"/>
  <c r="AS622" i="27"/>
  <c r="AR622" i="27" s="1"/>
  <c r="AQ622" i="27" s="1"/>
  <c r="AT622" i="27"/>
  <c r="BC622" i="27"/>
  <c r="BH622" i="27"/>
  <c r="BI622" i="27"/>
  <c r="BJ622" i="27"/>
  <c r="BL622" i="27"/>
  <c r="BM622" i="27"/>
  <c r="BN622" i="27" s="1"/>
  <c r="BR622" i="27"/>
  <c r="AT623" i="27"/>
  <c r="BC623" i="27"/>
  <c r="BH623" i="27"/>
  <c r="BI623" i="27"/>
  <c r="BJ623" i="27"/>
  <c r="BL623" i="27"/>
  <c r="BM623" i="27"/>
  <c r="BN623" i="27" s="1"/>
  <c r="BR623" i="27"/>
  <c r="BB623" i="27" s="1"/>
  <c r="AT624" i="27"/>
  <c r="BC624" i="27"/>
  <c r="BH624" i="27"/>
  <c r="BI624" i="27"/>
  <c r="BJ624" i="27"/>
  <c r="BL624" i="27"/>
  <c r="BM624" i="27"/>
  <c r="BN624" i="27" s="1"/>
  <c r="BR624" i="27"/>
  <c r="AT625" i="27"/>
  <c r="BC625" i="27"/>
  <c r="BH625" i="27"/>
  <c r="BI625" i="27"/>
  <c r="BJ625" i="27"/>
  <c r="BL625" i="27"/>
  <c r="BM625" i="27"/>
  <c r="BN625" i="27" s="1"/>
  <c r="BR625" i="27"/>
  <c r="BB625" i="27" s="1"/>
  <c r="AT626" i="27"/>
  <c r="BC626" i="27"/>
  <c r="BH626" i="27"/>
  <c r="BI626" i="27"/>
  <c r="BJ626" i="27"/>
  <c r="BL626" i="27"/>
  <c r="BM626" i="27"/>
  <c r="BN626" i="27" s="1"/>
  <c r="BR626" i="27"/>
  <c r="AT627" i="27"/>
  <c r="BC627" i="27"/>
  <c r="BH627" i="27"/>
  <c r="BI627" i="27"/>
  <c r="BJ627" i="27"/>
  <c r="BL627" i="27"/>
  <c r="BM627" i="27"/>
  <c r="BN627" i="27" s="1"/>
  <c r="BR627" i="27"/>
  <c r="AT628" i="27"/>
  <c r="BC628" i="27"/>
  <c r="BH628" i="27"/>
  <c r="BI628" i="27"/>
  <c r="BJ628" i="27"/>
  <c r="BL628" i="27"/>
  <c r="BM628" i="27"/>
  <c r="BN628" i="27" s="1"/>
  <c r="BR628" i="27"/>
  <c r="AT629" i="27"/>
  <c r="BC629" i="27"/>
  <c r="BH629" i="27"/>
  <c r="BI629" i="27"/>
  <c r="BJ629" i="27"/>
  <c r="BL629" i="27"/>
  <c r="BM629" i="27"/>
  <c r="BN629" i="27" s="1"/>
  <c r="BR629" i="27"/>
  <c r="AT630" i="27"/>
  <c r="BC630" i="27"/>
  <c r="BH630" i="27"/>
  <c r="BI630" i="27"/>
  <c r="BJ630" i="27"/>
  <c r="BL630" i="27"/>
  <c r="BM630" i="27"/>
  <c r="BN630" i="27" s="1"/>
  <c r="BR630" i="27"/>
  <c r="BB630" i="27" s="1"/>
  <c r="AT631" i="27"/>
  <c r="BC631" i="27"/>
  <c r="BH631" i="27"/>
  <c r="BI631" i="27"/>
  <c r="BJ631" i="27"/>
  <c r="BL631" i="27"/>
  <c r="BM631" i="27"/>
  <c r="BN631" i="27" s="1"/>
  <c r="BR631" i="27"/>
  <c r="AT632" i="27"/>
  <c r="BC632" i="27"/>
  <c r="BH632" i="27"/>
  <c r="BI632" i="27"/>
  <c r="BJ632" i="27"/>
  <c r="BL632" i="27"/>
  <c r="BM632" i="27"/>
  <c r="BN632" i="27" s="1"/>
  <c r="BR632" i="27"/>
  <c r="AS632" i="27" s="1"/>
  <c r="AR632" i="27" s="1"/>
  <c r="AQ632" i="27" s="1"/>
  <c r="AT633" i="27"/>
  <c r="BC633" i="27"/>
  <c r="BH633" i="27"/>
  <c r="BI633" i="27"/>
  <c r="BJ633" i="27"/>
  <c r="BL633" i="27"/>
  <c r="BM633" i="27"/>
  <c r="BN633" i="27" s="1"/>
  <c r="BR633" i="27"/>
  <c r="AT634" i="27"/>
  <c r="BC634" i="27"/>
  <c r="BH634" i="27"/>
  <c r="BI634" i="27"/>
  <c r="BJ634" i="27"/>
  <c r="BL634" i="27"/>
  <c r="BM634" i="27"/>
  <c r="BN634" i="27" s="1"/>
  <c r="BR634" i="27"/>
  <c r="AS634" i="27" s="1"/>
  <c r="AT635" i="27"/>
  <c r="BC635" i="27"/>
  <c r="BH635" i="27"/>
  <c r="BI635" i="27"/>
  <c r="BJ635" i="27"/>
  <c r="BL635" i="27"/>
  <c r="BM635" i="27"/>
  <c r="BN635" i="27"/>
  <c r="BR635" i="27"/>
  <c r="AT636" i="27"/>
  <c r="BC636" i="27"/>
  <c r="BH636" i="27"/>
  <c r="BI636" i="27"/>
  <c r="BJ636" i="27"/>
  <c r="BL636" i="27"/>
  <c r="BM636" i="27"/>
  <c r="BN636" i="27" s="1"/>
  <c r="BR636" i="27"/>
  <c r="AS636" i="27" s="1"/>
  <c r="AT637" i="27"/>
  <c r="BC637" i="27"/>
  <c r="BH637" i="27"/>
  <c r="BI637" i="27"/>
  <c r="BJ637" i="27"/>
  <c r="BL637" i="27"/>
  <c r="BM637" i="27"/>
  <c r="BN637" i="27"/>
  <c r="BR637" i="27"/>
  <c r="AS637" i="27" s="1"/>
  <c r="AT638" i="27"/>
  <c r="BC638" i="27"/>
  <c r="BH638" i="27"/>
  <c r="BI638" i="27"/>
  <c r="BJ638" i="27"/>
  <c r="BL638" i="27"/>
  <c r="BM638" i="27"/>
  <c r="BN638" i="27" s="1"/>
  <c r="BR638" i="27"/>
  <c r="AT639" i="27"/>
  <c r="BC639" i="27"/>
  <c r="BH639" i="27"/>
  <c r="BI639" i="27"/>
  <c r="BJ639" i="27"/>
  <c r="BL639" i="27"/>
  <c r="BM639" i="27"/>
  <c r="BN639" i="27" s="1"/>
  <c r="BR639" i="27"/>
  <c r="BB639" i="27" s="1"/>
  <c r="AT640" i="27"/>
  <c r="BC640" i="27"/>
  <c r="BH640" i="27"/>
  <c r="BI640" i="27"/>
  <c r="BJ640" i="27"/>
  <c r="BL640" i="27"/>
  <c r="BM640" i="27"/>
  <c r="BN640" i="27" s="1"/>
  <c r="BR640" i="27"/>
  <c r="AT641" i="27"/>
  <c r="BC641" i="27"/>
  <c r="BH641" i="27"/>
  <c r="BI641" i="27"/>
  <c r="BJ641" i="27"/>
  <c r="BL641" i="27"/>
  <c r="BM641" i="27"/>
  <c r="BN641" i="27" s="1"/>
  <c r="BR641" i="27"/>
  <c r="AS641" i="27" s="1"/>
  <c r="AT642" i="27"/>
  <c r="BC642" i="27"/>
  <c r="BH642" i="27"/>
  <c r="BI642" i="27"/>
  <c r="BJ642" i="27"/>
  <c r="BL642" i="27"/>
  <c r="BM642" i="27"/>
  <c r="BN642" i="27" s="1"/>
  <c r="BR642" i="27"/>
  <c r="BB642" i="27" s="1"/>
  <c r="AT643" i="27"/>
  <c r="BC643" i="27"/>
  <c r="BH643" i="27"/>
  <c r="BI643" i="27"/>
  <c r="BJ643" i="27"/>
  <c r="BL643" i="27"/>
  <c r="BM643" i="27"/>
  <c r="BN643" i="27" s="1"/>
  <c r="BR643" i="27"/>
  <c r="BB643" i="27" s="1"/>
  <c r="AT644" i="27"/>
  <c r="BC644" i="27"/>
  <c r="BH644" i="27"/>
  <c r="BI644" i="27"/>
  <c r="BJ644" i="27"/>
  <c r="BL644" i="27"/>
  <c r="BM644" i="27"/>
  <c r="BN644" i="27" s="1"/>
  <c r="BR644" i="27"/>
  <c r="AS644" i="27" s="1"/>
  <c r="AR644" i="27" s="1"/>
  <c r="AQ644" i="27" s="1"/>
  <c r="AT645" i="27"/>
  <c r="BC645" i="27"/>
  <c r="BH645" i="27"/>
  <c r="BI645" i="27"/>
  <c r="BJ645" i="27"/>
  <c r="BL645" i="27"/>
  <c r="BM645" i="27"/>
  <c r="BN645" i="27" s="1"/>
  <c r="BR645" i="27"/>
  <c r="BB645" i="27" s="1"/>
  <c r="BA645" i="27" s="1"/>
  <c r="AT646" i="27"/>
  <c r="BC646" i="27"/>
  <c r="BH646" i="27"/>
  <c r="BI646" i="27"/>
  <c r="BJ646" i="27"/>
  <c r="BL646" i="27"/>
  <c r="BM646" i="27"/>
  <c r="BN646" i="27" s="1"/>
  <c r="BR646" i="27"/>
  <c r="AS646" i="27" s="1"/>
  <c r="AR646" i="27" s="1"/>
  <c r="AQ646" i="27" s="1"/>
  <c r="AP646" i="27" s="1"/>
  <c r="AT647" i="27"/>
  <c r="BC647" i="27"/>
  <c r="BH647" i="27"/>
  <c r="BI647" i="27"/>
  <c r="BJ647" i="27"/>
  <c r="BL647" i="27"/>
  <c r="BM647" i="27"/>
  <c r="BN647" i="27" s="1"/>
  <c r="BR647" i="27"/>
  <c r="AT648" i="27"/>
  <c r="BC648" i="27"/>
  <c r="BH648" i="27"/>
  <c r="BI648" i="27"/>
  <c r="BJ648" i="27"/>
  <c r="BL648" i="27"/>
  <c r="BM648" i="27"/>
  <c r="BN648" i="27" s="1"/>
  <c r="BR648" i="27"/>
  <c r="AS648" i="27" s="1"/>
  <c r="AT649" i="27"/>
  <c r="BC649" i="27"/>
  <c r="BH649" i="27"/>
  <c r="BI649" i="27"/>
  <c r="BJ649" i="27"/>
  <c r="BL649" i="27"/>
  <c r="BM649" i="27"/>
  <c r="BN649" i="27" s="1"/>
  <c r="BR649" i="27"/>
  <c r="AS649" i="27" s="1"/>
  <c r="AS650" i="27"/>
  <c r="AT650" i="27"/>
  <c r="BB650" i="27"/>
  <c r="BC650" i="27"/>
  <c r="BH650" i="27"/>
  <c r="BI650" i="27"/>
  <c r="BJ650" i="27"/>
  <c r="BL650" i="27"/>
  <c r="BM650" i="27"/>
  <c r="BN650" i="27" s="1"/>
  <c r="BR650" i="27"/>
  <c r="AT651" i="27"/>
  <c r="BC651" i="27"/>
  <c r="BH651" i="27"/>
  <c r="BI651" i="27"/>
  <c r="BJ651" i="27"/>
  <c r="BL651" i="27"/>
  <c r="BM651" i="27"/>
  <c r="BN651" i="27" s="1"/>
  <c r="BR651" i="27"/>
  <c r="BB651" i="27" s="1"/>
  <c r="AT652" i="27"/>
  <c r="BC652" i="27"/>
  <c r="BH652" i="27"/>
  <c r="BI652" i="27"/>
  <c r="BJ652" i="27"/>
  <c r="BL652" i="27"/>
  <c r="BM652" i="27"/>
  <c r="BN652" i="27" s="1"/>
  <c r="BR652" i="27"/>
  <c r="AS652" i="27" s="1"/>
  <c r="AT653" i="27"/>
  <c r="BC653" i="27"/>
  <c r="BH653" i="27"/>
  <c r="BI653" i="27"/>
  <c r="BJ653" i="27"/>
  <c r="BL653" i="27"/>
  <c r="BM653" i="27"/>
  <c r="BN653" i="27" s="1"/>
  <c r="BR653" i="27"/>
  <c r="AS653" i="27" s="1"/>
  <c r="AT654" i="27"/>
  <c r="BB654" i="27"/>
  <c r="BC654" i="27"/>
  <c r="BH654" i="27"/>
  <c r="BI654" i="27"/>
  <c r="BJ654" i="27"/>
  <c r="BL654" i="27"/>
  <c r="BM654" i="27"/>
  <c r="BN654" i="27"/>
  <c r="BR654" i="27"/>
  <c r="AT655" i="27"/>
  <c r="BC655" i="27"/>
  <c r="BH655" i="27"/>
  <c r="BI655" i="27"/>
  <c r="BJ655" i="27"/>
  <c r="BL655" i="27"/>
  <c r="BM655" i="27"/>
  <c r="BN655" i="27" s="1"/>
  <c r="BR655" i="27"/>
  <c r="BB655" i="27" s="1"/>
  <c r="AT656" i="27"/>
  <c r="BC656" i="27"/>
  <c r="BH656" i="27"/>
  <c r="BI656" i="27"/>
  <c r="BJ656" i="27"/>
  <c r="BL656" i="27"/>
  <c r="BM656" i="27"/>
  <c r="BN656" i="27" s="1"/>
  <c r="BR656" i="27"/>
  <c r="AS656" i="27" s="1"/>
  <c r="AR656" i="27" s="1"/>
  <c r="AQ656" i="27" s="1"/>
  <c r="AT657" i="27"/>
  <c r="BC657" i="27"/>
  <c r="BH657" i="27"/>
  <c r="BI657" i="27"/>
  <c r="BJ657" i="27"/>
  <c r="BL657" i="27"/>
  <c r="BM657" i="27"/>
  <c r="BN657" i="27" s="1"/>
  <c r="BR657" i="27"/>
  <c r="AT658" i="27"/>
  <c r="BC658" i="27"/>
  <c r="BH658" i="27"/>
  <c r="BI658" i="27"/>
  <c r="BJ658" i="27"/>
  <c r="BL658" i="27"/>
  <c r="BM658" i="27"/>
  <c r="BN658" i="27" s="1"/>
  <c r="BR658" i="27"/>
  <c r="AS658" i="27" s="1"/>
  <c r="AT659" i="27"/>
  <c r="BC659" i="27"/>
  <c r="BH659" i="27"/>
  <c r="BI659" i="27"/>
  <c r="BJ659" i="27"/>
  <c r="BL659" i="27"/>
  <c r="BM659" i="27"/>
  <c r="BN659" i="27" s="1"/>
  <c r="BR659" i="27"/>
  <c r="AT660" i="27"/>
  <c r="BC660" i="27"/>
  <c r="BH660" i="27"/>
  <c r="BI660" i="27"/>
  <c r="BJ660" i="27"/>
  <c r="BL660" i="27"/>
  <c r="BM660" i="27"/>
  <c r="BN660" i="27" s="1"/>
  <c r="BR660" i="27"/>
  <c r="AT661" i="27"/>
  <c r="BC661" i="27"/>
  <c r="BH661" i="27"/>
  <c r="BI661" i="27"/>
  <c r="BJ661" i="27"/>
  <c r="BL661" i="27"/>
  <c r="BM661" i="27"/>
  <c r="BN661" i="27" s="1"/>
  <c r="BR661" i="27"/>
  <c r="AT662" i="27"/>
  <c r="BC662" i="27"/>
  <c r="BH662" i="27"/>
  <c r="BI662" i="27"/>
  <c r="BJ662" i="27"/>
  <c r="BL662" i="27"/>
  <c r="BM662" i="27"/>
  <c r="BN662" i="27" s="1"/>
  <c r="BR662" i="27"/>
  <c r="AT663" i="27"/>
  <c r="BC663" i="27"/>
  <c r="BH663" i="27"/>
  <c r="BI663" i="27"/>
  <c r="BJ663" i="27"/>
  <c r="BL663" i="27"/>
  <c r="BM663" i="27"/>
  <c r="BN663" i="27" s="1"/>
  <c r="BR663" i="27"/>
  <c r="AT664" i="27"/>
  <c r="BC664" i="27"/>
  <c r="BH664" i="27"/>
  <c r="BI664" i="27"/>
  <c r="BJ664" i="27"/>
  <c r="BL664" i="27"/>
  <c r="BM664" i="27"/>
  <c r="BN664" i="27" s="1"/>
  <c r="BR664" i="27"/>
  <c r="AS664" i="27" s="1"/>
  <c r="AT665" i="27"/>
  <c r="BC665" i="27"/>
  <c r="BH665" i="27"/>
  <c r="BI665" i="27"/>
  <c r="BJ665" i="27"/>
  <c r="BL665" i="27"/>
  <c r="BM665" i="27"/>
  <c r="BN665" i="27" s="1"/>
  <c r="BR665" i="27"/>
  <c r="AT666" i="27"/>
  <c r="BC666" i="27"/>
  <c r="BH666" i="27"/>
  <c r="BI666" i="27"/>
  <c r="BJ666" i="27"/>
  <c r="BL666" i="27"/>
  <c r="BM666" i="27"/>
  <c r="BN666" i="27" s="1"/>
  <c r="BR666" i="27"/>
  <c r="AT667" i="27"/>
  <c r="BC667" i="27"/>
  <c r="BH667" i="27"/>
  <c r="BI667" i="27"/>
  <c r="BJ667" i="27"/>
  <c r="BL667" i="27"/>
  <c r="BM667" i="27"/>
  <c r="BN667" i="27" s="1"/>
  <c r="BR667" i="27"/>
  <c r="AT668" i="27"/>
  <c r="BC668" i="27"/>
  <c r="BH668" i="27"/>
  <c r="BI668" i="27"/>
  <c r="BJ668" i="27"/>
  <c r="BL668" i="27"/>
  <c r="BM668" i="27"/>
  <c r="BN668" i="27" s="1"/>
  <c r="BR668" i="27"/>
  <c r="AS668" i="27" s="1"/>
  <c r="AT669" i="27"/>
  <c r="BC669" i="27"/>
  <c r="BH669" i="27"/>
  <c r="BI669" i="27"/>
  <c r="BJ669" i="27"/>
  <c r="BL669" i="27"/>
  <c r="BM669" i="27"/>
  <c r="BN669" i="27"/>
  <c r="BR669" i="27"/>
  <c r="BB669" i="27" s="1"/>
  <c r="BA669" i="27" s="1"/>
  <c r="AT670" i="27"/>
  <c r="BC670" i="27"/>
  <c r="BH670" i="27"/>
  <c r="BI670" i="27"/>
  <c r="BJ670" i="27"/>
  <c r="BL670" i="27"/>
  <c r="BM670" i="27"/>
  <c r="BN670" i="27" s="1"/>
  <c r="BR670" i="27"/>
  <c r="AS670" i="27" s="1"/>
  <c r="AR670" i="27" s="1"/>
  <c r="AQ670" i="27" s="1"/>
  <c r="AP670" i="27" s="1"/>
  <c r="AT671" i="27"/>
  <c r="BC671" i="27"/>
  <c r="BH671" i="27"/>
  <c r="BI671" i="27"/>
  <c r="BJ671" i="27"/>
  <c r="BL671" i="27"/>
  <c r="BM671" i="27"/>
  <c r="BN671" i="27"/>
  <c r="BR671" i="27"/>
  <c r="AR672" i="27"/>
  <c r="AQ672" i="27" s="1"/>
  <c r="AP672" i="27" s="1"/>
  <c r="AT672" i="27"/>
  <c r="BC672" i="27"/>
  <c r="BH672" i="27"/>
  <c r="BI672" i="27"/>
  <c r="BJ672" i="27"/>
  <c r="BL672" i="27"/>
  <c r="BM672" i="27"/>
  <c r="BN672" i="27" s="1"/>
  <c r="BR672" i="27"/>
  <c r="AS672" i="27" s="1"/>
  <c r="AT673" i="27"/>
  <c r="BC673" i="27"/>
  <c r="BH673" i="27"/>
  <c r="BI673" i="27"/>
  <c r="BJ673" i="27"/>
  <c r="BL673" i="27"/>
  <c r="BM673" i="27"/>
  <c r="BN673" i="27" s="1"/>
  <c r="BR673" i="27"/>
  <c r="AT674" i="27"/>
  <c r="BC674" i="27"/>
  <c r="BH674" i="27"/>
  <c r="BI674" i="27"/>
  <c r="BJ674" i="27"/>
  <c r="BL674" i="27"/>
  <c r="BM674" i="27"/>
  <c r="BN674" i="27" s="1"/>
  <c r="BR674" i="27"/>
  <c r="AT675" i="27"/>
  <c r="BC675" i="27"/>
  <c r="BH675" i="27"/>
  <c r="BI675" i="27"/>
  <c r="BJ675" i="27"/>
  <c r="BL675" i="27"/>
  <c r="BM675" i="27"/>
  <c r="BN675" i="27" s="1"/>
  <c r="BR675" i="27"/>
  <c r="BB675" i="27" s="1"/>
  <c r="AT676" i="27"/>
  <c r="BC676" i="27"/>
  <c r="BH676" i="27"/>
  <c r="BI676" i="27"/>
  <c r="BJ676" i="27"/>
  <c r="BL676" i="27"/>
  <c r="BM676" i="27"/>
  <c r="BN676" i="27" s="1"/>
  <c r="BR676" i="27"/>
  <c r="AS676" i="27" s="1"/>
  <c r="AR676" i="27" s="1"/>
  <c r="AQ676" i="27" s="1"/>
  <c r="AT677" i="27"/>
  <c r="BC677" i="27"/>
  <c r="BH677" i="27"/>
  <c r="BI677" i="27"/>
  <c r="BJ677" i="27"/>
  <c r="BL677" i="27"/>
  <c r="BM677" i="27"/>
  <c r="BN677" i="27" s="1"/>
  <c r="BR677" i="27"/>
  <c r="BB677" i="27" s="1"/>
  <c r="AT678" i="27"/>
  <c r="BC678" i="27"/>
  <c r="BH678" i="27"/>
  <c r="BI678" i="27"/>
  <c r="BJ678" i="27"/>
  <c r="BL678" i="27"/>
  <c r="BM678" i="27"/>
  <c r="BN678" i="27" s="1"/>
  <c r="BR678" i="27"/>
  <c r="BB678" i="27" s="1"/>
  <c r="AT679" i="27"/>
  <c r="BC679" i="27"/>
  <c r="BH679" i="27"/>
  <c r="BI679" i="27"/>
  <c r="BJ679" i="27"/>
  <c r="BL679" i="27"/>
  <c r="BM679" i="27"/>
  <c r="BN679" i="27"/>
  <c r="BR679" i="27"/>
  <c r="BB679" i="27" s="1"/>
  <c r="AS680" i="27"/>
  <c r="AR680" i="27" s="1"/>
  <c r="AQ680" i="27" s="1"/>
  <c r="AT680" i="27"/>
  <c r="BC680" i="27"/>
  <c r="BH680" i="27"/>
  <c r="BI680" i="27"/>
  <c r="BJ680" i="27"/>
  <c r="BL680" i="27"/>
  <c r="BM680" i="27"/>
  <c r="BN680" i="27" s="1"/>
  <c r="BR680" i="27"/>
  <c r="AT681" i="27"/>
  <c r="BC681" i="27"/>
  <c r="BH681" i="27"/>
  <c r="BI681" i="27"/>
  <c r="BJ681" i="27"/>
  <c r="BL681" i="27"/>
  <c r="BM681" i="27"/>
  <c r="BN681" i="27"/>
  <c r="BR681" i="27"/>
  <c r="BB681" i="27" s="1"/>
  <c r="BA681" i="27" s="1"/>
  <c r="AT682" i="27"/>
  <c r="BC682" i="27"/>
  <c r="BH682" i="27"/>
  <c r="BI682" i="27"/>
  <c r="BJ682" i="27"/>
  <c r="BL682" i="27"/>
  <c r="BM682" i="27"/>
  <c r="BN682" i="27" s="1"/>
  <c r="BR682" i="27"/>
  <c r="AS682" i="27" s="1"/>
  <c r="AR682" i="27" s="1"/>
  <c r="AQ682" i="27" s="1"/>
  <c r="AP682" i="27" s="1"/>
  <c r="AT683" i="27"/>
  <c r="BC683" i="27"/>
  <c r="BH683" i="27"/>
  <c r="BI683" i="27"/>
  <c r="BJ683" i="27"/>
  <c r="BL683" i="27"/>
  <c r="BM683" i="27"/>
  <c r="BN683" i="27" s="1"/>
  <c r="BR683" i="27"/>
  <c r="BB683" i="27" s="1"/>
  <c r="AT684" i="27"/>
  <c r="BC684" i="27"/>
  <c r="BH684" i="27"/>
  <c r="BI684" i="27"/>
  <c r="BJ684" i="27"/>
  <c r="BL684" i="27"/>
  <c r="BM684" i="27"/>
  <c r="BN684" i="27" s="1"/>
  <c r="BR684" i="27"/>
  <c r="AS684" i="27" s="1"/>
  <c r="AT685" i="27"/>
  <c r="BC685" i="27"/>
  <c r="BH685" i="27"/>
  <c r="BI685" i="27"/>
  <c r="BJ685" i="27"/>
  <c r="BL685" i="27"/>
  <c r="BM685" i="27"/>
  <c r="BN685" i="27" s="1"/>
  <c r="BR685" i="27"/>
  <c r="AT686" i="27"/>
  <c r="BC686" i="27"/>
  <c r="BH686" i="27"/>
  <c r="BI686" i="27"/>
  <c r="BJ686" i="27"/>
  <c r="BL686" i="27"/>
  <c r="BM686" i="27"/>
  <c r="BN686" i="27" s="1"/>
  <c r="BR686" i="27"/>
  <c r="BB686" i="27" s="1"/>
  <c r="AT687" i="27"/>
  <c r="BB687" i="27"/>
  <c r="BC687" i="27"/>
  <c r="BH687" i="27"/>
  <c r="BI687" i="27"/>
  <c r="BJ687" i="27"/>
  <c r="BL687" i="27"/>
  <c r="BM687" i="27"/>
  <c r="BN687" i="27" s="1"/>
  <c r="BR687" i="27"/>
  <c r="AT688" i="27"/>
  <c r="BC688" i="27"/>
  <c r="BH688" i="27"/>
  <c r="BI688" i="27"/>
  <c r="BJ688" i="27"/>
  <c r="BL688" i="27"/>
  <c r="BM688" i="27"/>
  <c r="BN688" i="27" s="1"/>
  <c r="BR688" i="27"/>
  <c r="AS688" i="27" s="1"/>
  <c r="AR688" i="27" s="1"/>
  <c r="AQ688" i="27" s="1"/>
  <c r="AT689" i="27"/>
  <c r="BC689" i="27"/>
  <c r="BH689" i="27"/>
  <c r="BI689" i="27"/>
  <c r="BJ689" i="27"/>
  <c r="BL689" i="27"/>
  <c r="BM689" i="27"/>
  <c r="BN689" i="27"/>
  <c r="BR689" i="27"/>
  <c r="AT690" i="27"/>
  <c r="BC690" i="27"/>
  <c r="BH690" i="27"/>
  <c r="BI690" i="27"/>
  <c r="BJ690" i="27"/>
  <c r="BL690" i="27"/>
  <c r="BM690" i="27"/>
  <c r="BN690" i="27"/>
  <c r="BR690" i="27"/>
  <c r="BB690" i="27" s="1"/>
  <c r="AT691" i="27"/>
  <c r="BC691" i="27"/>
  <c r="BH691" i="27"/>
  <c r="BI691" i="27"/>
  <c r="BJ691" i="27"/>
  <c r="BL691" i="27"/>
  <c r="BM691" i="27"/>
  <c r="BN691" i="27" s="1"/>
  <c r="BR691" i="27"/>
  <c r="BB691" i="27" s="1"/>
  <c r="AT692" i="27"/>
  <c r="BC692" i="27"/>
  <c r="BH692" i="27"/>
  <c r="BI692" i="27"/>
  <c r="BJ692" i="27"/>
  <c r="BL692" i="27"/>
  <c r="BM692" i="27"/>
  <c r="BN692" i="27" s="1"/>
  <c r="BR692" i="27"/>
  <c r="AS692" i="27" s="1"/>
  <c r="AT693" i="27"/>
  <c r="BC693" i="27"/>
  <c r="BH693" i="27"/>
  <c r="BI693" i="27"/>
  <c r="BJ693" i="27"/>
  <c r="BL693" i="27"/>
  <c r="BM693" i="27"/>
  <c r="BN693" i="27" s="1"/>
  <c r="BR693" i="27"/>
  <c r="AT694" i="27"/>
  <c r="BC694" i="27"/>
  <c r="BH694" i="27"/>
  <c r="BI694" i="27"/>
  <c r="BJ694" i="27"/>
  <c r="BL694" i="27"/>
  <c r="BM694" i="27"/>
  <c r="BN694" i="27" s="1"/>
  <c r="BR694" i="27"/>
  <c r="AS694" i="27" s="1"/>
  <c r="AR694" i="27" s="1"/>
  <c r="AQ694" i="27" s="1"/>
  <c r="AP694" i="27" s="1"/>
  <c r="AT695" i="27"/>
  <c r="BC695" i="27"/>
  <c r="BH695" i="27"/>
  <c r="BI695" i="27"/>
  <c r="BJ695" i="27"/>
  <c r="BL695" i="27"/>
  <c r="BM695" i="27"/>
  <c r="BN695" i="27" s="1"/>
  <c r="BR695" i="27"/>
  <c r="AT696" i="27"/>
  <c r="BC696" i="27"/>
  <c r="BH696" i="27"/>
  <c r="BI696" i="27"/>
  <c r="BJ696" i="27"/>
  <c r="BL696" i="27"/>
  <c r="BM696" i="27"/>
  <c r="BN696" i="27" s="1"/>
  <c r="BR696" i="27"/>
  <c r="BB696" i="27" s="1"/>
  <c r="AT697" i="27"/>
  <c r="BC697" i="27"/>
  <c r="BH697" i="27"/>
  <c r="BI697" i="27"/>
  <c r="BJ697" i="27"/>
  <c r="BL697" i="27"/>
  <c r="BM697" i="27"/>
  <c r="BN697" i="27" s="1"/>
  <c r="BR697" i="27"/>
  <c r="AS697" i="27" s="1"/>
  <c r="AR697" i="27" s="1"/>
  <c r="AQ697" i="27" s="1"/>
  <c r="AT698" i="27"/>
  <c r="BC698" i="27"/>
  <c r="BH698" i="27"/>
  <c r="BI698" i="27"/>
  <c r="BJ698" i="27"/>
  <c r="BL698" i="27"/>
  <c r="BM698" i="27"/>
  <c r="BN698" i="27" s="1"/>
  <c r="BR698" i="27"/>
  <c r="BB698" i="27" s="1"/>
  <c r="AT699" i="27"/>
  <c r="BC699" i="27"/>
  <c r="BH699" i="27"/>
  <c r="BI699" i="27"/>
  <c r="BJ699" i="27"/>
  <c r="BL699" i="27"/>
  <c r="BM699" i="27"/>
  <c r="BN699" i="27" s="1"/>
  <c r="BR699" i="27"/>
  <c r="AT700" i="27"/>
  <c r="BC700" i="27"/>
  <c r="BH700" i="27"/>
  <c r="BI700" i="27"/>
  <c r="BJ700" i="27"/>
  <c r="BL700" i="27"/>
  <c r="BM700" i="27"/>
  <c r="BN700" i="27" s="1"/>
  <c r="BR700" i="27"/>
  <c r="AT701" i="27"/>
  <c r="BC701" i="27"/>
  <c r="BH701" i="27"/>
  <c r="BI701" i="27"/>
  <c r="BJ701" i="27"/>
  <c r="BL701" i="27"/>
  <c r="BM701" i="27"/>
  <c r="BN701" i="27" s="1"/>
  <c r="BR701" i="27"/>
  <c r="AT702" i="27"/>
  <c r="BC702" i="27"/>
  <c r="BH702" i="27"/>
  <c r="BI702" i="27"/>
  <c r="BJ702" i="27"/>
  <c r="BL702" i="27"/>
  <c r="BM702" i="27"/>
  <c r="BN702" i="27"/>
  <c r="BR702" i="27"/>
  <c r="BB702" i="27" s="1"/>
  <c r="AS703" i="27"/>
  <c r="AR703" i="27" s="1"/>
  <c r="AQ703" i="27" s="1"/>
  <c r="AT703" i="27"/>
  <c r="BC703" i="27"/>
  <c r="BH703" i="27"/>
  <c r="BI703" i="27"/>
  <c r="BJ703" i="27"/>
  <c r="BL703" i="27"/>
  <c r="BM703" i="27"/>
  <c r="BN703" i="27" s="1"/>
  <c r="BR703" i="27"/>
  <c r="AT704" i="27"/>
  <c r="BC704" i="27"/>
  <c r="BH704" i="27"/>
  <c r="BI704" i="27"/>
  <c r="BJ704" i="27"/>
  <c r="BL704" i="27"/>
  <c r="BM704" i="27"/>
  <c r="BN704" i="27" s="1"/>
  <c r="BR704" i="27"/>
  <c r="BB704" i="27" s="1"/>
  <c r="AT705" i="27"/>
  <c r="BC705" i="27"/>
  <c r="BH705" i="27"/>
  <c r="BI705" i="27"/>
  <c r="BJ705" i="27"/>
  <c r="BL705" i="27"/>
  <c r="BM705" i="27"/>
  <c r="BN705" i="27" s="1"/>
  <c r="BR705" i="27"/>
  <c r="AT706" i="27"/>
  <c r="BC706" i="27"/>
  <c r="BH706" i="27"/>
  <c r="BI706" i="27"/>
  <c r="BJ706" i="27"/>
  <c r="BL706" i="27"/>
  <c r="BM706" i="27"/>
  <c r="BN706" i="27" s="1"/>
  <c r="BR706" i="27"/>
  <c r="AS706" i="27" s="1"/>
  <c r="AT707" i="27"/>
  <c r="BC707" i="27"/>
  <c r="BH707" i="27"/>
  <c r="BI707" i="27"/>
  <c r="BJ707" i="27"/>
  <c r="BL707" i="27"/>
  <c r="BM707" i="27"/>
  <c r="BN707" i="27" s="1"/>
  <c r="BR707" i="27"/>
  <c r="BB707" i="27" s="1"/>
  <c r="AT708" i="27"/>
  <c r="BC708" i="27"/>
  <c r="BH708" i="27"/>
  <c r="BI708" i="27"/>
  <c r="BJ708" i="27"/>
  <c r="BL708" i="27"/>
  <c r="BM708" i="27"/>
  <c r="BN708" i="27" s="1"/>
  <c r="BR708" i="27"/>
  <c r="AT709" i="27"/>
  <c r="BC709" i="27"/>
  <c r="BH709" i="27"/>
  <c r="BI709" i="27"/>
  <c r="BJ709" i="27"/>
  <c r="BL709" i="27"/>
  <c r="BM709" i="27"/>
  <c r="BN709" i="27" s="1"/>
  <c r="BR709" i="27"/>
  <c r="AT710" i="27"/>
  <c r="BC710" i="27"/>
  <c r="BH710" i="27"/>
  <c r="BI710" i="27"/>
  <c r="BJ710" i="27"/>
  <c r="BL710" i="27"/>
  <c r="BM710" i="27"/>
  <c r="BN710" i="27" s="1"/>
  <c r="BR710" i="27"/>
  <c r="AT711" i="27"/>
  <c r="BC711" i="27"/>
  <c r="BH711" i="27"/>
  <c r="BI711" i="27"/>
  <c r="BJ711" i="27"/>
  <c r="BL711" i="27"/>
  <c r="BM711" i="27"/>
  <c r="BN711" i="27" s="1"/>
  <c r="BR711" i="27"/>
  <c r="BB711" i="27" s="1"/>
  <c r="AT712" i="27"/>
  <c r="BC712" i="27"/>
  <c r="BH712" i="27"/>
  <c r="BI712" i="27"/>
  <c r="BJ712" i="27"/>
  <c r="BL712" i="27"/>
  <c r="BM712" i="27"/>
  <c r="BN712" i="27" s="1"/>
  <c r="BR712" i="27"/>
  <c r="AS712" i="27" s="1"/>
  <c r="AT713" i="27"/>
  <c r="BC713" i="27"/>
  <c r="BH713" i="27"/>
  <c r="BI713" i="27"/>
  <c r="BJ713" i="27"/>
  <c r="BL713" i="27"/>
  <c r="BM713" i="27"/>
  <c r="BN713" i="27" s="1"/>
  <c r="BR713" i="27"/>
  <c r="BB713" i="27" s="1"/>
  <c r="AT714" i="27"/>
  <c r="BC714" i="27"/>
  <c r="BH714" i="27"/>
  <c r="BI714" i="27"/>
  <c r="BJ714" i="27"/>
  <c r="BL714" i="27"/>
  <c r="BM714" i="27"/>
  <c r="BN714" i="27" s="1"/>
  <c r="BR714" i="27"/>
  <c r="AS715" i="27"/>
  <c r="AT715" i="27"/>
  <c r="BC715" i="27"/>
  <c r="BH715" i="27"/>
  <c r="BI715" i="27"/>
  <c r="BJ715" i="27"/>
  <c r="BL715" i="27"/>
  <c r="BM715" i="27"/>
  <c r="BN715" i="27" s="1"/>
  <c r="BR715" i="27"/>
  <c r="AT716" i="27"/>
  <c r="BC716" i="27"/>
  <c r="BH716" i="27"/>
  <c r="BI716" i="27"/>
  <c r="BJ716" i="27"/>
  <c r="BL716" i="27"/>
  <c r="BM716" i="27"/>
  <c r="BN716" i="27" s="1"/>
  <c r="BR716" i="27"/>
  <c r="AT717" i="27"/>
  <c r="BC717" i="27"/>
  <c r="BH717" i="27"/>
  <c r="BI717" i="27"/>
  <c r="BJ717" i="27"/>
  <c r="BL717" i="27"/>
  <c r="BM717" i="27"/>
  <c r="BN717" i="27" s="1"/>
  <c r="BR717" i="27"/>
  <c r="AS717" i="27" s="1"/>
  <c r="AT718" i="27"/>
  <c r="BC718" i="27"/>
  <c r="BH718" i="27"/>
  <c r="BI718" i="27"/>
  <c r="BJ718" i="27"/>
  <c r="BL718" i="27"/>
  <c r="BM718" i="27"/>
  <c r="BN718" i="27"/>
  <c r="BR718" i="27"/>
  <c r="AS718" i="27" s="1"/>
  <c r="AR718" i="27" s="1"/>
  <c r="AQ718" i="27" s="1"/>
  <c r="AT719" i="27"/>
  <c r="BC719" i="27"/>
  <c r="BH719" i="27"/>
  <c r="BI719" i="27"/>
  <c r="BJ719" i="27"/>
  <c r="BL719" i="27"/>
  <c r="BM719" i="27"/>
  <c r="BN719" i="27" s="1"/>
  <c r="BR719" i="27"/>
  <c r="BB719" i="27" s="1"/>
  <c r="AT720" i="27"/>
  <c r="BC720" i="27"/>
  <c r="BH720" i="27"/>
  <c r="BI720" i="27"/>
  <c r="BJ720" i="27"/>
  <c r="BL720" i="27"/>
  <c r="BM720" i="27"/>
  <c r="BN720" i="27" s="1"/>
  <c r="BR720" i="27"/>
  <c r="AT721" i="27"/>
  <c r="BC721" i="27"/>
  <c r="BH721" i="27"/>
  <c r="BI721" i="27"/>
  <c r="BJ721" i="27"/>
  <c r="BL721" i="27"/>
  <c r="BM721" i="27"/>
  <c r="BN721" i="27" s="1"/>
  <c r="BR721" i="27"/>
  <c r="AT722" i="27"/>
  <c r="BC722" i="27"/>
  <c r="BH722" i="27"/>
  <c r="BI722" i="27"/>
  <c r="BJ722" i="27"/>
  <c r="BL722" i="27"/>
  <c r="BM722" i="27"/>
  <c r="BN722" i="27" s="1"/>
  <c r="BR722" i="27"/>
  <c r="AT723" i="27"/>
  <c r="BC723" i="27"/>
  <c r="BH723" i="27"/>
  <c r="BI723" i="27"/>
  <c r="BJ723" i="27"/>
  <c r="BL723" i="27"/>
  <c r="BM723" i="27"/>
  <c r="BN723" i="27" s="1"/>
  <c r="BR723" i="27"/>
  <c r="AT724" i="27"/>
  <c r="BC724" i="27"/>
  <c r="BH724" i="27"/>
  <c r="BI724" i="27"/>
  <c r="BJ724" i="27"/>
  <c r="BL724" i="27"/>
  <c r="BM724" i="27"/>
  <c r="BN724" i="27" s="1"/>
  <c r="BR724" i="27"/>
  <c r="AS724" i="27" s="1"/>
  <c r="AR724" i="27" s="1"/>
  <c r="AQ724" i="27" s="1"/>
  <c r="AT725" i="27"/>
  <c r="BC725" i="27"/>
  <c r="BH725" i="27"/>
  <c r="BI725" i="27"/>
  <c r="BJ725" i="27"/>
  <c r="BL725" i="27"/>
  <c r="BM725" i="27"/>
  <c r="BN725" i="27" s="1"/>
  <c r="BR725" i="27"/>
  <c r="AT726" i="27"/>
  <c r="BC726" i="27"/>
  <c r="BH726" i="27"/>
  <c r="BI726" i="27"/>
  <c r="BJ726" i="27"/>
  <c r="BL726" i="27"/>
  <c r="BM726" i="27"/>
  <c r="BN726" i="27" s="1"/>
  <c r="BR726" i="27"/>
  <c r="AS726" i="27" s="1"/>
  <c r="AT727" i="27"/>
  <c r="BC727" i="27"/>
  <c r="BH727" i="27"/>
  <c r="BI727" i="27"/>
  <c r="BJ727" i="27"/>
  <c r="BL727" i="27"/>
  <c r="BM727" i="27"/>
  <c r="BN727" i="27" s="1"/>
  <c r="BR727" i="27"/>
  <c r="AS727" i="27" s="1"/>
  <c r="AR727" i="27" s="1"/>
  <c r="AQ727" i="27" s="1"/>
  <c r="AT728" i="27"/>
  <c r="BC728" i="27"/>
  <c r="BH728" i="27"/>
  <c r="BI728" i="27"/>
  <c r="BJ728" i="27"/>
  <c r="BL728" i="27"/>
  <c r="BM728" i="27"/>
  <c r="BN728" i="27" s="1"/>
  <c r="BR728" i="27"/>
  <c r="BB728" i="27" s="1"/>
  <c r="BA728" i="27" s="1"/>
  <c r="AT729" i="27"/>
  <c r="BC729" i="27"/>
  <c r="BH729" i="27"/>
  <c r="BI729" i="27"/>
  <c r="BJ729" i="27"/>
  <c r="BL729" i="27"/>
  <c r="BM729" i="27"/>
  <c r="BN729" i="27" s="1"/>
  <c r="BR729" i="27"/>
  <c r="BB729" i="27" s="1"/>
  <c r="AT730" i="27"/>
  <c r="BC730" i="27"/>
  <c r="BH730" i="27"/>
  <c r="BI730" i="27"/>
  <c r="BJ730" i="27"/>
  <c r="BL730" i="27"/>
  <c r="BM730" i="27"/>
  <c r="BN730" i="27" s="1"/>
  <c r="BR730" i="27"/>
  <c r="AT731" i="27"/>
  <c r="BC731" i="27"/>
  <c r="BH731" i="27"/>
  <c r="BI731" i="27"/>
  <c r="BJ731" i="27"/>
  <c r="BL731" i="27"/>
  <c r="BM731" i="27"/>
  <c r="BN731" i="27" s="1"/>
  <c r="BR731" i="27"/>
  <c r="BB731" i="27" s="1"/>
  <c r="BA731" i="27" s="1"/>
  <c r="AT732" i="27"/>
  <c r="BC732" i="27"/>
  <c r="BH732" i="27"/>
  <c r="BI732" i="27"/>
  <c r="BJ732" i="27"/>
  <c r="BL732" i="27"/>
  <c r="BM732" i="27"/>
  <c r="BN732" i="27" s="1"/>
  <c r="BR732" i="27"/>
  <c r="BB732" i="27" s="1"/>
  <c r="AT733" i="27"/>
  <c r="BC733" i="27"/>
  <c r="BH733" i="27"/>
  <c r="BI733" i="27"/>
  <c r="BJ733" i="27"/>
  <c r="BL733" i="27"/>
  <c r="BM733" i="27"/>
  <c r="BN733" i="27" s="1"/>
  <c r="BR733" i="27"/>
  <c r="AT734" i="27"/>
  <c r="BC734" i="27"/>
  <c r="BH734" i="27"/>
  <c r="BI734" i="27"/>
  <c r="BJ734" i="27"/>
  <c r="BL734" i="27"/>
  <c r="BM734" i="27"/>
  <c r="BN734" i="27" s="1"/>
  <c r="BR734" i="27"/>
  <c r="AT735" i="27"/>
  <c r="BC735" i="27"/>
  <c r="BH735" i="27"/>
  <c r="BI735" i="27"/>
  <c r="BJ735" i="27"/>
  <c r="BL735" i="27"/>
  <c r="BM735" i="27"/>
  <c r="BN735" i="27" s="1"/>
  <c r="BR735" i="27"/>
  <c r="BB735" i="27" s="1"/>
  <c r="AT736" i="27"/>
  <c r="BC736" i="27"/>
  <c r="BH736" i="27"/>
  <c r="BI736" i="27"/>
  <c r="BJ736" i="27"/>
  <c r="BL736" i="27"/>
  <c r="BM736" i="27"/>
  <c r="BN736" i="27" s="1"/>
  <c r="BR736" i="27"/>
  <c r="AS736" i="27" s="1"/>
  <c r="AT737" i="27"/>
  <c r="BC737" i="27"/>
  <c r="BH737" i="27"/>
  <c r="BI737" i="27"/>
  <c r="BJ737" i="27"/>
  <c r="BL737" i="27"/>
  <c r="BM737" i="27"/>
  <c r="BN737" i="27" s="1"/>
  <c r="BR737" i="27"/>
  <c r="BB737" i="27" s="1"/>
  <c r="AT738" i="27"/>
  <c r="BC738" i="27"/>
  <c r="BH738" i="27"/>
  <c r="BI738" i="27"/>
  <c r="BJ738" i="27"/>
  <c r="BL738" i="27"/>
  <c r="BM738" i="27"/>
  <c r="BN738" i="27" s="1"/>
  <c r="BR738" i="27"/>
  <c r="AT739" i="27"/>
  <c r="BC739" i="27"/>
  <c r="BH739" i="27"/>
  <c r="BI739" i="27"/>
  <c r="BJ739" i="27"/>
  <c r="BL739" i="27"/>
  <c r="BM739" i="27"/>
  <c r="BN739" i="27" s="1"/>
  <c r="BR739" i="27"/>
  <c r="AS739" i="27" s="1"/>
  <c r="AT740" i="27"/>
  <c r="BC740" i="27"/>
  <c r="BH740" i="27"/>
  <c r="BI740" i="27"/>
  <c r="BJ740" i="27"/>
  <c r="BL740" i="27"/>
  <c r="BM740" i="27"/>
  <c r="BN740" i="27" s="1"/>
  <c r="BR740" i="27"/>
  <c r="BB740" i="27" s="1"/>
  <c r="AT741" i="27"/>
  <c r="BC741" i="27"/>
  <c r="BH741" i="27"/>
  <c r="BI741" i="27"/>
  <c r="BJ741" i="27"/>
  <c r="BL741" i="27"/>
  <c r="BM741" i="27"/>
  <c r="BN741" i="27" s="1"/>
  <c r="BR741" i="27"/>
  <c r="BB741" i="27" s="1"/>
  <c r="AT742" i="27"/>
  <c r="BC742" i="27"/>
  <c r="BH742" i="27"/>
  <c r="BI742" i="27"/>
  <c r="BJ742" i="27"/>
  <c r="BL742" i="27"/>
  <c r="BM742" i="27"/>
  <c r="BN742" i="27" s="1"/>
  <c r="BR742" i="27"/>
  <c r="AS742" i="27" s="1"/>
  <c r="AR742" i="27" s="1"/>
  <c r="AQ742" i="27" s="1"/>
  <c r="AT743" i="27"/>
  <c r="BC743" i="27"/>
  <c r="BH743" i="27"/>
  <c r="BI743" i="27"/>
  <c r="BJ743" i="27"/>
  <c r="BL743" i="27"/>
  <c r="BM743" i="27"/>
  <c r="BN743" i="27" s="1"/>
  <c r="BR743" i="27"/>
  <c r="AT744" i="27"/>
  <c r="BC744" i="27"/>
  <c r="BH744" i="27"/>
  <c r="BI744" i="27"/>
  <c r="BJ744" i="27"/>
  <c r="BL744" i="27"/>
  <c r="BM744" i="27"/>
  <c r="BN744" i="27" s="1"/>
  <c r="BR744" i="27"/>
  <c r="AT745" i="27"/>
  <c r="BC745" i="27"/>
  <c r="BH745" i="27"/>
  <c r="BI745" i="27"/>
  <c r="BJ745" i="27"/>
  <c r="BL745" i="27"/>
  <c r="BM745" i="27"/>
  <c r="BN745" i="27" s="1"/>
  <c r="BR745" i="27"/>
  <c r="AT746" i="27"/>
  <c r="BB746" i="27"/>
  <c r="BC746" i="27"/>
  <c r="BH746" i="27"/>
  <c r="BI746" i="27"/>
  <c r="BJ746" i="27"/>
  <c r="BL746" i="27"/>
  <c r="BM746" i="27"/>
  <c r="BN746" i="27" s="1"/>
  <c r="BR746" i="27"/>
  <c r="AT747" i="27"/>
  <c r="BC747" i="27"/>
  <c r="BH747" i="27"/>
  <c r="BI747" i="27"/>
  <c r="BJ747" i="27"/>
  <c r="BL747" i="27"/>
  <c r="BM747" i="27"/>
  <c r="BN747" i="27" s="1"/>
  <c r="BR747" i="27"/>
  <c r="AT748" i="27"/>
  <c r="BC748" i="27"/>
  <c r="BH748" i="27"/>
  <c r="BI748" i="27"/>
  <c r="BJ748" i="27"/>
  <c r="BL748" i="27"/>
  <c r="BM748" i="27"/>
  <c r="BN748" i="27"/>
  <c r="BR748" i="27"/>
  <c r="AS748" i="27" s="1"/>
  <c r="AR748" i="27" s="1"/>
  <c r="AQ748" i="27" s="1"/>
  <c r="AT749" i="27"/>
  <c r="BC749" i="27"/>
  <c r="BH749" i="27"/>
  <c r="BI749" i="27"/>
  <c r="BJ749" i="27"/>
  <c r="BL749" i="27"/>
  <c r="BM749" i="27"/>
  <c r="BN749" i="27" s="1"/>
  <c r="BR749" i="27"/>
  <c r="BB749" i="27" s="1"/>
  <c r="BA749" i="27" s="1"/>
  <c r="AZ749" i="27" s="1"/>
  <c r="AT750" i="27"/>
  <c r="BC750" i="27"/>
  <c r="BH750" i="27"/>
  <c r="BI750" i="27"/>
  <c r="BJ750" i="27"/>
  <c r="BL750" i="27"/>
  <c r="BM750" i="27"/>
  <c r="BN750" i="27" s="1"/>
  <c r="BR750" i="27"/>
  <c r="BB750" i="27" s="1"/>
  <c r="AT751" i="27"/>
  <c r="BC751" i="27"/>
  <c r="BH751" i="27"/>
  <c r="BI751" i="27"/>
  <c r="BJ751" i="27"/>
  <c r="BL751" i="27"/>
  <c r="BM751" i="27"/>
  <c r="BN751" i="27" s="1"/>
  <c r="BR751" i="27"/>
  <c r="AT752" i="27"/>
  <c r="BC752" i="27"/>
  <c r="BH752" i="27"/>
  <c r="BI752" i="27"/>
  <c r="BJ752" i="27"/>
  <c r="BL752" i="27"/>
  <c r="BM752" i="27"/>
  <c r="BN752" i="27" s="1"/>
  <c r="BR752" i="27"/>
  <c r="BB752" i="27" s="1"/>
  <c r="BA752" i="27" s="1"/>
  <c r="AT753" i="27"/>
  <c r="BC753" i="27"/>
  <c r="BH753" i="27"/>
  <c r="BI753" i="27"/>
  <c r="BJ753" i="27"/>
  <c r="BL753" i="27"/>
  <c r="BM753" i="27"/>
  <c r="BN753" i="27" s="1"/>
  <c r="BR753" i="27"/>
  <c r="BB753" i="27" s="1"/>
  <c r="AT754" i="27"/>
  <c r="BC754" i="27"/>
  <c r="BH754" i="27"/>
  <c r="BI754" i="27"/>
  <c r="BJ754" i="27"/>
  <c r="BL754" i="27"/>
  <c r="BM754" i="27"/>
  <c r="BN754" i="27" s="1"/>
  <c r="BR754" i="27"/>
  <c r="AS754" i="27" s="1"/>
  <c r="AR754" i="27" s="1"/>
  <c r="AQ754" i="27" s="1"/>
  <c r="AT755" i="27"/>
  <c r="BB755" i="27"/>
  <c r="BC755" i="27"/>
  <c r="BH755" i="27"/>
  <c r="BI755" i="27"/>
  <c r="BJ755" i="27"/>
  <c r="BL755" i="27"/>
  <c r="BM755" i="27"/>
  <c r="BN755" i="27" s="1"/>
  <c r="BR755" i="27"/>
  <c r="AT756" i="27"/>
  <c r="BC756" i="27"/>
  <c r="BH756" i="27"/>
  <c r="BI756" i="27"/>
  <c r="BJ756" i="27"/>
  <c r="BL756" i="27"/>
  <c r="BM756" i="27"/>
  <c r="BN756" i="27" s="1"/>
  <c r="BR756" i="27"/>
  <c r="AS756" i="27" s="1"/>
  <c r="AT757" i="27"/>
  <c r="BC757" i="27"/>
  <c r="BH757" i="27"/>
  <c r="BI757" i="27"/>
  <c r="BJ757" i="27"/>
  <c r="BL757" i="27"/>
  <c r="BM757" i="27"/>
  <c r="BN757" i="27"/>
  <c r="BR757" i="27"/>
  <c r="AS757" i="27" s="1"/>
  <c r="AT758" i="27"/>
  <c r="BC758" i="27"/>
  <c r="BH758" i="27"/>
  <c r="BI758" i="27"/>
  <c r="BJ758" i="27"/>
  <c r="BL758" i="27"/>
  <c r="BM758" i="27"/>
  <c r="BN758" i="27" s="1"/>
  <c r="BR758" i="27"/>
  <c r="AT759" i="27"/>
  <c r="BC759" i="27"/>
  <c r="BH759" i="27"/>
  <c r="BI759" i="27"/>
  <c r="BJ759" i="27"/>
  <c r="BL759" i="27"/>
  <c r="BM759" i="27"/>
  <c r="BN759" i="27"/>
  <c r="BR759" i="27"/>
  <c r="AT760" i="27"/>
  <c r="BC760" i="27"/>
  <c r="BH760" i="27"/>
  <c r="BI760" i="27"/>
  <c r="BJ760" i="27"/>
  <c r="BL760" i="27"/>
  <c r="BM760" i="27"/>
  <c r="BN760" i="27" s="1"/>
  <c r="BR760" i="27"/>
  <c r="AT761" i="27"/>
  <c r="BC761" i="27"/>
  <c r="BH761" i="27"/>
  <c r="BI761" i="27"/>
  <c r="BJ761" i="27"/>
  <c r="BL761" i="27"/>
  <c r="BM761" i="27"/>
  <c r="BN761" i="27" s="1"/>
  <c r="BR761" i="27"/>
  <c r="AS762" i="27"/>
  <c r="AT762" i="27"/>
  <c r="BC762" i="27"/>
  <c r="BH762" i="27"/>
  <c r="BI762" i="27"/>
  <c r="BJ762" i="27"/>
  <c r="BL762" i="27"/>
  <c r="BM762" i="27"/>
  <c r="BN762" i="27" s="1"/>
  <c r="BR762" i="27"/>
  <c r="AT763" i="27"/>
  <c r="BC763" i="27"/>
  <c r="BH763" i="27"/>
  <c r="BI763" i="27"/>
  <c r="BJ763" i="27"/>
  <c r="BL763" i="27"/>
  <c r="BM763" i="27"/>
  <c r="BN763" i="27" s="1"/>
  <c r="BR763" i="27"/>
  <c r="AS763" i="27" s="1"/>
  <c r="AR763" i="27" s="1"/>
  <c r="AQ763" i="27" s="1"/>
  <c r="AT764" i="27"/>
  <c r="BC764" i="27"/>
  <c r="BH764" i="27"/>
  <c r="BI764" i="27"/>
  <c r="BJ764" i="27"/>
  <c r="BL764" i="27"/>
  <c r="BM764" i="27"/>
  <c r="BN764" i="27" s="1"/>
  <c r="BR764" i="27"/>
  <c r="AT765" i="27"/>
  <c r="BC765" i="27"/>
  <c r="BH765" i="27"/>
  <c r="BI765" i="27"/>
  <c r="BJ765" i="27"/>
  <c r="BL765" i="27"/>
  <c r="BM765" i="27"/>
  <c r="BN765" i="27"/>
  <c r="BR765" i="27"/>
  <c r="BB765" i="27" s="1"/>
  <c r="AT766" i="27"/>
  <c r="BC766" i="27"/>
  <c r="BH766" i="27"/>
  <c r="BI766" i="27"/>
  <c r="BJ766" i="27"/>
  <c r="BL766" i="27"/>
  <c r="BM766" i="27"/>
  <c r="BN766" i="27" s="1"/>
  <c r="BR766" i="27"/>
  <c r="AT767" i="27"/>
  <c r="BC767" i="27"/>
  <c r="BH767" i="27"/>
  <c r="BI767" i="27"/>
  <c r="BJ767" i="27"/>
  <c r="BL767" i="27"/>
  <c r="BM767" i="27"/>
  <c r="BN767" i="27" s="1"/>
  <c r="BR767" i="27"/>
  <c r="AT768" i="27"/>
  <c r="BC768" i="27"/>
  <c r="BH768" i="27"/>
  <c r="BI768" i="27"/>
  <c r="BJ768" i="27"/>
  <c r="BL768" i="27"/>
  <c r="BM768" i="27"/>
  <c r="BN768" i="27"/>
  <c r="BR768" i="27"/>
  <c r="BB768" i="27" s="1"/>
  <c r="AS769" i="27"/>
  <c r="AT769" i="27"/>
  <c r="BC769" i="27"/>
  <c r="BH769" i="27"/>
  <c r="BI769" i="27"/>
  <c r="BJ769" i="27"/>
  <c r="BL769" i="27"/>
  <c r="BM769" i="27"/>
  <c r="BN769" i="27" s="1"/>
  <c r="BR769" i="27"/>
  <c r="AT770" i="27"/>
  <c r="BC770" i="27"/>
  <c r="BH770" i="27"/>
  <c r="BI770" i="27"/>
  <c r="BJ770" i="27"/>
  <c r="BL770" i="27"/>
  <c r="BM770" i="27"/>
  <c r="BN770" i="27" s="1"/>
  <c r="BR770" i="27"/>
  <c r="BB770" i="27" s="1"/>
  <c r="AT771" i="27"/>
  <c r="BC771" i="27"/>
  <c r="BH771" i="27"/>
  <c r="BI771" i="27"/>
  <c r="BJ771" i="27"/>
  <c r="BL771" i="27"/>
  <c r="BM771" i="27"/>
  <c r="BN771" i="27" s="1"/>
  <c r="BR771" i="27"/>
  <c r="BB771" i="27" s="1"/>
  <c r="AT772" i="27"/>
  <c r="BC772" i="27"/>
  <c r="BH772" i="27"/>
  <c r="BI772" i="27"/>
  <c r="BJ772" i="27"/>
  <c r="BL772" i="27"/>
  <c r="BM772" i="27"/>
  <c r="BN772" i="27"/>
  <c r="BR772" i="27"/>
  <c r="AT773" i="27"/>
  <c r="BC773" i="27"/>
  <c r="BH773" i="27"/>
  <c r="BI773" i="27"/>
  <c r="BJ773" i="27"/>
  <c r="BL773" i="27"/>
  <c r="BM773" i="27"/>
  <c r="BN773" i="27" s="1"/>
  <c r="BR773" i="27"/>
  <c r="AT774" i="27"/>
  <c r="BC774" i="27"/>
  <c r="BH774" i="27"/>
  <c r="BI774" i="27"/>
  <c r="BJ774" i="27"/>
  <c r="BL774" i="27"/>
  <c r="BM774" i="27"/>
  <c r="BN774" i="27" s="1"/>
  <c r="BR774" i="27"/>
  <c r="AT775" i="27"/>
  <c r="BC775" i="27"/>
  <c r="BH775" i="27"/>
  <c r="BI775" i="27"/>
  <c r="BJ775" i="27"/>
  <c r="BL775" i="27"/>
  <c r="BM775" i="27"/>
  <c r="BN775" i="27"/>
  <c r="BR775" i="27"/>
  <c r="AS775" i="27" s="1"/>
  <c r="AT776" i="27"/>
  <c r="BC776" i="27"/>
  <c r="BH776" i="27"/>
  <c r="BI776" i="27"/>
  <c r="BJ776" i="27"/>
  <c r="BL776" i="27"/>
  <c r="BM776" i="27"/>
  <c r="BN776" i="27" s="1"/>
  <c r="BR776" i="27"/>
  <c r="BB776" i="27" s="1"/>
  <c r="AT777" i="27"/>
  <c r="BC777" i="27"/>
  <c r="BH777" i="27"/>
  <c r="BI777" i="27"/>
  <c r="BJ777" i="27"/>
  <c r="BL777" i="27"/>
  <c r="BM777" i="27"/>
  <c r="BN777" i="27" s="1"/>
  <c r="BR777" i="27"/>
  <c r="AS777" i="27" s="1"/>
  <c r="AT778" i="27"/>
  <c r="BC778" i="27"/>
  <c r="BH778" i="27"/>
  <c r="BI778" i="27"/>
  <c r="BJ778" i="27"/>
  <c r="BL778" i="27"/>
  <c r="BM778" i="27"/>
  <c r="BN778" i="27" s="1"/>
  <c r="BR778" i="27"/>
  <c r="AS778" i="27" s="1"/>
  <c r="AT779" i="27"/>
  <c r="BC779" i="27"/>
  <c r="BH779" i="27"/>
  <c r="BI779" i="27"/>
  <c r="BJ779" i="27"/>
  <c r="BL779" i="27"/>
  <c r="BM779" i="27"/>
  <c r="BN779" i="27" s="1"/>
  <c r="BR779" i="27"/>
  <c r="AT780" i="27"/>
  <c r="BC780" i="27"/>
  <c r="BH780" i="27"/>
  <c r="BI780" i="27"/>
  <c r="BJ780" i="27"/>
  <c r="BL780" i="27"/>
  <c r="BM780" i="27"/>
  <c r="BN780" i="27" s="1"/>
  <c r="BR780" i="27"/>
  <c r="AS780" i="27" s="1"/>
  <c r="AR780" i="27" s="1"/>
  <c r="AQ780" i="27" s="1"/>
  <c r="AP780" i="27" s="1"/>
  <c r="AT781" i="27"/>
  <c r="BC781" i="27"/>
  <c r="BH781" i="27"/>
  <c r="BI781" i="27"/>
  <c r="BJ781" i="27"/>
  <c r="BL781" i="27"/>
  <c r="BM781" i="27"/>
  <c r="BN781" i="27"/>
  <c r="BR781" i="27"/>
  <c r="AT782" i="27"/>
  <c r="BC782" i="27"/>
  <c r="BH782" i="27"/>
  <c r="BI782" i="27"/>
  <c r="BJ782" i="27"/>
  <c r="BL782" i="27"/>
  <c r="BM782" i="27"/>
  <c r="BN782" i="27" s="1"/>
  <c r="BR782" i="27"/>
  <c r="BB782" i="27" s="1"/>
  <c r="AT783" i="27"/>
  <c r="BC783" i="27"/>
  <c r="BH783" i="27"/>
  <c r="BI783" i="27"/>
  <c r="BJ783" i="27"/>
  <c r="BL783" i="27"/>
  <c r="BM783" i="27"/>
  <c r="BN783" i="27" s="1"/>
  <c r="BR783" i="27"/>
  <c r="AS783" i="27" s="1"/>
  <c r="AT784" i="27"/>
  <c r="BC784" i="27"/>
  <c r="BH784" i="27"/>
  <c r="BI784" i="27"/>
  <c r="BJ784" i="27"/>
  <c r="BL784" i="27"/>
  <c r="BM784" i="27"/>
  <c r="BN784" i="27" s="1"/>
  <c r="BR784" i="27"/>
  <c r="AS784" i="27" s="1"/>
  <c r="AT785" i="27"/>
  <c r="BC785" i="27"/>
  <c r="BH785" i="27"/>
  <c r="BI785" i="27"/>
  <c r="BJ785" i="27"/>
  <c r="BL785" i="27"/>
  <c r="BM785" i="27"/>
  <c r="BN785" i="27" s="1"/>
  <c r="BR785" i="27"/>
  <c r="BB785" i="27" s="1"/>
  <c r="AT786" i="27"/>
  <c r="BC786" i="27"/>
  <c r="BH786" i="27"/>
  <c r="BI786" i="27"/>
  <c r="BJ786" i="27"/>
  <c r="BL786" i="27"/>
  <c r="BM786" i="27"/>
  <c r="BN786" i="27" s="1"/>
  <c r="BR786" i="27"/>
  <c r="AT787" i="27"/>
  <c r="BC787" i="27"/>
  <c r="BH787" i="27"/>
  <c r="BI787" i="27"/>
  <c r="BJ787" i="27"/>
  <c r="BL787" i="27"/>
  <c r="BM787" i="27"/>
  <c r="BN787" i="27" s="1"/>
  <c r="BR787" i="27"/>
  <c r="AS787" i="27" s="1"/>
  <c r="AR787" i="27" s="1"/>
  <c r="AT788" i="27"/>
  <c r="BC788" i="27"/>
  <c r="BH788" i="27"/>
  <c r="BI788" i="27"/>
  <c r="BJ788" i="27"/>
  <c r="BL788" i="27"/>
  <c r="BM788" i="27"/>
  <c r="BN788" i="27" s="1"/>
  <c r="BR788" i="27"/>
  <c r="AT789" i="27"/>
  <c r="BC789" i="27"/>
  <c r="BH789" i="27"/>
  <c r="BI789" i="27"/>
  <c r="BJ789" i="27"/>
  <c r="BL789" i="27"/>
  <c r="BM789" i="27"/>
  <c r="BN789" i="27" s="1"/>
  <c r="BR789" i="27"/>
  <c r="AS789" i="27" s="1"/>
  <c r="AT790" i="27"/>
  <c r="BC790" i="27"/>
  <c r="BH790" i="27"/>
  <c r="BI790" i="27"/>
  <c r="BJ790" i="27"/>
  <c r="BL790" i="27"/>
  <c r="BM790" i="27"/>
  <c r="BN790" i="27"/>
  <c r="BR790" i="27"/>
  <c r="AS790" i="27" s="1"/>
  <c r="AR790" i="27" s="1"/>
  <c r="AT791" i="27"/>
  <c r="BC791" i="27"/>
  <c r="BH791" i="27"/>
  <c r="BI791" i="27"/>
  <c r="BJ791" i="27"/>
  <c r="BL791" i="27"/>
  <c r="BM791" i="27"/>
  <c r="BN791" i="27" s="1"/>
  <c r="BR791" i="27"/>
  <c r="BB791" i="27" s="1"/>
  <c r="AT792" i="27"/>
  <c r="BC792" i="27"/>
  <c r="BH792" i="27"/>
  <c r="BI792" i="27"/>
  <c r="BJ792" i="27"/>
  <c r="BL792" i="27"/>
  <c r="BM792" i="27"/>
  <c r="BN792" i="27" s="1"/>
  <c r="BR792" i="27"/>
  <c r="BB792" i="27" s="1"/>
  <c r="AT793" i="27"/>
  <c r="BC793" i="27"/>
  <c r="BH793" i="27"/>
  <c r="BI793" i="27"/>
  <c r="BJ793" i="27"/>
  <c r="BL793" i="27"/>
  <c r="BM793" i="27"/>
  <c r="BN793" i="27" s="1"/>
  <c r="BR793" i="27"/>
  <c r="AS793" i="27" s="1"/>
  <c r="AR793" i="27" s="1"/>
  <c r="AT794" i="27"/>
  <c r="BC794" i="27"/>
  <c r="BH794" i="27"/>
  <c r="BI794" i="27"/>
  <c r="BJ794" i="27"/>
  <c r="BL794" i="27"/>
  <c r="BM794" i="27"/>
  <c r="BN794" i="27" s="1"/>
  <c r="BR794" i="27"/>
  <c r="AT795" i="27"/>
  <c r="BC795" i="27"/>
  <c r="BH795" i="27"/>
  <c r="BI795" i="27"/>
  <c r="BJ795" i="27"/>
  <c r="BL795" i="27"/>
  <c r="BM795" i="27"/>
  <c r="BN795" i="27" s="1"/>
  <c r="BR795" i="27"/>
  <c r="AT796" i="27"/>
  <c r="BC796" i="27"/>
  <c r="BH796" i="27"/>
  <c r="BI796" i="27"/>
  <c r="BJ796" i="27"/>
  <c r="BL796" i="27"/>
  <c r="BM796" i="27"/>
  <c r="BN796" i="27" s="1"/>
  <c r="BR796" i="27"/>
  <c r="AS796" i="27" s="1"/>
  <c r="AR796" i="27" s="1"/>
  <c r="AQ796" i="27" s="1"/>
  <c r="AT797" i="27"/>
  <c r="BC797" i="27"/>
  <c r="BH797" i="27"/>
  <c r="BI797" i="27"/>
  <c r="BJ797" i="27"/>
  <c r="BL797" i="27"/>
  <c r="BM797" i="27"/>
  <c r="BN797" i="27" s="1"/>
  <c r="BR797" i="27"/>
  <c r="BB797" i="27" s="1"/>
  <c r="AT798" i="27"/>
  <c r="BC798" i="27"/>
  <c r="BH798" i="27"/>
  <c r="BI798" i="27"/>
  <c r="BJ798" i="27"/>
  <c r="BL798" i="27"/>
  <c r="BM798" i="27"/>
  <c r="BN798" i="27" s="1"/>
  <c r="BR798" i="27"/>
  <c r="BB798" i="27" s="1"/>
  <c r="BA798" i="27" s="1"/>
  <c r="AZ798" i="27" s="1"/>
  <c r="AY798" i="27" s="1"/>
  <c r="AX798" i="27" s="1"/>
  <c r="AT799" i="27"/>
  <c r="BC799" i="27"/>
  <c r="BH799" i="27"/>
  <c r="BI799" i="27"/>
  <c r="BJ799" i="27"/>
  <c r="BL799" i="27"/>
  <c r="BM799" i="27"/>
  <c r="BN799" i="27" s="1"/>
  <c r="BR799" i="27"/>
  <c r="AS799" i="27" s="1"/>
  <c r="AR799" i="27" s="1"/>
  <c r="AQ799" i="27" s="1"/>
  <c r="AT800" i="27"/>
  <c r="BC800" i="27"/>
  <c r="BH800" i="27"/>
  <c r="BI800" i="27"/>
  <c r="BJ800" i="27"/>
  <c r="BL800" i="27"/>
  <c r="BM800" i="27"/>
  <c r="BN800" i="27" s="1"/>
  <c r="BR800" i="27"/>
  <c r="AS800" i="27" s="1"/>
  <c r="AR800" i="27" s="1"/>
  <c r="AQ800" i="27" s="1"/>
  <c r="AT801" i="27"/>
  <c r="BC801" i="27"/>
  <c r="BH801" i="27"/>
  <c r="BI801" i="27"/>
  <c r="BJ801" i="27"/>
  <c r="BL801" i="27"/>
  <c r="BM801" i="27"/>
  <c r="BN801" i="27" s="1"/>
  <c r="BR801" i="27"/>
  <c r="AS801" i="27" s="1"/>
  <c r="AR801" i="27" s="1"/>
  <c r="AQ801" i="27" s="1"/>
  <c r="AT802" i="27"/>
  <c r="BC802" i="27"/>
  <c r="BH802" i="27"/>
  <c r="BI802" i="27"/>
  <c r="BJ802" i="27"/>
  <c r="BL802" i="27"/>
  <c r="BM802" i="27"/>
  <c r="BN802" i="27" s="1"/>
  <c r="BR802" i="27"/>
  <c r="AS802" i="27" s="1"/>
  <c r="AR802" i="27" s="1"/>
  <c r="AQ802" i="27" s="1"/>
  <c r="AT803" i="27"/>
  <c r="BC803" i="27"/>
  <c r="BH803" i="27"/>
  <c r="BI803" i="27"/>
  <c r="BJ803" i="27"/>
  <c r="BL803" i="27"/>
  <c r="BM803" i="27"/>
  <c r="BN803" i="27" s="1"/>
  <c r="BR803" i="27"/>
  <c r="BB803" i="27" s="1"/>
  <c r="AT804" i="27"/>
  <c r="BC804" i="27"/>
  <c r="BH804" i="27"/>
  <c r="BI804" i="27"/>
  <c r="BJ804" i="27"/>
  <c r="BL804" i="27"/>
  <c r="BM804" i="27"/>
  <c r="BN804" i="27" s="1"/>
  <c r="BR804" i="27"/>
  <c r="BB804" i="27" s="1"/>
  <c r="AT805" i="27"/>
  <c r="BC805" i="27"/>
  <c r="BH805" i="27"/>
  <c r="BI805" i="27"/>
  <c r="BJ805" i="27"/>
  <c r="BL805" i="27"/>
  <c r="BM805" i="27"/>
  <c r="BN805" i="27" s="1"/>
  <c r="BR805" i="27"/>
  <c r="AS805" i="27" s="1"/>
  <c r="AT806" i="27"/>
  <c r="BC806" i="27"/>
  <c r="BH806" i="27"/>
  <c r="BI806" i="27"/>
  <c r="BJ806" i="27"/>
  <c r="BL806" i="27"/>
  <c r="BM806" i="27"/>
  <c r="BN806" i="27" s="1"/>
  <c r="BR806" i="27"/>
  <c r="AS806" i="27" s="1"/>
  <c r="AT807" i="27"/>
  <c r="BC807" i="27"/>
  <c r="BH807" i="27"/>
  <c r="BI807" i="27"/>
  <c r="BJ807" i="27"/>
  <c r="BL807" i="27"/>
  <c r="BM807" i="27"/>
  <c r="BN807" i="27" s="1"/>
  <c r="BR807" i="27"/>
  <c r="AT808" i="27"/>
  <c r="BC808" i="27"/>
  <c r="BH808" i="27"/>
  <c r="BI808" i="27"/>
  <c r="BJ808" i="27"/>
  <c r="BL808" i="27"/>
  <c r="BM808" i="27"/>
  <c r="BN808" i="27" s="1"/>
  <c r="BR808" i="27"/>
  <c r="AS808" i="27" s="1"/>
  <c r="AR808" i="27" s="1"/>
  <c r="AQ808" i="27" s="1"/>
  <c r="AT809" i="27"/>
  <c r="BC809" i="27"/>
  <c r="BH809" i="27"/>
  <c r="BI809" i="27"/>
  <c r="BJ809" i="27"/>
  <c r="BL809" i="27"/>
  <c r="BM809" i="27"/>
  <c r="BN809" i="27" s="1"/>
  <c r="BR809" i="27"/>
  <c r="AT810" i="27"/>
  <c r="BC810" i="27"/>
  <c r="BH810" i="27"/>
  <c r="BI810" i="27"/>
  <c r="BJ810" i="27"/>
  <c r="BL810" i="27"/>
  <c r="BM810" i="27"/>
  <c r="BN810" i="27" s="1"/>
  <c r="BR810" i="27"/>
  <c r="AT811" i="27"/>
  <c r="BC811" i="27"/>
  <c r="BH811" i="27"/>
  <c r="BI811" i="27"/>
  <c r="BJ811" i="27"/>
  <c r="BL811" i="27"/>
  <c r="BM811" i="27"/>
  <c r="BN811" i="27"/>
  <c r="BR811" i="27"/>
  <c r="AT812" i="27"/>
  <c r="BC812" i="27"/>
  <c r="BH812" i="27"/>
  <c r="BI812" i="27"/>
  <c r="BJ812" i="27"/>
  <c r="BL812" i="27"/>
  <c r="BM812" i="27"/>
  <c r="BN812" i="27" s="1"/>
  <c r="BR812" i="27"/>
  <c r="BB812" i="27" s="1"/>
  <c r="AT813" i="27"/>
  <c r="BC813" i="27"/>
  <c r="BH813" i="27"/>
  <c r="BI813" i="27"/>
  <c r="BJ813" i="27"/>
  <c r="BL813" i="27"/>
  <c r="BM813" i="27"/>
  <c r="BN813" i="27" s="1"/>
  <c r="BR813" i="27"/>
  <c r="AS813" i="27" s="1"/>
  <c r="AT814" i="27"/>
  <c r="BC814" i="27"/>
  <c r="BH814" i="27"/>
  <c r="BI814" i="27"/>
  <c r="BJ814" i="27"/>
  <c r="BL814" i="27"/>
  <c r="BM814" i="27"/>
  <c r="BN814" i="27" s="1"/>
  <c r="BR814" i="27"/>
  <c r="AS814" i="27" s="1"/>
  <c r="AR814" i="27" s="1"/>
  <c r="AQ814" i="27" s="1"/>
  <c r="AT815" i="27"/>
  <c r="BC815" i="27"/>
  <c r="BH815" i="27"/>
  <c r="BI815" i="27"/>
  <c r="BJ815" i="27"/>
  <c r="BL815" i="27"/>
  <c r="BM815" i="27"/>
  <c r="BN815" i="27" s="1"/>
  <c r="BR815" i="27"/>
  <c r="AT816" i="27"/>
  <c r="BC816" i="27"/>
  <c r="BH816" i="27"/>
  <c r="BI816" i="27"/>
  <c r="BJ816" i="27"/>
  <c r="BL816" i="27"/>
  <c r="BM816" i="27"/>
  <c r="BN816" i="27" s="1"/>
  <c r="BR816" i="27"/>
  <c r="BB816" i="27" s="1"/>
  <c r="BA816" i="27" s="1"/>
  <c r="AS817" i="27"/>
  <c r="AR817" i="27" s="1"/>
  <c r="AQ817" i="27" s="1"/>
  <c r="AT817" i="27"/>
  <c r="BC817" i="27"/>
  <c r="BH817" i="27"/>
  <c r="BI817" i="27"/>
  <c r="BJ817" i="27"/>
  <c r="BL817" i="27"/>
  <c r="BM817" i="27"/>
  <c r="BN817" i="27" s="1"/>
  <c r="BR817" i="27"/>
  <c r="AT818" i="27"/>
  <c r="BC818" i="27"/>
  <c r="BH818" i="27"/>
  <c r="BI818" i="27"/>
  <c r="BJ818" i="27"/>
  <c r="BL818" i="27"/>
  <c r="BM818" i="27"/>
  <c r="BN818" i="27" s="1"/>
  <c r="BR818" i="27"/>
  <c r="AT819" i="27"/>
  <c r="BC819" i="27"/>
  <c r="BH819" i="27"/>
  <c r="BI819" i="27"/>
  <c r="BJ819" i="27"/>
  <c r="BL819" i="27"/>
  <c r="BM819" i="27"/>
  <c r="BN819" i="27" s="1"/>
  <c r="BR819" i="27"/>
  <c r="AS819" i="27" s="1"/>
  <c r="AR819" i="27" s="1"/>
  <c r="AT820" i="27"/>
  <c r="BC820" i="27"/>
  <c r="BH820" i="27"/>
  <c r="BI820" i="27"/>
  <c r="BJ820" i="27"/>
  <c r="BL820" i="27"/>
  <c r="BM820" i="27"/>
  <c r="BN820" i="27" s="1"/>
  <c r="BR820" i="27"/>
  <c r="AT821" i="27"/>
  <c r="BC821" i="27"/>
  <c r="BH821" i="27"/>
  <c r="BI821" i="27"/>
  <c r="BJ821" i="27"/>
  <c r="BL821" i="27"/>
  <c r="BM821" i="27"/>
  <c r="BN821" i="27" s="1"/>
  <c r="BR821" i="27"/>
  <c r="BB821" i="27" s="1"/>
  <c r="BA821" i="27" s="1"/>
  <c r="AT822" i="27"/>
  <c r="BC822" i="27"/>
  <c r="BH822" i="27"/>
  <c r="BI822" i="27"/>
  <c r="BJ822" i="27"/>
  <c r="BL822" i="27"/>
  <c r="BM822" i="27"/>
  <c r="BN822" i="27" s="1"/>
  <c r="BR822" i="27"/>
  <c r="AS822" i="27" s="1"/>
  <c r="AT823" i="27"/>
  <c r="BC823" i="27"/>
  <c r="BH823" i="27"/>
  <c r="BI823" i="27"/>
  <c r="BJ823" i="27"/>
  <c r="BL823" i="27"/>
  <c r="BM823" i="27"/>
  <c r="BN823" i="27" s="1"/>
  <c r="BR823" i="27"/>
  <c r="AS823" i="27" s="1"/>
  <c r="AR823" i="27" s="1"/>
  <c r="AQ823" i="27" s="1"/>
  <c r="AT824" i="27"/>
  <c r="BC824" i="27"/>
  <c r="BH824" i="27"/>
  <c r="BI824" i="27"/>
  <c r="BJ824" i="27"/>
  <c r="BL824" i="27"/>
  <c r="BM824" i="27"/>
  <c r="BN824" i="27" s="1"/>
  <c r="BR824" i="27"/>
  <c r="AT825" i="27"/>
  <c r="BC825" i="27"/>
  <c r="BH825" i="27"/>
  <c r="BI825" i="27"/>
  <c r="BJ825" i="27"/>
  <c r="BL825" i="27"/>
  <c r="BM825" i="27"/>
  <c r="BN825" i="27" s="1"/>
  <c r="BR825" i="27"/>
  <c r="AT826" i="27"/>
  <c r="BC826" i="27"/>
  <c r="BH826" i="27"/>
  <c r="BI826" i="27"/>
  <c r="BJ826" i="27"/>
  <c r="BL826" i="27"/>
  <c r="BM826" i="27"/>
  <c r="BN826" i="27" s="1"/>
  <c r="BR826" i="27"/>
  <c r="AS826" i="27" s="1"/>
  <c r="AR826" i="27" s="1"/>
  <c r="AT827" i="27"/>
  <c r="BC827" i="27"/>
  <c r="BH827" i="27"/>
  <c r="BI827" i="27"/>
  <c r="BJ827" i="27"/>
  <c r="BL827" i="27"/>
  <c r="BM827" i="27"/>
  <c r="BN827" i="27" s="1"/>
  <c r="BR827" i="27"/>
  <c r="AS827" i="27" s="1"/>
  <c r="AT828" i="27"/>
  <c r="BC828" i="27"/>
  <c r="BH828" i="27"/>
  <c r="BI828" i="27"/>
  <c r="BJ828" i="27"/>
  <c r="BL828" i="27"/>
  <c r="BM828" i="27"/>
  <c r="BN828" i="27" s="1"/>
  <c r="BR828" i="27"/>
  <c r="AS828" i="27" s="1"/>
  <c r="AR828" i="27" s="1"/>
  <c r="AQ828" i="27" s="1"/>
  <c r="AP828" i="27" s="1"/>
  <c r="AO828" i="27" s="1"/>
  <c r="AT829" i="27"/>
  <c r="BC829" i="27"/>
  <c r="BH829" i="27"/>
  <c r="BI829" i="27"/>
  <c r="BJ829" i="27"/>
  <c r="BL829" i="27"/>
  <c r="BM829" i="27"/>
  <c r="BN829" i="27" s="1"/>
  <c r="BR829" i="27"/>
  <c r="AS829" i="27" s="1"/>
  <c r="AR829" i="27" s="1"/>
  <c r="AQ829" i="27" s="1"/>
  <c r="AT830" i="27"/>
  <c r="BC830" i="27"/>
  <c r="BH830" i="27"/>
  <c r="BI830" i="27"/>
  <c r="BJ830" i="27"/>
  <c r="BL830" i="27"/>
  <c r="BM830" i="27"/>
  <c r="BN830" i="27" s="1"/>
  <c r="BR830" i="27"/>
  <c r="BB830" i="27" s="1"/>
  <c r="AT831" i="27"/>
  <c r="BC831" i="27"/>
  <c r="BH831" i="27"/>
  <c r="BI831" i="27"/>
  <c r="BJ831" i="27"/>
  <c r="BL831" i="27"/>
  <c r="BM831" i="27"/>
  <c r="BN831" i="27" s="1"/>
  <c r="BR831" i="27"/>
  <c r="AT832" i="27"/>
  <c r="BC832" i="27"/>
  <c r="BH832" i="27"/>
  <c r="BI832" i="27"/>
  <c r="BJ832" i="27"/>
  <c r="BL832" i="27"/>
  <c r="BM832" i="27"/>
  <c r="BN832" i="27"/>
  <c r="BR832" i="27"/>
  <c r="AS832" i="27" s="1"/>
  <c r="AR832" i="27" s="1"/>
  <c r="AQ832" i="27" s="1"/>
  <c r="AT833" i="27"/>
  <c r="BC833" i="27"/>
  <c r="BH833" i="27"/>
  <c r="BI833" i="27"/>
  <c r="BJ833" i="27"/>
  <c r="BL833" i="27"/>
  <c r="BM833" i="27"/>
  <c r="BN833" i="27" s="1"/>
  <c r="BR833" i="27"/>
  <c r="AS833" i="27" s="1"/>
  <c r="AT834" i="27"/>
  <c r="BC834" i="27"/>
  <c r="BH834" i="27"/>
  <c r="BI834" i="27"/>
  <c r="BJ834" i="27"/>
  <c r="BL834" i="27"/>
  <c r="BM834" i="27"/>
  <c r="BN834" i="27" s="1"/>
  <c r="BR834" i="27"/>
  <c r="BB834" i="27" s="1"/>
  <c r="BA834" i="27" s="1"/>
  <c r="AT835" i="27"/>
  <c r="BC835" i="27"/>
  <c r="BH835" i="27"/>
  <c r="BI835" i="27"/>
  <c r="BJ835" i="27"/>
  <c r="BL835" i="27"/>
  <c r="BM835" i="27"/>
  <c r="BN835" i="27" s="1"/>
  <c r="BR835" i="27"/>
  <c r="AS835" i="27" s="1"/>
  <c r="AR835" i="27" s="1"/>
  <c r="AQ835" i="27" s="1"/>
  <c r="AT836" i="27"/>
  <c r="BC836" i="27"/>
  <c r="BH836" i="27"/>
  <c r="BI836" i="27"/>
  <c r="BJ836" i="27"/>
  <c r="BL836" i="27"/>
  <c r="BM836" i="27"/>
  <c r="BN836" i="27" s="1"/>
  <c r="BR836" i="27"/>
  <c r="AT837" i="27"/>
  <c r="BC837" i="27"/>
  <c r="BH837" i="27"/>
  <c r="BI837" i="27"/>
  <c r="BJ837" i="27"/>
  <c r="BL837" i="27"/>
  <c r="BM837" i="27"/>
  <c r="BN837" i="27" s="1"/>
  <c r="BR837" i="27"/>
  <c r="AT838" i="27"/>
  <c r="BC838" i="27"/>
  <c r="BH838" i="27"/>
  <c r="BI838" i="27"/>
  <c r="BJ838" i="27"/>
  <c r="BL838" i="27"/>
  <c r="BM838" i="27"/>
  <c r="BN838" i="27" s="1"/>
  <c r="BR838" i="27"/>
  <c r="AS838" i="27" s="1"/>
  <c r="AR838" i="27" s="1"/>
  <c r="AQ838" i="27" s="1"/>
  <c r="AT839" i="27"/>
  <c r="BC839" i="27"/>
  <c r="BH839" i="27"/>
  <c r="BI839" i="27"/>
  <c r="BJ839" i="27"/>
  <c r="BL839" i="27"/>
  <c r="BM839" i="27"/>
  <c r="BN839" i="27" s="1"/>
  <c r="BR839" i="27"/>
  <c r="AT840" i="27"/>
  <c r="BC840" i="27"/>
  <c r="BH840" i="27"/>
  <c r="BI840" i="27"/>
  <c r="BJ840" i="27"/>
  <c r="BL840" i="27"/>
  <c r="BM840" i="27"/>
  <c r="BN840" i="27" s="1"/>
  <c r="BR840" i="27"/>
  <c r="AT841" i="27"/>
  <c r="BC841" i="27"/>
  <c r="BH841" i="27"/>
  <c r="BI841" i="27"/>
  <c r="BJ841" i="27"/>
  <c r="BL841" i="27"/>
  <c r="BM841" i="27"/>
  <c r="BN841" i="27" s="1"/>
  <c r="BR841" i="27"/>
  <c r="AS841" i="27" s="1"/>
  <c r="AR841" i="27" s="1"/>
  <c r="AQ841" i="27" s="1"/>
  <c r="AT842" i="27"/>
  <c r="BC842" i="27"/>
  <c r="BH842" i="27"/>
  <c r="BI842" i="27"/>
  <c r="BJ842" i="27"/>
  <c r="BL842" i="27"/>
  <c r="BM842" i="27"/>
  <c r="BN842" i="27" s="1"/>
  <c r="BR842" i="27"/>
  <c r="AT843" i="27"/>
  <c r="BC843" i="27"/>
  <c r="BH843" i="27"/>
  <c r="BI843" i="27"/>
  <c r="BJ843" i="27"/>
  <c r="BL843" i="27"/>
  <c r="BM843" i="27"/>
  <c r="BN843" i="27" s="1"/>
  <c r="BR843" i="27"/>
  <c r="AS844" i="27"/>
  <c r="AR844" i="27" s="1"/>
  <c r="AQ844" i="27" s="1"/>
  <c r="AT844" i="27"/>
  <c r="BC844" i="27"/>
  <c r="BH844" i="27"/>
  <c r="BI844" i="27"/>
  <c r="BJ844" i="27"/>
  <c r="BL844" i="27"/>
  <c r="BM844" i="27"/>
  <c r="BN844" i="27" s="1"/>
  <c r="BR844" i="27"/>
  <c r="AT845" i="27"/>
  <c r="BC845" i="27"/>
  <c r="BH845" i="27"/>
  <c r="BI845" i="27"/>
  <c r="BJ845" i="27"/>
  <c r="BL845" i="27"/>
  <c r="BM845" i="27"/>
  <c r="BN845" i="27" s="1"/>
  <c r="BR845" i="27"/>
  <c r="AT846" i="27"/>
  <c r="BC846" i="27"/>
  <c r="BH846" i="27"/>
  <c r="BI846" i="27"/>
  <c r="BJ846" i="27"/>
  <c r="BL846" i="27"/>
  <c r="BM846" i="27"/>
  <c r="BN846" i="27" s="1"/>
  <c r="BR846" i="27"/>
  <c r="AT847" i="27"/>
  <c r="BC847" i="27"/>
  <c r="BH847" i="27"/>
  <c r="BI847" i="27"/>
  <c r="BJ847" i="27"/>
  <c r="BL847" i="27"/>
  <c r="BM847" i="27"/>
  <c r="BN847" i="27"/>
  <c r="BR847" i="27"/>
  <c r="AT848" i="27"/>
  <c r="BC848" i="27"/>
  <c r="BH848" i="27"/>
  <c r="BI848" i="27"/>
  <c r="BJ848" i="27"/>
  <c r="BL848" i="27"/>
  <c r="BM848" i="27"/>
  <c r="BN848" i="27" s="1"/>
  <c r="BR848" i="27"/>
  <c r="BB848" i="27" s="1"/>
  <c r="BA848" i="27" s="1"/>
  <c r="AT849" i="27"/>
  <c r="BC849" i="27"/>
  <c r="BH849" i="27"/>
  <c r="BI849" i="27"/>
  <c r="BJ849" i="27"/>
  <c r="BL849" i="27"/>
  <c r="BM849" i="27"/>
  <c r="BN849" i="27" s="1"/>
  <c r="BR849" i="27"/>
  <c r="BB849" i="27" s="1"/>
  <c r="BA849" i="27" s="1"/>
  <c r="AT850" i="27"/>
  <c r="BC850" i="27"/>
  <c r="BH850" i="27"/>
  <c r="BI850" i="27"/>
  <c r="BJ850" i="27"/>
  <c r="BL850" i="27"/>
  <c r="BM850" i="27"/>
  <c r="BN850" i="27"/>
  <c r="BR850" i="27"/>
  <c r="AT851" i="27"/>
  <c r="BC851" i="27"/>
  <c r="BH851" i="27"/>
  <c r="BI851" i="27"/>
  <c r="BJ851" i="27"/>
  <c r="BL851" i="27"/>
  <c r="BM851" i="27"/>
  <c r="BN851" i="27" s="1"/>
  <c r="BR851" i="27"/>
  <c r="BB851" i="27" s="1"/>
  <c r="BA851" i="27" s="1"/>
  <c r="AT852" i="27"/>
  <c r="BC852" i="27"/>
  <c r="BH852" i="27"/>
  <c r="BI852" i="27"/>
  <c r="BJ852" i="27"/>
  <c r="BL852" i="27"/>
  <c r="BM852" i="27"/>
  <c r="BN852" i="27"/>
  <c r="BR852" i="27"/>
  <c r="AS852" i="27" s="1"/>
  <c r="AR852" i="27" s="1"/>
  <c r="AT853" i="27"/>
  <c r="BC853" i="27"/>
  <c r="BH853" i="27"/>
  <c r="BI853" i="27"/>
  <c r="BJ853" i="27"/>
  <c r="BL853" i="27"/>
  <c r="BM853" i="27"/>
  <c r="BN853" i="27" s="1"/>
  <c r="BR853" i="27"/>
  <c r="AS853" i="27" s="1"/>
  <c r="AR853" i="27" s="1"/>
  <c r="AQ853" i="27" s="1"/>
  <c r="AT854" i="27"/>
  <c r="BC854" i="27"/>
  <c r="BH854" i="27"/>
  <c r="BI854" i="27"/>
  <c r="BJ854" i="27"/>
  <c r="BL854" i="27"/>
  <c r="BM854" i="27"/>
  <c r="BN854" i="27" s="1"/>
  <c r="BR854" i="27"/>
  <c r="AS854" i="27" s="1"/>
  <c r="AR854" i="27" s="1"/>
  <c r="AT855" i="27"/>
  <c r="BC855" i="27"/>
  <c r="BH855" i="27"/>
  <c r="BI855" i="27"/>
  <c r="BJ855" i="27"/>
  <c r="BL855" i="27"/>
  <c r="BM855" i="27"/>
  <c r="BN855" i="27" s="1"/>
  <c r="BR855" i="27"/>
  <c r="AS855" i="27" s="1"/>
  <c r="AT856" i="27"/>
  <c r="BC856" i="27"/>
  <c r="BH856" i="27"/>
  <c r="BI856" i="27"/>
  <c r="BJ856" i="27"/>
  <c r="BL856" i="27"/>
  <c r="BM856" i="27"/>
  <c r="BN856" i="27" s="1"/>
  <c r="BR856" i="27"/>
  <c r="AS856" i="27" s="1"/>
  <c r="AR856" i="27" s="1"/>
  <c r="AQ856" i="27" s="1"/>
  <c r="AS857" i="27"/>
  <c r="AT857" i="27"/>
  <c r="BC857" i="27"/>
  <c r="BH857" i="27"/>
  <c r="BI857" i="27"/>
  <c r="BJ857" i="27"/>
  <c r="BL857" i="27"/>
  <c r="BM857" i="27"/>
  <c r="BN857" i="27" s="1"/>
  <c r="BR857" i="27"/>
  <c r="BB857" i="27" s="1"/>
  <c r="AT858" i="27"/>
  <c r="BC858" i="27"/>
  <c r="BH858" i="27"/>
  <c r="BI858" i="27"/>
  <c r="BJ858" i="27"/>
  <c r="BL858" i="27"/>
  <c r="BM858" i="27"/>
  <c r="BN858" i="27" s="1"/>
  <c r="BR858" i="27"/>
  <c r="BB858" i="27" s="1"/>
  <c r="BA858" i="27" s="1"/>
  <c r="AT859" i="27"/>
  <c r="BC859" i="27"/>
  <c r="BH859" i="27"/>
  <c r="BI859" i="27"/>
  <c r="BJ859" i="27"/>
  <c r="BL859" i="27"/>
  <c r="BM859" i="27"/>
  <c r="BN859" i="27" s="1"/>
  <c r="BR859" i="27"/>
  <c r="AS859" i="27" s="1"/>
  <c r="AR859" i="27" s="1"/>
  <c r="AQ859" i="27" s="1"/>
  <c r="AS860" i="27"/>
  <c r="AT860" i="27"/>
  <c r="BC860" i="27"/>
  <c r="BH860" i="27"/>
  <c r="BI860" i="27"/>
  <c r="BJ860" i="27"/>
  <c r="BL860" i="27"/>
  <c r="BM860" i="27"/>
  <c r="BN860" i="27" s="1"/>
  <c r="BR860" i="27"/>
  <c r="BB860" i="27" s="1"/>
  <c r="BA860" i="27" s="1"/>
  <c r="AZ860" i="27" s="1"/>
  <c r="AT861" i="27"/>
  <c r="BC861" i="27"/>
  <c r="BH861" i="27"/>
  <c r="BI861" i="27"/>
  <c r="BJ861" i="27"/>
  <c r="BL861" i="27"/>
  <c r="BM861" i="27"/>
  <c r="BN861" i="27" s="1"/>
  <c r="BR861" i="27"/>
  <c r="BB861" i="27" s="1"/>
  <c r="AT862" i="27"/>
  <c r="BC862" i="27"/>
  <c r="BH862" i="27"/>
  <c r="BI862" i="27"/>
  <c r="BJ862" i="27"/>
  <c r="BL862" i="27"/>
  <c r="BM862" i="27"/>
  <c r="BN862" i="27" s="1"/>
  <c r="BR862" i="27"/>
  <c r="AS862" i="27" s="1"/>
  <c r="AR862" i="27" s="1"/>
  <c r="AQ862" i="27" s="1"/>
  <c r="AT863" i="27"/>
  <c r="BC863" i="27"/>
  <c r="BH863" i="27"/>
  <c r="BI863" i="27"/>
  <c r="BJ863" i="27"/>
  <c r="BL863" i="27"/>
  <c r="BM863" i="27"/>
  <c r="BN863" i="27" s="1"/>
  <c r="BR863" i="27"/>
  <c r="BB863" i="27" s="1"/>
  <c r="BA863" i="27" s="1"/>
  <c r="AZ863" i="27" s="1"/>
  <c r="AR864" i="27"/>
  <c r="AQ864" i="27" s="1"/>
  <c r="AT864" i="27"/>
  <c r="BC864" i="27"/>
  <c r="BH864" i="27"/>
  <c r="BI864" i="27"/>
  <c r="BJ864" i="27"/>
  <c r="BL864" i="27"/>
  <c r="BM864" i="27"/>
  <c r="BN864" i="27" s="1"/>
  <c r="BR864" i="27"/>
  <c r="AS864" i="27" s="1"/>
  <c r="AT865" i="27"/>
  <c r="BC865" i="27"/>
  <c r="BH865" i="27"/>
  <c r="BI865" i="27"/>
  <c r="BJ865" i="27"/>
  <c r="BL865" i="27"/>
  <c r="BM865" i="27"/>
  <c r="BN865" i="27" s="1"/>
  <c r="BR865" i="27"/>
  <c r="AS865" i="27" s="1"/>
  <c r="AT866" i="27"/>
  <c r="BC866" i="27"/>
  <c r="BH866" i="27"/>
  <c r="BI866" i="27"/>
  <c r="BJ866" i="27"/>
  <c r="BL866" i="27"/>
  <c r="BM866" i="27"/>
  <c r="BN866" i="27" s="1"/>
  <c r="BR866" i="27"/>
  <c r="BB866" i="27" s="1"/>
  <c r="BA866" i="27" s="1"/>
  <c r="AT867" i="27"/>
  <c r="BC867" i="27"/>
  <c r="BH867" i="27"/>
  <c r="BI867" i="27"/>
  <c r="BJ867" i="27"/>
  <c r="BL867" i="27"/>
  <c r="BM867" i="27"/>
  <c r="BN867" i="27" s="1"/>
  <c r="BR867" i="27"/>
  <c r="AS867" i="27" s="1"/>
  <c r="AT868" i="27"/>
  <c r="BC868" i="27"/>
  <c r="BH868" i="27"/>
  <c r="BI868" i="27"/>
  <c r="BJ868" i="27"/>
  <c r="BL868" i="27"/>
  <c r="BM868" i="27"/>
  <c r="BN868" i="27" s="1"/>
  <c r="BR868" i="27"/>
  <c r="AS868" i="27" s="1"/>
  <c r="AR868" i="27" s="1"/>
  <c r="AQ868" i="27" s="1"/>
  <c r="AT869" i="27"/>
  <c r="BC869" i="27"/>
  <c r="BH869" i="27"/>
  <c r="BI869" i="27"/>
  <c r="BJ869" i="27"/>
  <c r="BL869" i="27"/>
  <c r="BM869" i="27"/>
  <c r="BN869" i="27" s="1"/>
  <c r="BR869" i="27"/>
  <c r="AT870" i="27"/>
  <c r="BC870" i="27"/>
  <c r="BH870" i="27"/>
  <c r="BI870" i="27"/>
  <c r="BJ870" i="27"/>
  <c r="BL870" i="27"/>
  <c r="BM870" i="27"/>
  <c r="BN870" i="27"/>
  <c r="BR870" i="27"/>
  <c r="AT871" i="27"/>
  <c r="BC871" i="27"/>
  <c r="BH871" i="27"/>
  <c r="BI871" i="27"/>
  <c r="BJ871" i="27"/>
  <c r="BL871" i="27"/>
  <c r="BM871" i="27"/>
  <c r="BN871" i="27" s="1"/>
  <c r="BR871" i="27"/>
  <c r="AS871" i="27" s="1"/>
  <c r="AR871" i="27" s="1"/>
  <c r="AQ871" i="27" s="1"/>
  <c r="AT872" i="27"/>
  <c r="BC872" i="27"/>
  <c r="BH872" i="27"/>
  <c r="BI872" i="27"/>
  <c r="BJ872" i="27"/>
  <c r="BL872" i="27"/>
  <c r="BM872" i="27"/>
  <c r="BN872" i="27" s="1"/>
  <c r="BR872" i="27"/>
  <c r="AS872" i="27" s="1"/>
  <c r="AR872" i="27" s="1"/>
  <c r="AQ872" i="27" s="1"/>
  <c r="AT873" i="27"/>
  <c r="BC873" i="27"/>
  <c r="BH873" i="27"/>
  <c r="BI873" i="27"/>
  <c r="BJ873" i="27"/>
  <c r="BL873" i="27"/>
  <c r="BM873" i="27"/>
  <c r="BN873" i="27" s="1"/>
  <c r="BR873" i="27"/>
  <c r="AS873" i="27" s="1"/>
  <c r="AR873" i="27" s="1"/>
  <c r="AQ873" i="27" s="1"/>
  <c r="AP873" i="27" s="1"/>
  <c r="AO873" i="27" s="1"/>
  <c r="AT874" i="27"/>
  <c r="BC874" i="27"/>
  <c r="BH874" i="27"/>
  <c r="BI874" i="27"/>
  <c r="BJ874" i="27"/>
  <c r="BL874" i="27"/>
  <c r="BM874" i="27"/>
  <c r="BN874" i="27" s="1"/>
  <c r="BR874" i="27"/>
  <c r="AT875" i="27"/>
  <c r="BC875" i="27"/>
  <c r="BH875" i="27"/>
  <c r="BI875" i="27"/>
  <c r="BJ875" i="27"/>
  <c r="BL875" i="27"/>
  <c r="BM875" i="27"/>
  <c r="BN875" i="27" s="1"/>
  <c r="BR875" i="27"/>
  <c r="AT876" i="27"/>
  <c r="BC876" i="27"/>
  <c r="BH876" i="27"/>
  <c r="BI876" i="27"/>
  <c r="BJ876" i="27"/>
  <c r="BL876" i="27"/>
  <c r="BM876" i="27"/>
  <c r="BN876" i="27"/>
  <c r="BR876" i="27"/>
  <c r="AT877" i="27"/>
  <c r="BC877" i="27"/>
  <c r="BH877" i="27"/>
  <c r="BI877" i="27"/>
  <c r="BJ877" i="27"/>
  <c r="BL877" i="27"/>
  <c r="BM877" i="27"/>
  <c r="BN877" i="27" s="1"/>
  <c r="BR877" i="27"/>
  <c r="AS877" i="27" s="1"/>
  <c r="AT878" i="27"/>
  <c r="BC878" i="27"/>
  <c r="BH878" i="27"/>
  <c r="BI878" i="27"/>
  <c r="BJ878" i="27"/>
  <c r="BL878" i="27"/>
  <c r="BM878" i="27"/>
  <c r="BN878" i="27" s="1"/>
  <c r="BR878" i="27"/>
  <c r="AS878" i="27" s="1"/>
  <c r="AR878" i="27" s="1"/>
  <c r="AT879" i="27"/>
  <c r="BC879" i="27"/>
  <c r="BH879" i="27"/>
  <c r="BI879" i="27"/>
  <c r="BJ879" i="27"/>
  <c r="BL879" i="27"/>
  <c r="BM879" i="27"/>
  <c r="BN879" i="27" s="1"/>
  <c r="BR879" i="27"/>
  <c r="BB879" i="27" s="1"/>
  <c r="BA879" i="27" s="1"/>
  <c r="AS880" i="27"/>
  <c r="AR880" i="27" s="1"/>
  <c r="AQ880" i="27" s="1"/>
  <c r="AT880" i="27"/>
  <c r="BC880" i="27"/>
  <c r="BH880" i="27"/>
  <c r="BI880" i="27"/>
  <c r="BJ880" i="27"/>
  <c r="BL880" i="27"/>
  <c r="BM880" i="27"/>
  <c r="BN880" i="27"/>
  <c r="BR880" i="27"/>
  <c r="AT881" i="27"/>
  <c r="BB881" i="27"/>
  <c r="BC881" i="27"/>
  <c r="BH881" i="27"/>
  <c r="BI881" i="27"/>
  <c r="BJ881" i="27"/>
  <c r="BL881" i="27"/>
  <c r="BM881" i="27"/>
  <c r="BN881" i="27" s="1"/>
  <c r="BR881" i="27"/>
  <c r="AS881" i="27" s="1"/>
  <c r="AR881" i="27" s="1"/>
  <c r="AQ881" i="27" s="1"/>
  <c r="AT882" i="27"/>
  <c r="BC882" i="27"/>
  <c r="BH882" i="27"/>
  <c r="BI882" i="27"/>
  <c r="BJ882" i="27"/>
  <c r="BL882" i="27"/>
  <c r="BM882" i="27"/>
  <c r="BN882" i="27" s="1"/>
  <c r="BR882" i="27"/>
  <c r="AT883" i="27"/>
  <c r="BC883" i="27"/>
  <c r="BH883" i="27"/>
  <c r="BI883" i="27"/>
  <c r="BJ883" i="27"/>
  <c r="BL883" i="27"/>
  <c r="BM883" i="27"/>
  <c r="BN883" i="27" s="1"/>
  <c r="BR883" i="27"/>
  <c r="AS883" i="27" s="1"/>
  <c r="AR883" i="27" s="1"/>
  <c r="AQ883" i="27" s="1"/>
  <c r="AT884" i="27"/>
  <c r="BC884" i="27"/>
  <c r="BH884" i="27"/>
  <c r="BI884" i="27"/>
  <c r="BJ884" i="27"/>
  <c r="BL884" i="27"/>
  <c r="BM884" i="27"/>
  <c r="BN884" i="27" s="1"/>
  <c r="BR884" i="27"/>
  <c r="AT885" i="27"/>
  <c r="BC885" i="27"/>
  <c r="BH885" i="27"/>
  <c r="BI885" i="27"/>
  <c r="BJ885" i="27"/>
  <c r="BL885" i="27"/>
  <c r="BM885" i="27"/>
  <c r="BN885" i="27" s="1"/>
  <c r="BR885" i="27"/>
  <c r="BB885" i="27" s="1"/>
  <c r="AT886" i="27"/>
  <c r="BC886" i="27"/>
  <c r="BH886" i="27"/>
  <c r="BI886" i="27"/>
  <c r="BJ886" i="27"/>
  <c r="BL886" i="27"/>
  <c r="BM886" i="27"/>
  <c r="BN886" i="27" s="1"/>
  <c r="BR886" i="27"/>
  <c r="BB886" i="27" s="1"/>
  <c r="AS887" i="27"/>
  <c r="AR887" i="27" s="1"/>
  <c r="AQ887" i="27" s="1"/>
  <c r="AP887" i="27" s="1"/>
  <c r="AT887" i="27"/>
  <c r="BC887" i="27"/>
  <c r="BH887" i="27"/>
  <c r="BI887" i="27"/>
  <c r="BJ887" i="27"/>
  <c r="BL887" i="27"/>
  <c r="BM887" i="27"/>
  <c r="BN887" i="27"/>
  <c r="BR887" i="27"/>
  <c r="AT888" i="27"/>
  <c r="BC888" i="27"/>
  <c r="BH888" i="27"/>
  <c r="BI888" i="27"/>
  <c r="BJ888" i="27"/>
  <c r="BL888" i="27"/>
  <c r="BM888" i="27"/>
  <c r="BN888" i="27"/>
  <c r="BR888" i="27"/>
  <c r="BB888" i="27" s="1"/>
  <c r="BA888" i="27" s="1"/>
  <c r="AZ888" i="27" s="1"/>
  <c r="AT889" i="27"/>
  <c r="BC889" i="27"/>
  <c r="BH889" i="27"/>
  <c r="BI889" i="27"/>
  <c r="BJ889" i="27"/>
  <c r="BL889" i="27"/>
  <c r="BM889" i="27"/>
  <c r="BN889" i="27" s="1"/>
  <c r="BR889" i="27"/>
  <c r="AT890" i="27"/>
  <c r="BC890" i="27"/>
  <c r="BH890" i="27"/>
  <c r="BI890" i="27"/>
  <c r="BJ890" i="27"/>
  <c r="BL890" i="27"/>
  <c r="BM890" i="27"/>
  <c r="BN890" i="27" s="1"/>
  <c r="BR890" i="27"/>
  <c r="AT891" i="27"/>
  <c r="BC891" i="27"/>
  <c r="BH891" i="27"/>
  <c r="BI891" i="27"/>
  <c r="BJ891" i="27"/>
  <c r="BL891" i="27"/>
  <c r="BM891" i="27"/>
  <c r="BN891" i="27" s="1"/>
  <c r="BR891" i="27"/>
  <c r="AT892" i="27"/>
  <c r="BC892" i="27"/>
  <c r="BH892" i="27"/>
  <c r="BI892" i="27"/>
  <c r="BJ892" i="27"/>
  <c r="BL892" i="27"/>
  <c r="BM892" i="27"/>
  <c r="BN892" i="27" s="1"/>
  <c r="BR892" i="27"/>
  <c r="AS892" i="27" s="1"/>
  <c r="AR892" i="27" s="1"/>
  <c r="AQ892" i="27" s="1"/>
  <c r="AP892" i="27" s="1"/>
  <c r="AO892" i="27" s="1"/>
  <c r="AT893" i="27"/>
  <c r="BC893" i="27"/>
  <c r="BH893" i="27"/>
  <c r="BI893" i="27"/>
  <c r="BJ893" i="27"/>
  <c r="BL893" i="27"/>
  <c r="BM893" i="27"/>
  <c r="BN893" i="27"/>
  <c r="BR893" i="27"/>
  <c r="BB893" i="27" s="1"/>
  <c r="BA893" i="27" s="1"/>
  <c r="AT894" i="27"/>
  <c r="BC894" i="27"/>
  <c r="BH894" i="27"/>
  <c r="BI894" i="27"/>
  <c r="BJ894" i="27"/>
  <c r="BL894" i="27"/>
  <c r="BM894" i="27"/>
  <c r="BN894" i="27" s="1"/>
  <c r="BR894" i="27"/>
  <c r="BB894" i="27" s="1"/>
  <c r="AT895" i="27"/>
  <c r="BC895" i="27"/>
  <c r="BH895" i="27"/>
  <c r="BI895" i="27"/>
  <c r="BJ895" i="27"/>
  <c r="BL895" i="27"/>
  <c r="BM895" i="27"/>
  <c r="BN895" i="27"/>
  <c r="BR895" i="27"/>
  <c r="AS895" i="27" s="1"/>
  <c r="AT896" i="27"/>
  <c r="BC896" i="27"/>
  <c r="BH896" i="27"/>
  <c r="BI896" i="27"/>
  <c r="BJ896" i="27"/>
  <c r="BL896" i="27"/>
  <c r="BM896" i="27"/>
  <c r="BN896" i="27" s="1"/>
  <c r="BR896" i="27"/>
  <c r="AS896" i="27" s="1"/>
  <c r="AT897" i="27"/>
  <c r="BC897" i="27"/>
  <c r="BH897" i="27"/>
  <c r="BI897" i="27"/>
  <c r="BJ897" i="27"/>
  <c r="BL897" i="27"/>
  <c r="BM897" i="27"/>
  <c r="BN897" i="27" s="1"/>
  <c r="BR897" i="27"/>
  <c r="AS897" i="27" s="1"/>
  <c r="AT898" i="27"/>
  <c r="BC898" i="27"/>
  <c r="BH898" i="27"/>
  <c r="BI898" i="27"/>
  <c r="BJ898" i="27"/>
  <c r="BL898" i="27"/>
  <c r="BM898" i="27"/>
  <c r="BN898" i="27" s="1"/>
  <c r="BR898" i="27"/>
  <c r="BB898" i="27" s="1"/>
  <c r="BA898" i="27" s="1"/>
  <c r="AT899" i="27"/>
  <c r="BC899" i="27"/>
  <c r="BH899" i="27"/>
  <c r="BI899" i="27"/>
  <c r="BJ899" i="27"/>
  <c r="BL899" i="27"/>
  <c r="BM899" i="27"/>
  <c r="BN899" i="27"/>
  <c r="BR899" i="27"/>
  <c r="AS899" i="27" s="1"/>
  <c r="AR899" i="27" s="1"/>
  <c r="AT900" i="27"/>
  <c r="BC900" i="27"/>
  <c r="BH900" i="27"/>
  <c r="BI900" i="27"/>
  <c r="BJ900" i="27"/>
  <c r="BL900" i="27"/>
  <c r="BM900" i="27"/>
  <c r="BN900" i="27" s="1"/>
  <c r="BR900" i="27"/>
  <c r="BB900" i="27" s="1"/>
  <c r="AT901" i="27"/>
  <c r="BC901" i="27"/>
  <c r="BH901" i="27"/>
  <c r="BI901" i="27"/>
  <c r="BJ901" i="27"/>
  <c r="BL901" i="27"/>
  <c r="BM901" i="27"/>
  <c r="BN901" i="27"/>
  <c r="BR901" i="27"/>
  <c r="AS902" i="27"/>
  <c r="AT902" i="27"/>
  <c r="BC902" i="27"/>
  <c r="BH902" i="27"/>
  <c r="BI902" i="27"/>
  <c r="BJ902" i="27"/>
  <c r="BL902" i="27"/>
  <c r="BM902" i="27"/>
  <c r="BN902" i="27" s="1"/>
  <c r="BR902" i="27"/>
  <c r="AT903" i="27"/>
  <c r="BC903" i="27"/>
  <c r="BH903" i="27"/>
  <c r="BI903" i="27"/>
  <c r="BJ903" i="27"/>
  <c r="BL903" i="27"/>
  <c r="BM903" i="27"/>
  <c r="BN903" i="27" s="1"/>
  <c r="BR903" i="27"/>
  <c r="BB903" i="27" s="1"/>
  <c r="BA903" i="27" s="1"/>
  <c r="AT904" i="27"/>
  <c r="BC904" i="27"/>
  <c r="BH904" i="27"/>
  <c r="BI904" i="27"/>
  <c r="BJ904" i="27"/>
  <c r="BL904" i="27"/>
  <c r="BM904" i="27"/>
  <c r="BN904" i="27" s="1"/>
  <c r="BR904" i="27"/>
  <c r="AS904" i="27" s="1"/>
  <c r="AR904" i="27" s="1"/>
  <c r="AT905" i="27"/>
  <c r="BC905" i="27"/>
  <c r="BH905" i="27"/>
  <c r="BI905" i="27"/>
  <c r="BJ905" i="27"/>
  <c r="BL905" i="27"/>
  <c r="BM905" i="27"/>
  <c r="BN905" i="27" s="1"/>
  <c r="BR905" i="27"/>
  <c r="AT906" i="27"/>
  <c r="BC906" i="27"/>
  <c r="BH906" i="27"/>
  <c r="BI906" i="27"/>
  <c r="BJ906" i="27"/>
  <c r="BL906" i="27"/>
  <c r="BM906" i="27"/>
  <c r="BN906" i="27" s="1"/>
  <c r="BR906" i="27"/>
  <c r="AT907" i="27"/>
  <c r="BC907" i="27"/>
  <c r="BH907" i="27"/>
  <c r="BI907" i="27"/>
  <c r="BJ907" i="27"/>
  <c r="BL907" i="27"/>
  <c r="BM907" i="27"/>
  <c r="BN907" i="27" s="1"/>
  <c r="BR907" i="27"/>
  <c r="AS907" i="27" s="1"/>
  <c r="AR907" i="27" s="1"/>
  <c r="AQ907" i="27" s="1"/>
  <c r="AT908" i="27"/>
  <c r="BC908" i="27"/>
  <c r="BH908" i="27"/>
  <c r="BI908" i="27"/>
  <c r="BJ908" i="27"/>
  <c r="BL908" i="27"/>
  <c r="BM908" i="27"/>
  <c r="BN908" i="27" s="1"/>
  <c r="BR908" i="27"/>
  <c r="BB908" i="27" s="1"/>
  <c r="AT909" i="27"/>
  <c r="BC909" i="27"/>
  <c r="BH909" i="27"/>
  <c r="BI909" i="27"/>
  <c r="BJ909" i="27"/>
  <c r="BL909" i="27"/>
  <c r="BM909" i="27"/>
  <c r="BN909" i="27" s="1"/>
  <c r="BR909" i="27"/>
  <c r="AT910" i="27"/>
  <c r="BC910" i="27"/>
  <c r="BH910" i="27"/>
  <c r="BI910" i="27"/>
  <c r="BJ910" i="27"/>
  <c r="BL910" i="27"/>
  <c r="BM910" i="27"/>
  <c r="BN910" i="27" s="1"/>
  <c r="BR910" i="27"/>
  <c r="AT911" i="27"/>
  <c r="BC911" i="27"/>
  <c r="BH911" i="27"/>
  <c r="BI911" i="27"/>
  <c r="BJ911" i="27"/>
  <c r="BL911" i="27"/>
  <c r="BM911" i="27"/>
  <c r="BN911" i="27" s="1"/>
  <c r="BR911" i="27"/>
  <c r="BB911" i="27" s="1"/>
  <c r="AT912" i="27"/>
  <c r="BC912" i="27"/>
  <c r="BH912" i="27"/>
  <c r="BI912" i="27"/>
  <c r="BJ912" i="27"/>
  <c r="BL912" i="27"/>
  <c r="BM912" i="27"/>
  <c r="BN912" i="27" s="1"/>
  <c r="BR912" i="27"/>
  <c r="AS912" i="27" s="1"/>
  <c r="AT913" i="27"/>
  <c r="BC913" i="27"/>
  <c r="BH913" i="27"/>
  <c r="BI913" i="27"/>
  <c r="BJ913" i="27"/>
  <c r="BL913" i="27"/>
  <c r="BM913" i="27"/>
  <c r="BN913" i="27" s="1"/>
  <c r="BR913" i="27"/>
  <c r="AT914" i="27"/>
  <c r="BC914" i="27"/>
  <c r="BH914" i="27"/>
  <c r="BI914" i="27"/>
  <c r="BJ914" i="27"/>
  <c r="BL914" i="27"/>
  <c r="BM914" i="27"/>
  <c r="BN914" i="27" s="1"/>
  <c r="BR914" i="27"/>
  <c r="AS914" i="27" s="1"/>
  <c r="AT915" i="27"/>
  <c r="BC915" i="27"/>
  <c r="BH915" i="27"/>
  <c r="BI915" i="27"/>
  <c r="BJ915" i="27"/>
  <c r="BL915" i="27"/>
  <c r="BM915" i="27"/>
  <c r="BN915" i="27" s="1"/>
  <c r="BR915" i="27"/>
  <c r="AS915" i="27" s="1"/>
  <c r="AT916" i="27"/>
  <c r="BC916" i="27"/>
  <c r="BH916" i="27"/>
  <c r="BI916" i="27"/>
  <c r="BJ916" i="27"/>
  <c r="BL916" i="27"/>
  <c r="BM916" i="27"/>
  <c r="BN916" i="27" s="1"/>
  <c r="BR916" i="27"/>
  <c r="AT917" i="27"/>
  <c r="BC917" i="27"/>
  <c r="BH917" i="27"/>
  <c r="BI917" i="27"/>
  <c r="BJ917" i="27"/>
  <c r="BL917" i="27"/>
  <c r="BM917" i="27"/>
  <c r="BN917" i="27" s="1"/>
  <c r="BR917" i="27"/>
  <c r="BB917" i="27" s="1"/>
  <c r="BA917" i="27" s="1"/>
  <c r="AT918" i="27"/>
  <c r="BC918" i="27"/>
  <c r="BH918" i="27"/>
  <c r="BI918" i="27"/>
  <c r="BJ918" i="27"/>
  <c r="BL918" i="27"/>
  <c r="BM918" i="27"/>
  <c r="BN918" i="27" s="1"/>
  <c r="BR918" i="27"/>
  <c r="AS918" i="27" s="1"/>
  <c r="AT919" i="27"/>
  <c r="BC919" i="27"/>
  <c r="BH919" i="27"/>
  <c r="BI919" i="27"/>
  <c r="BJ919" i="27"/>
  <c r="BL919" i="27"/>
  <c r="BM919" i="27"/>
  <c r="BN919" i="27" s="1"/>
  <c r="BR919" i="27"/>
  <c r="BB919" i="27" s="1"/>
  <c r="BA919" i="27" s="1"/>
  <c r="AT920" i="27"/>
  <c r="BC920" i="27"/>
  <c r="BH920" i="27"/>
  <c r="BI920" i="27"/>
  <c r="BJ920" i="27"/>
  <c r="BL920" i="27"/>
  <c r="BM920" i="27"/>
  <c r="BN920" i="27" s="1"/>
  <c r="BR920" i="27"/>
  <c r="AT921" i="27"/>
  <c r="BC921" i="27"/>
  <c r="BH921" i="27"/>
  <c r="BI921" i="27"/>
  <c r="BJ921" i="27"/>
  <c r="BL921" i="27"/>
  <c r="BM921" i="27"/>
  <c r="BN921" i="27" s="1"/>
  <c r="BR921" i="27"/>
  <c r="BB921" i="27" s="1"/>
  <c r="AS922" i="27"/>
  <c r="AR922" i="27" s="1"/>
  <c r="AQ922" i="27" s="1"/>
  <c r="AT922" i="27"/>
  <c r="BB922" i="27"/>
  <c r="BA922" i="27" s="1"/>
  <c r="BC922" i="27"/>
  <c r="BH922" i="27"/>
  <c r="BI922" i="27"/>
  <c r="BJ922" i="27"/>
  <c r="BL922" i="27"/>
  <c r="BM922" i="27"/>
  <c r="BN922" i="27" s="1"/>
  <c r="BR922" i="27"/>
  <c r="AT923" i="27"/>
  <c r="BC923" i="27"/>
  <c r="BH923" i="27"/>
  <c r="BI923" i="27"/>
  <c r="BJ923" i="27"/>
  <c r="BL923" i="27"/>
  <c r="BM923" i="27"/>
  <c r="BN923" i="27" s="1"/>
  <c r="BR923" i="27"/>
  <c r="AT924" i="27"/>
  <c r="BC924" i="27"/>
  <c r="BH924" i="27"/>
  <c r="BI924" i="27"/>
  <c r="BJ924" i="27"/>
  <c r="BL924" i="27"/>
  <c r="BM924" i="27"/>
  <c r="BN924" i="27" s="1"/>
  <c r="BR924" i="27"/>
  <c r="BB924" i="27" s="1"/>
  <c r="BA924" i="27" s="1"/>
  <c r="AT925" i="27"/>
  <c r="BC925" i="27"/>
  <c r="BH925" i="27"/>
  <c r="BI925" i="27"/>
  <c r="BJ925" i="27"/>
  <c r="BL925" i="27"/>
  <c r="BM925" i="27"/>
  <c r="BN925" i="27" s="1"/>
  <c r="BR925" i="27"/>
  <c r="AS925" i="27" s="1"/>
  <c r="AT926" i="27"/>
  <c r="BC926" i="27"/>
  <c r="BH926" i="27"/>
  <c r="BI926" i="27"/>
  <c r="BJ926" i="27"/>
  <c r="BL926" i="27"/>
  <c r="BM926" i="27"/>
  <c r="BN926" i="27"/>
  <c r="BR926" i="27"/>
  <c r="AT927" i="27"/>
  <c r="BC927" i="27"/>
  <c r="BH927" i="27"/>
  <c r="BI927" i="27"/>
  <c r="BJ927" i="27"/>
  <c r="BL927" i="27"/>
  <c r="BM927" i="27"/>
  <c r="BN927" i="27" s="1"/>
  <c r="BR927" i="27"/>
  <c r="AS927" i="27" s="1"/>
  <c r="AT928" i="27"/>
  <c r="BC928" i="27"/>
  <c r="BH928" i="27"/>
  <c r="BI928" i="27"/>
  <c r="BJ928" i="27"/>
  <c r="BL928" i="27"/>
  <c r="BM928" i="27"/>
  <c r="BN928" i="27" s="1"/>
  <c r="BR928" i="27"/>
  <c r="AS928" i="27" s="1"/>
  <c r="AR928" i="27" s="1"/>
  <c r="AQ928" i="27" s="1"/>
  <c r="AP928" i="27" s="1"/>
  <c r="AO928" i="27" s="1"/>
  <c r="AT929" i="27"/>
  <c r="BC929" i="27"/>
  <c r="BH929" i="27"/>
  <c r="BI929" i="27"/>
  <c r="BJ929" i="27"/>
  <c r="BL929" i="27"/>
  <c r="BM929" i="27"/>
  <c r="BN929" i="27" s="1"/>
  <c r="BR929" i="27"/>
  <c r="BB929" i="27" s="1"/>
  <c r="AT930" i="27"/>
  <c r="BC930" i="27"/>
  <c r="BH930" i="27"/>
  <c r="BI930" i="27"/>
  <c r="BJ930" i="27"/>
  <c r="BL930" i="27"/>
  <c r="BM930" i="27"/>
  <c r="BN930" i="27" s="1"/>
  <c r="BR930" i="27"/>
  <c r="AS930" i="27" s="1"/>
  <c r="AT931" i="27"/>
  <c r="BC931" i="27"/>
  <c r="BH931" i="27"/>
  <c r="BI931" i="27"/>
  <c r="BJ931" i="27"/>
  <c r="BL931" i="27"/>
  <c r="BM931" i="27"/>
  <c r="BN931" i="27" s="1"/>
  <c r="BR931" i="27"/>
  <c r="AT932" i="27"/>
  <c r="BC932" i="27"/>
  <c r="BH932" i="27"/>
  <c r="BI932" i="27"/>
  <c r="BJ932" i="27"/>
  <c r="BL932" i="27"/>
  <c r="BM932" i="27"/>
  <c r="BN932" i="27" s="1"/>
  <c r="BR932" i="27"/>
  <c r="BB932" i="27" s="1"/>
  <c r="AT933" i="27"/>
  <c r="BC933" i="27"/>
  <c r="BH933" i="27"/>
  <c r="BI933" i="27"/>
  <c r="BJ933" i="27"/>
  <c r="BL933" i="27"/>
  <c r="BM933" i="27"/>
  <c r="BN933" i="27" s="1"/>
  <c r="BR933" i="27"/>
  <c r="BB933" i="27" s="1"/>
  <c r="AT934" i="27"/>
  <c r="BC934" i="27"/>
  <c r="BH934" i="27"/>
  <c r="BI934" i="27"/>
  <c r="BJ934" i="27"/>
  <c r="BL934" i="27"/>
  <c r="BM934" i="27"/>
  <c r="BN934" i="27" s="1"/>
  <c r="BR934" i="27"/>
  <c r="AS935" i="27"/>
  <c r="AR935" i="27" s="1"/>
  <c r="AT935" i="27"/>
  <c r="BC935" i="27"/>
  <c r="BH935" i="27"/>
  <c r="BI935" i="27"/>
  <c r="BJ935" i="27"/>
  <c r="BL935" i="27"/>
  <c r="BM935" i="27"/>
  <c r="BN935" i="27" s="1"/>
  <c r="BR935" i="27"/>
  <c r="BB935" i="27" s="1"/>
  <c r="AT936" i="27"/>
  <c r="BC936" i="27"/>
  <c r="BH936" i="27"/>
  <c r="BI936" i="27"/>
  <c r="BJ936" i="27"/>
  <c r="BL936" i="27"/>
  <c r="BM936" i="27"/>
  <c r="BN936" i="27" s="1"/>
  <c r="BR936" i="27"/>
  <c r="AS936" i="27" s="1"/>
  <c r="AT937" i="27"/>
  <c r="BC937" i="27"/>
  <c r="BH937" i="27"/>
  <c r="BI937" i="27"/>
  <c r="BJ937" i="27"/>
  <c r="BL937" i="27"/>
  <c r="BM937" i="27"/>
  <c r="BN937" i="27" s="1"/>
  <c r="BR937" i="27"/>
  <c r="BB937" i="27" s="1"/>
  <c r="AT938" i="27"/>
  <c r="BC938" i="27"/>
  <c r="BH938" i="27"/>
  <c r="BI938" i="27"/>
  <c r="BJ938" i="27"/>
  <c r="BL938" i="27"/>
  <c r="BM938" i="27"/>
  <c r="BN938" i="27" s="1"/>
  <c r="BR938" i="27"/>
  <c r="AS938" i="27" s="1"/>
  <c r="AR938" i="27" s="1"/>
  <c r="AQ938" i="27" s="1"/>
  <c r="AP938" i="27" s="1"/>
  <c r="AT939" i="27"/>
  <c r="BC939" i="27"/>
  <c r="BH939" i="27"/>
  <c r="BI939" i="27"/>
  <c r="BJ939" i="27"/>
  <c r="BL939" i="27"/>
  <c r="BM939" i="27"/>
  <c r="BN939" i="27" s="1"/>
  <c r="BR939" i="27"/>
  <c r="AS939" i="27" s="1"/>
  <c r="AT940" i="27"/>
  <c r="BC940" i="27"/>
  <c r="BH940" i="27"/>
  <c r="BI940" i="27"/>
  <c r="BJ940" i="27"/>
  <c r="BL940" i="27"/>
  <c r="BM940" i="27"/>
  <c r="BN940" i="27" s="1"/>
  <c r="BR940" i="27"/>
  <c r="AS940" i="27" s="1"/>
  <c r="AR940" i="27" s="1"/>
  <c r="AT941" i="27"/>
  <c r="BC941" i="27"/>
  <c r="BH941" i="27"/>
  <c r="BI941" i="27"/>
  <c r="BJ941" i="27"/>
  <c r="BL941" i="27"/>
  <c r="BM941" i="27"/>
  <c r="BN941" i="27"/>
  <c r="BR941" i="27"/>
  <c r="AS941" i="27" s="1"/>
  <c r="AR941" i="27" s="1"/>
  <c r="AQ941" i="27" s="1"/>
  <c r="AP941" i="27" s="1"/>
  <c r="AS942" i="27"/>
  <c r="AT942" i="27"/>
  <c r="BC942" i="27"/>
  <c r="BH942" i="27"/>
  <c r="BI942" i="27"/>
  <c r="BJ942" i="27"/>
  <c r="BL942" i="27"/>
  <c r="BM942" i="27"/>
  <c r="BN942" i="27" s="1"/>
  <c r="BR942" i="27"/>
  <c r="AT943" i="27"/>
  <c r="BC943" i="27"/>
  <c r="BH943" i="27"/>
  <c r="BI943" i="27"/>
  <c r="BJ943" i="27"/>
  <c r="BL943" i="27"/>
  <c r="BM943" i="27"/>
  <c r="BN943" i="27" s="1"/>
  <c r="BR943" i="27"/>
  <c r="AS943" i="27" s="1"/>
  <c r="AR943" i="27" s="1"/>
  <c r="AQ943" i="27" s="1"/>
  <c r="AP943" i="27" s="1"/>
  <c r="AT944" i="27"/>
  <c r="BC944" i="27"/>
  <c r="BH944" i="27"/>
  <c r="BI944" i="27"/>
  <c r="BJ944" i="27"/>
  <c r="BL944" i="27"/>
  <c r="BM944" i="27"/>
  <c r="BN944" i="27" s="1"/>
  <c r="BR944" i="27"/>
  <c r="BB944" i="27" s="1"/>
  <c r="AS945" i="27"/>
  <c r="AT945" i="27"/>
  <c r="BC945" i="27"/>
  <c r="BH945" i="27"/>
  <c r="BI945" i="27"/>
  <c r="BJ945" i="27"/>
  <c r="BL945" i="27"/>
  <c r="BM945" i="27"/>
  <c r="BN945" i="27" s="1"/>
  <c r="BR945" i="27"/>
  <c r="AT946" i="27"/>
  <c r="BC946" i="27"/>
  <c r="BH946" i="27"/>
  <c r="BI946" i="27"/>
  <c r="BJ946" i="27"/>
  <c r="BL946" i="27"/>
  <c r="BM946" i="27"/>
  <c r="BN946" i="27" s="1"/>
  <c r="BR946" i="27"/>
  <c r="AS946" i="27" s="1"/>
  <c r="AR946" i="27" s="1"/>
  <c r="AQ946" i="27" s="1"/>
  <c r="AT947" i="27"/>
  <c r="BC947" i="27"/>
  <c r="BH947" i="27"/>
  <c r="BI947" i="27"/>
  <c r="BJ947" i="27"/>
  <c r="BL947" i="27"/>
  <c r="BM947" i="27"/>
  <c r="BN947" i="27" s="1"/>
  <c r="BR947" i="27"/>
  <c r="BB947" i="27" s="1"/>
  <c r="AT948" i="27"/>
  <c r="BC948" i="27"/>
  <c r="BH948" i="27"/>
  <c r="BI948" i="27"/>
  <c r="BJ948" i="27"/>
  <c r="BL948" i="27"/>
  <c r="BM948" i="27"/>
  <c r="BN948" i="27" s="1"/>
  <c r="BR948" i="27"/>
  <c r="AS948" i="27" s="1"/>
  <c r="AT949" i="27"/>
  <c r="BC949" i="27"/>
  <c r="BH949" i="27"/>
  <c r="BI949" i="27"/>
  <c r="BJ949" i="27"/>
  <c r="BL949" i="27"/>
  <c r="BM949" i="27"/>
  <c r="BN949" i="27" s="1"/>
  <c r="BR949" i="27"/>
  <c r="BB949" i="27" s="1"/>
  <c r="AT950" i="27"/>
  <c r="BC950" i="27"/>
  <c r="BH950" i="27"/>
  <c r="BI950" i="27"/>
  <c r="BJ950" i="27"/>
  <c r="BL950" i="27"/>
  <c r="BM950" i="27"/>
  <c r="BN950" i="27" s="1"/>
  <c r="BR950" i="27"/>
  <c r="AT951" i="27"/>
  <c r="BC951" i="27"/>
  <c r="BH951" i="27"/>
  <c r="BI951" i="27"/>
  <c r="BJ951" i="27"/>
  <c r="BL951" i="27"/>
  <c r="BM951" i="27"/>
  <c r="BN951" i="27" s="1"/>
  <c r="BR951" i="27"/>
  <c r="AS951" i="27" s="1"/>
  <c r="AT952" i="27"/>
  <c r="BC952" i="27"/>
  <c r="BH952" i="27"/>
  <c r="BI952" i="27"/>
  <c r="BJ952" i="27"/>
  <c r="BL952" i="27"/>
  <c r="BM952" i="27"/>
  <c r="BN952" i="27" s="1"/>
  <c r="BR952" i="27"/>
  <c r="AT953" i="27"/>
  <c r="BC953" i="27"/>
  <c r="BH953" i="27"/>
  <c r="BI953" i="27"/>
  <c r="BJ953" i="27"/>
  <c r="BL953" i="27"/>
  <c r="BM953" i="27"/>
  <c r="BN953" i="27" s="1"/>
  <c r="BR953" i="27"/>
  <c r="AT954" i="27"/>
  <c r="BC954" i="27"/>
  <c r="BH954" i="27"/>
  <c r="BI954" i="27"/>
  <c r="BJ954" i="27"/>
  <c r="BL954" i="27"/>
  <c r="BM954" i="27"/>
  <c r="BN954" i="27" s="1"/>
  <c r="BR954" i="27"/>
  <c r="BB954" i="27" s="1"/>
  <c r="AT955" i="27"/>
  <c r="BC955" i="27"/>
  <c r="BH955" i="27"/>
  <c r="BI955" i="27"/>
  <c r="BJ955" i="27"/>
  <c r="BL955" i="27"/>
  <c r="BM955" i="27"/>
  <c r="BN955" i="27" s="1"/>
  <c r="BR955" i="27"/>
  <c r="AT956" i="27"/>
  <c r="BC956" i="27"/>
  <c r="BH956" i="27"/>
  <c r="BI956" i="27"/>
  <c r="BJ956" i="27"/>
  <c r="BL956" i="27"/>
  <c r="BM956" i="27"/>
  <c r="BN956" i="27" s="1"/>
  <c r="BR956" i="27"/>
  <c r="BB956" i="27" s="1"/>
  <c r="AT957" i="27"/>
  <c r="BC957" i="27"/>
  <c r="BH957" i="27"/>
  <c r="BI957" i="27"/>
  <c r="BJ957" i="27"/>
  <c r="BL957" i="27"/>
  <c r="BM957" i="27"/>
  <c r="BN957" i="27" s="1"/>
  <c r="BR957" i="27"/>
  <c r="BB957" i="27" s="1"/>
  <c r="AT958" i="27"/>
  <c r="BC958" i="27"/>
  <c r="BH958" i="27"/>
  <c r="BI958" i="27"/>
  <c r="BJ958" i="27"/>
  <c r="BL958" i="27"/>
  <c r="BM958" i="27"/>
  <c r="BN958" i="27" s="1"/>
  <c r="BR958" i="27"/>
  <c r="AT959" i="27"/>
  <c r="BC959" i="27"/>
  <c r="BH959" i="27"/>
  <c r="BI959" i="27"/>
  <c r="BJ959" i="27"/>
  <c r="BL959" i="27"/>
  <c r="BM959" i="27"/>
  <c r="BN959" i="27" s="1"/>
  <c r="BR959" i="27"/>
  <c r="BB959" i="27" s="1"/>
  <c r="AT960" i="27"/>
  <c r="BC960" i="27"/>
  <c r="BH960" i="27"/>
  <c r="BI960" i="27"/>
  <c r="BJ960" i="27"/>
  <c r="BL960" i="27"/>
  <c r="BM960" i="27"/>
  <c r="BN960" i="27" s="1"/>
  <c r="BR960" i="27"/>
  <c r="AT961" i="27"/>
  <c r="BC961" i="27"/>
  <c r="BH961" i="27"/>
  <c r="BI961" i="27"/>
  <c r="BJ961" i="27"/>
  <c r="BL961" i="27"/>
  <c r="BM961" i="27"/>
  <c r="BN961" i="27" s="1"/>
  <c r="BR961" i="27"/>
  <c r="BB961" i="27" s="1"/>
  <c r="AT962" i="27"/>
  <c r="BC962" i="27"/>
  <c r="BH962" i="27"/>
  <c r="BI962" i="27"/>
  <c r="BJ962" i="27"/>
  <c r="BL962" i="27"/>
  <c r="BM962" i="27"/>
  <c r="BN962" i="27" s="1"/>
  <c r="BR962" i="27"/>
  <c r="AT963" i="27"/>
  <c r="BC963" i="27"/>
  <c r="BH963" i="27"/>
  <c r="BI963" i="27"/>
  <c r="BJ963" i="27"/>
  <c r="BL963" i="27"/>
  <c r="BM963" i="27"/>
  <c r="BN963" i="27" s="1"/>
  <c r="BR963" i="27"/>
  <c r="AT964" i="27"/>
  <c r="BC964" i="27"/>
  <c r="BH964" i="27"/>
  <c r="BI964" i="27"/>
  <c r="BJ964" i="27"/>
  <c r="BL964" i="27"/>
  <c r="BM964" i="27"/>
  <c r="BN964" i="27" s="1"/>
  <c r="BR964" i="27"/>
  <c r="AS964" i="27" s="1"/>
  <c r="AR964" i="27" s="1"/>
  <c r="AQ964" i="27" s="1"/>
  <c r="AP964" i="27" s="1"/>
  <c r="AO964" i="27" s="1"/>
  <c r="AT965" i="27"/>
  <c r="BC965" i="27"/>
  <c r="BH965" i="27"/>
  <c r="BI965" i="27"/>
  <c r="BJ965" i="27"/>
  <c r="BL965" i="27"/>
  <c r="BM965" i="27"/>
  <c r="BN965" i="27" s="1"/>
  <c r="BR965" i="27"/>
  <c r="BB965" i="27" s="1"/>
  <c r="AT966" i="27"/>
  <c r="BC966" i="27"/>
  <c r="BH966" i="27"/>
  <c r="BI966" i="27"/>
  <c r="BJ966" i="27"/>
  <c r="BL966" i="27"/>
  <c r="BM966" i="27"/>
  <c r="BN966" i="27" s="1"/>
  <c r="BR966" i="27"/>
  <c r="BB966" i="27" s="1"/>
  <c r="AT967" i="27"/>
  <c r="BB967" i="27"/>
  <c r="BC967" i="27"/>
  <c r="BH967" i="27"/>
  <c r="BI967" i="27"/>
  <c r="BJ967" i="27"/>
  <c r="BL967" i="27"/>
  <c r="BM967" i="27"/>
  <c r="BN967" i="27" s="1"/>
  <c r="BR967" i="27"/>
  <c r="AS967" i="27" s="1"/>
  <c r="AR967" i="27" s="1"/>
  <c r="AQ967" i="27" s="1"/>
  <c r="AP967" i="27" s="1"/>
  <c r="AO967" i="27" s="1"/>
  <c r="AT968" i="27"/>
  <c r="BC968" i="27"/>
  <c r="BH968" i="27"/>
  <c r="BI968" i="27"/>
  <c r="BJ968" i="27"/>
  <c r="BL968" i="27"/>
  <c r="BM968" i="27"/>
  <c r="BN968" i="27" s="1"/>
  <c r="BR968" i="27"/>
  <c r="BB968" i="27" s="1"/>
  <c r="BA968" i="27" s="1"/>
  <c r="AT969" i="27"/>
  <c r="BB969" i="27"/>
  <c r="BC969" i="27"/>
  <c r="BH969" i="27"/>
  <c r="BI969" i="27"/>
  <c r="BJ969" i="27"/>
  <c r="BL969" i="27"/>
  <c r="BM969" i="27"/>
  <c r="BN969" i="27" s="1"/>
  <c r="BR969" i="27"/>
  <c r="AS969" i="27" s="1"/>
  <c r="AT970" i="27"/>
  <c r="BC970" i="27"/>
  <c r="BH970" i="27"/>
  <c r="BI970" i="27"/>
  <c r="BJ970" i="27"/>
  <c r="BL970" i="27"/>
  <c r="BM970" i="27"/>
  <c r="BN970" i="27" s="1"/>
  <c r="BR970" i="27"/>
  <c r="BB970" i="27" s="1"/>
  <c r="BA970" i="27" s="1"/>
  <c r="AT971" i="27"/>
  <c r="BC971" i="27"/>
  <c r="BH971" i="27"/>
  <c r="BI971" i="27"/>
  <c r="BJ971" i="27"/>
  <c r="BL971" i="27"/>
  <c r="BM971" i="27"/>
  <c r="BN971" i="27" s="1"/>
  <c r="BR971" i="27"/>
  <c r="BB971" i="27" s="1"/>
  <c r="AT972" i="27"/>
  <c r="BC972" i="27"/>
  <c r="BH972" i="27"/>
  <c r="BI972" i="27"/>
  <c r="BJ972" i="27"/>
  <c r="BL972" i="27"/>
  <c r="BM972" i="27"/>
  <c r="BN972" i="27"/>
  <c r="BR972" i="27"/>
  <c r="BB972" i="27" s="1"/>
  <c r="AS973" i="27"/>
  <c r="AR973" i="27" s="1"/>
  <c r="AQ973" i="27" s="1"/>
  <c r="AP973" i="27" s="1"/>
  <c r="AT973" i="27"/>
  <c r="BC973" i="27"/>
  <c r="BH973" i="27"/>
  <c r="BI973" i="27"/>
  <c r="BJ973" i="27"/>
  <c r="BL973" i="27"/>
  <c r="BM973" i="27"/>
  <c r="BN973" i="27" s="1"/>
  <c r="BR973" i="27"/>
  <c r="AT974" i="27"/>
  <c r="BC974" i="27"/>
  <c r="BH974" i="27"/>
  <c r="BI974" i="27"/>
  <c r="BJ974" i="27"/>
  <c r="BL974" i="27"/>
  <c r="BM974" i="27"/>
  <c r="BN974" i="27" s="1"/>
  <c r="BR974" i="27"/>
  <c r="AT975" i="27"/>
  <c r="BC975" i="27"/>
  <c r="BH975" i="27"/>
  <c r="BI975" i="27"/>
  <c r="BJ975" i="27"/>
  <c r="BL975" i="27"/>
  <c r="BM975" i="27"/>
  <c r="BN975" i="27" s="1"/>
  <c r="BR975" i="27"/>
  <c r="BB975" i="27" s="1"/>
  <c r="AT976" i="27"/>
  <c r="BC976" i="27"/>
  <c r="BH976" i="27"/>
  <c r="BI976" i="27"/>
  <c r="BJ976" i="27"/>
  <c r="BL976" i="27"/>
  <c r="BM976" i="27"/>
  <c r="BN976" i="27" s="1"/>
  <c r="BR976" i="27"/>
  <c r="AS976" i="27" s="1"/>
  <c r="AR976" i="27" s="1"/>
  <c r="AQ976" i="27" s="1"/>
  <c r="AT977" i="27"/>
  <c r="BB977" i="27"/>
  <c r="BC977" i="27"/>
  <c r="BH977" i="27"/>
  <c r="BI977" i="27"/>
  <c r="BJ977" i="27"/>
  <c r="BL977" i="27"/>
  <c r="BM977" i="27"/>
  <c r="BN977" i="27"/>
  <c r="BR977" i="27"/>
  <c r="AS977" i="27" s="1"/>
  <c r="AT978" i="27"/>
  <c r="BC978" i="27"/>
  <c r="BH978" i="27"/>
  <c r="BI978" i="27"/>
  <c r="BJ978" i="27"/>
  <c r="BL978" i="27"/>
  <c r="BM978" i="27"/>
  <c r="BN978" i="27" s="1"/>
  <c r="BR978" i="27"/>
  <c r="BB978" i="27" s="1"/>
  <c r="AT979" i="27"/>
  <c r="BC979" i="27"/>
  <c r="BH979" i="27"/>
  <c r="BI979" i="27"/>
  <c r="BJ979" i="27"/>
  <c r="BL979" i="27"/>
  <c r="BM979" i="27"/>
  <c r="BN979" i="27" s="1"/>
  <c r="BR979" i="27"/>
  <c r="AT980" i="27"/>
  <c r="BC980" i="27"/>
  <c r="BH980" i="27"/>
  <c r="BI980" i="27"/>
  <c r="BJ980" i="27"/>
  <c r="BL980" i="27"/>
  <c r="BM980" i="27"/>
  <c r="BN980" i="27" s="1"/>
  <c r="BR980" i="27"/>
  <c r="AS980" i="27" s="1"/>
  <c r="AT981" i="27"/>
  <c r="BC981" i="27"/>
  <c r="BH981" i="27"/>
  <c r="BI981" i="27"/>
  <c r="BJ981" i="27"/>
  <c r="BL981" i="27"/>
  <c r="BM981" i="27"/>
  <c r="BN981" i="27" s="1"/>
  <c r="BR981" i="27"/>
  <c r="BB981" i="27" s="1"/>
  <c r="AT982" i="27"/>
  <c r="BC982" i="27"/>
  <c r="BH982" i="27"/>
  <c r="BI982" i="27"/>
  <c r="BJ982" i="27"/>
  <c r="BL982" i="27"/>
  <c r="BM982" i="27"/>
  <c r="BN982" i="27" s="1"/>
  <c r="BR982" i="27"/>
  <c r="AS982" i="27" s="1"/>
  <c r="AS983" i="27"/>
  <c r="AT983" i="27"/>
  <c r="BC983" i="27"/>
  <c r="BH983" i="27"/>
  <c r="BI983" i="27"/>
  <c r="BJ983" i="27"/>
  <c r="BL983" i="27"/>
  <c r="BM983" i="27"/>
  <c r="BN983" i="27" s="1"/>
  <c r="BR983" i="27"/>
  <c r="AT984" i="27"/>
  <c r="BC984" i="27"/>
  <c r="BH984" i="27"/>
  <c r="BI984" i="27"/>
  <c r="BJ984" i="27"/>
  <c r="BL984" i="27"/>
  <c r="BM984" i="27"/>
  <c r="BN984" i="27" s="1"/>
  <c r="BR984" i="27"/>
  <c r="BB984" i="27" s="1"/>
  <c r="AT985" i="27"/>
  <c r="BC985" i="27"/>
  <c r="BH985" i="27"/>
  <c r="BI985" i="27"/>
  <c r="BJ985" i="27"/>
  <c r="BL985" i="27"/>
  <c r="BM985" i="27"/>
  <c r="BN985" i="27" s="1"/>
  <c r="BR985" i="27"/>
  <c r="AT986" i="27"/>
  <c r="BC986" i="27"/>
  <c r="BH986" i="27"/>
  <c r="BI986" i="27"/>
  <c r="BJ986" i="27"/>
  <c r="BL986" i="27"/>
  <c r="BM986" i="27"/>
  <c r="BN986" i="27"/>
  <c r="BR986" i="27"/>
  <c r="BB986" i="27" s="1"/>
  <c r="AT987" i="27"/>
  <c r="BC987" i="27"/>
  <c r="BH987" i="27"/>
  <c r="BI987" i="27"/>
  <c r="BJ987" i="27"/>
  <c r="BL987" i="27"/>
  <c r="BM987" i="27"/>
  <c r="BN987" i="27" s="1"/>
  <c r="BR987" i="27"/>
  <c r="AT988" i="27"/>
  <c r="BC988" i="27"/>
  <c r="BH988" i="27"/>
  <c r="BI988" i="27"/>
  <c r="BJ988" i="27"/>
  <c r="BL988" i="27"/>
  <c r="BM988" i="27"/>
  <c r="BN988" i="27" s="1"/>
  <c r="BR988" i="27"/>
  <c r="AS988" i="27" s="1"/>
  <c r="AT989" i="27"/>
  <c r="BC989" i="27"/>
  <c r="BH989" i="27"/>
  <c r="BI989" i="27"/>
  <c r="BJ989" i="27"/>
  <c r="BL989" i="27"/>
  <c r="BM989" i="27"/>
  <c r="BN989" i="27"/>
  <c r="BR989" i="27"/>
  <c r="BB989" i="27" s="1"/>
  <c r="AT990" i="27"/>
  <c r="BC990" i="27"/>
  <c r="BH990" i="27"/>
  <c r="BI990" i="27"/>
  <c r="BJ990" i="27"/>
  <c r="BL990" i="27"/>
  <c r="BM990" i="27"/>
  <c r="BN990" i="27"/>
  <c r="BR990" i="27"/>
  <c r="BB990" i="27" s="1"/>
  <c r="AT991" i="27"/>
  <c r="BC991" i="27"/>
  <c r="BH991" i="27"/>
  <c r="BI991" i="27"/>
  <c r="BJ991" i="27"/>
  <c r="BL991" i="27"/>
  <c r="BM991" i="27"/>
  <c r="BN991" i="27" s="1"/>
  <c r="BR991" i="27"/>
  <c r="AS991" i="27" s="1"/>
  <c r="AR991" i="27" s="1"/>
  <c r="AQ991" i="27" s="1"/>
  <c r="AP991" i="27" s="1"/>
  <c r="AT992" i="27"/>
  <c r="BC992" i="27"/>
  <c r="BH992" i="27"/>
  <c r="BI992" i="27"/>
  <c r="BJ992" i="27"/>
  <c r="BL992" i="27"/>
  <c r="BM992" i="27"/>
  <c r="BN992" i="27"/>
  <c r="BR992" i="27"/>
  <c r="BB992" i="27" s="1"/>
  <c r="AT993" i="27"/>
  <c r="BC993" i="27"/>
  <c r="BH993" i="27"/>
  <c r="BI993" i="27"/>
  <c r="BJ993" i="27"/>
  <c r="BL993" i="27"/>
  <c r="BM993" i="27"/>
  <c r="BN993" i="27" s="1"/>
  <c r="BR993" i="27"/>
  <c r="BB993" i="27" s="1"/>
  <c r="AT994" i="27"/>
  <c r="BC994" i="27"/>
  <c r="BH994" i="27"/>
  <c r="BI994" i="27"/>
  <c r="BJ994" i="27"/>
  <c r="BL994" i="27"/>
  <c r="BM994" i="27"/>
  <c r="BN994" i="27" s="1"/>
  <c r="BR994" i="27"/>
  <c r="BB994" i="27" s="1"/>
  <c r="AT995" i="27"/>
  <c r="BC995" i="27"/>
  <c r="BH995" i="27"/>
  <c r="BI995" i="27"/>
  <c r="BJ995" i="27"/>
  <c r="BL995" i="27"/>
  <c r="BM995" i="27"/>
  <c r="BN995" i="27" s="1"/>
  <c r="BR995" i="27"/>
  <c r="AS995" i="27" s="1"/>
  <c r="AT996" i="27"/>
  <c r="BC996" i="27"/>
  <c r="BH996" i="27"/>
  <c r="BI996" i="27"/>
  <c r="BJ996" i="27"/>
  <c r="BL996" i="27"/>
  <c r="BM996" i="27"/>
  <c r="BN996" i="27"/>
  <c r="BR996" i="27"/>
  <c r="BB996" i="27" s="1"/>
  <c r="AT997" i="27"/>
  <c r="BC997" i="27"/>
  <c r="BH997" i="27"/>
  <c r="BI997" i="27"/>
  <c r="BJ997" i="27"/>
  <c r="BL997" i="27"/>
  <c r="BM997" i="27"/>
  <c r="BN997" i="27" s="1"/>
  <c r="BR997" i="27"/>
  <c r="AS997" i="27" s="1"/>
  <c r="AR997" i="27" s="1"/>
  <c r="AT998" i="27"/>
  <c r="BC998" i="27"/>
  <c r="BH998" i="27"/>
  <c r="BI998" i="27"/>
  <c r="BJ998" i="27"/>
  <c r="BL998" i="27"/>
  <c r="BM998" i="27"/>
  <c r="BN998" i="27"/>
  <c r="BR998" i="27"/>
  <c r="AS998" i="27" s="1"/>
  <c r="AT999" i="27"/>
  <c r="BC999" i="27"/>
  <c r="BH999" i="27"/>
  <c r="BI999" i="27"/>
  <c r="BJ999" i="27"/>
  <c r="BL999" i="27"/>
  <c r="BM999" i="27"/>
  <c r="BN999" i="27"/>
  <c r="BR999" i="27"/>
  <c r="BB999" i="27" s="1"/>
  <c r="AT1000" i="27"/>
  <c r="BC1000" i="27"/>
  <c r="BH1000" i="27"/>
  <c r="BI1000" i="27"/>
  <c r="BJ1000" i="27"/>
  <c r="BL1000" i="27"/>
  <c r="BM1000" i="27"/>
  <c r="BN1000" i="27" s="1"/>
  <c r="BR1000" i="27"/>
  <c r="BB1000" i="27" s="1"/>
  <c r="AT1001" i="27"/>
  <c r="BC1001" i="27"/>
  <c r="BH1001" i="27"/>
  <c r="BI1001" i="27"/>
  <c r="BJ1001" i="27"/>
  <c r="BL1001" i="27"/>
  <c r="BM1001" i="27"/>
  <c r="BN1001" i="27" s="1"/>
  <c r="BR1001" i="27"/>
  <c r="AT1002" i="27"/>
  <c r="BC1002" i="27"/>
  <c r="BH1002" i="27"/>
  <c r="BI1002" i="27"/>
  <c r="BJ1002" i="27"/>
  <c r="BL1002" i="27"/>
  <c r="BM1002" i="27"/>
  <c r="BN1002" i="27"/>
  <c r="BR1002" i="27"/>
  <c r="BB1002" i="27" s="1"/>
  <c r="AT1003" i="27"/>
  <c r="BC1003" i="27"/>
  <c r="BH1003" i="27"/>
  <c r="BI1003" i="27"/>
  <c r="BJ1003" i="27"/>
  <c r="BL1003" i="27"/>
  <c r="BM1003" i="27"/>
  <c r="BN1003" i="27" s="1"/>
  <c r="BR1003" i="27"/>
  <c r="AT1004" i="27"/>
  <c r="BC1004" i="27"/>
  <c r="BH1004" i="27"/>
  <c r="BI1004" i="27"/>
  <c r="BJ1004" i="27"/>
  <c r="BL1004" i="27"/>
  <c r="BM1004" i="27"/>
  <c r="BN1004" i="27" s="1"/>
  <c r="BR1004" i="27"/>
  <c r="AS1004" i="27" s="1"/>
  <c r="AT1005" i="27"/>
  <c r="BC1005" i="27"/>
  <c r="BH1005" i="27"/>
  <c r="BI1005" i="27"/>
  <c r="BJ1005" i="27"/>
  <c r="BL1005" i="27"/>
  <c r="BM1005" i="27"/>
  <c r="BN1005" i="27" s="1"/>
  <c r="BR1005" i="27"/>
  <c r="BB1005" i="27" s="1"/>
  <c r="AS1006" i="27"/>
  <c r="AR1006" i="27" s="1"/>
  <c r="AQ1006" i="27" s="1"/>
  <c r="AP1006" i="27" s="1"/>
  <c r="AT1006" i="27"/>
  <c r="BC1006" i="27"/>
  <c r="BH1006" i="27"/>
  <c r="BI1006" i="27"/>
  <c r="BJ1006" i="27"/>
  <c r="BL1006" i="27"/>
  <c r="BM1006" i="27"/>
  <c r="BN1006" i="27" s="1"/>
  <c r="BR1006" i="27"/>
  <c r="AT1007" i="27"/>
  <c r="BC1007" i="27"/>
  <c r="BH1007" i="27"/>
  <c r="BI1007" i="27"/>
  <c r="BJ1007" i="27"/>
  <c r="BL1007" i="27"/>
  <c r="BM1007" i="27"/>
  <c r="BN1007" i="27" s="1"/>
  <c r="BR1007" i="27"/>
  <c r="BB1007" i="27" s="1"/>
  <c r="AT1008" i="27"/>
  <c r="BC1008" i="27"/>
  <c r="BH1008" i="27"/>
  <c r="BI1008" i="27"/>
  <c r="BJ1008" i="27"/>
  <c r="BL1008" i="27"/>
  <c r="BM1008" i="27"/>
  <c r="BN1008" i="27" s="1"/>
  <c r="BR1008" i="27"/>
  <c r="BB1008" i="27" s="1"/>
  <c r="AT1009" i="27"/>
  <c r="BC1009" i="27"/>
  <c r="BH1009" i="27"/>
  <c r="BI1009" i="27"/>
  <c r="BJ1009" i="27"/>
  <c r="BL1009" i="27"/>
  <c r="BM1009" i="27"/>
  <c r="BN1009" i="27" s="1"/>
  <c r="BR1009" i="27"/>
  <c r="AS1009" i="27" s="1"/>
  <c r="AR1009" i="27" s="1"/>
  <c r="AQ1009" i="27" s="1"/>
  <c r="AP1009" i="27" s="1"/>
  <c r="AT1010" i="27"/>
  <c r="BC1010" i="27"/>
  <c r="BH1010" i="27"/>
  <c r="BI1010" i="27"/>
  <c r="BJ1010" i="27"/>
  <c r="BL1010" i="27"/>
  <c r="BM1010" i="27"/>
  <c r="BN1010" i="27" s="1"/>
  <c r="BR1010" i="27"/>
  <c r="BB1010" i="27" s="1"/>
  <c r="AT1011" i="27"/>
  <c r="BC1011" i="27"/>
  <c r="BH1011" i="27"/>
  <c r="BI1011" i="27"/>
  <c r="BJ1011" i="27"/>
  <c r="BL1011" i="27"/>
  <c r="BM1011" i="27"/>
  <c r="BN1011" i="27" s="1"/>
  <c r="BR1011" i="27"/>
  <c r="BB1011" i="27" s="1"/>
  <c r="BB96" i="27" l="1"/>
  <c r="BB895" i="27"/>
  <c r="AR684" i="27"/>
  <c r="AS505" i="27"/>
  <c r="BB995" i="27"/>
  <c r="BA995" i="27" s="1"/>
  <c r="AZ995" i="27" s="1"/>
  <c r="AY995" i="27" s="1"/>
  <c r="AX995" i="27" s="1"/>
  <c r="AS580" i="27"/>
  <c r="AR895" i="27"/>
  <c r="AQ895" i="27" s="1"/>
  <c r="AP895" i="27" s="1"/>
  <c r="AO895" i="27" s="1"/>
  <c r="AR827" i="27"/>
  <c r="AQ827" i="27" s="1"/>
  <c r="BB187" i="27"/>
  <c r="BA187" i="27" s="1"/>
  <c r="AZ187" i="27" s="1"/>
  <c r="AY187" i="27" s="1"/>
  <c r="AX187" i="27" s="1"/>
  <c r="BB278" i="27"/>
  <c r="BA278" i="27" s="1"/>
  <c r="AZ278" i="27" s="1"/>
  <c r="AY278" i="27" s="1"/>
  <c r="AX278" i="27" s="1"/>
  <c r="AR75" i="27"/>
  <c r="AQ75" i="27" s="1"/>
  <c r="AP75" i="27" s="1"/>
  <c r="AS62" i="27"/>
  <c r="AR88" i="27"/>
  <c r="AQ88" i="27" s="1"/>
  <c r="AP88" i="27" s="1"/>
  <c r="D57" i="29"/>
  <c r="E43" i="29"/>
  <c r="E107" i="29"/>
  <c r="E80" i="29"/>
  <c r="E26" i="29"/>
  <c r="D71" i="29"/>
  <c r="E94" i="29"/>
  <c r="E21" i="29"/>
  <c r="D48" i="29"/>
  <c r="D70" i="29"/>
  <c r="E87" i="29"/>
  <c r="D51" i="29"/>
  <c r="BB892" i="27"/>
  <c r="BB234" i="27"/>
  <c r="AS858" i="27"/>
  <c r="BB813" i="27"/>
  <c r="BA813" i="27" s="1"/>
  <c r="AZ813" i="27" s="1"/>
  <c r="AY813" i="27" s="1"/>
  <c r="AX813" i="27" s="1"/>
  <c r="AQ787" i="27"/>
  <c r="AS732" i="27"/>
  <c r="AR732" i="27" s="1"/>
  <c r="AQ732" i="27" s="1"/>
  <c r="AP732" i="27" s="1"/>
  <c r="AO732" i="27" s="1"/>
  <c r="BB641" i="27"/>
  <c r="BA641" i="27" s="1"/>
  <c r="AZ641" i="27" s="1"/>
  <c r="AY641" i="27" s="1"/>
  <c r="AX641" i="27" s="1"/>
  <c r="BB595" i="27"/>
  <c r="BA595" i="27" s="1"/>
  <c r="AZ595" i="27" s="1"/>
  <c r="AY595" i="27" s="1"/>
  <c r="AX595" i="27" s="1"/>
  <c r="AS577" i="27"/>
  <c r="AR577" i="27" s="1"/>
  <c r="AQ350" i="27"/>
  <c r="AP350" i="27" s="1"/>
  <c r="AR153" i="27"/>
  <c r="BB146" i="27"/>
  <c r="BA146" i="27" s="1"/>
  <c r="AZ146" i="27" s="1"/>
  <c r="AY146" i="27" s="1"/>
  <c r="AX146" i="27" s="1"/>
  <c r="AR658" i="27"/>
  <c r="AQ658" i="27" s="1"/>
  <c r="AP658" i="27" s="1"/>
  <c r="BB192" i="27"/>
  <c r="BB467" i="27"/>
  <c r="BA467" i="27" s="1"/>
  <c r="AZ467" i="27" s="1"/>
  <c r="AY467" i="27" s="1"/>
  <c r="AX467" i="27" s="1"/>
  <c r="AS947" i="27"/>
  <c r="AR947" i="27" s="1"/>
  <c r="AQ947" i="27" s="1"/>
  <c r="AP947" i="27" s="1"/>
  <c r="AO947" i="27" s="1"/>
  <c r="AS933" i="27"/>
  <c r="AS804" i="27"/>
  <c r="AR804" i="27" s="1"/>
  <c r="AQ804" i="27" s="1"/>
  <c r="AP804" i="27" s="1"/>
  <c r="AO804" i="27" s="1"/>
  <c r="BA380" i="27"/>
  <c r="AZ380" i="27" s="1"/>
  <c r="AY380" i="27" s="1"/>
  <c r="AX380" i="27" s="1"/>
  <c r="AQ296" i="27"/>
  <c r="AP296" i="27" s="1"/>
  <c r="AS231" i="27"/>
  <c r="E28" i="29"/>
  <c r="D39" i="29"/>
  <c r="D42" i="29"/>
  <c r="E56" i="29"/>
  <c r="E62" i="29"/>
  <c r="E32" i="29"/>
  <c r="E49" i="29"/>
  <c r="D22" i="29"/>
  <c r="D77" i="29"/>
  <c r="E106" i="29"/>
  <c r="D99" i="29"/>
  <c r="E67" i="29"/>
  <c r="D41" i="29"/>
  <c r="D64" i="29"/>
  <c r="E78" i="29"/>
  <c r="D89" i="29"/>
  <c r="D35" i="29"/>
  <c r="E24" i="29"/>
  <c r="D58" i="29"/>
  <c r="E86" i="29"/>
  <c r="AS61" i="27"/>
  <c r="BB61" i="27"/>
  <c r="BB777" i="27"/>
  <c r="BA777" i="27" s="1"/>
  <c r="AZ777" i="27" s="1"/>
  <c r="AY777" i="27" s="1"/>
  <c r="AX777" i="27" s="1"/>
  <c r="BB964" i="27"/>
  <c r="BA964" i="27" s="1"/>
  <c r="AZ964" i="27" s="1"/>
  <c r="AY964" i="27" s="1"/>
  <c r="AX964" i="27" s="1"/>
  <c r="BB897" i="27"/>
  <c r="BA897" i="27" s="1"/>
  <c r="AZ897" i="27" s="1"/>
  <c r="AY897" i="27" s="1"/>
  <c r="AX897" i="27" s="1"/>
  <c r="BB833" i="27"/>
  <c r="BA833" i="27" s="1"/>
  <c r="AZ833" i="27" s="1"/>
  <c r="AY833" i="27" s="1"/>
  <c r="AX833" i="27" s="1"/>
  <c r="BA785" i="27"/>
  <c r="AZ785" i="27" s="1"/>
  <c r="AY785" i="27" s="1"/>
  <c r="AX785" i="27" s="1"/>
  <c r="AS689" i="27"/>
  <c r="BB689" i="27"/>
  <c r="BA689" i="27" s="1"/>
  <c r="AZ689" i="27" s="1"/>
  <c r="AY689" i="27" s="1"/>
  <c r="AX689" i="27" s="1"/>
  <c r="AR612" i="27"/>
  <c r="BB605" i="27"/>
  <c r="BA605" i="27" s="1"/>
  <c r="AZ605" i="27" s="1"/>
  <c r="AY605" i="27" s="1"/>
  <c r="AX605" i="27" s="1"/>
  <c r="BB527" i="27"/>
  <c r="AR440" i="27"/>
  <c r="AR405" i="27"/>
  <c r="AQ405" i="27" s="1"/>
  <c r="AP405" i="27" s="1"/>
  <c r="BB258" i="27"/>
  <c r="BA258" i="27" s="1"/>
  <c r="AZ258" i="27" s="1"/>
  <c r="AY258" i="27" s="1"/>
  <c r="AX258" i="27" s="1"/>
  <c r="AQ164" i="27"/>
  <c r="AP164" i="27" s="1"/>
  <c r="AS148" i="27"/>
  <c r="AS84" i="27"/>
  <c r="AR84" i="27" s="1"/>
  <c r="AQ84" i="27" s="1"/>
  <c r="AP84" i="27" s="1"/>
  <c r="AO84" i="27" s="1"/>
  <c r="AS944" i="27"/>
  <c r="AR944" i="27" s="1"/>
  <c r="AQ944" i="27" s="1"/>
  <c r="AP944" i="27" s="1"/>
  <c r="AO944" i="27" s="1"/>
  <c r="AS863" i="27"/>
  <c r="BB789" i="27"/>
  <c r="AR777" i="27"/>
  <c r="AQ777" i="27" s="1"/>
  <c r="AP777" i="27" s="1"/>
  <c r="AS735" i="27"/>
  <c r="BB510" i="27"/>
  <c r="BA510" i="27" s="1"/>
  <c r="AZ510" i="27" s="1"/>
  <c r="AY510" i="27" s="1"/>
  <c r="AX510" i="27" s="1"/>
  <c r="AS493" i="27"/>
  <c r="AR493" i="27" s="1"/>
  <c r="AQ493" i="27" s="1"/>
  <c r="AP493" i="27" s="1"/>
  <c r="AO493" i="27" s="1"/>
  <c r="BB479" i="27"/>
  <c r="BB308" i="27"/>
  <c r="BA308" i="27" s="1"/>
  <c r="AZ308" i="27" s="1"/>
  <c r="AY308" i="27" s="1"/>
  <c r="AX308" i="27" s="1"/>
  <c r="AS308" i="27"/>
  <c r="AR784" i="27"/>
  <c r="AQ784" i="27" s="1"/>
  <c r="BA707" i="27"/>
  <c r="AZ707" i="27" s="1"/>
  <c r="AY707" i="27" s="1"/>
  <c r="AX707" i="27" s="1"/>
  <c r="AR416" i="27"/>
  <c r="AQ416" i="27" s="1"/>
  <c r="AP416" i="27" s="1"/>
  <c r="AO416" i="27" s="1"/>
  <c r="AS406" i="27"/>
  <c r="AR406" i="27" s="1"/>
  <c r="AQ406" i="27" s="1"/>
  <c r="BB374" i="27"/>
  <c r="BB352" i="27"/>
  <c r="BA352" i="27" s="1"/>
  <c r="AZ352" i="27" s="1"/>
  <c r="AY352" i="27" s="1"/>
  <c r="AX352" i="27" s="1"/>
  <c r="AS352" i="27"/>
  <c r="AS326" i="27"/>
  <c r="BB326" i="27"/>
  <c r="AR211" i="27"/>
  <c r="AQ211" i="27" s="1"/>
  <c r="AS72" i="27"/>
  <c r="AR72" i="27" s="1"/>
  <c r="AQ72" i="27" s="1"/>
  <c r="AP72" i="27" s="1"/>
  <c r="AO72" i="27" s="1"/>
  <c r="AP406" i="27"/>
  <c r="AR712" i="27"/>
  <c r="AQ712" i="27" s="1"/>
  <c r="AS596" i="27"/>
  <c r="AR596" i="27" s="1"/>
  <c r="AQ596" i="27" s="1"/>
  <c r="AP596" i="27" s="1"/>
  <c r="AO596" i="27" s="1"/>
  <c r="BB899" i="27"/>
  <c r="BA899" i="27" s="1"/>
  <c r="AZ899" i="27" s="1"/>
  <c r="AY899" i="27" s="1"/>
  <c r="AX899" i="27" s="1"/>
  <c r="AS879" i="27"/>
  <c r="AR879" i="27" s="1"/>
  <c r="AQ879" i="27" s="1"/>
  <c r="AP879" i="27" s="1"/>
  <c r="AO879" i="27" s="1"/>
  <c r="AQ826" i="27"/>
  <c r="AR726" i="27"/>
  <c r="AQ726" i="27" s="1"/>
  <c r="AP726" i="27" s="1"/>
  <c r="BB542" i="27"/>
  <c r="BA542" i="27" s="1"/>
  <c r="AZ542" i="27" s="1"/>
  <c r="AY542" i="27" s="1"/>
  <c r="AX542" i="27" s="1"/>
  <c r="AR346" i="27"/>
  <c r="AQ346" i="27" s="1"/>
  <c r="AP346" i="27" s="1"/>
  <c r="AS251" i="27"/>
  <c r="AR251" i="27" s="1"/>
  <c r="AQ251" i="27" s="1"/>
  <c r="AP251" i="27" s="1"/>
  <c r="AO251" i="27" s="1"/>
  <c r="BB140" i="27"/>
  <c r="BA140" i="27" s="1"/>
  <c r="AZ140" i="27" s="1"/>
  <c r="AY140" i="27" s="1"/>
  <c r="AX140" i="27" s="1"/>
  <c r="AS136" i="27"/>
  <c r="AR136" i="27" s="1"/>
  <c r="AQ136" i="27" s="1"/>
  <c r="AP136" i="27" s="1"/>
  <c r="AO136" i="27" s="1"/>
  <c r="BB815" i="27"/>
  <c r="BA815" i="27" s="1"/>
  <c r="AZ815" i="27" s="1"/>
  <c r="AY815" i="27" s="1"/>
  <c r="AX815" i="27" s="1"/>
  <c r="AR174" i="27"/>
  <c r="BB159" i="27"/>
  <c r="BA159" i="27" s="1"/>
  <c r="AZ159" i="27" s="1"/>
  <c r="AY159" i="27" s="1"/>
  <c r="AX159" i="27" s="1"/>
  <c r="AS59" i="27"/>
  <c r="AR59" i="27" s="1"/>
  <c r="AQ59" i="27" s="1"/>
  <c r="AP59" i="27" s="1"/>
  <c r="AO59" i="27" s="1"/>
  <c r="BB59" i="27"/>
  <c r="BA59" i="27" s="1"/>
  <c r="AS771" i="27"/>
  <c r="AR375" i="27"/>
  <c r="AR371" i="27"/>
  <c r="AQ371" i="27" s="1"/>
  <c r="AP371" i="27" s="1"/>
  <c r="AR225" i="27"/>
  <c r="BA206" i="27"/>
  <c r="AZ206" i="27" s="1"/>
  <c r="AY206" i="27" s="1"/>
  <c r="AX206" i="27" s="1"/>
  <c r="BB930" i="27"/>
  <c r="BA930" i="27" s="1"/>
  <c r="AZ930" i="27" s="1"/>
  <c r="AY930" i="27" s="1"/>
  <c r="AX930" i="27" s="1"/>
  <c r="AS919" i="27"/>
  <c r="AS894" i="27"/>
  <c r="AS861" i="27"/>
  <c r="AR861" i="27" s="1"/>
  <c r="AS820" i="27"/>
  <c r="AR820" i="27" s="1"/>
  <c r="AQ820" i="27" s="1"/>
  <c r="AP820" i="27" s="1"/>
  <c r="AO820" i="27" s="1"/>
  <c r="AR805" i="27"/>
  <c r="AQ805" i="27" s="1"/>
  <c r="AP805" i="27" s="1"/>
  <c r="AO805" i="27" s="1"/>
  <c r="AS798" i="27"/>
  <c r="AR798" i="27" s="1"/>
  <c r="AQ798" i="27" s="1"/>
  <c r="AP798" i="27" s="1"/>
  <c r="AO798" i="27" s="1"/>
  <c r="AR652" i="27"/>
  <c r="AQ652" i="27" s="1"/>
  <c r="BB649" i="27"/>
  <c r="AS562" i="27"/>
  <c r="BB457" i="27"/>
  <c r="BB394" i="27"/>
  <c r="BA394" i="27" s="1"/>
  <c r="AZ394" i="27" s="1"/>
  <c r="AY394" i="27" s="1"/>
  <c r="AX394" i="27" s="1"/>
  <c r="BA263" i="27"/>
  <c r="AZ263" i="27" s="1"/>
  <c r="AY263" i="27" s="1"/>
  <c r="AX263" i="27" s="1"/>
  <c r="AR988" i="27"/>
  <c r="AQ988" i="27" s="1"/>
  <c r="AP988" i="27" s="1"/>
  <c r="BB452" i="27"/>
  <c r="BA452" i="27" s="1"/>
  <c r="AZ452" i="27" s="1"/>
  <c r="AY452" i="27" s="1"/>
  <c r="AX452" i="27" s="1"/>
  <c r="AS452" i="27"/>
  <c r="AS538" i="27"/>
  <c r="BB873" i="27"/>
  <c r="BA873" i="27" s="1"/>
  <c r="AZ873" i="27" s="1"/>
  <c r="AY873" i="27" s="1"/>
  <c r="AX873" i="27" s="1"/>
  <c r="AR860" i="27"/>
  <c r="BB717" i="27"/>
  <c r="AS677" i="27"/>
  <c r="AR427" i="27"/>
  <c r="AQ427" i="27" s="1"/>
  <c r="AP427" i="27" s="1"/>
  <c r="AR148" i="27"/>
  <c r="AQ148" i="27" s="1"/>
  <c r="AP148" i="27" s="1"/>
  <c r="AO148" i="27" s="1"/>
  <c r="AS133" i="27"/>
  <c r="AR133" i="27" s="1"/>
  <c r="AQ133" i="27" s="1"/>
  <c r="AP133" i="27" s="1"/>
  <c r="AO133" i="27" s="1"/>
  <c r="AS107" i="27"/>
  <c r="AR107" i="27" s="1"/>
  <c r="AQ107" i="27" s="1"/>
  <c r="AP107" i="27" s="1"/>
  <c r="AO107" i="27" s="1"/>
  <c r="AS104" i="27"/>
  <c r="AR104" i="27" s="1"/>
  <c r="AQ104" i="27" s="1"/>
  <c r="AP104" i="27" s="1"/>
  <c r="AO104" i="27" s="1"/>
  <c r="BB11" i="27"/>
  <c r="BA11" i="27" s="1"/>
  <c r="AZ11" i="27" s="1"/>
  <c r="AY11" i="27" s="1"/>
  <c r="AR102" i="27"/>
  <c r="AQ102" i="27" s="1"/>
  <c r="AP102" i="27" s="1"/>
  <c r="AO102" i="27" s="1"/>
  <c r="D15" i="29"/>
  <c r="D18" i="29"/>
  <c r="E19" i="29"/>
  <c r="D16" i="29"/>
  <c r="AS13" i="27"/>
  <c r="AR13" i="27" s="1"/>
  <c r="AQ13" i="27" s="1"/>
  <c r="AP13" i="27" s="1"/>
  <c r="AO13" i="27" s="1"/>
  <c r="S13" i="29"/>
  <c r="S16" i="29"/>
  <c r="S15" i="29"/>
  <c r="D12" i="29"/>
  <c r="D52" i="29"/>
  <c r="E52" i="29"/>
  <c r="D53" i="29"/>
  <c r="E40" i="29"/>
  <c r="D54" i="29"/>
  <c r="D65" i="29"/>
  <c r="E65" i="29"/>
  <c r="D25" i="29"/>
  <c r="E25" i="29"/>
  <c r="D27" i="29"/>
  <c r="D75" i="29"/>
  <c r="D82" i="29"/>
  <c r="S12" i="29"/>
  <c r="D17" i="29"/>
  <c r="E20" i="29"/>
  <c r="D33" i="29"/>
  <c r="E29" i="29"/>
  <c r="D29" i="29"/>
  <c r="S17" i="29"/>
  <c r="D100" i="29"/>
  <c r="S18" i="29"/>
  <c r="E45" i="29"/>
  <c r="D45" i="29"/>
  <c r="E68" i="29"/>
  <c r="E85" i="29"/>
  <c r="E97" i="29"/>
  <c r="G4" i="29"/>
  <c r="Q10" i="29" s="1"/>
  <c r="Q213" i="29" s="1"/>
  <c r="E14" i="29"/>
  <c r="D30" i="29"/>
  <c r="E30" i="29"/>
  <c r="E36" i="29"/>
  <c r="D36" i="29"/>
  <c r="D37" i="29"/>
  <c r="E37" i="29"/>
  <c r="D83" i="29"/>
  <c r="D90" i="29"/>
  <c r="E95" i="29"/>
  <c r="D95" i="29"/>
  <c r="S14" i="29"/>
  <c r="D63" i="29"/>
  <c r="E63" i="29"/>
  <c r="E92" i="29"/>
  <c r="E103" i="29"/>
  <c r="E69" i="29"/>
  <c r="D69" i="29"/>
  <c r="D111" i="29"/>
  <c r="E38" i="29"/>
  <c r="E13" i="29"/>
  <c r="E23" i="29"/>
  <c r="D34" i="29"/>
  <c r="E46" i="29"/>
  <c r="D47" i="29"/>
  <c r="D59" i="29"/>
  <c r="E84" i="29"/>
  <c r="E91" i="29"/>
  <c r="D93" i="29"/>
  <c r="D96" i="29"/>
  <c r="D102" i="29"/>
  <c r="D105" i="29"/>
  <c r="D110" i="29"/>
  <c r="E110" i="29"/>
  <c r="D74" i="29"/>
  <c r="E74" i="29"/>
  <c r="E72" i="29"/>
  <c r="D72" i="29"/>
  <c r="E61" i="29"/>
  <c r="D66" i="29"/>
  <c r="D76" i="29"/>
  <c r="E98" i="29"/>
  <c r="E104" i="29"/>
  <c r="E31" i="29"/>
  <c r="E55" i="29"/>
  <c r="E44" i="29"/>
  <c r="E73" i="29"/>
  <c r="D81" i="29"/>
  <c r="D88" i="29"/>
  <c r="D101" i="29"/>
  <c r="D108" i="29"/>
  <c r="E109" i="29"/>
  <c r="E50" i="29"/>
  <c r="E79" i="29"/>
  <c r="BT13" i="27"/>
  <c r="BT18" i="27"/>
  <c r="BT17" i="27"/>
  <c r="BT12" i="27"/>
  <c r="BT16" i="27"/>
  <c r="BT15" i="27"/>
  <c r="BT14" i="27"/>
  <c r="AS850" i="27"/>
  <c r="AR850" i="27" s="1"/>
  <c r="AQ850" i="27" s="1"/>
  <c r="AP850" i="27" s="1"/>
  <c r="AO850" i="27" s="1"/>
  <c r="AP835" i="27"/>
  <c r="AO835" i="27" s="1"/>
  <c r="AS795" i="27"/>
  <c r="BB795" i="27"/>
  <c r="BA795" i="27" s="1"/>
  <c r="AZ795" i="27" s="1"/>
  <c r="AY795" i="27" s="1"/>
  <c r="AX795" i="27" s="1"/>
  <c r="BB980" i="27"/>
  <c r="BA980" i="27" s="1"/>
  <c r="AZ980" i="27" s="1"/>
  <c r="AY980" i="27" s="1"/>
  <c r="AX980" i="27" s="1"/>
  <c r="BA932" i="27"/>
  <c r="AZ932" i="27" s="1"/>
  <c r="AY932" i="27" s="1"/>
  <c r="AX932" i="27" s="1"/>
  <c r="BB918" i="27"/>
  <c r="BA918" i="27" s="1"/>
  <c r="AZ918" i="27" s="1"/>
  <c r="AY918" i="27" s="1"/>
  <c r="AX918" i="27" s="1"/>
  <c r="AR902" i="27"/>
  <c r="AQ902" i="27" s="1"/>
  <c r="AP902" i="27" s="1"/>
  <c r="AO902" i="27" s="1"/>
  <c r="AS900" i="27"/>
  <c r="BA949" i="27"/>
  <c r="AZ949" i="27" s="1"/>
  <c r="AY949" i="27" s="1"/>
  <c r="AX949" i="27" s="1"/>
  <c r="AS949" i="27"/>
  <c r="AR949" i="27" s="1"/>
  <c r="AQ949" i="27" s="1"/>
  <c r="AP949" i="27" s="1"/>
  <c r="AO949" i="27" s="1"/>
  <c r="BB842" i="27"/>
  <c r="BA842" i="27" s="1"/>
  <c r="AZ842" i="27" s="1"/>
  <c r="AY842" i="27" s="1"/>
  <c r="AX842" i="27" s="1"/>
  <c r="AS842" i="27"/>
  <c r="AR842" i="27" s="1"/>
  <c r="AS989" i="27"/>
  <c r="BB939" i="27"/>
  <c r="BA939" i="27" s="1"/>
  <c r="AZ939" i="27" s="1"/>
  <c r="AY939" i="27" s="1"/>
  <c r="AX939" i="27" s="1"/>
  <c r="AS931" i="27"/>
  <c r="AR931" i="27" s="1"/>
  <c r="AQ931" i="27" s="1"/>
  <c r="AP931" i="27" s="1"/>
  <c r="AO931" i="27" s="1"/>
  <c r="BB931" i="27"/>
  <c r="BA931" i="27" s="1"/>
  <c r="AZ931" i="27" s="1"/>
  <c r="AY931" i="27" s="1"/>
  <c r="AX931" i="27" s="1"/>
  <c r="AR925" i="27"/>
  <c r="AQ925" i="27" s="1"/>
  <c r="AP925" i="27" s="1"/>
  <c r="AO925" i="27" s="1"/>
  <c r="BB925" i="27"/>
  <c r="BA925" i="27" s="1"/>
  <c r="AZ925" i="27" s="1"/>
  <c r="AY925" i="27" s="1"/>
  <c r="AX925" i="27" s="1"/>
  <c r="AS908" i="27"/>
  <c r="AR908" i="27" s="1"/>
  <c r="AQ790" i="27"/>
  <c r="BA1010" i="27"/>
  <c r="AZ1010" i="27" s="1"/>
  <c r="AY1010" i="27" s="1"/>
  <c r="AX1010" i="27" s="1"/>
  <c r="BB928" i="27"/>
  <c r="BA928" i="27" s="1"/>
  <c r="AZ928" i="27" s="1"/>
  <c r="AY928" i="27" s="1"/>
  <c r="AX928" i="27" s="1"/>
  <c r="BB913" i="27"/>
  <c r="BA913" i="27" s="1"/>
  <c r="AZ913" i="27" s="1"/>
  <c r="AY913" i="27" s="1"/>
  <c r="AX913" i="27" s="1"/>
  <c r="AS905" i="27"/>
  <c r="AR905" i="27" s="1"/>
  <c r="AQ905" i="27" s="1"/>
  <c r="AP905" i="27" s="1"/>
  <c r="AO905" i="27" s="1"/>
  <c r="BB904" i="27"/>
  <c r="BA904" i="27" s="1"/>
  <c r="AZ904" i="27" s="1"/>
  <c r="AY904" i="27" s="1"/>
  <c r="AX904" i="27" s="1"/>
  <c r="AS886" i="27"/>
  <c r="AR886" i="27" s="1"/>
  <c r="AR857" i="27"/>
  <c r="AQ857" i="27"/>
  <c r="AP857" i="27" s="1"/>
  <c r="AO857" i="27" s="1"/>
  <c r="AR778" i="27"/>
  <c r="AQ778" i="27" s="1"/>
  <c r="BB998" i="27"/>
  <c r="BA998" i="27" s="1"/>
  <c r="AZ998" i="27" s="1"/>
  <c r="AY998" i="27" s="1"/>
  <c r="AX998" i="27" s="1"/>
  <c r="BB936" i="27"/>
  <c r="BA936" i="27" s="1"/>
  <c r="AZ936" i="27" s="1"/>
  <c r="AY936" i="27" s="1"/>
  <c r="AX936" i="27" s="1"/>
  <c r="BB927" i="27"/>
  <c r="BA927" i="27" s="1"/>
  <c r="AZ927" i="27" s="1"/>
  <c r="AY927" i="27" s="1"/>
  <c r="AX927" i="27" s="1"/>
  <c r="AS766" i="27"/>
  <c r="AR766" i="27" s="1"/>
  <c r="AQ766" i="27" s="1"/>
  <c r="AP766" i="27" s="1"/>
  <c r="AO766" i="27" s="1"/>
  <c r="AP976" i="27"/>
  <c r="AS950" i="27"/>
  <c r="AR950" i="27" s="1"/>
  <c r="AQ950" i="27" s="1"/>
  <c r="AP950" i="27" s="1"/>
  <c r="AO950" i="27" s="1"/>
  <c r="AS760" i="27"/>
  <c r="AR760" i="27" s="1"/>
  <c r="AQ760" i="27" s="1"/>
  <c r="AP760" i="27" s="1"/>
  <c r="AO760" i="27" s="1"/>
  <c r="BB950" i="27"/>
  <c r="BA950" i="27" s="1"/>
  <c r="AZ950" i="27" s="1"/>
  <c r="AY950" i="27" s="1"/>
  <c r="AX950" i="27" s="1"/>
  <c r="AS913" i="27"/>
  <c r="AR913" i="27" s="1"/>
  <c r="AQ913" i="27" s="1"/>
  <c r="AP913" i="27" s="1"/>
  <c r="AO913" i="27" s="1"/>
  <c r="AS874" i="27"/>
  <c r="AR874" i="27" s="1"/>
  <c r="AQ874" i="27" s="1"/>
  <c r="AP874" i="27" s="1"/>
  <c r="AO874" i="27" s="1"/>
  <c r="BB810" i="27"/>
  <c r="BA810" i="27" s="1"/>
  <c r="AZ810" i="27" s="1"/>
  <c r="AY810" i="27" s="1"/>
  <c r="AX810" i="27" s="1"/>
  <c r="AS810" i="27"/>
  <c r="AS772" i="27"/>
  <c r="AR772" i="27" s="1"/>
  <c r="AQ772" i="27" s="1"/>
  <c r="AP772" i="27" s="1"/>
  <c r="AO772" i="27" s="1"/>
  <c r="AR877" i="27"/>
  <c r="AQ877" i="27" s="1"/>
  <c r="AP877" i="27" s="1"/>
  <c r="AO877" i="27" s="1"/>
  <c r="AS847" i="27"/>
  <c r="AR847" i="27" s="1"/>
  <c r="AQ847" i="27" s="1"/>
  <c r="AP847" i="27" s="1"/>
  <c r="AO847" i="27" s="1"/>
  <c r="BB867" i="27"/>
  <c r="BA867" i="27" s="1"/>
  <c r="AZ867" i="27" s="1"/>
  <c r="AY867" i="27" s="1"/>
  <c r="AX867" i="27" s="1"/>
  <c r="AR769" i="27"/>
  <c r="AQ769" i="27" s="1"/>
  <c r="AP769" i="27" s="1"/>
  <c r="AO769" i="27" s="1"/>
  <c r="BB663" i="27"/>
  <c r="BA663" i="27" s="1"/>
  <c r="AZ663" i="27" s="1"/>
  <c r="AY663" i="27" s="1"/>
  <c r="AX663" i="27" s="1"/>
  <c r="AS811" i="27"/>
  <c r="AR811" i="27" s="1"/>
  <c r="AQ811" i="27" s="1"/>
  <c r="AP811" i="27" s="1"/>
  <c r="AO811" i="27" s="1"/>
  <c r="AS745" i="27"/>
  <c r="AR745" i="27" s="1"/>
  <c r="AQ745" i="27" s="1"/>
  <c r="AP745" i="27" s="1"/>
  <c r="AO745" i="27" s="1"/>
  <c r="BB878" i="27"/>
  <c r="BA878" i="27" s="1"/>
  <c r="AZ878" i="27" s="1"/>
  <c r="AY878" i="27" s="1"/>
  <c r="AX878" i="27" s="1"/>
  <c r="AS721" i="27"/>
  <c r="AR721" i="27"/>
  <c r="AQ721" i="27" s="1"/>
  <c r="AP721" i="27" s="1"/>
  <c r="AO721" i="27" s="1"/>
  <c r="AR715" i="27"/>
  <c r="AQ715" i="27" s="1"/>
  <c r="AP715" i="27" s="1"/>
  <c r="AO715" i="27" s="1"/>
  <c r="BB722" i="27"/>
  <c r="BA722" i="27" s="1"/>
  <c r="AZ722" i="27" s="1"/>
  <c r="AY722" i="27" s="1"/>
  <c r="AX722" i="27" s="1"/>
  <c r="BB855" i="27"/>
  <c r="BA855" i="27" s="1"/>
  <c r="AZ855" i="27" s="1"/>
  <c r="AY855" i="27" s="1"/>
  <c r="AX855" i="27" s="1"/>
  <c r="AR855" i="27"/>
  <c r="AQ855" i="27" s="1"/>
  <c r="AP855" i="27" s="1"/>
  <c r="AR757" i="27"/>
  <c r="AQ757" i="27" s="1"/>
  <c r="AS747" i="27"/>
  <c r="AR747" i="27" s="1"/>
  <c r="AQ747" i="27" s="1"/>
  <c r="AP747" i="27" s="1"/>
  <c r="AO747" i="27" s="1"/>
  <c r="AS708" i="27"/>
  <c r="AR708" i="27" s="1"/>
  <c r="AQ708" i="27" s="1"/>
  <c r="AP708" i="27" s="1"/>
  <c r="AO708" i="27" s="1"/>
  <c r="BB708" i="27"/>
  <c r="BA708" i="27" s="1"/>
  <c r="AZ708" i="27" s="1"/>
  <c r="AY708" i="27" s="1"/>
  <c r="AX708" i="27" s="1"/>
  <c r="AS700" i="27"/>
  <c r="AR700" i="27" s="1"/>
  <c r="AQ700" i="27" s="1"/>
  <c r="AP700" i="27" s="1"/>
  <c r="AO700" i="27" s="1"/>
  <c r="AS840" i="27"/>
  <c r="AR840" i="27" s="1"/>
  <c r="AR783" i="27"/>
  <c r="AQ783" i="27" s="1"/>
  <c r="AP783" i="27" s="1"/>
  <c r="AS709" i="27"/>
  <c r="AR709" i="27" s="1"/>
  <c r="AQ709" i="27" s="1"/>
  <c r="AP709" i="27" s="1"/>
  <c r="AO709" i="27" s="1"/>
  <c r="BB807" i="27"/>
  <c r="BA807" i="27" s="1"/>
  <c r="AZ807" i="27" s="1"/>
  <c r="AY807" i="27" s="1"/>
  <c r="AX807" i="27" s="1"/>
  <c r="AR762" i="27"/>
  <c r="AQ762" i="27" s="1"/>
  <c r="AP762" i="27" s="1"/>
  <c r="BB665" i="27"/>
  <c r="BA665" i="27" s="1"/>
  <c r="AZ665" i="27" s="1"/>
  <c r="AY665" i="27" s="1"/>
  <c r="AX665" i="27" s="1"/>
  <c r="AS665" i="27"/>
  <c r="AS751" i="27"/>
  <c r="AR751" i="27" s="1"/>
  <c r="AQ751" i="27" s="1"/>
  <c r="AP751" i="27" s="1"/>
  <c r="AO751" i="27" s="1"/>
  <c r="AR736" i="27"/>
  <c r="AQ736" i="27" s="1"/>
  <c r="AS730" i="27"/>
  <c r="AR730" i="27" s="1"/>
  <c r="AQ730" i="27" s="1"/>
  <c r="AP730" i="27" s="1"/>
  <c r="AO730" i="27" s="1"/>
  <c r="BA746" i="27"/>
  <c r="AZ746" i="27" s="1"/>
  <c r="AY746" i="27" s="1"/>
  <c r="AX746" i="27" s="1"/>
  <c r="AS624" i="27"/>
  <c r="AR624" i="27" s="1"/>
  <c r="AQ624" i="27" s="1"/>
  <c r="AP624" i="27" s="1"/>
  <c r="AO624" i="27" s="1"/>
  <c r="AS733" i="27"/>
  <c r="AR733" i="27" s="1"/>
  <c r="AQ733" i="27" s="1"/>
  <c r="AP733" i="27" s="1"/>
  <c r="AO733" i="27" s="1"/>
  <c r="BB557" i="27"/>
  <c r="AS557" i="27"/>
  <c r="AR865" i="27"/>
  <c r="AQ865" i="27" s="1"/>
  <c r="AP817" i="27"/>
  <c r="AO817" i="27" s="1"/>
  <c r="AQ793" i="27"/>
  <c r="AS781" i="27"/>
  <c r="AR781" i="27" s="1"/>
  <c r="AQ781" i="27" s="1"/>
  <c r="AP781" i="27" s="1"/>
  <c r="AO781" i="27" s="1"/>
  <c r="AS660" i="27"/>
  <c r="AR660" i="27" s="1"/>
  <c r="AQ660" i="27"/>
  <c r="AP660" i="27" s="1"/>
  <c r="AS705" i="27"/>
  <c r="AR705" i="27" s="1"/>
  <c r="AQ705" i="27" s="1"/>
  <c r="AP705" i="27" s="1"/>
  <c r="AO705" i="27" s="1"/>
  <c r="AR706" i="27"/>
  <c r="AQ706" i="27" s="1"/>
  <c r="AR668" i="27"/>
  <c r="AQ668" i="27" s="1"/>
  <c r="AP668" i="27" s="1"/>
  <c r="AO668" i="27" s="1"/>
  <c r="BB609" i="27"/>
  <c r="BA609" i="27" s="1"/>
  <c r="AZ609" i="27" s="1"/>
  <c r="AY609" i="27" s="1"/>
  <c r="AX609" i="27" s="1"/>
  <c r="AS503" i="27"/>
  <c r="BB503" i="27"/>
  <c r="BA503" i="27" s="1"/>
  <c r="AZ503" i="27" s="1"/>
  <c r="AY503" i="27" s="1"/>
  <c r="AX503" i="27" s="1"/>
  <c r="BB415" i="27"/>
  <c r="BA415" i="27" s="1"/>
  <c r="AZ415" i="27" s="1"/>
  <c r="AY415" i="27" s="1"/>
  <c r="AX415" i="27" s="1"/>
  <c r="AS415" i="27"/>
  <c r="AR756" i="27"/>
  <c r="AQ756" i="27" s="1"/>
  <c r="AP756" i="27" s="1"/>
  <c r="AO756" i="27" s="1"/>
  <c r="AS753" i="27"/>
  <c r="AR753" i="27" s="1"/>
  <c r="AQ753" i="27" s="1"/>
  <c r="AP753" i="27" s="1"/>
  <c r="AO753" i="27" s="1"/>
  <c r="AR692" i="27"/>
  <c r="AQ692" i="27" s="1"/>
  <c r="AP692" i="27" s="1"/>
  <c r="AO692" i="27" s="1"/>
  <c r="AS638" i="27"/>
  <c r="AR638" i="27" s="1"/>
  <c r="AQ638" i="27" s="1"/>
  <c r="AP638" i="27" s="1"/>
  <c r="AO638" i="27" s="1"/>
  <c r="BB504" i="27"/>
  <c r="BA504" i="27" s="1"/>
  <c r="AZ504" i="27" s="1"/>
  <c r="AY504" i="27" s="1"/>
  <c r="AX504" i="27" s="1"/>
  <c r="AS504" i="27"/>
  <c r="AR634" i="27"/>
  <c r="AQ634" i="27" s="1"/>
  <c r="AP634" i="27" s="1"/>
  <c r="AR528" i="27"/>
  <c r="AQ528" i="27" s="1"/>
  <c r="AP528" i="27" s="1"/>
  <c r="AO528" i="27" s="1"/>
  <c r="BB509" i="27"/>
  <c r="BA509" i="27" s="1"/>
  <c r="AZ509" i="27" s="1"/>
  <c r="AY509" i="27" s="1"/>
  <c r="AX509" i="27" s="1"/>
  <c r="AR775" i="27"/>
  <c r="AQ775" i="27" s="1"/>
  <c r="AP775" i="27" s="1"/>
  <c r="AO775" i="27" s="1"/>
  <c r="AR571" i="27"/>
  <c r="AQ571" i="27" s="1"/>
  <c r="AP571" i="27" s="1"/>
  <c r="AR648" i="27"/>
  <c r="AQ648" i="27" s="1"/>
  <c r="AP648" i="27" s="1"/>
  <c r="AQ612" i="27"/>
  <c r="AP612" i="27" s="1"/>
  <c r="AS581" i="27"/>
  <c r="AR581" i="27" s="1"/>
  <c r="AQ581" i="27" s="1"/>
  <c r="AP581" i="27" s="1"/>
  <c r="AO581" i="27" s="1"/>
  <c r="BB548" i="27"/>
  <c r="BA548" i="27" s="1"/>
  <c r="AZ548" i="27" s="1"/>
  <c r="AY548" i="27" s="1"/>
  <c r="AX548" i="27" s="1"/>
  <c r="AR541" i="27"/>
  <c r="AS522" i="27"/>
  <c r="AR522" i="27" s="1"/>
  <c r="AQ522" i="27" s="1"/>
  <c r="AP522" i="27" s="1"/>
  <c r="AO522" i="27" s="1"/>
  <c r="BB516" i="27"/>
  <c r="BA516" i="27" s="1"/>
  <c r="AZ516" i="27" s="1"/>
  <c r="AY516" i="27" s="1"/>
  <c r="AX516" i="27" s="1"/>
  <c r="AS484" i="27"/>
  <c r="AR484" i="27" s="1"/>
  <c r="AQ484" i="27" s="1"/>
  <c r="AP484" i="27" s="1"/>
  <c r="AO484" i="27" s="1"/>
  <c r="BB481" i="27"/>
  <c r="AR481" i="27"/>
  <c r="AQ481" i="27" s="1"/>
  <c r="AS474" i="27"/>
  <c r="AR474" i="27" s="1"/>
  <c r="AQ474" i="27" s="1"/>
  <c r="AP474" i="27" s="1"/>
  <c r="AO474" i="27" s="1"/>
  <c r="AS568" i="27"/>
  <c r="AS482" i="27"/>
  <c r="AR482" i="27" s="1"/>
  <c r="AQ482" i="27" s="1"/>
  <c r="AP482" i="27" s="1"/>
  <c r="AS445" i="27"/>
  <c r="AR445" i="27" s="1"/>
  <c r="AQ445" i="27" s="1"/>
  <c r="AP445" i="27" s="1"/>
  <c r="AO445" i="27" s="1"/>
  <c r="BB445" i="27"/>
  <c r="BA445" i="27" s="1"/>
  <c r="AZ445" i="27" s="1"/>
  <c r="AY445" i="27" s="1"/>
  <c r="AX445" i="27" s="1"/>
  <c r="AS494" i="27"/>
  <c r="AS422" i="27"/>
  <c r="AR422" i="27" s="1"/>
  <c r="AQ422" i="27" s="1"/>
  <c r="AP422" i="27" s="1"/>
  <c r="AO422" i="27" s="1"/>
  <c r="BB422" i="27"/>
  <c r="BA422" i="27" s="1"/>
  <c r="AZ422" i="27" s="1"/>
  <c r="AY422" i="27" s="1"/>
  <c r="AX422" i="27" s="1"/>
  <c r="AS391" i="27"/>
  <c r="BB391" i="27"/>
  <c r="BA391" i="27" s="1"/>
  <c r="AZ391" i="27" s="1"/>
  <c r="AY391" i="27" s="1"/>
  <c r="AX391" i="27" s="1"/>
  <c r="AS535" i="27"/>
  <c r="AR535" i="27" s="1"/>
  <c r="AQ535" i="27" s="1"/>
  <c r="AP535" i="27" s="1"/>
  <c r="AO535" i="27" s="1"/>
  <c r="BB506" i="27"/>
  <c r="BA506" i="27" s="1"/>
  <c r="AZ506" i="27" s="1"/>
  <c r="AY506" i="27" s="1"/>
  <c r="AX506" i="27" s="1"/>
  <c r="AS492" i="27"/>
  <c r="BB492" i="27"/>
  <c r="AP622" i="27"/>
  <c r="AS674" i="27"/>
  <c r="AR674" i="27" s="1"/>
  <c r="AQ674" i="27" s="1"/>
  <c r="AP674" i="27" s="1"/>
  <c r="AO674" i="27" s="1"/>
  <c r="AS640" i="27"/>
  <c r="AR640" i="27" s="1"/>
  <c r="AQ640" i="27" s="1"/>
  <c r="AP640" i="27" s="1"/>
  <c r="AO640" i="27" s="1"/>
  <c r="AR636" i="27"/>
  <c r="AQ636" i="27" s="1"/>
  <c r="AP636" i="27" s="1"/>
  <c r="AO636" i="27" s="1"/>
  <c r="AS574" i="27"/>
  <c r="BB476" i="27"/>
  <c r="BA476" i="27" s="1"/>
  <c r="AZ476" i="27" s="1"/>
  <c r="AY476" i="27" s="1"/>
  <c r="AX476" i="27" s="1"/>
  <c r="AS476" i="27"/>
  <c r="AR476" i="27" s="1"/>
  <c r="AQ476" i="27" s="1"/>
  <c r="AP476" i="27" s="1"/>
  <c r="AO476" i="27" s="1"/>
  <c r="BB465" i="27"/>
  <c r="BA465" i="27" s="1"/>
  <c r="AZ465" i="27" s="1"/>
  <c r="AY465" i="27" s="1"/>
  <c r="AX465" i="27" s="1"/>
  <c r="AS620" i="27"/>
  <c r="AR620" i="27" s="1"/>
  <c r="AQ620" i="27" s="1"/>
  <c r="AP620" i="27" s="1"/>
  <c r="AO620" i="27" s="1"/>
  <c r="AS419" i="27"/>
  <c r="AR419" i="27" s="1"/>
  <c r="AQ419" i="27" s="1"/>
  <c r="AP419" i="27" s="1"/>
  <c r="AO419" i="27" s="1"/>
  <c r="AR739" i="27"/>
  <c r="AQ739" i="27" s="1"/>
  <c r="AP739" i="27" s="1"/>
  <c r="AO739" i="27" s="1"/>
  <c r="BB569" i="27"/>
  <c r="AS501" i="27"/>
  <c r="AR501" i="27" s="1"/>
  <c r="AQ501" i="27" s="1"/>
  <c r="AP501" i="27" s="1"/>
  <c r="AO501" i="27" s="1"/>
  <c r="BB501" i="27"/>
  <c r="AS508" i="27"/>
  <c r="BJ1013" i="27"/>
  <c r="AS460" i="27"/>
  <c r="AR460" i="27" s="1"/>
  <c r="AQ460" i="27" s="1"/>
  <c r="AP460" i="27" s="1"/>
  <c r="AS442" i="27"/>
  <c r="BA677" i="27"/>
  <c r="AZ677" i="27" s="1"/>
  <c r="AY677" i="27" s="1"/>
  <c r="AX677" i="27" s="1"/>
  <c r="AR594" i="27"/>
  <c r="AQ594" i="27" s="1"/>
  <c r="AP594" i="27" s="1"/>
  <c r="AR586" i="27"/>
  <c r="AQ586" i="27" s="1"/>
  <c r="AP586" i="27" s="1"/>
  <c r="AS478" i="27"/>
  <c r="AR478" i="27" s="1"/>
  <c r="AQ478" i="27" s="1"/>
  <c r="AQ401" i="27"/>
  <c r="AS398" i="27"/>
  <c r="AR398" i="27" s="1"/>
  <c r="AQ398" i="27" s="1"/>
  <c r="AP398" i="27" s="1"/>
  <c r="AO398" i="27" s="1"/>
  <c r="AS393" i="27"/>
  <c r="AR393" i="27" s="1"/>
  <c r="AQ393" i="27" s="1"/>
  <c r="AP393" i="27" s="1"/>
  <c r="AO393" i="27" s="1"/>
  <c r="AS347" i="27"/>
  <c r="AR347" i="27" s="1"/>
  <c r="AQ347" i="27" s="1"/>
  <c r="AP347" i="27" s="1"/>
  <c r="AO347" i="27" s="1"/>
  <c r="BB347" i="27"/>
  <c r="BA347" i="27" s="1"/>
  <c r="AZ347" i="27" s="1"/>
  <c r="AY347" i="27" s="1"/>
  <c r="AX347" i="27" s="1"/>
  <c r="AS451" i="27"/>
  <c r="AS462" i="27"/>
  <c r="AR462" i="27" s="1"/>
  <c r="AQ462" i="27" s="1"/>
  <c r="AP462" i="27" s="1"/>
  <c r="AO462" i="27" s="1"/>
  <c r="AS293" i="27"/>
  <c r="AR293" i="27" s="1"/>
  <c r="AQ293" i="27" s="1"/>
  <c r="AP293" i="27" s="1"/>
  <c r="AO293" i="27" s="1"/>
  <c r="AS369" i="27"/>
  <c r="AR369" i="27" s="1"/>
  <c r="AQ369" i="27" s="1"/>
  <c r="AP369" i="27" s="1"/>
  <c r="AS363" i="27"/>
  <c r="AR363" i="27" s="1"/>
  <c r="AQ363" i="27" s="1"/>
  <c r="AP363" i="27" s="1"/>
  <c r="AO363" i="27" s="1"/>
  <c r="AS472" i="27"/>
  <c r="AR472" i="27" s="1"/>
  <c r="AQ472" i="27" s="1"/>
  <c r="AP472" i="27" s="1"/>
  <c r="AO472" i="27" s="1"/>
  <c r="BB314" i="27"/>
  <c r="AS314" i="27"/>
  <c r="AR314" i="27" s="1"/>
  <c r="AQ314" i="27" s="1"/>
  <c r="AP314" i="27" s="1"/>
  <c r="AP703" i="27"/>
  <c r="AO703" i="27" s="1"/>
  <c r="AQ684" i="27"/>
  <c r="AP684" i="27" s="1"/>
  <c r="BA453" i="27"/>
  <c r="AZ453" i="27" s="1"/>
  <c r="AY453" i="27" s="1"/>
  <c r="AX453" i="27" s="1"/>
  <c r="AQ375" i="27"/>
  <c r="AP375" i="27" s="1"/>
  <c r="AO375" i="27" s="1"/>
  <c r="AS284" i="27"/>
  <c r="AR284" i="27" s="1"/>
  <c r="AQ284" i="27" s="1"/>
  <c r="AP284" i="27" s="1"/>
  <c r="AO284" i="27" s="1"/>
  <c r="AS316" i="27"/>
  <c r="AR316" i="27" s="1"/>
  <c r="AQ316" i="27" s="1"/>
  <c r="AP316" i="27" s="1"/>
  <c r="AO316" i="27" s="1"/>
  <c r="BB316" i="27"/>
  <c r="BA316" i="27" s="1"/>
  <c r="AZ316" i="27" s="1"/>
  <c r="AY316" i="27" s="1"/>
  <c r="AX316" i="27" s="1"/>
  <c r="AQ288" i="27"/>
  <c r="AS381" i="27"/>
  <c r="AR381" i="27" s="1"/>
  <c r="AQ381" i="27" s="1"/>
  <c r="AP381" i="27" s="1"/>
  <c r="AS261" i="27"/>
  <c r="AR261" i="27" s="1"/>
  <c r="AQ261" i="27" s="1"/>
  <c r="AS323" i="27"/>
  <c r="AR323" i="27" s="1"/>
  <c r="AQ323" i="27" s="1"/>
  <c r="AP323" i="27" s="1"/>
  <c r="AO323" i="27" s="1"/>
  <c r="BB323" i="27"/>
  <c r="BA323" i="27" s="1"/>
  <c r="AZ323" i="27" s="1"/>
  <c r="AY323" i="27" s="1"/>
  <c r="AX323" i="27" s="1"/>
  <c r="AS322" i="27"/>
  <c r="AR322" i="27" s="1"/>
  <c r="AQ322" i="27" s="1"/>
  <c r="AP322" i="27" s="1"/>
  <c r="AS536" i="27"/>
  <c r="AR536" i="27" s="1"/>
  <c r="AQ536" i="27" s="1"/>
  <c r="AP536" i="27" s="1"/>
  <c r="AO536" i="27" s="1"/>
  <c r="AS454" i="27"/>
  <c r="BA449" i="27"/>
  <c r="AZ449" i="27" s="1"/>
  <c r="AY449" i="27" s="1"/>
  <c r="AX449" i="27" s="1"/>
  <c r="AS449" i="27"/>
  <c r="AR449" i="27" s="1"/>
  <c r="AR365" i="27"/>
  <c r="AQ365" i="27" s="1"/>
  <c r="AP365" i="27" s="1"/>
  <c r="AO365" i="27" s="1"/>
  <c r="AS357" i="27"/>
  <c r="AR357" i="27" s="1"/>
  <c r="AQ357" i="27" s="1"/>
  <c r="AP357" i="27" s="1"/>
  <c r="AO357" i="27" s="1"/>
  <c r="AS295" i="27"/>
  <c r="AR295" i="27" s="1"/>
  <c r="AQ295" i="27" s="1"/>
  <c r="AP295" i="27" s="1"/>
  <c r="AS158" i="27"/>
  <c r="AR158" i="27" s="1"/>
  <c r="AQ158" i="27" s="1"/>
  <c r="AP158" i="27" s="1"/>
  <c r="AO158" i="27" s="1"/>
  <c r="BB158" i="27"/>
  <c r="BB228" i="27"/>
  <c r="BA228" i="27" s="1"/>
  <c r="AZ228" i="27" s="1"/>
  <c r="AY228" i="27" s="1"/>
  <c r="AX228" i="27" s="1"/>
  <c r="AS228" i="27"/>
  <c r="AS196" i="27"/>
  <c r="AR196" i="27" s="1"/>
  <c r="BB196" i="27"/>
  <c r="BA196" i="27" s="1"/>
  <c r="AZ196" i="27" s="1"/>
  <c r="AY196" i="27" s="1"/>
  <c r="AX196" i="27" s="1"/>
  <c r="AS178" i="27"/>
  <c r="AR178" i="27" s="1"/>
  <c r="BB178" i="27"/>
  <c r="BA178" i="27" s="1"/>
  <c r="AZ178" i="27" s="1"/>
  <c r="AY178" i="27" s="1"/>
  <c r="AX178" i="27" s="1"/>
  <c r="AQ282" i="27"/>
  <c r="AP282" i="27" s="1"/>
  <c r="AO282" i="27" s="1"/>
  <c r="AS281" i="27"/>
  <c r="AR281" i="27" s="1"/>
  <c r="BB204" i="27"/>
  <c r="BA204" i="27" s="1"/>
  <c r="AZ204" i="27" s="1"/>
  <c r="AY204" i="27" s="1"/>
  <c r="AX204" i="27" s="1"/>
  <c r="AP273" i="27"/>
  <c r="AO273" i="27" s="1"/>
  <c r="AP279" i="27"/>
  <c r="AO279" i="27" s="1"/>
  <c r="BA244" i="27"/>
  <c r="BB253" i="27"/>
  <c r="BA253" i="27" s="1"/>
  <c r="AZ253" i="27" s="1"/>
  <c r="AY253" i="27" s="1"/>
  <c r="AX253" i="27" s="1"/>
  <c r="AS253" i="27"/>
  <c r="AR253" i="27" s="1"/>
  <c r="BB249" i="27"/>
  <c r="BB230" i="27"/>
  <c r="BA230" i="27" s="1"/>
  <c r="AZ230" i="27" s="1"/>
  <c r="AY230" i="27" s="1"/>
  <c r="AX230" i="27" s="1"/>
  <c r="AS267" i="27"/>
  <c r="AR267" i="27" s="1"/>
  <c r="AQ267" i="27" s="1"/>
  <c r="AP267" i="27" s="1"/>
  <c r="AO267" i="27" s="1"/>
  <c r="AS166" i="27"/>
  <c r="AR166" i="27" s="1"/>
  <c r="AQ166" i="27" s="1"/>
  <c r="AQ157" i="27"/>
  <c r="AP157" i="27" s="1"/>
  <c r="AO157" i="27" s="1"/>
  <c r="AS291" i="27"/>
  <c r="AR291" i="27" s="1"/>
  <c r="AQ291" i="27" s="1"/>
  <c r="AP291" i="27" s="1"/>
  <c r="AO291" i="27" s="1"/>
  <c r="AS246" i="27"/>
  <c r="AR246" i="27" s="1"/>
  <c r="AQ246" i="27" s="1"/>
  <c r="AP246" i="27" s="1"/>
  <c r="BB246" i="27"/>
  <c r="AS250" i="27"/>
  <c r="AR250" i="27" s="1"/>
  <c r="BB250" i="27"/>
  <c r="BA250" i="27" s="1"/>
  <c r="AZ250" i="27" s="1"/>
  <c r="AY250" i="27" s="1"/>
  <c r="AX250" i="27" s="1"/>
  <c r="AS214" i="27"/>
  <c r="AR214" i="27" s="1"/>
  <c r="AR231" i="27"/>
  <c r="AQ231" i="27" s="1"/>
  <c r="AR203" i="27"/>
  <c r="AQ203" i="27" s="1"/>
  <c r="AP203" i="27" s="1"/>
  <c r="AQ187" i="27"/>
  <c r="AP187" i="27" s="1"/>
  <c r="AO187" i="27" s="1"/>
  <c r="BB162" i="27"/>
  <c r="BA162" i="27" s="1"/>
  <c r="AZ162" i="27" s="1"/>
  <c r="AY162" i="27" s="1"/>
  <c r="AX162" i="27" s="1"/>
  <c r="AS147" i="27"/>
  <c r="AR147" i="27" s="1"/>
  <c r="AQ147" i="27" s="1"/>
  <c r="AP147" i="27" s="1"/>
  <c r="AO147" i="27" s="1"/>
  <c r="AQ243" i="27"/>
  <c r="AP243" i="27" s="1"/>
  <c r="BB243" i="27"/>
  <c r="BA243" i="27" s="1"/>
  <c r="AZ243" i="27" s="1"/>
  <c r="AY243" i="27" s="1"/>
  <c r="AX243" i="27" s="1"/>
  <c r="AS160" i="27"/>
  <c r="AR160" i="27" s="1"/>
  <c r="AQ160" i="27" s="1"/>
  <c r="AQ145" i="27"/>
  <c r="AR141" i="27"/>
  <c r="AQ141" i="27" s="1"/>
  <c r="AP141" i="27" s="1"/>
  <c r="AR157" i="27"/>
  <c r="BB152" i="27"/>
  <c r="BA152" i="27" s="1"/>
  <c r="AZ152" i="27" s="1"/>
  <c r="AY152" i="27" s="1"/>
  <c r="AX152" i="27" s="1"/>
  <c r="BB93" i="27"/>
  <c r="BA93" i="27" s="1"/>
  <c r="AZ93" i="27" s="1"/>
  <c r="AY93" i="27" s="1"/>
  <c r="AX93" i="27" s="1"/>
  <c r="AR142" i="27"/>
  <c r="AQ142" i="27" s="1"/>
  <c r="AP142" i="27" s="1"/>
  <c r="AO142" i="27" s="1"/>
  <c r="AS132" i="27"/>
  <c r="AR132" i="27" s="1"/>
  <c r="AQ132" i="27" s="1"/>
  <c r="AP132" i="27" s="1"/>
  <c r="AO132" i="27" s="1"/>
  <c r="BB183" i="27"/>
  <c r="BA183" i="27" s="1"/>
  <c r="AZ183" i="27" s="1"/>
  <c r="AY183" i="27" s="1"/>
  <c r="AX183" i="27" s="1"/>
  <c r="AS165" i="27"/>
  <c r="AR165" i="27" s="1"/>
  <c r="AQ165" i="27" s="1"/>
  <c r="AP165" i="27" s="1"/>
  <c r="AO165" i="27" s="1"/>
  <c r="AS131" i="27"/>
  <c r="AR131" i="27" s="1"/>
  <c r="AQ131" i="27" s="1"/>
  <c r="AP131" i="27" s="1"/>
  <c r="AO131" i="27" s="1"/>
  <c r="AS129" i="27"/>
  <c r="BB100" i="27"/>
  <c r="BA100" i="27" s="1"/>
  <c r="AZ100" i="27" s="1"/>
  <c r="AY100" i="27" s="1"/>
  <c r="AX100" i="27" s="1"/>
  <c r="AR101" i="27"/>
  <c r="AQ101" i="27" s="1"/>
  <c r="AS264" i="27"/>
  <c r="AR264" i="27" s="1"/>
  <c r="AQ264" i="27" s="1"/>
  <c r="AP264" i="27" s="1"/>
  <c r="AO264" i="27" s="1"/>
  <c r="AS220" i="27"/>
  <c r="AR220" i="27" s="1"/>
  <c r="BA193" i="27"/>
  <c r="AP154" i="27"/>
  <c r="AO154" i="27" s="1"/>
  <c r="AS139" i="27"/>
  <c r="AR139" i="27" s="1"/>
  <c r="AQ139" i="27" s="1"/>
  <c r="AP139" i="27" s="1"/>
  <c r="AO139" i="27" s="1"/>
  <c r="AS128" i="27"/>
  <c r="AR128" i="27" s="1"/>
  <c r="BB117" i="27"/>
  <c r="BA117" i="27" s="1"/>
  <c r="AZ117" i="27" s="1"/>
  <c r="AY117" i="27" s="1"/>
  <c r="AX117" i="27" s="1"/>
  <c r="AS113" i="27"/>
  <c r="AR113" i="27" s="1"/>
  <c r="AQ113" i="27" s="1"/>
  <c r="AP113" i="27" s="1"/>
  <c r="AS92" i="27"/>
  <c r="AR92" i="27" s="1"/>
  <c r="AQ92" i="27" s="1"/>
  <c r="AP92" i="27" s="1"/>
  <c r="AO92" i="27" s="1"/>
  <c r="AQ80" i="27"/>
  <c r="AS116" i="27"/>
  <c r="AR116" i="27" s="1"/>
  <c r="AQ116" i="27" s="1"/>
  <c r="AP116" i="27" s="1"/>
  <c r="AS89" i="27"/>
  <c r="AR89" i="27" s="1"/>
  <c r="AR70" i="27"/>
  <c r="AQ70" i="27" s="1"/>
  <c r="AP70" i="27" s="1"/>
  <c r="AS64" i="27"/>
  <c r="AR64" i="27" s="1"/>
  <c r="AQ64" i="27" s="1"/>
  <c r="AP64" i="27" s="1"/>
  <c r="AS94" i="27"/>
  <c r="BB45" i="27"/>
  <c r="BA45" i="27" s="1"/>
  <c r="AZ45" i="27" s="1"/>
  <c r="AY45" i="27" s="1"/>
  <c r="AX45" i="27" s="1"/>
  <c r="BA15" i="27"/>
  <c r="AZ15" i="27" s="1"/>
  <c r="AY15" i="27" s="1"/>
  <c r="AX15" i="27" s="1"/>
  <c r="BB97" i="27"/>
  <c r="BA97" i="27" s="1"/>
  <c r="AZ97" i="27" s="1"/>
  <c r="AY97" i="27" s="1"/>
  <c r="AX97" i="27" s="1"/>
  <c r="AS17" i="27"/>
  <c r="AR17" i="27" s="1"/>
  <c r="AR87" i="27"/>
  <c r="AQ87" i="27" s="1"/>
  <c r="AP87" i="27" s="1"/>
  <c r="AO87" i="27" s="1"/>
  <c r="BB54" i="27"/>
  <c r="BA54" i="27" s="1"/>
  <c r="AZ54" i="27" s="1"/>
  <c r="AY54" i="27" s="1"/>
  <c r="AX54" i="27" s="1"/>
  <c r="AS110" i="27"/>
  <c r="AR110" i="27" s="1"/>
  <c r="AQ110" i="27" s="1"/>
  <c r="AP110" i="27" s="1"/>
  <c r="AO110" i="27" s="1"/>
  <c r="AS76" i="27"/>
  <c r="AR76" i="27" s="1"/>
  <c r="AQ76" i="27" s="1"/>
  <c r="AP76" i="27" s="1"/>
  <c r="AO76" i="27" s="1"/>
  <c r="BA994" i="27"/>
  <c r="AS837" i="27"/>
  <c r="AR837" i="27" s="1"/>
  <c r="AQ837" i="27" s="1"/>
  <c r="AP837" i="27" s="1"/>
  <c r="AO837" i="27" s="1"/>
  <c r="BB837" i="27"/>
  <c r="BA837" i="27" s="1"/>
  <c r="AZ837" i="27" s="1"/>
  <c r="AY837" i="27" s="1"/>
  <c r="AX837" i="27" s="1"/>
  <c r="AS972" i="27"/>
  <c r="AR972" i="27" s="1"/>
  <c r="BA972" i="27"/>
  <c r="AZ972" i="27" s="1"/>
  <c r="AY972" i="27" s="1"/>
  <c r="AX972" i="27" s="1"/>
  <c r="BA966" i="27"/>
  <c r="AZ966" i="27" s="1"/>
  <c r="AY966" i="27" s="1"/>
  <c r="AX966" i="27" s="1"/>
  <c r="BA965" i="27"/>
  <c r="AZ965" i="27" s="1"/>
  <c r="AY965" i="27" s="1"/>
  <c r="AX965" i="27" s="1"/>
  <c r="AS960" i="27"/>
  <c r="AR960" i="27" s="1"/>
  <c r="AQ960" i="27" s="1"/>
  <c r="AP960" i="27" s="1"/>
  <c r="AO960" i="27" s="1"/>
  <c r="BA956" i="27"/>
  <c r="AZ956" i="27" s="1"/>
  <c r="AY956" i="27" s="1"/>
  <c r="AX956" i="27" s="1"/>
  <c r="BB910" i="27"/>
  <c r="BA910" i="27" s="1"/>
  <c r="AZ910" i="27" s="1"/>
  <c r="AY910" i="27" s="1"/>
  <c r="AX910" i="27" s="1"/>
  <c r="BA1007" i="27"/>
  <c r="AZ1007" i="27" s="1"/>
  <c r="AY1007" i="27" s="1"/>
  <c r="AX1007" i="27" s="1"/>
  <c r="AS993" i="27"/>
  <c r="BA993" i="27"/>
  <c r="AZ993" i="27" s="1"/>
  <c r="AY993" i="27" s="1"/>
  <c r="AX993" i="27" s="1"/>
  <c r="BA971" i="27"/>
  <c r="AZ971" i="27" s="1"/>
  <c r="AY971" i="27" s="1"/>
  <c r="AX971" i="27" s="1"/>
  <c r="AZ917" i="27"/>
  <c r="AY917" i="27" s="1"/>
  <c r="AX917" i="27" s="1"/>
  <c r="BB845" i="27"/>
  <c r="BA845" i="27" s="1"/>
  <c r="AZ845" i="27" s="1"/>
  <c r="AY845" i="27" s="1"/>
  <c r="AX845" i="27" s="1"/>
  <c r="AS845" i="27"/>
  <c r="AR845" i="27" s="1"/>
  <c r="AQ845" i="27" s="1"/>
  <c r="AP845" i="27" s="1"/>
  <c r="AO845" i="27" s="1"/>
  <c r="AS834" i="27"/>
  <c r="AR834" i="27" s="1"/>
  <c r="AQ834" i="27" s="1"/>
  <c r="AP834" i="27" s="1"/>
  <c r="AO834" i="27" s="1"/>
  <c r="AZ834" i="27"/>
  <c r="AY834" i="27" s="1"/>
  <c r="AX834" i="27" s="1"/>
  <c r="AS825" i="27"/>
  <c r="AR825" i="27"/>
  <c r="AQ825" i="27" s="1"/>
  <c r="AP825" i="27" s="1"/>
  <c r="AO825" i="27" s="1"/>
  <c r="AS774" i="27"/>
  <c r="AR774" i="27" s="1"/>
  <c r="AQ774" i="27" s="1"/>
  <c r="AP774" i="27" s="1"/>
  <c r="AO774" i="27" s="1"/>
  <c r="BB720" i="27"/>
  <c r="BA720" i="27" s="1"/>
  <c r="AZ720" i="27" s="1"/>
  <c r="AY720" i="27" s="1"/>
  <c r="AX720" i="27" s="1"/>
  <c r="BA992" i="27"/>
  <c r="AZ992" i="27" s="1"/>
  <c r="AY992" i="27" s="1"/>
  <c r="AX992" i="27" s="1"/>
  <c r="BB985" i="27"/>
  <c r="BA985" i="27" s="1"/>
  <c r="AZ985" i="27" s="1"/>
  <c r="AY985" i="27" s="1"/>
  <c r="AX985" i="27" s="1"/>
  <c r="BA911" i="27"/>
  <c r="AZ911" i="27" s="1"/>
  <c r="AY911" i="27" s="1"/>
  <c r="AX911" i="27" s="1"/>
  <c r="AP883" i="27"/>
  <c r="AO883" i="27" s="1"/>
  <c r="AS720" i="27"/>
  <c r="AR720" i="27" s="1"/>
  <c r="AQ720" i="27" s="1"/>
  <c r="AP720" i="27" s="1"/>
  <c r="AO720" i="27" s="1"/>
  <c r="AO1006" i="27"/>
  <c r="BB1006" i="27"/>
  <c r="BA1006" i="27" s="1"/>
  <c r="AZ1006" i="27" s="1"/>
  <c r="AY1006" i="27" s="1"/>
  <c r="AX1006" i="27" s="1"/>
  <c r="BA999" i="27"/>
  <c r="AR977" i="27"/>
  <c r="AQ977" i="27" s="1"/>
  <c r="AP977" i="27" s="1"/>
  <c r="AO977" i="27" s="1"/>
  <c r="BA977" i="27"/>
  <c r="AZ977" i="27" s="1"/>
  <c r="AY977" i="27" s="1"/>
  <c r="AX977" i="27" s="1"/>
  <c r="AS926" i="27"/>
  <c r="AR926" i="27" s="1"/>
  <c r="AQ926" i="27" s="1"/>
  <c r="AP926" i="27" s="1"/>
  <c r="AO926" i="27" s="1"/>
  <c r="BB926" i="27"/>
  <c r="BA926" i="27" s="1"/>
  <c r="AZ926" i="27" s="1"/>
  <c r="AY926" i="27" s="1"/>
  <c r="AX926" i="27" s="1"/>
  <c r="BB923" i="27"/>
  <c r="BA923" i="27" s="1"/>
  <c r="AZ923" i="27" s="1"/>
  <c r="AY923" i="27" s="1"/>
  <c r="AX923" i="27" s="1"/>
  <c r="BB920" i="27"/>
  <c r="BA920" i="27" s="1"/>
  <c r="AZ920" i="27" s="1"/>
  <c r="AY920" i="27" s="1"/>
  <c r="AX920" i="27" s="1"/>
  <c r="AZ903" i="27"/>
  <c r="AY903" i="27" s="1"/>
  <c r="AX903" i="27" s="1"/>
  <c r="BB884" i="27"/>
  <c r="BA884" i="27" s="1"/>
  <c r="AZ884" i="27" s="1"/>
  <c r="AY884" i="27" s="1"/>
  <c r="AX884" i="27" s="1"/>
  <c r="AS882" i="27"/>
  <c r="AR882" i="27" s="1"/>
  <c r="AQ882" i="27" s="1"/>
  <c r="AP882" i="27" s="1"/>
  <c r="AO882" i="27" s="1"/>
  <c r="AS875" i="27"/>
  <c r="AR875" i="27" s="1"/>
  <c r="AQ875" i="27" s="1"/>
  <c r="AP875" i="27" s="1"/>
  <c r="AO875" i="27" s="1"/>
  <c r="BB869" i="27"/>
  <c r="BA869" i="27" s="1"/>
  <c r="AZ869" i="27" s="1"/>
  <c r="AY869" i="27" s="1"/>
  <c r="AX869" i="27" s="1"/>
  <c r="AS869" i="27"/>
  <c r="AR869" i="27" s="1"/>
  <c r="AQ869" i="27" s="1"/>
  <c r="AP869" i="27" s="1"/>
  <c r="AO869" i="27" s="1"/>
  <c r="AZ851" i="27"/>
  <c r="AY851" i="27" s="1"/>
  <c r="AX851" i="27" s="1"/>
  <c r="AZ849" i="27"/>
  <c r="AY849" i="27" s="1"/>
  <c r="AX849" i="27" s="1"/>
  <c r="AS839" i="27"/>
  <c r="AR839" i="27" s="1"/>
  <c r="AQ839" i="27" s="1"/>
  <c r="AP839" i="27" s="1"/>
  <c r="AO839" i="27" s="1"/>
  <c r="BB839" i="27"/>
  <c r="BA839" i="27" s="1"/>
  <c r="AZ839" i="27" s="1"/>
  <c r="AY839" i="27" s="1"/>
  <c r="AX839" i="27" s="1"/>
  <c r="BB819" i="27"/>
  <c r="BA819" i="27" s="1"/>
  <c r="AZ819" i="27" s="1"/>
  <c r="AY819" i="27" s="1"/>
  <c r="AX819" i="27" s="1"/>
  <c r="AQ819" i="27"/>
  <c r="AP819" i="27" s="1"/>
  <c r="AO819" i="27" s="1"/>
  <c r="AR816" i="27"/>
  <c r="AQ816" i="27" s="1"/>
  <c r="AP816" i="27" s="1"/>
  <c r="AO816" i="27" s="1"/>
  <c r="AS816" i="27"/>
  <c r="AZ816" i="27"/>
  <c r="AY816" i="27" s="1"/>
  <c r="AX816" i="27" s="1"/>
  <c r="BL1013" i="27"/>
  <c r="AS471" i="27"/>
  <c r="AR471" i="27"/>
  <c r="AQ471" i="27" s="1"/>
  <c r="AP471" i="27" s="1"/>
  <c r="AO471" i="27" s="1"/>
  <c r="BB471" i="27"/>
  <c r="BA471" i="27" s="1"/>
  <c r="AZ471" i="27" s="1"/>
  <c r="AY471" i="27" s="1"/>
  <c r="AX471" i="27" s="1"/>
  <c r="AS1010" i="27"/>
  <c r="AS1003" i="27"/>
  <c r="AR1003" i="27" s="1"/>
  <c r="AQ1003" i="27" s="1"/>
  <c r="AP1003" i="27" s="1"/>
  <c r="AO1003" i="27" s="1"/>
  <c r="AR998" i="27"/>
  <c r="AQ998" i="27" s="1"/>
  <c r="AP998" i="27" s="1"/>
  <c r="AO998" i="27" s="1"/>
  <c r="AQ997" i="27"/>
  <c r="AP997" i="27" s="1"/>
  <c r="AO997" i="27" s="1"/>
  <c r="AO991" i="27"/>
  <c r="BB991" i="27"/>
  <c r="BA991" i="27" s="1"/>
  <c r="AZ991" i="27" s="1"/>
  <c r="AY991" i="27" s="1"/>
  <c r="AX991" i="27" s="1"/>
  <c r="AS984" i="27"/>
  <c r="AR984" i="27" s="1"/>
  <c r="AQ984" i="27" s="1"/>
  <c r="AP984" i="27" s="1"/>
  <c r="AO984" i="27" s="1"/>
  <c r="BA984" i="27"/>
  <c r="AZ984" i="27" s="1"/>
  <c r="AY984" i="27" s="1"/>
  <c r="AX984" i="27" s="1"/>
  <c r="BB983" i="27"/>
  <c r="BA983" i="27" s="1"/>
  <c r="AZ983" i="27" s="1"/>
  <c r="AY983" i="27" s="1"/>
  <c r="AX983" i="27" s="1"/>
  <c r="AR982" i="27"/>
  <c r="AQ982" i="27" s="1"/>
  <c r="AP982" i="27" s="1"/>
  <c r="AO982" i="27" s="1"/>
  <c r="AS974" i="27"/>
  <c r="AR974" i="27" s="1"/>
  <c r="AQ974" i="27" s="1"/>
  <c r="AP974" i="27" s="1"/>
  <c r="AO974" i="27" s="1"/>
  <c r="AP946" i="27"/>
  <c r="AO946" i="27" s="1"/>
  <c r="BB942" i="27"/>
  <c r="BA942" i="27" s="1"/>
  <c r="AZ942" i="27" s="1"/>
  <c r="AY942" i="27" s="1"/>
  <c r="AX942" i="27" s="1"/>
  <c r="BB940" i="27"/>
  <c r="BA940" i="27" s="1"/>
  <c r="AZ940" i="27" s="1"/>
  <c r="AY940" i="27" s="1"/>
  <c r="AX940" i="27" s="1"/>
  <c r="BA937" i="27"/>
  <c r="AZ937" i="27" s="1"/>
  <c r="AY937" i="27" s="1"/>
  <c r="AX937" i="27" s="1"/>
  <c r="BB934" i="27"/>
  <c r="BA934" i="27" s="1"/>
  <c r="AZ934" i="27" s="1"/>
  <c r="AY934" i="27" s="1"/>
  <c r="AX934" i="27" s="1"/>
  <c r="AR930" i="27"/>
  <c r="AQ930" i="27" s="1"/>
  <c r="AP930" i="27" s="1"/>
  <c r="AO930" i="27" s="1"/>
  <c r="AS929" i="27"/>
  <c r="AR929" i="27" s="1"/>
  <c r="AQ929" i="27" s="1"/>
  <c r="AP929" i="27" s="1"/>
  <c r="AO929" i="27" s="1"/>
  <c r="BA929" i="27"/>
  <c r="AZ929" i="27" s="1"/>
  <c r="AY929" i="27" s="1"/>
  <c r="AX929" i="27" s="1"/>
  <c r="AR927" i="27"/>
  <c r="AQ927" i="27" s="1"/>
  <c r="AP927" i="27" s="1"/>
  <c r="AO927" i="27" s="1"/>
  <c r="AS924" i="27"/>
  <c r="AR924" i="27" s="1"/>
  <c r="AQ924" i="27" s="1"/>
  <c r="AP924" i="27" s="1"/>
  <c r="AO924" i="27" s="1"/>
  <c r="AZ924" i="27"/>
  <c r="AY924" i="27" s="1"/>
  <c r="AX924" i="27" s="1"/>
  <c r="AZ922" i="27"/>
  <c r="AY922" i="27" s="1"/>
  <c r="AX922" i="27" s="1"/>
  <c r="AP922" i="27"/>
  <c r="AO922" i="27" s="1"/>
  <c r="AS921" i="27"/>
  <c r="AR921" i="27" s="1"/>
  <c r="AQ921" i="27" s="1"/>
  <c r="AP921" i="27" s="1"/>
  <c r="AO921" i="27" s="1"/>
  <c r="BA921" i="27"/>
  <c r="AZ921" i="27" s="1"/>
  <c r="AY921" i="27" s="1"/>
  <c r="AX921" i="27" s="1"/>
  <c r="AZ919" i="27"/>
  <c r="AY919" i="27" s="1"/>
  <c r="AX919" i="27" s="1"/>
  <c r="AR919" i="27"/>
  <c r="AQ919" i="27" s="1"/>
  <c r="AP919" i="27" s="1"/>
  <c r="AO919" i="27" s="1"/>
  <c r="AR912" i="27"/>
  <c r="AQ912" i="27" s="1"/>
  <c r="AP912" i="27" s="1"/>
  <c r="AO912" i="27" s="1"/>
  <c r="BB912" i="27"/>
  <c r="BA912" i="27" s="1"/>
  <c r="AZ912" i="27" s="1"/>
  <c r="AY912" i="27" s="1"/>
  <c r="AX912" i="27" s="1"/>
  <c r="AS909" i="27"/>
  <c r="AR909" i="27" s="1"/>
  <c r="AQ909" i="27" s="1"/>
  <c r="AP909" i="27" s="1"/>
  <c r="AO909" i="27" s="1"/>
  <c r="AQ908" i="27"/>
  <c r="AP908" i="27" s="1"/>
  <c r="AO908" i="27" s="1"/>
  <c r="BB906" i="27"/>
  <c r="BA906" i="27" s="1"/>
  <c r="AZ906" i="27" s="1"/>
  <c r="AY906" i="27" s="1"/>
  <c r="AX906" i="27" s="1"/>
  <c r="AQ904" i="27"/>
  <c r="AP904" i="27" s="1"/>
  <c r="AO904" i="27" s="1"/>
  <c r="BB896" i="27"/>
  <c r="BA896" i="27" s="1"/>
  <c r="AZ896" i="27" s="1"/>
  <c r="AY896" i="27" s="1"/>
  <c r="AX896" i="27" s="1"/>
  <c r="AR894" i="27"/>
  <c r="AQ894" i="27" s="1"/>
  <c r="AP894" i="27" s="1"/>
  <c r="AO894" i="27" s="1"/>
  <c r="BA894" i="27"/>
  <c r="AZ894" i="27" s="1"/>
  <c r="AY894" i="27" s="1"/>
  <c r="AX894" i="27" s="1"/>
  <c r="AS893" i="27"/>
  <c r="AR893" i="27" s="1"/>
  <c r="AQ893" i="27" s="1"/>
  <c r="AP893" i="27" s="1"/>
  <c r="AO893" i="27" s="1"/>
  <c r="AZ893" i="27"/>
  <c r="AY893" i="27" s="1"/>
  <c r="AX893" i="27" s="1"/>
  <c r="AS889" i="27"/>
  <c r="AR889" i="27" s="1"/>
  <c r="AQ889" i="27" s="1"/>
  <c r="AP889" i="27" s="1"/>
  <c r="AO889" i="27" s="1"/>
  <c r="BA886" i="27"/>
  <c r="AZ886" i="27" s="1"/>
  <c r="AY886" i="27" s="1"/>
  <c r="AX886" i="27" s="1"/>
  <c r="AS885" i="27"/>
  <c r="AR885" i="27" s="1"/>
  <c r="AQ885" i="27" s="1"/>
  <c r="AP885" i="27" s="1"/>
  <c r="AO885" i="27" s="1"/>
  <c r="BA885" i="27"/>
  <c r="AZ885" i="27" s="1"/>
  <c r="AY885" i="27" s="1"/>
  <c r="AX885" i="27" s="1"/>
  <c r="AP871" i="27"/>
  <c r="AO871" i="27" s="1"/>
  <c r="AY860" i="27"/>
  <c r="AX860" i="27" s="1"/>
  <c r="AQ860" i="27"/>
  <c r="AP860" i="27" s="1"/>
  <c r="AO860" i="27" s="1"/>
  <c r="AS843" i="27"/>
  <c r="AR843" i="27" s="1"/>
  <c r="AQ843" i="27" s="1"/>
  <c r="AP843" i="27" s="1"/>
  <c r="AO843" i="27" s="1"/>
  <c r="AS831" i="27"/>
  <c r="AR831" i="27" s="1"/>
  <c r="AQ831" i="27" s="1"/>
  <c r="AP831" i="27" s="1"/>
  <c r="AO831" i="27" s="1"/>
  <c r="AR806" i="27"/>
  <c r="AQ806" i="27" s="1"/>
  <c r="AP806" i="27" s="1"/>
  <c r="AO806" i="27" s="1"/>
  <c r="BB806" i="27"/>
  <c r="BA806" i="27" s="1"/>
  <c r="AZ806" i="27" s="1"/>
  <c r="AY806" i="27" s="1"/>
  <c r="AX806" i="27" s="1"/>
  <c r="AS794" i="27"/>
  <c r="AR794" i="27" s="1"/>
  <c r="AQ794" i="27" s="1"/>
  <c r="AP794" i="27" s="1"/>
  <c r="AO794" i="27" s="1"/>
  <c r="BB794" i="27"/>
  <c r="BA794" i="27" s="1"/>
  <c r="AZ794" i="27" s="1"/>
  <c r="AY794" i="27" s="1"/>
  <c r="AX794" i="27" s="1"/>
  <c r="AS767" i="27"/>
  <c r="AR767" i="27" s="1"/>
  <c r="AQ767" i="27" s="1"/>
  <c r="AP767" i="27" s="1"/>
  <c r="AO767" i="27" s="1"/>
  <c r="BB767" i="27"/>
  <c r="BA767" i="27" s="1"/>
  <c r="AZ767" i="27" s="1"/>
  <c r="AY767" i="27" s="1"/>
  <c r="AX767" i="27" s="1"/>
  <c r="AS1005" i="27"/>
  <c r="AR1005" i="27" s="1"/>
  <c r="AQ1005" i="27" s="1"/>
  <c r="AP1005" i="27" s="1"/>
  <c r="AO1005" i="27" s="1"/>
  <c r="BA1005" i="27"/>
  <c r="AZ1005" i="27" s="1"/>
  <c r="AY1005" i="27" s="1"/>
  <c r="AX1005" i="27" s="1"/>
  <c r="BB1004" i="27"/>
  <c r="BA1004" i="27" s="1"/>
  <c r="AZ1004" i="27" s="1"/>
  <c r="AY1004" i="27" s="1"/>
  <c r="AX1004" i="27" s="1"/>
  <c r="AR983" i="27"/>
  <c r="AQ983" i="27" s="1"/>
  <c r="AP983" i="27" s="1"/>
  <c r="AO983" i="27" s="1"/>
  <c r="AO976" i="27"/>
  <c r="BB976" i="27"/>
  <c r="BA976" i="27" s="1"/>
  <c r="AZ976" i="27" s="1"/>
  <c r="AY976" i="27" s="1"/>
  <c r="AX976" i="27" s="1"/>
  <c r="AS959" i="27"/>
  <c r="AR959" i="27" s="1"/>
  <c r="AQ959" i="27" s="1"/>
  <c r="AP959" i="27" s="1"/>
  <c r="AO959" i="27" s="1"/>
  <c r="AS953" i="27"/>
  <c r="AR953" i="27" s="1"/>
  <c r="AQ953" i="27" s="1"/>
  <c r="AP953" i="27" s="1"/>
  <c r="AO953" i="27" s="1"/>
  <c r="AS952" i="27"/>
  <c r="AR952" i="27" s="1"/>
  <c r="AQ952" i="27" s="1"/>
  <c r="AP952" i="27" s="1"/>
  <c r="AO952" i="27" s="1"/>
  <c r="BB945" i="27"/>
  <c r="BA945" i="27" s="1"/>
  <c r="AZ945" i="27" s="1"/>
  <c r="AY945" i="27" s="1"/>
  <c r="AX945" i="27" s="1"/>
  <c r="AO941" i="27"/>
  <c r="AR939" i="27"/>
  <c r="AQ939" i="27" s="1"/>
  <c r="AP939" i="27" s="1"/>
  <c r="AO939" i="27" s="1"/>
  <c r="AO938" i="27"/>
  <c r="AQ935" i="27"/>
  <c r="AP935" i="27" s="1"/>
  <c r="AO935" i="27" s="1"/>
  <c r="BA935" i="27"/>
  <c r="AZ935" i="27" s="1"/>
  <c r="AY935" i="27" s="1"/>
  <c r="AX935" i="27" s="1"/>
  <c r="BB914" i="27"/>
  <c r="BA914" i="27" s="1"/>
  <c r="AZ914" i="27" s="1"/>
  <c r="AY914" i="27" s="1"/>
  <c r="AX914" i="27" s="1"/>
  <c r="AS910" i="27"/>
  <c r="AR910" i="27" s="1"/>
  <c r="AQ910" i="27" s="1"/>
  <c r="AP910" i="27" s="1"/>
  <c r="AO910" i="27" s="1"/>
  <c r="AS901" i="27"/>
  <c r="AR901" i="27" s="1"/>
  <c r="AQ901" i="27" s="1"/>
  <c r="AP901" i="27" s="1"/>
  <c r="AO901" i="27" s="1"/>
  <c r="AQ878" i="27"/>
  <c r="AP878" i="27" s="1"/>
  <c r="AO878" i="27" s="1"/>
  <c r="AP862" i="27"/>
  <c r="AO862" i="27" s="1"/>
  <c r="AQ861" i="27"/>
  <c r="AP861" i="27" s="1"/>
  <c r="AO861" i="27" s="1"/>
  <c r="BA861" i="27"/>
  <c r="AZ861" i="27" s="1"/>
  <c r="AY861" i="27" s="1"/>
  <c r="AX861" i="27" s="1"/>
  <c r="AR858" i="27"/>
  <c r="AQ858" i="27" s="1"/>
  <c r="AP858" i="27" s="1"/>
  <c r="AO858" i="27" s="1"/>
  <c r="AZ858" i="27"/>
  <c r="AY858" i="27" s="1"/>
  <c r="AX858" i="27" s="1"/>
  <c r="BB824" i="27"/>
  <c r="BA824" i="27" s="1"/>
  <c r="AZ824" i="27" s="1"/>
  <c r="AY824" i="27" s="1"/>
  <c r="AX824" i="27" s="1"/>
  <c r="AS824" i="27"/>
  <c r="AR824" i="27" s="1"/>
  <c r="AQ824" i="27" s="1"/>
  <c r="AP824" i="27" s="1"/>
  <c r="AO824" i="27" s="1"/>
  <c r="BA797" i="27"/>
  <c r="AZ797" i="27" s="1"/>
  <c r="AY797" i="27" s="1"/>
  <c r="AX797" i="27" s="1"/>
  <c r="AS797" i="27"/>
  <c r="AR797" i="27" s="1"/>
  <c r="AQ797" i="27" s="1"/>
  <c r="AP797" i="27" s="1"/>
  <c r="AO797" i="27" s="1"/>
  <c r="AR1004" i="27"/>
  <c r="AQ1004" i="27" s="1"/>
  <c r="AP1004" i="27" s="1"/>
  <c r="AO1004" i="27" s="1"/>
  <c r="BB997" i="27"/>
  <c r="BA997" i="27" s="1"/>
  <c r="AZ997" i="27" s="1"/>
  <c r="AY997" i="27" s="1"/>
  <c r="AX997" i="27" s="1"/>
  <c r="AS990" i="27"/>
  <c r="AR990" i="27" s="1"/>
  <c r="AQ990" i="27" s="1"/>
  <c r="AP990" i="27" s="1"/>
  <c r="AO990" i="27" s="1"/>
  <c r="BA990" i="27"/>
  <c r="AZ990" i="27" s="1"/>
  <c r="AY990" i="27" s="1"/>
  <c r="AX990" i="27" s="1"/>
  <c r="AS968" i="27"/>
  <c r="AR968" i="27" s="1"/>
  <c r="AQ968" i="27" s="1"/>
  <c r="AP968" i="27" s="1"/>
  <c r="AO968" i="27" s="1"/>
  <c r="AS963" i="27"/>
  <c r="AR963" i="27" s="1"/>
  <c r="AQ963" i="27" s="1"/>
  <c r="AP963" i="27" s="1"/>
  <c r="AO963" i="27" s="1"/>
  <c r="AS961" i="27"/>
  <c r="AR961" i="27" s="1"/>
  <c r="AQ961" i="27" s="1"/>
  <c r="AP961" i="27" s="1"/>
  <c r="AO961" i="27" s="1"/>
  <c r="AS958" i="27"/>
  <c r="AR958" i="27" s="1"/>
  <c r="AQ958" i="27" s="1"/>
  <c r="AP958" i="27" s="1"/>
  <c r="AO958" i="27" s="1"/>
  <c r="AS956" i="27"/>
  <c r="AR956" i="27" s="1"/>
  <c r="AQ956" i="27" s="1"/>
  <c r="AP956" i="27" s="1"/>
  <c r="AO956" i="27" s="1"/>
  <c r="AS955" i="27"/>
  <c r="AR955" i="27" s="1"/>
  <c r="AQ955" i="27" s="1"/>
  <c r="AP955" i="27" s="1"/>
  <c r="AO955" i="27" s="1"/>
  <c r="AS954" i="27"/>
  <c r="AR942" i="27"/>
  <c r="AQ942" i="27" s="1"/>
  <c r="AP942" i="27" s="1"/>
  <c r="AO942" i="27" s="1"/>
  <c r="AQ940" i="27"/>
  <c r="AP940" i="27" s="1"/>
  <c r="AO940" i="27" s="1"/>
  <c r="AS934" i="27"/>
  <c r="AR934" i="27" s="1"/>
  <c r="AQ934" i="27" s="1"/>
  <c r="AP934" i="27" s="1"/>
  <c r="AO934" i="27" s="1"/>
  <c r="AS917" i="27"/>
  <c r="AR917" i="27" s="1"/>
  <c r="AQ917" i="27" s="1"/>
  <c r="AP917" i="27" s="1"/>
  <c r="AO917" i="27" s="1"/>
  <c r="AS906" i="27"/>
  <c r="AR906" i="27" s="1"/>
  <c r="AQ906" i="27" s="1"/>
  <c r="AP906" i="27" s="1"/>
  <c r="AO906" i="27" s="1"/>
  <c r="AR896" i="27"/>
  <c r="AQ896" i="27" s="1"/>
  <c r="AP896" i="27" s="1"/>
  <c r="AO896" i="27" s="1"/>
  <c r="AS891" i="27"/>
  <c r="AR891" i="27" s="1"/>
  <c r="AQ891" i="27" s="1"/>
  <c r="AP891" i="27" s="1"/>
  <c r="AO891" i="27" s="1"/>
  <c r="AQ886" i="27"/>
  <c r="AP886" i="27" s="1"/>
  <c r="AO886" i="27" s="1"/>
  <c r="AS876" i="27"/>
  <c r="AR876" i="27" s="1"/>
  <c r="AQ876" i="27" s="1"/>
  <c r="AP876" i="27" s="1"/>
  <c r="AO876" i="27" s="1"/>
  <c r="AP872" i="27"/>
  <c r="AO872" i="27" s="1"/>
  <c r="BB872" i="27"/>
  <c r="BA872" i="27" s="1"/>
  <c r="AZ872" i="27" s="1"/>
  <c r="AY872" i="27" s="1"/>
  <c r="AX872" i="27" s="1"/>
  <c r="AS851" i="27"/>
  <c r="AR851" i="27" s="1"/>
  <c r="AQ851" i="27" s="1"/>
  <c r="AP851" i="27" s="1"/>
  <c r="AO851" i="27" s="1"/>
  <c r="AS849" i="27"/>
  <c r="AR849" i="27" s="1"/>
  <c r="AQ849" i="27" s="1"/>
  <c r="AP849" i="27" s="1"/>
  <c r="AO849" i="27" s="1"/>
  <c r="AS764" i="27"/>
  <c r="AR764" i="27" s="1"/>
  <c r="AQ764" i="27" s="1"/>
  <c r="AP764" i="27" s="1"/>
  <c r="AO764" i="27" s="1"/>
  <c r="BB764" i="27"/>
  <c r="BA764" i="27" s="1"/>
  <c r="AZ764" i="27" s="1"/>
  <c r="AY764" i="27" s="1"/>
  <c r="AX764" i="27" s="1"/>
  <c r="AS1008" i="27"/>
  <c r="AR1008" i="27" s="1"/>
  <c r="AQ1008" i="27" s="1"/>
  <c r="AP1008" i="27" s="1"/>
  <c r="AO1008" i="27" s="1"/>
  <c r="AZ970" i="27"/>
  <c r="AY970" i="27" s="1"/>
  <c r="AX970" i="27" s="1"/>
  <c r="AS970" i="27"/>
  <c r="AR970" i="27" s="1"/>
  <c r="AQ970" i="27" s="1"/>
  <c r="AP970" i="27" s="1"/>
  <c r="AO970" i="27" s="1"/>
  <c r="AS1011" i="27"/>
  <c r="AR1011" i="27" s="1"/>
  <c r="AQ1011" i="27" s="1"/>
  <c r="AP1011" i="27" s="1"/>
  <c r="AO1011" i="27" s="1"/>
  <c r="AS1001" i="27"/>
  <c r="AR1001" i="27" s="1"/>
  <c r="AQ1001" i="27" s="1"/>
  <c r="AP1001" i="27" s="1"/>
  <c r="AO1001" i="27" s="1"/>
  <c r="AS994" i="27"/>
  <c r="AR994" i="27" s="1"/>
  <c r="AQ994" i="27" s="1"/>
  <c r="AP994" i="27" s="1"/>
  <c r="AO994" i="27" s="1"/>
  <c r="AR989" i="27"/>
  <c r="AQ989" i="27" s="1"/>
  <c r="AP989" i="27" s="1"/>
  <c r="AO989" i="27" s="1"/>
  <c r="BA989" i="27"/>
  <c r="AZ989" i="27" s="1"/>
  <c r="AY989" i="27" s="1"/>
  <c r="AX989" i="27" s="1"/>
  <c r="BB982" i="27"/>
  <c r="BA982" i="27" s="1"/>
  <c r="AZ982" i="27" s="1"/>
  <c r="AY982" i="27" s="1"/>
  <c r="AX982" i="27" s="1"/>
  <c r="AS975" i="27"/>
  <c r="AR975" i="27" s="1"/>
  <c r="AQ975" i="27" s="1"/>
  <c r="AP975" i="27" s="1"/>
  <c r="AO975" i="27" s="1"/>
  <c r="BA975" i="27"/>
  <c r="AZ975" i="27" s="1"/>
  <c r="AY975" i="27" s="1"/>
  <c r="AX975" i="27" s="1"/>
  <c r="BB974" i="27"/>
  <c r="BA974" i="27" s="1"/>
  <c r="AZ974" i="27" s="1"/>
  <c r="AY974" i="27" s="1"/>
  <c r="AX974" i="27" s="1"/>
  <c r="AS966" i="27"/>
  <c r="AR966" i="27" s="1"/>
  <c r="AQ966" i="27" s="1"/>
  <c r="AP966" i="27" s="1"/>
  <c r="AO966" i="27" s="1"/>
  <c r="BB946" i="27"/>
  <c r="BA946" i="27" s="1"/>
  <c r="AZ946" i="27" s="1"/>
  <c r="AY946" i="27" s="1"/>
  <c r="AX946" i="27" s="1"/>
  <c r="AR945" i="27"/>
  <c r="AQ945" i="27" s="1"/>
  <c r="AP945" i="27" s="1"/>
  <c r="AO945" i="27" s="1"/>
  <c r="BA944" i="27"/>
  <c r="AZ944" i="27" s="1"/>
  <c r="AY944" i="27" s="1"/>
  <c r="AX944" i="27" s="1"/>
  <c r="AO943" i="27"/>
  <c r="BB943" i="27"/>
  <c r="BA943" i="27" s="1"/>
  <c r="AZ943" i="27" s="1"/>
  <c r="AY943" i="27" s="1"/>
  <c r="AX943" i="27" s="1"/>
  <c r="AR914" i="27"/>
  <c r="AQ914" i="27" s="1"/>
  <c r="AP914" i="27" s="1"/>
  <c r="AO914" i="27" s="1"/>
  <c r="AZ879" i="27"/>
  <c r="AY879" i="27" s="1"/>
  <c r="AX879" i="27" s="1"/>
  <c r="BB846" i="27"/>
  <c r="BA846" i="27" s="1"/>
  <c r="AZ846" i="27" s="1"/>
  <c r="AY846" i="27" s="1"/>
  <c r="AX846" i="27" s="1"/>
  <c r="BB809" i="27"/>
  <c r="BA809" i="27" s="1"/>
  <c r="AZ809" i="27" s="1"/>
  <c r="AY809" i="27" s="1"/>
  <c r="AX809" i="27" s="1"/>
  <c r="AS809" i="27"/>
  <c r="AR809" i="27" s="1"/>
  <c r="AQ809" i="27" s="1"/>
  <c r="AP809" i="27" s="1"/>
  <c r="AO809" i="27" s="1"/>
  <c r="AZ999" i="27"/>
  <c r="AY999" i="27" s="1"/>
  <c r="AX999" i="27" s="1"/>
  <c r="AS999" i="27"/>
  <c r="AR999" i="27" s="1"/>
  <c r="AQ999" i="27" s="1"/>
  <c r="AP999" i="27" s="1"/>
  <c r="AO999" i="27" s="1"/>
  <c r="AS996" i="27"/>
  <c r="AR996" i="27" s="1"/>
  <c r="AQ996" i="27" s="1"/>
  <c r="AP996" i="27" s="1"/>
  <c r="AO996" i="27" s="1"/>
  <c r="BA996" i="27"/>
  <c r="AZ996" i="27" s="1"/>
  <c r="AY996" i="27" s="1"/>
  <c r="AX996" i="27" s="1"/>
  <c r="AS979" i="27"/>
  <c r="AR979" i="27" s="1"/>
  <c r="AQ979" i="27" s="1"/>
  <c r="AP979" i="27" s="1"/>
  <c r="AO979" i="27" s="1"/>
  <c r="BB909" i="27"/>
  <c r="BA909" i="27" s="1"/>
  <c r="AZ909" i="27" s="1"/>
  <c r="AY909" i="27" s="1"/>
  <c r="AX909" i="27" s="1"/>
  <c r="BB907" i="27"/>
  <c r="BA907" i="27" s="1"/>
  <c r="AZ907" i="27" s="1"/>
  <c r="AY907" i="27" s="1"/>
  <c r="AX907" i="27" s="1"/>
  <c r="AP907" i="27"/>
  <c r="AO907" i="27" s="1"/>
  <c r="AS903" i="27"/>
  <c r="AR903" i="27" s="1"/>
  <c r="AQ903" i="27" s="1"/>
  <c r="AP903" i="27" s="1"/>
  <c r="AO903" i="27" s="1"/>
  <c r="AS884" i="27"/>
  <c r="AR884" i="27" s="1"/>
  <c r="AQ884" i="27" s="1"/>
  <c r="AP884" i="27" s="1"/>
  <c r="AO884" i="27" s="1"/>
  <c r="BB882" i="27"/>
  <c r="BB875" i="27"/>
  <c r="BA875" i="27" s="1"/>
  <c r="AZ875" i="27" s="1"/>
  <c r="AY875" i="27" s="1"/>
  <c r="AX875" i="27" s="1"/>
  <c r="AS866" i="27"/>
  <c r="AR866" i="27" s="1"/>
  <c r="AQ866" i="27" s="1"/>
  <c r="AP866" i="27" s="1"/>
  <c r="AO866" i="27" s="1"/>
  <c r="AZ866" i="27"/>
  <c r="AY866" i="27" s="1"/>
  <c r="AX866" i="27" s="1"/>
  <c r="AS667" i="27"/>
  <c r="AR667" i="27" s="1"/>
  <c r="AQ667" i="27" s="1"/>
  <c r="AP667" i="27" s="1"/>
  <c r="AO667" i="27" s="1"/>
  <c r="BB667" i="27"/>
  <c r="BA667" i="27" s="1"/>
  <c r="AZ667" i="27" s="1"/>
  <c r="AY667" i="27" s="1"/>
  <c r="AX667" i="27" s="1"/>
  <c r="AS987" i="27"/>
  <c r="AR987" i="27" s="1"/>
  <c r="AQ987" i="27" s="1"/>
  <c r="AP987" i="27" s="1"/>
  <c r="AO987" i="27" s="1"/>
  <c r="AS962" i="27"/>
  <c r="AR962" i="27" s="1"/>
  <c r="AQ962" i="27" s="1"/>
  <c r="AP962" i="27" s="1"/>
  <c r="AO962" i="27" s="1"/>
  <c r="AZ994" i="27"/>
  <c r="AY994" i="27" s="1"/>
  <c r="AX994" i="27" s="1"/>
  <c r="AS957" i="27"/>
  <c r="AR957" i="27" s="1"/>
  <c r="AQ957" i="27" s="1"/>
  <c r="AP957" i="27" s="1"/>
  <c r="AO957" i="27" s="1"/>
  <c r="BA1011" i="27"/>
  <c r="AZ1011" i="27" s="1"/>
  <c r="AY1011" i="27" s="1"/>
  <c r="AX1011" i="27" s="1"/>
  <c r="AQ972" i="27"/>
  <c r="AP972" i="27" s="1"/>
  <c r="AO972" i="27" s="1"/>
  <c r="AR915" i="27"/>
  <c r="AQ915" i="27" s="1"/>
  <c r="AP915" i="27" s="1"/>
  <c r="AO915" i="27" s="1"/>
  <c r="BB915" i="27"/>
  <c r="BA915" i="27" s="1"/>
  <c r="AZ915" i="27" s="1"/>
  <c r="AY915" i="27" s="1"/>
  <c r="AX915" i="27" s="1"/>
  <c r="BA908" i="27"/>
  <c r="AZ908" i="27" s="1"/>
  <c r="AY908" i="27" s="1"/>
  <c r="AX908" i="27" s="1"/>
  <c r="BA882" i="27"/>
  <c r="AZ882" i="27" s="1"/>
  <c r="AY882" i="27" s="1"/>
  <c r="AX882" i="27" s="1"/>
  <c r="AP856" i="27"/>
  <c r="AO856" i="27" s="1"/>
  <c r="AS848" i="27"/>
  <c r="AR848" i="27" s="1"/>
  <c r="AQ848" i="27" s="1"/>
  <c r="AP848" i="27" s="1"/>
  <c r="AO848" i="27" s="1"/>
  <c r="AZ848" i="27"/>
  <c r="AY848" i="27" s="1"/>
  <c r="AX848" i="27" s="1"/>
  <c r="AS846" i="27"/>
  <c r="AR846" i="27" s="1"/>
  <c r="AQ846" i="27" s="1"/>
  <c r="AP846" i="27" s="1"/>
  <c r="AO846" i="27" s="1"/>
  <c r="AQ842" i="27"/>
  <c r="AP842" i="27" s="1"/>
  <c r="AO842" i="27" s="1"/>
  <c r="BB774" i="27"/>
  <c r="BA774" i="27" s="1"/>
  <c r="AZ774" i="27" s="1"/>
  <c r="AY774" i="27" s="1"/>
  <c r="AX774" i="27" s="1"/>
  <c r="AS619" i="27"/>
  <c r="AR619" i="27" s="1"/>
  <c r="AQ619" i="27" s="1"/>
  <c r="AP619" i="27" s="1"/>
  <c r="AO619" i="27" s="1"/>
  <c r="BB619" i="27"/>
  <c r="BA619" i="27" s="1"/>
  <c r="AZ619" i="27" s="1"/>
  <c r="AY619" i="27" s="1"/>
  <c r="AX619" i="27" s="1"/>
  <c r="BB962" i="27"/>
  <c r="BA962" i="27" s="1"/>
  <c r="AZ962" i="27" s="1"/>
  <c r="AY962" i="27" s="1"/>
  <c r="AX962" i="27" s="1"/>
  <c r="BA959" i="27"/>
  <c r="AZ959" i="27" s="1"/>
  <c r="AY959" i="27" s="1"/>
  <c r="AX959" i="27" s="1"/>
  <c r="AS916" i="27"/>
  <c r="AR916" i="27" s="1"/>
  <c r="AQ916" i="27" s="1"/>
  <c r="AP916" i="27" s="1"/>
  <c r="AO916" i="27" s="1"/>
  <c r="BA1008" i="27"/>
  <c r="AZ1008" i="27" s="1"/>
  <c r="AY1008" i="27" s="1"/>
  <c r="AX1008" i="27" s="1"/>
  <c r="BA986" i="27"/>
  <c r="AZ986" i="27" s="1"/>
  <c r="AY986" i="27" s="1"/>
  <c r="AX986" i="27" s="1"/>
  <c r="BB979" i="27"/>
  <c r="BA979" i="27" s="1"/>
  <c r="AZ979" i="27" s="1"/>
  <c r="AY979" i="27" s="1"/>
  <c r="AX979" i="27" s="1"/>
  <c r="AS965" i="27"/>
  <c r="AR965" i="27" s="1"/>
  <c r="AQ965" i="27" s="1"/>
  <c r="AP965" i="27" s="1"/>
  <c r="AO965" i="27" s="1"/>
  <c r="BA961" i="27"/>
  <c r="AZ961" i="27" s="1"/>
  <c r="AY961" i="27" s="1"/>
  <c r="AX961" i="27" s="1"/>
  <c r="BA957" i="27"/>
  <c r="AZ957" i="27" s="1"/>
  <c r="AY957" i="27" s="1"/>
  <c r="AX957" i="27" s="1"/>
  <c r="AR954" i="27"/>
  <c r="AQ954" i="27" s="1"/>
  <c r="AP954" i="27" s="1"/>
  <c r="AO954" i="27" s="1"/>
  <c r="BA954" i="27"/>
  <c r="AZ954" i="27" s="1"/>
  <c r="AY954" i="27" s="1"/>
  <c r="AX954" i="27" s="1"/>
  <c r="BA765" i="27"/>
  <c r="AZ765" i="27" s="1"/>
  <c r="AY765" i="27" s="1"/>
  <c r="AX765" i="27" s="1"/>
  <c r="AS765" i="27"/>
  <c r="AR765" i="27" s="1"/>
  <c r="AQ765" i="27" s="1"/>
  <c r="AP765" i="27" s="1"/>
  <c r="AO765" i="27" s="1"/>
  <c r="BA1000" i="27"/>
  <c r="AZ1000" i="27" s="1"/>
  <c r="AY1000" i="27" s="1"/>
  <c r="AX1000" i="27" s="1"/>
  <c r="AZ968" i="27"/>
  <c r="AY968" i="27" s="1"/>
  <c r="AX968" i="27" s="1"/>
  <c r="BB876" i="27"/>
  <c r="BA876" i="27" s="1"/>
  <c r="AZ876" i="27" s="1"/>
  <c r="AY876" i="27" s="1"/>
  <c r="AX876" i="27" s="1"/>
  <c r="AS978" i="27"/>
  <c r="AR978" i="27" s="1"/>
  <c r="AQ978" i="27" s="1"/>
  <c r="AP978" i="27" s="1"/>
  <c r="AO978" i="27" s="1"/>
  <c r="BA978" i="27"/>
  <c r="AZ978" i="27" s="1"/>
  <c r="AY978" i="27" s="1"/>
  <c r="AX978" i="27" s="1"/>
  <c r="AS911" i="27"/>
  <c r="AR911" i="27" s="1"/>
  <c r="AQ911" i="27" s="1"/>
  <c r="AP911" i="27" s="1"/>
  <c r="AO911" i="27" s="1"/>
  <c r="AS870" i="27"/>
  <c r="AR870" i="27" s="1"/>
  <c r="AQ870" i="27" s="1"/>
  <c r="AP870" i="27" s="1"/>
  <c r="AO870" i="27" s="1"/>
  <c r="BB870" i="27"/>
  <c r="BA870" i="27" s="1"/>
  <c r="AZ870" i="27" s="1"/>
  <c r="AY870" i="27" s="1"/>
  <c r="AX870" i="27" s="1"/>
  <c r="AR1010" i="27"/>
  <c r="AQ1010" i="27" s="1"/>
  <c r="AP1010" i="27" s="1"/>
  <c r="AO1010" i="27" s="1"/>
  <c r="BB1003" i="27"/>
  <c r="BA1003" i="27" s="1"/>
  <c r="AZ1003" i="27" s="1"/>
  <c r="AY1003" i="27" s="1"/>
  <c r="AX1003" i="27" s="1"/>
  <c r="AR993" i="27"/>
  <c r="AQ993" i="27" s="1"/>
  <c r="AP993" i="27" s="1"/>
  <c r="AO993" i="27" s="1"/>
  <c r="AS986" i="27"/>
  <c r="AR986" i="27" s="1"/>
  <c r="AQ986" i="27" s="1"/>
  <c r="AP986" i="27" s="1"/>
  <c r="AO986" i="27" s="1"/>
  <c r="AS971" i="27"/>
  <c r="AR971" i="27" s="1"/>
  <c r="AQ971" i="27" s="1"/>
  <c r="AP971" i="27" s="1"/>
  <c r="AO971" i="27" s="1"/>
  <c r="BA947" i="27"/>
  <c r="AZ947" i="27" s="1"/>
  <c r="AY947" i="27" s="1"/>
  <c r="AX947" i="27" s="1"/>
  <c r="AS1007" i="27"/>
  <c r="AR1007" i="27" s="1"/>
  <c r="AQ1007" i="27" s="1"/>
  <c r="AP1007" i="27" s="1"/>
  <c r="AO1007" i="27" s="1"/>
  <c r="AS1000" i="27"/>
  <c r="AR1000" i="27" s="1"/>
  <c r="AQ1000" i="27" s="1"/>
  <c r="AP1000" i="27" s="1"/>
  <c r="AO1000" i="27" s="1"/>
  <c r="AR995" i="27"/>
  <c r="AQ995" i="27" s="1"/>
  <c r="AP995" i="27" s="1"/>
  <c r="AO995" i="27" s="1"/>
  <c r="AO988" i="27"/>
  <c r="BB988" i="27"/>
  <c r="BA988" i="27" s="1"/>
  <c r="AZ988" i="27" s="1"/>
  <c r="AY988" i="27" s="1"/>
  <c r="AX988" i="27" s="1"/>
  <c r="AS981" i="27"/>
  <c r="AR981" i="27" s="1"/>
  <c r="AQ981" i="27" s="1"/>
  <c r="AP981" i="27" s="1"/>
  <c r="AO981" i="27" s="1"/>
  <c r="BA981" i="27"/>
  <c r="AZ981" i="27" s="1"/>
  <c r="AY981" i="27" s="1"/>
  <c r="AX981" i="27" s="1"/>
  <c r="AR948" i="27"/>
  <c r="AQ948" i="27" s="1"/>
  <c r="AP948" i="27" s="1"/>
  <c r="AO948" i="27" s="1"/>
  <c r="BB948" i="27"/>
  <c r="BA948" i="27" s="1"/>
  <c r="AZ948" i="27" s="1"/>
  <c r="AY948" i="27" s="1"/>
  <c r="AX948" i="27" s="1"/>
  <c r="AS923" i="27"/>
  <c r="AR923" i="27" s="1"/>
  <c r="AQ923" i="27" s="1"/>
  <c r="AP923" i="27" s="1"/>
  <c r="AO923" i="27" s="1"/>
  <c r="AO1009" i="27"/>
  <c r="BB1009" i="27"/>
  <c r="BA1009" i="27" s="1"/>
  <c r="AZ1009" i="27" s="1"/>
  <c r="AY1009" i="27" s="1"/>
  <c r="AX1009" i="27" s="1"/>
  <c r="AS1002" i="27"/>
  <c r="AR1002" i="27" s="1"/>
  <c r="AQ1002" i="27" s="1"/>
  <c r="AP1002" i="27" s="1"/>
  <c r="AO1002" i="27" s="1"/>
  <c r="BA1002" i="27"/>
  <c r="AZ1002" i="27" s="1"/>
  <c r="AY1002" i="27" s="1"/>
  <c r="AX1002" i="27" s="1"/>
  <c r="BB1001" i="27"/>
  <c r="BA1001" i="27" s="1"/>
  <c r="AZ1001" i="27" s="1"/>
  <c r="AY1001" i="27" s="1"/>
  <c r="AX1001" i="27" s="1"/>
  <c r="AS992" i="27"/>
  <c r="AR992" i="27" s="1"/>
  <c r="AQ992" i="27" s="1"/>
  <c r="AP992" i="27" s="1"/>
  <c r="AO992" i="27" s="1"/>
  <c r="BB987" i="27"/>
  <c r="BA987" i="27" s="1"/>
  <c r="AZ987" i="27" s="1"/>
  <c r="AY987" i="27" s="1"/>
  <c r="AX987" i="27" s="1"/>
  <c r="AS985" i="27"/>
  <c r="AR985" i="27" s="1"/>
  <c r="AQ985" i="27" s="1"/>
  <c r="AP985" i="27" s="1"/>
  <c r="AO985" i="27" s="1"/>
  <c r="AR980" i="27"/>
  <c r="AQ980" i="27" s="1"/>
  <c r="AP980" i="27" s="1"/>
  <c r="AO980" i="27" s="1"/>
  <c r="AO973" i="27"/>
  <c r="BB973" i="27"/>
  <c r="BA973" i="27" s="1"/>
  <c r="AZ973" i="27" s="1"/>
  <c r="AY973" i="27" s="1"/>
  <c r="AX973" i="27" s="1"/>
  <c r="BB963" i="27"/>
  <c r="BA963" i="27" s="1"/>
  <c r="AZ963" i="27" s="1"/>
  <c r="AY963" i="27" s="1"/>
  <c r="AX963" i="27" s="1"/>
  <c r="BB960" i="27"/>
  <c r="BA960" i="27" s="1"/>
  <c r="AZ960" i="27" s="1"/>
  <c r="AY960" i="27" s="1"/>
  <c r="AX960" i="27" s="1"/>
  <c r="BB958" i="27"/>
  <c r="BA958" i="27" s="1"/>
  <c r="AZ958" i="27" s="1"/>
  <c r="AY958" i="27" s="1"/>
  <c r="AX958" i="27" s="1"/>
  <c r="BB955" i="27"/>
  <c r="BA955" i="27" s="1"/>
  <c r="AZ955" i="27" s="1"/>
  <c r="AY955" i="27" s="1"/>
  <c r="AX955" i="27" s="1"/>
  <c r="BB953" i="27"/>
  <c r="BA953" i="27" s="1"/>
  <c r="AZ953" i="27" s="1"/>
  <c r="AY953" i="27" s="1"/>
  <c r="AX953" i="27" s="1"/>
  <c r="BB952" i="27"/>
  <c r="BA952" i="27" s="1"/>
  <c r="AZ952" i="27" s="1"/>
  <c r="AY952" i="27" s="1"/>
  <c r="AX952" i="27" s="1"/>
  <c r="AR951" i="27"/>
  <c r="AQ951" i="27" s="1"/>
  <c r="AP951" i="27" s="1"/>
  <c r="AO951" i="27" s="1"/>
  <c r="BB951" i="27"/>
  <c r="BA951" i="27" s="1"/>
  <c r="AZ951" i="27" s="1"/>
  <c r="AY951" i="27" s="1"/>
  <c r="AX951" i="27" s="1"/>
  <c r="AS937" i="27"/>
  <c r="AR937" i="27" s="1"/>
  <c r="AQ937" i="27" s="1"/>
  <c r="AP937" i="27" s="1"/>
  <c r="AO937" i="27" s="1"/>
  <c r="AS932" i="27"/>
  <c r="AR932" i="27" s="1"/>
  <c r="AQ932" i="27" s="1"/>
  <c r="AP932" i="27" s="1"/>
  <c r="AO932" i="27" s="1"/>
  <c r="AS920" i="27"/>
  <c r="AR920" i="27" s="1"/>
  <c r="AQ920" i="27" s="1"/>
  <c r="AP920" i="27" s="1"/>
  <c r="AO920" i="27" s="1"/>
  <c r="BB916" i="27"/>
  <c r="BA916" i="27" s="1"/>
  <c r="AZ916" i="27" s="1"/>
  <c r="AY916" i="27" s="1"/>
  <c r="AX916" i="27" s="1"/>
  <c r="BB901" i="27"/>
  <c r="BA901" i="27" s="1"/>
  <c r="AZ901" i="27" s="1"/>
  <c r="AY901" i="27" s="1"/>
  <c r="AX901" i="27" s="1"/>
  <c r="AQ899" i="27"/>
  <c r="AP899" i="27" s="1"/>
  <c r="AO899" i="27" s="1"/>
  <c r="AZ898" i="27"/>
  <c r="AY898" i="27" s="1"/>
  <c r="AX898" i="27" s="1"/>
  <c r="AS898" i="27"/>
  <c r="AR898" i="27" s="1"/>
  <c r="AQ898" i="27" s="1"/>
  <c r="AP898" i="27" s="1"/>
  <c r="AO898" i="27" s="1"/>
  <c r="BB891" i="27"/>
  <c r="BA891" i="27" s="1"/>
  <c r="AZ891" i="27" s="1"/>
  <c r="AY891" i="27" s="1"/>
  <c r="AX891" i="27" s="1"/>
  <c r="AS890" i="27"/>
  <c r="AR890" i="27" s="1"/>
  <c r="AQ890" i="27" s="1"/>
  <c r="AP890" i="27" s="1"/>
  <c r="AO890" i="27" s="1"/>
  <c r="BB890" i="27"/>
  <c r="BA890" i="27" s="1"/>
  <c r="AZ890" i="27" s="1"/>
  <c r="AY890" i="27" s="1"/>
  <c r="AX890" i="27" s="1"/>
  <c r="BB889" i="27"/>
  <c r="BA889" i="27" s="1"/>
  <c r="AZ889" i="27" s="1"/>
  <c r="AY889" i="27" s="1"/>
  <c r="AX889" i="27" s="1"/>
  <c r="AS888" i="27"/>
  <c r="AR888" i="27" s="1"/>
  <c r="AQ888" i="27" s="1"/>
  <c r="AP888" i="27" s="1"/>
  <c r="AO888" i="27" s="1"/>
  <c r="AY888" i="27"/>
  <c r="AX888" i="27" s="1"/>
  <c r="AR867" i="27"/>
  <c r="AQ867" i="27" s="1"/>
  <c r="AP867" i="27" s="1"/>
  <c r="AO867" i="27" s="1"/>
  <c r="AY863" i="27"/>
  <c r="AX863" i="27" s="1"/>
  <c r="AR863" i="27"/>
  <c r="AQ863" i="27" s="1"/>
  <c r="AP863" i="27" s="1"/>
  <c r="AO863" i="27" s="1"/>
  <c r="BB843" i="27"/>
  <c r="BA843" i="27" s="1"/>
  <c r="AZ843" i="27" s="1"/>
  <c r="AY843" i="27" s="1"/>
  <c r="AX843" i="27" s="1"/>
  <c r="BB831" i="27"/>
  <c r="BA831" i="27" s="1"/>
  <c r="AZ831" i="27" s="1"/>
  <c r="AY831" i="27" s="1"/>
  <c r="AX831" i="27" s="1"/>
  <c r="BB825" i="27"/>
  <c r="BA825" i="27" s="1"/>
  <c r="AZ825" i="27" s="1"/>
  <c r="AY825" i="27" s="1"/>
  <c r="AX825" i="27" s="1"/>
  <c r="AP864" i="27"/>
  <c r="AO864" i="27" s="1"/>
  <c r="AP832" i="27"/>
  <c r="AO832" i="27" s="1"/>
  <c r="AS821" i="27"/>
  <c r="AR821" i="27" s="1"/>
  <c r="AQ821" i="27" s="1"/>
  <c r="AP821" i="27" s="1"/>
  <c r="AO821" i="27" s="1"/>
  <c r="AZ821" i="27"/>
  <c r="AY821" i="27" s="1"/>
  <c r="AX821" i="27" s="1"/>
  <c r="AS807" i="27"/>
  <c r="AR807" i="27" s="1"/>
  <c r="AQ807" i="27" s="1"/>
  <c r="AP807" i="27" s="1"/>
  <c r="AO807" i="27" s="1"/>
  <c r="AR795" i="27"/>
  <c r="AQ795" i="27" s="1"/>
  <c r="AP795" i="27" s="1"/>
  <c r="AO795" i="27" s="1"/>
  <c r="BA792" i="27"/>
  <c r="AZ792" i="27" s="1"/>
  <c r="AY792" i="27" s="1"/>
  <c r="AX792" i="27" s="1"/>
  <c r="AS770" i="27"/>
  <c r="AR770" i="27" s="1"/>
  <c r="AQ770" i="27" s="1"/>
  <c r="AP770" i="27" s="1"/>
  <c r="AO770" i="27" s="1"/>
  <c r="BA770" i="27"/>
  <c r="AZ770" i="27" s="1"/>
  <c r="AY770" i="27" s="1"/>
  <c r="AX770" i="27" s="1"/>
  <c r="AS734" i="27"/>
  <c r="AR734" i="27" s="1"/>
  <c r="AQ734" i="27" s="1"/>
  <c r="AP734" i="27" s="1"/>
  <c r="AO734" i="27" s="1"/>
  <c r="BB734" i="27"/>
  <c r="BA734" i="27" s="1"/>
  <c r="AZ734" i="27" s="1"/>
  <c r="AY734" i="27" s="1"/>
  <c r="AX734" i="27" s="1"/>
  <c r="BA702" i="27"/>
  <c r="AZ702" i="27" s="1"/>
  <c r="AY702" i="27" s="1"/>
  <c r="AX702" i="27" s="1"/>
  <c r="AS702" i="27"/>
  <c r="AR702" i="27" s="1"/>
  <c r="AQ702" i="27" s="1"/>
  <c r="AP702" i="27" s="1"/>
  <c r="AO702" i="27" s="1"/>
  <c r="AS592" i="27"/>
  <c r="AR592" i="27" s="1"/>
  <c r="AQ592" i="27" s="1"/>
  <c r="AP592" i="27" s="1"/>
  <c r="AO592" i="27" s="1"/>
  <c r="BB592" i="27"/>
  <c r="BA592" i="27" s="1"/>
  <c r="AZ592" i="27" s="1"/>
  <c r="AY592" i="27" s="1"/>
  <c r="AX592" i="27" s="1"/>
  <c r="AR918" i="27"/>
  <c r="AQ918" i="27" s="1"/>
  <c r="AP918" i="27" s="1"/>
  <c r="AO918" i="27" s="1"/>
  <c r="BB887" i="27"/>
  <c r="BA887" i="27" s="1"/>
  <c r="AZ887" i="27" s="1"/>
  <c r="AY887" i="27" s="1"/>
  <c r="AX887" i="27" s="1"/>
  <c r="AO887" i="27"/>
  <c r="AP881" i="27"/>
  <c r="AO881" i="27" s="1"/>
  <c r="BA881" i="27"/>
  <c r="AZ881" i="27" s="1"/>
  <c r="AY881" i="27" s="1"/>
  <c r="AX881" i="27" s="1"/>
  <c r="BB854" i="27"/>
  <c r="BA854" i="27" s="1"/>
  <c r="AZ854" i="27" s="1"/>
  <c r="AY854" i="27" s="1"/>
  <c r="AX854" i="27" s="1"/>
  <c r="AR969" i="27"/>
  <c r="AQ969" i="27" s="1"/>
  <c r="AP969" i="27" s="1"/>
  <c r="AO969" i="27" s="1"/>
  <c r="BA969" i="27"/>
  <c r="AZ969" i="27" s="1"/>
  <c r="AY969" i="27" s="1"/>
  <c r="AX969" i="27" s="1"/>
  <c r="BB938" i="27"/>
  <c r="BA938" i="27" s="1"/>
  <c r="AZ938" i="27" s="1"/>
  <c r="AY938" i="27" s="1"/>
  <c r="AX938" i="27" s="1"/>
  <c r="AR933" i="27"/>
  <c r="AQ933" i="27" s="1"/>
  <c r="AP933" i="27" s="1"/>
  <c r="AO933" i="27" s="1"/>
  <c r="BA933" i="27"/>
  <c r="AZ933" i="27" s="1"/>
  <c r="AY933" i="27" s="1"/>
  <c r="AX933" i="27" s="1"/>
  <c r="BB902" i="27"/>
  <c r="BA902" i="27" s="1"/>
  <c r="AZ902" i="27" s="1"/>
  <c r="AY902" i="27" s="1"/>
  <c r="AX902" i="27" s="1"/>
  <c r="AR897" i="27"/>
  <c r="AQ897" i="27" s="1"/>
  <c r="AP897" i="27" s="1"/>
  <c r="AO897" i="27" s="1"/>
  <c r="BA892" i="27"/>
  <c r="AZ892" i="27" s="1"/>
  <c r="AY892" i="27" s="1"/>
  <c r="AX892" i="27" s="1"/>
  <c r="AP880" i="27"/>
  <c r="AO880" i="27" s="1"/>
  <c r="AP865" i="27"/>
  <c r="AO865" i="27" s="1"/>
  <c r="BB864" i="27"/>
  <c r="BA864" i="27" s="1"/>
  <c r="AZ864" i="27" s="1"/>
  <c r="AY864" i="27" s="1"/>
  <c r="AX864" i="27" s="1"/>
  <c r="BA857" i="27"/>
  <c r="AZ857" i="27" s="1"/>
  <c r="AY857" i="27" s="1"/>
  <c r="AX857" i="27" s="1"/>
  <c r="AP853" i="27"/>
  <c r="AO853" i="27" s="1"/>
  <c r="AQ852" i="27"/>
  <c r="AP852" i="27" s="1"/>
  <c r="AO852" i="27" s="1"/>
  <c r="BB852" i="27"/>
  <c r="BA852" i="27" s="1"/>
  <c r="AZ852" i="27" s="1"/>
  <c r="AY852" i="27" s="1"/>
  <c r="AX852" i="27" s="1"/>
  <c r="AP844" i="27"/>
  <c r="AO844" i="27" s="1"/>
  <c r="BB827" i="27"/>
  <c r="BA827" i="27" s="1"/>
  <c r="AZ827" i="27" s="1"/>
  <c r="AY827" i="27" s="1"/>
  <c r="AX827" i="27" s="1"/>
  <c r="AP827" i="27"/>
  <c r="AO827" i="27" s="1"/>
  <c r="BB818" i="27"/>
  <c r="BA818" i="27" s="1"/>
  <c r="AZ818" i="27" s="1"/>
  <c r="AY818" i="27" s="1"/>
  <c r="AX818" i="27" s="1"/>
  <c r="AS818" i="27"/>
  <c r="AR818" i="27" s="1"/>
  <c r="AQ818" i="27" s="1"/>
  <c r="AP818" i="27" s="1"/>
  <c r="AO818" i="27" s="1"/>
  <c r="AS792" i="27"/>
  <c r="AR792" i="27" s="1"/>
  <c r="AQ792" i="27" s="1"/>
  <c r="AP792" i="27" s="1"/>
  <c r="AO792" i="27" s="1"/>
  <c r="AP763" i="27"/>
  <c r="AO763" i="27" s="1"/>
  <c r="BB601" i="27"/>
  <c r="BA601" i="27" s="1"/>
  <c r="AZ601" i="27" s="1"/>
  <c r="AY601" i="27" s="1"/>
  <c r="AX601" i="27" s="1"/>
  <c r="AS601" i="27"/>
  <c r="AR601" i="27" s="1"/>
  <c r="AQ601" i="27" s="1"/>
  <c r="AP601" i="27" s="1"/>
  <c r="AO601" i="27" s="1"/>
  <c r="AO855" i="27"/>
  <c r="AQ854" i="27"/>
  <c r="AP854" i="27" s="1"/>
  <c r="AO854" i="27" s="1"/>
  <c r="BB836" i="27"/>
  <c r="BA836" i="27" s="1"/>
  <c r="AZ836" i="27" s="1"/>
  <c r="AY836" i="27" s="1"/>
  <c r="AX836" i="27" s="1"/>
  <c r="AS836" i="27"/>
  <c r="AR822" i="27"/>
  <c r="AQ822" i="27" s="1"/>
  <c r="AP822" i="27" s="1"/>
  <c r="AO822" i="27" s="1"/>
  <c r="BB822" i="27"/>
  <c r="BA822" i="27" s="1"/>
  <c r="AZ822" i="27" s="1"/>
  <c r="AY822" i="27" s="1"/>
  <c r="AX822" i="27" s="1"/>
  <c r="AR810" i="27"/>
  <c r="AQ810" i="27" s="1"/>
  <c r="AP810" i="27" s="1"/>
  <c r="AO810" i="27" s="1"/>
  <c r="BB801" i="27"/>
  <c r="BA801" i="27" s="1"/>
  <c r="AZ801" i="27" s="1"/>
  <c r="AY801" i="27" s="1"/>
  <c r="AX801" i="27" s="1"/>
  <c r="AS782" i="27"/>
  <c r="AR782" i="27" s="1"/>
  <c r="AQ782" i="27" s="1"/>
  <c r="AP782" i="27" s="1"/>
  <c r="AO782" i="27" s="1"/>
  <c r="BA782" i="27"/>
  <c r="AZ782" i="27" s="1"/>
  <c r="AY782" i="27" s="1"/>
  <c r="AX782" i="27" s="1"/>
  <c r="AS725" i="27"/>
  <c r="AR725" i="27" s="1"/>
  <c r="AQ725" i="27" s="1"/>
  <c r="AP725" i="27" s="1"/>
  <c r="AO725" i="27" s="1"/>
  <c r="BB725" i="27"/>
  <c r="BA725" i="27" s="1"/>
  <c r="AZ725" i="27" s="1"/>
  <c r="AY725" i="27" s="1"/>
  <c r="AX725" i="27" s="1"/>
  <c r="BB716" i="27"/>
  <c r="BA716" i="27" s="1"/>
  <c r="AZ716" i="27" s="1"/>
  <c r="AY716" i="27" s="1"/>
  <c r="AX716" i="27" s="1"/>
  <c r="AS788" i="27"/>
  <c r="AR788" i="27" s="1"/>
  <c r="AQ788" i="27" s="1"/>
  <c r="AP788" i="27" s="1"/>
  <c r="AO788" i="27" s="1"/>
  <c r="BB788" i="27"/>
  <c r="BA788" i="27" s="1"/>
  <c r="AZ788" i="27" s="1"/>
  <c r="AY788" i="27" s="1"/>
  <c r="AX788" i="27" s="1"/>
  <c r="AS761" i="27"/>
  <c r="AR761" i="27" s="1"/>
  <c r="AQ761" i="27" s="1"/>
  <c r="AP761" i="27" s="1"/>
  <c r="AO761" i="27" s="1"/>
  <c r="BB761" i="27"/>
  <c r="BA761" i="27" s="1"/>
  <c r="AZ761" i="27" s="1"/>
  <c r="AY761" i="27" s="1"/>
  <c r="AX761" i="27" s="1"/>
  <c r="AS743" i="27"/>
  <c r="AR743" i="27" s="1"/>
  <c r="AQ743" i="27" s="1"/>
  <c r="AP743" i="27" s="1"/>
  <c r="AO743" i="27" s="1"/>
  <c r="BB743" i="27"/>
  <c r="BA743" i="27" s="1"/>
  <c r="AZ743" i="27" s="1"/>
  <c r="AY743" i="27" s="1"/>
  <c r="AX743" i="27" s="1"/>
  <c r="BA729" i="27"/>
  <c r="AZ729" i="27" s="1"/>
  <c r="AY729" i="27" s="1"/>
  <c r="AX729" i="27" s="1"/>
  <c r="AS729" i="27"/>
  <c r="AR729" i="27" s="1"/>
  <c r="AQ729" i="27" s="1"/>
  <c r="AP729" i="27" s="1"/>
  <c r="AO729" i="27" s="1"/>
  <c r="AS647" i="27"/>
  <c r="AR647" i="27" s="1"/>
  <c r="AQ647" i="27" s="1"/>
  <c r="AP647" i="27" s="1"/>
  <c r="AO647" i="27" s="1"/>
  <c r="BB647" i="27"/>
  <c r="BA647" i="27" s="1"/>
  <c r="AZ647" i="27" s="1"/>
  <c r="AY647" i="27" s="1"/>
  <c r="AX647" i="27" s="1"/>
  <c r="AP793" i="27"/>
  <c r="AO793" i="27" s="1"/>
  <c r="AS786" i="27"/>
  <c r="AR786" i="27" s="1"/>
  <c r="AQ786" i="27" s="1"/>
  <c r="AP786" i="27" s="1"/>
  <c r="AO786" i="27" s="1"/>
  <c r="BB786" i="27"/>
  <c r="BA786" i="27" s="1"/>
  <c r="AZ786" i="27" s="1"/>
  <c r="AY786" i="27" s="1"/>
  <c r="AX786" i="27" s="1"/>
  <c r="AS716" i="27"/>
  <c r="AR716" i="27" s="1"/>
  <c r="AQ716" i="27" s="1"/>
  <c r="AP716" i="27" s="1"/>
  <c r="AO716" i="27" s="1"/>
  <c r="AP838" i="27"/>
  <c r="AO838" i="27" s="1"/>
  <c r="BB828" i="27"/>
  <c r="BA828" i="27" s="1"/>
  <c r="AZ828" i="27" s="1"/>
  <c r="AY828" i="27" s="1"/>
  <c r="AX828" i="27" s="1"/>
  <c r="BA771" i="27"/>
  <c r="AZ771" i="27" s="1"/>
  <c r="AY771" i="27" s="1"/>
  <c r="AX771" i="27" s="1"/>
  <c r="AR771" i="27"/>
  <c r="AQ771" i="27" s="1"/>
  <c r="AP771" i="27" s="1"/>
  <c r="AO771" i="27" s="1"/>
  <c r="AS693" i="27"/>
  <c r="AR693" i="27" s="1"/>
  <c r="AQ693" i="27" s="1"/>
  <c r="AP693" i="27" s="1"/>
  <c r="AO693" i="27" s="1"/>
  <c r="BB693" i="27"/>
  <c r="BA693" i="27" s="1"/>
  <c r="AZ693" i="27" s="1"/>
  <c r="AY693" i="27" s="1"/>
  <c r="AX693" i="27" s="1"/>
  <c r="BA967" i="27"/>
  <c r="AZ967" i="27" s="1"/>
  <c r="AY967" i="27" s="1"/>
  <c r="AX967" i="27" s="1"/>
  <c r="BB941" i="27"/>
  <c r="BA941" i="27" s="1"/>
  <c r="AZ941" i="27" s="1"/>
  <c r="AY941" i="27" s="1"/>
  <c r="AX941" i="27" s="1"/>
  <c r="AR936" i="27"/>
  <c r="AQ936" i="27" s="1"/>
  <c r="AP936" i="27" s="1"/>
  <c r="AO936" i="27" s="1"/>
  <c r="BB905" i="27"/>
  <c r="BA905" i="27" s="1"/>
  <c r="AZ905" i="27" s="1"/>
  <c r="AY905" i="27" s="1"/>
  <c r="AX905" i="27" s="1"/>
  <c r="AR900" i="27"/>
  <c r="AQ900" i="27" s="1"/>
  <c r="AP900" i="27" s="1"/>
  <c r="AO900" i="27" s="1"/>
  <c r="BA900" i="27"/>
  <c r="AZ900" i="27" s="1"/>
  <c r="AY900" i="27" s="1"/>
  <c r="AX900" i="27" s="1"/>
  <c r="BA895" i="27"/>
  <c r="AZ895" i="27" s="1"/>
  <c r="AY895" i="27" s="1"/>
  <c r="AX895" i="27" s="1"/>
  <c r="AR836" i="27"/>
  <c r="AQ836" i="27" s="1"/>
  <c r="AP836" i="27" s="1"/>
  <c r="AO836" i="27" s="1"/>
  <c r="AR833" i="27"/>
  <c r="AQ833" i="27" s="1"/>
  <c r="AP833" i="27" s="1"/>
  <c r="AO833" i="27" s="1"/>
  <c r="AP829" i="27"/>
  <c r="AO829" i="27" s="1"/>
  <c r="AS815" i="27"/>
  <c r="AR815" i="27" s="1"/>
  <c r="AQ815" i="27" s="1"/>
  <c r="AP815" i="27" s="1"/>
  <c r="AO815" i="27" s="1"/>
  <c r="AP802" i="27"/>
  <c r="AO802" i="27" s="1"/>
  <c r="AP801" i="27"/>
  <c r="AO801" i="27" s="1"/>
  <c r="AP757" i="27"/>
  <c r="AO757" i="27" s="1"/>
  <c r="AS746" i="27"/>
  <c r="AR746" i="27" s="1"/>
  <c r="AQ746" i="27" s="1"/>
  <c r="AP746" i="27" s="1"/>
  <c r="AO746" i="27" s="1"/>
  <c r="AS744" i="27"/>
  <c r="AR744" i="27" s="1"/>
  <c r="AQ744" i="27" s="1"/>
  <c r="AP744" i="27" s="1"/>
  <c r="AO744" i="27" s="1"/>
  <c r="BB744" i="27"/>
  <c r="BA744" i="27" s="1"/>
  <c r="AZ744" i="27" s="1"/>
  <c r="AY744" i="27" s="1"/>
  <c r="AX744" i="27" s="1"/>
  <c r="BB685" i="27"/>
  <c r="BA685" i="27" s="1"/>
  <c r="AZ685" i="27" s="1"/>
  <c r="AY685" i="27" s="1"/>
  <c r="AX685" i="27" s="1"/>
  <c r="AS685" i="27"/>
  <c r="AR685" i="27" s="1"/>
  <c r="AQ685" i="27" s="1"/>
  <c r="AP685" i="27" s="1"/>
  <c r="AO685" i="27" s="1"/>
  <c r="AP868" i="27"/>
  <c r="AO868" i="27" s="1"/>
  <c r="AP859" i="27"/>
  <c r="AO859" i="27" s="1"/>
  <c r="BA804" i="27"/>
  <c r="AZ804" i="27" s="1"/>
  <c r="AY804" i="27" s="1"/>
  <c r="AX804" i="27" s="1"/>
  <c r="AP799" i="27"/>
  <c r="AO799" i="27" s="1"/>
  <c r="BA789" i="27"/>
  <c r="AZ789" i="27" s="1"/>
  <c r="AY789" i="27" s="1"/>
  <c r="AX789" i="27" s="1"/>
  <c r="AR789" i="27"/>
  <c r="AQ789" i="27" s="1"/>
  <c r="AP789" i="27" s="1"/>
  <c r="AO789" i="27" s="1"/>
  <c r="AP784" i="27"/>
  <c r="AO784" i="27" s="1"/>
  <c r="BB756" i="27"/>
  <c r="BA756" i="27" s="1"/>
  <c r="AZ756" i="27" s="1"/>
  <c r="AY756" i="27" s="1"/>
  <c r="AX756" i="27" s="1"/>
  <c r="AS752" i="27"/>
  <c r="AR752" i="27" s="1"/>
  <c r="AQ752" i="27" s="1"/>
  <c r="AP752" i="27" s="1"/>
  <c r="AO752" i="27" s="1"/>
  <c r="AZ752" i="27"/>
  <c r="AY752" i="27" s="1"/>
  <c r="AX752" i="27" s="1"/>
  <c r="AS750" i="27"/>
  <c r="AR750" i="27" s="1"/>
  <c r="AQ750" i="27" s="1"/>
  <c r="AP750" i="27" s="1"/>
  <c r="AO750" i="27" s="1"/>
  <c r="BA735" i="27"/>
  <c r="AZ735" i="27" s="1"/>
  <c r="AY735" i="27" s="1"/>
  <c r="AX735" i="27" s="1"/>
  <c r="AR735" i="27"/>
  <c r="AQ735" i="27" s="1"/>
  <c r="AP735" i="27" s="1"/>
  <c r="AO735" i="27" s="1"/>
  <c r="AS731" i="27"/>
  <c r="AR731" i="27" s="1"/>
  <c r="AQ731" i="27" s="1"/>
  <c r="AP731" i="27" s="1"/>
  <c r="AO731" i="27" s="1"/>
  <c r="AZ731" i="27"/>
  <c r="AY731" i="27" s="1"/>
  <c r="AX731" i="27" s="1"/>
  <c r="AS723" i="27"/>
  <c r="AR723" i="27" s="1"/>
  <c r="AQ723" i="27" s="1"/>
  <c r="AP723" i="27" s="1"/>
  <c r="AO723" i="27" s="1"/>
  <c r="BB723" i="27"/>
  <c r="BA723" i="27" s="1"/>
  <c r="AZ723" i="27" s="1"/>
  <c r="AY723" i="27" s="1"/>
  <c r="AX723" i="27" s="1"/>
  <c r="AS722" i="27"/>
  <c r="AR722" i="27" s="1"/>
  <c r="AQ722" i="27" s="1"/>
  <c r="AP722" i="27" s="1"/>
  <c r="AO722" i="27" s="1"/>
  <c r="AP706" i="27"/>
  <c r="AO706" i="27" s="1"/>
  <c r="AS629" i="27"/>
  <c r="AR629" i="27" s="1"/>
  <c r="AQ629" i="27" s="1"/>
  <c r="AP629" i="27" s="1"/>
  <c r="AO629" i="27" s="1"/>
  <c r="BB629" i="27"/>
  <c r="BA629" i="27" s="1"/>
  <c r="AZ629" i="27" s="1"/>
  <c r="AY629" i="27" s="1"/>
  <c r="AX629" i="27" s="1"/>
  <c r="AP808" i="27"/>
  <c r="AO808" i="27" s="1"/>
  <c r="AS803" i="27"/>
  <c r="AR803" i="27" s="1"/>
  <c r="AQ803" i="27" s="1"/>
  <c r="AP803" i="27" s="1"/>
  <c r="AO803" i="27" s="1"/>
  <c r="BA803" i="27"/>
  <c r="AZ803" i="27" s="1"/>
  <c r="AY803" i="27" s="1"/>
  <c r="AX803" i="27" s="1"/>
  <c r="BB800" i="27"/>
  <c r="BA800" i="27" s="1"/>
  <c r="AZ800" i="27" s="1"/>
  <c r="AY800" i="27" s="1"/>
  <c r="AX800" i="27" s="1"/>
  <c r="AP800" i="27"/>
  <c r="AO800" i="27" s="1"/>
  <c r="AS773" i="27"/>
  <c r="AR773" i="27" s="1"/>
  <c r="AQ773" i="27" s="1"/>
  <c r="AP773" i="27" s="1"/>
  <c r="AO773" i="27" s="1"/>
  <c r="BB773" i="27"/>
  <c r="BA773" i="27" s="1"/>
  <c r="AZ773" i="27" s="1"/>
  <c r="AY773" i="27" s="1"/>
  <c r="AX773" i="27" s="1"/>
  <c r="BA768" i="27"/>
  <c r="AZ768" i="27" s="1"/>
  <c r="AY768" i="27" s="1"/>
  <c r="AX768" i="27" s="1"/>
  <c r="AS768" i="27"/>
  <c r="AR768" i="27" s="1"/>
  <c r="AQ768" i="27" s="1"/>
  <c r="AP768" i="27" s="1"/>
  <c r="AO768" i="27" s="1"/>
  <c r="BB714" i="27"/>
  <c r="BA714" i="27" s="1"/>
  <c r="AZ714" i="27" s="1"/>
  <c r="AY714" i="27" s="1"/>
  <c r="AX714" i="27" s="1"/>
  <c r="BA686" i="27"/>
  <c r="AZ686" i="27" s="1"/>
  <c r="AY686" i="27" s="1"/>
  <c r="AX686" i="27" s="1"/>
  <c r="AS686" i="27"/>
  <c r="AR686" i="27" s="1"/>
  <c r="AQ686" i="27" s="1"/>
  <c r="AP686" i="27" s="1"/>
  <c r="AO686" i="27" s="1"/>
  <c r="BB661" i="27"/>
  <c r="BA661" i="27" s="1"/>
  <c r="AZ661" i="27" s="1"/>
  <c r="AY661" i="27" s="1"/>
  <c r="AX661" i="27" s="1"/>
  <c r="AS758" i="27"/>
  <c r="AR758" i="27" s="1"/>
  <c r="AQ758" i="27" s="1"/>
  <c r="AP758" i="27" s="1"/>
  <c r="AO758" i="27" s="1"/>
  <c r="BB758" i="27"/>
  <c r="BA758" i="27" s="1"/>
  <c r="AZ758" i="27" s="1"/>
  <c r="AY758" i="27" s="1"/>
  <c r="AX758" i="27" s="1"/>
  <c r="BB701" i="27"/>
  <c r="BA701" i="27" s="1"/>
  <c r="AZ701" i="27" s="1"/>
  <c r="AY701" i="27" s="1"/>
  <c r="AX701" i="27" s="1"/>
  <c r="AP727" i="27"/>
  <c r="AO727" i="27" s="1"/>
  <c r="AS714" i="27"/>
  <c r="AR714" i="27" s="1"/>
  <c r="AQ714" i="27" s="1"/>
  <c r="AP714" i="27" s="1"/>
  <c r="AO714" i="27" s="1"/>
  <c r="AS710" i="27"/>
  <c r="AR710" i="27" s="1"/>
  <c r="AQ710" i="27" s="1"/>
  <c r="AP710" i="27" s="1"/>
  <c r="AO710" i="27" s="1"/>
  <c r="BB710" i="27"/>
  <c r="BA710" i="27" s="1"/>
  <c r="AZ710" i="27" s="1"/>
  <c r="AY710" i="27" s="1"/>
  <c r="AX710" i="27" s="1"/>
  <c r="AS661" i="27"/>
  <c r="AR661" i="27" s="1"/>
  <c r="AQ661" i="27" s="1"/>
  <c r="AP661" i="27" s="1"/>
  <c r="AO661" i="27" s="1"/>
  <c r="AS552" i="27"/>
  <c r="AR552" i="27" s="1"/>
  <c r="AQ552" i="27" s="1"/>
  <c r="AP552" i="27" s="1"/>
  <c r="AO552" i="27" s="1"/>
  <c r="BB552" i="27"/>
  <c r="BA552" i="27" s="1"/>
  <c r="AZ552" i="27" s="1"/>
  <c r="AY552" i="27" s="1"/>
  <c r="AX552" i="27" s="1"/>
  <c r="AR813" i="27"/>
  <c r="AQ813" i="27" s="1"/>
  <c r="AP813" i="27" s="1"/>
  <c r="AO813" i="27" s="1"/>
  <c r="AS812" i="27"/>
  <c r="AR812" i="27" s="1"/>
  <c r="AQ812" i="27" s="1"/>
  <c r="AP812" i="27" s="1"/>
  <c r="AO812" i="27" s="1"/>
  <c r="BA812" i="27"/>
  <c r="AZ812" i="27" s="1"/>
  <c r="AY812" i="27" s="1"/>
  <c r="AX812" i="27" s="1"/>
  <c r="AS779" i="27"/>
  <c r="AR779" i="27" s="1"/>
  <c r="AQ779" i="27" s="1"/>
  <c r="AP779" i="27" s="1"/>
  <c r="AO779" i="27" s="1"/>
  <c r="BB779" i="27"/>
  <c r="BA779" i="27" s="1"/>
  <c r="AZ779" i="27" s="1"/>
  <c r="AY779" i="27" s="1"/>
  <c r="AX779" i="27" s="1"/>
  <c r="BA753" i="27"/>
  <c r="AZ753" i="27" s="1"/>
  <c r="AY753" i="27" s="1"/>
  <c r="AX753" i="27" s="1"/>
  <c r="BA741" i="27"/>
  <c r="AZ741" i="27" s="1"/>
  <c r="AY741" i="27" s="1"/>
  <c r="AX741" i="27" s="1"/>
  <c r="AS741" i="27"/>
  <c r="AR741" i="27" s="1"/>
  <c r="AQ741" i="27" s="1"/>
  <c r="AP741" i="27" s="1"/>
  <c r="AO741" i="27" s="1"/>
  <c r="AP736" i="27"/>
  <c r="AO736" i="27" s="1"/>
  <c r="AP724" i="27"/>
  <c r="AO724" i="27" s="1"/>
  <c r="AS666" i="27"/>
  <c r="AR666" i="27" s="1"/>
  <c r="AQ666" i="27" s="1"/>
  <c r="AP666" i="27" s="1"/>
  <c r="AO666" i="27" s="1"/>
  <c r="BB666" i="27"/>
  <c r="BA666" i="27" s="1"/>
  <c r="AZ666" i="27" s="1"/>
  <c r="AY666" i="27" s="1"/>
  <c r="AX666" i="27" s="1"/>
  <c r="AS603" i="27"/>
  <c r="AR603" i="27" s="1"/>
  <c r="AQ603" i="27" s="1"/>
  <c r="AP603" i="27" s="1"/>
  <c r="AO603" i="27" s="1"/>
  <c r="BB603" i="27"/>
  <c r="BA603" i="27" s="1"/>
  <c r="AZ603" i="27" s="1"/>
  <c r="AY603" i="27" s="1"/>
  <c r="AX603" i="27" s="1"/>
  <c r="AP742" i="27"/>
  <c r="AO742" i="27" s="1"/>
  <c r="BA711" i="27"/>
  <c r="AZ711" i="27" s="1"/>
  <c r="AY711" i="27" s="1"/>
  <c r="AX711" i="27" s="1"/>
  <c r="AS711" i="27"/>
  <c r="AR711" i="27" s="1"/>
  <c r="AQ711" i="27" s="1"/>
  <c r="AP711" i="27" s="1"/>
  <c r="AO711" i="27" s="1"/>
  <c r="AS701" i="27"/>
  <c r="AR701" i="27" s="1"/>
  <c r="AQ701" i="27" s="1"/>
  <c r="AP701" i="27" s="1"/>
  <c r="AO701" i="27" s="1"/>
  <c r="BB699" i="27"/>
  <c r="BA699" i="27" s="1"/>
  <c r="AZ699" i="27" s="1"/>
  <c r="AY699" i="27" s="1"/>
  <c r="AX699" i="27" s="1"/>
  <c r="AS699" i="27"/>
  <c r="AR699" i="27" s="1"/>
  <c r="AQ699" i="27" s="1"/>
  <c r="AP699" i="27" s="1"/>
  <c r="AO699" i="27" s="1"/>
  <c r="AS695" i="27"/>
  <c r="AR695" i="27" s="1"/>
  <c r="AQ695" i="27" s="1"/>
  <c r="AP695" i="27" s="1"/>
  <c r="AO695" i="27" s="1"/>
  <c r="BB695" i="27"/>
  <c r="BA695" i="27" s="1"/>
  <c r="AZ695" i="27" s="1"/>
  <c r="AY695" i="27" s="1"/>
  <c r="AX695" i="27" s="1"/>
  <c r="AP680" i="27"/>
  <c r="AO680" i="27" s="1"/>
  <c r="AS617" i="27"/>
  <c r="AR617" i="27" s="1"/>
  <c r="AQ617" i="27" s="1"/>
  <c r="AP617" i="27" s="1"/>
  <c r="AO617" i="27" s="1"/>
  <c r="BB617" i="27"/>
  <c r="BA617" i="27" s="1"/>
  <c r="AZ617" i="27" s="1"/>
  <c r="AY617" i="27" s="1"/>
  <c r="AX617" i="27" s="1"/>
  <c r="AS616" i="27"/>
  <c r="AR616" i="27" s="1"/>
  <c r="AQ616" i="27" s="1"/>
  <c r="AP616" i="27" s="1"/>
  <c r="AO616" i="27" s="1"/>
  <c r="BB616" i="27"/>
  <c r="BA616" i="27" s="1"/>
  <c r="AZ616" i="27" s="1"/>
  <c r="AY616" i="27" s="1"/>
  <c r="AX616" i="27" s="1"/>
  <c r="BA750" i="27"/>
  <c r="AZ750" i="27" s="1"/>
  <c r="AY750" i="27" s="1"/>
  <c r="AX750" i="27" s="1"/>
  <c r="AS737" i="27"/>
  <c r="AR737" i="27" s="1"/>
  <c r="AQ737" i="27" s="1"/>
  <c r="AP737" i="27" s="1"/>
  <c r="AO737" i="27" s="1"/>
  <c r="BA737" i="27"/>
  <c r="AZ737" i="27" s="1"/>
  <c r="AY737" i="27" s="1"/>
  <c r="AX737" i="27" s="1"/>
  <c r="AP712" i="27"/>
  <c r="AO712" i="27" s="1"/>
  <c r="AS627" i="27"/>
  <c r="AR627" i="27" s="1"/>
  <c r="AQ627" i="27" s="1"/>
  <c r="AP627" i="27" s="1"/>
  <c r="AO627" i="27" s="1"/>
  <c r="BB627" i="27"/>
  <c r="BA627" i="27" s="1"/>
  <c r="AZ627" i="27" s="1"/>
  <c r="AY627" i="27" s="1"/>
  <c r="AX627" i="27" s="1"/>
  <c r="AP841" i="27"/>
  <c r="AO841" i="27" s="1"/>
  <c r="AQ840" i="27"/>
  <c r="AP840" i="27" s="1"/>
  <c r="AO840" i="27" s="1"/>
  <c r="BB840" i="27"/>
  <c r="BA840" i="27" s="1"/>
  <c r="AZ840" i="27" s="1"/>
  <c r="AY840" i="27" s="1"/>
  <c r="AX840" i="27" s="1"/>
  <c r="AS830" i="27"/>
  <c r="AR830" i="27" s="1"/>
  <c r="AQ830" i="27" s="1"/>
  <c r="AP830" i="27" s="1"/>
  <c r="AO830" i="27" s="1"/>
  <c r="BA830" i="27"/>
  <c r="AZ830" i="27" s="1"/>
  <c r="AY830" i="27" s="1"/>
  <c r="AX830" i="27" s="1"/>
  <c r="AP826" i="27"/>
  <c r="AO826" i="27" s="1"/>
  <c r="AP787" i="27"/>
  <c r="AO787" i="27" s="1"/>
  <c r="AS785" i="27"/>
  <c r="AR785" i="27" s="1"/>
  <c r="AQ785" i="27" s="1"/>
  <c r="AP785" i="27" s="1"/>
  <c r="AO785" i="27" s="1"/>
  <c r="AP748" i="27"/>
  <c r="AO748" i="27" s="1"/>
  <c r="AS738" i="27"/>
  <c r="AR738" i="27" s="1"/>
  <c r="AQ738" i="27" s="1"/>
  <c r="AP738" i="27" s="1"/>
  <c r="AO738" i="27" s="1"/>
  <c r="BB738" i="27"/>
  <c r="BA738" i="27" s="1"/>
  <c r="AZ738" i="27" s="1"/>
  <c r="AY738" i="27" s="1"/>
  <c r="AX738" i="27" s="1"/>
  <c r="BA696" i="27"/>
  <c r="AZ696" i="27" s="1"/>
  <c r="AY696" i="27" s="1"/>
  <c r="AX696" i="27" s="1"/>
  <c r="AS696" i="27"/>
  <c r="AR696" i="27" s="1"/>
  <c r="AQ696" i="27" s="1"/>
  <c r="AP696" i="27" s="1"/>
  <c r="AO696" i="27" s="1"/>
  <c r="BA650" i="27"/>
  <c r="AZ650" i="27" s="1"/>
  <c r="AY650" i="27" s="1"/>
  <c r="AX650" i="27" s="1"/>
  <c r="AR650" i="27"/>
  <c r="AQ650" i="27" s="1"/>
  <c r="AP650" i="27" s="1"/>
  <c r="AO650" i="27" s="1"/>
  <c r="AS628" i="27"/>
  <c r="AR628" i="27" s="1"/>
  <c r="AQ628" i="27" s="1"/>
  <c r="AP628" i="27" s="1"/>
  <c r="AO628" i="27" s="1"/>
  <c r="BB628" i="27"/>
  <c r="BA628" i="27" s="1"/>
  <c r="AZ628" i="27" s="1"/>
  <c r="AY628" i="27" s="1"/>
  <c r="AX628" i="27" s="1"/>
  <c r="AP608" i="27"/>
  <c r="AO608" i="27" s="1"/>
  <c r="AS690" i="27"/>
  <c r="BA690" i="27"/>
  <c r="AZ690" i="27" s="1"/>
  <c r="AY690" i="27" s="1"/>
  <c r="AX690" i="27" s="1"/>
  <c r="AR690" i="27"/>
  <c r="AQ690" i="27" s="1"/>
  <c r="AP690" i="27" s="1"/>
  <c r="AO690" i="27" s="1"/>
  <c r="BB673" i="27"/>
  <c r="BA673" i="27" s="1"/>
  <c r="AZ673" i="27" s="1"/>
  <c r="AY673" i="27" s="1"/>
  <c r="AX673" i="27" s="1"/>
  <c r="AS673" i="27"/>
  <c r="AR673" i="27" s="1"/>
  <c r="AQ673" i="27" s="1"/>
  <c r="AP673" i="27" s="1"/>
  <c r="AO673" i="27" s="1"/>
  <c r="AS662" i="27"/>
  <c r="AR662" i="27" s="1"/>
  <c r="AQ662" i="27" s="1"/>
  <c r="AP662" i="27" s="1"/>
  <c r="AO662" i="27" s="1"/>
  <c r="BB662" i="27"/>
  <c r="BA662" i="27" s="1"/>
  <c r="AZ662" i="27" s="1"/>
  <c r="AY662" i="27" s="1"/>
  <c r="AX662" i="27" s="1"/>
  <c r="AS659" i="27"/>
  <c r="AR659" i="27" s="1"/>
  <c r="AQ659" i="27" s="1"/>
  <c r="AP659" i="27" s="1"/>
  <c r="AO659" i="27" s="1"/>
  <c r="BB659" i="27"/>
  <c r="BA659" i="27" s="1"/>
  <c r="AZ659" i="27" s="1"/>
  <c r="AY659" i="27" s="1"/>
  <c r="AX659" i="27" s="1"/>
  <c r="AS618" i="27"/>
  <c r="AR618" i="27" s="1"/>
  <c r="AQ618" i="27" s="1"/>
  <c r="AP618" i="27" s="1"/>
  <c r="AO618" i="27" s="1"/>
  <c r="BB618" i="27"/>
  <c r="BA618" i="27" s="1"/>
  <c r="AZ618" i="27" s="1"/>
  <c r="AY618" i="27" s="1"/>
  <c r="AX618" i="27" s="1"/>
  <c r="AS578" i="27"/>
  <c r="AR578" i="27" s="1"/>
  <c r="AQ578" i="27" s="1"/>
  <c r="AP578" i="27" s="1"/>
  <c r="AO578" i="27" s="1"/>
  <c r="BB578" i="27"/>
  <c r="BA578" i="27" s="1"/>
  <c r="AZ578" i="27" s="1"/>
  <c r="AY578" i="27" s="1"/>
  <c r="AX578" i="27" s="1"/>
  <c r="BB613" i="27"/>
  <c r="BA613" i="27" s="1"/>
  <c r="AZ613" i="27" s="1"/>
  <c r="AY613" i="27" s="1"/>
  <c r="AX613" i="27" s="1"/>
  <c r="AS613" i="27"/>
  <c r="AR613" i="27" s="1"/>
  <c r="AQ613" i="27" s="1"/>
  <c r="AP613" i="27" s="1"/>
  <c r="AO613" i="27" s="1"/>
  <c r="AS598" i="27"/>
  <c r="AR598" i="27" s="1"/>
  <c r="AQ598" i="27" s="1"/>
  <c r="AP598" i="27" s="1"/>
  <c r="AO598" i="27" s="1"/>
  <c r="BB598" i="27"/>
  <c r="BA598" i="27" s="1"/>
  <c r="AZ598" i="27" s="1"/>
  <c r="AY598" i="27" s="1"/>
  <c r="AX598" i="27" s="1"/>
  <c r="AS704" i="27"/>
  <c r="AR704" i="27" s="1"/>
  <c r="AQ704" i="27" s="1"/>
  <c r="AP704" i="27" s="1"/>
  <c r="AO704" i="27" s="1"/>
  <c r="BA704" i="27"/>
  <c r="AZ704" i="27" s="1"/>
  <c r="AY704" i="27" s="1"/>
  <c r="AX704" i="27" s="1"/>
  <c r="AP688" i="27"/>
  <c r="AO688" i="27" s="1"/>
  <c r="BB688" i="27"/>
  <c r="BA688" i="27" s="1"/>
  <c r="AZ688" i="27" s="1"/>
  <c r="AY688" i="27" s="1"/>
  <c r="AX688" i="27" s="1"/>
  <c r="AS657" i="27"/>
  <c r="AR657" i="27" s="1"/>
  <c r="AQ657" i="27" s="1"/>
  <c r="AP657" i="27" s="1"/>
  <c r="AO657" i="27" s="1"/>
  <c r="BB657" i="27"/>
  <c r="BA657" i="27" s="1"/>
  <c r="AZ657" i="27" s="1"/>
  <c r="AY657" i="27" s="1"/>
  <c r="AX657" i="27" s="1"/>
  <c r="AR653" i="27"/>
  <c r="AQ653" i="27" s="1"/>
  <c r="AP653" i="27" s="1"/>
  <c r="AO653" i="27" s="1"/>
  <c r="BB653" i="27"/>
  <c r="BA653" i="27" s="1"/>
  <c r="AZ653" i="27" s="1"/>
  <c r="AY653" i="27" s="1"/>
  <c r="AX653" i="27" s="1"/>
  <c r="AS633" i="27"/>
  <c r="AR633" i="27" s="1"/>
  <c r="AQ633" i="27" s="1"/>
  <c r="AP633" i="27" s="1"/>
  <c r="AO633" i="27" s="1"/>
  <c r="BB633" i="27"/>
  <c r="BA633" i="27" s="1"/>
  <c r="AZ633" i="27" s="1"/>
  <c r="AY633" i="27" s="1"/>
  <c r="AX633" i="27" s="1"/>
  <c r="AS615" i="27"/>
  <c r="AR615" i="27" s="1"/>
  <c r="AQ615" i="27" s="1"/>
  <c r="AP615" i="27" s="1"/>
  <c r="AO615" i="27" s="1"/>
  <c r="BB615" i="27"/>
  <c r="BA615" i="27" s="1"/>
  <c r="AZ615" i="27" s="1"/>
  <c r="AY615" i="27" s="1"/>
  <c r="AX615" i="27" s="1"/>
  <c r="BA717" i="27"/>
  <c r="AZ717" i="27" s="1"/>
  <c r="AY717" i="27" s="1"/>
  <c r="AX717" i="27" s="1"/>
  <c r="AR717" i="27"/>
  <c r="AQ717" i="27" s="1"/>
  <c r="AP717" i="27" s="1"/>
  <c r="AO717" i="27" s="1"/>
  <c r="AP697" i="27"/>
  <c r="AO697" i="27" s="1"/>
  <c r="AS687" i="27"/>
  <c r="AR687" i="27" s="1"/>
  <c r="AQ687" i="27" s="1"/>
  <c r="AP687" i="27" s="1"/>
  <c r="AO687" i="27" s="1"/>
  <c r="BA687" i="27"/>
  <c r="AZ687" i="27" s="1"/>
  <c r="AY687" i="27" s="1"/>
  <c r="AX687" i="27" s="1"/>
  <c r="AS654" i="27"/>
  <c r="AR654" i="27" s="1"/>
  <c r="AQ654" i="27" s="1"/>
  <c r="AP654" i="27" s="1"/>
  <c r="AO654" i="27" s="1"/>
  <c r="BA654" i="27"/>
  <c r="AZ654" i="27" s="1"/>
  <c r="AY654" i="27" s="1"/>
  <c r="AX654" i="27" s="1"/>
  <c r="AS642" i="27"/>
  <c r="AR642" i="27" s="1"/>
  <c r="AQ642" i="27" s="1"/>
  <c r="AP642" i="27" s="1"/>
  <c r="AO642" i="27" s="1"/>
  <c r="BA642" i="27"/>
  <c r="AZ642" i="27" s="1"/>
  <c r="AY642" i="27" s="1"/>
  <c r="AX642" i="27" s="1"/>
  <c r="AS507" i="27"/>
  <c r="AR507" i="27" s="1"/>
  <c r="AQ507" i="27" s="1"/>
  <c r="AP507" i="27" s="1"/>
  <c r="AO507" i="27" s="1"/>
  <c r="BB507" i="27"/>
  <c r="BA507" i="27" s="1"/>
  <c r="AZ507" i="27" s="1"/>
  <c r="AY507" i="27" s="1"/>
  <c r="AX507" i="27" s="1"/>
  <c r="AS567" i="27"/>
  <c r="AR567" i="27" s="1"/>
  <c r="AQ567" i="27" s="1"/>
  <c r="AP567" i="27" s="1"/>
  <c r="AO567" i="27" s="1"/>
  <c r="BB567" i="27"/>
  <c r="BA567" i="27" s="1"/>
  <c r="AZ567" i="27" s="1"/>
  <c r="AY567" i="27" s="1"/>
  <c r="AX567" i="27" s="1"/>
  <c r="AS585" i="27"/>
  <c r="AR585" i="27" s="1"/>
  <c r="AQ585" i="27" s="1"/>
  <c r="AP585" i="27" s="1"/>
  <c r="AO585" i="27" s="1"/>
  <c r="BB585" i="27"/>
  <c r="BA585" i="27" s="1"/>
  <c r="AZ585" i="27" s="1"/>
  <c r="AY585" i="27" s="1"/>
  <c r="AX585" i="27" s="1"/>
  <c r="BA590" i="27"/>
  <c r="AZ590" i="27" s="1"/>
  <c r="AY590" i="27" s="1"/>
  <c r="AX590" i="27" s="1"/>
  <c r="AS590" i="27"/>
  <c r="AR590" i="27" s="1"/>
  <c r="AQ590" i="27" s="1"/>
  <c r="AP590" i="27" s="1"/>
  <c r="AO590" i="27" s="1"/>
  <c r="BA569" i="27"/>
  <c r="AZ569" i="27" s="1"/>
  <c r="AY569" i="27" s="1"/>
  <c r="AX569" i="27" s="1"/>
  <c r="BB496" i="27"/>
  <c r="BA496" i="27" s="1"/>
  <c r="AZ496" i="27" s="1"/>
  <c r="AY496" i="27" s="1"/>
  <c r="AX496" i="27" s="1"/>
  <c r="AS496" i="27"/>
  <c r="AR496" i="27" s="1"/>
  <c r="AQ496" i="27" s="1"/>
  <c r="AP496" i="27" s="1"/>
  <c r="AO496" i="27" s="1"/>
  <c r="AO780" i="27"/>
  <c r="BB780" i="27"/>
  <c r="BA780" i="27" s="1"/>
  <c r="AZ780" i="27" s="1"/>
  <c r="AY780" i="27" s="1"/>
  <c r="AX780" i="27" s="1"/>
  <c r="AP778" i="27"/>
  <c r="AO778" i="27" s="1"/>
  <c r="AO777" i="27"/>
  <c r="AS759" i="27"/>
  <c r="AR759" i="27" s="1"/>
  <c r="AQ759" i="27" s="1"/>
  <c r="AP759" i="27" s="1"/>
  <c r="AO759" i="27" s="1"/>
  <c r="BB759" i="27"/>
  <c r="BA759" i="27" s="1"/>
  <c r="AZ759" i="27" s="1"/>
  <c r="AY759" i="27" s="1"/>
  <c r="AX759" i="27" s="1"/>
  <c r="AS749" i="27"/>
  <c r="AR749" i="27" s="1"/>
  <c r="AQ749" i="27" s="1"/>
  <c r="AP749" i="27" s="1"/>
  <c r="AO749" i="27" s="1"/>
  <c r="AY749" i="27"/>
  <c r="AX749" i="27" s="1"/>
  <c r="BA732" i="27"/>
  <c r="AZ732" i="27" s="1"/>
  <c r="AY732" i="27" s="1"/>
  <c r="AX732" i="27" s="1"/>
  <c r="AS728" i="27"/>
  <c r="AR728" i="27" s="1"/>
  <c r="AQ728" i="27" s="1"/>
  <c r="AP728" i="27" s="1"/>
  <c r="AO728" i="27" s="1"/>
  <c r="AZ728" i="27"/>
  <c r="AY728" i="27" s="1"/>
  <c r="AX728" i="27" s="1"/>
  <c r="AS707" i="27"/>
  <c r="AR707" i="27" s="1"/>
  <c r="AQ707" i="27" s="1"/>
  <c r="AP707" i="27" s="1"/>
  <c r="AO707" i="27" s="1"/>
  <c r="AR689" i="27"/>
  <c r="AQ689" i="27" s="1"/>
  <c r="AP689" i="27" s="1"/>
  <c r="AO689" i="27" s="1"/>
  <c r="AS678" i="27"/>
  <c r="AR678" i="27" s="1"/>
  <c r="AQ678" i="27" s="1"/>
  <c r="AP678" i="27" s="1"/>
  <c r="AO678" i="27" s="1"/>
  <c r="BA678" i="27"/>
  <c r="AZ678" i="27" s="1"/>
  <c r="AY678" i="27" s="1"/>
  <c r="AX678" i="27" s="1"/>
  <c r="AS623" i="27"/>
  <c r="AR623" i="27" s="1"/>
  <c r="AQ623" i="27" s="1"/>
  <c r="AP623" i="27" s="1"/>
  <c r="AO623" i="27" s="1"/>
  <c r="BA623" i="27"/>
  <c r="AZ623" i="27" s="1"/>
  <c r="AY623" i="27" s="1"/>
  <c r="AX623" i="27" s="1"/>
  <c r="BA604" i="27"/>
  <c r="AZ604" i="27" s="1"/>
  <c r="AY604" i="27" s="1"/>
  <c r="AX604" i="27" s="1"/>
  <c r="AS587" i="27"/>
  <c r="AR587" i="27" s="1"/>
  <c r="AQ587" i="27" s="1"/>
  <c r="AP587" i="27" s="1"/>
  <c r="AO587" i="27" s="1"/>
  <c r="BB587" i="27"/>
  <c r="BA587" i="27" s="1"/>
  <c r="AZ587" i="27" s="1"/>
  <c r="AY587" i="27" s="1"/>
  <c r="AX587" i="27" s="1"/>
  <c r="AP823" i="27"/>
  <c r="AO823" i="27" s="1"/>
  <c r="AP814" i="27"/>
  <c r="AO814" i="27" s="1"/>
  <c r="AP796" i="27"/>
  <c r="AO796" i="27" s="1"/>
  <c r="AS791" i="27"/>
  <c r="AR791" i="27" s="1"/>
  <c r="AQ791" i="27" s="1"/>
  <c r="AP791" i="27" s="1"/>
  <c r="AO791" i="27" s="1"/>
  <c r="BA791" i="27"/>
  <c r="AZ791" i="27" s="1"/>
  <c r="AY791" i="27" s="1"/>
  <c r="AX791" i="27" s="1"/>
  <c r="AO762" i="27"/>
  <c r="BB762" i="27"/>
  <c r="BA762" i="27" s="1"/>
  <c r="AZ762" i="27" s="1"/>
  <c r="AY762" i="27" s="1"/>
  <c r="AX762" i="27" s="1"/>
  <c r="AS755" i="27"/>
  <c r="AR755" i="27" s="1"/>
  <c r="AQ755" i="27" s="1"/>
  <c r="AP755" i="27" s="1"/>
  <c r="AO755" i="27" s="1"/>
  <c r="BA755" i="27"/>
  <c r="AZ755" i="27" s="1"/>
  <c r="AY755" i="27" s="1"/>
  <c r="AX755" i="27" s="1"/>
  <c r="AO726" i="27"/>
  <c r="BB726" i="27"/>
  <c r="BA726" i="27" s="1"/>
  <c r="AZ726" i="27" s="1"/>
  <c r="AY726" i="27" s="1"/>
  <c r="AX726" i="27" s="1"/>
  <c r="AS719" i="27"/>
  <c r="AR719" i="27" s="1"/>
  <c r="AQ719" i="27" s="1"/>
  <c r="AP719" i="27" s="1"/>
  <c r="AO719" i="27" s="1"/>
  <c r="BA719" i="27"/>
  <c r="AZ719" i="27" s="1"/>
  <c r="AY719" i="27" s="1"/>
  <c r="AX719" i="27" s="1"/>
  <c r="BA691" i="27"/>
  <c r="AZ691" i="27" s="1"/>
  <c r="AY691" i="27" s="1"/>
  <c r="AX691" i="27" s="1"/>
  <c r="AS691" i="27"/>
  <c r="AR691" i="27" s="1"/>
  <c r="AQ691" i="27" s="1"/>
  <c r="AP691" i="27" s="1"/>
  <c r="AO691" i="27" s="1"/>
  <c r="AS663" i="27"/>
  <c r="AR663" i="27" s="1"/>
  <c r="AQ663" i="27" s="1"/>
  <c r="AP663" i="27" s="1"/>
  <c r="AO663" i="27" s="1"/>
  <c r="AS630" i="27"/>
  <c r="AR630" i="27" s="1"/>
  <c r="AQ630" i="27" s="1"/>
  <c r="AP630" i="27" s="1"/>
  <c r="AO630" i="27" s="1"/>
  <c r="BA630" i="27"/>
  <c r="AZ630" i="27" s="1"/>
  <c r="AY630" i="27" s="1"/>
  <c r="AX630" i="27" s="1"/>
  <c r="AS621" i="27"/>
  <c r="AR621" i="27" s="1"/>
  <c r="AQ621" i="27" s="1"/>
  <c r="AP621" i="27" s="1"/>
  <c r="AO621" i="27" s="1"/>
  <c r="AZ621" i="27"/>
  <c r="AY621" i="27" s="1"/>
  <c r="AX621" i="27" s="1"/>
  <c r="AS614" i="27"/>
  <c r="AR614" i="27" s="1"/>
  <c r="AQ614" i="27" s="1"/>
  <c r="AP614" i="27" s="1"/>
  <c r="AO614" i="27" s="1"/>
  <c r="AS611" i="27"/>
  <c r="AR611" i="27" s="1"/>
  <c r="AQ611" i="27" s="1"/>
  <c r="AP611" i="27" s="1"/>
  <c r="AO611" i="27" s="1"/>
  <c r="BA611" i="27"/>
  <c r="AZ611" i="27" s="1"/>
  <c r="AY611" i="27" s="1"/>
  <c r="AX611" i="27" s="1"/>
  <c r="AS606" i="27"/>
  <c r="AR606" i="27" s="1"/>
  <c r="AQ606" i="27" s="1"/>
  <c r="AP606" i="27" s="1"/>
  <c r="AO606" i="27" s="1"/>
  <c r="BB606" i="27"/>
  <c r="BA606" i="27" s="1"/>
  <c r="AZ606" i="27" s="1"/>
  <c r="AY606" i="27" s="1"/>
  <c r="AX606" i="27" s="1"/>
  <c r="AS602" i="27"/>
  <c r="AR602" i="27" s="1"/>
  <c r="AQ602" i="27" s="1"/>
  <c r="AP602" i="27" s="1"/>
  <c r="AO602" i="27" s="1"/>
  <c r="BB579" i="27"/>
  <c r="BA579" i="27" s="1"/>
  <c r="AZ579" i="27" s="1"/>
  <c r="AY579" i="27" s="1"/>
  <c r="AX579" i="27" s="1"/>
  <c r="BB883" i="27"/>
  <c r="BA883" i="27" s="1"/>
  <c r="AZ883" i="27" s="1"/>
  <c r="AY883" i="27" s="1"/>
  <c r="AX883" i="27" s="1"/>
  <c r="BB880" i="27"/>
  <c r="BA880" i="27" s="1"/>
  <c r="AZ880" i="27" s="1"/>
  <c r="AY880" i="27" s="1"/>
  <c r="AX880" i="27" s="1"/>
  <c r="BB877" i="27"/>
  <c r="BA877" i="27" s="1"/>
  <c r="AZ877" i="27" s="1"/>
  <c r="AY877" i="27" s="1"/>
  <c r="AX877" i="27" s="1"/>
  <c r="BB874" i="27"/>
  <c r="BA874" i="27" s="1"/>
  <c r="AZ874" i="27" s="1"/>
  <c r="AY874" i="27" s="1"/>
  <c r="AX874" i="27" s="1"/>
  <c r="BB871" i="27"/>
  <c r="BA871" i="27" s="1"/>
  <c r="AZ871" i="27" s="1"/>
  <c r="AY871" i="27" s="1"/>
  <c r="AX871" i="27" s="1"/>
  <c r="BB868" i="27"/>
  <c r="BA868" i="27" s="1"/>
  <c r="AZ868" i="27" s="1"/>
  <c r="AY868" i="27" s="1"/>
  <c r="AX868" i="27" s="1"/>
  <c r="BB865" i="27"/>
  <c r="BA865" i="27" s="1"/>
  <c r="AZ865" i="27" s="1"/>
  <c r="AY865" i="27" s="1"/>
  <c r="AX865" i="27" s="1"/>
  <c r="BB862" i="27"/>
  <c r="BA862" i="27" s="1"/>
  <c r="AZ862" i="27" s="1"/>
  <c r="AY862" i="27" s="1"/>
  <c r="AX862" i="27" s="1"/>
  <c r="BB859" i="27"/>
  <c r="BA859" i="27" s="1"/>
  <c r="AZ859" i="27" s="1"/>
  <c r="AY859" i="27" s="1"/>
  <c r="AX859" i="27" s="1"/>
  <c r="BB856" i="27"/>
  <c r="BA856" i="27" s="1"/>
  <c r="AZ856" i="27" s="1"/>
  <c r="AY856" i="27" s="1"/>
  <c r="AX856" i="27" s="1"/>
  <c r="BB853" i="27"/>
  <c r="BA853" i="27" s="1"/>
  <c r="AZ853" i="27" s="1"/>
  <c r="AY853" i="27" s="1"/>
  <c r="AX853" i="27" s="1"/>
  <c r="AP790" i="27"/>
  <c r="AO790" i="27" s="1"/>
  <c r="AO783" i="27"/>
  <c r="BB783" i="27"/>
  <c r="BA783" i="27" s="1"/>
  <c r="AZ783" i="27" s="1"/>
  <c r="AY783" i="27" s="1"/>
  <c r="AX783" i="27" s="1"/>
  <c r="AS776" i="27"/>
  <c r="AR776" i="27" s="1"/>
  <c r="AQ776" i="27" s="1"/>
  <c r="AP776" i="27" s="1"/>
  <c r="AO776" i="27" s="1"/>
  <c r="BA776" i="27"/>
  <c r="AZ776" i="27" s="1"/>
  <c r="AY776" i="27" s="1"/>
  <c r="AX776" i="27" s="1"/>
  <c r="AP754" i="27"/>
  <c r="AO754" i="27" s="1"/>
  <c r="BB747" i="27"/>
  <c r="BA747" i="27" s="1"/>
  <c r="AZ747" i="27" s="1"/>
  <c r="AY747" i="27" s="1"/>
  <c r="AX747" i="27" s="1"/>
  <c r="AS740" i="27"/>
  <c r="AR740" i="27" s="1"/>
  <c r="AQ740" i="27" s="1"/>
  <c r="AP740" i="27" s="1"/>
  <c r="AO740" i="27" s="1"/>
  <c r="BA740" i="27"/>
  <c r="AZ740" i="27" s="1"/>
  <c r="AY740" i="27" s="1"/>
  <c r="AX740" i="27" s="1"/>
  <c r="AP718" i="27"/>
  <c r="AO718" i="27" s="1"/>
  <c r="AS683" i="27"/>
  <c r="AR683" i="27" s="1"/>
  <c r="AQ683" i="27" s="1"/>
  <c r="AP683" i="27" s="1"/>
  <c r="AO683" i="27" s="1"/>
  <c r="BA683" i="27"/>
  <c r="AZ683" i="27" s="1"/>
  <c r="AY683" i="27" s="1"/>
  <c r="AX683" i="27" s="1"/>
  <c r="AS669" i="27"/>
  <c r="AR669" i="27" s="1"/>
  <c r="AQ669" i="27" s="1"/>
  <c r="AP669" i="27" s="1"/>
  <c r="AO669" i="27" s="1"/>
  <c r="AZ669" i="27"/>
  <c r="AY669" i="27" s="1"/>
  <c r="AX669" i="27" s="1"/>
  <c r="AP652" i="27"/>
  <c r="AO652" i="27" s="1"/>
  <c r="BB652" i="27"/>
  <c r="BA652" i="27" s="1"/>
  <c r="AZ652" i="27" s="1"/>
  <c r="AY652" i="27" s="1"/>
  <c r="AX652" i="27" s="1"/>
  <c r="AS651" i="27"/>
  <c r="AR651" i="27" s="1"/>
  <c r="AQ651" i="27" s="1"/>
  <c r="AP651" i="27" s="1"/>
  <c r="AO651" i="27" s="1"/>
  <c r="BA651" i="27"/>
  <c r="AZ651" i="27" s="1"/>
  <c r="AY651" i="27" s="1"/>
  <c r="AX651" i="27" s="1"/>
  <c r="BA649" i="27"/>
  <c r="AZ649" i="27" s="1"/>
  <c r="AY649" i="27" s="1"/>
  <c r="AX649" i="27" s="1"/>
  <c r="AR649" i="27"/>
  <c r="AQ649" i="27" s="1"/>
  <c r="AP649" i="27" s="1"/>
  <c r="AO649" i="27" s="1"/>
  <c r="AR637" i="27"/>
  <c r="AQ637" i="27" s="1"/>
  <c r="AP637" i="27" s="1"/>
  <c r="AO637" i="27" s="1"/>
  <c r="BB637" i="27"/>
  <c r="BA637" i="27" s="1"/>
  <c r="AZ637" i="27" s="1"/>
  <c r="AY637" i="27" s="1"/>
  <c r="AX637" i="27" s="1"/>
  <c r="BB631" i="27"/>
  <c r="BA631" i="27" s="1"/>
  <c r="AZ631" i="27" s="1"/>
  <c r="AY631" i="27" s="1"/>
  <c r="AX631" i="27" s="1"/>
  <c r="BB607" i="27"/>
  <c r="BA607" i="27" s="1"/>
  <c r="AZ607" i="27" s="1"/>
  <c r="AY607" i="27" s="1"/>
  <c r="AX607" i="27" s="1"/>
  <c r="BB593" i="27"/>
  <c r="BA593" i="27" s="1"/>
  <c r="AZ593" i="27" s="1"/>
  <c r="AY593" i="27" s="1"/>
  <c r="AX593" i="27" s="1"/>
  <c r="AS593" i="27"/>
  <c r="AR593" i="27" s="1"/>
  <c r="AQ593" i="27" s="1"/>
  <c r="AP593" i="27" s="1"/>
  <c r="AO593" i="27" s="1"/>
  <c r="BA560" i="27"/>
  <c r="AZ560" i="27" s="1"/>
  <c r="AY560" i="27" s="1"/>
  <c r="AX560" i="27" s="1"/>
  <c r="AS560" i="27"/>
  <c r="AR560" i="27" s="1"/>
  <c r="AQ560" i="27" s="1"/>
  <c r="AP560" i="27" s="1"/>
  <c r="AO560" i="27" s="1"/>
  <c r="AR664" i="27"/>
  <c r="AQ664" i="27" s="1"/>
  <c r="AP664" i="27" s="1"/>
  <c r="AO664" i="27" s="1"/>
  <c r="BB664" i="27"/>
  <c r="BA664" i="27" s="1"/>
  <c r="AZ664" i="27" s="1"/>
  <c r="AY664" i="27" s="1"/>
  <c r="AX664" i="27" s="1"/>
  <c r="AP644" i="27"/>
  <c r="AO644" i="27" s="1"/>
  <c r="AR605" i="27"/>
  <c r="AQ605" i="27" s="1"/>
  <c r="AP605" i="27" s="1"/>
  <c r="AO605" i="27" s="1"/>
  <c r="BB588" i="27"/>
  <c r="BA588" i="27" s="1"/>
  <c r="AZ588" i="27" s="1"/>
  <c r="AY588" i="27" s="1"/>
  <c r="AX588" i="27" s="1"/>
  <c r="AS502" i="27"/>
  <c r="AR502" i="27" s="1"/>
  <c r="AQ502" i="27" s="1"/>
  <c r="AP502" i="27" s="1"/>
  <c r="AO502" i="27" s="1"/>
  <c r="BB502" i="27"/>
  <c r="BA502" i="27" s="1"/>
  <c r="AZ502" i="27" s="1"/>
  <c r="AY502" i="27" s="1"/>
  <c r="AX502" i="27" s="1"/>
  <c r="AS631" i="27"/>
  <c r="AR631" i="27" s="1"/>
  <c r="AQ631" i="27" s="1"/>
  <c r="AP631" i="27" s="1"/>
  <c r="AO631" i="27" s="1"/>
  <c r="AS626" i="27"/>
  <c r="AR626" i="27" s="1"/>
  <c r="AQ626" i="27" s="1"/>
  <c r="AP626" i="27" s="1"/>
  <c r="AO626" i="27" s="1"/>
  <c r="BB626" i="27"/>
  <c r="BA626" i="27" s="1"/>
  <c r="AZ626" i="27" s="1"/>
  <c r="AY626" i="27" s="1"/>
  <c r="AX626" i="27" s="1"/>
  <c r="BA625" i="27"/>
  <c r="AZ625" i="27" s="1"/>
  <c r="AY625" i="27" s="1"/>
  <c r="AX625" i="27" s="1"/>
  <c r="AS625" i="27"/>
  <c r="AR625" i="27" s="1"/>
  <c r="AQ625" i="27" s="1"/>
  <c r="AP625" i="27" s="1"/>
  <c r="AO625" i="27" s="1"/>
  <c r="AS604" i="27"/>
  <c r="AR604" i="27" s="1"/>
  <c r="AQ604" i="27" s="1"/>
  <c r="AP604" i="27" s="1"/>
  <c r="AO604" i="27" s="1"/>
  <c r="AS579" i="27"/>
  <c r="AR579" i="27" s="1"/>
  <c r="AQ579" i="27" s="1"/>
  <c r="AP579" i="27" s="1"/>
  <c r="AO579" i="27" s="1"/>
  <c r="AS570" i="27"/>
  <c r="AR570" i="27" s="1"/>
  <c r="AQ570" i="27" s="1"/>
  <c r="AP570" i="27" s="1"/>
  <c r="AO570" i="27" s="1"/>
  <c r="BB570" i="27"/>
  <c r="BA570" i="27" s="1"/>
  <c r="AZ570" i="27" s="1"/>
  <c r="AY570" i="27" s="1"/>
  <c r="AX570" i="27" s="1"/>
  <c r="AS566" i="27"/>
  <c r="AR566" i="27" s="1"/>
  <c r="AQ566" i="27" s="1"/>
  <c r="AP566" i="27" s="1"/>
  <c r="AO566" i="27" s="1"/>
  <c r="BB566" i="27"/>
  <c r="BA566" i="27" s="1"/>
  <c r="AZ566" i="27" s="1"/>
  <c r="AY566" i="27" s="1"/>
  <c r="AX566" i="27" s="1"/>
  <c r="BB614" i="27"/>
  <c r="BA614" i="27" s="1"/>
  <c r="AZ614" i="27" s="1"/>
  <c r="AY614" i="27" s="1"/>
  <c r="AX614" i="27" s="1"/>
  <c r="AS607" i="27"/>
  <c r="AR607" i="27" s="1"/>
  <c r="AQ607" i="27" s="1"/>
  <c r="AP607" i="27" s="1"/>
  <c r="AO607" i="27" s="1"/>
  <c r="AS588" i="27"/>
  <c r="AR588" i="27" s="1"/>
  <c r="AQ588" i="27" s="1"/>
  <c r="AP588" i="27" s="1"/>
  <c r="AO588" i="27" s="1"/>
  <c r="BA577" i="27"/>
  <c r="AZ577" i="27" s="1"/>
  <c r="AY577" i="27" s="1"/>
  <c r="AX577" i="27" s="1"/>
  <c r="AQ577" i="27"/>
  <c r="AP577" i="27" s="1"/>
  <c r="AO577" i="27" s="1"/>
  <c r="AS550" i="27"/>
  <c r="AR550" i="27" s="1"/>
  <c r="AQ550" i="27" s="1"/>
  <c r="AP550" i="27" s="1"/>
  <c r="AO550" i="27" s="1"/>
  <c r="BB550" i="27"/>
  <c r="BA550" i="27" s="1"/>
  <c r="AZ550" i="27" s="1"/>
  <c r="AY550" i="27" s="1"/>
  <c r="AX550" i="27" s="1"/>
  <c r="AR665" i="27"/>
  <c r="AQ665" i="27" s="1"/>
  <c r="AP665" i="27" s="1"/>
  <c r="AO665" i="27" s="1"/>
  <c r="AP656" i="27"/>
  <c r="AO656" i="27" s="1"/>
  <c r="BA655" i="27"/>
  <c r="AZ655" i="27" s="1"/>
  <c r="AY655" i="27" s="1"/>
  <c r="AX655" i="27" s="1"/>
  <c r="AS655" i="27"/>
  <c r="AR655" i="27" s="1"/>
  <c r="AQ655" i="27" s="1"/>
  <c r="AP655" i="27" s="1"/>
  <c r="AO655" i="27" s="1"/>
  <c r="AP632" i="27"/>
  <c r="AO632" i="27" s="1"/>
  <c r="BB602" i="27"/>
  <c r="BA602" i="27" s="1"/>
  <c r="AZ602" i="27" s="1"/>
  <c r="AY602" i="27" s="1"/>
  <c r="AX602" i="27" s="1"/>
  <c r="AS532" i="27"/>
  <c r="AR532" i="27" s="1"/>
  <c r="AQ532" i="27" s="1"/>
  <c r="AP532" i="27" s="1"/>
  <c r="AO532" i="27" s="1"/>
  <c r="BB532" i="27"/>
  <c r="BA532" i="27" s="1"/>
  <c r="AZ532" i="27" s="1"/>
  <c r="AY532" i="27" s="1"/>
  <c r="AX532" i="27" s="1"/>
  <c r="AS513" i="27"/>
  <c r="AR513" i="27" s="1"/>
  <c r="AQ513" i="27" s="1"/>
  <c r="AP513" i="27" s="1"/>
  <c r="AO513" i="27" s="1"/>
  <c r="BB513" i="27"/>
  <c r="BA513" i="27" s="1"/>
  <c r="AZ513" i="27" s="1"/>
  <c r="AY513" i="27" s="1"/>
  <c r="AX513" i="27" s="1"/>
  <c r="AS713" i="27"/>
  <c r="AR713" i="27" s="1"/>
  <c r="AQ713" i="27" s="1"/>
  <c r="AP713" i="27" s="1"/>
  <c r="AO713" i="27" s="1"/>
  <c r="BA713" i="27"/>
  <c r="AZ713" i="27" s="1"/>
  <c r="AY713" i="27" s="1"/>
  <c r="AX713" i="27" s="1"/>
  <c r="AS681" i="27"/>
  <c r="AR681" i="27" s="1"/>
  <c r="AQ681" i="27" s="1"/>
  <c r="AP681" i="27" s="1"/>
  <c r="AO681" i="27" s="1"/>
  <c r="AZ681" i="27"/>
  <c r="AY681" i="27" s="1"/>
  <c r="AX681" i="27" s="1"/>
  <c r="BA679" i="27"/>
  <c r="AZ679" i="27" s="1"/>
  <c r="AY679" i="27" s="1"/>
  <c r="AX679" i="27" s="1"/>
  <c r="AS679" i="27"/>
  <c r="AR679" i="27" s="1"/>
  <c r="AQ679" i="27" s="1"/>
  <c r="AP679" i="27" s="1"/>
  <c r="AO679" i="27" s="1"/>
  <c r="AP676" i="27"/>
  <c r="AO676" i="27" s="1"/>
  <c r="BB676" i="27"/>
  <c r="BA676" i="27" s="1"/>
  <c r="AZ676" i="27" s="1"/>
  <c r="AY676" i="27" s="1"/>
  <c r="AX676" i="27" s="1"/>
  <c r="AS675" i="27"/>
  <c r="AR675" i="27" s="1"/>
  <c r="AQ675" i="27" s="1"/>
  <c r="AP675" i="27" s="1"/>
  <c r="AO675" i="27" s="1"/>
  <c r="BA675" i="27"/>
  <c r="AZ675" i="27" s="1"/>
  <c r="AY675" i="27" s="1"/>
  <c r="AX675" i="27" s="1"/>
  <c r="BB674" i="27"/>
  <c r="BA674" i="27" s="1"/>
  <c r="AZ674" i="27" s="1"/>
  <c r="AY674" i="27" s="1"/>
  <c r="AX674" i="27" s="1"/>
  <c r="AS645" i="27"/>
  <c r="AR645" i="27" s="1"/>
  <c r="AQ645" i="27" s="1"/>
  <c r="AP645" i="27" s="1"/>
  <c r="AO645" i="27" s="1"/>
  <c r="AZ645" i="27"/>
  <c r="AY645" i="27" s="1"/>
  <c r="AX645" i="27" s="1"/>
  <c r="BA643" i="27"/>
  <c r="AZ643" i="27" s="1"/>
  <c r="AY643" i="27" s="1"/>
  <c r="AX643" i="27" s="1"/>
  <c r="AS643" i="27"/>
  <c r="AR643" i="27" s="1"/>
  <c r="AQ643" i="27" s="1"/>
  <c r="AP643" i="27" s="1"/>
  <c r="AO643" i="27" s="1"/>
  <c r="BB640" i="27"/>
  <c r="BA640" i="27" s="1"/>
  <c r="AZ640" i="27" s="1"/>
  <c r="AY640" i="27" s="1"/>
  <c r="AX640" i="27" s="1"/>
  <c r="AS639" i="27"/>
  <c r="AR639" i="27" s="1"/>
  <c r="AQ639" i="27" s="1"/>
  <c r="AP639" i="27" s="1"/>
  <c r="AO639" i="27" s="1"/>
  <c r="BA639" i="27"/>
  <c r="AZ639" i="27" s="1"/>
  <c r="AY639" i="27" s="1"/>
  <c r="AX639" i="27" s="1"/>
  <c r="BB638" i="27"/>
  <c r="BA638" i="27" s="1"/>
  <c r="AZ638" i="27" s="1"/>
  <c r="AY638" i="27" s="1"/>
  <c r="AX638" i="27" s="1"/>
  <c r="AS609" i="27"/>
  <c r="AR609" i="27" s="1"/>
  <c r="AQ609" i="27" s="1"/>
  <c r="AP609" i="27" s="1"/>
  <c r="AO609" i="27" s="1"/>
  <c r="AS584" i="27"/>
  <c r="AR584" i="27" s="1"/>
  <c r="AQ584" i="27" s="1"/>
  <c r="AP584" i="27" s="1"/>
  <c r="AO584" i="27" s="1"/>
  <c r="BA580" i="27"/>
  <c r="AZ580" i="27" s="1"/>
  <c r="AY580" i="27" s="1"/>
  <c r="AX580" i="27" s="1"/>
  <c r="AR580" i="27"/>
  <c r="AQ580" i="27" s="1"/>
  <c r="AP580" i="27" s="1"/>
  <c r="AO580" i="27" s="1"/>
  <c r="BA568" i="27"/>
  <c r="AZ568" i="27" s="1"/>
  <c r="AY568" i="27" s="1"/>
  <c r="AX568" i="27" s="1"/>
  <c r="AR568" i="27"/>
  <c r="AQ568" i="27" s="1"/>
  <c r="AP568" i="27" s="1"/>
  <c r="AO568" i="27" s="1"/>
  <c r="BA553" i="27"/>
  <c r="AZ553" i="27" s="1"/>
  <c r="AY553" i="27" s="1"/>
  <c r="AX553" i="27" s="1"/>
  <c r="AS553" i="27"/>
  <c r="AR553" i="27" s="1"/>
  <c r="AQ553" i="27" s="1"/>
  <c r="AP553" i="27" s="1"/>
  <c r="AO553" i="27" s="1"/>
  <c r="BA551" i="27"/>
  <c r="AZ551" i="27" s="1"/>
  <c r="AY551" i="27" s="1"/>
  <c r="AX551" i="27" s="1"/>
  <c r="AS551" i="27"/>
  <c r="AR551" i="27" s="1"/>
  <c r="AQ551" i="27" s="1"/>
  <c r="AP551" i="27" s="1"/>
  <c r="AO551" i="27" s="1"/>
  <c r="AS545" i="27"/>
  <c r="AR545" i="27" s="1"/>
  <c r="AQ545" i="27" s="1"/>
  <c r="AP545" i="27" s="1"/>
  <c r="AO545" i="27" s="1"/>
  <c r="BB545" i="27"/>
  <c r="BA545" i="27" s="1"/>
  <c r="AZ545" i="27" s="1"/>
  <c r="AY545" i="27" s="1"/>
  <c r="AX545" i="27" s="1"/>
  <c r="AZ533" i="27"/>
  <c r="AY533" i="27" s="1"/>
  <c r="AX533" i="27" s="1"/>
  <c r="AS533" i="27"/>
  <c r="AR533" i="27" s="1"/>
  <c r="AQ533" i="27" s="1"/>
  <c r="AP533" i="27" s="1"/>
  <c r="AO533" i="27" s="1"/>
  <c r="BB523" i="27"/>
  <c r="BA523" i="27" s="1"/>
  <c r="AZ523" i="27" s="1"/>
  <c r="AY523" i="27" s="1"/>
  <c r="AX523" i="27" s="1"/>
  <c r="AS523" i="27"/>
  <c r="AR523" i="27" s="1"/>
  <c r="AQ523" i="27" s="1"/>
  <c r="AP523" i="27" s="1"/>
  <c r="AO523" i="27" s="1"/>
  <c r="AZ512" i="27"/>
  <c r="AY512" i="27" s="1"/>
  <c r="AX512" i="27" s="1"/>
  <c r="AS512" i="27"/>
  <c r="AR512" i="27" s="1"/>
  <c r="AQ512" i="27" s="1"/>
  <c r="AP512" i="27" s="1"/>
  <c r="AO512" i="27" s="1"/>
  <c r="BB491" i="27"/>
  <c r="BA491" i="27" s="1"/>
  <c r="AZ491" i="27" s="1"/>
  <c r="AY491" i="27" s="1"/>
  <c r="AX491" i="27" s="1"/>
  <c r="AS491" i="27"/>
  <c r="AR491" i="27" s="1"/>
  <c r="AQ491" i="27" s="1"/>
  <c r="AP491" i="27" s="1"/>
  <c r="AO491" i="27" s="1"/>
  <c r="AS447" i="27"/>
  <c r="AR447" i="27" s="1"/>
  <c r="AQ447" i="27" s="1"/>
  <c r="AP447" i="27" s="1"/>
  <c r="AO447" i="27" s="1"/>
  <c r="BB447" i="27"/>
  <c r="BA447" i="27" s="1"/>
  <c r="AZ447" i="27" s="1"/>
  <c r="AY447" i="27" s="1"/>
  <c r="AX447" i="27" s="1"/>
  <c r="BB705" i="27"/>
  <c r="BA705" i="27" s="1"/>
  <c r="AZ705" i="27" s="1"/>
  <c r="AY705" i="27" s="1"/>
  <c r="AX705" i="27" s="1"/>
  <c r="AS698" i="27"/>
  <c r="AR698" i="27" s="1"/>
  <c r="AQ698" i="27" s="1"/>
  <c r="AP698" i="27" s="1"/>
  <c r="AO698" i="27" s="1"/>
  <c r="BA698" i="27"/>
  <c r="AZ698" i="27" s="1"/>
  <c r="AY698" i="27" s="1"/>
  <c r="AX698" i="27" s="1"/>
  <c r="AR677" i="27"/>
  <c r="AQ677" i="27" s="1"/>
  <c r="AP677" i="27" s="1"/>
  <c r="AO677" i="27" s="1"/>
  <c r="AS671" i="27"/>
  <c r="AR671" i="27" s="1"/>
  <c r="AQ671" i="27" s="1"/>
  <c r="AP671" i="27" s="1"/>
  <c r="AO671" i="27" s="1"/>
  <c r="BB671" i="27"/>
  <c r="BA671" i="27" s="1"/>
  <c r="AZ671" i="27" s="1"/>
  <c r="AY671" i="27" s="1"/>
  <c r="AX671" i="27" s="1"/>
  <c r="AR641" i="27"/>
  <c r="AQ641" i="27" s="1"/>
  <c r="AP641" i="27" s="1"/>
  <c r="AO641" i="27" s="1"/>
  <c r="AS635" i="27"/>
  <c r="AR635" i="27" s="1"/>
  <c r="AQ635" i="27" s="1"/>
  <c r="AP635" i="27" s="1"/>
  <c r="AO635" i="27" s="1"/>
  <c r="BB635" i="27"/>
  <c r="BA635" i="27" s="1"/>
  <c r="AZ635" i="27" s="1"/>
  <c r="AY635" i="27" s="1"/>
  <c r="AX635" i="27" s="1"/>
  <c r="AR595" i="27"/>
  <c r="AQ595" i="27" s="1"/>
  <c r="AP595" i="27" s="1"/>
  <c r="AO595" i="27" s="1"/>
  <c r="AS591" i="27"/>
  <c r="AR591" i="27" s="1"/>
  <c r="AQ591" i="27" s="1"/>
  <c r="AP591" i="27" s="1"/>
  <c r="AO591" i="27" s="1"/>
  <c r="BA591" i="27"/>
  <c r="AZ591" i="27" s="1"/>
  <c r="AY591" i="27" s="1"/>
  <c r="AX591" i="27" s="1"/>
  <c r="AS549" i="27"/>
  <c r="AR549" i="27" s="1"/>
  <c r="AQ549" i="27" s="1"/>
  <c r="AP549" i="27" s="1"/>
  <c r="AO549" i="27" s="1"/>
  <c r="AZ549" i="27"/>
  <c r="AY549" i="27" s="1"/>
  <c r="AX549" i="27" s="1"/>
  <c r="AQ541" i="27"/>
  <c r="AP541" i="27" s="1"/>
  <c r="AO541" i="27" s="1"/>
  <c r="BB531" i="27"/>
  <c r="BA531" i="27" s="1"/>
  <c r="AZ531" i="27" s="1"/>
  <c r="AY531" i="27" s="1"/>
  <c r="AX531" i="27" s="1"/>
  <c r="AR531" i="27"/>
  <c r="AQ531" i="27" s="1"/>
  <c r="AP531" i="27" s="1"/>
  <c r="AO531" i="27" s="1"/>
  <c r="AS531" i="27"/>
  <c r="AY497" i="27"/>
  <c r="AX497" i="27" s="1"/>
  <c r="AS497" i="27"/>
  <c r="AR497" i="27" s="1"/>
  <c r="AQ497" i="27" s="1"/>
  <c r="AP497" i="27" s="1"/>
  <c r="AO497" i="27" s="1"/>
  <c r="BB466" i="27"/>
  <c r="BA466" i="27" s="1"/>
  <c r="AZ466" i="27" s="1"/>
  <c r="AY466" i="27" s="1"/>
  <c r="AX466" i="27" s="1"/>
  <c r="AS466" i="27"/>
  <c r="AR466" i="27" s="1"/>
  <c r="AQ466" i="27" s="1"/>
  <c r="AP466" i="27" s="1"/>
  <c r="AO466" i="27" s="1"/>
  <c r="AS582" i="27"/>
  <c r="AR582" i="27" s="1"/>
  <c r="AQ582" i="27" s="1"/>
  <c r="AP582" i="27" s="1"/>
  <c r="AO582" i="27" s="1"/>
  <c r="BA582" i="27"/>
  <c r="AZ582" i="27" s="1"/>
  <c r="AY582" i="27" s="1"/>
  <c r="AX582" i="27" s="1"/>
  <c r="AS477" i="27"/>
  <c r="AR477" i="27" s="1"/>
  <c r="AQ477" i="27" s="1"/>
  <c r="AP477" i="27" s="1"/>
  <c r="AO477" i="27" s="1"/>
  <c r="BB477" i="27"/>
  <c r="BA477" i="27" s="1"/>
  <c r="AZ477" i="27" s="1"/>
  <c r="AY477" i="27" s="1"/>
  <c r="AX477" i="27" s="1"/>
  <c r="AS395" i="27"/>
  <c r="AR395" i="27" s="1"/>
  <c r="AQ395" i="27" s="1"/>
  <c r="AP395" i="27" s="1"/>
  <c r="AO395" i="27" s="1"/>
  <c r="BB395" i="27"/>
  <c r="BA395" i="27" s="1"/>
  <c r="AZ395" i="27" s="1"/>
  <c r="AY395" i="27" s="1"/>
  <c r="AX395" i="27" s="1"/>
  <c r="AR569" i="27"/>
  <c r="AQ569" i="27" s="1"/>
  <c r="AP569" i="27" s="1"/>
  <c r="AO569" i="27" s="1"/>
  <c r="AS548" i="27"/>
  <c r="AR548" i="27" s="1"/>
  <c r="AQ548" i="27" s="1"/>
  <c r="AP548" i="27" s="1"/>
  <c r="AO548" i="27" s="1"/>
  <c r="AS534" i="27"/>
  <c r="AR534" i="27" s="1"/>
  <c r="AQ534" i="27" s="1"/>
  <c r="AP534" i="27" s="1"/>
  <c r="AO534" i="27" s="1"/>
  <c r="BB534" i="27"/>
  <c r="BA534" i="27" s="1"/>
  <c r="AZ534" i="27" s="1"/>
  <c r="AY534" i="27" s="1"/>
  <c r="AX534" i="27" s="1"/>
  <c r="BA514" i="27"/>
  <c r="AZ514" i="27" s="1"/>
  <c r="AY514" i="27" s="1"/>
  <c r="AX514" i="27" s="1"/>
  <c r="AS514" i="27"/>
  <c r="AR514" i="27" s="1"/>
  <c r="AQ514" i="27" s="1"/>
  <c r="AP514" i="27" s="1"/>
  <c r="AO514" i="27" s="1"/>
  <c r="AS487" i="27"/>
  <c r="AR487" i="27" s="1"/>
  <c r="AQ487" i="27" s="1"/>
  <c r="AP487" i="27" s="1"/>
  <c r="AO487" i="27" s="1"/>
  <c r="BB487" i="27"/>
  <c r="BA487" i="27" s="1"/>
  <c r="AZ487" i="27" s="1"/>
  <c r="AY487" i="27" s="1"/>
  <c r="AX487" i="27" s="1"/>
  <c r="BB584" i="27"/>
  <c r="BA584" i="27" s="1"/>
  <c r="AZ584" i="27" s="1"/>
  <c r="AY584" i="27" s="1"/>
  <c r="AX584" i="27" s="1"/>
  <c r="BA583" i="27"/>
  <c r="AZ583" i="27" s="1"/>
  <c r="AY583" i="27" s="1"/>
  <c r="AX583" i="27" s="1"/>
  <c r="AS583" i="27"/>
  <c r="AR583" i="27" s="1"/>
  <c r="AQ583" i="27" s="1"/>
  <c r="AP583" i="27" s="1"/>
  <c r="AO583" i="27" s="1"/>
  <c r="BB692" i="27"/>
  <c r="BA692" i="27" s="1"/>
  <c r="AZ692" i="27" s="1"/>
  <c r="AY692" i="27" s="1"/>
  <c r="AX692" i="27" s="1"/>
  <c r="BB684" i="27"/>
  <c r="BA684" i="27" s="1"/>
  <c r="AZ684" i="27" s="1"/>
  <c r="AY684" i="27" s="1"/>
  <c r="AX684" i="27" s="1"/>
  <c r="AO684" i="27"/>
  <c r="BB680" i="27"/>
  <c r="BA680" i="27" s="1"/>
  <c r="AZ680" i="27" s="1"/>
  <c r="AY680" i="27" s="1"/>
  <c r="AX680" i="27" s="1"/>
  <c r="BB672" i="27"/>
  <c r="BA672" i="27" s="1"/>
  <c r="AZ672" i="27" s="1"/>
  <c r="AY672" i="27" s="1"/>
  <c r="AX672" i="27" s="1"/>
  <c r="AO672" i="27"/>
  <c r="BB668" i="27"/>
  <c r="BA668" i="27" s="1"/>
  <c r="AZ668" i="27" s="1"/>
  <c r="AY668" i="27" s="1"/>
  <c r="AX668" i="27" s="1"/>
  <c r="BB660" i="27"/>
  <c r="BA660" i="27" s="1"/>
  <c r="AZ660" i="27" s="1"/>
  <c r="AY660" i="27" s="1"/>
  <c r="AX660" i="27" s="1"/>
  <c r="AO660" i="27"/>
  <c r="BB656" i="27"/>
  <c r="BA656" i="27" s="1"/>
  <c r="AZ656" i="27" s="1"/>
  <c r="AY656" i="27" s="1"/>
  <c r="AX656" i="27" s="1"/>
  <c r="BB648" i="27"/>
  <c r="BA648" i="27" s="1"/>
  <c r="AZ648" i="27" s="1"/>
  <c r="AY648" i="27" s="1"/>
  <c r="AX648" i="27" s="1"/>
  <c r="AO648" i="27"/>
  <c r="BB644" i="27"/>
  <c r="BA644" i="27" s="1"/>
  <c r="AZ644" i="27" s="1"/>
  <c r="AY644" i="27" s="1"/>
  <c r="AX644" i="27" s="1"/>
  <c r="BB636" i="27"/>
  <c r="BA636" i="27" s="1"/>
  <c r="AZ636" i="27" s="1"/>
  <c r="AY636" i="27" s="1"/>
  <c r="AX636" i="27" s="1"/>
  <c r="BB632" i="27"/>
  <c r="BA632" i="27" s="1"/>
  <c r="AZ632" i="27" s="1"/>
  <c r="AY632" i="27" s="1"/>
  <c r="AX632" i="27" s="1"/>
  <c r="BB624" i="27"/>
  <c r="BA624" i="27" s="1"/>
  <c r="AZ624" i="27" s="1"/>
  <c r="AY624" i="27" s="1"/>
  <c r="AX624" i="27" s="1"/>
  <c r="BB620" i="27"/>
  <c r="BA620" i="27" s="1"/>
  <c r="AZ620" i="27" s="1"/>
  <c r="AY620" i="27" s="1"/>
  <c r="AX620" i="27" s="1"/>
  <c r="BB612" i="27"/>
  <c r="BA612" i="27" s="1"/>
  <c r="AZ612" i="27" s="1"/>
  <c r="AY612" i="27" s="1"/>
  <c r="AX612" i="27" s="1"/>
  <c r="AO612" i="27"/>
  <c r="BB608" i="27"/>
  <c r="BA608" i="27" s="1"/>
  <c r="AZ608" i="27" s="1"/>
  <c r="AY608" i="27" s="1"/>
  <c r="AX608" i="27" s="1"/>
  <c r="AS600" i="27"/>
  <c r="AR600" i="27" s="1"/>
  <c r="AQ600" i="27" s="1"/>
  <c r="AP600" i="27" s="1"/>
  <c r="AO600" i="27" s="1"/>
  <c r="BB600" i="27"/>
  <c r="BA600" i="27" s="1"/>
  <c r="AZ600" i="27" s="1"/>
  <c r="AY600" i="27" s="1"/>
  <c r="AX600" i="27" s="1"/>
  <c r="AR599" i="27"/>
  <c r="AQ599" i="27" s="1"/>
  <c r="AP599" i="27" s="1"/>
  <c r="AO599" i="27" s="1"/>
  <c r="BB594" i="27"/>
  <c r="BA594" i="27" s="1"/>
  <c r="AZ594" i="27" s="1"/>
  <c r="AY594" i="27" s="1"/>
  <c r="AX594" i="27" s="1"/>
  <c r="AO594" i="27"/>
  <c r="BB589" i="27"/>
  <c r="BA589" i="27" s="1"/>
  <c r="AZ589" i="27" s="1"/>
  <c r="AY589" i="27" s="1"/>
  <c r="AX589" i="27" s="1"/>
  <c r="AS575" i="27"/>
  <c r="AR575" i="27" s="1"/>
  <c r="AQ575" i="27" s="1"/>
  <c r="AP575" i="27" s="1"/>
  <c r="AO575" i="27" s="1"/>
  <c r="BB565" i="27"/>
  <c r="BA565" i="27" s="1"/>
  <c r="AZ565" i="27" s="1"/>
  <c r="AY565" i="27" s="1"/>
  <c r="AX565" i="27" s="1"/>
  <c r="AS564" i="27"/>
  <c r="AR564" i="27" s="1"/>
  <c r="AQ564" i="27" s="1"/>
  <c r="AP564" i="27" s="1"/>
  <c r="AO564" i="27" s="1"/>
  <c r="BA564" i="27"/>
  <c r="AZ564" i="27" s="1"/>
  <c r="AY564" i="27" s="1"/>
  <c r="AX564" i="27" s="1"/>
  <c r="AO563" i="27"/>
  <c r="BB563" i="27"/>
  <c r="BA563" i="27" s="1"/>
  <c r="AZ563" i="27" s="1"/>
  <c r="AY563" i="27" s="1"/>
  <c r="AX563" i="27" s="1"/>
  <c r="AR557" i="27"/>
  <c r="AQ557" i="27" s="1"/>
  <c r="AP557" i="27" s="1"/>
  <c r="AO557" i="27" s="1"/>
  <c r="AR556" i="27"/>
  <c r="AQ556" i="27" s="1"/>
  <c r="AP556" i="27" s="1"/>
  <c r="AO556" i="27" s="1"/>
  <c r="AS546" i="27"/>
  <c r="AR546" i="27" s="1"/>
  <c r="AQ546" i="27" s="1"/>
  <c r="AP546" i="27" s="1"/>
  <c r="AO546" i="27" s="1"/>
  <c r="BA546" i="27"/>
  <c r="AZ546" i="27" s="1"/>
  <c r="AY546" i="27" s="1"/>
  <c r="AX546" i="27" s="1"/>
  <c r="AS543" i="27"/>
  <c r="AR543" i="27" s="1"/>
  <c r="AQ543" i="27" s="1"/>
  <c r="AP543" i="27" s="1"/>
  <c r="AO543" i="27" s="1"/>
  <c r="BB543" i="27"/>
  <c r="BA543" i="27" s="1"/>
  <c r="AZ543" i="27" s="1"/>
  <c r="AY543" i="27" s="1"/>
  <c r="AX543" i="27" s="1"/>
  <c r="AS539" i="27"/>
  <c r="AR539" i="27" s="1"/>
  <c r="AQ539" i="27" s="1"/>
  <c r="AP539" i="27" s="1"/>
  <c r="AO539" i="27" s="1"/>
  <c r="AS529" i="27"/>
  <c r="AR529" i="27" s="1"/>
  <c r="AQ529" i="27" s="1"/>
  <c r="AP529" i="27" s="1"/>
  <c r="AO529" i="27" s="1"/>
  <c r="AS525" i="27"/>
  <c r="AR525" i="27" s="1"/>
  <c r="AQ525" i="27" s="1"/>
  <c r="AP525" i="27" s="1"/>
  <c r="AO525" i="27" s="1"/>
  <c r="BA525" i="27"/>
  <c r="AZ525" i="27" s="1"/>
  <c r="AY525" i="27" s="1"/>
  <c r="AX525" i="27" s="1"/>
  <c r="AS515" i="27"/>
  <c r="AR515" i="27" s="1"/>
  <c r="AQ515" i="27" s="1"/>
  <c r="AP515" i="27" s="1"/>
  <c r="AO515" i="27" s="1"/>
  <c r="AZ515" i="27"/>
  <c r="AY515" i="27" s="1"/>
  <c r="AX515" i="27" s="1"/>
  <c r="AR508" i="27"/>
  <c r="AQ508" i="27" s="1"/>
  <c r="AP508" i="27" s="1"/>
  <c r="AO508" i="27" s="1"/>
  <c r="BA508" i="27"/>
  <c r="AZ508" i="27" s="1"/>
  <c r="AY508" i="27" s="1"/>
  <c r="AX508" i="27" s="1"/>
  <c r="BA493" i="27"/>
  <c r="AZ493" i="27" s="1"/>
  <c r="AY493" i="27" s="1"/>
  <c r="AX493" i="27" s="1"/>
  <c r="AQ485" i="27"/>
  <c r="AP485" i="27" s="1"/>
  <c r="AO485" i="27" s="1"/>
  <c r="BB485" i="27"/>
  <c r="BA485" i="27" s="1"/>
  <c r="AZ485" i="27" s="1"/>
  <c r="AY485" i="27" s="1"/>
  <c r="AX485" i="27" s="1"/>
  <c r="AQ470" i="27"/>
  <c r="AP470" i="27" s="1"/>
  <c r="AO470" i="27" s="1"/>
  <c r="BA451" i="27"/>
  <c r="AZ451" i="27" s="1"/>
  <c r="AY451" i="27" s="1"/>
  <c r="AX451" i="27" s="1"/>
  <c r="AR451" i="27"/>
  <c r="AQ451" i="27" s="1"/>
  <c r="AP451" i="27" s="1"/>
  <c r="AO451" i="27" s="1"/>
  <c r="AZ498" i="27"/>
  <c r="AY498" i="27" s="1"/>
  <c r="AX498" i="27" s="1"/>
  <c r="AS489" i="27"/>
  <c r="BB489" i="27"/>
  <c r="BA489" i="27" s="1"/>
  <c r="AZ489" i="27" s="1"/>
  <c r="AY489" i="27" s="1"/>
  <c r="AX489" i="27" s="1"/>
  <c r="BA475" i="27"/>
  <c r="AZ475" i="27" s="1"/>
  <c r="AY475" i="27" s="1"/>
  <c r="AX475" i="27" s="1"/>
  <c r="AS475" i="27"/>
  <c r="AR475" i="27" s="1"/>
  <c r="AQ475" i="27" s="1"/>
  <c r="AP475" i="27" s="1"/>
  <c r="AO475" i="27" s="1"/>
  <c r="AS399" i="27"/>
  <c r="AR399" i="27" s="1"/>
  <c r="AQ399" i="27" s="1"/>
  <c r="AP399" i="27" s="1"/>
  <c r="AO399" i="27" s="1"/>
  <c r="BB399" i="27"/>
  <c r="BA399" i="27" s="1"/>
  <c r="AZ399" i="27" s="1"/>
  <c r="AY399" i="27" s="1"/>
  <c r="AX399" i="27" s="1"/>
  <c r="BB599" i="27"/>
  <c r="BA599" i="27" s="1"/>
  <c r="AZ599" i="27" s="1"/>
  <c r="AY599" i="27" s="1"/>
  <c r="AX599" i="27" s="1"/>
  <c r="AS576" i="27"/>
  <c r="AR576" i="27" s="1"/>
  <c r="AQ576" i="27" s="1"/>
  <c r="AP576" i="27" s="1"/>
  <c r="AO576" i="27" s="1"/>
  <c r="BB576" i="27"/>
  <c r="BA576" i="27" s="1"/>
  <c r="AZ576" i="27" s="1"/>
  <c r="AY576" i="27" s="1"/>
  <c r="AX576" i="27" s="1"/>
  <c r="AR572" i="27"/>
  <c r="AQ572" i="27" s="1"/>
  <c r="AP572" i="27" s="1"/>
  <c r="AO572" i="27" s="1"/>
  <c r="BA562" i="27"/>
  <c r="AZ562" i="27" s="1"/>
  <c r="AY562" i="27" s="1"/>
  <c r="AX562" i="27" s="1"/>
  <c r="AR562" i="27"/>
  <c r="AQ562" i="27" s="1"/>
  <c r="AP562" i="27" s="1"/>
  <c r="AO562" i="27" s="1"/>
  <c r="AS561" i="27"/>
  <c r="AR561" i="27" s="1"/>
  <c r="AQ561" i="27" s="1"/>
  <c r="AP561" i="27" s="1"/>
  <c r="AO561" i="27" s="1"/>
  <c r="BA561" i="27"/>
  <c r="AZ561" i="27" s="1"/>
  <c r="AY561" i="27" s="1"/>
  <c r="AX561" i="27" s="1"/>
  <c r="AS554" i="27"/>
  <c r="AR554" i="27" s="1"/>
  <c r="AQ554" i="27" s="1"/>
  <c r="AP554" i="27" s="1"/>
  <c r="AO554" i="27" s="1"/>
  <c r="BA544" i="27"/>
  <c r="AZ544" i="27" s="1"/>
  <c r="AY544" i="27" s="1"/>
  <c r="AX544" i="27" s="1"/>
  <c r="AR542" i="27"/>
  <c r="AQ542" i="27" s="1"/>
  <c r="AP542" i="27" s="1"/>
  <c r="AO542" i="27" s="1"/>
  <c r="AS526" i="27"/>
  <c r="AR526" i="27" s="1"/>
  <c r="AQ526" i="27" s="1"/>
  <c r="AP526" i="27" s="1"/>
  <c r="AO526" i="27" s="1"/>
  <c r="AZ526" i="27"/>
  <c r="AY526" i="27" s="1"/>
  <c r="AX526" i="27" s="1"/>
  <c r="BA517" i="27"/>
  <c r="AZ517" i="27" s="1"/>
  <c r="AY517" i="27" s="1"/>
  <c r="AX517" i="27" s="1"/>
  <c r="AR494" i="27"/>
  <c r="AQ494" i="27" s="1"/>
  <c r="AP494" i="27" s="1"/>
  <c r="AO494" i="27" s="1"/>
  <c r="AZ494" i="27"/>
  <c r="AY494" i="27" s="1"/>
  <c r="AX494" i="27" s="1"/>
  <c r="AS459" i="27"/>
  <c r="AR459" i="27" s="1"/>
  <c r="AQ459" i="27" s="1"/>
  <c r="AP459" i="27" s="1"/>
  <c r="AO459" i="27" s="1"/>
  <c r="BB459" i="27"/>
  <c r="BA459" i="27" s="1"/>
  <c r="AZ459" i="27" s="1"/>
  <c r="AY459" i="27" s="1"/>
  <c r="AX459" i="27" s="1"/>
  <c r="BB446" i="27"/>
  <c r="BA446" i="27" s="1"/>
  <c r="AZ446" i="27" s="1"/>
  <c r="AY446" i="27" s="1"/>
  <c r="AX446" i="27" s="1"/>
  <c r="AS446" i="27"/>
  <c r="AR446" i="27" s="1"/>
  <c r="AQ446" i="27" s="1"/>
  <c r="AP446" i="27" s="1"/>
  <c r="AO446" i="27" s="1"/>
  <c r="AS372" i="27"/>
  <c r="AR372" i="27" s="1"/>
  <c r="AQ372" i="27" s="1"/>
  <c r="AP372" i="27" s="1"/>
  <c r="AO372" i="27" s="1"/>
  <c r="BB372" i="27"/>
  <c r="BA372" i="27" s="1"/>
  <c r="AZ372" i="27" s="1"/>
  <c r="AY372" i="27" s="1"/>
  <c r="AX372" i="27" s="1"/>
  <c r="AR518" i="27"/>
  <c r="AQ518" i="27" s="1"/>
  <c r="AP518" i="27" s="1"/>
  <c r="AO518" i="27" s="1"/>
  <c r="BB518" i="27"/>
  <c r="BA518" i="27" s="1"/>
  <c r="AZ518" i="27" s="1"/>
  <c r="AY518" i="27" s="1"/>
  <c r="AX518" i="27" s="1"/>
  <c r="AS509" i="27"/>
  <c r="AR509" i="27" s="1"/>
  <c r="AQ509" i="27" s="1"/>
  <c r="AP509" i="27" s="1"/>
  <c r="AO509" i="27" s="1"/>
  <c r="AS480" i="27"/>
  <c r="AR480" i="27" s="1"/>
  <c r="AQ480" i="27" s="1"/>
  <c r="AP480" i="27" s="1"/>
  <c r="AO480" i="27" s="1"/>
  <c r="BA480" i="27"/>
  <c r="AZ480" i="27" s="1"/>
  <c r="AY480" i="27" s="1"/>
  <c r="AX480" i="27" s="1"/>
  <c r="BB469" i="27"/>
  <c r="BA469" i="27" s="1"/>
  <c r="AZ469" i="27" s="1"/>
  <c r="AY469" i="27" s="1"/>
  <c r="AX469" i="27" s="1"/>
  <c r="BA581" i="27"/>
  <c r="AZ581" i="27" s="1"/>
  <c r="AY581" i="27" s="1"/>
  <c r="AX581" i="27" s="1"/>
  <c r="BB575" i="27"/>
  <c r="BA575" i="27" s="1"/>
  <c r="AZ575" i="27" s="1"/>
  <c r="AY575" i="27" s="1"/>
  <c r="AX575" i="27" s="1"/>
  <c r="AS558" i="27"/>
  <c r="AR558" i="27" s="1"/>
  <c r="AQ558" i="27" s="1"/>
  <c r="AP558" i="27" s="1"/>
  <c r="AO558" i="27" s="1"/>
  <c r="BA558" i="27"/>
  <c r="AZ558" i="27" s="1"/>
  <c r="AY558" i="27" s="1"/>
  <c r="AX558" i="27" s="1"/>
  <c r="BB556" i="27"/>
  <c r="BA556" i="27" s="1"/>
  <c r="AZ556" i="27" s="1"/>
  <c r="AY556" i="27" s="1"/>
  <c r="AX556" i="27" s="1"/>
  <c r="AS555" i="27"/>
  <c r="AR555" i="27" s="1"/>
  <c r="AQ555" i="27" s="1"/>
  <c r="AP555" i="27" s="1"/>
  <c r="AO555" i="27" s="1"/>
  <c r="BB555" i="27"/>
  <c r="BA555" i="27" s="1"/>
  <c r="AZ555" i="27" s="1"/>
  <c r="AY555" i="27" s="1"/>
  <c r="AX555" i="27" s="1"/>
  <c r="BB541" i="27"/>
  <c r="BA541" i="27" s="1"/>
  <c r="AZ541" i="27" s="1"/>
  <c r="AY541" i="27" s="1"/>
  <c r="AX541" i="27" s="1"/>
  <c r="AS540" i="27"/>
  <c r="AR540" i="27" s="1"/>
  <c r="AQ540" i="27" s="1"/>
  <c r="AP540" i="27" s="1"/>
  <c r="AO540" i="27" s="1"/>
  <c r="BA540" i="27"/>
  <c r="AZ540" i="27" s="1"/>
  <c r="AY540" i="27" s="1"/>
  <c r="AX540" i="27" s="1"/>
  <c r="BB539" i="27"/>
  <c r="BA539" i="27" s="1"/>
  <c r="AZ539" i="27" s="1"/>
  <c r="AY539" i="27" s="1"/>
  <c r="AX539" i="27" s="1"/>
  <c r="AS519" i="27"/>
  <c r="AR519" i="27" s="1"/>
  <c r="AQ519" i="27" s="1"/>
  <c r="AP519" i="27" s="1"/>
  <c r="AO519" i="27" s="1"/>
  <c r="BB519" i="27"/>
  <c r="BA519" i="27" s="1"/>
  <c r="AZ519" i="27" s="1"/>
  <c r="AY519" i="27" s="1"/>
  <c r="AX519" i="27" s="1"/>
  <c r="AR505" i="27"/>
  <c r="AQ505" i="27" s="1"/>
  <c r="AP505" i="27" s="1"/>
  <c r="AO505" i="27" s="1"/>
  <c r="BA505" i="27"/>
  <c r="AZ505" i="27" s="1"/>
  <c r="AY505" i="27" s="1"/>
  <c r="AX505" i="27" s="1"/>
  <c r="AR489" i="27"/>
  <c r="AQ489" i="27" s="1"/>
  <c r="AP489" i="27" s="1"/>
  <c r="AO489" i="27" s="1"/>
  <c r="AS486" i="27"/>
  <c r="AR486" i="27" s="1"/>
  <c r="AQ486" i="27" s="1"/>
  <c r="AP486" i="27" s="1"/>
  <c r="AO486" i="27" s="1"/>
  <c r="AZ486" i="27"/>
  <c r="AY486" i="27" s="1"/>
  <c r="AX486" i="27" s="1"/>
  <c r="AR473" i="27"/>
  <c r="AQ473" i="27" s="1"/>
  <c r="AP473" i="27" s="1"/>
  <c r="AO473" i="27" s="1"/>
  <c r="BB473" i="27"/>
  <c r="BA473" i="27" s="1"/>
  <c r="AZ473" i="27" s="1"/>
  <c r="AY473" i="27" s="1"/>
  <c r="AX473" i="27" s="1"/>
  <c r="BB470" i="27"/>
  <c r="BA470" i="27" s="1"/>
  <c r="AZ470" i="27" s="1"/>
  <c r="AY470" i="27" s="1"/>
  <c r="AX470" i="27" s="1"/>
  <c r="BB572" i="27"/>
  <c r="BA572" i="27" s="1"/>
  <c r="AZ572" i="27" s="1"/>
  <c r="AY572" i="27" s="1"/>
  <c r="AX572" i="27" s="1"/>
  <c r="BA557" i="27"/>
  <c r="AZ557" i="27" s="1"/>
  <c r="AY557" i="27" s="1"/>
  <c r="AX557" i="27" s="1"/>
  <c r="BB554" i="27"/>
  <c r="BA554" i="27" s="1"/>
  <c r="AZ554" i="27" s="1"/>
  <c r="AY554" i="27" s="1"/>
  <c r="AX554" i="27" s="1"/>
  <c r="BB536" i="27"/>
  <c r="BA536" i="27" s="1"/>
  <c r="AZ536" i="27" s="1"/>
  <c r="AY536" i="27" s="1"/>
  <c r="AX536" i="27" s="1"/>
  <c r="BB529" i="27"/>
  <c r="BA529" i="27" s="1"/>
  <c r="AZ529" i="27" s="1"/>
  <c r="AY529" i="27" s="1"/>
  <c r="AX529" i="27" s="1"/>
  <c r="AS520" i="27"/>
  <c r="AR520" i="27" s="1"/>
  <c r="AQ520" i="27" s="1"/>
  <c r="AP520" i="27" s="1"/>
  <c r="AO520" i="27" s="1"/>
  <c r="BB520" i="27"/>
  <c r="BA520" i="27" s="1"/>
  <c r="AZ520" i="27" s="1"/>
  <c r="AY520" i="27" s="1"/>
  <c r="AX520" i="27" s="1"/>
  <c r="AS498" i="27"/>
  <c r="AR498" i="27" s="1"/>
  <c r="AQ498" i="27" s="1"/>
  <c r="AP498" i="27" s="1"/>
  <c r="AO498" i="27" s="1"/>
  <c r="BB495" i="27"/>
  <c r="BA495" i="27" s="1"/>
  <c r="AZ495" i="27" s="1"/>
  <c r="AY495" i="27" s="1"/>
  <c r="AX495" i="27" s="1"/>
  <c r="AR495" i="27"/>
  <c r="AQ495" i="27" s="1"/>
  <c r="AP495" i="27" s="1"/>
  <c r="AO495" i="27" s="1"/>
  <c r="AS469" i="27"/>
  <c r="AR469" i="27" s="1"/>
  <c r="AQ469" i="27" s="1"/>
  <c r="AP469" i="27" s="1"/>
  <c r="AO469" i="27" s="1"/>
  <c r="BB433" i="27"/>
  <c r="BA433" i="27" s="1"/>
  <c r="AZ433" i="27" s="1"/>
  <c r="AY433" i="27" s="1"/>
  <c r="AX433" i="27" s="1"/>
  <c r="AR433" i="27"/>
  <c r="AQ433" i="27" s="1"/>
  <c r="AP433" i="27" s="1"/>
  <c r="AO433" i="27" s="1"/>
  <c r="BB370" i="27"/>
  <c r="BA370" i="27" s="1"/>
  <c r="AZ370" i="27" s="1"/>
  <c r="AY370" i="27" s="1"/>
  <c r="AX370" i="27" s="1"/>
  <c r="AS370" i="27"/>
  <c r="AR370" i="27" s="1"/>
  <c r="AQ370" i="27" s="1"/>
  <c r="AP370" i="27" s="1"/>
  <c r="AO370" i="27" s="1"/>
  <c r="AS345" i="27"/>
  <c r="AR345" i="27" s="1"/>
  <c r="AQ345" i="27" s="1"/>
  <c r="AP345" i="27" s="1"/>
  <c r="AO345" i="27" s="1"/>
  <c r="BB345" i="27"/>
  <c r="BA345" i="27" s="1"/>
  <c r="AZ345" i="27" s="1"/>
  <c r="AY345" i="27" s="1"/>
  <c r="AX345" i="27" s="1"/>
  <c r="BA574" i="27"/>
  <c r="AZ574" i="27" s="1"/>
  <c r="AY574" i="27" s="1"/>
  <c r="AX574" i="27" s="1"/>
  <c r="AR574" i="27"/>
  <c r="AQ574" i="27" s="1"/>
  <c r="AP574" i="27" s="1"/>
  <c r="AO574" i="27" s="1"/>
  <c r="AS573" i="27"/>
  <c r="AR573" i="27" s="1"/>
  <c r="AQ573" i="27" s="1"/>
  <c r="AP573" i="27" s="1"/>
  <c r="AO573" i="27" s="1"/>
  <c r="BA573" i="27"/>
  <c r="AZ573" i="27" s="1"/>
  <c r="AY573" i="27" s="1"/>
  <c r="AX573" i="27" s="1"/>
  <c r="BA538" i="27"/>
  <c r="AZ538" i="27" s="1"/>
  <c r="AY538" i="27" s="1"/>
  <c r="AX538" i="27" s="1"/>
  <c r="AR538" i="27"/>
  <c r="AQ538" i="27" s="1"/>
  <c r="AP538" i="27" s="1"/>
  <c r="AO538" i="27" s="1"/>
  <c r="AS537" i="27"/>
  <c r="AR537" i="27" s="1"/>
  <c r="AQ537" i="27" s="1"/>
  <c r="AP537" i="27" s="1"/>
  <c r="AO537" i="27" s="1"/>
  <c r="BA537" i="27"/>
  <c r="AZ537" i="27" s="1"/>
  <c r="AY537" i="27" s="1"/>
  <c r="AX537" i="27" s="1"/>
  <c r="AS530" i="27"/>
  <c r="AR530" i="27" s="1"/>
  <c r="AQ530" i="27" s="1"/>
  <c r="AP530" i="27" s="1"/>
  <c r="AO530" i="27" s="1"/>
  <c r="BA530" i="27"/>
  <c r="AZ530" i="27" s="1"/>
  <c r="AY530" i="27" s="1"/>
  <c r="AX530" i="27" s="1"/>
  <c r="AZ528" i="27"/>
  <c r="AY528" i="27" s="1"/>
  <c r="AX528" i="27" s="1"/>
  <c r="AS348" i="27"/>
  <c r="AR348" i="27" s="1"/>
  <c r="AQ348" i="27" s="1"/>
  <c r="AP348" i="27" s="1"/>
  <c r="AO348" i="27" s="1"/>
  <c r="BB348" i="27"/>
  <c r="BA348" i="27" s="1"/>
  <c r="AZ348" i="27" s="1"/>
  <c r="AY348" i="27" s="1"/>
  <c r="AX348" i="27" s="1"/>
  <c r="BB850" i="27"/>
  <c r="BA850" i="27" s="1"/>
  <c r="AZ850" i="27" s="1"/>
  <c r="AY850" i="27" s="1"/>
  <c r="AX850" i="27" s="1"/>
  <c r="BB847" i="27"/>
  <c r="BA847" i="27" s="1"/>
  <c r="AZ847" i="27" s="1"/>
  <c r="AY847" i="27" s="1"/>
  <c r="AX847" i="27" s="1"/>
  <c r="BB844" i="27"/>
  <c r="BA844" i="27" s="1"/>
  <c r="AZ844" i="27" s="1"/>
  <c r="AY844" i="27" s="1"/>
  <c r="AX844" i="27" s="1"/>
  <c r="BB841" i="27"/>
  <c r="BA841" i="27" s="1"/>
  <c r="AZ841" i="27" s="1"/>
  <c r="AY841" i="27" s="1"/>
  <c r="AX841" i="27" s="1"/>
  <c r="BB838" i="27"/>
  <c r="BA838" i="27" s="1"/>
  <c r="AZ838" i="27" s="1"/>
  <c r="AY838" i="27" s="1"/>
  <c r="AX838" i="27" s="1"/>
  <c r="BB835" i="27"/>
  <c r="BA835" i="27" s="1"/>
  <c r="AZ835" i="27" s="1"/>
  <c r="AY835" i="27" s="1"/>
  <c r="AX835" i="27" s="1"/>
  <c r="BB832" i="27"/>
  <c r="BA832" i="27" s="1"/>
  <c r="AZ832" i="27" s="1"/>
  <c r="AY832" i="27" s="1"/>
  <c r="AX832" i="27" s="1"/>
  <c r="BB829" i="27"/>
  <c r="BA829" i="27" s="1"/>
  <c r="AZ829" i="27" s="1"/>
  <c r="AY829" i="27" s="1"/>
  <c r="AX829" i="27" s="1"/>
  <c r="BB826" i="27"/>
  <c r="BA826" i="27" s="1"/>
  <c r="AZ826" i="27" s="1"/>
  <c r="AY826" i="27" s="1"/>
  <c r="AX826" i="27" s="1"/>
  <c r="BB823" i="27"/>
  <c r="BA823" i="27" s="1"/>
  <c r="AZ823" i="27" s="1"/>
  <c r="AY823" i="27" s="1"/>
  <c r="AX823" i="27" s="1"/>
  <c r="BB820" i="27"/>
  <c r="BA820" i="27" s="1"/>
  <c r="AZ820" i="27" s="1"/>
  <c r="AY820" i="27" s="1"/>
  <c r="AX820" i="27" s="1"/>
  <c r="BB817" i="27"/>
  <c r="BA817" i="27" s="1"/>
  <c r="AZ817" i="27" s="1"/>
  <c r="AY817" i="27" s="1"/>
  <c r="AX817" i="27" s="1"/>
  <c r="BB814" i="27"/>
  <c r="BA814" i="27" s="1"/>
  <c r="AZ814" i="27" s="1"/>
  <c r="AY814" i="27" s="1"/>
  <c r="AX814" i="27" s="1"/>
  <c r="BB811" i="27"/>
  <c r="BA811" i="27" s="1"/>
  <c r="AZ811" i="27" s="1"/>
  <c r="AY811" i="27" s="1"/>
  <c r="AX811" i="27" s="1"/>
  <c r="BB808" i="27"/>
  <c r="BA808" i="27" s="1"/>
  <c r="AZ808" i="27" s="1"/>
  <c r="AY808" i="27" s="1"/>
  <c r="AX808" i="27" s="1"/>
  <c r="BB805" i="27"/>
  <c r="BA805" i="27" s="1"/>
  <c r="AZ805" i="27" s="1"/>
  <c r="AY805" i="27" s="1"/>
  <c r="AX805" i="27" s="1"/>
  <c r="BB802" i="27"/>
  <c r="BA802" i="27" s="1"/>
  <c r="AZ802" i="27" s="1"/>
  <c r="AY802" i="27" s="1"/>
  <c r="AX802" i="27" s="1"/>
  <c r="BB799" i="27"/>
  <c r="BA799" i="27" s="1"/>
  <c r="AZ799" i="27" s="1"/>
  <c r="AY799" i="27" s="1"/>
  <c r="AX799" i="27" s="1"/>
  <c r="BB796" i="27"/>
  <c r="BA796" i="27" s="1"/>
  <c r="AZ796" i="27" s="1"/>
  <c r="AY796" i="27" s="1"/>
  <c r="AX796" i="27" s="1"/>
  <c r="BB793" i="27"/>
  <c r="BA793" i="27" s="1"/>
  <c r="AZ793" i="27" s="1"/>
  <c r="AY793" i="27" s="1"/>
  <c r="AX793" i="27" s="1"/>
  <c r="BB790" i="27"/>
  <c r="BA790" i="27" s="1"/>
  <c r="AZ790" i="27" s="1"/>
  <c r="AY790" i="27" s="1"/>
  <c r="AX790" i="27" s="1"/>
  <c r="BB787" i="27"/>
  <c r="BA787" i="27" s="1"/>
  <c r="AZ787" i="27" s="1"/>
  <c r="AY787" i="27" s="1"/>
  <c r="AX787" i="27" s="1"/>
  <c r="BB784" i="27"/>
  <c r="BA784" i="27" s="1"/>
  <c r="AZ784" i="27" s="1"/>
  <c r="AY784" i="27" s="1"/>
  <c r="AX784" i="27" s="1"/>
  <c r="BB781" i="27"/>
  <c r="BA781" i="27" s="1"/>
  <c r="AZ781" i="27" s="1"/>
  <c r="AY781" i="27" s="1"/>
  <c r="AX781" i="27" s="1"/>
  <c r="BB778" i="27"/>
  <c r="BA778" i="27" s="1"/>
  <c r="AZ778" i="27" s="1"/>
  <c r="AY778" i="27" s="1"/>
  <c r="AX778" i="27" s="1"/>
  <c r="BB775" i="27"/>
  <c r="BA775" i="27" s="1"/>
  <c r="AZ775" i="27" s="1"/>
  <c r="AY775" i="27" s="1"/>
  <c r="AX775" i="27" s="1"/>
  <c r="BB772" i="27"/>
  <c r="BA772" i="27" s="1"/>
  <c r="AZ772" i="27" s="1"/>
  <c r="AY772" i="27" s="1"/>
  <c r="AX772" i="27" s="1"/>
  <c r="BB769" i="27"/>
  <c r="BA769" i="27" s="1"/>
  <c r="AZ769" i="27" s="1"/>
  <c r="AY769" i="27" s="1"/>
  <c r="AX769" i="27" s="1"/>
  <c r="BB766" i="27"/>
  <c r="BA766" i="27" s="1"/>
  <c r="AZ766" i="27" s="1"/>
  <c r="AY766" i="27" s="1"/>
  <c r="AX766" i="27" s="1"/>
  <c r="BB763" i="27"/>
  <c r="BA763" i="27" s="1"/>
  <c r="AZ763" i="27" s="1"/>
  <c r="AY763" i="27" s="1"/>
  <c r="AX763" i="27" s="1"/>
  <c r="BB760" i="27"/>
  <c r="BA760" i="27" s="1"/>
  <c r="AZ760" i="27" s="1"/>
  <c r="AY760" i="27" s="1"/>
  <c r="AX760" i="27" s="1"/>
  <c r="BB757" i="27"/>
  <c r="BA757" i="27" s="1"/>
  <c r="AZ757" i="27" s="1"/>
  <c r="AY757" i="27" s="1"/>
  <c r="AX757" i="27" s="1"/>
  <c r="BB754" i="27"/>
  <c r="BA754" i="27" s="1"/>
  <c r="AZ754" i="27" s="1"/>
  <c r="AY754" i="27" s="1"/>
  <c r="AX754" i="27" s="1"/>
  <c r="BB751" i="27"/>
  <c r="BA751" i="27" s="1"/>
  <c r="AZ751" i="27" s="1"/>
  <c r="AY751" i="27" s="1"/>
  <c r="AX751" i="27" s="1"/>
  <c r="BB748" i="27"/>
  <c r="BA748" i="27" s="1"/>
  <c r="AZ748" i="27" s="1"/>
  <c r="AY748" i="27" s="1"/>
  <c r="AX748" i="27" s="1"/>
  <c r="BB745" i="27"/>
  <c r="BA745" i="27" s="1"/>
  <c r="AZ745" i="27" s="1"/>
  <c r="AY745" i="27" s="1"/>
  <c r="AX745" i="27" s="1"/>
  <c r="BB742" i="27"/>
  <c r="BA742" i="27" s="1"/>
  <c r="AZ742" i="27" s="1"/>
  <c r="AY742" i="27" s="1"/>
  <c r="AX742" i="27" s="1"/>
  <c r="BB739" i="27"/>
  <c r="BA739" i="27" s="1"/>
  <c r="AZ739" i="27" s="1"/>
  <c r="AY739" i="27" s="1"/>
  <c r="AX739" i="27" s="1"/>
  <c r="BB736" i="27"/>
  <c r="BA736" i="27" s="1"/>
  <c r="AZ736" i="27" s="1"/>
  <c r="AY736" i="27" s="1"/>
  <c r="AX736" i="27" s="1"/>
  <c r="BB733" i="27"/>
  <c r="BA733" i="27" s="1"/>
  <c r="AZ733" i="27" s="1"/>
  <c r="AY733" i="27" s="1"/>
  <c r="AX733" i="27" s="1"/>
  <c r="BB730" i="27"/>
  <c r="BA730" i="27" s="1"/>
  <c r="AZ730" i="27" s="1"/>
  <c r="AY730" i="27" s="1"/>
  <c r="AX730" i="27" s="1"/>
  <c r="BB727" i="27"/>
  <c r="BA727" i="27" s="1"/>
  <c r="AZ727" i="27" s="1"/>
  <c r="AY727" i="27" s="1"/>
  <c r="AX727" i="27" s="1"/>
  <c r="BB724" i="27"/>
  <c r="BA724" i="27" s="1"/>
  <c r="AZ724" i="27" s="1"/>
  <c r="AY724" i="27" s="1"/>
  <c r="AX724" i="27" s="1"/>
  <c r="BB721" i="27"/>
  <c r="BA721" i="27" s="1"/>
  <c r="AZ721" i="27" s="1"/>
  <c r="AY721" i="27" s="1"/>
  <c r="AX721" i="27" s="1"/>
  <c r="BB718" i="27"/>
  <c r="BA718" i="27" s="1"/>
  <c r="AZ718" i="27" s="1"/>
  <c r="AY718" i="27" s="1"/>
  <c r="AX718" i="27" s="1"/>
  <c r="BB715" i="27"/>
  <c r="BA715" i="27" s="1"/>
  <c r="AZ715" i="27" s="1"/>
  <c r="AY715" i="27" s="1"/>
  <c r="AX715" i="27" s="1"/>
  <c r="BB712" i="27"/>
  <c r="BA712" i="27" s="1"/>
  <c r="AZ712" i="27" s="1"/>
  <c r="AY712" i="27" s="1"/>
  <c r="AX712" i="27" s="1"/>
  <c r="BB709" i="27"/>
  <c r="BA709" i="27" s="1"/>
  <c r="AZ709" i="27" s="1"/>
  <c r="AY709" i="27" s="1"/>
  <c r="AX709" i="27" s="1"/>
  <c r="BB706" i="27"/>
  <c r="BA706" i="27" s="1"/>
  <c r="AZ706" i="27" s="1"/>
  <c r="AY706" i="27" s="1"/>
  <c r="AX706" i="27" s="1"/>
  <c r="BB703" i="27"/>
  <c r="BA703" i="27" s="1"/>
  <c r="AZ703" i="27" s="1"/>
  <c r="AY703" i="27" s="1"/>
  <c r="AX703" i="27" s="1"/>
  <c r="BB700" i="27"/>
  <c r="BA700" i="27" s="1"/>
  <c r="AZ700" i="27" s="1"/>
  <c r="AY700" i="27" s="1"/>
  <c r="AX700" i="27" s="1"/>
  <c r="BB697" i="27"/>
  <c r="BA697" i="27" s="1"/>
  <c r="AZ697" i="27" s="1"/>
  <c r="AY697" i="27" s="1"/>
  <c r="AX697" i="27" s="1"/>
  <c r="AO694" i="27"/>
  <c r="BB694" i="27"/>
  <c r="BA694" i="27" s="1"/>
  <c r="AZ694" i="27" s="1"/>
  <c r="AY694" i="27" s="1"/>
  <c r="AX694" i="27" s="1"/>
  <c r="AO682" i="27"/>
  <c r="BB682" i="27"/>
  <c r="BA682" i="27" s="1"/>
  <c r="AZ682" i="27" s="1"/>
  <c r="AY682" i="27" s="1"/>
  <c r="AX682" i="27" s="1"/>
  <c r="AO670" i="27"/>
  <c r="BB670" i="27"/>
  <c r="BA670" i="27" s="1"/>
  <c r="AZ670" i="27" s="1"/>
  <c r="AY670" i="27" s="1"/>
  <c r="AX670" i="27" s="1"/>
  <c r="AO658" i="27"/>
  <c r="BB658" i="27"/>
  <c r="BA658" i="27" s="1"/>
  <c r="AZ658" i="27" s="1"/>
  <c r="AY658" i="27" s="1"/>
  <c r="AX658" i="27" s="1"/>
  <c r="AO646" i="27"/>
  <c r="BB646" i="27"/>
  <c r="BA646" i="27" s="1"/>
  <c r="AZ646" i="27" s="1"/>
  <c r="AY646" i="27" s="1"/>
  <c r="AX646" i="27" s="1"/>
  <c r="AO634" i="27"/>
  <c r="BB634" i="27"/>
  <c r="BA634" i="27" s="1"/>
  <c r="AZ634" i="27" s="1"/>
  <c r="AY634" i="27" s="1"/>
  <c r="AX634" i="27" s="1"/>
  <c r="AO622" i="27"/>
  <c r="BB622" i="27"/>
  <c r="BA622" i="27" s="1"/>
  <c r="AZ622" i="27" s="1"/>
  <c r="AY622" i="27" s="1"/>
  <c r="AX622" i="27" s="1"/>
  <c r="AO610" i="27"/>
  <c r="BB610" i="27"/>
  <c r="BA610" i="27" s="1"/>
  <c r="AZ610" i="27" s="1"/>
  <c r="AY610" i="27" s="1"/>
  <c r="AX610" i="27" s="1"/>
  <c r="AS597" i="27"/>
  <c r="AR597" i="27" s="1"/>
  <c r="AQ597" i="27" s="1"/>
  <c r="AP597" i="27" s="1"/>
  <c r="AO597" i="27" s="1"/>
  <c r="BA597" i="27"/>
  <c r="AZ597" i="27" s="1"/>
  <c r="AY597" i="27" s="1"/>
  <c r="AX597" i="27" s="1"/>
  <c r="BB596" i="27"/>
  <c r="BA596" i="27" s="1"/>
  <c r="AZ596" i="27" s="1"/>
  <c r="AY596" i="27" s="1"/>
  <c r="AX596" i="27" s="1"/>
  <c r="AS589" i="27"/>
  <c r="AR589" i="27" s="1"/>
  <c r="AQ589" i="27" s="1"/>
  <c r="AP589" i="27" s="1"/>
  <c r="AO589" i="27" s="1"/>
  <c r="AO586" i="27"/>
  <c r="BA586" i="27"/>
  <c r="AZ586" i="27" s="1"/>
  <c r="AY586" i="27" s="1"/>
  <c r="AX586" i="27" s="1"/>
  <c r="AR565" i="27"/>
  <c r="AQ565" i="27" s="1"/>
  <c r="AP565" i="27" s="1"/>
  <c r="AO565" i="27" s="1"/>
  <c r="AS544" i="27"/>
  <c r="AR544" i="27" s="1"/>
  <c r="AQ544" i="27" s="1"/>
  <c r="AP544" i="27" s="1"/>
  <c r="AO544" i="27" s="1"/>
  <c r="AR521" i="27"/>
  <c r="AQ521" i="27" s="1"/>
  <c r="AP521" i="27" s="1"/>
  <c r="AO521" i="27" s="1"/>
  <c r="AZ521" i="27"/>
  <c r="AY521" i="27" s="1"/>
  <c r="AX521" i="27" s="1"/>
  <c r="AS517" i="27"/>
  <c r="AR517" i="27" s="1"/>
  <c r="AQ517" i="27" s="1"/>
  <c r="AP517" i="27" s="1"/>
  <c r="AO517" i="27" s="1"/>
  <c r="AS516" i="27"/>
  <c r="AR516" i="27" s="1"/>
  <c r="AQ516" i="27" s="1"/>
  <c r="AP516" i="27" s="1"/>
  <c r="AO516" i="27" s="1"/>
  <c r="AQ510" i="27"/>
  <c r="AP510" i="27" s="1"/>
  <c r="AO510" i="27" s="1"/>
  <c r="AR506" i="27"/>
  <c r="AQ506" i="27" s="1"/>
  <c r="AP506" i="27" s="1"/>
  <c r="AO506" i="27" s="1"/>
  <c r="AR452" i="27"/>
  <c r="AQ452" i="27" s="1"/>
  <c r="AP452" i="27" s="1"/>
  <c r="AO452" i="27" s="1"/>
  <c r="BB418" i="27"/>
  <c r="BA418" i="27" s="1"/>
  <c r="AZ418" i="27" s="1"/>
  <c r="AY418" i="27" s="1"/>
  <c r="AX418" i="27" s="1"/>
  <c r="AS418" i="27"/>
  <c r="AR418" i="27" s="1"/>
  <c r="AQ418" i="27" s="1"/>
  <c r="AP418" i="27" s="1"/>
  <c r="AO418" i="27" s="1"/>
  <c r="AS392" i="27"/>
  <c r="AR392" i="27" s="1"/>
  <c r="AQ392" i="27" s="1"/>
  <c r="AP392" i="27" s="1"/>
  <c r="AO392" i="27" s="1"/>
  <c r="BB392" i="27"/>
  <c r="BA392" i="27" s="1"/>
  <c r="AZ392" i="27" s="1"/>
  <c r="AY392" i="27" s="1"/>
  <c r="AX392" i="27" s="1"/>
  <c r="AO571" i="27"/>
  <c r="BB571" i="27"/>
  <c r="BA571" i="27" s="1"/>
  <c r="AZ571" i="27" s="1"/>
  <c r="AY571" i="27" s="1"/>
  <c r="AX571" i="27" s="1"/>
  <c r="AO559" i="27"/>
  <c r="BB559" i="27"/>
  <c r="BA559" i="27" s="1"/>
  <c r="AZ559" i="27" s="1"/>
  <c r="AY559" i="27" s="1"/>
  <c r="AX559" i="27" s="1"/>
  <c r="AO547" i="27"/>
  <c r="BB547" i="27"/>
  <c r="BA547" i="27" s="1"/>
  <c r="AZ547" i="27" s="1"/>
  <c r="AY547" i="27" s="1"/>
  <c r="AX547" i="27" s="1"/>
  <c r="BB535" i="27"/>
  <c r="BA535" i="27" s="1"/>
  <c r="AZ535" i="27" s="1"/>
  <c r="AY535" i="27" s="1"/>
  <c r="AX535" i="27" s="1"/>
  <c r="AR504" i="27"/>
  <c r="AQ504" i="27" s="1"/>
  <c r="AP504" i="27" s="1"/>
  <c r="AO504" i="27" s="1"/>
  <c r="AR503" i="27"/>
  <c r="AQ503" i="27" s="1"/>
  <c r="AP503" i="27" s="1"/>
  <c r="AO503" i="27" s="1"/>
  <c r="BA492" i="27"/>
  <c r="AZ492" i="27" s="1"/>
  <c r="AY492" i="27" s="1"/>
  <c r="AX492" i="27" s="1"/>
  <c r="BA431" i="27"/>
  <c r="AZ431" i="27" s="1"/>
  <c r="AY431" i="27" s="1"/>
  <c r="AX431" i="27" s="1"/>
  <c r="AP401" i="27"/>
  <c r="AO401" i="27" s="1"/>
  <c r="BA385" i="27"/>
  <c r="AZ385" i="27" s="1"/>
  <c r="AY385" i="27" s="1"/>
  <c r="AX385" i="27" s="1"/>
  <c r="AS385" i="27"/>
  <c r="AR385" i="27" s="1"/>
  <c r="AQ385" i="27" s="1"/>
  <c r="AP385" i="27" s="1"/>
  <c r="AO385" i="27" s="1"/>
  <c r="AS300" i="27"/>
  <c r="AR300" i="27" s="1"/>
  <c r="AQ300" i="27" s="1"/>
  <c r="AP300" i="27" s="1"/>
  <c r="AO300" i="27" s="1"/>
  <c r="BB300" i="27"/>
  <c r="BA300" i="27" s="1"/>
  <c r="AZ300" i="27" s="1"/>
  <c r="AY300" i="27" s="1"/>
  <c r="AX300" i="27" s="1"/>
  <c r="AZ461" i="27"/>
  <c r="AY461" i="27" s="1"/>
  <c r="AX461" i="27" s="1"/>
  <c r="AZ458" i="27"/>
  <c r="AY458" i="27" s="1"/>
  <c r="AX458" i="27" s="1"/>
  <c r="AS384" i="27"/>
  <c r="AR384" i="27" s="1"/>
  <c r="AQ384" i="27" s="1"/>
  <c r="AP384" i="27" s="1"/>
  <c r="AO384" i="27" s="1"/>
  <c r="BB384" i="27"/>
  <c r="BA384" i="27" s="1"/>
  <c r="AZ384" i="27" s="1"/>
  <c r="AY384" i="27" s="1"/>
  <c r="AX384" i="27" s="1"/>
  <c r="AS208" i="27"/>
  <c r="AR208" i="27" s="1"/>
  <c r="AQ208" i="27" s="1"/>
  <c r="AP208" i="27" s="1"/>
  <c r="AO208" i="27" s="1"/>
  <c r="BB208" i="27"/>
  <c r="BA208" i="27" s="1"/>
  <c r="AZ208" i="27" s="1"/>
  <c r="AY208" i="27" s="1"/>
  <c r="AX208" i="27" s="1"/>
  <c r="AS361" i="27"/>
  <c r="AR361" i="27" s="1"/>
  <c r="AQ361" i="27" s="1"/>
  <c r="AP361" i="27" s="1"/>
  <c r="AO361" i="27" s="1"/>
  <c r="BB361" i="27"/>
  <c r="BA361" i="27" s="1"/>
  <c r="AZ361" i="27" s="1"/>
  <c r="AY361" i="27" s="1"/>
  <c r="AX361" i="27" s="1"/>
  <c r="AR524" i="27"/>
  <c r="AQ524" i="27" s="1"/>
  <c r="AP524" i="27" s="1"/>
  <c r="AO524" i="27" s="1"/>
  <c r="BA524" i="27"/>
  <c r="AZ524" i="27" s="1"/>
  <c r="AY524" i="27" s="1"/>
  <c r="AX524" i="27" s="1"/>
  <c r="AR492" i="27"/>
  <c r="AQ492" i="27" s="1"/>
  <c r="AP492" i="27" s="1"/>
  <c r="AO492" i="27" s="1"/>
  <c r="BA488" i="27"/>
  <c r="AZ488" i="27" s="1"/>
  <c r="AY488" i="27" s="1"/>
  <c r="AX488" i="27" s="1"/>
  <c r="AQ488" i="27"/>
  <c r="AP488" i="27" s="1"/>
  <c r="AO488" i="27" s="1"/>
  <c r="BA478" i="27"/>
  <c r="AZ478" i="27" s="1"/>
  <c r="AY478" i="27" s="1"/>
  <c r="AX478" i="27" s="1"/>
  <c r="AP478" i="27"/>
  <c r="AO478" i="27" s="1"/>
  <c r="AS464" i="27"/>
  <c r="AR464" i="27" s="1"/>
  <c r="AQ464" i="27" s="1"/>
  <c r="AP464" i="27" s="1"/>
  <c r="AO464" i="27" s="1"/>
  <c r="BB464" i="27"/>
  <c r="BA464" i="27" s="1"/>
  <c r="AZ464" i="27" s="1"/>
  <c r="AY464" i="27" s="1"/>
  <c r="AX464" i="27" s="1"/>
  <c r="AS461" i="27"/>
  <c r="AR461" i="27" s="1"/>
  <c r="AQ461" i="27" s="1"/>
  <c r="AP461" i="27" s="1"/>
  <c r="AO461" i="27" s="1"/>
  <c r="AS458" i="27"/>
  <c r="AR458" i="27" s="1"/>
  <c r="AQ458" i="27" s="1"/>
  <c r="AP458" i="27" s="1"/>
  <c r="AO458" i="27" s="1"/>
  <c r="AS456" i="27"/>
  <c r="AR456" i="27" s="1"/>
  <c r="AQ456" i="27" s="1"/>
  <c r="AP456" i="27" s="1"/>
  <c r="AO456" i="27" s="1"/>
  <c r="BA456" i="27"/>
  <c r="AZ456" i="27" s="1"/>
  <c r="AY456" i="27" s="1"/>
  <c r="AX456" i="27" s="1"/>
  <c r="AS434" i="27"/>
  <c r="AR434" i="27" s="1"/>
  <c r="AQ434" i="27" s="1"/>
  <c r="AP434" i="27" s="1"/>
  <c r="AO434" i="27" s="1"/>
  <c r="AS428" i="27"/>
  <c r="AR428" i="27" s="1"/>
  <c r="AQ428" i="27" s="1"/>
  <c r="AP428" i="27" s="1"/>
  <c r="AO428" i="27" s="1"/>
  <c r="AS410" i="27"/>
  <c r="AR410" i="27" s="1"/>
  <c r="AQ410" i="27" s="1"/>
  <c r="AP410" i="27" s="1"/>
  <c r="AO410" i="27" s="1"/>
  <c r="AS390" i="27"/>
  <c r="BB390" i="27"/>
  <c r="BA390" i="27" s="1"/>
  <c r="AZ390" i="27" s="1"/>
  <c r="AY390" i="27" s="1"/>
  <c r="AX390" i="27" s="1"/>
  <c r="AS380" i="27"/>
  <c r="AR380" i="27" s="1"/>
  <c r="AQ380" i="27" s="1"/>
  <c r="AP380" i="27" s="1"/>
  <c r="AO380" i="27" s="1"/>
  <c r="BB358" i="27"/>
  <c r="BA358" i="27" s="1"/>
  <c r="AZ358" i="27" s="1"/>
  <c r="AY358" i="27" s="1"/>
  <c r="AX358" i="27" s="1"/>
  <c r="BB202" i="27"/>
  <c r="BA202" i="27" s="1"/>
  <c r="AZ202" i="27" s="1"/>
  <c r="AY202" i="27" s="1"/>
  <c r="AX202" i="27" s="1"/>
  <c r="AS202" i="27"/>
  <c r="AR202" i="27" s="1"/>
  <c r="AQ202" i="27" s="1"/>
  <c r="AP202" i="27" s="1"/>
  <c r="AO202" i="27" s="1"/>
  <c r="BA367" i="27"/>
  <c r="AZ367" i="27" s="1"/>
  <c r="AY367" i="27" s="1"/>
  <c r="AX367" i="27" s="1"/>
  <c r="AS367" i="27"/>
  <c r="AR367" i="27" s="1"/>
  <c r="AQ367" i="27" s="1"/>
  <c r="AP367" i="27" s="1"/>
  <c r="AO367" i="27" s="1"/>
  <c r="BB407" i="27"/>
  <c r="BA407" i="27" s="1"/>
  <c r="AZ407" i="27" s="1"/>
  <c r="AY407" i="27" s="1"/>
  <c r="AX407" i="27" s="1"/>
  <c r="BA403" i="27"/>
  <c r="AZ403" i="27" s="1"/>
  <c r="AY403" i="27" s="1"/>
  <c r="AX403" i="27" s="1"/>
  <c r="AS403" i="27"/>
  <c r="AR403" i="27" s="1"/>
  <c r="AQ403" i="27" s="1"/>
  <c r="AP403" i="27" s="1"/>
  <c r="AO403" i="27" s="1"/>
  <c r="BB383" i="27"/>
  <c r="BA383" i="27" s="1"/>
  <c r="AZ383" i="27" s="1"/>
  <c r="AY383" i="27" s="1"/>
  <c r="AX383" i="27" s="1"/>
  <c r="AR383" i="27"/>
  <c r="AQ383" i="27" s="1"/>
  <c r="AP383" i="27" s="1"/>
  <c r="AO383" i="27" s="1"/>
  <c r="AS358" i="27"/>
  <c r="AR358" i="27" s="1"/>
  <c r="AQ358" i="27" s="1"/>
  <c r="AP358" i="27" s="1"/>
  <c r="AO358" i="27" s="1"/>
  <c r="AS423" i="27"/>
  <c r="AR423" i="27" s="1"/>
  <c r="AQ423" i="27" s="1"/>
  <c r="AP423" i="27" s="1"/>
  <c r="AO423" i="27" s="1"/>
  <c r="BB423" i="27"/>
  <c r="BA423" i="27" s="1"/>
  <c r="AZ423" i="27" s="1"/>
  <c r="AY423" i="27" s="1"/>
  <c r="AX423" i="27" s="1"/>
  <c r="AO400" i="27"/>
  <c r="BA400" i="27"/>
  <c r="AZ400" i="27" s="1"/>
  <c r="AY400" i="27" s="1"/>
  <c r="AX400" i="27" s="1"/>
  <c r="AS400" i="27"/>
  <c r="AR400" i="27" s="1"/>
  <c r="AQ400" i="27" s="1"/>
  <c r="AP400" i="27" s="1"/>
  <c r="AR394" i="27"/>
  <c r="AQ394" i="27" s="1"/>
  <c r="AP394" i="27" s="1"/>
  <c r="AO394" i="27" s="1"/>
  <c r="AR390" i="27"/>
  <c r="AQ390" i="27" s="1"/>
  <c r="AP390" i="27" s="1"/>
  <c r="AO390" i="27" s="1"/>
  <c r="AS302" i="27"/>
  <c r="AR302" i="27" s="1"/>
  <c r="AQ302" i="27" s="1"/>
  <c r="AP302" i="27" s="1"/>
  <c r="AO302" i="27" s="1"/>
  <c r="BB302" i="27"/>
  <c r="BA302" i="27" s="1"/>
  <c r="AZ302" i="27" s="1"/>
  <c r="AY302" i="27" s="1"/>
  <c r="AX302" i="27" s="1"/>
  <c r="AR439" i="27"/>
  <c r="AQ439" i="27" s="1"/>
  <c r="AP439" i="27" s="1"/>
  <c r="AO439" i="27" s="1"/>
  <c r="BB439" i="27"/>
  <c r="BA439" i="27" s="1"/>
  <c r="AZ439" i="27" s="1"/>
  <c r="AY439" i="27" s="1"/>
  <c r="AX439" i="27" s="1"/>
  <c r="AS438" i="27"/>
  <c r="AR438" i="27" s="1"/>
  <c r="AQ438" i="27" s="1"/>
  <c r="AP438" i="27" s="1"/>
  <c r="AO438" i="27" s="1"/>
  <c r="BB438" i="27"/>
  <c r="BA438" i="27" s="1"/>
  <c r="AZ438" i="27" s="1"/>
  <c r="AY438" i="27" s="1"/>
  <c r="AX438" i="27" s="1"/>
  <c r="AS435" i="27"/>
  <c r="AR435" i="27" s="1"/>
  <c r="AQ435" i="27" s="1"/>
  <c r="AP435" i="27" s="1"/>
  <c r="AO435" i="27" s="1"/>
  <c r="BA435" i="27"/>
  <c r="AZ435" i="27" s="1"/>
  <c r="AY435" i="27" s="1"/>
  <c r="AX435" i="27" s="1"/>
  <c r="BB434" i="27"/>
  <c r="BA434" i="27" s="1"/>
  <c r="AZ434" i="27" s="1"/>
  <c r="AY434" i="27" s="1"/>
  <c r="AX434" i="27" s="1"/>
  <c r="AS414" i="27"/>
  <c r="AR414" i="27" s="1"/>
  <c r="AQ414" i="27" s="1"/>
  <c r="AP414" i="27" s="1"/>
  <c r="AO414" i="27" s="1"/>
  <c r="BB414" i="27"/>
  <c r="BA414" i="27" s="1"/>
  <c r="AZ414" i="27" s="1"/>
  <c r="AY414" i="27" s="1"/>
  <c r="AX414" i="27" s="1"/>
  <c r="AS411" i="27"/>
  <c r="AR411" i="27" s="1"/>
  <c r="AQ411" i="27" s="1"/>
  <c r="AP411" i="27" s="1"/>
  <c r="AO411" i="27" s="1"/>
  <c r="BA411" i="27"/>
  <c r="AZ411" i="27" s="1"/>
  <c r="AY411" i="27" s="1"/>
  <c r="AX411" i="27" s="1"/>
  <c r="AS404" i="27"/>
  <c r="AR404" i="27" s="1"/>
  <c r="AQ404" i="27" s="1"/>
  <c r="AP404" i="27" s="1"/>
  <c r="AO404" i="27" s="1"/>
  <c r="BA404" i="27"/>
  <c r="AZ404" i="27" s="1"/>
  <c r="AY404" i="27" s="1"/>
  <c r="AX404" i="27" s="1"/>
  <c r="BB373" i="27"/>
  <c r="BA373" i="27" s="1"/>
  <c r="AZ373" i="27" s="1"/>
  <c r="AY373" i="27" s="1"/>
  <c r="AX373" i="27" s="1"/>
  <c r="AS373" i="27"/>
  <c r="AR373" i="27" s="1"/>
  <c r="AQ373" i="27" s="1"/>
  <c r="AP373" i="27" s="1"/>
  <c r="AO373" i="27" s="1"/>
  <c r="AS468" i="27"/>
  <c r="AR468" i="27" s="1"/>
  <c r="AQ468" i="27" s="1"/>
  <c r="AP468" i="27" s="1"/>
  <c r="AO468" i="27" s="1"/>
  <c r="BA468" i="27"/>
  <c r="AZ468" i="27" s="1"/>
  <c r="AY468" i="27" s="1"/>
  <c r="AX468" i="27" s="1"/>
  <c r="AS465" i="27"/>
  <c r="AR465" i="27" s="1"/>
  <c r="AQ465" i="27" s="1"/>
  <c r="AP465" i="27" s="1"/>
  <c r="AO465" i="27" s="1"/>
  <c r="AR463" i="27"/>
  <c r="AQ463" i="27" s="1"/>
  <c r="AP463" i="27" s="1"/>
  <c r="AO463" i="27" s="1"/>
  <c r="BB463" i="27"/>
  <c r="BA463" i="27" s="1"/>
  <c r="AZ463" i="27" s="1"/>
  <c r="AY463" i="27" s="1"/>
  <c r="AX463" i="27" s="1"/>
  <c r="BB462" i="27"/>
  <c r="BA462" i="27" s="1"/>
  <c r="AZ462" i="27" s="1"/>
  <c r="AY462" i="27" s="1"/>
  <c r="AX462" i="27" s="1"/>
  <c r="AR454" i="27"/>
  <c r="AQ454" i="27" s="1"/>
  <c r="AP454" i="27" s="1"/>
  <c r="AO454" i="27" s="1"/>
  <c r="AQ449" i="27"/>
  <c r="AP449" i="27" s="1"/>
  <c r="AO449" i="27" s="1"/>
  <c r="AR442" i="27"/>
  <c r="AQ442" i="27" s="1"/>
  <c r="AP442" i="27" s="1"/>
  <c r="AO442" i="27" s="1"/>
  <c r="BA440" i="27"/>
  <c r="AZ440" i="27" s="1"/>
  <c r="AY440" i="27" s="1"/>
  <c r="AX440" i="27" s="1"/>
  <c r="AQ440" i="27"/>
  <c r="AP440" i="27" s="1"/>
  <c r="AO440" i="27" s="1"/>
  <c r="AS437" i="27"/>
  <c r="AR437" i="27" s="1"/>
  <c r="AQ437" i="27" s="1"/>
  <c r="AP437" i="27" s="1"/>
  <c r="AO437" i="27" s="1"/>
  <c r="BA437" i="27"/>
  <c r="AZ437" i="27" s="1"/>
  <c r="AY437" i="27" s="1"/>
  <c r="AX437" i="27" s="1"/>
  <c r="AS432" i="27"/>
  <c r="AR432" i="27" s="1"/>
  <c r="AQ432" i="27" s="1"/>
  <c r="AP432" i="27" s="1"/>
  <c r="AO432" i="27" s="1"/>
  <c r="BA432" i="27"/>
  <c r="AZ432" i="27" s="1"/>
  <c r="AY432" i="27" s="1"/>
  <c r="AX432" i="27" s="1"/>
  <c r="AP425" i="27"/>
  <c r="AO425" i="27" s="1"/>
  <c r="AR415" i="27"/>
  <c r="AQ415" i="27" s="1"/>
  <c r="AP415" i="27" s="1"/>
  <c r="AO415" i="27" s="1"/>
  <c r="AS407" i="27"/>
  <c r="AR407" i="27" s="1"/>
  <c r="AQ407" i="27" s="1"/>
  <c r="AS360" i="27"/>
  <c r="AR360" i="27" s="1"/>
  <c r="AQ360" i="27" s="1"/>
  <c r="AP360" i="27" s="1"/>
  <c r="AO360" i="27" s="1"/>
  <c r="BB360" i="27"/>
  <c r="BA360" i="27" s="1"/>
  <c r="AZ360" i="27" s="1"/>
  <c r="AY360" i="27" s="1"/>
  <c r="AX360" i="27" s="1"/>
  <c r="AS320" i="27"/>
  <c r="AR320" i="27" s="1"/>
  <c r="AQ320" i="27" s="1"/>
  <c r="AP320" i="27" s="1"/>
  <c r="AO320" i="27" s="1"/>
  <c r="BB320" i="27"/>
  <c r="BA320" i="27" s="1"/>
  <c r="AZ320" i="27" s="1"/>
  <c r="AY320" i="27" s="1"/>
  <c r="AX320" i="27" s="1"/>
  <c r="AS444" i="27"/>
  <c r="AR444" i="27" s="1"/>
  <c r="AQ444" i="27" s="1"/>
  <c r="AP444" i="27" s="1"/>
  <c r="AO444" i="27" s="1"/>
  <c r="BB444" i="27"/>
  <c r="BA444" i="27" s="1"/>
  <c r="AZ444" i="27" s="1"/>
  <c r="AY444" i="27" s="1"/>
  <c r="AX444" i="27" s="1"/>
  <c r="BA421" i="27"/>
  <c r="AZ421" i="27" s="1"/>
  <c r="AY421" i="27" s="1"/>
  <c r="AX421" i="27" s="1"/>
  <c r="AS421" i="27"/>
  <c r="AR421" i="27" s="1"/>
  <c r="AQ421" i="27" s="1"/>
  <c r="AP421" i="27" s="1"/>
  <c r="AO421" i="27" s="1"/>
  <c r="BA409" i="27"/>
  <c r="AZ409" i="27" s="1"/>
  <c r="AY409" i="27" s="1"/>
  <c r="AX409" i="27" s="1"/>
  <c r="AS409" i="27"/>
  <c r="AR409" i="27" s="1"/>
  <c r="AQ409" i="27" s="1"/>
  <c r="AP409" i="27" s="1"/>
  <c r="AO409" i="27" s="1"/>
  <c r="AP407" i="27"/>
  <c r="AO407" i="27" s="1"/>
  <c r="AR391" i="27"/>
  <c r="AQ391" i="27" s="1"/>
  <c r="AP391" i="27" s="1"/>
  <c r="AO391" i="27" s="1"/>
  <c r="BA359" i="27"/>
  <c r="AZ359" i="27" s="1"/>
  <c r="AY359" i="27" s="1"/>
  <c r="AX359" i="27" s="1"/>
  <c r="AS359" i="27"/>
  <c r="AR359" i="27" s="1"/>
  <c r="AQ359" i="27" s="1"/>
  <c r="AP359" i="27" s="1"/>
  <c r="AO359" i="27" s="1"/>
  <c r="AR527" i="27"/>
  <c r="AQ527" i="27" s="1"/>
  <c r="AP527" i="27" s="1"/>
  <c r="AO527" i="27" s="1"/>
  <c r="BA527" i="27"/>
  <c r="AZ527" i="27" s="1"/>
  <c r="AY527" i="27" s="1"/>
  <c r="AX527" i="27" s="1"/>
  <c r="BA522" i="27"/>
  <c r="AZ522" i="27" s="1"/>
  <c r="AY522" i="27" s="1"/>
  <c r="AX522" i="27" s="1"/>
  <c r="BB511" i="27"/>
  <c r="BA511" i="27" s="1"/>
  <c r="AZ511" i="27" s="1"/>
  <c r="AY511" i="27" s="1"/>
  <c r="AX511" i="27" s="1"/>
  <c r="BA501" i="27"/>
  <c r="AZ501" i="27" s="1"/>
  <c r="AY501" i="27" s="1"/>
  <c r="AX501" i="27" s="1"/>
  <c r="AR500" i="27"/>
  <c r="AQ500" i="27" s="1"/>
  <c r="AP500" i="27" s="1"/>
  <c r="AO500" i="27" s="1"/>
  <c r="BB500" i="27"/>
  <c r="BA500" i="27" s="1"/>
  <c r="AZ500" i="27" s="1"/>
  <c r="AY500" i="27" s="1"/>
  <c r="AX500" i="27" s="1"/>
  <c r="AR499" i="27"/>
  <c r="AQ499" i="27" s="1"/>
  <c r="AP499" i="27" s="1"/>
  <c r="AO499" i="27" s="1"/>
  <c r="BB499" i="27"/>
  <c r="BA499" i="27" s="1"/>
  <c r="AZ499" i="27" s="1"/>
  <c r="AY499" i="27" s="1"/>
  <c r="AX499" i="27" s="1"/>
  <c r="AS483" i="27"/>
  <c r="AR483" i="27" s="1"/>
  <c r="AQ483" i="27" s="1"/>
  <c r="AP483" i="27" s="1"/>
  <c r="AO483" i="27" s="1"/>
  <c r="BA483" i="27"/>
  <c r="AZ483" i="27" s="1"/>
  <c r="AY483" i="27" s="1"/>
  <c r="AX483" i="27" s="1"/>
  <c r="AO482" i="27"/>
  <c r="AR479" i="27"/>
  <c r="AQ479" i="27" s="1"/>
  <c r="AP479" i="27" s="1"/>
  <c r="AO479" i="27" s="1"/>
  <c r="BA479" i="27"/>
  <c r="AZ479" i="27" s="1"/>
  <c r="AY479" i="27" s="1"/>
  <c r="AX479" i="27" s="1"/>
  <c r="BA457" i="27"/>
  <c r="AZ457" i="27" s="1"/>
  <c r="AY457" i="27" s="1"/>
  <c r="AX457" i="27" s="1"/>
  <c r="AR457" i="27"/>
  <c r="AQ457" i="27" s="1"/>
  <c r="AP457" i="27" s="1"/>
  <c r="AO457" i="27" s="1"/>
  <c r="AR455" i="27"/>
  <c r="AQ455" i="27" s="1"/>
  <c r="AP455" i="27" s="1"/>
  <c r="AO455" i="27" s="1"/>
  <c r="BA455" i="27"/>
  <c r="AZ455" i="27" s="1"/>
  <c r="AY455" i="27" s="1"/>
  <c r="AX455" i="27" s="1"/>
  <c r="AS450" i="27"/>
  <c r="AR450" i="27" s="1"/>
  <c r="AQ450" i="27" s="1"/>
  <c r="AP450" i="27" s="1"/>
  <c r="AO450" i="27" s="1"/>
  <c r="BB450" i="27"/>
  <c r="BA450" i="27" s="1"/>
  <c r="AZ450" i="27" s="1"/>
  <c r="AY450" i="27" s="1"/>
  <c r="AX450" i="27" s="1"/>
  <c r="AR443" i="27"/>
  <c r="AQ443" i="27" s="1"/>
  <c r="AP443" i="27" s="1"/>
  <c r="AO443" i="27" s="1"/>
  <c r="BA443" i="27"/>
  <c r="AZ443" i="27" s="1"/>
  <c r="AY443" i="27" s="1"/>
  <c r="AX443" i="27" s="1"/>
  <c r="AS441" i="27"/>
  <c r="AR441" i="27" s="1"/>
  <c r="AQ441" i="27" s="1"/>
  <c r="AP441" i="27" s="1"/>
  <c r="AO441" i="27" s="1"/>
  <c r="AZ441" i="27"/>
  <c r="AY441" i="27" s="1"/>
  <c r="AX441" i="27" s="1"/>
  <c r="BB410" i="27"/>
  <c r="BA410" i="27" s="1"/>
  <c r="AZ410" i="27" s="1"/>
  <c r="AY410" i="27" s="1"/>
  <c r="AX410" i="27" s="1"/>
  <c r="AS402" i="27"/>
  <c r="AR402" i="27" s="1"/>
  <c r="AQ402" i="27" s="1"/>
  <c r="AP402" i="27" s="1"/>
  <c r="AO402" i="27" s="1"/>
  <c r="BA402" i="27"/>
  <c r="AZ402" i="27" s="1"/>
  <c r="AY402" i="27" s="1"/>
  <c r="AX402" i="27" s="1"/>
  <c r="AP377" i="27"/>
  <c r="AO377" i="27" s="1"/>
  <c r="AS366" i="27"/>
  <c r="AR366" i="27" s="1"/>
  <c r="AQ366" i="27" s="1"/>
  <c r="AP366" i="27" s="1"/>
  <c r="AO366" i="27" s="1"/>
  <c r="BB366" i="27"/>
  <c r="BA366" i="27" s="1"/>
  <c r="AZ366" i="27" s="1"/>
  <c r="AY366" i="27" s="1"/>
  <c r="AX366" i="27" s="1"/>
  <c r="AS331" i="27"/>
  <c r="AR331" i="27" s="1"/>
  <c r="AQ331" i="27" s="1"/>
  <c r="AP331" i="27" s="1"/>
  <c r="AO331" i="27" s="1"/>
  <c r="BB331" i="27"/>
  <c r="BA331" i="27" s="1"/>
  <c r="AZ331" i="27" s="1"/>
  <c r="AY331" i="27" s="1"/>
  <c r="AX331" i="27" s="1"/>
  <c r="BA481" i="27"/>
  <c r="AZ481" i="27" s="1"/>
  <c r="AY481" i="27" s="1"/>
  <c r="AX481" i="27" s="1"/>
  <c r="AP481" i="27"/>
  <c r="AO481" i="27" s="1"/>
  <c r="BA454" i="27"/>
  <c r="AZ454" i="27" s="1"/>
  <c r="AY454" i="27" s="1"/>
  <c r="AX454" i="27" s="1"/>
  <c r="AS453" i="27"/>
  <c r="AR453" i="27" s="1"/>
  <c r="AQ453" i="27" s="1"/>
  <c r="AP453" i="27" s="1"/>
  <c r="AO453" i="27" s="1"/>
  <c r="BA442" i="27"/>
  <c r="AZ442" i="27" s="1"/>
  <c r="AY442" i="27" s="1"/>
  <c r="AX442" i="27" s="1"/>
  <c r="AS431" i="27"/>
  <c r="AR431" i="27" s="1"/>
  <c r="AQ431" i="27" s="1"/>
  <c r="AP431" i="27" s="1"/>
  <c r="AO431" i="27" s="1"/>
  <c r="BB428" i="27"/>
  <c r="BA428" i="27" s="1"/>
  <c r="AZ428" i="27" s="1"/>
  <c r="AY428" i="27" s="1"/>
  <c r="AX428" i="27" s="1"/>
  <c r="AS387" i="27"/>
  <c r="AR387" i="27" s="1"/>
  <c r="AQ387" i="27" s="1"/>
  <c r="AP387" i="27" s="1"/>
  <c r="AO387" i="27" s="1"/>
  <c r="BA387" i="27"/>
  <c r="AZ387" i="27" s="1"/>
  <c r="AY387" i="27" s="1"/>
  <c r="AX387" i="27" s="1"/>
  <c r="AS356" i="27"/>
  <c r="AR356" i="27" s="1"/>
  <c r="AQ356" i="27" s="1"/>
  <c r="AP356" i="27" s="1"/>
  <c r="AO356" i="27" s="1"/>
  <c r="BA356" i="27"/>
  <c r="AZ356" i="27" s="1"/>
  <c r="AY356" i="27" s="1"/>
  <c r="AX356" i="27" s="1"/>
  <c r="AS304" i="27"/>
  <c r="AR304" i="27" s="1"/>
  <c r="AQ304" i="27" s="1"/>
  <c r="AP304" i="27" s="1"/>
  <c r="AO304" i="27" s="1"/>
  <c r="BB304" i="27"/>
  <c r="BA304" i="27" s="1"/>
  <c r="AZ304" i="27" s="1"/>
  <c r="AY304" i="27" s="1"/>
  <c r="AX304" i="27" s="1"/>
  <c r="AS262" i="27"/>
  <c r="AR262" i="27"/>
  <c r="AQ262" i="27" s="1"/>
  <c r="AP262" i="27" s="1"/>
  <c r="AO262" i="27" s="1"/>
  <c r="BB262" i="27"/>
  <c r="BA262" i="27" s="1"/>
  <c r="AZ262" i="27" s="1"/>
  <c r="AY262" i="27" s="1"/>
  <c r="AX262" i="27" s="1"/>
  <c r="AS408" i="27"/>
  <c r="AR408" i="27" s="1"/>
  <c r="AQ408" i="27" s="1"/>
  <c r="AP408" i="27" s="1"/>
  <c r="AO408" i="27" s="1"/>
  <c r="BB408" i="27"/>
  <c r="BA408" i="27" s="1"/>
  <c r="AZ408" i="27" s="1"/>
  <c r="AY408" i="27" s="1"/>
  <c r="AX408" i="27" s="1"/>
  <c r="AS386" i="27"/>
  <c r="AR386" i="27" s="1"/>
  <c r="AQ386" i="27" s="1"/>
  <c r="AP386" i="27" s="1"/>
  <c r="AO386" i="27" s="1"/>
  <c r="BA386" i="27"/>
  <c r="AZ386" i="27" s="1"/>
  <c r="AY386" i="27" s="1"/>
  <c r="AX386" i="27" s="1"/>
  <c r="BA388" i="27"/>
  <c r="AZ388" i="27" s="1"/>
  <c r="AY388" i="27" s="1"/>
  <c r="AX388" i="27" s="1"/>
  <c r="AS388" i="27"/>
  <c r="AR388" i="27" s="1"/>
  <c r="AQ388" i="27" s="1"/>
  <c r="AP388" i="27" s="1"/>
  <c r="AO388" i="27" s="1"/>
  <c r="BA376" i="27"/>
  <c r="AZ376" i="27" s="1"/>
  <c r="AY376" i="27" s="1"/>
  <c r="AX376" i="27" s="1"/>
  <c r="AS376" i="27"/>
  <c r="AR376" i="27" s="1"/>
  <c r="AQ376" i="27" s="1"/>
  <c r="AP376" i="27" s="1"/>
  <c r="AO376" i="27" s="1"/>
  <c r="AS368" i="27"/>
  <c r="AR368" i="27" s="1"/>
  <c r="AQ368" i="27" s="1"/>
  <c r="AP368" i="27" s="1"/>
  <c r="AO368" i="27" s="1"/>
  <c r="AZ368" i="27"/>
  <c r="AY368" i="27" s="1"/>
  <c r="AX368" i="27" s="1"/>
  <c r="AS354" i="27"/>
  <c r="AR354" i="27" s="1"/>
  <c r="AQ354" i="27" s="1"/>
  <c r="AP354" i="27" s="1"/>
  <c r="AO354" i="27" s="1"/>
  <c r="BB354" i="27"/>
  <c r="BA354" i="27" s="1"/>
  <c r="AZ354" i="27" s="1"/>
  <c r="AY354" i="27" s="1"/>
  <c r="AX354" i="27" s="1"/>
  <c r="AS426" i="27"/>
  <c r="AR426" i="27" s="1"/>
  <c r="AQ426" i="27" s="1"/>
  <c r="AP426" i="27" s="1"/>
  <c r="AO426" i="27" s="1"/>
  <c r="BA426" i="27"/>
  <c r="AZ426" i="27" s="1"/>
  <c r="AY426" i="27" s="1"/>
  <c r="AX426" i="27" s="1"/>
  <c r="AS424" i="27"/>
  <c r="AR424" i="27" s="1"/>
  <c r="AQ424" i="27" s="1"/>
  <c r="AP424" i="27" s="1"/>
  <c r="AO424" i="27" s="1"/>
  <c r="BB424" i="27"/>
  <c r="BA424" i="27" s="1"/>
  <c r="AZ424" i="27" s="1"/>
  <c r="AY424" i="27" s="1"/>
  <c r="AX424" i="27" s="1"/>
  <c r="AO490" i="27"/>
  <c r="BB490" i="27"/>
  <c r="BA490" i="27" s="1"/>
  <c r="AZ490" i="27" s="1"/>
  <c r="AY490" i="27" s="1"/>
  <c r="AX490" i="27" s="1"/>
  <c r="BB482" i="27"/>
  <c r="BA482" i="27" s="1"/>
  <c r="AZ482" i="27" s="1"/>
  <c r="AY482" i="27" s="1"/>
  <c r="AX482" i="27" s="1"/>
  <c r="BB474" i="27"/>
  <c r="BA474" i="27" s="1"/>
  <c r="AZ474" i="27" s="1"/>
  <c r="AY474" i="27" s="1"/>
  <c r="AX474" i="27" s="1"/>
  <c r="AR467" i="27"/>
  <c r="AQ467" i="27" s="1"/>
  <c r="AP467" i="27" s="1"/>
  <c r="AO467" i="27" s="1"/>
  <c r="AO430" i="27"/>
  <c r="BA430" i="27"/>
  <c r="AZ430" i="27" s="1"/>
  <c r="AY430" i="27" s="1"/>
  <c r="AX430" i="27" s="1"/>
  <c r="AS429" i="27"/>
  <c r="AR429" i="27" s="1"/>
  <c r="AQ429" i="27" s="1"/>
  <c r="AP429" i="27" s="1"/>
  <c r="AO429" i="27" s="1"/>
  <c r="BB429" i="27"/>
  <c r="BA429" i="27" s="1"/>
  <c r="AZ429" i="27" s="1"/>
  <c r="AY429" i="27" s="1"/>
  <c r="AX429" i="27" s="1"/>
  <c r="BB416" i="27"/>
  <c r="BA416" i="27" s="1"/>
  <c r="AZ416" i="27" s="1"/>
  <c r="AY416" i="27" s="1"/>
  <c r="AX416" i="27" s="1"/>
  <c r="AP397" i="27"/>
  <c r="AO397" i="27" s="1"/>
  <c r="BB397" i="27"/>
  <c r="BA397" i="27" s="1"/>
  <c r="AZ397" i="27" s="1"/>
  <c r="AY397" i="27" s="1"/>
  <c r="AX397" i="27" s="1"/>
  <c r="BB343" i="27"/>
  <c r="BA343" i="27" s="1"/>
  <c r="AZ343" i="27" s="1"/>
  <c r="AY343" i="27" s="1"/>
  <c r="AX343" i="27" s="1"/>
  <c r="AS343" i="27"/>
  <c r="AR343" i="27" s="1"/>
  <c r="AQ343" i="27" s="1"/>
  <c r="AP343" i="27" s="1"/>
  <c r="AO343" i="27" s="1"/>
  <c r="BA317" i="27"/>
  <c r="AZ317" i="27" s="1"/>
  <c r="AY317" i="27" s="1"/>
  <c r="AX317" i="27" s="1"/>
  <c r="AS317" i="27"/>
  <c r="AR317" i="27" s="1"/>
  <c r="AQ317" i="27" s="1"/>
  <c r="AP317" i="27" s="1"/>
  <c r="AO317" i="27" s="1"/>
  <c r="BA349" i="27"/>
  <c r="AZ349" i="27" s="1"/>
  <c r="AY349" i="27" s="1"/>
  <c r="AX349" i="27" s="1"/>
  <c r="AS349" i="27"/>
  <c r="AR349" i="27" s="1"/>
  <c r="AQ349" i="27" s="1"/>
  <c r="AP349" i="27" s="1"/>
  <c r="AO349" i="27" s="1"/>
  <c r="BB332" i="27"/>
  <c r="BA332" i="27" s="1"/>
  <c r="AZ332" i="27" s="1"/>
  <c r="AY332" i="27" s="1"/>
  <c r="AX332" i="27" s="1"/>
  <c r="AS332" i="27"/>
  <c r="AR332" i="27" s="1"/>
  <c r="AQ332" i="27" s="1"/>
  <c r="AP332" i="27" s="1"/>
  <c r="AO332" i="27" s="1"/>
  <c r="BA319" i="27"/>
  <c r="AZ319" i="27" s="1"/>
  <c r="AY319" i="27" s="1"/>
  <c r="AX319" i="27" s="1"/>
  <c r="AS319" i="27"/>
  <c r="AR319" i="27" s="1"/>
  <c r="AQ319" i="27" s="1"/>
  <c r="AP319" i="27" s="1"/>
  <c r="AO319" i="27" s="1"/>
  <c r="AS305" i="27"/>
  <c r="AR305" i="27" s="1"/>
  <c r="AQ305" i="27" s="1"/>
  <c r="AP305" i="27" s="1"/>
  <c r="AO305" i="27" s="1"/>
  <c r="BA305" i="27"/>
  <c r="AZ305" i="27" s="1"/>
  <c r="AY305" i="27" s="1"/>
  <c r="AX305" i="27" s="1"/>
  <c r="BB338" i="27"/>
  <c r="BA338" i="27" s="1"/>
  <c r="AZ338" i="27" s="1"/>
  <c r="AY338" i="27" s="1"/>
  <c r="AX338" i="27" s="1"/>
  <c r="BB329" i="27"/>
  <c r="BA329" i="27" s="1"/>
  <c r="AZ329" i="27" s="1"/>
  <c r="AY329" i="27" s="1"/>
  <c r="AX329" i="27" s="1"/>
  <c r="AS312" i="27"/>
  <c r="AR312" i="27" s="1"/>
  <c r="AQ312" i="27" s="1"/>
  <c r="AP312" i="27" s="1"/>
  <c r="AO312" i="27" s="1"/>
  <c r="AZ312" i="27"/>
  <c r="AY312" i="27" s="1"/>
  <c r="AX312" i="27" s="1"/>
  <c r="AS245" i="27"/>
  <c r="AR245" i="27" s="1"/>
  <c r="AQ245" i="27" s="1"/>
  <c r="AP245" i="27" s="1"/>
  <c r="AO245" i="27" s="1"/>
  <c r="BB245" i="27"/>
  <c r="BA245" i="27" s="1"/>
  <c r="AZ245" i="27" s="1"/>
  <c r="AY245" i="27" s="1"/>
  <c r="AX245" i="27" s="1"/>
  <c r="BB379" i="27"/>
  <c r="BA379" i="27" s="1"/>
  <c r="AZ379" i="27" s="1"/>
  <c r="AY379" i="27" s="1"/>
  <c r="AX379" i="27" s="1"/>
  <c r="BB371" i="27"/>
  <c r="BA371" i="27" s="1"/>
  <c r="AZ371" i="27" s="1"/>
  <c r="AY371" i="27" s="1"/>
  <c r="AX371" i="27" s="1"/>
  <c r="AO371" i="27"/>
  <c r="AS364" i="27"/>
  <c r="AR364" i="27" s="1"/>
  <c r="AQ364" i="27" s="1"/>
  <c r="AP364" i="27" s="1"/>
  <c r="AO364" i="27" s="1"/>
  <c r="BB364" i="27"/>
  <c r="BA364" i="27" s="1"/>
  <c r="AZ364" i="27" s="1"/>
  <c r="AY364" i="27" s="1"/>
  <c r="AX364" i="27" s="1"/>
  <c r="AQ362" i="27"/>
  <c r="AP362" i="27" s="1"/>
  <c r="AO362" i="27" s="1"/>
  <c r="AS340" i="27"/>
  <c r="AR340" i="27" s="1"/>
  <c r="AQ340" i="27" s="1"/>
  <c r="AP340" i="27" s="1"/>
  <c r="AO340" i="27" s="1"/>
  <c r="BB340" i="27"/>
  <c r="BA340" i="27" s="1"/>
  <c r="AZ340" i="27" s="1"/>
  <c r="AY340" i="27" s="1"/>
  <c r="AX340" i="27" s="1"/>
  <c r="AS339" i="27"/>
  <c r="AR339" i="27" s="1"/>
  <c r="AQ339" i="27" s="1"/>
  <c r="AP339" i="27" s="1"/>
  <c r="AO339" i="27" s="1"/>
  <c r="BA339" i="27"/>
  <c r="AZ339" i="27" s="1"/>
  <c r="AY339" i="27" s="1"/>
  <c r="AX339" i="27" s="1"/>
  <c r="BA337" i="27"/>
  <c r="AZ337" i="27" s="1"/>
  <c r="AY337" i="27" s="1"/>
  <c r="AX337" i="27" s="1"/>
  <c r="AS337" i="27"/>
  <c r="AR337" i="27" s="1"/>
  <c r="AQ337" i="27" s="1"/>
  <c r="AP337" i="27" s="1"/>
  <c r="AO337" i="27" s="1"/>
  <c r="AS333" i="27"/>
  <c r="AR333" i="27" s="1"/>
  <c r="AQ333" i="27" s="1"/>
  <c r="AP333" i="27" s="1"/>
  <c r="AO333" i="27" s="1"/>
  <c r="BB333" i="27"/>
  <c r="BA333" i="27" s="1"/>
  <c r="AZ333" i="27" s="1"/>
  <c r="AY333" i="27" s="1"/>
  <c r="AX333" i="27" s="1"/>
  <c r="BB301" i="27"/>
  <c r="BA301" i="27" s="1"/>
  <c r="AZ301" i="27" s="1"/>
  <c r="AY301" i="27" s="1"/>
  <c r="AX301" i="27" s="1"/>
  <c r="BB363" i="27"/>
  <c r="BA363" i="27" s="1"/>
  <c r="AZ363" i="27" s="1"/>
  <c r="AY363" i="27" s="1"/>
  <c r="AX363" i="27" s="1"/>
  <c r="AS351" i="27"/>
  <c r="AR351" i="27" s="1"/>
  <c r="AQ351" i="27" s="1"/>
  <c r="AP351" i="27" s="1"/>
  <c r="AO351" i="27" s="1"/>
  <c r="BA351" i="27"/>
  <c r="AZ351" i="27" s="1"/>
  <c r="AY351" i="27" s="1"/>
  <c r="AX351" i="27" s="1"/>
  <c r="BB199" i="27"/>
  <c r="BA199" i="27" s="1"/>
  <c r="AZ199" i="27" s="1"/>
  <c r="AY199" i="27" s="1"/>
  <c r="AX199" i="27" s="1"/>
  <c r="AS199" i="27"/>
  <c r="AR199" i="27" s="1"/>
  <c r="AQ199" i="27" s="1"/>
  <c r="AP199" i="27" s="1"/>
  <c r="AO199" i="27" s="1"/>
  <c r="AS378" i="27"/>
  <c r="AR378" i="27" s="1"/>
  <c r="AQ378" i="27" s="1"/>
  <c r="AP378" i="27" s="1"/>
  <c r="AO378" i="27" s="1"/>
  <c r="BA378" i="27"/>
  <c r="AZ378" i="27" s="1"/>
  <c r="AY378" i="27" s="1"/>
  <c r="AX378" i="27" s="1"/>
  <c r="BB362" i="27"/>
  <c r="BA362" i="27" s="1"/>
  <c r="AZ362" i="27" s="1"/>
  <c r="AY362" i="27" s="1"/>
  <c r="AX362" i="27" s="1"/>
  <c r="AO355" i="27"/>
  <c r="BB355" i="27"/>
  <c r="BA355" i="27" s="1"/>
  <c r="AZ355" i="27" s="1"/>
  <c r="AY355" i="27" s="1"/>
  <c r="AX355" i="27" s="1"/>
  <c r="AP353" i="27"/>
  <c r="AO353" i="27" s="1"/>
  <c r="AS341" i="27"/>
  <c r="AR341" i="27" s="1"/>
  <c r="AQ341" i="27" s="1"/>
  <c r="AP341" i="27" s="1"/>
  <c r="AO341" i="27" s="1"/>
  <c r="BA341" i="27"/>
  <c r="AZ341" i="27" s="1"/>
  <c r="AY341" i="27" s="1"/>
  <c r="AX341" i="27" s="1"/>
  <c r="AS329" i="27"/>
  <c r="AR329" i="27" s="1"/>
  <c r="AQ329" i="27" s="1"/>
  <c r="AP329" i="27" s="1"/>
  <c r="AO329" i="27" s="1"/>
  <c r="AR352" i="27"/>
  <c r="AQ352" i="27" s="1"/>
  <c r="AP352" i="27" s="1"/>
  <c r="AO352" i="27" s="1"/>
  <c r="AS342" i="27"/>
  <c r="AR342" i="27" s="1"/>
  <c r="AQ342" i="27" s="1"/>
  <c r="AP342" i="27" s="1"/>
  <c r="AO342" i="27" s="1"/>
  <c r="BB342" i="27"/>
  <c r="BA342" i="27" s="1"/>
  <c r="AZ342" i="27" s="1"/>
  <c r="AY342" i="27" s="1"/>
  <c r="AX342" i="27" s="1"/>
  <c r="AS330" i="27"/>
  <c r="AR330" i="27" s="1"/>
  <c r="AQ330" i="27" s="1"/>
  <c r="AP330" i="27" s="1"/>
  <c r="AO330" i="27" s="1"/>
  <c r="BB330" i="27"/>
  <c r="BA330" i="27" s="1"/>
  <c r="AZ330" i="27" s="1"/>
  <c r="AY330" i="27" s="1"/>
  <c r="AX330" i="27" s="1"/>
  <c r="AS324" i="27"/>
  <c r="AR324" i="27" s="1"/>
  <c r="AQ324" i="27" s="1"/>
  <c r="AP324" i="27" s="1"/>
  <c r="AO324" i="27" s="1"/>
  <c r="BA324" i="27"/>
  <c r="AZ324" i="27" s="1"/>
  <c r="AY324" i="27" s="1"/>
  <c r="AX324" i="27" s="1"/>
  <c r="AS301" i="27"/>
  <c r="AR301" i="27" s="1"/>
  <c r="AQ301" i="27" s="1"/>
  <c r="AP301" i="27" s="1"/>
  <c r="AO301" i="27" s="1"/>
  <c r="AS420" i="27"/>
  <c r="AR420" i="27" s="1"/>
  <c r="AQ420" i="27" s="1"/>
  <c r="AP420" i="27" s="1"/>
  <c r="AO420" i="27" s="1"/>
  <c r="BB420" i="27"/>
  <c r="BA420" i="27" s="1"/>
  <c r="AZ420" i="27" s="1"/>
  <c r="AY420" i="27" s="1"/>
  <c r="AX420" i="27" s="1"/>
  <c r="AP413" i="27"/>
  <c r="AO413" i="27" s="1"/>
  <c r="AO406" i="27"/>
  <c r="BA406" i="27"/>
  <c r="AZ406" i="27" s="1"/>
  <c r="AY406" i="27" s="1"/>
  <c r="AX406" i="27" s="1"/>
  <c r="BA398" i="27"/>
  <c r="AZ398" i="27" s="1"/>
  <c r="AY398" i="27" s="1"/>
  <c r="AX398" i="27" s="1"/>
  <c r="BB375" i="27"/>
  <c r="BA375" i="27" s="1"/>
  <c r="AZ375" i="27" s="1"/>
  <c r="AY375" i="27" s="1"/>
  <c r="AX375" i="27" s="1"/>
  <c r="BA344" i="27"/>
  <c r="AZ344" i="27" s="1"/>
  <c r="AY344" i="27" s="1"/>
  <c r="AX344" i="27" s="1"/>
  <c r="AS338" i="27"/>
  <c r="AR338" i="27" s="1"/>
  <c r="AQ338" i="27" s="1"/>
  <c r="AP338" i="27" s="1"/>
  <c r="AO338" i="27" s="1"/>
  <c r="BB274" i="27"/>
  <c r="BA274" i="27" s="1"/>
  <c r="AZ274" i="27" s="1"/>
  <c r="AY274" i="27" s="1"/>
  <c r="AX274" i="27" s="1"/>
  <c r="AS274" i="27"/>
  <c r="AR274" i="27" s="1"/>
  <c r="AQ274" i="27" s="1"/>
  <c r="AP274" i="27" s="1"/>
  <c r="AO274" i="27" s="1"/>
  <c r="BB484" i="27"/>
  <c r="BA484" i="27" s="1"/>
  <c r="AZ484" i="27" s="1"/>
  <c r="AY484" i="27" s="1"/>
  <c r="AX484" i="27" s="1"/>
  <c r="BB472" i="27"/>
  <c r="BA472" i="27" s="1"/>
  <c r="AZ472" i="27" s="1"/>
  <c r="AY472" i="27" s="1"/>
  <c r="AX472" i="27" s="1"/>
  <c r="AO460" i="27"/>
  <c r="BB460" i="27"/>
  <c r="BA460" i="27" s="1"/>
  <c r="AZ460" i="27" s="1"/>
  <c r="AY460" i="27" s="1"/>
  <c r="AX460" i="27" s="1"/>
  <c r="AO448" i="27"/>
  <c r="BB448" i="27"/>
  <c r="BA448" i="27" s="1"/>
  <c r="AZ448" i="27" s="1"/>
  <c r="AY448" i="27" s="1"/>
  <c r="AX448" i="27" s="1"/>
  <c r="AO436" i="27"/>
  <c r="BB436" i="27"/>
  <c r="BA436" i="27" s="1"/>
  <c r="AZ436" i="27" s="1"/>
  <c r="AY436" i="27" s="1"/>
  <c r="AX436" i="27" s="1"/>
  <c r="AO427" i="27"/>
  <c r="BB427" i="27"/>
  <c r="BA427" i="27" s="1"/>
  <c r="AZ427" i="27" s="1"/>
  <c r="AY427" i="27" s="1"/>
  <c r="AX427" i="27" s="1"/>
  <c r="BB419" i="27"/>
  <c r="BA419" i="27" s="1"/>
  <c r="AZ419" i="27" s="1"/>
  <c r="AY419" i="27" s="1"/>
  <c r="AX419" i="27" s="1"/>
  <c r="AS412" i="27"/>
  <c r="AR412" i="27" s="1"/>
  <c r="AQ412" i="27" s="1"/>
  <c r="AP412" i="27" s="1"/>
  <c r="AO412" i="27" s="1"/>
  <c r="BB412" i="27"/>
  <c r="BA412" i="27" s="1"/>
  <c r="AZ412" i="27" s="1"/>
  <c r="AY412" i="27" s="1"/>
  <c r="AX412" i="27" s="1"/>
  <c r="AS396" i="27"/>
  <c r="AR396" i="27" s="1"/>
  <c r="AQ396" i="27" s="1"/>
  <c r="AP396" i="27" s="1"/>
  <c r="AO396" i="27" s="1"/>
  <c r="BB396" i="27"/>
  <c r="BA396" i="27" s="1"/>
  <c r="AZ396" i="27" s="1"/>
  <c r="AY396" i="27" s="1"/>
  <c r="AX396" i="27" s="1"/>
  <c r="AP389" i="27"/>
  <c r="AO389" i="27" s="1"/>
  <c r="AO382" i="27"/>
  <c r="BA382" i="27"/>
  <c r="AZ382" i="27" s="1"/>
  <c r="AY382" i="27" s="1"/>
  <c r="AX382" i="27" s="1"/>
  <c r="AS379" i="27"/>
  <c r="AR379" i="27" s="1"/>
  <c r="AQ379" i="27" s="1"/>
  <c r="AP379" i="27" s="1"/>
  <c r="AO379" i="27" s="1"/>
  <c r="BA374" i="27"/>
  <c r="AZ374" i="27" s="1"/>
  <c r="AY374" i="27" s="1"/>
  <c r="AX374" i="27" s="1"/>
  <c r="AS336" i="27"/>
  <c r="AR336" i="27" s="1"/>
  <c r="BA336" i="27"/>
  <c r="AZ336" i="27" s="1"/>
  <c r="AY336" i="27" s="1"/>
  <c r="AX336" i="27" s="1"/>
  <c r="AQ336" i="27"/>
  <c r="AP336" i="27" s="1"/>
  <c r="AO336" i="27" s="1"/>
  <c r="BA325" i="27"/>
  <c r="AZ325" i="27" s="1"/>
  <c r="AY325" i="27" s="1"/>
  <c r="AX325" i="27" s="1"/>
  <c r="AS325" i="27"/>
  <c r="AR325" i="27" s="1"/>
  <c r="AQ325" i="27" s="1"/>
  <c r="AP325" i="27" s="1"/>
  <c r="AO325" i="27" s="1"/>
  <c r="AR313" i="27"/>
  <c r="AQ313" i="27" s="1"/>
  <c r="AP313" i="27" s="1"/>
  <c r="AO313" i="27" s="1"/>
  <c r="BB313" i="27"/>
  <c r="BA313" i="27" s="1"/>
  <c r="AZ313" i="27" s="1"/>
  <c r="AY313" i="27" s="1"/>
  <c r="AX313" i="27" s="1"/>
  <c r="AS309" i="27"/>
  <c r="AR309" i="27" s="1"/>
  <c r="AQ309" i="27" s="1"/>
  <c r="AP309" i="27" s="1"/>
  <c r="AO309" i="27" s="1"/>
  <c r="BB309" i="27"/>
  <c r="BA309" i="27" s="1"/>
  <c r="AZ309" i="27" s="1"/>
  <c r="AY309" i="27" s="1"/>
  <c r="AX309" i="27" s="1"/>
  <c r="AS256" i="27"/>
  <c r="AR256" i="27" s="1"/>
  <c r="AQ256" i="27" s="1"/>
  <c r="AP256" i="27" s="1"/>
  <c r="AO256" i="27" s="1"/>
  <c r="BB286" i="27"/>
  <c r="BA286" i="27" s="1"/>
  <c r="AZ286" i="27" s="1"/>
  <c r="AY286" i="27" s="1"/>
  <c r="AX286" i="27" s="1"/>
  <c r="AS286" i="27"/>
  <c r="AR286" i="27" s="1"/>
  <c r="AQ286" i="27" s="1"/>
  <c r="AP286" i="27" s="1"/>
  <c r="AO286" i="27" s="1"/>
  <c r="BA275" i="27"/>
  <c r="AZ275" i="27" s="1"/>
  <c r="AY275" i="27" s="1"/>
  <c r="AX275" i="27" s="1"/>
  <c r="AS275" i="27"/>
  <c r="AR275" i="27" s="1"/>
  <c r="AQ275" i="27" s="1"/>
  <c r="AP275" i="27" s="1"/>
  <c r="AO275" i="27" s="1"/>
  <c r="AS254" i="27"/>
  <c r="AR254" i="27" s="1"/>
  <c r="AQ254" i="27" s="1"/>
  <c r="AP254" i="27" s="1"/>
  <c r="AO254" i="27" s="1"/>
  <c r="BB254" i="27"/>
  <c r="BA254" i="27" s="1"/>
  <c r="AZ254" i="27" s="1"/>
  <c r="AY254" i="27" s="1"/>
  <c r="AX254" i="27" s="1"/>
  <c r="AZ244" i="27"/>
  <c r="AY244" i="27" s="1"/>
  <c r="AX244" i="27" s="1"/>
  <c r="AS244" i="27"/>
  <c r="AR244" i="27" s="1"/>
  <c r="AQ244" i="27" s="1"/>
  <c r="AP244" i="27" s="1"/>
  <c r="AO244" i="27" s="1"/>
  <c r="AS168" i="27"/>
  <c r="AR168" i="27" s="1"/>
  <c r="AQ168" i="27" s="1"/>
  <c r="AP168" i="27" s="1"/>
  <c r="AO168" i="27" s="1"/>
  <c r="BB168" i="27"/>
  <c r="BA168" i="27" s="1"/>
  <c r="AZ168" i="27" s="1"/>
  <c r="AY168" i="27" s="1"/>
  <c r="AX168" i="27" s="1"/>
  <c r="BB277" i="27"/>
  <c r="BA277" i="27" s="1"/>
  <c r="AZ277" i="27" s="1"/>
  <c r="AY277" i="27" s="1"/>
  <c r="AX277" i="27" s="1"/>
  <c r="AS277" i="27"/>
  <c r="AR277" i="27" s="1"/>
  <c r="AQ277" i="27" s="1"/>
  <c r="AP277" i="27" s="1"/>
  <c r="AO277" i="27" s="1"/>
  <c r="AS232" i="27"/>
  <c r="AR232" i="27"/>
  <c r="AQ232" i="27" s="1"/>
  <c r="AP232" i="27" s="1"/>
  <c r="AO232" i="27" s="1"/>
  <c r="BB232" i="27"/>
  <c r="BA232" i="27" s="1"/>
  <c r="AZ232" i="27" s="1"/>
  <c r="AY232" i="27" s="1"/>
  <c r="AX232" i="27" s="1"/>
  <c r="BA326" i="27"/>
  <c r="AZ326" i="27" s="1"/>
  <c r="AY326" i="27" s="1"/>
  <c r="AX326" i="27" s="1"/>
  <c r="AR326" i="27"/>
  <c r="AQ326" i="27" s="1"/>
  <c r="AP326" i="27" s="1"/>
  <c r="AO326" i="27" s="1"/>
  <c r="AS318" i="27"/>
  <c r="AR318" i="27" s="1"/>
  <c r="AQ318" i="27" s="1"/>
  <c r="AP318" i="27" s="1"/>
  <c r="AO318" i="27" s="1"/>
  <c r="BA318" i="27"/>
  <c r="AZ318" i="27" s="1"/>
  <c r="AY318" i="27" s="1"/>
  <c r="AX318" i="27" s="1"/>
  <c r="AS306" i="27"/>
  <c r="AR306" i="27" s="1"/>
  <c r="AQ306" i="27" s="1"/>
  <c r="AP306" i="27" s="1"/>
  <c r="AO306" i="27" s="1"/>
  <c r="BA306" i="27"/>
  <c r="AZ306" i="27" s="1"/>
  <c r="AY306" i="27" s="1"/>
  <c r="AX306" i="27" s="1"/>
  <c r="BB425" i="27"/>
  <c r="BA425" i="27" s="1"/>
  <c r="AZ425" i="27" s="1"/>
  <c r="AY425" i="27" s="1"/>
  <c r="AX425" i="27" s="1"/>
  <c r="BB417" i="27"/>
  <c r="BA417" i="27" s="1"/>
  <c r="AZ417" i="27" s="1"/>
  <c r="AY417" i="27" s="1"/>
  <c r="AX417" i="27" s="1"/>
  <c r="AO417" i="27"/>
  <c r="BB413" i="27"/>
  <c r="BA413" i="27" s="1"/>
  <c r="AZ413" i="27" s="1"/>
  <c r="AY413" i="27" s="1"/>
  <c r="AX413" i="27" s="1"/>
  <c r="BB405" i="27"/>
  <c r="BA405" i="27" s="1"/>
  <c r="AZ405" i="27" s="1"/>
  <c r="AY405" i="27" s="1"/>
  <c r="AX405" i="27" s="1"/>
  <c r="AO405" i="27"/>
  <c r="BB401" i="27"/>
  <c r="BA401" i="27" s="1"/>
  <c r="AZ401" i="27" s="1"/>
  <c r="AY401" i="27" s="1"/>
  <c r="AX401" i="27" s="1"/>
  <c r="BB393" i="27"/>
  <c r="BA393" i="27" s="1"/>
  <c r="AZ393" i="27" s="1"/>
  <c r="AY393" i="27" s="1"/>
  <c r="AX393" i="27" s="1"/>
  <c r="BB389" i="27"/>
  <c r="BA389" i="27" s="1"/>
  <c r="AZ389" i="27" s="1"/>
  <c r="AY389" i="27" s="1"/>
  <c r="AX389" i="27" s="1"/>
  <c r="BB381" i="27"/>
  <c r="BA381" i="27" s="1"/>
  <c r="AZ381" i="27" s="1"/>
  <c r="AY381" i="27" s="1"/>
  <c r="AX381" i="27" s="1"/>
  <c r="AO381" i="27"/>
  <c r="BB377" i="27"/>
  <c r="BA377" i="27" s="1"/>
  <c r="AZ377" i="27" s="1"/>
  <c r="AY377" i="27" s="1"/>
  <c r="AX377" i="27" s="1"/>
  <c r="BB369" i="27"/>
  <c r="BA369" i="27" s="1"/>
  <c r="AZ369" i="27" s="1"/>
  <c r="AY369" i="27" s="1"/>
  <c r="AX369" i="27" s="1"/>
  <c r="AO369" i="27"/>
  <c r="BB365" i="27"/>
  <c r="BA365" i="27" s="1"/>
  <c r="AZ365" i="27" s="1"/>
  <c r="AY365" i="27" s="1"/>
  <c r="AX365" i="27" s="1"/>
  <c r="BB357" i="27"/>
  <c r="BA357" i="27" s="1"/>
  <c r="AZ357" i="27" s="1"/>
  <c r="AY357" i="27" s="1"/>
  <c r="AX357" i="27" s="1"/>
  <c r="BB353" i="27"/>
  <c r="BA353" i="27" s="1"/>
  <c r="AZ353" i="27" s="1"/>
  <c r="AY353" i="27" s="1"/>
  <c r="AX353" i="27" s="1"/>
  <c r="AS327" i="27"/>
  <c r="AR327" i="27" s="1"/>
  <c r="AQ327" i="27" s="1"/>
  <c r="AP327" i="27" s="1"/>
  <c r="AO327" i="27" s="1"/>
  <c r="BB327" i="27"/>
  <c r="BA327" i="27" s="1"/>
  <c r="AZ327" i="27" s="1"/>
  <c r="AY327" i="27" s="1"/>
  <c r="AX327" i="27" s="1"/>
  <c r="AS303" i="27"/>
  <c r="AR303" i="27" s="1"/>
  <c r="AQ303" i="27" s="1"/>
  <c r="AP303" i="27" s="1"/>
  <c r="AO303" i="27" s="1"/>
  <c r="AZ303" i="27"/>
  <c r="AY303" i="27" s="1"/>
  <c r="AX303" i="27" s="1"/>
  <c r="AY287" i="27"/>
  <c r="AX287" i="27" s="1"/>
  <c r="AR287" i="27"/>
  <c r="AQ287" i="27" s="1"/>
  <c r="AP287" i="27" s="1"/>
  <c r="AO287" i="27" s="1"/>
  <c r="AS287" i="27"/>
  <c r="AS257" i="27"/>
  <c r="AR257" i="27" s="1"/>
  <c r="AQ257" i="27" s="1"/>
  <c r="AP257" i="27" s="1"/>
  <c r="AO257" i="27" s="1"/>
  <c r="AZ257" i="27"/>
  <c r="AY257" i="27" s="1"/>
  <c r="AX257" i="27" s="1"/>
  <c r="BB205" i="27"/>
  <c r="BA205" i="27" s="1"/>
  <c r="AZ205" i="27" s="1"/>
  <c r="AY205" i="27" s="1"/>
  <c r="AX205" i="27" s="1"/>
  <c r="AS205" i="27"/>
  <c r="AR205" i="27" s="1"/>
  <c r="AQ205" i="27" s="1"/>
  <c r="AP205" i="27" s="1"/>
  <c r="AO205" i="27" s="1"/>
  <c r="AS315" i="27"/>
  <c r="AR315" i="27" s="1"/>
  <c r="AQ315" i="27" s="1"/>
  <c r="AP315" i="27" s="1"/>
  <c r="AO315" i="27" s="1"/>
  <c r="BB315" i="27"/>
  <c r="BA315" i="27" s="1"/>
  <c r="AZ315" i="27" s="1"/>
  <c r="AY315" i="27" s="1"/>
  <c r="AX315" i="27" s="1"/>
  <c r="AS299" i="27"/>
  <c r="AR299" i="27" s="1"/>
  <c r="AQ299" i="27" s="1"/>
  <c r="AP299" i="27" s="1"/>
  <c r="AO299" i="27" s="1"/>
  <c r="BA299" i="27"/>
  <c r="AZ299" i="27" s="1"/>
  <c r="AY299" i="27" s="1"/>
  <c r="AX299" i="27" s="1"/>
  <c r="AO295" i="27"/>
  <c r="BB295" i="27"/>
  <c r="BA295" i="27" s="1"/>
  <c r="AZ295" i="27" s="1"/>
  <c r="AY295" i="27" s="1"/>
  <c r="AX295" i="27" s="1"/>
  <c r="BA292" i="27"/>
  <c r="AZ292" i="27" s="1"/>
  <c r="AY292" i="27" s="1"/>
  <c r="AX292" i="27" s="1"/>
  <c r="BB275" i="27"/>
  <c r="BB256" i="27"/>
  <c r="BA256" i="27" s="1"/>
  <c r="AZ256" i="27" s="1"/>
  <c r="AY256" i="27" s="1"/>
  <c r="AX256" i="27" s="1"/>
  <c r="AS227" i="27"/>
  <c r="AR227" i="27" s="1"/>
  <c r="AQ227" i="27" s="1"/>
  <c r="AP227" i="27" s="1"/>
  <c r="AO227" i="27" s="1"/>
  <c r="BA227" i="27"/>
  <c r="AZ227" i="27" s="1"/>
  <c r="AY227" i="27" s="1"/>
  <c r="AX227" i="27" s="1"/>
  <c r="AS195" i="27"/>
  <c r="AR195" i="27" s="1"/>
  <c r="AQ195" i="27" s="1"/>
  <c r="AP195" i="27" s="1"/>
  <c r="AO195" i="27" s="1"/>
  <c r="BB195" i="27"/>
  <c r="BA195" i="27" s="1"/>
  <c r="AZ195" i="27" s="1"/>
  <c r="AY195" i="27" s="1"/>
  <c r="AX195" i="27" s="1"/>
  <c r="AS194" i="27"/>
  <c r="AR194" i="27" s="1"/>
  <c r="AQ194" i="27" s="1"/>
  <c r="AP194" i="27" s="1"/>
  <c r="AO194" i="27" s="1"/>
  <c r="BB194" i="27"/>
  <c r="BA194" i="27" s="1"/>
  <c r="AZ194" i="27" s="1"/>
  <c r="AY194" i="27" s="1"/>
  <c r="AX194" i="27" s="1"/>
  <c r="AS188" i="27"/>
  <c r="AR188" i="27" s="1"/>
  <c r="AQ188" i="27" s="1"/>
  <c r="AP188" i="27" s="1"/>
  <c r="AO188" i="27" s="1"/>
  <c r="BB188" i="27"/>
  <c r="BA188" i="27" s="1"/>
  <c r="AZ188" i="27" s="1"/>
  <c r="AY188" i="27" s="1"/>
  <c r="AX188" i="27" s="1"/>
  <c r="BB293" i="27"/>
  <c r="BA293" i="27" s="1"/>
  <c r="AZ293" i="27" s="1"/>
  <c r="AY293" i="27" s="1"/>
  <c r="AX293" i="27" s="1"/>
  <c r="BB283" i="27"/>
  <c r="BA283" i="27" s="1"/>
  <c r="AZ283" i="27" s="1"/>
  <c r="AY283" i="27" s="1"/>
  <c r="AX283" i="27" s="1"/>
  <c r="AS263" i="27"/>
  <c r="AR263" i="27" s="1"/>
  <c r="AQ263" i="27" s="1"/>
  <c r="AP263" i="27" s="1"/>
  <c r="AO263" i="27" s="1"/>
  <c r="AS218" i="27"/>
  <c r="AR218" i="27" s="1"/>
  <c r="AQ218" i="27" s="1"/>
  <c r="AP218" i="27" s="1"/>
  <c r="AO218" i="27" s="1"/>
  <c r="BB218" i="27"/>
  <c r="BA218" i="27" s="1"/>
  <c r="AZ218" i="27" s="1"/>
  <c r="AY218" i="27" s="1"/>
  <c r="AX218" i="27" s="1"/>
  <c r="AO350" i="27"/>
  <c r="BB350" i="27"/>
  <c r="BA350" i="27" s="1"/>
  <c r="AZ350" i="27" s="1"/>
  <c r="AY350" i="27" s="1"/>
  <c r="AX350" i="27" s="1"/>
  <c r="BB335" i="27"/>
  <c r="BA335" i="27" s="1"/>
  <c r="AZ335" i="27" s="1"/>
  <c r="AY335" i="27" s="1"/>
  <c r="AX335" i="27" s="1"/>
  <c r="AO335" i="27"/>
  <c r="AO328" i="27"/>
  <c r="BB328" i="27"/>
  <c r="BA328" i="27" s="1"/>
  <c r="AZ328" i="27" s="1"/>
  <c r="AY328" i="27" s="1"/>
  <c r="AX328" i="27" s="1"/>
  <c r="AO314" i="27"/>
  <c r="BA314" i="27"/>
  <c r="AZ314" i="27" s="1"/>
  <c r="AY314" i="27" s="1"/>
  <c r="AX314" i="27" s="1"/>
  <c r="AS294" i="27"/>
  <c r="AR294" i="27" s="1"/>
  <c r="AQ294" i="27" s="1"/>
  <c r="AP294" i="27" s="1"/>
  <c r="AO294" i="27" s="1"/>
  <c r="BB294" i="27"/>
  <c r="BA294" i="27" s="1"/>
  <c r="AZ294" i="27" s="1"/>
  <c r="AY294" i="27" s="1"/>
  <c r="AX294" i="27" s="1"/>
  <c r="BB255" i="27"/>
  <c r="BA255" i="27" s="1"/>
  <c r="AZ255" i="27" s="1"/>
  <c r="AY255" i="27" s="1"/>
  <c r="AX255" i="27" s="1"/>
  <c r="AS255" i="27"/>
  <c r="AR255" i="27" s="1"/>
  <c r="AQ255" i="27" s="1"/>
  <c r="AP255" i="27" s="1"/>
  <c r="AO255" i="27" s="1"/>
  <c r="AR308" i="27"/>
  <c r="AQ308" i="27" s="1"/>
  <c r="AP308" i="27" s="1"/>
  <c r="AO308" i="27" s="1"/>
  <c r="BA307" i="27"/>
  <c r="AZ307" i="27" s="1"/>
  <c r="AY307" i="27" s="1"/>
  <c r="AX307" i="27" s="1"/>
  <c r="AR307" i="27"/>
  <c r="AQ307" i="27" s="1"/>
  <c r="AP307" i="27" s="1"/>
  <c r="AO307" i="27" s="1"/>
  <c r="AS283" i="27"/>
  <c r="AR283" i="27" s="1"/>
  <c r="AQ283" i="27" s="1"/>
  <c r="AP283" i="27" s="1"/>
  <c r="AO283" i="27" s="1"/>
  <c r="AP276" i="27"/>
  <c r="AO276" i="27" s="1"/>
  <c r="AS265" i="27"/>
  <c r="AR265" i="27" s="1"/>
  <c r="AQ265" i="27" s="1"/>
  <c r="AP265" i="27" s="1"/>
  <c r="AO265" i="27" s="1"/>
  <c r="BB265" i="27"/>
  <c r="BA265" i="27" s="1"/>
  <c r="AZ265" i="27" s="1"/>
  <c r="AY265" i="27" s="1"/>
  <c r="AX265" i="27" s="1"/>
  <c r="AS191" i="27"/>
  <c r="AR191" i="27" s="1"/>
  <c r="AQ191" i="27" s="1"/>
  <c r="AP191" i="27" s="1"/>
  <c r="AO191" i="27" s="1"/>
  <c r="BB191" i="27"/>
  <c r="BA191" i="27" s="1"/>
  <c r="AZ191" i="27" s="1"/>
  <c r="AY191" i="27" s="1"/>
  <c r="AX191" i="27" s="1"/>
  <c r="AS215" i="27"/>
  <c r="AR215" i="27" s="1"/>
  <c r="AQ215" i="27" s="1"/>
  <c r="AP215" i="27" s="1"/>
  <c r="AO215" i="27" s="1"/>
  <c r="BB215" i="27"/>
  <c r="BA215" i="27" s="1"/>
  <c r="AZ215" i="27" s="1"/>
  <c r="AY215" i="27" s="1"/>
  <c r="AX215" i="27" s="1"/>
  <c r="BB311" i="27"/>
  <c r="BA311" i="27" s="1"/>
  <c r="AZ311" i="27" s="1"/>
  <c r="AY311" i="27" s="1"/>
  <c r="AX311" i="27" s="1"/>
  <c r="AO311" i="27"/>
  <c r="AS297" i="27"/>
  <c r="AR297" i="27" s="1"/>
  <c r="AQ297" i="27" s="1"/>
  <c r="AP297" i="27" s="1"/>
  <c r="AO297" i="27" s="1"/>
  <c r="BA297" i="27"/>
  <c r="AZ297" i="27" s="1"/>
  <c r="AY297" i="27" s="1"/>
  <c r="AX297" i="27" s="1"/>
  <c r="BB296" i="27"/>
  <c r="BA296" i="27" s="1"/>
  <c r="AZ296" i="27" s="1"/>
  <c r="AY296" i="27" s="1"/>
  <c r="AX296" i="27" s="1"/>
  <c r="AO296" i="27"/>
  <c r="AP285" i="27"/>
  <c r="AO285" i="27" s="1"/>
  <c r="AS235" i="27"/>
  <c r="AR235" i="27" s="1"/>
  <c r="AQ235" i="27" s="1"/>
  <c r="AP235" i="27" s="1"/>
  <c r="AO235" i="27" s="1"/>
  <c r="BB235" i="27"/>
  <c r="BA235" i="27" s="1"/>
  <c r="AZ235" i="27" s="1"/>
  <c r="AY235" i="27" s="1"/>
  <c r="AX235" i="27" s="1"/>
  <c r="BB229" i="27"/>
  <c r="BA229" i="27" s="1"/>
  <c r="AZ229" i="27" s="1"/>
  <c r="AY229" i="27" s="1"/>
  <c r="AX229" i="27" s="1"/>
  <c r="BB219" i="27"/>
  <c r="BA219" i="27" s="1"/>
  <c r="AZ219" i="27" s="1"/>
  <c r="AY219" i="27" s="1"/>
  <c r="AX219" i="27" s="1"/>
  <c r="AS219" i="27"/>
  <c r="AR219" i="27" s="1"/>
  <c r="AQ219" i="27" s="1"/>
  <c r="AP219" i="27" s="1"/>
  <c r="AO219" i="27" s="1"/>
  <c r="AS321" i="27"/>
  <c r="AR321" i="27" s="1"/>
  <c r="AQ321" i="27" s="1"/>
  <c r="AP321" i="27" s="1"/>
  <c r="AO321" i="27" s="1"/>
  <c r="BA321" i="27"/>
  <c r="AZ321" i="27" s="1"/>
  <c r="AY321" i="27" s="1"/>
  <c r="AX321" i="27" s="1"/>
  <c r="AS292" i="27"/>
  <c r="AR292" i="27" s="1"/>
  <c r="AQ292" i="27" s="1"/>
  <c r="AP292" i="27" s="1"/>
  <c r="AO292" i="27" s="1"/>
  <c r="AS290" i="27"/>
  <c r="AR290" i="27" s="1"/>
  <c r="AQ290" i="27" s="1"/>
  <c r="AP290" i="27" s="1"/>
  <c r="AO290" i="27" s="1"/>
  <c r="BB290" i="27"/>
  <c r="BA290" i="27" s="1"/>
  <c r="AZ290" i="27" s="1"/>
  <c r="AY290" i="27" s="1"/>
  <c r="AX290" i="27" s="1"/>
  <c r="AS289" i="27"/>
  <c r="AR289" i="27" s="1"/>
  <c r="AQ289" i="27" s="1"/>
  <c r="AP289" i="27" s="1"/>
  <c r="AO289" i="27" s="1"/>
  <c r="BA289" i="27"/>
  <c r="AZ289" i="27" s="1"/>
  <c r="AY289" i="27" s="1"/>
  <c r="AX289" i="27" s="1"/>
  <c r="AP288" i="27"/>
  <c r="AO288" i="27" s="1"/>
  <c r="BB288" i="27"/>
  <c r="BA288" i="27" s="1"/>
  <c r="AZ288" i="27" s="1"/>
  <c r="AY288" i="27" s="1"/>
  <c r="AX288" i="27" s="1"/>
  <c r="BB241" i="27"/>
  <c r="BA241" i="27" s="1"/>
  <c r="AZ241" i="27" s="1"/>
  <c r="AY241" i="27" s="1"/>
  <c r="AX241" i="27" s="1"/>
  <c r="AR241" i="27"/>
  <c r="AQ241" i="27" s="1"/>
  <c r="AP241" i="27" s="1"/>
  <c r="AO241" i="27" s="1"/>
  <c r="AS229" i="27"/>
  <c r="AR229" i="27" s="1"/>
  <c r="AQ229" i="27" s="1"/>
  <c r="AP229" i="27" s="1"/>
  <c r="AO229" i="27" s="1"/>
  <c r="BA240" i="27"/>
  <c r="AZ240" i="27" s="1"/>
  <c r="AY240" i="27" s="1"/>
  <c r="AX240" i="27" s="1"/>
  <c r="AS240" i="27"/>
  <c r="AR240" i="27" s="1"/>
  <c r="AQ240" i="27" s="1"/>
  <c r="AP240" i="27" s="1"/>
  <c r="AO240" i="27" s="1"/>
  <c r="BB214" i="27"/>
  <c r="BA214" i="27" s="1"/>
  <c r="AZ214" i="27" s="1"/>
  <c r="AY214" i="27" s="1"/>
  <c r="AX214" i="27" s="1"/>
  <c r="AQ214" i="27"/>
  <c r="AP214" i="27" s="1"/>
  <c r="AO214" i="27" s="1"/>
  <c r="BA207" i="27"/>
  <c r="AZ207" i="27" s="1"/>
  <c r="AY207" i="27" s="1"/>
  <c r="AX207" i="27" s="1"/>
  <c r="AS198" i="27"/>
  <c r="AR198" i="27" s="1"/>
  <c r="AQ198" i="27" s="1"/>
  <c r="AP198" i="27" s="1"/>
  <c r="AO198" i="27" s="1"/>
  <c r="BB268" i="27"/>
  <c r="BA268" i="27" s="1"/>
  <c r="AZ268" i="27" s="1"/>
  <c r="AY268" i="27" s="1"/>
  <c r="AX268" i="27" s="1"/>
  <c r="AS207" i="27"/>
  <c r="AR207" i="27" s="1"/>
  <c r="AQ207" i="27" s="1"/>
  <c r="AP207" i="27" s="1"/>
  <c r="AO207" i="27" s="1"/>
  <c r="BB181" i="27"/>
  <c r="BA181" i="27" s="1"/>
  <c r="AZ181" i="27" s="1"/>
  <c r="AY181" i="27" s="1"/>
  <c r="AX181" i="27" s="1"/>
  <c r="AS181" i="27"/>
  <c r="AR181" i="27" s="1"/>
  <c r="AQ181" i="27" s="1"/>
  <c r="AP181" i="27" s="1"/>
  <c r="AO181" i="27" s="1"/>
  <c r="AO346" i="27"/>
  <c r="BB346" i="27"/>
  <c r="BA346" i="27" s="1"/>
  <c r="AZ346" i="27" s="1"/>
  <c r="AY346" i="27" s="1"/>
  <c r="AX346" i="27" s="1"/>
  <c r="AO334" i="27"/>
  <c r="BB334" i="27"/>
  <c r="BA334" i="27" s="1"/>
  <c r="AZ334" i="27" s="1"/>
  <c r="AY334" i="27" s="1"/>
  <c r="AX334" i="27" s="1"/>
  <c r="AO322" i="27"/>
  <c r="BB322" i="27"/>
  <c r="BA322" i="27" s="1"/>
  <c r="AZ322" i="27" s="1"/>
  <c r="AY322" i="27" s="1"/>
  <c r="AX322" i="27" s="1"/>
  <c r="AO310" i="27"/>
  <c r="BB310" i="27"/>
  <c r="BA310" i="27" s="1"/>
  <c r="AZ310" i="27" s="1"/>
  <c r="AY310" i="27" s="1"/>
  <c r="AX310" i="27" s="1"/>
  <c r="AO298" i="27"/>
  <c r="BB298" i="27"/>
  <c r="BA298" i="27" s="1"/>
  <c r="AZ298" i="27" s="1"/>
  <c r="AY298" i="27" s="1"/>
  <c r="AX298" i="27" s="1"/>
  <c r="AQ281" i="27"/>
  <c r="AP281" i="27" s="1"/>
  <c r="AO281" i="27" s="1"/>
  <c r="BA281" i="27"/>
  <c r="AZ281" i="27" s="1"/>
  <c r="AY281" i="27" s="1"/>
  <c r="AX281" i="27" s="1"/>
  <c r="AP278" i="27"/>
  <c r="AO278" i="27" s="1"/>
  <c r="BB269" i="27"/>
  <c r="BA269" i="27" s="1"/>
  <c r="AZ269" i="27" s="1"/>
  <c r="AY269" i="27" s="1"/>
  <c r="AX269" i="27" s="1"/>
  <c r="AP269" i="27"/>
  <c r="AO269" i="27" s="1"/>
  <c r="AS268" i="27"/>
  <c r="AR268" i="27" s="1"/>
  <c r="AQ268" i="27" s="1"/>
  <c r="AP268" i="27" s="1"/>
  <c r="AO268" i="27" s="1"/>
  <c r="AR258" i="27"/>
  <c r="AQ258" i="27" s="1"/>
  <c r="AP258" i="27" s="1"/>
  <c r="AO258" i="27" s="1"/>
  <c r="AO247" i="27"/>
  <c r="AO246" i="27"/>
  <c r="BA246" i="27"/>
  <c r="AZ246" i="27" s="1"/>
  <c r="AY246" i="27" s="1"/>
  <c r="AX246" i="27" s="1"/>
  <c r="AS221" i="27"/>
  <c r="AR221" i="27" s="1"/>
  <c r="AQ221" i="27" s="1"/>
  <c r="AP221" i="27" s="1"/>
  <c r="AO221" i="27" s="1"/>
  <c r="BB221" i="27"/>
  <c r="BA221" i="27" s="1"/>
  <c r="AZ221" i="27" s="1"/>
  <c r="AY221" i="27" s="1"/>
  <c r="AX221" i="27" s="1"/>
  <c r="AS266" i="27"/>
  <c r="AR266" i="27" s="1"/>
  <c r="AQ266" i="27" s="1"/>
  <c r="AP266" i="27" s="1"/>
  <c r="AO266" i="27" s="1"/>
  <c r="BA266" i="27"/>
  <c r="AZ266" i="27" s="1"/>
  <c r="AY266" i="27" s="1"/>
  <c r="AX266" i="27" s="1"/>
  <c r="AP259" i="27"/>
  <c r="AO259" i="27" s="1"/>
  <c r="AS248" i="27"/>
  <c r="AR248" i="27" s="1"/>
  <c r="AQ248" i="27" s="1"/>
  <c r="AP248" i="27" s="1"/>
  <c r="AO248" i="27" s="1"/>
  <c r="BA248" i="27"/>
  <c r="AZ248" i="27" s="1"/>
  <c r="AY248" i="27" s="1"/>
  <c r="AX248" i="27" s="1"/>
  <c r="BB237" i="27"/>
  <c r="BA237" i="27" s="1"/>
  <c r="AZ237" i="27" s="1"/>
  <c r="AY237" i="27" s="1"/>
  <c r="AX237" i="27" s="1"/>
  <c r="AS237" i="27"/>
  <c r="AR237" i="27" s="1"/>
  <c r="AQ237" i="27" s="1"/>
  <c r="AP237" i="27" s="1"/>
  <c r="AO237" i="27" s="1"/>
  <c r="BA222" i="27"/>
  <c r="AZ222" i="27" s="1"/>
  <c r="AY222" i="27" s="1"/>
  <c r="AX222" i="27" s="1"/>
  <c r="AS222" i="27"/>
  <c r="AR222" i="27" s="1"/>
  <c r="AQ222" i="27" s="1"/>
  <c r="AP222" i="27" s="1"/>
  <c r="AO222" i="27" s="1"/>
  <c r="AS206" i="27"/>
  <c r="AR206" i="27" s="1"/>
  <c r="AQ206" i="27" s="1"/>
  <c r="AP206" i="27" s="1"/>
  <c r="AO206" i="27" s="1"/>
  <c r="BB121" i="27"/>
  <c r="BA121" i="27" s="1"/>
  <c r="AZ121" i="27" s="1"/>
  <c r="AY121" i="27" s="1"/>
  <c r="AX121" i="27" s="1"/>
  <c r="AS121" i="27"/>
  <c r="AR121" i="27" s="1"/>
  <c r="AQ121" i="27" s="1"/>
  <c r="AP121" i="27" s="1"/>
  <c r="AO121" i="27" s="1"/>
  <c r="BA213" i="27"/>
  <c r="AZ213" i="27" s="1"/>
  <c r="AY213" i="27" s="1"/>
  <c r="AX213" i="27" s="1"/>
  <c r="AS272" i="27"/>
  <c r="AR272" i="27" s="1"/>
  <c r="AQ272" i="27" s="1"/>
  <c r="AP272" i="27" s="1"/>
  <c r="AO272" i="27" s="1"/>
  <c r="BA272" i="27"/>
  <c r="AZ272" i="27" s="1"/>
  <c r="AY272" i="27" s="1"/>
  <c r="AX272" i="27" s="1"/>
  <c r="AS239" i="27"/>
  <c r="AR239" i="27" s="1"/>
  <c r="AQ239" i="27" s="1"/>
  <c r="AP239" i="27" s="1"/>
  <c r="AO239" i="27" s="1"/>
  <c r="BA239" i="27"/>
  <c r="AZ239" i="27" s="1"/>
  <c r="AY239" i="27" s="1"/>
  <c r="AX239" i="27" s="1"/>
  <c r="AR223" i="27"/>
  <c r="AQ223" i="27" s="1"/>
  <c r="AP223" i="27" s="1"/>
  <c r="AO223" i="27" s="1"/>
  <c r="BB223" i="27"/>
  <c r="BA223" i="27" s="1"/>
  <c r="AZ223" i="27" s="1"/>
  <c r="AY223" i="27" s="1"/>
  <c r="AX223" i="27" s="1"/>
  <c r="AS213" i="27"/>
  <c r="AR213" i="27" s="1"/>
  <c r="AQ213" i="27" s="1"/>
  <c r="AP213" i="27" s="1"/>
  <c r="AO213" i="27" s="1"/>
  <c r="BB198" i="27"/>
  <c r="BA198" i="27" s="1"/>
  <c r="AZ198" i="27" s="1"/>
  <c r="AY198" i="27" s="1"/>
  <c r="AX198" i="27" s="1"/>
  <c r="AP211" i="27"/>
  <c r="AO211" i="27" s="1"/>
  <c r="AS209" i="27"/>
  <c r="AR209" i="27" s="1"/>
  <c r="AQ209" i="27" s="1"/>
  <c r="AP209" i="27" s="1"/>
  <c r="AO209" i="27" s="1"/>
  <c r="BA209" i="27"/>
  <c r="AZ209" i="27" s="1"/>
  <c r="AY209" i="27" s="1"/>
  <c r="AX209" i="27" s="1"/>
  <c r="BA192" i="27"/>
  <c r="AZ192" i="27" s="1"/>
  <c r="AY192" i="27" s="1"/>
  <c r="AX192" i="27" s="1"/>
  <c r="AR192" i="27"/>
  <c r="AQ192" i="27" s="1"/>
  <c r="AP192" i="27" s="1"/>
  <c r="AO192" i="27" s="1"/>
  <c r="AQ178" i="27"/>
  <c r="AP178" i="27" s="1"/>
  <c r="AO178" i="27" s="1"/>
  <c r="BB144" i="27"/>
  <c r="BA144" i="27" s="1"/>
  <c r="AZ144" i="27" s="1"/>
  <c r="AY144" i="27" s="1"/>
  <c r="AX144" i="27" s="1"/>
  <c r="AS271" i="27"/>
  <c r="AR271" i="27" s="1"/>
  <c r="AQ271" i="27" s="1"/>
  <c r="AP271" i="27" s="1"/>
  <c r="AO271" i="27" s="1"/>
  <c r="BA271" i="27"/>
  <c r="AZ271" i="27" s="1"/>
  <c r="AY271" i="27" s="1"/>
  <c r="AX271" i="27" s="1"/>
  <c r="AP261" i="27"/>
  <c r="AO261" i="27" s="1"/>
  <c r="AQ225" i="27"/>
  <c r="AP225" i="27" s="1"/>
  <c r="AO225" i="27" s="1"/>
  <c r="BB225" i="27"/>
  <c r="BA225" i="27" s="1"/>
  <c r="AZ225" i="27" s="1"/>
  <c r="AY225" i="27" s="1"/>
  <c r="AX225" i="27" s="1"/>
  <c r="BB201" i="27"/>
  <c r="BA201" i="27" s="1"/>
  <c r="AZ201" i="27" s="1"/>
  <c r="AY201" i="27" s="1"/>
  <c r="AX201" i="27" s="1"/>
  <c r="AS201" i="27"/>
  <c r="AR201" i="27" s="1"/>
  <c r="AQ201" i="27" s="1"/>
  <c r="AP201" i="27" s="1"/>
  <c r="AO201" i="27" s="1"/>
  <c r="BA173" i="27"/>
  <c r="AZ173" i="27" s="1"/>
  <c r="AY173" i="27" s="1"/>
  <c r="AX173" i="27" s="1"/>
  <c r="AS173" i="27"/>
  <c r="AR173" i="27" s="1"/>
  <c r="AQ173" i="27" s="1"/>
  <c r="AP173" i="27" s="1"/>
  <c r="AO173" i="27" s="1"/>
  <c r="AS280" i="27"/>
  <c r="AR280" i="27" s="1"/>
  <c r="AQ280" i="27" s="1"/>
  <c r="AP280" i="27" s="1"/>
  <c r="AO280" i="27" s="1"/>
  <c r="BA280" i="27"/>
  <c r="AZ280" i="27" s="1"/>
  <c r="AY280" i="27" s="1"/>
  <c r="AX280" i="27" s="1"/>
  <c r="AP270" i="27"/>
  <c r="AO270" i="27" s="1"/>
  <c r="AS260" i="27"/>
  <c r="AR260" i="27" s="1"/>
  <c r="AQ260" i="27" s="1"/>
  <c r="AP260" i="27" s="1"/>
  <c r="AO260" i="27" s="1"/>
  <c r="BA260" i="27"/>
  <c r="AZ260" i="27" s="1"/>
  <c r="AY260" i="27" s="1"/>
  <c r="AX260" i="27" s="1"/>
  <c r="AR228" i="27"/>
  <c r="AQ228" i="27" s="1"/>
  <c r="AP228" i="27" s="1"/>
  <c r="AO228" i="27" s="1"/>
  <c r="BA226" i="27"/>
  <c r="AZ226" i="27" s="1"/>
  <c r="AY226" i="27" s="1"/>
  <c r="AX226" i="27" s="1"/>
  <c r="AS212" i="27"/>
  <c r="AR212" i="27" s="1"/>
  <c r="AQ212" i="27" s="1"/>
  <c r="AP212" i="27" s="1"/>
  <c r="AO212" i="27" s="1"/>
  <c r="AZ212" i="27"/>
  <c r="AY212" i="27" s="1"/>
  <c r="AX212" i="27" s="1"/>
  <c r="BA210" i="27"/>
  <c r="AZ210" i="27" s="1"/>
  <c r="AY210" i="27" s="1"/>
  <c r="AX210" i="27" s="1"/>
  <c r="AQ196" i="27"/>
  <c r="AP196" i="27" s="1"/>
  <c r="AO196" i="27" s="1"/>
  <c r="AS182" i="27"/>
  <c r="AR182" i="27" s="1"/>
  <c r="AQ182" i="27" s="1"/>
  <c r="AP182" i="27" s="1"/>
  <c r="AO182" i="27" s="1"/>
  <c r="AZ182" i="27"/>
  <c r="AY182" i="27" s="1"/>
  <c r="AX182" i="27" s="1"/>
  <c r="BB174" i="27"/>
  <c r="BA174" i="27" s="1"/>
  <c r="AZ174" i="27" s="1"/>
  <c r="AY174" i="27" s="1"/>
  <c r="AX174" i="27" s="1"/>
  <c r="AS144" i="27"/>
  <c r="AR144" i="27" s="1"/>
  <c r="AQ144" i="27" s="1"/>
  <c r="AP144" i="27" s="1"/>
  <c r="AO144" i="27" s="1"/>
  <c r="AZ193" i="27"/>
  <c r="AY193" i="27" s="1"/>
  <c r="AX193" i="27" s="1"/>
  <c r="AR189" i="27"/>
  <c r="AQ189" i="27" s="1"/>
  <c r="AP189" i="27" s="1"/>
  <c r="AO189" i="27" s="1"/>
  <c r="BB189" i="27"/>
  <c r="BA189" i="27" s="1"/>
  <c r="AZ189" i="27" s="1"/>
  <c r="AY189" i="27" s="1"/>
  <c r="AX189" i="27" s="1"/>
  <c r="AS179" i="27"/>
  <c r="AR179" i="27" s="1"/>
  <c r="AQ179" i="27" s="1"/>
  <c r="AP179" i="27" s="1"/>
  <c r="AO179" i="27" s="1"/>
  <c r="BA179" i="27"/>
  <c r="AZ179" i="27" s="1"/>
  <c r="AY179" i="27" s="1"/>
  <c r="AX179" i="27" s="1"/>
  <c r="AQ153" i="27"/>
  <c r="AP153" i="27" s="1"/>
  <c r="AO153" i="27" s="1"/>
  <c r="BB111" i="27"/>
  <c r="BA111" i="27" s="1"/>
  <c r="AZ111" i="27" s="1"/>
  <c r="AY111" i="27" s="1"/>
  <c r="AX111" i="27" s="1"/>
  <c r="AS111" i="27"/>
  <c r="AR111" i="27" s="1"/>
  <c r="AQ111" i="27" s="1"/>
  <c r="AP111" i="27" s="1"/>
  <c r="AO111" i="27" s="1"/>
  <c r="AS176" i="27"/>
  <c r="AR176" i="27" s="1"/>
  <c r="AQ176" i="27" s="1"/>
  <c r="AP176" i="27" s="1"/>
  <c r="AO176" i="27" s="1"/>
  <c r="BB176" i="27"/>
  <c r="BA176" i="27" s="1"/>
  <c r="AZ176" i="27" s="1"/>
  <c r="AY176" i="27" s="1"/>
  <c r="AX176" i="27" s="1"/>
  <c r="AQ174" i="27"/>
  <c r="AP174" i="27" s="1"/>
  <c r="AO174" i="27" s="1"/>
  <c r="AP166" i="27"/>
  <c r="AO166" i="27" s="1"/>
  <c r="AS135" i="27"/>
  <c r="AR135" i="27" s="1"/>
  <c r="AQ135" i="27" s="1"/>
  <c r="AP135" i="27" s="1"/>
  <c r="AO135" i="27" s="1"/>
  <c r="BB135" i="27"/>
  <c r="BA135" i="27" s="1"/>
  <c r="AZ135" i="27" s="1"/>
  <c r="AY135" i="27" s="1"/>
  <c r="AX135" i="27" s="1"/>
  <c r="BB190" i="27"/>
  <c r="BA190" i="27" s="1"/>
  <c r="AZ190" i="27" s="1"/>
  <c r="AY190" i="27" s="1"/>
  <c r="AX190" i="27" s="1"/>
  <c r="AS190" i="27"/>
  <c r="AR190" i="27" s="1"/>
  <c r="AQ190" i="27" s="1"/>
  <c r="AP190" i="27" s="1"/>
  <c r="AO190" i="27" s="1"/>
  <c r="AS161" i="27"/>
  <c r="AR161" i="27" s="1"/>
  <c r="AQ161" i="27" s="1"/>
  <c r="AP161" i="27" s="1"/>
  <c r="AO161" i="27" s="1"/>
  <c r="BB161" i="27"/>
  <c r="BA161" i="27" s="1"/>
  <c r="AZ161" i="27" s="1"/>
  <c r="AY161" i="27" s="1"/>
  <c r="AX161" i="27" s="1"/>
  <c r="AQ159" i="27"/>
  <c r="AP159" i="27" s="1"/>
  <c r="AO159" i="27" s="1"/>
  <c r="BB291" i="27"/>
  <c r="BA291" i="27" s="1"/>
  <c r="AZ291" i="27" s="1"/>
  <c r="AY291" i="27" s="1"/>
  <c r="AX291" i="27" s="1"/>
  <c r="BB284" i="27"/>
  <c r="BA284" i="27" s="1"/>
  <c r="AZ284" i="27" s="1"/>
  <c r="AY284" i="27" s="1"/>
  <c r="AX284" i="27" s="1"/>
  <c r="AQ253" i="27"/>
  <c r="AP253" i="27" s="1"/>
  <c r="AO253" i="27" s="1"/>
  <c r="AQ250" i="27"/>
  <c r="AP250" i="27" s="1"/>
  <c r="AO250" i="27" s="1"/>
  <c r="BA249" i="27"/>
  <c r="AZ249" i="27" s="1"/>
  <c r="AY249" i="27" s="1"/>
  <c r="AX249" i="27" s="1"/>
  <c r="AR249" i="27"/>
  <c r="AQ249" i="27" s="1"/>
  <c r="AP249" i="27" s="1"/>
  <c r="AO249" i="27" s="1"/>
  <c r="BB247" i="27"/>
  <c r="BA247" i="27" s="1"/>
  <c r="AZ247" i="27" s="1"/>
  <c r="AY247" i="27" s="1"/>
  <c r="AX247" i="27" s="1"/>
  <c r="AS242" i="27"/>
  <c r="AR242" i="27" s="1"/>
  <c r="AQ242" i="27" s="1"/>
  <c r="AP242" i="27" s="1"/>
  <c r="AO242" i="27" s="1"/>
  <c r="BB242" i="27"/>
  <c r="BA242" i="27" s="1"/>
  <c r="AZ242" i="27" s="1"/>
  <c r="AY242" i="27" s="1"/>
  <c r="AX242" i="27" s="1"/>
  <c r="AS238" i="27"/>
  <c r="AR238" i="27" s="1"/>
  <c r="AQ238" i="27" s="1"/>
  <c r="AP238" i="27" s="1"/>
  <c r="AO238" i="27" s="1"/>
  <c r="BA238" i="27"/>
  <c r="AZ238" i="27" s="1"/>
  <c r="AY238" i="27" s="1"/>
  <c r="AX238" i="27" s="1"/>
  <c r="AS236" i="27"/>
  <c r="AR236" i="27" s="1"/>
  <c r="AQ236" i="27" s="1"/>
  <c r="AP236" i="27" s="1"/>
  <c r="AO236" i="27" s="1"/>
  <c r="BB236" i="27"/>
  <c r="BA236" i="27" s="1"/>
  <c r="AZ236" i="27" s="1"/>
  <c r="AY236" i="27" s="1"/>
  <c r="AX236" i="27" s="1"/>
  <c r="BA231" i="27"/>
  <c r="AZ231" i="27" s="1"/>
  <c r="AY231" i="27" s="1"/>
  <c r="AX231" i="27" s="1"/>
  <c r="AP231" i="27"/>
  <c r="AO231" i="27" s="1"/>
  <c r="AS230" i="27"/>
  <c r="AR230" i="27" s="1"/>
  <c r="AQ230" i="27" s="1"/>
  <c r="AP230" i="27" s="1"/>
  <c r="AO230" i="27" s="1"/>
  <c r="AS226" i="27"/>
  <c r="AR226" i="27" s="1"/>
  <c r="AQ226" i="27" s="1"/>
  <c r="AP226" i="27" s="1"/>
  <c r="AO226" i="27" s="1"/>
  <c r="AQ220" i="27"/>
  <c r="AP220" i="27" s="1"/>
  <c r="AO220" i="27" s="1"/>
  <c r="BB220" i="27"/>
  <c r="BA220" i="27" s="1"/>
  <c r="AZ220" i="27" s="1"/>
  <c r="AY220" i="27" s="1"/>
  <c r="AX220" i="27" s="1"/>
  <c r="AS217" i="27"/>
  <c r="AR217" i="27" s="1"/>
  <c r="AQ217" i="27" s="1"/>
  <c r="AP217" i="27" s="1"/>
  <c r="AO217" i="27" s="1"/>
  <c r="BA217" i="27"/>
  <c r="AZ217" i="27" s="1"/>
  <c r="AY217" i="27" s="1"/>
  <c r="AX217" i="27" s="1"/>
  <c r="BA216" i="27"/>
  <c r="AZ216" i="27" s="1"/>
  <c r="AY216" i="27" s="1"/>
  <c r="AX216" i="27" s="1"/>
  <c r="AQ216" i="27"/>
  <c r="AP216" i="27" s="1"/>
  <c r="AO216" i="27" s="1"/>
  <c r="AS210" i="27"/>
  <c r="AR210" i="27" s="1"/>
  <c r="AQ210" i="27" s="1"/>
  <c r="AP210" i="27" s="1"/>
  <c r="AO210" i="27" s="1"/>
  <c r="AS197" i="27"/>
  <c r="AR197" i="27" s="1"/>
  <c r="AQ197" i="27" s="1"/>
  <c r="AP197" i="27" s="1"/>
  <c r="AO197" i="27" s="1"/>
  <c r="AZ197" i="27"/>
  <c r="AY197" i="27" s="1"/>
  <c r="AX197" i="27" s="1"/>
  <c r="AS193" i="27"/>
  <c r="AR193" i="27" s="1"/>
  <c r="AQ193" i="27" s="1"/>
  <c r="AP193" i="27" s="1"/>
  <c r="AO193" i="27" s="1"/>
  <c r="AR180" i="27"/>
  <c r="AQ180" i="27" s="1"/>
  <c r="AP180" i="27" s="1"/>
  <c r="AO180" i="27" s="1"/>
  <c r="BB180" i="27"/>
  <c r="BA180" i="27" s="1"/>
  <c r="AZ180" i="27" s="1"/>
  <c r="AY180" i="27" s="1"/>
  <c r="AX180" i="27" s="1"/>
  <c r="AS156" i="27"/>
  <c r="AR156" i="27" s="1"/>
  <c r="AQ156" i="27" s="1"/>
  <c r="AP156" i="27" s="1"/>
  <c r="AO156" i="27" s="1"/>
  <c r="AZ156" i="27"/>
  <c r="AY156" i="27" s="1"/>
  <c r="AX156" i="27" s="1"/>
  <c r="AP160" i="27"/>
  <c r="AO160" i="27" s="1"/>
  <c r="AS150" i="27"/>
  <c r="AR150" i="27" s="1"/>
  <c r="AQ150" i="27" s="1"/>
  <c r="AP150" i="27" s="1"/>
  <c r="AO150" i="27" s="1"/>
  <c r="BA150" i="27"/>
  <c r="AZ150" i="27" s="1"/>
  <c r="AY150" i="27" s="1"/>
  <c r="AX150" i="27" s="1"/>
  <c r="AS185" i="27"/>
  <c r="AR185" i="27" s="1"/>
  <c r="AQ185" i="27" s="1"/>
  <c r="AP185" i="27" s="1"/>
  <c r="AO185" i="27" s="1"/>
  <c r="BA185" i="27"/>
  <c r="AZ185" i="27" s="1"/>
  <c r="AY185" i="27" s="1"/>
  <c r="AX185" i="27" s="1"/>
  <c r="AR184" i="27"/>
  <c r="AQ184" i="27" s="1"/>
  <c r="AP184" i="27" s="1"/>
  <c r="AO184" i="27" s="1"/>
  <c r="BA184" i="27"/>
  <c r="AZ184" i="27" s="1"/>
  <c r="AY184" i="27" s="1"/>
  <c r="AX184" i="27" s="1"/>
  <c r="AR183" i="27"/>
  <c r="AQ183" i="27" s="1"/>
  <c r="AP183" i="27" s="1"/>
  <c r="AO183" i="27" s="1"/>
  <c r="AR120" i="27"/>
  <c r="AQ120" i="27" s="1"/>
  <c r="AP120" i="27" s="1"/>
  <c r="AO120" i="27" s="1"/>
  <c r="BB120" i="27"/>
  <c r="BA120" i="27" s="1"/>
  <c r="AZ120" i="27" s="1"/>
  <c r="AY120" i="27" s="1"/>
  <c r="AX120" i="27" s="1"/>
  <c r="AS224" i="27"/>
  <c r="AR224" i="27" s="1"/>
  <c r="AQ224" i="27" s="1"/>
  <c r="AP224" i="27" s="1"/>
  <c r="AO224" i="27" s="1"/>
  <c r="BB224" i="27"/>
  <c r="BA224" i="27" s="1"/>
  <c r="AZ224" i="27" s="1"/>
  <c r="AY224" i="27" s="1"/>
  <c r="AX224" i="27" s="1"/>
  <c r="AQ204" i="27"/>
  <c r="AP204" i="27" s="1"/>
  <c r="AO204" i="27" s="1"/>
  <c r="BB203" i="27"/>
  <c r="BA203" i="27" s="1"/>
  <c r="AZ203" i="27" s="1"/>
  <c r="AY203" i="27" s="1"/>
  <c r="AX203" i="27" s="1"/>
  <c r="AO203" i="27"/>
  <c r="BA186" i="27"/>
  <c r="AZ186" i="27" s="1"/>
  <c r="AY186" i="27" s="1"/>
  <c r="AX186" i="27" s="1"/>
  <c r="AS186" i="27"/>
  <c r="AR186" i="27" s="1"/>
  <c r="AQ186" i="27" s="1"/>
  <c r="AP186" i="27" s="1"/>
  <c r="AO186" i="27" s="1"/>
  <c r="BB170" i="27"/>
  <c r="BA170" i="27" s="1"/>
  <c r="AZ170" i="27" s="1"/>
  <c r="AY170" i="27" s="1"/>
  <c r="AX170" i="27" s="1"/>
  <c r="BA165" i="27"/>
  <c r="AZ165" i="27" s="1"/>
  <c r="AY165" i="27" s="1"/>
  <c r="AX165" i="27" s="1"/>
  <c r="BA155" i="27"/>
  <c r="AZ155" i="27" s="1"/>
  <c r="AY155" i="27" s="1"/>
  <c r="AX155" i="27" s="1"/>
  <c r="AS155" i="27"/>
  <c r="AR155" i="27" s="1"/>
  <c r="AQ155" i="27" s="1"/>
  <c r="AP155" i="27" s="1"/>
  <c r="AO155" i="27" s="1"/>
  <c r="BB259" i="27"/>
  <c r="BA259" i="27" s="1"/>
  <c r="AZ259" i="27" s="1"/>
  <c r="AY259" i="27" s="1"/>
  <c r="AX259" i="27" s="1"/>
  <c r="BA252" i="27"/>
  <c r="AZ252" i="27" s="1"/>
  <c r="AY252" i="27" s="1"/>
  <c r="AX252" i="27" s="1"/>
  <c r="AQ252" i="27"/>
  <c r="AP252" i="27" s="1"/>
  <c r="AO252" i="27" s="1"/>
  <c r="BB251" i="27"/>
  <c r="BA251" i="27" s="1"/>
  <c r="AZ251" i="27" s="1"/>
  <c r="AY251" i="27" s="1"/>
  <c r="AX251" i="27" s="1"/>
  <c r="AO243" i="27"/>
  <c r="AO234" i="27"/>
  <c r="BA234" i="27"/>
  <c r="AZ234" i="27" s="1"/>
  <c r="AY234" i="27" s="1"/>
  <c r="AX234" i="27" s="1"/>
  <c r="AS233" i="27"/>
  <c r="AR233" i="27" s="1"/>
  <c r="AQ233" i="27" s="1"/>
  <c r="AP233" i="27" s="1"/>
  <c r="AO233" i="27" s="1"/>
  <c r="BA233" i="27"/>
  <c r="AZ233" i="27" s="1"/>
  <c r="AY233" i="27" s="1"/>
  <c r="AX233" i="27" s="1"/>
  <c r="BB211" i="27"/>
  <c r="BA211" i="27" s="1"/>
  <c r="AZ211" i="27" s="1"/>
  <c r="AY211" i="27" s="1"/>
  <c r="AX211" i="27" s="1"/>
  <c r="AS200" i="27"/>
  <c r="AR200" i="27" s="1"/>
  <c r="AQ200" i="27" s="1"/>
  <c r="AP200" i="27" s="1"/>
  <c r="AO200" i="27" s="1"/>
  <c r="BB200" i="27"/>
  <c r="BA200" i="27" s="1"/>
  <c r="AZ200" i="27" s="1"/>
  <c r="AY200" i="27" s="1"/>
  <c r="AX200" i="27" s="1"/>
  <c r="BA177" i="27"/>
  <c r="AZ177" i="27" s="1"/>
  <c r="AY177" i="27" s="1"/>
  <c r="AX177" i="27" s="1"/>
  <c r="AS177" i="27"/>
  <c r="AR177" i="27" s="1"/>
  <c r="AQ177" i="27" s="1"/>
  <c r="AP177" i="27" s="1"/>
  <c r="AO177" i="27" s="1"/>
  <c r="AR170" i="27"/>
  <c r="AQ170" i="27" s="1"/>
  <c r="AP170" i="27" s="1"/>
  <c r="AO170" i="27" s="1"/>
  <c r="AS162" i="27"/>
  <c r="AR162" i="27" s="1"/>
  <c r="AQ162" i="27" s="1"/>
  <c r="AP162" i="27" s="1"/>
  <c r="AO162" i="27" s="1"/>
  <c r="AS138" i="27"/>
  <c r="AR138" i="27" s="1"/>
  <c r="AQ138" i="27" s="1"/>
  <c r="AP138" i="27" s="1"/>
  <c r="AO138" i="27" s="1"/>
  <c r="AZ138" i="27"/>
  <c r="AY138" i="27" s="1"/>
  <c r="AX138" i="27" s="1"/>
  <c r="AS86" i="27"/>
  <c r="AR86" i="27" s="1"/>
  <c r="AQ86" i="27" s="1"/>
  <c r="AP86" i="27" s="1"/>
  <c r="AO86" i="27" s="1"/>
  <c r="BA86" i="27"/>
  <c r="AZ86" i="27" s="1"/>
  <c r="AY86" i="27" s="1"/>
  <c r="AX86" i="27" s="1"/>
  <c r="AO141" i="27"/>
  <c r="BB141" i="27"/>
  <c r="BA141" i="27" s="1"/>
  <c r="AZ141" i="27" s="1"/>
  <c r="AY141" i="27" s="1"/>
  <c r="AX141" i="27" s="1"/>
  <c r="BA137" i="27"/>
  <c r="AZ137" i="27" s="1"/>
  <c r="AY137" i="27" s="1"/>
  <c r="AX137" i="27" s="1"/>
  <c r="AS137" i="27"/>
  <c r="AR137" i="27" s="1"/>
  <c r="AQ137" i="27" s="1"/>
  <c r="AP137" i="27" s="1"/>
  <c r="AO137" i="27" s="1"/>
  <c r="BB130" i="27"/>
  <c r="BA130" i="27" s="1"/>
  <c r="AZ130" i="27" s="1"/>
  <c r="AY130" i="27" s="1"/>
  <c r="AX130" i="27" s="1"/>
  <c r="AS130" i="27"/>
  <c r="AR130" i="27" s="1"/>
  <c r="AQ130" i="27" s="1"/>
  <c r="AP130" i="27" s="1"/>
  <c r="AO130" i="27" s="1"/>
  <c r="BA105" i="27"/>
  <c r="AZ105" i="27" s="1"/>
  <c r="AY105" i="27" s="1"/>
  <c r="AX105" i="27" s="1"/>
  <c r="AS105" i="27"/>
  <c r="AR105" i="27" s="1"/>
  <c r="AQ105" i="27" s="1"/>
  <c r="AP105" i="27" s="1"/>
  <c r="AO105" i="27" s="1"/>
  <c r="AS119" i="27"/>
  <c r="AR119" i="27" s="1"/>
  <c r="AQ119" i="27" s="1"/>
  <c r="AP119" i="27" s="1"/>
  <c r="AO119" i="27" s="1"/>
  <c r="BB119" i="27"/>
  <c r="BA119" i="27" s="1"/>
  <c r="AZ119" i="27" s="1"/>
  <c r="AY119" i="27" s="1"/>
  <c r="AX119" i="27" s="1"/>
  <c r="AS77" i="27"/>
  <c r="AR77" i="27" s="1"/>
  <c r="AQ77" i="27" s="1"/>
  <c r="AP77" i="27" s="1"/>
  <c r="AO77" i="27" s="1"/>
  <c r="BB77" i="27"/>
  <c r="BA77" i="27" s="1"/>
  <c r="AZ77" i="27" s="1"/>
  <c r="AY77" i="27" s="1"/>
  <c r="AX77" i="27" s="1"/>
  <c r="BN13" i="27"/>
  <c r="BB285" i="27"/>
  <c r="BA285" i="27" s="1"/>
  <c r="AZ285" i="27" s="1"/>
  <c r="AY285" i="27" s="1"/>
  <c r="AX285" i="27" s="1"/>
  <c r="BB282" i="27"/>
  <c r="BA282" i="27" s="1"/>
  <c r="AZ282" i="27" s="1"/>
  <c r="AY282" i="27" s="1"/>
  <c r="AX282" i="27" s="1"/>
  <c r="BB279" i="27"/>
  <c r="BA279" i="27" s="1"/>
  <c r="AZ279" i="27" s="1"/>
  <c r="AY279" i="27" s="1"/>
  <c r="AX279" i="27" s="1"/>
  <c r="BB276" i="27"/>
  <c r="BA276" i="27" s="1"/>
  <c r="AZ276" i="27" s="1"/>
  <c r="AY276" i="27" s="1"/>
  <c r="AX276" i="27" s="1"/>
  <c r="BB273" i="27"/>
  <c r="BA273" i="27" s="1"/>
  <c r="AZ273" i="27" s="1"/>
  <c r="AY273" i="27" s="1"/>
  <c r="AX273" i="27" s="1"/>
  <c r="BB270" i="27"/>
  <c r="BA270" i="27" s="1"/>
  <c r="AZ270" i="27" s="1"/>
  <c r="AY270" i="27" s="1"/>
  <c r="AX270" i="27" s="1"/>
  <c r="BB267" i="27"/>
  <c r="BA267" i="27" s="1"/>
  <c r="AZ267" i="27" s="1"/>
  <c r="AY267" i="27" s="1"/>
  <c r="AX267" i="27" s="1"/>
  <c r="BB264" i="27"/>
  <c r="BA264" i="27" s="1"/>
  <c r="AZ264" i="27" s="1"/>
  <c r="AY264" i="27" s="1"/>
  <c r="AX264" i="27" s="1"/>
  <c r="BB261" i="27"/>
  <c r="BA261" i="27" s="1"/>
  <c r="AZ261" i="27" s="1"/>
  <c r="AY261" i="27" s="1"/>
  <c r="AX261" i="27" s="1"/>
  <c r="BA167" i="27"/>
  <c r="AZ167" i="27" s="1"/>
  <c r="AY167" i="27" s="1"/>
  <c r="AX167" i="27" s="1"/>
  <c r="AS167" i="27"/>
  <c r="AR167" i="27" s="1"/>
  <c r="AQ167" i="27" s="1"/>
  <c r="AP167" i="27" s="1"/>
  <c r="AO167" i="27" s="1"/>
  <c r="BB147" i="27"/>
  <c r="BA147" i="27" s="1"/>
  <c r="AZ147" i="27" s="1"/>
  <c r="AY147" i="27" s="1"/>
  <c r="AX147" i="27" s="1"/>
  <c r="BA143" i="27"/>
  <c r="AZ143" i="27" s="1"/>
  <c r="AY143" i="27" s="1"/>
  <c r="AX143" i="27" s="1"/>
  <c r="AS143" i="27"/>
  <c r="AR143" i="27" s="1"/>
  <c r="AQ143" i="27" s="1"/>
  <c r="AP143" i="27" s="1"/>
  <c r="AO143" i="27" s="1"/>
  <c r="BA132" i="27"/>
  <c r="AZ132" i="27" s="1"/>
  <c r="AY132" i="27" s="1"/>
  <c r="AX132" i="27" s="1"/>
  <c r="BB125" i="27"/>
  <c r="BA125" i="27" s="1"/>
  <c r="AZ125" i="27" s="1"/>
  <c r="AY125" i="27" s="1"/>
  <c r="AX125" i="27" s="1"/>
  <c r="AR125" i="27"/>
  <c r="AQ125" i="27" s="1"/>
  <c r="AP125" i="27" s="1"/>
  <c r="AO125" i="27" s="1"/>
  <c r="AS115" i="27"/>
  <c r="AR115" i="27" s="1"/>
  <c r="AQ115" i="27" s="1"/>
  <c r="AP115" i="27" s="1"/>
  <c r="AO115" i="27" s="1"/>
  <c r="BA115" i="27"/>
  <c r="AZ115" i="27" s="1"/>
  <c r="AY115" i="27" s="1"/>
  <c r="AX115" i="27" s="1"/>
  <c r="AS81" i="27"/>
  <c r="AR81" i="27" s="1"/>
  <c r="AQ81" i="27" s="1"/>
  <c r="AP81" i="27" s="1"/>
  <c r="AO81" i="27" s="1"/>
  <c r="BB81" i="27"/>
  <c r="BA81" i="27" s="1"/>
  <c r="AZ81" i="27" s="1"/>
  <c r="AY81" i="27" s="1"/>
  <c r="AX81" i="27" s="1"/>
  <c r="BB153" i="27"/>
  <c r="BA153" i="27" s="1"/>
  <c r="AZ153" i="27" s="1"/>
  <c r="AY153" i="27" s="1"/>
  <c r="AX153" i="27" s="1"/>
  <c r="BA149" i="27"/>
  <c r="AZ149" i="27" s="1"/>
  <c r="AY149" i="27" s="1"/>
  <c r="AX149" i="27" s="1"/>
  <c r="AS149" i="27"/>
  <c r="AR149" i="27" s="1"/>
  <c r="AQ149" i="27" s="1"/>
  <c r="AP149" i="27" s="1"/>
  <c r="AO149" i="27" s="1"/>
  <c r="BB123" i="27"/>
  <c r="BA123" i="27" s="1"/>
  <c r="AZ123" i="27" s="1"/>
  <c r="AY123" i="27" s="1"/>
  <c r="AX123" i="27" s="1"/>
  <c r="AS123" i="27"/>
  <c r="AR123" i="27" s="1"/>
  <c r="AQ123" i="27" s="1"/>
  <c r="AP123" i="27" s="1"/>
  <c r="AO123" i="27" s="1"/>
  <c r="AS122" i="27"/>
  <c r="AR122" i="27" s="1"/>
  <c r="AQ122" i="27" s="1"/>
  <c r="AP122" i="27" s="1"/>
  <c r="AO122" i="27" s="1"/>
  <c r="BA122" i="27"/>
  <c r="AZ122" i="27" s="1"/>
  <c r="AY122" i="27" s="1"/>
  <c r="AX122" i="27" s="1"/>
  <c r="AZ114" i="27"/>
  <c r="AY114" i="27" s="1"/>
  <c r="AX114" i="27" s="1"/>
  <c r="AS112" i="27"/>
  <c r="AR112" i="27" s="1"/>
  <c r="AQ112" i="27" s="1"/>
  <c r="AP112" i="27" s="1"/>
  <c r="AO112" i="27" s="1"/>
  <c r="BB112" i="27"/>
  <c r="BA112" i="27" s="1"/>
  <c r="AZ112" i="27" s="1"/>
  <c r="AY112" i="27" s="1"/>
  <c r="AX112" i="27" s="1"/>
  <c r="BA110" i="27"/>
  <c r="AZ110" i="27" s="1"/>
  <c r="AY110" i="27" s="1"/>
  <c r="AX110" i="27" s="1"/>
  <c r="AZ106" i="27"/>
  <c r="AY106" i="27" s="1"/>
  <c r="AX106" i="27" s="1"/>
  <c r="AS106" i="27"/>
  <c r="AR106" i="27" s="1"/>
  <c r="AQ106" i="27" s="1"/>
  <c r="AP106" i="27" s="1"/>
  <c r="AO106" i="27" s="1"/>
  <c r="AO96" i="27"/>
  <c r="BB171" i="27"/>
  <c r="BA171" i="27" s="1"/>
  <c r="AZ171" i="27" s="1"/>
  <c r="AY171" i="27" s="1"/>
  <c r="AX171" i="27" s="1"/>
  <c r="AP171" i="27"/>
  <c r="AO171" i="27" s="1"/>
  <c r="AS114" i="27"/>
  <c r="AR114" i="27" s="1"/>
  <c r="AQ114" i="27" s="1"/>
  <c r="AP114" i="27" s="1"/>
  <c r="AO114" i="27" s="1"/>
  <c r="AS66" i="27"/>
  <c r="AR66" i="27" s="1"/>
  <c r="AQ66" i="27" s="1"/>
  <c r="AP66" i="27" s="1"/>
  <c r="AO66" i="27" s="1"/>
  <c r="BB66" i="27"/>
  <c r="BA66" i="27" s="1"/>
  <c r="AZ66" i="27" s="1"/>
  <c r="AY66" i="27" s="1"/>
  <c r="AX66" i="27" s="1"/>
  <c r="BB65" i="27"/>
  <c r="BA65" i="27" s="1"/>
  <c r="AZ65" i="27" s="1"/>
  <c r="AY65" i="27" s="1"/>
  <c r="AX65" i="27" s="1"/>
  <c r="AS65" i="27"/>
  <c r="AR65" i="27" s="1"/>
  <c r="AQ65" i="27" s="1"/>
  <c r="AP65" i="27" s="1"/>
  <c r="AO65" i="27" s="1"/>
  <c r="AP101" i="27"/>
  <c r="AO101" i="27" s="1"/>
  <c r="AO164" i="27"/>
  <c r="BA164" i="27"/>
  <c r="AZ164" i="27" s="1"/>
  <c r="AY164" i="27" s="1"/>
  <c r="AX164" i="27" s="1"/>
  <c r="AP163" i="27"/>
  <c r="AO163" i="27" s="1"/>
  <c r="BA158" i="27"/>
  <c r="AZ158" i="27" s="1"/>
  <c r="AY158" i="27" s="1"/>
  <c r="AX158" i="27" s="1"/>
  <c r="AO152" i="27"/>
  <c r="AP151" i="27"/>
  <c r="AO151" i="27" s="1"/>
  <c r="AO146" i="27"/>
  <c r="AP145" i="27"/>
  <c r="AO145" i="27" s="1"/>
  <c r="AO140" i="27"/>
  <c r="AO134" i="27"/>
  <c r="BA134" i="27"/>
  <c r="AZ134" i="27" s="1"/>
  <c r="AY134" i="27" s="1"/>
  <c r="AX134" i="27" s="1"/>
  <c r="BB131" i="27"/>
  <c r="BA131" i="27" s="1"/>
  <c r="AZ131" i="27" s="1"/>
  <c r="AY131" i="27" s="1"/>
  <c r="AX131" i="27" s="1"/>
  <c r="BA128" i="27"/>
  <c r="AZ128" i="27" s="1"/>
  <c r="AY128" i="27" s="1"/>
  <c r="AX128" i="27" s="1"/>
  <c r="AQ128" i="27"/>
  <c r="AP128" i="27" s="1"/>
  <c r="AO128" i="27" s="1"/>
  <c r="AS127" i="27"/>
  <c r="AR127" i="27" s="1"/>
  <c r="AQ127" i="27" s="1"/>
  <c r="AP127" i="27" s="1"/>
  <c r="AO127" i="27" s="1"/>
  <c r="BA127" i="27"/>
  <c r="AZ127" i="27" s="1"/>
  <c r="AY127" i="27" s="1"/>
  <c r="AX127" i="27" s="1"/>
  <c r="AS126" i="27"/>
  <c r="AR126" i="27" s="1"/>
  <c r="AQ126" i="27" s="1"/>
  <c r="AP126" i="27" s="1"/>
  <c r="AO126" i="27" s="1"/>
  <c r="BA126" i="27"/>
  <c r="AZ126" i="27" s="1"/>
  <c r="AY126" i="27" s="1"/>
  <c r="AX126" i="27" s="1"/>
  <c r="AS78" i="27"/>
  <c r="AR78" i="27" s="1"/>
  <c r="AQ78" i="27" s="1"/>
  <c r="AP78" i="27" s="1"/>
  <c r="AO78" i="27" s="1"/>
  <c r="BB78" i="27"/>
  <c r="BA78" i="27" s="1"/>
  <c r="AZ78" i="27" s="1"/>
  <c r="AY78" i="27" s="1"/>
  <c r="AX78" i="27" s="1"/>
  <c r="AS109" i="27"/>
  <c r="AR109" i="27" s="1"/>
  <c r="AQ109" i="27" s="1"/>
  <c r="AP109" i="27" s="1"/>
  <c r="AO109" i="27" s="1"/>
  <c r="BA109" i="27"/>
  <c r="AZ109" i="27" s="1"/>
  <c r="AY109" i="27" s="1"/>
  <c r="AX109" i="27" s="1"/>
  <c r="AR108" i="27"/>
  <c r="AQ108" i="27" s="1"/>
  <c r="AP108" i="27" s="1"/>
  <c r="AO108" i="27" s="1"/>
  <c r="BA108" i="27"/>
  <c r="AZ108" i="27" s="1"/>
  <c r="AY108" i="27" s="1"/>
  <c r="AX108" i="27" s="1"/>
  <c r="BB85" i="27"/>
  <c r="BA85" i="27" s="1"/>
  <c r="AZ85" i="27" s="1"/>
  <c r="AY85" i="27" s="1"/>
  <c r="AX85" i="27" s="1"/>
  <c r="AS85" i="27"/>
  <c r="AR85" i="27" s="1"/>
  <c r="AQ85" i="27" s="1"/>
  <c r="AP85" i="27" s="1"/>
  <c r="AO85" i="27" s="1"/>
  <c r="AS175" i="27"/>
  <c r="AR175" i="27" s="1"/>
  <c r="AQ175" i="27" s="1"/>
  <c r="AP175" i="27" s="1"/>
  <c r="AO175" i="27" s="1"/>
  <c r="AS172" i="27"/>
  <c r="AR172" i="27" s="1"/>
  <c r="AQ172" i="27" s="1"/>
  <c r="AP172" i="27" s="1"/>
  <c r="AO172" i="27" s="1"/>
  <c r="AS169" i="27"/>
  <c r="AR169" i="27" s="1"/>
  <c r="AQ169" i="27" s="1"/>
  <c r="AP169" i="27" s="1"/>
  <c r="AO169" i="27" s="1"/>
  <c r="AR129" i="27"/>
  <c r="AQ129" i="27" s="1"/>
  <c r="AP129" i="27" s="1"/>
  <c r="AO129" i="27" s="1"/>
  <c r="BA129" i="27"/>
  <c r="AZ129" i="27" s="1"/>
  <c r="AY129" i="27" s="1"/>
  <c r="AX129" i="27" s="1"/>
  <c r="BA124" i="27"/>
  <c r="AZ124" i="27" s="1"/>
  <c r="AY124" i="27" s="1"/>
  <c r="AX124" i="27" s="1"/>
  <c r="AS118" i="27"/>
  <c r="AR118" i="27" s="1"/>
  <c r="AQ118" i="27" s="1"/>
  <c r="AP118" i="27" s="1"/>
  <c r="AO118" i="27" s="1"/>
  <c r="BA118" i="27"/>
  <c r="AZ118" i="27" s="1"/>
  <c r="AY118" i="27" s="1"/>
  <c r="AX118" i="27" s="1"/>
  <c r="AR117" i="27"/>
  <c r="AQ117" i="27" s="1"/>
  <c r="AP117" i="27" s="1"/>
  <c r="AO117" i="27" s="1"/>
  <c r="AO113" i="27"/>
  <c r="BA113" i="27"/>
  <c r="AZ113" i="27" s="1"/>
  <c r="AY113" i="27" s="1"/>
  <c r="AX113" i="27" s="1"/>
  <c r="BA103" i="27"/>
  <c r="AZ103" i="27" s="1"/>
  <c r="AY103" i="27" s="1"/>
  <c r="AX103" i="27" s="1"/>
  <c r="AS103" i="27"/>
  <c r="AR103" i="27" s="1"/>
  <c r="AQ103" i="27" s="1"/>
  <c r="AP103" i="27" s="1"/>
  <c r="AO103" i="27" s="1"/>
  <c r="BA82" i="27"/>
  <c r="AZ82" i="27" s="1"/>
  <c r="AY82" i="27" s="1"/>
  <c r="AX82" i="27" s="1"/>
  <c r="AS82" i="27"/>
  <c r="AR82" i="27" s="1"/>
  <c r="AQ82" i="27" s="1"/>
  <c r="AP82" i="27" s="1"/>
  <c r="AO82" i="27" s="1"/>
  <c r="AS51" i="27"/>
  <c r="AR51" i="27" s="1"/>
  <c r="AQ51" i="27" s="1"/>
  <c r="AP51" i="27" s="1"/>
  <c r="AO51" i="27" s="1"/>
  <c r="BB51" i="27"/>
  <c r="BA51" i="27" s="1"/>
  <c r="AZ51" i="27" s="1"/>
  <c r="AY51" i="27" s="1"/>
  <c r="AX51" i="27" s="1"/>
  <c r="AS42" i="27"/>
  <c r="AR42" i="27" s="1"/>
  <c r="AQ42" i="27" s="1"/>
  <c r="AP42" i="27" s="1"/>
  <c r="AO42" i="27" s="1"/>
  <c r="BB42" i="27"/>
  <c r="BA42" i="27" s="1"/>
  <c r="AZ42" i="27" s="1"/>
  <c r="AY42" i="27" s="1"/>
  <c r="AX42" i="27" s="1"/>
  <c r="AO116" i="27"/>
  <c r="BA116" i="27"/>
  <c r="AZ116" i="27" s="1"/>
  <c r="AY116" i="27" s="1"/>
  <c r="AX116" i="27" s="1"/>
  <c r="AS79" i="27"/>
  <c r="AR79" i="27" s="1"/>
  <c r="AQ79" i="27" s="1"/>
  <c r="AP79" i="27" s="1"/>
  <c r="AO79" i="27" s="1"/>
  <c r="BB79" i="27"/>
  <c r="BA79" i="27" s="1"/>
  <c r="AZ79" i="27" s="1"/>
  <c r="AY79" i="27" s="1"/>
  <c r="AX79" i="27" s="1"/>
  <c r="BB175" i="27"/>
  <c r="BA175" i="27" s="1"/>
  <c r="AZ175" i="27" s="1"/>
  <c r="AY175" i="27" s="1"/>
  <c r="AX175" i="27" s="1"/>
  <c r="BB172" i="27"/>
  <c r="BA172" i="27" s="1"/>
  <c r="AZ172" i="27" s="1"/>
  <c r="AY172" i="27" s="1"/>
  <c r="AX172" i="27" s="1"/>
  <c r="BB169" i="27"/>
  <c r="BA169" i="27" s="1"/>
  <c r="AZ169" i="27" s="1"/>
  <c r="AY169" i="27" s="1"/>
  <c r="AX169" i="27" s="1"/>
  <c r="BB166" i="27"/>
  <c r="BA166" i="27" s="1"/>
  <c r="AZ166" i="27" s="1"/>
  <c r="AY166" i="27" s="1"/>
  <c r="AX166" i="27" s="1"/>
  <c r="BB163" i="27"/>
  <c r="BA163" i="27" s="1"/>
  <c r="AZ163" i="27" s="1"/>
  <c r="AY163" i="27" s="1"/>
  <c r="AX163" i="27" s="1"/>
  <c r="BB160" i="27"/>
  <c r="BA160" i="27" s="1"/>
  <c r="AZ160" i="27" s="1"/>
  <c r="AY160" i="27" s="1"/>
  <c r="AX160" i="27" s="1"/>
  <c r="BB157" i="27"/>
  <c r="BA157" i="27" s="1"/>
  <c r="AZ157" i="27" s="1"/>
  <c r="AY157" i="27" s="1"/>
  <c r="AX157" i="27" s="1"/>
  <c r="BB154" i="27"/>
  <c r="BA154" i="27" s="1"/>
  <c r="AZ154" i="27" s="1"/>
  <c r="AY154" i="27" s="1"/>
  <c r="AX154" i="27" s="1"/>
  <c r="BB151" i="27"/>
  <c r="BA151" i="27" s="1"/>
  <c r="AZ151" i="27" s="1"/>
  <c r="AY151" i="27" s="1"/>
  <c r="AX151" i="27" s="1"/>
  <c r="BB148" i="27"/>
  <c r="BA148" i="27" s="1"/>
  <c r="AZ148" i="27" s="1"/>
  <c r="AY148" i="27" s="1"/>
  <c r="AX148" i="27" s="1"/>
  <c r="BB145" i="27"/>
  <c r="BA145" i="27" s="1"/>
  <c r="AZ145" i="27" s="1"/>
  <c r="AY145" i="27" s="1"/>
  <c r="AX145" i="27" s="1"/>
  <c r="BB142" i="27"/>
  <c r="BA142" i="27" s="1"/>
  <c r="AZ142" i="27" s="1"/>
  <c r="AY142" i="27" s="1"/>
  <c r="AX142" i="27" s="1"/>
  <c r="BB139" i="27"/>
  <c r="BA139" i="27" s="1"/>
  <c r="AZ139" i="27" s="1"/>
  <c r="AY139" i="27" s="1"/>
  <c r="AX139" i="27" s="1"/>
  <c r="BB136" i="27"/>
  <c r="BA136" i="27" s="1"/>
  <c r="AZ136" i="27" s="1"/>
  <c r="AY136" i="27" s="1"/>
  <c r="AX136" i="27" s="1"/>
  <c r="BA133" i="27"/>
  <c r="AZ133" i="27" s="1"/>
  <c r="AY133" i="27" s="1"/>
  <c r="AX133" i="27" s="1"/>
  <c r="AS108" i="27"/>
  <c r="AS100" i="27"/>
  <c r="AR100" i="27" s="1"/>
  <c r="AQ100" i="27" s="1"/>
  <c r="AP100" i="27" s="1"/>
  <c r="AO100" i="27" s="1"/>
  <c r="BN16" i="27"/>
  <c r="BA67" i="27"/>
  <c r="AZ67" i="27" s="1"/>
  <c r="AY67" i="27" s="1"/>
  <c r="AX67" i="27" s="1"/>
  <c r="AS67" i="27"/>
  <c r="AR67" i="27" s="1"/>
  <c r="AQ67" i="27" s="1"/>
  <c r="AP67" i="27" s="1"/>
  <c r="AO67" i="27" s="1"/>
  <c r="AS90" i="27"/>
  <c r="AR90" i="27" s="1"/>
  <c r="AQ90" i="27" s="1"/>
  <c r="AP90" i="27" s="1"/>
  <c r="AO90" i="27" s="1"/>
  <c r="BB90" i="27"/>
  <c r="BA90" i="27" s="1"/>
  <c r="AZ90" i="27" s="1"/>
  <c r="AY90" i="27" s="1"/>
  <c r="AX90" i="27" s="1"/>
  <c r="BA89" i="27"/>
  <c r="AZ89" i="27" s="1"/>
  <c r="AY89" i="27" s="1"/>
  <c r="AX89" i="27" s="1"/>
  <c r="AP71" i="27"/>
  <c r="AO71" i="27" s="1"/>
  <c r="BB107" i="27"/>
  <c r="BA107" i="27" s="1"/>
  <c r="AZ107" i="27" s="1"/>
  <c r="AY107" i="27" s="1"/>
  <c r="AX107" i="27" s="1"/>
  <c r="BB104" i="27"/>
  <c r="BA104" i="27" s="1"/>
  <c r="AZ104" i="27" s="1"/>
  <c r="AY104" i="27" s="1"/>
  <c r="AX104" i="27" s="1"/>
  <c r="BA99" i="27"/>
  <c r="AZ99" i="27" s="1"/>
  <c r="AY99" i="27" s="1"/>
  <c r="AX99" i="27" s="1"/>
  <c r="AS91" i="27"/>
  <c r="AR91" i="27" s="1"/>
  <c r="AQ91" i="27" s="1"/>
  <c r="AP91" i="27" s="1"/>
  <c r="AO91" i="27" s="1"/>
  <c r="BB91" i="27"/>
  <c r="BA91" i="27" s="1"/>
  <c r="AZ91" i="27" s="1"/>
  <c r="AY91" i="27" s="1"/>
  <c r="AX91" i="27" s="1"/>
  <c r="AS69" i="27"/>
  <c r="AR69" i="27" s="1"/>
  <c r="AQ69" i="27" s="1"/>
  <c r="AP69" i="27" s="1"/>
  <c r="AO69" i="27" s="1"/>
  <c r="BA69" i="27"/>
  <c r="AZ69" i="27" s="1"/>
  <c r="AY69" i="27" s="1"/>
  <c r="AX69" i="27" s="1"/>
  <c r="AP98" i="27"/>
  <c r="AO98" i="27" s="1"/>
  <c r="AR97" i="27"/>
  <c r="AQ97" i="27" s="1"/>
  <c r="AP97" i="27" s="1"/>
  <c r="AO97" i="27" s="1"/>
  <c r="BA96" i="27"/>
  <c r="AZ96" i="27" s="1"/>
  <c r="AY96" i="27" s="1"/>
  <c r="AX96" i="27" s="1"/>
  <c r="AR94" i="27"/>
  <c r="AQ94" i="27" s="1"/>
  <c r="AP94" i="27" s="1"/>
  <c r="AO94" i="27" s="1"/>
  <c r="BA94" i="27"/>
  <c r="AZ94" i="27" s="1"/>
  <c r="AY94" i="27" s="1"/>
  <c r="AX94" i="27" s="1"/>
  <c r="AP95" i="27"/>
  <c r="AO95" i="27" s="1"/>
  <c r="AS93" i="27"/>
  <c r="AR93" i="27" s="1"/>
  <c r="AQ93" i="27" s="1"/>
  <c r="AP93" i="27" s="1"/>
  <c r="AO93" i="27" s="1"/>
  <c r="BA74" i="27"/>
  <c r="AZ74" i="27" s="1"/>
  <c r="AY74" i="27" s="1"/>
  <c r="AX74" i="27" s="1"/>
  <c r="AS74" i="27"/>
  <c r="AR74" i="27" s="1"/>
  <c r="AQ74" i="27" s="1"/>
  <c r="AP74" i="27" s="1"/>
  <c r="AO74" i="27" s="1"/>
  <c r="AS33" i="27"/>
  <c r="AR33" i="27" s="1"/>
  <c r="AQ33" i="27" s="1"/>
  <c r="AP33" i="27" s="1"/>
  <c r="AO33" i="27" s="1"/>
  <c r="BB33" i="27"/>
  <c r="BA33" i="27" s="1"/>
  <c r="AZ33" i="27" s="1"/>
  <c r="AY33" i="27" s="1"/>
  <c r="AX33" i="27" s="1"/>
  <c r="BA102" i="27"/>
  <c r="AZ102" i="27" s="1"/>
  <c r="AY102" i="27" s="1"/>
  <c r="AX102" i="27" s="1"/>
  <c r="AS99" i="27"/>
  <c r="AR99" i="27" s="1"/>
  <c r="AQ99" i="27" s="1"/>
  <c r="AP99" i="27" s="1"/>
  <c r="AO99" i="27" s="1"/>
  <c r="AQ89" i="27"/>
  <c r="AP89" i="27" s="1"/>
  <c r="AO89" i="27" s="1"/>
  <c r="BB73" i="27"/>
  <c r="BA73" i="27" s="1"/>
  <c r="AZ73" i="27" s="1"/>
  <c r="AY73" i="27" s="1"/>
  <c r="AX73" i="27" s="1"/>
  <c r="AS24" i="27"/>
  <c r="AR24" i="27" s="1"/>
  <c r="AQ24" i="27" s="1"/>
  <c r="AP24" i="27" s="1"/>
  <c r="AO24" i="27" s="1"/>
  <c r="BN14" i="27"/>
  <c r="BB92" i="27"/>
  <c r="BA92" i="27" s="1"/>
  <c r="AZ92" i="27" s="1"/>
  <c r="AY92" i="27" s="1"/>
  <c r="AX92" i="27" s="1"/>
  <c r="BB84" i="27"/>
  <c r="BA84" i="27" s="1"/>
  <c r="AZ84" i="27" s="1"/>
  <c r="AY84" i="27" s="1"/>
  <c r="AX84" i="27" s="1"/>
  <c r="BB80" i="27"/>
  <c r="BA80" i="27" s="1"/>
  <c r="AZ80" i="27" s="1"/>
  <c r="AY80" i="27" s="1"/>
  <c r="AX80" i="27" s="1"/>
  <c r="AP80" i="27"/>
  <c r="AO80" i="27" s="1"/>
  <c r="BB72" i="27"/>
  <c r="BA72" i="27" s="1"/>
  <c r="AZ72" i="27" s="1"/>
  <c r="AY72" i="27" s="1"/>
  <c r="AX72" i="27" s="1"/>
  <c r="BB68" i="27"/>
  <c r="BA68" i="27" s="1"/>
  <c r="AZ68" i="27" s="1"/>
  <c r="AY68" i="27" s="1"/>
  <c r="AX68" i="27" s="1"/>
  <c r="AP68" i="27"/>
  <c r="AO68" i="27" s="1"/>
  <c r="AZ57" i="27"/>
  <c r="AY57" i="27" s="1"/>
  <c r="AX57" i="27" s="1"/>
  <c r="AS57" i="27"/>
  <c r="AR57" i="27" s="1"/>
  <c r="AQ57" i="27" s="1"/>
  <c r="AP57" i="27" s="1"/>
  <c r="AO57" i="27" s="1"/>
  <c r="AZ48" i="27"/>
  <c r="AY48" i="27" s="1"/>
  <c r="AX48" i="27" s="1"/>
  <c r="AS48" i="27"/>
  <c r="AR48" i="27" s="1"/>
  <c r="AQ48" i="27" s="1"/>
  <c r="AP48" i="27" s="1"/>
  <c r="AO48" i="27" s="1"/>
  <c r="AZ39" i="27"/>
  <c r="AY39" i="27" s="1"/>
  <c r="AX39" i="27" s="1"/>
  <c r="AS39" i="27"/>
  <c r="AR39" i="27" s="1"/>
  <c r="AQ39" i="27" s="1"/>
  <c r="AP39" i="27" s="1"/>
  <c r="AO39" i="27" s="1"/>
  <c r="AZ30" i="27"/>
  <c r="AY30" i="27" s="1"/>
  <c r="AX30" i="27" s="1"/>
  <c r="AS30" i="27"/>
  <c r="AR30" i="27" s="1"/>
  <c r="AQ30" i="27" s="1"/>
  <c r="AP30" i="27" s="1"/>
  <c r="AO30" i="27" s="1"/>
  <c r="AS15" i="27"/>
  <c r="AR15" i="27" s="1"/>
  <c r="AQ15" i="27" s="1"/>
  <c r="AP15" i="27" s="1"/>
  <c r="AO15" i="27" s="1"/>
  <c r="BB101" i="27"/>
  <c r="BA101" i="27" s="1"/>
  <c r="AZ101" i="27" s="1"/>
  <c r="AY101" i="27" s="1"/>
  <c r="AX101" i="27" s="1"/>
  <c r="BB98" i="27"/>
  <c r="BA98" i="27" s="1"/>
  <c r="AZ98" i="27" s="1"/>
  <c r="AY98" i="27" s="1"/>
  <c r="AX98" i="27" s="1"/>
  <c r="BB95" i="27"/>
  <c r="BA95" i="27" s="1"/>
  <c r="AZ95" i="27" s="1"/>
  <c r="AY95" i="27" s="1"/>
  <c r="AX95" i="27" s="1"/>
  <c r="AO88" i="27"/>
  <c r="BB88" i="27"/>
  <c r="BA88" i="27" s="1"/>
  <c r="AZ88" i="27" s="1"/>
  <c r="AY88" i="27" s="1"/>
  <c r="AX88" i="27" s="1"/>
  <c r="AR83" i="27"/>
  <c r="AQ83" i="27" s="1"/>
  <c r="AP83" i="27" s="1"/>
  <c r="AO83" i="27" s="1"/>
  <c r="BB76" i="27"/>
  <c r="BA76" i="27" s="1"/>
  <c r="AZ76" i="27" s="1"/>
  <c r="AY76" i="27" s="1"/>
  <c r="AX76" i="27" s="1"/>
  <c r="AO64" i="27"/>
  <c r="BB64" i="27"/>
  <c r="BA64" i="27" s="1"/>
  <c r="AZ64" i="27" s="1"/>
  <c r="AY64" i="27" s="1"/>
  <c r="AX64" i="27" s="1"/>
  <c r="BA58" i="27"/>
  <c r="AZ58" i="27" s="1"/>
  <c r="AY58" i="27" s="1"/>
  <c r="AX58" i="27" s="1"/>
  <c r="BB27" i="27"/>
  <c r="BA27" i="27" s="1"/>
  <c r="AZ27" i="27" s="1"/>
  <c r="AY27" i="27" s="1"/>
  <c r="AX27" i="27" s="1"/>
  <c r="BN15" i="27"/>
  <c r="BB12" i="27"/>
  <c r="BA12" i="27" s="1"/>
  <c r="AZ12" i="27" s="1"/>
  <c r="AY12" i="27" s="1"/>
  <c r="AX12" i="27" s="1"/>
  <c r="BB87" i="27"/>
  <c r="BA87" i="27" s="1"/>
  <c r="AZ87" i="27" s="1"/>
  <c r="AY87" i="27" s="1"/>
  <c r="AX87" i="27" s="1"/>
  <c r="BB83" i="27"/>
  <c r="BA83" i="27" s="1"/>
  <c r="AZ83" i="27" s="1"/>
  <c r="AY83" i="27" s="1"/>
  <c r="AX83" i="27" s="1"/>
  <c r="BB75" i="27"/>
  <c r="BA75" i="27" s="1"/>
  <c r="AZ75" i="27" s="1"/>
  <c r="AY75" i="27" s="1"/>
  <c r="AX75" i="27" s="1"/>
  <c r="AO75" i="27"/>
  <c r="BB71" i="27"/>
  <c r="BA71" i="27" s="1"/>
  <c r="AZ71" i="27" s="1"/>
  <c r="AY71" i="27" s="1"/>
  <c r="AX71" i="27" s="1"/>
  <c r="AS63" i="27"/>
  <c r="AR63" i="27" s="1"/>
  <c r="AQ63" i="27" s="1"/>
  <c r="AP63" i="27" s="1"/>
  <c r="AO63" i="27" s="1"/>
  <c r="BA63" i="27"/>
  <c r="AZ63" i="27" s="1"/>
  <c r="AY63" i="27" s="1"/>
  <c r="AX63" i="27" s="1"/>
  <c r="AR62" i="27"/>
  <c r="AQ62" i="27" s="1"/>
  <c r="AP62" i="27" s="1"/>
  <c r="AO62" i="27" s="1"/>
  <c r="AZ62" i="27"/>
  <c r="AY62" i="27" s="1"/>
  <c r="AX62" i="27" s="1"/>
  <c r="BA61" i="27"/>
  <c r="AZ61" i="27" s="1"/>
  <c r="AY61" i="27" s="1"/>
  <c r="AX61" i="27" s="1"/>
  <c r="AR61" i="27"/>
  <c r="AQ61" i="27" s="1"/>
  <c r="AP61" i="27" s="1"/>
  <c r="AO61" i="27" s="1"/>
  <c r="AS60" i="27"/>
  <c r="AR60" i="27" s="1"/>
  <c r="AQ60" i="27" s="1"/>
  <c r="AP60" i="27" s="1"/>
  <c r="AO60" i="27" s="1"/>
  <c r="BA60" i="27"/>
  <c r="AZ60" i="27" s="1"/>
  <c r="AY60" i="27" s="1"/>
  <c r="AX60" i="27" s="1"/>
  <c r="AZ59" i="27"/>
  <c r="AY59" i="27" s="1"/>
  <c r="AX59" i="27" s="1"/>
  <c r="AZ21" i="27"/>
  <c r="AY21" i="27" s="1"/>
  <c r="AX21" i="27" s="1"/>
  <c r="AS21" i="27"/>
  <c r="AR21" i="27" s="1"/>
  <c r="AQ21" i="27" s="1"/>
  <c r="AP21" i="27" s="1"/>
  <c r="AO21" i="27" s="1"/>
  <c r="AS27" i="27"/>
  <c r="AR27" i="27" s="1"/>
  <c r="AQ27" i="27" s="1"/>
  <c r="AP27" i="27" s="1"/>
  <c r="AO27" i="27" s="1"/>
  <c r="AS12" i="27"/>
  <c r="AR12" i="27" s="1"/>
  <c r="AQ12" i="27" s="1"/>
  <c r="AP12" i="27" s="1"/>
  <c r="AO12" i="27" s="1"/>
  <c r="AO70" i="27"/>
  <c r="BB70" i="27"/>
  <c r="BA70" i="27" s="1"/>
  <c r="AZ70" i="27" s="1"/>
  <c r="AY70" i="27" s="1"/>
  <c r="AX70" i="27" s="1"/>
  <c r="BN17" i="27"/>
  <c r="BN12" i="27"/>
  <c r="AQ73" i="27"/>
  <c r="AP73" i="27" s="1"/>
  <c r="AO73" i="27" s="1"/>
  <c r="AS58" i="27"/>
  <c r="AR58" i="27" s="1"/>
  <c r="AQ58" i="27" s="1"/>
  <c r="AP58" i="27" s="1"/>
  <c r="AO58" i="27" s="1"/>
  <c r="AS54" i="27"/>
  <c r="AR54" i="27" s="1"/>
  <c r="AQ54" i="27" s="1"/>
  <c r="AP54" i="27" s="1"/>
  <c r="AO54" i="27" s="1"/>
  <c r="AS45" i="27"/>
  <c r="AR45" i="27" s="1"/>
  <c r="AQ45" i="27" s="1"/>
  <c r="AP45" i="27" s="1"/>
  <c r="AO45" i="27" s="1"/>
  <c r="AZ36" i="27"/>
  <c r="AY36" i="27" s="1"/>
  <c r="AX36" i="27" s="1"/>
  <c r="AS36" i="27"/>
  <c r="AR36" i="27" s="1"/>
  <c r="AQ36" i="27" s="1"/>
  <c r="AP36" i="27" s="1"/>
  <c r="AO36" i="27" s="1"/>
  <c r="BA24" i="27"/>
  <c r="AZ24" i="27" s="1"/>
  <c r="AY24" i="27" s="1"/>
  <c r="AX24" i="27" s="1"/>
  <c r="AZ18" i="27"/>
  <c r="AY18" i="27" s="1"/>
  <c r="AX18" i="27" s="1"/>
  <c r="AS18" i="27"/>
  <c r="AR18" i="27" s="1"/>
  <c r="AQ18" i="27" s="1"/>
  <c r="AP18" i="27" s="1"/>
  <c r="AO18" i="27" s="1"/>
  <c r="AQ56" i="27"/>
  <c r="AP56" i="27" s="1"/>
  <c r="AO56" i="27" s="1"/>
  <c r="AQ53" i="27"/>
  <c r="AP53" i="27" s="1"/>
  <c r="AO53" i="27" s="1"/>
  <c r="AQ50" i="27"/>
  <c r="AP50" i="27" s="1"/>
  <c r="AO50" i="27" s="1"/>
  <c r="AQ47" i="27"/>
  <c r="AP47" i="27" s="1"/>
  <c r="AO47" i="27" s="1"/>
  <c r="AQ44" i="27"/>
  <c r="AP44" i="27" s="1"/>
  <c r="AO44" i="27" s="1"/>
  <c r="AQ41" i="27"/>
  <c r="AP41" i="27" s="1"/>
  <c r="AO41" i="27" s="1"/>
  <c r="AQ38" i="27"/>
  <c r="AP38" i="27" s="1"/>
  <c r="AO38" i="27" s="1"/>
  <c r="AQ35" i="27"/>
  <c r="AP35" i="27" s="1"/>
  <c r="AO35" i="27" s="1"/>
  <c r="AQ32" i="27"/>
  <c r="AP32" i="27" s="1"/>
  <c r="AO32" i="27" s="1"/>
  <c r="AQ29" i="27"/>
  <c r="AP29" i="27" s="1"/>
  <c r="AO29" i="27" s="1"/>
  <c r="AQ26" i="27"/>
  <c r="AP26" i="27" s="1"/>
  <c r="AO26" i="27" s="1"/>
  <c r="AQ23" i="27"/>
  <c r="AP23" i="27" s="1"/>
  <c r="AO23" i="27" s="1"/>
  <c r="AQ20" i="27"/>
  <c r="AP20" i="27" s="1"/>
  <c r="AO20" i="27" s="1"/>
  <c r="AQ17" i="27"/>
  <c r="AP17" i="27" s="1"/>
  <c r="AO17" i="27" s="1"/>
  <c r="AQ14" i="27"/>
  <c r="AP14" i="27" s="1"/>
  <c r="AO14" i="27" s="1"/>
  <c r="BB56" i="27"/>
  <c r="BA56" i="27" s="1"/>
  <c r="AZ56" i="27" s="1"/>
  <c r="AY56" i="27" s="1"/>
  <c r="AX56" i="27" s="1"/>
  <c r="BB53" i="27"/>
  <c r="BA53" i="27" s="1"/>
  <c r="AZ53" i="27" s="1"/>
  <c r="AY53" i="27" s="1"/>
  <c r="AX53" i="27" s="1"/>
  <c r="BB50" i="27"/>
  <c r="BA50" i="27" s="1"/>
  <c r="AZ50" i="27" s="1"/>
  <c r="AY50" i="27" s="1"/>
  <c r="AX50" i="27" s="1"/>
  <c r="BB47" i="27"/>
  <c r="BA47" i="27" s="1"/>
  <c r="AZ47" i="27" s="1"/>
  <c r="AY47" i="27" s="1"/>
  <c r="AX47" i="27" s="1"/>
  <c r="BB44" i="27"/>
  <c r="BA44" i="27" s="1"/>
  <c r="AZ44" i="27" s="1"/>
  <c r="AY44" i="27" s="1"/>
  <c r="AX44" i="27" s="1"/>
  <c r="BB41" i="27"/>
  <c r="BA41" i="27" s="1"/>
  <c r="AZ41" i="27" s="1"/>
  <c r="AY41" i="27" s="1"/>
  <c r="AX41" i="27" s="1"/>
  <c r="BB38" i="27"/>
  <c r="BA38" i="27" s="1"/>
  <c r="AZ38" i="27" s="1"/>
  <c r="AY38" i="27" s="1"/>
  <c r="AX38" i="27" s="1"/>
  <c r="BB35" i="27"/>
  <c r="BA35" i="27" s="1"/>
  <c r="AZ35" i="27" s="1"/>
  <c r="AY35" i="27" s="1"/>
  <c r="AX35" i="27" s="1"/>
  <c r="BB32" i="27"/>
  <c r="BA32" i="27" s="1"/>
  <c r="AZ32" i="27" s="1"/>
  <c r="AY32" i="27" s="1"/>
  <c r="AX32" i="27" s="1"/>
  <c r="BB29" i="27"/>
  <c r="BA29" i="27" s="1"/>
  <c r="AZ29" i="27" s="1"/>
  <c r="AY29" i="27" s="1"/>
  <c r="AX29" i="27" s="1"/>
  <c r="BB26" i="27"/>
  <c r="BA26" i="27" s="1"/>
  <c r="AZ26" i="27" s="1"/>
  <c r="AY26" i="27" s="1"/>
  <c r="AX26" i="27" s="1"/>
  <c r="BB23" i="27"/>
  <c r="BA23" i="27" s="1"/>
  <c r="AZ23" i="27" s="1"/>
  <c r="AY23" i="27" s="1"/>
  <c r="AX23" i="27" s="1"/>
  <c r="BB20" i="27"/>
  <c r="BA20" i="27" s="1"/>
  <c r="AZ20" i="27" s="1"/>
  <c r="AY20" i="27" s="1"/>
  <c r="AX20" i="27" s="1"/>
  <c r="BB17" i="27"/>
  <c r="BA17" i="27" s="1"/>
  <c r="AZ17" i="27" s="1"/>
  <c r="AY17" i="27" s="1"/>
  <c r="AX17" i="27" s="1"/>
  <c r="BB14" i="27"/>
  <c r="BA14" i="27" s="1"/>
  <c r="AZ14" i="27" s="1"/>
  <c r="AY14" i="27" s="1"/>
  <c r="AX14" i="27" s="1"/>
  <c r="AQ55" i="27"/>
  <c r="AP55" i="27" s="1"/>
  <c r="AO55" i="27" s="1"/>
  <c r="AQ52" i="27"/>
  <c r="AP52" i="27" s="1"/>
  <c r="AO52" i="27" s="1"/>
  <c r="AQ49" i="27"/>
  <c r="AP49" i="27" s="1"/>
  <c r="AO49" i="27" s="1"/>
  <c r="AQ46" i="27"/>
  <c r="AP46" i="27" s="1"/>
  <c r="AO46" i="27" s="1"/>
  <c r="AQ43" i="27"/>
  <c r="AP43" i="27" s="1"/>
  <c r="AO43" i="27" s="1"/>
  <c r="AQ40" i="27"/>
  <c r="AP40" i="27" s="1"/>
  <c r="AO40" i="27" s="1"/>
  <c r="AQ37" i="27"/>
  <c r="AP37" i="27" s="1"/>
  <c r="AO37" i="27" s="1"/>
  <c r="AQ34" i="27"/>
  <c r="AP34" i="27" s="1"/>
  <c r="AO34" i="27" s="1"/>
  <c r="AQ31" i="27"/>
  <c r="AP31" i="27" s="1"/>
  <c r="AO31" i="27" s="1"/>
  <c r="AQ28" i="27"/>
  <c r="AP28" i="27" s="1"/>
  <c r="AO28" i="27" s="1"/>
  <c r="AQ25" i="27"/>
  <c r="AP25" i="27" s="1"/>
  <c r="AO25" i="27" s="1"/>
  <c r="AQ22" i="27"/>
  <c r="AP22" i="27" s="1"/>
  <c r="AO22" i="27" s="1"/>
  <c r="AQ19" i="27"/>
  <c r="AP19" i="27" s="1"/>
  <c r="AO19" i="27" s="1"/>
  <c r="AQ16" i="27"/>
  <c r="AP16" i="27" s="1"/>
  <c r="AO16" i="27" s="1"/>
  <c r="AS11" i="27"/>
  <c r="AR11" i="27" s="1"/>
  <c r="AQ11" i="27" s="1"/>
  <c r="AP11" i="27" s="1"/>
  <c r="BB55" i="27"/>
  <c r="BA55" i="27" s="1"/>
  <c r="AZ55" i="27" s="1"/>
  <c r="AY55" i="27" s="1"/>
  <c r="AX55" i="27" s="1"/>
  <c r="BB52" i="27"/>
  <c r="BA52" i="27" s="1"/>
  <c r="AZ52" i="27" s="1"/>
  <c r="AY52" i="27" s="1"/>
  <c r="AX52" i="27" s="1"/>
  <c r="BB49" i="27"/>
  <c r="BA49" i="27" s="1"/>
  <c r="AZ49" i="27" s="1"/>
  <c r="AY49" i="27" s="1"/>
  <c r="AX49" i="27" s="1"/>
  <c r="BB46" i="27"/>
  <c r="BA46" i="27" s="1"/>
  <c r="AZ46" i="27" s="1"/>
  <c r="AY46" i="27" s="1"/>
  <c r="AX46" i="27" s="1"/>
  <c r="BB43" i="27"/>
  <c r="BA43" i="27" s="1"/>
  <c r="AZ43" i="27" s="1"/>
  <c r="AY43" i="27" s="1"/>
  <c r="AX43" i="27" s="1"/>
  <c r="BB40" i="27"/>
  <c r="BA40" i="27" s="1"/>
  <c r="AZ40" i="27" s="1"/>
  <c r="AY40" i="27" s="1"/>
  <c r="AX40" i="27" s="1"/>
  <c r="BB37" i="27"/>
  <c r="BA37" i="27" s="1"/>
  <c r="AZ37" i="27" s="1"/>
  <c r="AY37" i="27" s="1"/>
  <c r="AX37" i="27" s="1"/>
  <c r="BB34" i="27"/>
  <c r="BA34" i="27" s="1"/>
  <c r="AZ34" i="27" s="1"/>
  <c r="AY34" i="27" s="1"/>
  <c r="AX34" i="27" s="1"/>
  <c r="BB31" i="27"/>
  <c r="BA31" i="27" s="1"/>
  <c r="AZ31" i="27" s="1"/>
  <c r="AY31" i="27" s="1"/>
  <c r="AX31" i="27" s="1"/>
  <c r="BB28" i="27"/>
  <c r="BA28" i="27" s="1"/>
  <c r="AZ28" i="27" s="1"/>
  <c r="AY28" i="27" s="1"/>
  <c r="AX28" i="27" s="1"/>
  <c r="BB25" i="27"/>
  <c r="BA25" i="27" s="1"/>
  <c r="AZ25" i="27" s="1"/>
  <c r="AY25" i="27" s="1"/>
  <c r="AX25" i="27" s="1"/>
  <c r="BB22" i="27"/>
  <c r="BA22" i="27" s="1"/>
  <c r="AZ22" i="27" s="1"/>
  <c r="AY22" i="27" s="1"/>
  <c r="AX22" i="27" s="1"/>
  <c r="BB19" i="27"/>
  <c r="BA19" i="27" s="1"/>
  <c r="AZ19" i="27" s="1"/>
  <c r="AY19" i="27" s="1"/>
  <c r="AX19" i="27" s="1"/>
  <c r="BB16" i="27"/>
  <c r="BA16" i="27" s="1"/>
  <c r="AZ16" i="27" s="1"/>
  <c r="AY16" i="27" s="1"/>
  <c r="AX16" i="27" s="1"/>
  <c r="BB13" i="27"/>
  <c r="BA13" i="27" s="1"/>
  <c r="AZ13" i="27" s="1"/>
  <c r="AY13" i="27" s="1"/>
  <c r="AX13" i="27" s="1"/>
  <c r="AO11" i="27"/>
  <c r="E66" i="28"/>
  <c r="D66" i="28"/>
  <c r="B66" i="28"/>
  <c r="AI66" i="28" s="1"/>
  <c r="A66" i="28"/>
  <c r="B65" i="28"/>
  <c r="A65" i="28"/>
  <c r="B64" i="28"/>
  <c r="A64" i="28"/>
  <c r="B63" i="28"/>
  <c r="A63" i="28"/>
  <c r="B62" i="28"/>
  <c r="A62" i="28"/>
  <c r="B61" i="28"/>
  <c r="A61" i="28"/>
  <c r="B60" i="28"/>
  <c r="A60" i="28"/>
  <c r="B59" i="28"/>
  <c r="E59" i="28" s="1"/>
  <c r="A59" i="28"/>
  <c r="B58" i="28"/>
  <c r="A58" i="28"/>
  <c r="B57" i="28"/>
  <c r="AI57" i="28" s="1"/>
  <c r="A57" i="28"/>
  <c r="B56" i="28"/>
  <c r="A56" i="28"/>
  <c r="B55" i="28"/>
  <c r="D55" i="28" s="1"/>
  <c r="A55" i="28"/>
  <c r="D54" i="28"/>
  <c r="B54" i="28"/>
  <c r="AI54" i="28" s="1"/>
  <c r="A54" i="28"/>
  <c r="E53" i="28"/>
  <c r="D53" i="28"/>
  <c r="B53" i="28"/>
  <c r="AI53" i="28" s="1"/>
  <c r="A53" i="28"/>
  <c r="B52" i="28"/>
  <c r="A52" i="28"/>
  <c r="B51" i="28"/>
  <c r="A51" i="28"/>
  <c r="B50" i="28"/>
  <c r="A50" i="28"/>
  <c r="B49" i="28"/>
  <c r="A49" i="28"/>
  <c r="B48" i="28"/>
  <c r="E48" i="28" s="1"/>
  <c r="A48" i="28"/>
  <c r="E47" i="28"/>
  <c r="B47" i="28"/>
  <c r="A47" i="28"/>
  <c r="E46" i="28"/>
  <c r="B46" i="28"/>
  <c r="AI46" i="28" s="1"/>
  <c r="A46" i="28"/>
  <c r="B45" i="28"/>
  <c r="A45" i="28"/>
  <c r="B44" i="28"/>
  <c r="A44" i="28"/>
  <c r="D43" i="28"/>
  <c r="B43" i="28"/>
  <c r="A43" i="28"/>
  <c r="E42" i="28"/>
  <c r="B42" i="28"/>
  <c r="AI42" i="28" s="1"/>
  <c r="A42" i="28"/>
  <c r="B41" i="28"/>
  <c r="AI41" i="28" s="1"/>
  <c r="A41" i="28"/>
  <c r="B40" i="28"/>
  <c r="A40" i="28"/>
  <c r="B39" i="28"/>
  <c r="A39" i="28"/>
  <c r="B38" i="28"/>
  <c r="A38" i="28"/>
  <c r="B37" i="28"/>
  <c r="A37" i="28"/>
  <c r="B36" i="28"/>
  <c r="A36" i="28"/>
  <c r="E35" i="28"/>
  <c r="B35" i="28"/>
  <c r="A35" i="28"/>
  <c r="B34" i="28"/>
  <c r="A34" i="28"/>
  <c r="B33" i="28"/>
  <c r="A33" i="28"/>
  <c r="B32" i="28"/>
  <c r="A32" i="28"/>
  <c r="B31" i="28"/>
  <c r="A31" i="28"/>
  <c r="E30" i="28"/>
  <c r="B30" i="28"/>
  <c r="AI30" i="28" s="1"/>
  <c r="A30" i="28"/>
  <c r="B29" i="28"/>
  <c r="AI29" i="28" s="1"/>
  <c r="A29" i="28"/>
  <c r="B28" i="28"/>
  <c r="A28" i="28"/>
  <c r="B27" i="28"/>
  <c r="A27" i="28"/>
  <c r="B26" i="28"/>
  <c r="A26" i="28"/>
  <c r="B25" i="28"/>
  <c r="A25" i="28"/>
  <c r="B24" i="28"/>
  <c r="A24" i="28"/>
  <c r="B23" i="28"/>
  <c r="A23" i="28"/>
  <c r="E22" i="28"/>
  <c r="B22" i="28"/>
  <c r="A22" i="28"/>
  <c r="B21" i="28"/>
  <c r="AI21" i="28" s="1"/>
  <c r="A21" i="28"/>
  <c r="B20" i="28"/>
  <c r="A20" i="28"/>
  <c r="B19" i="28"/>
  <c r="D19" i="28" s="1"/>
  <c r="A19" i="28"/>
  <c r="B18" i="28"/>
  <c r="A18" i="28"/>
  <c r="B17" i="28"/>
  <c r="A17" i="28"/>
  <c r="B16" i="28"/>
  <c r="A16" i="28"/>
  <c r="B15" i="28"/>
  <c r="A15" i="28"/>
  <c r="B14" i="28"/>
  <c r="D14" i="28" s="1"/>
  <c r="A14" i="28"/>
  <c r="B13" i="28"/>
  <c r="A13" i="28"/>
  <c r="B12" i="28"/>
  <c r="A12" i="28"/>
  <c r="B11" i="28"/>
  <c r="AF6" i="28"/>
  <c r="AE6" i="28"/>
  <c r="AD6" i="28"/>
  <c r="AC6" i="28"/>
  <c r="AB6" i="28"/>
  <c r="AA6" i="28"/>
  <c r="Z6" i="28"/>
  <c r="Y6" i="28"/>
  <c r="X6" i="28"/>
  <c r="W6" i="28"/>
  <c r="V6" i="28"/>
  <c r="U6" i="28"/>
  <c r="T6" i="28"/>
  <c r="S6" i="28"/>
  <c r="R6" i="28"/>
  <c r="Q6" i="28"/>
  <c r="P6" i="28"/>
  <c r="O6" i="28"/>
  <c r="N6" i="28"/>
  <c r="M6" i="28"/>
  <c r="K6" i="28"/>
  <c r="J6" i="28"/>
  <c r="I6" i="28"/>
  <c r="H6" i="28"/>
  <c r="G6" i="28"/>
  <c r="F6" i="28"/>
  <c r="E6" i="28"/>
  <c r="D6" i="28"/>
  <c r="C6" i="28"/>
  <c r="B6" i="28"/>
  <c r="AG5" i="28"/>
  <c r="D23" i="28" l="1"/>
  <c r="AI23" i="28"/>
  <c r="E45" i="28"/>
  <c r="AI45" i="28"/>
  <c r="E57" i="28"/>
  <c r="D13" i="28"/>
  <c r="AI13" i="28"/>
  <c r="D45" i="28"/>
  <c r="E62" i="28"/>
  <c r="AI62" i="28"/>
  <c r="E18" i="28"/>
  <c r="AI18" i="28"/>
  <c r="E31" i="28"/>
  <c r="AI31" i="28"/>
  <c r="E44" i="28"/>
  <c r="AI44" i="28"/>
  <c r="D57" i="28"/>
  <c r="D36" i="28"/>
  <c r="AI36" i="28"/>
  <c r="D31" i="28"/>
  <c r="D61" i="28"/>
  <c r="AI61" i="28"/>
  <c r="E28" i="28"/>
  <c r="AI28" i="28"/>
  <c r="E14" i="28"/>
  <c r="AI14" i="28"/>
  <c r="E23" i="28"/>
  <c r="E36" i="28"/>
  <c r="D49" i="28"/>
  <c r="AI49" i="28"/>
  <c r="D58" i="28"/>
  <c r="AI58" i="28"/>
  <c r="D29" i="28"/>
  <c r="E33" i="28"/>
  <c r="AI33" i="28"/>
  <c r="E63" i="28"/>
  <c r="AI63" i="28"/>
  <c r="D48" i="28"/>
  <c r="AI48" i="28"/>
  <c r="E19" i="28"/>
  <c r="AI19" i="28"/>
  <c r="D41" i="28"/>
  <c r="E32" i="28"/>
  <c r="AI32" i="28"/>
  <c r="E41" i="28"/>
  <c r="E20" i="28"/>
  <c r="AI20" i="28"/>
  <c r="D24" i="28"/>
  <c r="AI24" i="28"/>
  <c r="D37" i="28"/>
  <c r="AI37" i="28"/>
  <c r="E50" i="28"/>
  <c r="AI50" i="28"/>
  <c r="E54" i="28"/>
  <c r="E58" i="28"/>
  <c r="D15" i="28"/>
  <c r="AI15" i="28"/>
  <c r="E24" i="28"/>
  <c r="E29" i="28"/>
  <c r="D33" i="28"/>
  <c r="D42" i="28"/>
  <c r="D46" i="28"/>
  <c r="E16" i="28"/>
  <c r="AI16" i="28"/>
  <c r="D21" i="28"/>
  <c r="D25" i="28"/>
  <c r="AI25" i="28"/>
  <c r="D34" i="28"/>
  <c r="AI34" i="28"/>
  <c r="E21" i="28"/>
  <c r="D30" i="28"/>
  <c r="E34" i="28"/>
  <c r="E39" i="28"/>
  <c r="AI39" i="28"/>
  <c r="E43" i="28"/>
  <c r="AI43" i="28"/>
  <c r="D47" i="28"/>
  <c r="AI47" i="28"/>
  <c r="E52" i="28"/>
  <c r="AI52" i="28"/>
  <c r="E65" i="28"/>
  <c r="AI65" i="28"/>
  <c r="E27" i="28"/>
  <c r="AI27" i="28"/>
  <c r="E38" i="28"/>
  <c r="AI38" i="28"/>
  <c r="E51" i="28"/>
  <c r="AI51" i="28"/>
  <c r="E55" i="28"/>
  <c r="AI55" i="28"/>
  <c r="D59" i="28"/>
  <c r="AI59" i="28"/>
  <c r="E64" i="28"/>
  <c r="AI64" i="28"/>
  <c r="E17" i="28"/>
  <c r="AI17" i="28"/>
  <c r="E26" i="28"/>
  <c r="AI26" i="28"/>
  <c r="E56" i="28"/>
  <c r="AI56" i="28"/>
  <c r="D60" i="28"/>
  <c r="AI60" i="28"/>
  <c r="E12" i="28"/>
  <c r="D22" i="28"/>
  <c r="AI22" i="28"/>
  <c r="D35" i="28"/>
  <c r="AI35" i="28"/>
  <c r="E40" i="28"/>
  <c r="AI40" i="28"/>
  <c r="E60" i="28"/>
  <c r="S213" i="29"/>
  <c r="E13" i="28"/>
  <c r="D20" i="28"/>
  <c r="E25" i="28"/>
  <c r="D32" i="28"/>
  <c r="E37" i="28"/>
  <c r="D44" i="28"/>
  <c r="E49" i="28"/>
  <c r="D56" i="28"/>
  <c r="E61" i="28"/>
  <c r="D27" i="28"/>
  <c r="D39" i="28"/>
  <c r="D51" i="28"/>
  <c r="D63" i="28"/>
  <c r="D65" i="28"/>
  <c r="D26" i="28"/>
  <c r="D38" i="28"/>
  <c r="D50" i="28"/>
  <c r="D62" i="28"/>
  <c r="D17" i="28"/>
  <c r="D28" i="28"/>
  <c r="D40" i="28"/>
  <c r="D52" i="28"/>
  <c r="D64" i="28"/>
  <c r="BT1013" i="27"/>
  <c r="BN1013" i="27"/>
  <c r="E15" i="28"/>
  <c r="D12" i="28"/>
  <c r="D18" i="28"/>
  <c r="D16" i="28"/>
  <c r="G4" i="28"/>
  <c r="T22" i="2" l="1"/>
  <c r="R2" i="2"/>
  <c r="AF6" i="27"/>
  <c r="Z6" i="27"/>
  <c r="I12" i="27" l="1"/>
  <c r="AB1011" i="27"/>
  <c r="AB1010" i="27"/>
  <c r="AB1009" i="27"/>
  <c r="AB1008" i="27"/>
  <c r="AB1007" i="27"/>
  <c r="AB1006" i="27"/>
  <c r="AB1005" i="27"/>
  <c r="AB1004" i="27"/>
  <c r="AB1003" i="27"/>
  <c r="AB1002" i="27"/>
  <c r="AB1001" i="27"/>
  <c r="AB1000" i="27"/>
  <c r="AB999" i="27"/>
  <c r="AB998" i="27"/>
  <c r="AB997" i="27"/>
  <c r="AB996" i="27"/>
  <c r="AB995" i="27"/>
  <c r="AB994" i="27"/>
  <c r="AB993" i="27"/>
  <c r="AB992" i="27"/>
  <c r="AB991" i="27"/>
  <c r="AB990" i="27"/>
  <c r="AB989" i="27"/>
  <c r="AB988" i="27"/>
  <c r="AB987" i="27"/>
  <c r="AB986" i="27"/>
  <c r="AB985" i="27"/>
  <c r="AB984" i="27"/>
  <c r="AB983" i="27"/>
  <c r="AB982" i="27"/>
  <c r="AB981" i="27"/>
  <c r="AB980" i="27"/>
  <c r="AB979" i="27"/>
  <c r="AB978" i="27"/>
  <c r="AB977" i="27"/>
  <c r="AB976" i="27"/>
  <c r="AB975" i="27"/>
  <c r="AB974" i="27"/>
  <c r="AB973" i="27"/>
  <c r="AB972" i="27"/>
  <c r="AB971" i="27"/>
  <c r="AB970" i="27"/>
  <c r="AB969" i="27"/>
  <c r="AB968" i="27"/>
  <c r="AB967" i="27"/>
  <c r="AB966" i="27"/>
  <c r="AB965" i="27"/>
  <c r="AB964" i="27"/>
  <c r="AB963" i="27"/>
  <c r="AB962" i="27"/>
  <c r="AB961" i="27"/>
  <c r="AB960" i="27"/>
  <c r="AB959" i="27"/>
  <c r="AB958" i="27"/>
  <c r="AB957" i="27"/>
  <c r="AB956" i="27"/>
  <c r="AB955" i="27"/>
  <c r="AB954" i="27"/>
  <c r="AB953" i="27"/>
  <c r="AB952" i="27"/>
  <c r="AB951" i="27"/>
  <c r="AB950" i="27"/>
  <c r="AB949" i="27"/>
  <c r="AB948" i="27"/>
  <c r="AB947" i="27"/>
  <c r="AB946" i="27"/>
  <c r="AB945" i="27"/>
  <c r="AB944" i="27"/>
  <c r="AB943" i="27"/>
  <c r="AB942" i="27"/>
  <c r="AB941" i="27"/>
  <c r="AB940" i="27"/>
  <c r="AB939" i="27"/>
  <c r="AB938" i="27"/>
  <c r="AB937" i="27"/>
  <c r="AB936" i="27"/>
  <c r="AB935" i="27"/>
  <c r="AB934" i="27"/>
  <c r="AB933" i="27"/>
  <c r="AB932" i="27"/>
  <c r="AB931" i="27"/>
  <c r="AB930" i="27"/>
  <c r="AB929" i="27"/>
  <c r="AB928" i="27"/>
  <c r="AB927" i="27"/>
  <c r="AB926" i="27"/>
  <c r="AB925" i="27"/>
  <c r="AB924" i="27"/>
  <c r="AB923" i="27"/>
  <c r="AB922" i="27"/>
  <c r="AB921" i="27"/>
  <c r="AB920" i="27"/>
  <c r="AB919" i="27"/>
  <c r="AB918" i="27"/>
  <c r="AB917" i="27"/>
  <c r="AB916" i="27"/>
  <c r="AB915" i="27"/>
  <c r="AB914" i="27"/>
  <c r="AB913" i="27"/>
  <c r="AB912" i="27"/>
  <c r="AB911" i="27"/>
  <c r="AB910" i="27"/>
  <c r="AB909" i="27"/>
  <c r="AB908" i="27"/>
  <c r="AB907" i="27"/>
  <c r="AB906" i="27"/>
  <c r="AB905" i="27"/>
  <c r="AB904" i="27"/>
  <c r="AB903" i="27"/>
  <c r="AB902" i="27"/>
  <c r="AB901" i="27"/>
  <c r="AB900" i="27"/>
  <c r="AB899" i="27"/>
  <c r="AB898" i="27"/>
  <c r="AB897" i="27"/>
  <c r="AB896" i="27"/>
  <c r="AB895" i="27"/>
  <c r="AB894" i="27"/>
  <c r="AB893" i="27"/>
  <c r="AB892" i="27"/>
  <c r="AB891" i="27"/>
  <c r="AB890" i="27"/>
  <c r="AB889" i="27"/>
  <c r="AB888" i="27"/>
  <c r="AB887" i="27"/>
  <c r="AB886" i="27"/>
  <c r="AB885" i="27"/>
  <c r="AB884" i="27"/>
  <c r="AB883" i="27"/>
  <c r="AB882" i="27"/>
  <c r="AB881" i="27"/>
  <c r="AB880" i="27"/>
  <c r="AB879" i="27"/>
  <c r="AB878" i="27"/>
  <c r="AB877" i="27"/>
  <c r="AB876" i="27"/>
  <c r="AB875" i="27"/>
  <c r="AB874" i="27"/>
  <c r="AB873" i="27"/>
  <c r="AB872" i="27"/>
  <c r="AB871" i="27"/>
  <c r="AB870" i="27"/>
  <c r="AB869" i="27"/>
  <c r="AB868" i="27"/>
  <c r="AB867" i="27"/>
  <c r="AB866" i="27"/>
  <c r="AB865" i="27"/>
  <c r="AB864" i="27"/>
  <c r="AB863" i="27"/>
  <c r="AB862" i="27"/>
  <c r="AB861" i="27"/>
  <c r="AB860" i="27"/>
  <c r="AB859" i="27"/>
  <c r="AB858" i="27"/>
  <c r="AB857" i="27"/>
  <c r="AB856" i="27"/>
  <c r="AB855" i="27"/>
  <c r="AB854" i="27"/>
  <c r="AB853" i="27"/>
  <c r="AB852" i="27"/>
  <c r="AB851" i="27"/>
  <c r="AB850" i="27"/>
  <c r="AB849" i="27"/>
  <c r="AB848" i="27"/>
  <c r="AB847" i="27"/>
  <c r="AB846" i="27"/>
  <c r="AB845" i="27"/>
  <c r="AB844" i="27"/>
  <c r="AB843" i="27"/>
  <c r="AB842" i="27"/>
  <c r="AB841" i="27"/>
  <c r="AB840" i="27"/>
  <c r="AB839" i="27"/>
  <c r="AB838" i="27"/>
  <c r="AB837" i="27"/>
  <c r="AB836" i="27"/>
  <c r="AB835" i="27"/>
  <c r="AB834" i="27"/>
  <c r="AB833" i="27"/>
  <c r="AB832" i="27"/>
  <c r="AB831" i="27"/>
  <c r="AB830" i="27"/>
  <c r="AB829" i="27"/>
  <c r="AB828" i="27"/>
  <c r="AB827" i="27"/>
  <c r="AB826" i="27"/>
  <c r="AB825" i="27"/>
  <c r="AB824" i="27"/>
  <c r="AB823" i="27"/>
  <c r="AB822" i="27"/>
  <c r="AB821" i="27"/>
  <c r="AB820" i="27"/>
  <c r="AB819" i="27"/>
  <c r="AB818" i="27"/>
  <c r="AB817" i="27"/>
  <c r="AB816" i="27"/>
  <c r="AB815" i="27"/>
  <c r="AB814" i="27"/>
  <c r="AB813" i="27"/>
  <c r="AB812" i="27"/>
  <c r="AB811" i="27"/>
  <c r="AB810" i="27"/>
  <c r="AB809" i="27"/>
  <c r="AB808" i="27"/>
  <c r="AB807" i="27"/>
  <c r="AB806" i="27"/>
  <c r="AB805" i="27"/>
  <c r="AB804" i="27"/>
  <c r="AB803" i="27"/>
  <c r="AB802" i="27"/>
  <c r="AB801" i="27"/>
  <c r="AB800" i="27"/>
  <c r="AB799" i="27"/>
  <c r="AB798" i="27"/>
  <c r="AB797" i="27"/>
  <c r="AB796" i="27"/>
  <c r="AB795" i="27"/>
  <c r="AB794" i="27"/>
  <c r="AB793" i="27"/>
  <c r="AB792" i="27"/>
  <c r="AB791" i="27"/>
  <c r="AB790" i="27"/>
  <c r="AB789" i="27"/>
  <c r="AB788" i="27"/>
  <c r="AB787" i="27"/>
  <c r="AB786" i="27"/>
  <c r="AB785" i="27"/>
  <c r="AB784" i="27"/>
  <c r="AB783" i="27"/>
  <c r="AB782" i="27"/>
  <c r="AB781" i="27"/>
  <c r="AB780" i="27"/>
  <c r="AB779" i="27"/>
  <c r="AB778" i="27"/>
  <c r="AB777" i="27"/>
  <c r="AB776" i="27"/>
  <c r="AB775" i="27"/>
  <c r="AB774" i="27"/>
  <c r="AB773" i="27"/>
  <c r="AB772" i="27"/>
  <c r="AB771" i="27"/>
  <c r="AB770" i="27"/>
  <c r="AB769" i="27"/>
  <c r="AB768" i="27"/>
  <c r="AB767" i="27"/>
  <c r="AB766" i="27"/>
  <c r="AB765" i="27"/>
  <c r="AB764" i="27"/>
  <c r="AB763" i="27"/>
  <c r="AB762" i="27"/>
  <c r="AB761" i="27"/>
  <c r="AB760" i="27"/>
  <c r="AB759" i="27"/>
  <c r="AB758" i="27"/>
  <c r="AB757" i="27"/>
  <c r="AB756" i="27"/>
  <c r="AB755" i="27"/>
  <c r="AB754" i="27"/>
  <c r="AB753" i="27"/>
  <c r="AB752" i="27"/>
  <c r="AB751" i="27"/>
  <c r="AB750" i="27"/>
  <c r="AB749" i="27"/>
  <c r="AB748" i="27"/>
  <c r="AB747" i="27"/>
  <c r="AB746" i="27"/>
  <c r="AB745" i="27"/>
  <c r="AB744" i="27"/>
  <c r="AB743" i="27"/>
  <c r="AB742" i="27"/>
  <c r="AB741" i="27"/>
  <c r="AB740" i="27"/>
  <c r="AB739" i="27"/>
  <c r="AB738" i="27"/>
  <c r="AB737" i="27"/>
  <c r="AB736" i="27"/>
  <c r="AB735" i="27"/>
  <c r="AB734" i="27"/>
  <c r="AB733" i="27"/>
  <c r="AB732" i="27"/>
  <c r="AB731" i="27"/>
  <c r="AB730" i="27"/>
  <c r="AB729" i="27"/>
  <c r="AB728" i="27"/>
  <c r="AB727" i="27"/>
  <c r="AB726" i="27"/>
  <c r="AB725" i="27"/>
  <c r="AB724" i="27"/>
  <c r="AB723" i="27"/>
  <c r="AB722" i="27"/>
  <c r="AB721" i="27"/>
  <c r="AB720" i="27"/>
  <c r="AB719" i="27"/>
  <c r="AB718" i="27"/>
  <c r="AB717" i="27"/>
  <c r="AB716" i="27"/>
  <c r="AB715" i="27"/>
  <c r="AB714" i="27"/>
  <c r="AB713" i="27"/>
  <c r="AB712" i="27"/>
  <c r="AB711" i="27"/>
  <c r="AB710" i="27"/>
  <c r="AB709" i="27"/>
  <c r="AB708" i="27"/>
  <c r="AB707" i="27"/>
  <c r="AB706" i="27"/>
  <c r="AB705" i="27"/>
  <c r="AB704" i="27"/>
  <c r="AB703" i="27"/>
  <c r="AB702" i="27"/>
  <c r="AB701" i="27"/>
  <c r="AB700" i="27"/>
  <c r="AB699" i="27"/>
  <c r="AB698" i="27"/>
  <c r="AB697" i="27"/>
  <c r="AB696" i="27"/>
  <c r="AB695" i="27"/>
  <c r="AB694" i="27"/>
  <c r="AB693" i="27"/>
  <c r="AB692" i="27"/>
  <c r="AB691" i="27"/>
  <c r="AB690" i="27"/>
  <c r="AB689" i="27"/>
  <c r="AB688" i="27"/>
  <c r="AB687" i="27"/>
  <c r="AB686" i="27"/>
  <c r="AB685" i="27"/>
  <c r="AB684" i="27"/>
  <c r="AB683" i="27"/>
  <c r="AB682" i="27"/>
  <c r="AB681" i="27"/>
  <c r="AB680" i="27"/>
  <c r="AB679" i="27"/>
  <c r="AB678" i="27"/>
  <c r="AB677" i="27"/>
  <c r="AB676" i="27"/>
  <c r="AB675" i="27"/>
  <c r="AB674" i="27"/>
  <c r="AB673" i="27"/>
  <c r="AB672" i="27"/>
  <c r="AB671" i="27"/>
  <c r="AB670" i="27"/>
  <c r="AB669" i="27"/>
  <c r="AB668" i="27"/>
  <c r="AB667" i="27"/>
  <c r="AB666" i="27"/>
  <c r="AB665" i="27"/>
  <c r="AB664" i="27"/>
  <c r="AB663" i="27"/>
  <c r="AB662" i="27"/>
  <c r="AB661" i="27"/>
  <c r="AB660" i="27"/>
  <c r="AB659" i="27"/>
  <c r="AB658" i="27"/>
  <c r="AB657" i="27"/>
  <c r="AB656" i="27"/>
  <c r="AB655" i="27"/>
  <c r="AB654" i="27"/>
  <c r="AB653" i="27"/>
  <c r="AB652" i="27"/>
  <c r="AB651" i="27"/>
  <c r="AB650" i="27"/>
  <c r="AB649" i="27"/>
  <c r="AB648" i="27"/>
  <c r="AB647" i="27"/>
  <c r="AB646" i="27"/>
  <c r="AB645" i="27"/>
  <c r="AB644" i="27"/>
  <c r="AB643" i="27"/>
  <c r="AB642" i="27"/>
  <c r="AB641" i="27"/>
  <c r="AB640" i="27"/>
  <c r="AB639" i="27"/>
  <c r="AB638" i="27"/>
  <c r="AB637" i="27"/>
  <c r="AB636" i="27"/>
  <c r="AB635" i="27"/>
  <c r="AB634" i="27"/>
  <c r="AB633" i="27"/>
  <c r="AB632" i="27"/>
  <c r="AB631" i="27"/>
  <c r="AB630" i="27"/>
  <c r="AB629" i="27"/>
  <c r="AB628" i="27"/>
  <c r="AB627" i="27"/>
  <c r="AB626" i="27"/>
  <c r="AB625" i="27"/>
  <c r="AB624" i="27"/>
  <c r="AB623" i="27"/>
  <c r="AB622" i="27"/>
  <c r="AB621" i="27"/>
  <c r="AB620" i="27"/>
  <c r="AB619" i="27"/>
  <c r="AB618" i="27"/>
  <c r="AB617" i="27"/>
  <c r="AB616" i="27"/>
  <c r="AB615" i="27"/>
  <c r="AB614" i="27"/>
  <c r="AB613" i="27"/>
  <c r="AB612" i="27"/>
  <c r="AB611" i="27"/>
  <c r="AB610" i="27"/>
  <c r="AB609" i="27"/>
  <c r="AB608" i="27"/>
  <c r="AB607" i="27"/>
  <c r="AB606" i="27"/>
  <c r="AB605" i="27"/>
  <c r="AB604" i="27"/>
  <c r="AB603" i="27"/>
  <c r="AB602" i="27"/>
  <c r="AB601" i="27"/>
  <c r="AB600" i="27"/>
  <c r="AB599" i="27"/>
  <c r="AB598" i="27"/>
  <c r="AB597" i="27"/>
  <c r="AB596" i="27"/>
  <c r="AB595" i="27"/>
  <c r="AB594" i="27"/>
  <c r="AB593" i="27"/>
  <c r="AB592" i="27"/>
  <c r="AB591" i="27"/>
  <c r="AB590" i="27"/>
  <c r="AB589" i="27"/>
  <c r="AB588" i="27"/>
  <c r="AB587" i="27"/>
  <c r="AB586" i="27"/>
  <c r="AB585" i="27"/>
  <c r="AB584" i="27"/>
  <c r="AB583" i="27"/>
  <c r="AB582" i="27"/>
  <c r="AB581" i="27"/>
  <c r="AB580" i="27"/>
  <c r="AB579" i="27"/>
  <c r="AB578" i="27"/>
  <c r="AB577" i="27"/>
  <c r="AB576" i="27"/>
  <c r="AB575" i="27"/>
  <c r="AB574" i="27"/>
  <c r="AB573" i="27"/>
  <c r="AB572" i="27"/>
  <c r="AB571" i="27"/>
  <c r="AB570" i="27"/>
  <c r="AB569" i="27"/>
  <c r="AB568" i="27"/>
  <c r="AB567" i="27"/>
  <c r="AB566" i="27"/>
  <c r="AB565" i="27"/>
  <c r="AB564" i="27"/>
  <c r="AB563" i="27"/>
  <c r="AB562" i="27"/>
  <c r="AB561" i="27"/>
  <c r="AB560" i="27"/>
  <c r="AB559" i="27"/>
  <c r="AB558" i="27"/>
  <c r="AB557" i="27"/>
  <c r="AB556" i="27"/>
  <c r="AB555" i="27"/>
  <c r="AB554" i="27"/>
  <c r="AB553" i="27"/>
  <c r="AB552" i="27"/>
  <c r="AB551" i="27"/>
  <c r="AB550" i="27"/>
  <c r="AB549" i="27"/>
  <c r="AB548" i="27"/>
  <c r="AB547" i="27"/>
  <c r="AB546" i="27"/>
  <c r="AB545" i="27"/>
  <c r="AB544" i="27"/>
  <c r="AB543" i="27"/>
  <c r="AB542" i="27"/>
  <c r="AB541" i="27"/>
  <c r="AB540" i="27"/>
  <c r="AB539" i="27"/>
  <c r="AB538" i="27"/>
  <c r="AB537" i="27"/>
  <c r="AB536" i="27"/>
  <c r="AB535" i="27"/>
  <c r="AB534" i="27"/>
  <c r="AB533" i="27"/>
  <c r="AB532" i="27"/>
  <c r="AB531" i="27"/>
  <c r="AB530" i="27"/>
  <c r="AB529" i="27"/>
  <c r="AB528" i="27"/>
  <c r="AB527" i="27"/>
  <c r="AB526" i="27"/>
  <c r="AB525" i="27"/>
  <c r="AB524" i="27"/>
  <c r="AB523" i="27"/>
  <c r="AB522" i="27"/>
  <c r="AB521" i="27"/>
  <c r="AB520" i="27"/>
  <c r="AB519" i="27"/>
  <c r="AB518" i="27"/>
  <c r="AB517" i="27"/>
  <c r="AB516" i="27"/>
  <c r="AB515" i="27"/>
  <c r="AB514" i="27"/>
  <c r="AB513" i="27"/>
  <c r="AB512" i="27"/>
  <c r="AB511" i="27"/>
  <c r="AB510" i="27"/>
  <c r="AB509" i="27"/>
  <c r="AB508" i="27"/>
  <c r="AB507" i="27"/>
  <c r="AB506" i="27"/>
  <c r="AB505" i="27"/>
  <c r="AB504" i="27"/>
  <c r="AB503" i="27"/>
  <c r="AB502" i="27"/>
  <c r="AB501" i="27"/>
  <c r="AB500" i="27"/>
  <c r="AB499" i="27"/>
  <c r="AB498" i="27"/>
  <c r="AB497" i="27"/>
  <c r="AB496" i="27"/>
  <c r="AB495" i="27"/>
  <c r="AB494" i="27"/>
  <c r="AB493" i="27"/>
  <c r="AB492" i="27"/>
  <c r="AB491" i="27"/>
  <c r="AB490" i="27"/>
  <c r="AB489" i="27"/>
  <c r="AB488" i="27"/>
  <c r="AB487" i="27"/>
  <c r="AB486" i="27"/>
  <c r="AB485" i="27"/>
  <c r="AB484" i="27"/>
  <c r="AB483" i="27"/>
  <c r="AB482" i="27"/>
  <c r="AB481" i="27"/>
  <c r="AB480" i="27"/>
  <c r="AB479" i="27"/>
  <c r="AB478" i="27"/>
  <c r="AB477" i="27"/>
  <c r="AB476" i="27"/>
  <c r="AB475" i="27"/>
  <c r="AB474" i="27"/>
  <c r="AB473" i="27"/>
  <c r="AB472" i="27"/>
  <c r="AB471" i="27"/>
  <c r="AB470" i="27"/>
  <c r="AB469" i="27"/>
  <c r="AB468" i="27"/>
  <c r="AB467" i="27"/>
  <c r="AB466" i="27"/>
  <c r="AB465" i="27"/>
  <c r="AB464" i="27"/>
  <c r="AB463" i="27"/>
  <c r="AB462" i="27"/>
  <c r="AB461" i="27"/>
  <c r="AB460" i="27"/>
  <c r="AB459" i="27"/>
  <c r="AB458" i="27"/>
  <c r="AB457" i="27"/>
  <c r="AB456" i="27"/>
  <c r="AB455" i="27"/>
  <c r="AB454" i="27"/>
  <c r="AB453" i="27"/>
  <c r="AB452" i="27"/>
  <c r="AB451" i="27"/>
  <c r="AB450" i="27"/>
  <c r="AB449" i="27"/>
  <c r="AB448" i="27"/>
  <c r="AB447" i="27"/>
  <c r="AB446" i="27"/>
  <c r="AB445" i="27"/>
  <c r="AB444" i="27"/>
  <c r="AB443" i="27"/>
  <c r="AB442" i="27"/>
  <c r="AB441" i="27"/>
  <c r="AB440" i="27"/>
  <c r="AB439" i="27"/>
  <c r="AB438" i="27"/>
  <c r="AB437" i="27"/>
  <c r="AB436" i="27"/>
  <c r="AB435" i="27"/>
  <c r="AB434" i="27"/>
  <c r="AB433" i="27"/>
  <c r="AB432" i="27"/>
  <c r="AB431" i="27"/>
  <c r="AB430" i="27"/>
  <c r="AB429" i="27"/>
  <c r="AB428" i="27"/>
  <c r="AB427" i="27"/>
  <c r="AB426" i="27"/>
  <c r="AB425" i="27"/>
  <c r="AB424" i="27"/>
  <c r="AB423" i="27"/>
  <c r="AB422" i="27"/>
  <c r="AB421" i="27"/>
  <c r="AB420" i="27"/>
  <c r="AB419" i="27"/>
  <c r="AB418" i="27"/>
  <c r="AB417" i="27"/>
  <c r="AB416" i="27"/>
  <c r="AB415" i="27"/>
  <c r="AB414" i="27"/>
  <c r="AB413" i="27"/>
  <c r="AB412" i="27"/>
  <c r="AB411" i="27"/>
  <c r="AB410" i="27"/>
  <c r="AB409" i="27"/>
  <c r="AB408" i="27"/>
  <c r="AB407" i="27"/>
  <c r="AB406" i="27"/>
  <c r="AB405" i="27"/>
  <c r="AB404" i="27"/>
  <c r="AB403" i="27"/>
  <c r="AB402" i="27"/>
  <c r="AB401" i="27"/>
  <c r="AB400" i="27"/>
  <c r="AB399" i="27"/>
  <c r="AB398" i="27"/>
  <c r="AB397" i="27"/>
  <c r="AB396" i="27"/>
  <c r="AB395" i="27"/>
  <c r="AB394" i="27"/>
  <c r="AB393" i="27"/>
  <c r="AB392" i="27"/>
  <c r="AB391" i="27"/>
  <c r="AB390" i="27"/>
  <c r="AB389" i="27"/>
  <c r="AB388" i="27"/>
  <c r="AB387" i="27"/>
  <c r="AB386" i="27"/>
  <c r="AB385" i="27"/>
  <c r="AB384" i="27"/>
  <c r="AB383" i="27"/>
  <c r="AB382" i="27"/>
  <c r="AB381" i="27"/>
  <c r="AB380" i="27"/>
  <c r="AB379" i="27"/>
  <c r="AB378" i="27"/>
  <c r="AB377" i="27"/>
  <c r="AB376" i="27"/>
  <c r="AB375" i="27"/>
  <c r="AB374" i="27"/>
  <c r="AB373" i="27"/>
  <c r="AB372" i="27"/>
  <c r="AB371" i="27"/>
  <c r="AB370" i="27"/>
  <c r="AB369" i="27"/>
  <c r="AB368" i="27"/>
  <c r="AB367" i="27"/>
  <c r="AB366" i="27"/>
  <c r="AB365" i="27"/>
  <c r="AB364" i="27"/>
  <c r="AB363" i="27"/>
  <c r="AB362" i="27"/>
  <c r="AB361" i="27"/>
  <c r="AB360" i="27"/>
  <c r="AB359" i="27"/>
  <c r="AB358" i="27"/>
  <c r="AB357" i="27"/>
  <c r="AB356" i="27"/>
  <c r="AB355" i="27"/>
  <c r="AB354" i="27"/>
  <c r="AB353" i="27"/>
  <c r="AB352" i="27"/>
  <c r="AB351" i="27"/>
  <c r="AB350" i="27"/>
  <c r="AB349" i="27"/>
  <c r="AB348" i="27"/>
  <c r="AB347" i="27"/>
  <c r="AB346" i="27"/>
  <c r="AB345" i="27"/>
  <c r="AB344" i="27"/>
  <c r="AB343" i="27"/>
  <c r="AB342" i="27"/>
  <c r="AB341" i="27"/>
  <c r="AB340" i="27"/>
  <c r="AB339" i="27"/>
  <c r="AB338" i="27"/>
  <c r="AB337" i="27"/>
  <c r="AB336" i="27"/>
  <c r="AB335" i="27"/>
  <c r="AB334" i="27"/>
  <c r="AB333" i="27"/>
  <c r="AB332" i="27"/>
  <c r="AB331" i="27"/>
  <c r="AB330" i="27"/>
  <c r="AB329" i="27"/>
  <c r="AB328" i="27"/>
  <c r="AB327" i="27"/>
  <c r="AB326" i="27"/>
  <c r="AB325" i="27"/>
  <c r="AB324" i="27"/>
  <c r="AB323" i="27"/>
  <c r="AB322" i="27"/>
  <c r="AB321" i="27"/>
  <c r="AB320" i="27"/>
  <c r="AB319" i="27"/>
  <c r="AB318" i="27"/>
  <c r="AB317" i="27"/>
  <c r="AB316" i="27"/>
  <c r="AB315" i="27"/>
  <c r="AB314" i="27"/>
  <c r="AB313" i="27"/>
  <c r="AB312" i="27"/>
  <c r="AB311" i="27"/>
  <c r="AB310" i="27"/>
  <c r="AB309" i="27"/>
  <c r="AB308" i="27"/>
  <c r="AB307" i="27"/>
  <c r="AB306" i="27"/>
  <c r="AB305" i="27"/>
  <c r="AB304" i="27"/>
  <c r="AB303" i="27"/>
  <c r="AB302" i="27"/>
  <c r="AB301" i="27"/>
  <c r="AB300" i="27"/>
  <c r="AB299" i="27"/>
  <c r="AB298" i="27"/>
  <c r="AB297" i="27"/>
  <c r="AB296" i="27"/>
  <c r="AB295" i="27"/>
  <c r="AB294" i="27"/>
  <c r="AB293" i="27"/>
  <c r="AB292" i="27"/>
  <c r="AB291" i="27"/>
  <c r="AB290" i="27"/>
  <c r="AB289" i="27"/>
  <c r="AB288" i="27"/>
  <c r="AB287" i="27"/>
  <c r="AB286" i="27"/>
  <c r="AB285" i="27"/>
  <c r="AB284" i="27"/>
  <c r="AB283" i="27"/>
  <c r="AB282" i="27"/>
  <c r="AB281" i="27"/>
  <c r="AB280" i="27"/>
  <c r="AB279" i="27"/>
  <c r="AB278" i="27"/>
  <c r="AB277" i="27"/>
  <c r="AB276" i="27"/>
  <c r="AB275" i="27"/>
  <c r="AB274" i="27"/>
  <c r="AB273" i="27"/>
  <c r="AB272" i="27"/>
  <c r="AB271" i="27"/>
  <c r="AB270" i="27"/>
  <c r="AB269" i="27"/>
  <c r="AB268" i="27"/>
  <c r="AB267" i="27"/>
  <c r="AB266" i="27"/>
  <c r="AB265" i="27"/>
  <c r="AB264" i="27"/>
  <c r="AB263" i="27"/>
  <c r="AB262" i="27"/>
  <c r="AB261" i="27"/>
  <c r="AB260" i="27"/>
  <c r="AB259" i="27"/>
  <c r="AB258" i="27"/>
  <c r="AB257" i="27"/>
  <c r="AB256" i="27"/>
  <c r="AB255" i="27"/>
  <c r="AB254" i="27"/>
  <c r="AB253" i="27"/>
  <c r="AB252" i="27"/>
  <c r="AB251" i="27"/>
  <c r="AB250" i="27"/>
  <c r="AB249" i="27"/>
  <c r="AB248" i="27"/>
  <c r="AB247" i="27"/>
  <c r="AB246" i="27"/>
  <c r="AB245" i="27"/>
  <c r="AB244" i="27"/>
  <c r="AB243" i="27"/>
  <c r="AB242" i="27"/>
  <c r="AB241" i="27"/>
  <c r="AB240" i="27"/>
  <c r="AB239" i="27"/>
  <c r="AB238" i="27"/>
  <c r="AB237" i="27"/>
  <c r="AB236" i="27"/>
  <c r="AB235" i="27"/>
  <c r="AB234" i="27"/>
  <c r="AB233" i="27"/>
  <c r="AB232" i="27"/>
  <c r="AB231" i="27"/>
  <c r="AB230" i="27"/>
  <c r="AB229" i="27"/>
  <c r="AB228" i="27"/>
  <c r="AB227" i="27"/>
  <c r="AB226" i="27"/>
  <c r="AB225" i="27"/>
  <c r="AB224" i="27"/>
  <c r="AB223" i="27"/>
  <c r="AB222" i="27"/>
  <c r="AB221" i="27"/>
  <c r="AB220" i="27"/>
  <c r="AB219" i="27"/>
  <c r="AB218" i="27"/>
  <c r="AB217" i="27"/>
  <c r="AB216" i="27"/>
  <c r="AB215" i="27"/>
  <c r="AB214" i="27"/>
  <c r="AB213" i="27"/>
  <c r="AB212" i="27"/>
  <c r="AB211" i="27"/>
  <c r="AB210" i="27"/>
  <c r="AB209" i="27"/>
  <c r="AB208" i="27"/>
  <c r="AB207" i="27"/>
  <c r="AB206" i="27"/>
  <c r="AB205" i="27"/>
  <c r="AB204" i="27"/>
  <c r="AB203" i="27"/>
  <c r="AB202" i="27"/>
  <c r="AB201" i="27"/>
  <c r="AB200" i="27"/>
  <c r="AB199" i="27"/>
  <c r="AB198" i="27"/>
  <c r="AB197" i="27"/>
  <c r="AB196" i="27"/>
  <c r="AB195" i="27"/>
  <c r="AB194" i="27"/>
  <c r="AB193" i="27"/>
  <c r="AB192" i="27"/>
  <c r="AB191" i="27"/>
  <c r="AB190" i="27"/>
  <c r="AB189" i="27"/>
  <c r="AB188" i="27"/>
  <c r="AB187" i="27"/>
  <c r="AB186" i="27"/>
  <c r="AB185" i="27"/>
  <c r="AB184" i="27"/>
  <c r="AB183" i="27"/>
  <c r="AB182" i="27"/>
  <c r="AB181" i="27"/>
  <c r="AB180" i="27"/>
  <c r="AB179" i="27"/>
  <c r="AB178" i="27"/>
  <c r="AB177" i="27"/>
  <c r="AB176" i="27"/>
  <c r="AB175" i="27"/>
  <c r="AB174" i="27"/>
  <c r="AB173" i="27"/>
  <c r="AB172" i="27"/>
  <c r="AB171" i="27"/>
  <c r="AB170" i="27"/>
  <c r="AB169" i="27"/>
  <c r="AB168" i="27"/>
  <c r="AB167" i="27"/>
  <c r="AB166" i="27"/>
  <c r="AB165" i="27"/>
  <c r="AB164" i="27"/>
  <c r="AB163" i="27"/>
  <c r="AB162" i="27"/>
  <c r="AB161" i="27"/>
  <c r="AB160" i="27"/>
  <c r="AB159" i="27"/>
  <c r="AB158" i="27"/>
  <c r="AB157" i="27"/>
  <c r="AB156" i="27"/>
  <c r="AB155" i="27"/>
  <c r="AB154" i="27"/>
  <c r="AB153" i="27"/>
  <c r="AB152" i="27"/>
  <c r="AB151" i="27"/>
  <c r="AB150" i="27"/>
  <c r="AB149" i="27"/>
  <c r="AB148" i="27"/>
  <c r="AB147" i="27"/>
  <c r="AB146" i="27"/>
  <c r="AB145" i="27"/>
  <c r="AB144" i="27"/>
  <c r="AB143" i="27"/>
  <c r="AB142" i="27"/>
  <c r="AB141" i="27"/>
  <c r="AB140" i="27"/>
  <c r="AB139" i="27"/>
  <c r="AB138" i="27"/>
  <c r="AB137" i="27"/>
  <c r="AB136" i="27"/>
  <c r="AB135" i="27"/>
  <c r="AB134" i="27"/>
  <c r="AB133" i="27"/>
  <c r="AB132" i="27"/>
  <c r="AB131" i="27"/>
  <c r="AB130" i="27"/>
  <c r="AB129" i="27"/>
  <c r="AB128" i="27"/>
  <c r="AB127" i="27"/>
  <c r="AB126" i="27"/>
  <c r="AB125" i="27"/>
  <c r="AB124" i="27"/>
  <c r="AB123" i="27"/>
  <c r="AB122" i="27"/>
  <c r="AB121" i="27"/>
  <c r="AB120" i="27"/>
  <c r="AB119" i="27"/>
  <c r="AB118" i="27"/>
  <c r="AB117" i="27"/>
  <c r="AB116" i="27"/>
  <c r="AB115" i="27"/>
  <c r="AB114" i="27"/>
  <c r="AB113" i="27"/>
  <c r="AB112" i="27"/>
  <c r="AB111" i="27"/>
  <c r="AB110" i="27"/>
  <c r="AB109" i="27"/>
  <c r="AB108" i="27"/>
  <c r="AB107" i="27"/>
  <c r="AB106" i="27"/>
  <c r="AB105" i="27"/>
  <c r="AB104" i="27"/>
  <c r="AB103" i="27"/>
  <c r="AB102" i="27"/>
  <c r="AB101" i="27"/>
  <c r="AB100" i="27"/>
  <c r="AB99" i="27"/>
  <c r="AB98" i="27"/>
  <c r="AB97" i="27"/>
  <c r="AB96" i="27"/>
  <c r="AB95" i="27"/>
  <c r="AB94" i="27"/>
  <c r="AB93" i="27"/>
  <c r="AB92" i="27"/>
  <c r="AB91" i="27"/>
  <c r="AB90" i="27"/>
  <c r="AB89" i="27"/>
  <c r="AB88" i="27"/>
  <c r="AB87" i="27"/>
  <c r="AB86" i="27"/>
  <c r="AB85" i="27"/>
  <c r="AB84" i="27"/>
  <c r="AB83" i="27"/>
  <c r="AB82" i="27"/>
  <c r="AB81" i="27"/>
  <c r="AB80" i="27"/>
  <c r="AB79" i="27"/>
  <c r="AB78" i="27"/>
  <c r="AB77" i="27"/>
  <c r="AB76" i="27"/>
  <c r="AB75" i="27"/>
  <c r="AB74" i="27"/>
  <c r="AB73" i="27"/>
  <c r="AB72" i="27"/>
  <c r="AB71" i="27"/>
  <c r="AB70" i="27"/>
  <c r="AB69" i="27"/>
  <c r="AB68" i="27"/>
  <c r="AB67" i="27"/>
  <c r="AB66" i="27"/>
  <c r="AB65" i="27"/>
  <c r="AB64" i="27"/>
  <c r="AB63" i="27"/>
  <c r="AB62" i="27"/>
  <c r="AB61" i="27"/>
  <c r="AB60" i="27"/>
  <c r="AB59" i="27"/>
  <c r="AB58" i="27"/>
  <c r="AB57" i="27"/>
  <c r="AB56" i="27"/>
  <c r="AB55" i="27"/>
  <c r="AB54" i="27"/>
  <c r="AB53" i="27"/>
  <c r="AB52" i="27"/>
  <c r="AB51" i="27"/>
  <c r="AB50" i="27"/>
  <c r="AB49" i="27"/>
  <c r="AB48" i="27"/>
  <c r="AB47" i="27"/>
  <c r="AB46" i="27"/>
  <c r="AB45" i="27"/>
  <c r="AB44" i="27"/>
  <c r="AB43" i="27"/>
  <c r="AB42" i="27"/>
  <c r="AB41" i="27"/>
  <c r="AB40" i="27"/>
  <c r="AB39" i="27"/>
  <c r="AB38" i="27"/>
  <c r="AB37" i="27"/>
  <c r="AB36" i="27"/>
  <c r="AB35" i="27"/>
  <c r="AB34" i="27"/>
  <c r="AB33" i="27"/>
  <c r="AB32" i="27"/>
  <c r="AB31" i="27"/>
  <c r="AB30" i="27"/>
  <c r="AB29" i="27"/>
  <c r="AB28" i="27"/>
  <c r="AB27" i="27"/>
  <c r="AB26" i="27"/>
  <c r="AB25" i="27"/>
  <c r="AB24" i="27"/>
  <c r="AB23" i="27"/>
  <c r="AB22" i="27"/>
  <c r="AB21" i="27"/>
  <c r="AB20" i="27"/>
  <c r="AB19" i="27"/>
  <c r="AB18" i="27"/>
  <c r="AB17" i="27"/>
  <c r="AB16" i="27"/>
  <c r="AB15" i="27"/>
  <c r="AB14" i="27"/>
  <c r="AB13" i="27"/>
  <c r="AB12" i="27"/>
  <c r="AB11" i="27"/>
  <c r="AB6" i="27"/>
  <c r="AN12" i="27" l="1"/>
  <c r="AW12" i="27"/>
  <c r="BQ12" i="27"/>
  <c r="AA6" i="27"/>
  <c r="AM12" i="27" l="1"/>
  <c r="AV12" i="27"/>
  <c r="BD12" i="27" s="1"/>
  <c r="AF12" i="27" s="1"/>
  <c r="BK12" i="27" l="1"/>
  <c r="AU12" i="27"/>
  <c r="BO12" i="27" l="1"/>
  <c r="BP12" i="27"/>
  <c r="S12" i="27" s="1"/>
  <c r="AE6" i="27"/>
  <c r="AD6" i="27"/>
  <c r="AC6" i="27"/>
  <c r="Y6" i="27"/>
  <c r="X6" i="27"/>
  <c r="W6" i="27"/>
  <c r="V6" i="27"/>
  <c r="U6" i="27"/>
  <c r="T6" i="27"/>
  <c r="S6" i="27"/>
  <c r="R6" i="27"/>
  <c r="Q6" i="27"/>
  <c r="P6" i="27"/>
  <c r="O6" i="27"/>
  <c r="N6" i="27"/>
  <c r="M6" i="27"/>
  <c r="K6" i="27"/>
  <c r="J6" i="27"/>
  <c r="I6" i="27"/>
  <c r="H6" i="27"/>
  <c r="G6" i="27"/>
  <c r="F6" i="27"/>
  <c r="E6" i="27"/>
  <c r="D6" i="27"/>
  <c r="C6" i="27"/>
  <c r="B6" i="27"/>
  <c r="I1011" i="27" l="1"/>
  <c r="I1010" i="27"/>
  <c r="I1009" i="27"/>
  <c r="I1008" i="27"/>
  <c r="I1007" i="27"/>
  <c r="I1006" i="27"/>
  <c r="I1005" i="27"/>
  <c r="I1004" i="27"/>
  <c r="I1003" i="27"/>
  <c r="I1002" i="27"/>
  <c r="I1001" i="27"/>
  <c r="I1000" i="27"/>
  <c r="I999" i="27"/>
  <c r="I998" i="27"/>
  <c r="I997" i="27"/>
  <c r="I996" i="27"/>
  <c r="I995" i="27"/>
  <c r="I994" i="27"/>
  <c r="I993" i="27"/>
  <c r="I992" i="27"/>
  <c r="I991" i="27"/>
  <c r="I990" i="27"/>
  <c r="I989" i="27"/>
  <c r="I988" i="27"/>
  <c r="I987" i="27"/>
  <c r="I986" i="27"/>
  <c r="I985" i="27"/>
  <c r="I984" i="27"/>
  <c r="I983" i="27"/>
  <c r="I982" i="27"/>
  <c r="I981" i="27"/>
  <c r="I980" i="27"/>
  <c r="I979" i="27"/>
  <c r="I978" i="27"/>
  <c r="I977" i="27"/>
  <c r="I976" i="27"/>
  <c r="I975" i="27"/>
  <c r="I974" i="27"/>
  <c r="I973" i="27"/>
  <c r="I972" i="27"/>
  <c r="I971" i="27"/>
  <c r="I970" i="27"/>
  <c r="I969" i="27"/>
  <c r="I968" i="27"/>
  <c r="I967" i="27"/>
  <c r="I966" i="27"/>
  <c r="I965" i="27"/>
  <c r="I964" i="27"/>
  <c r="I963" i="27"/>
  <c r="I962" i="27"/>
  <c r="I961" i="27"/>
  <c r="I960" i="27"/>
  <c r="I959" i="27"/>
  <c r="I958" i="27"/>
  <c r="I957" i="27"/>
  <c r="I956" i="27"/>
  <c r="I955" i="27"/>
  <c r="I954" i="27"/>
  <c r="I953" i="27"/>
  <c r="I952" i="27"/>
  <c r="I951" i="27"/>
  <c r="I950" i="27"/>
  <c r="I949" i="27"/>
  <c r="I948" i="27"/>
  <c r="I947" i="27"/>
  <c r="I946" i="27"/>
  <c r="I945" i="27"/>
  <c r="I944" i="27"/>
  <c r="I943" i="27"/>
  <c r="I942" i="27"/>
  <c r="I941" i="27"/>
  <c r="I940" i="27"/>
  <c r="I939" i="27"/>
  <c r="I938" i="27"/>
  <c r="I937" i="27"/>
  <c r="I936" i="27"/>
  <c r="I935" i="27"/>
  <c r="I934" i="27"/>
  <c r="I933" i="27"/>
  <c r="I932" i="27"/>
  <c r="I931" i="27"/>
  <c r="I930" i="27"/>
  <c r="I929" i="27"/>
  <c r="I928" i="27"/>
  <c r="I927" i="27"/>
  <c r="I926" i="27"/>
  <c r="I925" i="27"/>
  <c r="I924" i="27"/>
  <c r="I923" i="27"/>
  <c r="I922" i="27"/>
  <c r="I921" i="27"/>
  <c r="I920" i="27"/>
  <c r="I919" i="27"/>
  <c r="I918" i="27"/>
  <c r="I917" i="27"/>
  <c r="I916" i="27"/>
  <c r="I915" i="27"/>
  <c r="I914" i="27"/>
  <c r="I913" i="27"/>
  <c r="I912" i="27"/>
  <c r="I911" i="27"/>
  <c r="I910" i="27"/>
  <c r="I909" i="27"/>
  <c r="I908" i="27"/>
  <c r="I907" i="27"/>
  <c r="I906" i="27"/>
  <c r="I905" i="27"/>
  <c r="I904" i="27"/>
  <c r="I903" i="27"/>
  <c r="I902" i="27"/>
  <c r="I901" i="27"/>
  <c r="I900" i="27"/>
  <c r="I899" i="27"/>
  <c r="I898" i="27"/>
  <c r="I897" i="27"/>
  <c r="I896" i="27"/>
  <c r="I895" i="27"/>
  <c r="I894" i="27"/>
  <c r="I893" i="27"/>
  <c r="I892" i="27"/>
  <c r="I891" i="27"/>
  <c r="I890" i="27"/>
  <c r="I889" i="27"/>
  <c r="I888" i="27"/>
  <c r="I887" i="27"/>
  <c r="I886" i="27"/>
  <c r="I885" i="27"/>
  <c r="I884" i="27"/>
  <c r="I883" i="27"/>
  <c r="I882" i="27"/>
  <c r="I881" i="27"/>
  <c r="I880" i="27"/>
  <c r="I879" i="27"/>
  <c r="I878" i="27"/>
  <c r="I877" i="27"/>
  <c r="I876" i="27"/>
  <c r="I875" i="27"/>
  <c r="I874" i="27"/>
  <c r="I873" i="27"/>
  <c r="I872" i="27"/>
  <c r="I871" i="27"/>
  <c r="I870" i="27"/>
  <c r="I869" i="27"/>
  <c r="I868" i="27"/>
  <c r="I867" i="27"/>
  <c r="I866" i="27"/>
  <c r="I865" i="27"/>
  <c r="I864" i="27"/>
  <c r="I863" i="27"/>
  <c r="I862" i="27"/>
  <c r="I861" i="27"/>
  <c r="I860" i="27"/>
  <c r="I859" i="27"/>
  <c r="I858" i="27"/>
  <c r="I857" i="27"/>
  <c r="I856" i="27"/>
  <c r="I855" i="27"/>
  <c r="I854" i="27"/>
  <c r="I853" i="27"/>
  <c r="I852" i="27"/>
  <c r="I851" i="27"/>
  <c r="I850" i="27"/>
  <c r="I849" i="27"/>
  <c r="I848" i="27"/>
  <c r="I847" i="27"/>
  <c r="I846" i="27"/>
  <c r="I845" i="27"/>
  <c r="I844" i="27"/>
  <c r="I843" i="27"/>
  <c r="I842" i="27"/>
  <c r="I841" i="27"/>
  <c r="I840" i="27"/>
  <c r="I839" i="27"/>
  <c r="I838" i="27"/>
  <c r="I837" i="27"/>
  <c r="I836" i="27"/>
  <c r="I835" i="27"/>
  <c r="I834" i="27"/>
  <c r="I833" i="27"/>
  <c r="I832" i="27"/>
  <c r="I831" i="27"/>
  <c r="I830" i="27"/>
  <c r="I829" i="27"/>
  <c r="I828" i="27"/>
  <c r="I827" i="27"/>
  <c r="I826" i="27"/>
  <c r="I825" i="27"/>
  <c r="I824" i="27"/>
  <c r="I823" i="27"/>
  <c r="I822" i="27"/>
  <c r="I821" i="27"/>
  <c r="I820" i="27"/>
  <c r="I819" i="27"/>
  <c r="I818" i="27"/>
  <c r="I817" i="27"/>
  <c r="I816" i="27"/>
  <c r="I815" i="27"/>
  <c r="I814" i="27"/>
  <c r="I813" i="27"/>
  <c r="I812" i="27"/>
  <c r="I811" i="27"/>
  <c r="I810" i="27"/>
  <c r="I809" i="27"/>
  <c r="I808" i="27"/>
  <c r="I807" i="27"/>
  <c r="I806" i="27"/>
  <c r="I805" i="27"/>
  <c r="I804" i="27"/>
  <c r="I803" i="27"/>
  <c r="I802" i="27"/>
  <c r="I801" i="27"/>
  <c r="I800" i="27"/>
  <c r="I799" i="27"/>
  <c r="I798" i="27"/>
  <c r="I797" i="27"/>
  <c r="I796" i="27"/>
  <c r="I795" i="27"/>
  <c r="I794" i="27"/>
  <c r="I793" i="27"/>
  <c r="I792" i="27"/>
  <c r="I791" i="27"/>
  <c r="I790" i="27"/>
  <c r="I789" i="27"/>
  <c r="I788" i="27"/>
  <c r="I787" i="27"/>
  <c r="I786" i="27"/>
  <c r="I785" i="27"/>
  <c r="I784" i="27"/>
  <c r="I783" i="27"/>
  <c r="I782" i="27"/>
  <c r="I781" i="27"/>
  <c r="I780" i="27"/>
  <c r="I779" i="27"/>
  <c r="I778" i="27"/>
  <c r="I777" i="27"/>
  <c r="I776" i="27"/>
  <c r="I775" i="27"/>
  <c r="I774" i="27"/>
  <c r="I773" i="27"/>
  <c r="I772" i="27"/>
  <c r="I771" i="27"/>
  <c r="I770" i="27"/>
  <c r="I769" i="27"/>
  <c r="I768" i="27"/>
  <c r="I767" i="27"/>
  <c r="I766" i="27"/>
  <c r="I765" i="27"/>
  <c r="I764" i="27"/>
  <c r="I763" i="27"/>
  <c r="I762" i="27"/>
  <c r="I761" i="27"/>
  <c r="I760" i="27"/>
  <c r="I759" i="27"/>
  <c r="I758" i="27"/>
  <c r="I757" i="27"/>
  <c r="I756" i="27"/>
  <c r="I755" i="27"/>
  <c r="I754" i="27"/>
  <c r="I753" i="27"/>
  <c r="I752" i="27"/>
  <c r="I751" i="27"/>
  <c r="I750" i="27"/>
  <c r="I749" i="27"/>
  <c r="I748" i="27"/>
  <c r="I747" i="27"/>
  <c r="I746" i="27"/>
  <c r="I745" i="27"/>
  <c r="I744" i="27"/>
  <c r="I743" i="27"/>
  <c r="I742" i="27"/>
  <c r="I741" i="27"/>
  <c r="I740" i="27"/>
  <c r="I739" i="27"/>
  <c r="I738" i="27"/>
  <c r="I737" i="27"/>
  <c r="I736" i="27"/>
  <c r="I735" i="27"/>
  <c r="I734" i="27"/>
  <c r="I733" i="27"/>
  <c r="I732" i="27"/>
  <c r="I731" i="27"/>
  <c r="I730" i="27"/>
  <c r="I729" i="27"/>
  <c r="I728" i="27"/>
  <c r="I727" i="27"/>
  <c r="I726" i="27"/>
  <c r="I725" i="27"/>
  <c r="I724" i="27"/>
  <c r="I723" i="27"/>
  <c r="I722" i="27"/>
  <c r="I721" i="27"/>
  <c r="I720" i="27"/>
  <c r="I719" i="27"/>
  <c r="I718" i="27"/>
  <c r="I717" i="27"/>
  <c r="I716" i="27"/>
  <c r="I715" i="27"/>
  <c r="I714" i="27"/>
  <c r="I713" i="27"/>
  <c r="I712" i="27"/>
  <c r="I711" i="27"/>
  <c r="I710" i="27"/>
  <c r="I709" i="27"/>
  <c r="I708" i="27"/>
  <c r="I707" i="27"/>
  <c r="I706" i="27"/>
  <c r="I705" i="27"/>
  <c r="I704" i="27"/>
  <c r="I703" i="27"/>
  <c r="I702" i="27"/>
  <c r="I701" i="27"/>
  <c r="I700" i="27"/>
  <c r="I699" i="27"/>
  <c r="I698" i="27"/>
  <c r="I697" i="27"/>
  <c r="I696" i="27"/>
  <c r="I695" i="27"/>
  <c r="I694" i="27"/>
  <c r="I693" i="27"/>
  <c r="I692" i="27"/>
  <c r="I691" i="27"/>
  <c r="I690" i="27"/>
  <c r="I689" i="27"/>
  <c r="I688" i="27"/>
  <c r="I687" i="27"/>
  <c r="I686" i="27"/>
  <c r="I685" i="27"/>
  <c r="I684" i="27"/>
  <c r="I683" i="27"/>
  <c r="I682" i="27"/>
  <c r="I681" i="27"/>
  <c r="I680" i="27"/>
  <c r="I679" i="27"/>
  <c r="I678" i="27"/>
  <c r="I677" i="27"/>
  <c r="I676" i="27"/>
  <c r="I675" i="27"/>
  <c r="I674" i="27"/>
  <c r="I673" i="27"/>
  <c r="I672" i="27"/>
  <c r="I671" i="27"/>
  <c r="I670" i="27"/>
  <c r="I669" i="27"/>
  <c r="I668" i="27"/>
  <c r="I667" i="27"/>
  <c r="I666" i="27"/>
  <c r="I665" i="27"/>
  <c r="I664" i="27"/>
  <c r="I663" i="27"/>
  <c r="I662" i="27"/>
  <c r="I661" i="27"/>
  <c r="I660" i="27"/>
  <c r="I659" i="27"/>
  <c r="I658" i="27"/>
  <c r="I657" i="27"/>
  <c r="I656" i="27"/>
  <c r="I655" i="27"/>
  <c r="I654" i="27"/>
  <c r="I653" i="27"/>
  <c r="I652" i="27"/>
  <c r="I651" i="27"/>
  <c r="I650" i="27"/>
  <c r="I649" i="27"/>
  <c r="I648" i="27"/>
  <c r="I647" i="27"/>
  <c r="I646" i="27"/>
  <c r="I645" i="27"/>
  <c r="I644" i="27"/>
  <c r="I643" i="27"/>
  <c r="I642" i="27"/>
  <c r="I641" i="27"/>
  <c r="I640" i="27"/>
  <c r="I639" i="27"/>
  <c r="I638" i="27"/>
  <c r="I637" i="27"/>
  <c r="I636" i="27"/>
  <c r="I635" i="27"/>
  <c r="I634" i="27"/>
  <c r="I633" i="27"/>
  <c r="I632" i="27"/>
  <c r="I631" i="27"/>
  <c r="I630" i="27"/>
  <c r="I629" i="27"/>
  <c r="I628" i="27"/>
  <c r="I627" i="27"/>
  <c r="I626" i="27"/>
  <c r="I625" i="27"/>
  <c r="I624" i="27"/>
  <c r="I623" i="27"/>
  <c r="I622" i="27"/>
  <c r="I621" i="27"/>
  <c r="I620" i="27"/>
  <c r="I619" i="27"/>
  <c r="I618" i="27"/>
  <c r="I617" i="27"/>
  <c r="I616" i="27"/>
  <c r="I615" i="27"/>
  <c r="I614" i="27"/>
  <c r="I613" i="27"/>
  <c r="I612" i="27"/>
  <c r="I611" i="27"/>
  <c r="I610" i="27"/>
  <c r="I609" i="27"/>
  <c r="I608" i="27"/>
  <c r="I607" i="27"/>
  <c r="I606" i="27"/>
  <c r="I605" i="27"/>
  <c r="I604" i="27"/>
  <c r="I603" i="27"/>
  <c r="I602" i="27"/>
  <c r="I601" i="27"/>
  <c r="I600" i="27"/>
  <c r="I599" i="27"/>
  <c r="I598" i="27"/>
  <c r="I597" i="27"/>
  <c r="I596" i="27"/>
  <c r="I595" i="27"/>
  <c r="I594" i="27"/>
  <c r="I593" i="27"/>
  <c r="I592" i="27"/>
  <c r="I591" i="27"/>
  <c r="I590" i="27"/>
  <c r="I589" i="27"/>
  <c r="I588" i="27"/>
  <c r="I587" i="27"/>
  <c r="I586" i="27"/>
  <c r="I585" i="27"/>
  <c r="I584" i="27"/>
  <c r="I583" i="27"/>
  <c r="I582" i="27"/>
  <c r="I581" i="27"/>
  <c r="I580" i="27"/>
  <c r="I579" i="27"/>
  <c r="I578" i="27"/>
  <c r="I577" i="27"/>
  <c r="I576" i="27"/>
  <c r="I575" i="27"/>
  <c r="I574" i="27"/>
  <c r="I573" i="27"/>
  <c r="I572" i="27"/>
  <c r="I571" i="27"/>
  <c r="I570" i="27"/>
  <c r="I569" i="27"/>
  <c r="I568" i="27"/>
  <c r="I567" i="27"/>
  <c r="I566" i="27"/>
  <c r="I565" i="27"/>
  <c r="I564" i="27"/>
  <c r="I563" i="27"/>
  <c r="I562" i="27"/>
  <c r="I561" i="27"/>
  <c r="I560" i="27"/>
  <c r="I559" i="27"/>
  <c r="I558" i="27"/>
  <c r="I557" i="27"/>
  <c r="I556" i="27"/>
  <c r="I555" i="27"/>
  <c r="I554" i="27"/>
  <c r="I553" i="27"/>
  <c r="I552" i="27"/>
  <c r="I551" i="27"/>
  <c r="I550" i="27"/>
  <c r="I549" i="27"/>
  <c r="I548" i="27"/>
  <c r="I547" i="27"/>
  <c r="I546" i="27"/>
  <c r="I545" i="27"/>
  <c r="I544" i="27"/>
  <c r="I543" i="27"/>
  <c r="I542" i="27"/>
  <c r="I541" i="27"/>
  <c r="I540" i="27"/>
  <c r="I539" i="27"/>
  <c r="I538" i="27"/>
  <c r="I537" i="27"/>
  <c r="I536" i="27"/>
  <c r="I535" i="27"/>
  <c r="I534" i="27"/>
  <c r="I533" i="27"/>
  <c r="I532" i="27"/>
  <c r="I531" i="27"/>
  <c r="I530" i="27"/>
  <c r="I529" i="27"/>
  <c r="I528" i="27"/>
  <c r="I527" i="27"/>
  <c r="I526" i="27"/>
  <c r="I525" i="27"/>
  <c r="I524" i="27"/>
  <c r="I523" i="27"/>
  <c r="I522" i="27"/>
  <c r="I521" i="27"/>
  <c r="I520" i="27"/>
  <c r="I519" i="27"/>
  <c r="I518" i="27"/>
  <c r="I517" i="27"/>
  <c r="I516" i="27"/>
  <c r="I515" i="27"/>
  <c r="I514" i="27"/>
  <c r="I513" i="27"/>
  <c r="I512" i="27"/>
  <c r="I511" i="27"/>
  <c r="I510" i="27"/>
  <c r="I509" i="27"/>
  <c r="I508" i="27"/>
  <c r="I507" i="27"/>
  <c r="I506" i="27"/>
  <c r="I505" i="27"/>
  <c r="I504" i="27"/>
  <c r="I503" i="27"/>
  <c r="I502" i="27"/>
  <c r="I501" i="27"/>
  <c r="I500" i="27"/>
  <c r="I499" i="27"/>
  <c r="I498" i="27"/>
  <c r="I497" i="27"/>
  <c r="I496" i="27"/>
  <c r="I495" i="27"/>
  <c r="I494" i="27"/>
  <c r="I493" i="27"/>
  <c r="I492" i="27"/>
  <c r="I491" i="27"/>
  <c r="I490" i="27"/>
  <c r="I489" i="27"/>
  <c r="I488" i="27"/>
  <c r="I487" i="27"/>
  <c r="I486" i="27"/>
  <c r="I485" i="27"/>
  <c r="I484" i="27"/>
  <c r="I483" i="27"/>
  <c r="I482" i="27"/>
  <c r="I481" i="27"/>
  <c r="I480" i="27"/>
  <c r="I479" i="27"/>
  <c r="I478" i="27"/>
  <c r="I477" i="27"/>
  <c r="I476" i="27"/>
  <c r="I475" i="27"/>
  <c r="I474" i="27"/>
  <c r="I473" i="27"/>
  <c r="I472" i="27"/>
  <c r="I471" i="27"/>
  <c r="I470" i="27"/>
  <c r="I469" i="27"/>
  <c r="I468" i="27"/>
  <c r="I467" i="27"/>
  <c r="I466" i="27"/>
  <c r="I465" i="27"/>
  <c r="I464" i="27"/>
  <c r="I463" i="27"/>
  <c r="I462" i="27"/>
  <c r="I461" i="27"/>
  <c r="I460" i="27"/>
  <c r="I459" i="27"/>
  <c r="I458" i="27"/>
  <c r="I457" i="27"/>
  <c r="I456" i="27"/>
  <c r="I455" i="27"/>
  <c r="I454" i="27"/>
  <c r="I453" i="27"/>
  <c r="I452" i="27"/>
  <c r="I451" i="27"/>
  <c r="I450" i="27"/>
  <c r="I449" i="27"/>
  <c r="I448" i="27"/>
  <c r="I447" i="27"/>
  <c r="I446" i="27"/>
  <c r="I445" i="27"/>
  <c r="I444" i="27"/>
  <c r="I443" i="27"/>
  <c r="I442" i="27"/>
  <c r="I441" i="27"/>
  <c r="I440" i="27"/>
  <c r="I439" i="27"/>
  <c r="I438" i="27"/>
  <c r="I437" i="27"/>
  <c r="I436" i="27"/>
  <c r="I435" i="27"/>
  <c r="I434" i="27"/>
  <c r="I433" i="27"/>
  <c r="I432" i="27"/>
  <c r="I431" i="27"/>
  <c r="I430" i="27"/>
  <c r="I429" i="27"/>
  <c r="I428" i="27"/>
  <c r="I427" i="27"/>
  <c r="I426" i="27"/>
  <c r="I425" i="27"/>
  <c r="I424" i="27"/>
  <c r="I423" i="27"/>
  <c r="I422" i="27"/>
  <c r="I421" i="27"/>
  <c r="I420" i="27"/>
  <c r="I419" i="27"/>
  <c r="I418" i="27"/>
  <c r="I417" i="27"/>
  <c r="I416" i="27"/>
  <c r="I415" i="27"/>
  <c r="I414" i="27"/>
  <c r="I413" i="27"/>
  <c r="I412" i="27"/>
  <c r="I411" i="27"/>
  <c r="I410" i="27"/>
  <c r="I409" i="27"/>
  <c r="I408" i="27"/>
  <c r="I407" i="27"/>
  <c r="I406" i="27"/>
  <c r="I405" i="27"/>
  <c r="I404" i="27"/>
  <c r="I403" i="27"/>
  <c r="I402" i="27"/>
  <c r="I401" i="27"/>
  <c r="I400" i="27"/>
  <c r="I399" i="27"/>
  <c r="I398" i="27"/>
  <c r="I397" i="27"/>
  <c r="I396" i="27"/>
  <c r="I395" i="27"/>
  <c r="I394" i="27"/>
  <c r="I393" i="27"/>
  <c r="I392" i="27"/>
  <c r="I391" i="27"/>
  <c r="I390" i="27"/>
  <c r="I389" i="27"/>
  <c r="I388" i="27"/>
  <c r="I387" i="27"/>
  <c r="I386" i="27"/>
  <c r="I385" i="27"/>
  <c r="I384" i="27"/>
  <c r="I383" i="27"/>
  <c r="I382" i="27"/>
  <c r="I381" i="27"/>
  <c r="I380" i="27"/>
  <c r="I379" i="27"/>
  <c r="I378" i="27"/>
  <c r="I377" i="27"/>
  <c r="I376" i="27"/>
  <c r="I375" i="27"/>
  <c r="I374" i="27"/>
  <c r="I373" i="27"/>
  <c r="I372" i="27"/>
  <c r="I371" i="27"/>
  <c r="I370" i="27"/>
  <c r="I369" i="27"/>
  <c r="I368" i="27"/>
  <c r="I367" i="27"/>
  <c r="I366" i="27"/>
  <c r="I365" i="27"/>
  <c r="I364" i="27"/>
  <c r="I363" i="27"/>
  <c r="I362" i="27"/>
  <c r="I361" i="27"/>
  <c r="I360" i="27"/>
  <c r="I359" i="27"/>
  <c r="I358" i="27"/>
  <c r="I357" i="27"/>
  <c r="I356" i="27"/>
  <c r="I355" i="27"/>
  <c r="I354" i="27"/>
  <c r="I353" i="27"/>
  <c r="I352" i="27"/>
  <c r="I351" i="27"/>
  <c r="I350" i="27"/>
  <c r="I349" i="27"/>
  <c r="I348" i="27"/>
  <c r="I347" i="27"/>
  <c r="I346" i="27"/>
  <c r="I345" i="27"/>
  <c r="I344" i="27"/>
  <c r="I343" i="27"/>
  <c r="I342" i="27"/>
  <c r="I341" i="27"/>
  <c r="I340" i="27"/>
  <c r="I339" i="27"/>
  <c r="I338" i="27"/>
  <c r="I337" i="27"/>
  <c r="I336" i="27"/>
  <c r="I335" i="27"/>
  <c r="I334" i="27"/>
  <c r="I333" i="27"/>
  <c r="I332" i="27"/>
  <c r="I331" i="27"/>
  <c r="I330" i="27"/>
  <c r="I329" i="27"/>
  <c r="I328" i="27"/>
  <c r="I327" i="27"/>
  <c r="I326" i="27"/>
  <c r="I325" i="27"/>
  <c r="I324" i="27"/>
  <c r="I323" i="27"/>
  <c r="I322" i="27"/>
  <c r="I321" i="27"/>
  <c r="I320" i="27"/>
  <c r="I319" i="27"/>
  <c r="I318" i="27"/>
  <c r="I317" i="27"/>
  <c r="I316" i="27"/>
  <c r="I315" i="27"/>
  <c r="I314" i="27"/>
  <c r="I313" i="27"/>
  <c r="I312" i="27"/>
  <c r="I311" i="27"/>
  <c r="I310" i="27"/>
  <c r="I309" i="27"/>
  <c r="I308" i="27"/>
  <c r="I307" i="27"/>
  <c r="I306" i="27"/>
  <c r="I305" i="27"/>
  <c r="I304" i="27"/>
  <c r="I303" i="27"/>
  <c r="I302" i="27"/>
  <c r="I301" i="27"/>
  <c r="I300" i="27"/>
  <c r="I299" i="27"/>
  <c r="I298" i="27"/>
  <c r="I297" i="27"/>
  <c r="I296" i="27"/>
  <c r="I295" i="27"/>
  <c r="I294" i="27"/>
  <c r="I293" i="27"/>
  <c r="I292" i="27"/>
  <c r="I291" i="27"/>
  <c r="I290" i="27"/>
  <c r="I289" i="27"/>
  <c r="I288" i="27"/>
  <c r="I287" i="27"/>
  <c r="I286" i="27"/>
  <c r="I285" i="27"/>
  <c r="I284" i="27"/>
  <c r="I283" i="27"/>
  <c r="I282" i="27"/>
  <c r="I281" i="27"/>
  <c r="I280" i="27"/>
  <c r="I279" i="27"/>
  <c r="I278" i="27"/>
  <c r="I277" i="27"/>
  <c r="I276" i="27"/>
  <c r="I275" i="27"/>
  <c r="I274" i="27"/>
  <c r="I273" i="27"/>
  <c r="I272" i="27"/>
  <c r="I271" i="27"/>
  <c r="I270" i="27"/>
  <c r="I269" i="27"/>
  <c r="I268" i="27"/>
  <c r="I267" i="27"/>
  <c r="I266" i="27"/>
  <c r="I265" i="27"/>
  <c r="I264" i="27"/>
  <c r="I263" i="27"/>
  <c r="I262" i="27"/>
  <c r="I261" i="27"/>
  <c r="I260" i="27"/>
  <c r="I259" i="27"/>
  <c r="I258" i="27"/>
  <c r="I257" i="27"/>
  <c r="I256" i="27"/>
  <c r="I255" i="27"/>
  <c r="I254" i="27"/>
  <c r="I253" i="27"/>
  <c r="I252" i="27"/>
  <c r="I251" i="27"/>
  <c r="I250" i="27"/>
  <c r="I249" i="27"/>
  <c r="I248" i="27"/>
  <c r="I247" i="27"/>
  <c r="I246" i="27"/>
  <c r="I245" i="27"/>
  <c r="I244" i="27"/>
  <c r="I243" i="27"/>
  <c r="I242" i="27"/>
  <c r="I241" i="27"/>
  <c r="I240" i="27"/>
  <c r="I239" i="27"/>
  <c r="I238" i="27"/>
  <c r="I237" i="27"/>
  <c r="I236" i="27"/>
  <c r="I235" i="27"/>
  <c r="I234" i="27"/>
  <c r="I233" i="27"/>
  <c r="I232" i="27"/>
  <c r="I231" i="27"/>
  <c r="I230" i="27"/>
  <c r="I229" i="27"/>
  <c r="I228" i="27"/>
  <c r="I227" i="27"/>
  <c r="I226" i="27"/>
  <c r="I225" i="27"/>
  <c r="I224" i="27"/>
  <c r="I223" i="27"/>
  <c r="I222" i="27"/>
  <c r="I221" i="27"/>
  <c r="I220" i="27"/>
  <c r="I219" i="27"/>
  <c r="I218" i="27"/>
  <c r="I217" i="27"/>
  <c r="I216" i="27"/>
  <c r="I215" i="27"/>
  <c r="I214" i="27"/>
  <c r="I213" i="27"/>
  <c r="I212" i="27"/>
  <c r="I211" i="27"/>
  <c r="I210" i="27"/>
  <c r="I209" i="27"/>
  <c r="I208" i="27"/>
  <c r="I207" i="27"/>
  <c r="I206" i="27"/>
  <c r="I205" i="27"/>
  <c r="I204" i="27"/>
  <c r="I203" i="27"/>
  <c r="I202" i="27"/>
  <c r="I201" i="27"/>
  <c r="I200" i="27"/>
  <c r="I199" i="27"/>
  <c r="I198" i="27"/>
  <c r="I197" i="27"/>
  <c r="I196" i="27"/>
  <c r="I195" i="27"/>
  <c r="I194" i="27"/>
  <c r="I193" i="27"/>
  <c r="I192" i="27"/>
  <c r="I191" i="27"/>
  <c r="I190" i="27"/>
  <c r="I189" i="27"/>
  <c r="I188" i="27"/>
  <c r="I187" i="27"/>
  <c r="I186" i="27"/>
  <c r="I185" i="27"/>
  <c r="I184" i="27"/>
  <c r="I183" i="27"/>
  <c r="I182" i="27"/>
  <c r="I181" i="27"/>
  <c r="I180" i="27"/>
  <c r="I179" i="27"/>
  <c r="I178" i="27"/>
  <c r="I177" i="27"/>
  <c r="I176" i="27"/>
  <c r="I175" i="27"/>
  <c r="I174" i="27"/>
  <c r="I173" i="27"/>
  <c r="I172" i="27"/>
  <c r="I171" i="27"/>
  <c r="I170" i="27"/>
  <c r="I169" i="27"/>
  <c r="I168" i="27"/>
  <c r="I167" i="27"/>
  <c r="I166" i="27"/>
  <c r="I165" i="27"/>
  <c r="I164" i="27"/>
  <c r="I163" i="27"/>
  <c r="I162" i="27"/>
  <c r="I161" i="27"/>
  <c r="I160" i="27"/>
  <c r="I159" i="27"/>
  <c r="I158" i="27"/>
  <c r="I157" i="27"/>
  <c r="I156" i="27"/>
  <c r="I155" i="27"/>
  <c r="I154" i="27"/>
  <c r="I153" i="27"/>
  <c r="I152" i="27"/>
  <c r="I151" i="27"/>
  <c r="I150" i="27"/>
  <c r="I149" i="27"/>
  <c r="I148" i="27"/>
  <c r="I147" i="27"/>
  <c r="I146" i="27"/>
  <c r="I145" i="27"/>
  <c r="I144" i="27"/>
  <c r="I143" i="27"/>
  <c r="I142" i="27"/>
  <c r="I141" i="27"/>
  <c r="I140" i="27"/>
  <c r="I139" i="27"/>
  <c r="I138" i="27"/>
  <c r="I137" i="27"/>
  <c r="I136" i="27"/>
  <c r="I135" i="27"/>
  <c r="I134" i="27"/>
  <c r="I133" i="27"/>
  <c r="I132" i="27"/>
  <c r="I131" i="27"/>
  <c r="I130" i="27"/>
  <c r="I129" i="27"/>
  <c r="I128" i="27"/>
  <c r="I127" i="27"/>
  <c r="I126" i="27"/>
  <c r="I125" i="27"/>
  <c r="I124" i="27"/>
  <c r="I123" i="27"/>
  <c r="I122" i="27"/>
  <c r="I121" i="27"/>
  <c r="I120" i="27"/>
  <c r="I119" i="27"/>
  <c r="I118" i="27"/>
  <c r="I117" i="27"/>
  <c r="I116" i="27"/>
  <c r="I115" i="27"/>
  <c r="I114" i="27"/>
  <c r="I113" i="27"/>
  <c r="I112" i="27"/>
  <c r="I111" i="27"/>
  <c r="I110" i="27"/>
  <c r="I109" i="27"/>
  <c r="I108" i="27"/>
  <c r="I107" i="27"/>
  <c r="I106" i="27"/>
  <c r="I105" i="27"/>
  <c r="I104" i="27"/>
  <c r="I103" i="27"/>
  <c r="I102" i="27"/>
  <c r="I101" i="27"/>
  <c r="I100" i="27"/>
  <c r="I99" i="27"/>
  <c r="I98" i="27"/>
  <c r="I97" i="27"/>
  <c r="I96" i="27"/>
  <c r="I95" i="27"/>
  <c r="I94" i="27"/>
  <c r="I93" i="27"/>
  <c r="I92" i="27"/>
  <c r="I91" i="27"/>
  <c r="I90" i="27"/>
  <c r="I89" i="27"/>
  <c r="I88" i="27"/>
  <c r="I87" i="27"/>
  <c r="I86" i="27"/>
  <c r="I85" i="27"/>
  <c r="I84" i="27"/>
  <c r="I83" i="27"/>
  <c r="I82" i="27"/>
  <c r="I81" i="27"/>
  <c r="I80" i="27"/>
  <c r="I79" i="27"/>
  <c r="I78" i="27"/>
  <c r="I77" i="27"/>
  <c r="I76" i="27"/>
  <c r="I75" i="27"/>
  <c r="I74" i="27"/>
  <c r="I73" i="27"/>
  <c r="I72" i="27"/>
  <c r="I71" i="27"/>
  <c r="I70" i="27"/>
  <c r="I69" i="27"/>
  <c r="I68" i="27"/>
  <c r="I67" i="27"/>
  <c r="I66" i="27"/>
  <c r="I65" i="27"/>
  <c r="I64" i="27"/>
  <c r="I63" i="27"/>
  <c r="I62" i="27"/>
  <c r="I61" i="27"/>
  <c r="I60" i="27"/>
  <c r="I59" i="27"/>
  <c r="I58" i="27"/>
  <c r="I57" i="27"/>
  <c r="I56" i="27"/>
  <c r="I55" i="27"/>
  <c r="I54" i="27"/>
  <c r="I53" i="27"/>
  <c r="I52" i="27"/>
  <c r="I51" i="27"/>
  <c r="I50" i="27"/>
  <c r="I49"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B1011" i="27"/>
  <c r="AI1011" i="27" s="1"/>
  <c r="B1010" i="27"/>
  <c r="B1009" i="27"/>
  <c r="B1008" i="27"/>
  <c r="AI1008" i="27" s="1"/>
  <c r="B1007" i="27"/>
  <c r="B1006" i="27"/>
  <c r="B1005" i="27"/>
  <c r="B1004" i="27"/>
  <c r="AI1004" i="27" s="1"/>
  <c r="B1003" i="27"/>
  <c r="B1002" i="27"/>
  <c r="B1001" i="27"/>
  <c r="AI1001" i="27" s="1"/>
  <c r="B1000" i="27"/>
  <c r="AI1000" i="27" s="1"/>
  <c r="B999" i="27"/>
  <c r="B998" i="27"/>
  <c r="B997" i="27"/>
  <c r="B996" i="27"/>
  <c r="AI996" i="27" s="1"/>
  <c r="B995" i="27"/>
  <c r="B994" i="27"/>
  <c r="B993" i="27"/>
  <c r="AI993" i="27" s="1"/>
  <c r="B992" i="27"/>
  <c r="AI992" i="27" s="1"/>
  <c r="B991" i="27"/>
  <c r="B990" i="27"/>
  <c r="B989" i="27"/>
  <c r="AI989" i="27" s="1"/>
  <c r="B988" i="27"/>
  <c r="AI988" i="27" s="1"/>
  <c r="B987" i="27"/>
  <c r="B986" i="27"/>
  <c r="B985" i="27"/>
  <c r="B984" i="27"/>
  <c r="AI984" i="27" s="1"/>
  <c r="B983" i="27"/>
  <c r="B982" i="27"/>
  <c r="B981" i="27"/>
  <c r="B980" i="27"/>
  <c r="B979" i="27"/>
  <c r="B978" i="27"/>
  <c r="B977" i="27"/>
  <c r="AI977" i="27" s="1"/>
  <c r="B976" i="27"/>
  <c r="AI976" i="27" s="1"/>
  <c r="B975" i="27"/>
  <c r="B974" i="27"/>
  <c r="B973" i="27"/>
  <c r="B972" i="27"/>
  <c r="B971" i="27"/>
  <c r="B970" i="27"/>
  <c r="AI970" i="27" s="1"/>
  <c r="B969" i="27"/>
  <c r="B968" i="27"/>
  <c r="B967" i="27"/>
  <c r="B966" i="27"/>
  <c r="B965" i="27"/>
  <c r="AI965" i="27" s="1"/>
  <c r="B964" i="27"/>
  <c r="AI964" i="27" s="1"/>
  <c r="B963" i="27"/>
  <c r="B962" i="27"/>
  <c r="B961" i="27"/>
  <c r="B960" i="27"/>
  <c r="B959" i="27"/>
  <c r="B958" i="27"/>
  <c r="B957" i="27"/>
  <c r="B956" i="27"/>
  <c r="B955" i="27"/>
  <c r="B954" i="27"/>
  <c r="B953" i="27"/>
  <c r="AI953" i="27" s="1"/>
  <c r="B952" i="27"/>
  <c r="AI952" i="27" s="1"/>
  <c r="B951" i="27"/>
  <c r="B950" i="27"/>
  <c r="B949" i="27"/>
  <c r="B948" i="27"/>
  <c r="B947" i="27"/>
  <c r="B946" i="27"/>
  <c r="B945" i="27"/>
  <c r="B944" i="27"/>
  <c r="B943" i="27"/>
  <c r="B942" i="27"/>
  <c r="B941" i="27"/>
  <c r="AI941" i="27" s="1"/>
  <c r="B940" i="27"/>
  <c r="AI940" i="27" s="1"/>
  <c r="B939" i="27"/>
  <c r="B938" i="27"/>
  <c r="B937" i="27"/>
  <c r="B936" i="27"/>
  <c r="B935" i="27"/>
  <c r="B934" i="27"/>
  <c r="B933" i="27"/>
  <c r="B932" i="27"/>
  <c r="B931" i="27"/>
  <c r="B930" i="27"/>
  <c r="B929" i="27"/>
  <c r="AI929" i="27" s="1"/>
  <c r="B928" i="27"/>
  <c r="AI928" i="27" s="1"/>
  <c r="B927" i="27"/>
  <c r="B926" i="27"/>
  <c r="B925" i="27"/>
  <c r="B924" i="27"/>
  <c r="B923" i="27"/>
  <c r="B922" i="27"/>
  <c r="AI922" i="27" s="1"/>
  <c r="B921" i="27"/>
  <c r="B920" i="27"/>
  <c r="B919" i="27"/>
  <c r="B918" i="27"/>
  <c r="B917" i="27"/>
  <c r="AI917" i="27" s="1"/>
  <c r="B916" i="27"/>
  <c r="AI916" i="27" s="1"/>
  <c r="B915" i="27"/>
  <c r="B914" i="27"/>
  <c r="B913" i="27"/>
  <c r="B912" i="27"/>
  <c r="B911" i="27"/>
  <c r="B910" i="27"/>
  <c r="AI910" i="27" s="1"/>
  <c r="B909" i="27"/>
  <c r="B908" i="27"/>
  <c r="B907" i="27"/>
  <c r="B906" i="27"/>
  <c r="B905" i="27"/>
  <c r="AI905" i="27" s="1"/>
  <c r="B904" i="27"/>
  <c r="AI904" i="27" s="1"/>
  <c r="B903" i="27"/>
  <c r="B902" i="27"/>
  <c r="B901" i="27"/>
  <c r="B900" i="27"/>
  <c r="B899" i="27"/>
  <c r="B898" i="27"/>
  <c r="AI898" i="27" s="1"/>
  <c r="B897" i="27"/>
  <c r="B896" i="27"/>
  <c r="B895" i="27"/>
  <c r="B894" i="27"/>
  <c r="B893" i="27"/>
  <c r="AI893" i="27" s="1"/>
  <c r="B892" i="27"/>
  <c r="AI892" i="27" s="1"/>
  <c r="B891" i="27"/>
  <c r="B890" i="27"/>
  <c r="B889" i="27"/>
  <c r="B888" i="27"/>
  <c r="B887" i="27"/>
  <c r="B886" i="27"/>
  <c r="B885" i="27"/>
  <c r="B884" i="27"/>
  <c r="B883" i="27"/>
  <c r="B882" i="27"/>
  <c r="B881" i="27"/>
  <c r="AI881" i="27" s="1"/>
  <c r="B880" i="27"/>
  <c r="AI880" i="27" s="1"/>
  <c r="B879" i="27"/>
  <c r="B878" i="27"/>
  <c r="B877" i="27"/>
  <c r="B876" i="27"/>
  <c r="B875" i="27"/>
  <c r="B874" i="27"/>
  <c r="B873" i="27"/>
  <c r="B872" i="27"/>
  <c r="B871" i="27"/>
  <c r="B870" i="27"/>
  <c r="B869" i="27"/>
  <c r="AI869" i="27" s="1"/>
  <c r="B868" i="27"/>
  <c r="AI868" i="27" s="1"/>
  <c r="B867" i="27"/>
  <c r="B866" i="27"/>
  <c r="B865" i="27"/>
  <c r="B864" i="27"/>
  <c r="B863" i="27"/>
  <c r="B862" i="27"/>
  <c r="B861" i="27"/>
  <c r="B860" i="27"/>
  <c r="B859" i="27"/>
  <c r="E859" i="27" s="1"/>
  <c r="B858" i="27"/>
  <c r="B857" i="27"/>
  <c r="AI857" i="27" s="1"/>
  <c r="B856" i="27"/>
  <c r="AI856" i="27" s="1"/>
  <c r="B855" i="27"/>
  <c r="B854" i="27"/>
  <c r="B853" i="27"/>
  <c r="B852" i="27"/>
  <c r="B851" i="27"/>
  <c r="B850" i="27"/>
  <c r="B849" i="27"/>
  <c r="B848" i="27"/>
  <c r="B847" i="27"/>
  <c r="B846" i="27"/>
  <c r="B845" i="27"/>
  <c r="AI845" i="27" s="1"/>
  <c r="B844" i="27"/>
  <c r="AI844" i="27" s="1"/>
  <c r="B843" i="27"/>
  <c r="B842" i="27"/>
  <c r="B841" i="27"/>
  <c r="B840" i="27"/>
  <c r="B839" i="27"/>
  <c r="B838" i="27"/>
  <c r="AI838" i="27" s="1"/>
  <c r="B837" i="27"/>
  <c r="B836" i="27"/>
  <c r="B835" i="27"/>
  <c r="B834" i="27"/>
  <c r="B833" i="27"/>
  <c r="AI833" i="27" s="1"/>
  <c r="B832" i="27"/>
  <c r="AI832" i="27" s="1"/>
  <c r="B831" i="27"/>
  <c r="B830" i="27"/>
  <c r="B829" i="27"/>
  <c r="D829" i="27" s="1"/>
  <c r="B828" i="27"/>
  <c r="B827" i="27"/>
  <c r="B826" i="27"/>
  <c r="AI826" i="27" s="1"/>
  <c r="B825" i="27"/>
  <c r="B824" i="27"/>
  <c r="B823" i="27"/>
  <c r="B822" i="27"/>
  <c r="B821" i="27"/>
  <c r="AI821" i="27" s="1"/>
  <c r="B820" i="27"/>
  <c r="AI820" i="27" s="1"/>
  <c r="B819" i="27"/>
  <c r="B818" i="27"/>
  <c r="B817" i="27"/>
  <c r="B816" i="27"/>
  <c r="B815" i="27"/>
  <c r="B814" i="27"/>
  <c r="B813" i="27"/>
  <c r="B812" i="27"/>
  <c r="B811" i="27"/>
  <c r="B810" i="27"/>
  <c r="B809" i="27"/>
  <c r="AI809" i="27" s="1"/>
  <c r="B808" i="27"/>
  <c r="AI808" i="27" s="1"/>
  <c r="B807" i="27"/>
  <c r="B806" i="27"/>
  <c r="B805" i="27"/>
  <c r="B804" i="27"/>
  <c r="B803" i="27"/>
  <c r="B802" i="27"/>
  <c r="B801" i="27"/>
  <c r="B800" i="27"/>
  <c r="B799" i="27"/>
  <c r="B798" i="27"/>
  <c r="B797" i="27"/>
  <c r="AI797" i="27" s="1"/>
  <c r="B796" i="27"/>
  <c r="AI796" i="27" s="1"/>
  <c r="B795" i="27"/>
  <c r="B794" i="27"/>
  <c r="B793" i="27"/>
  <c r="B792" i="27"/>
  <c r="B791" i="27"/>
  <c r="B790" i="27"/>
  <c r="B789" i="27"/>
  <c r="B788" i="27"/>
  <c r="B787" i="27"/>
  <c r="B786" i="27"/>
  <c r="B785" i="27"/>
  <c r="AI785" i="27" s="1"/>
  <c r="B784" i="27"/>
  <c r="AI784" i="27" s="1"/>
  <c r="B783" i="27"/>
  <c r="B782" i="27"/>
  <c r="B781" i="27"/>
  <c r="B780" i="27"/>
  <c r="B779" i="27"/>
  <c r="B778" i="27"/>
  <c r="AI778" i="27" s="1"/>
  <c r="B777" i="27"/>
  <c r="B776" i="27"/>
  <c r="B775" i="27"/>
  <c r="B774" i="27"/>
  <c r="B773" i="27"/>
  <c r="AI773" i="27" s="1"/>
  <c r="B772" i="27"/>
  <c r="AI772" i="27" s="1"/>
  <c r="B771" i="27"/>
  <c r="B770" i="27"/>
  <c r="B769" i="27"/>
  <c r="B768" i="27"/>
  <c r="B767" i="27"/>
  <c r="B766" i="27"/>
  <c r="AI766" i="27" s="1"/>
  <c r="B765" i="27"/>
  <c r="B764" i="27"/>
  <c r="B763" i="27"/>
  <c r="B762" i="27"/>
  <c r="B761" i="27"/>
  <c r="AI761" i="27" s="1"/>
  <c r="B760" i="27"/>
  <c r="AI760" i="27" s="1"/>
  <c r="B759" i="27"/>
  <c r="B758" i="27"/>
  <c r="B757" i="27"/>
  <c r="B756" i="27"/>
  <c r="B755" i="27"/>
  <c r="B754" i="27"/>
  <c r="AI754" i="27" s="1"/>
  <c r="B753" i="27"/>
  <c r="B752" i="27"/>
  <c r="B751" i="27"/>
  <c r="B750" i="27"/>
  <c r="B749" i="27"/>
  <c r="AI749" i="27" s="1"/>
  <c r="B748" i="27"/>
  <c r="AI748" i="27" s="1"/>
  <c r="B747" i="27"/>
  <c r="B746" i="27"/>
  <c r="B745" i="27"/>
  <c r="B744" i="27"/>
  <c r="B743" i="27"/>
  <c r="B742" i="27"/>
  <c r="B741" i="27"/>
  <c r="B740" i="27"/>
  <c r="B739" i="27"/>
  <c r="B738" i="27"/>
  <c r="B737" i="27"/>
  <c r="AI737" i="27" s="1"/>
  <c r="B736" i="27"/>
  <c r="AI736" i="27" s="1"/>
  <c r="B735" i="27"/>
  <c r="B734" i="27"/>
  <c r="B733" i="27"/>
  <c r="B732" i="27"/>
  <c r="B731" i="27"/>
  <c r="B730" i="27"/>
  <c r="B729" i="27"/>
  <c r="B728" i="27"/>
  <c r="B727" i="27"/>
  <c r="B726" i="27"/>
  <c r="B725" i="27"/>
  <c r="AI725" i="27" s="1"/>
  <c r="B724" i="27"/>
  <c r="AI724" i="27" s="1"/>
  <c r="B723" i="27"/>
  <c r="B722" i="27"/>
  <c r="B721" i="27"/>
  <c r="B720" i="27"/>
  <c r="B719" i="27"/>
  <c r="B718" i="27"/>
  <c r="B717" i="27"/>
  <c r="B716" i="27"/>
  <c r="B715" i="27"/>
  <c r="B714" i="27"/>
  <c r="B713" i="27"/>
  <c r="AI713" i="27" s="1"/>
  <c r="B712" i="27"/>
  <c r="AI712" i="27" s="1"/>
  <c r="B711" i="27"/>
  <c r="B710" i="27"/>
  <c r="B709" i="27"/>
  <c r="B708" i="27"/>
  <c r="B707" i="27"/>
  <c r="B706" i="27"/>
  <c r="B705" i="27"/>
  <c r="B704" i="27"/>
  <c r="B703" i="27"/>
  <c r="E703" i="27" s="1"/>
  <c r="B702" i="27"/>
  <c r="B701" i="27"/>
  <c r="AI701" i="27" s="1"/>
  <c r="B700" i="27"/>
  <c r="AI700" i="27" s="1"/>
  <c r="B699" i="27"/>
  <c r="B698" i="27"/>
  <c r="B697" i="27"/>
  <c r="B696" i="27"/>
  <c r="B695" i="27"/>
  <c r="B694" i="27"/>
  <c r="AI694" i="27" s="1"/>
  <c r="B693" i="27"/>
  <c r="B692" i="27"/>
  <c r="B691" i="27"/>
  <c r="B690" i="27"/>
  <c r="B689" i="27"/>
  <c r="AI689" i="27" s="1"/>
  <c r="B688" i="27"/>
  <c r="AI688" i="27" s="1"/>
  <c r="B687" i="27"/>
  <c r="B686" i="27"/>
  <c r="B685" i="27"/>
  <c r="B684" i="27"/>
  <c r="B683" i="27"/>
  <c r="B682" i="27"/>
  <c r="AI682" i="27" s="1"/>
  <c r="B681" i="27"/>
  <c r="B680" i="27"/>
  <c r="B679" i="27"/>
  <c r="B678" i="27"/>
  <c r="B677" i="27"/>
  <c r="AI677" i="27" s="1"/>
  <c r="B676" i="27"/>
  <c r="AI676" i="27" s="1"/>
  <c r="B675" i="27"/>
  <c r="B674" i="27"/>
  <c r="B673" i="27"/>
  <c r="B672" i="27"/>
  <c r="B671" i="27"/>
  <c r="B670" i="27"/>
  <c r="B669" i="27"/>
  <c r="B668" i="27"/>
  <c r="B667" i="27"/>
  <c r="B666" i="27"/>
  <c r="B665" i="27"/>
  <c r="AI665" i="27" s="1"/>
  <c r="B664" i="27"/>
  <c r="AI664" i="27" s="1"/>
  <c r="B663" i="27"/>
  <c r="B662" i="27"/>
  <c r="B661" i="27"/>
  <c r="B660" i="27"/>
  <c r="B659" i="27"/>
  <c r="B658" i="27"/>
  <c r="B657" i="27"/>
  <c r="B656" i="27"/>
  <c r="B655" i="27"/>
  <c r="B654" i="27"/>
  <c r="B653" i="27"/>
  <c r="AI653" i="27" s="1"/>
  <c r="B652" i="27"/>
  <c r="AI652" i="27" s="1"/>
  <c r="B651" i="27"/>
  <c r="B650" i="27"/>
  <c r="B649" i="27"/>
  <c r="B648" i="27"/>
  <c r="B647" i="27"/>
  <c r="B646" i="27"/>
  <c r="B645" i="27"/>
  <c r="B644" i="27"/>
  <c r="B643" i="27"/>
  <c r="B642" i="27"/>
  <c r="B641" i="27"/>
  <c r="AI641" i="27" s="1"/>
  <c r="B640" i="27"/>
  <c r="AI640" i="27" s="1"/>
  <c r="B639" i="27"/>
  <c r="B638" i="27"/>
  <c r="B637" i="27"/>
  <c r="B636" i="27"/>
  <c r="B635" i="27"/>
  <c r="B634" i="27"/>
  <c r="AI634" i="27" s="1"/>
  <c r="B633" i="27"/>
  <c r="B632" i="27"/>
  <c r="B631" i="27"/>
  <c r="B630" i="27"/>
  <c r="B629" i="27"/>
  <c r="AI629" i="27" s="1"/>
  <c r="B628" i="27"/>
  <c r="AI628" i="27" s="1"/>
  <c r="B627" i="27"/>
  <c r="B626" i="27"/>
  <c r="B625" i="27"/>
  <c r="B624" i="27"/>
  <c r="B623" i="27"/>
  <c r="B622" i="27"/>
  <c r="AI622" i="27" s="1"/>
  <c r="B621" i="27"/>
  <c r="B620" i="27"/>
  <c r="B619" i="27"/>
  <c r="B618" i="27"/>
  <c r="B617" i="27"/>
  <c r="AI617" i="27" s="1"/>
  <c r="B616" i="27"/>
  <c r="AI616" i="27" s="1"/>
  <c r="B615" i="27"/>
  <c r="B614" i="27"/>
  <c r="B613" i="27"/>
  <c r="B612" i="27"/>
  <c r="B611" i="27"/>
  <c r="B610" i="27"/>
  <c r="AI610" i="27" s="1"/>
  <c r="B609" i="27"/>
  <c r="B608" i="27"/>
  <c r="B607" i="27"/>
  <c r="B606" i="27"/>
  <c r="B605" i="27"/>
  <c r="AI605" i="27" s="1"/>
  <c r="B604" i="27"/>
  <c r="AI604" i="27" s="1"/>
  <c r="B603" i="27"/>
  <c r="B602" i="27"/>
  <c r="B601" i="27"/>
  <c r="B600" i="27"/>
  <c r="B599" i="27"/>
  <c r="B598" i="27"/>
  <c r="B597" i="27"/>
  <c r="B596" i="27"/>
  <c r="B595" i="27"/>
  <c r="B594" i="27"/>
  <c r="B593" i="27"/>
  <c r="AI593" i="27" s="1"/>
  <c r="B592" i="27"/>
  <c r="AI592" i="27" s="1"/>
  <c r="B591" i="27"/>
  <c r="B590" i="27"/>
  <c r="B589" i="27"/>
  <c r="B588" i="27"/>
  <c r="B587" i="27"/>
  <c r="B586" i="27"/>
  <c r="B585" i="27"/>
  <c r="B584" i="27"/>
  <c r="B583" i="27"/>
  <c r="B582" i="27"/>
  <c r="B581" i="27"/>
  <c r="AI581" i="27" s="1"/>
  <c r="B580" i="27"/>
  <c r="AI580" i="27" s="1"/>
  <c r="B579" i="27"/>
  <c r="B578" i="27"/>
  <c r="B577" i="27"/>
  <c r="B576" i="27"/>
  <c r="B575" i="27"/>
  <c r="B574" i="27"/>
  <c r="B573" i="27"/>
  <c r="B572" i="27"/>
  <c r="B571" i="27"/>
  <c r="B570" i="27"/>
  <c r="B569" i="27"/>
  <c r="AI569" i="27" s="1"/>
  <c r="B568" i="27"/>
  <c r="AI568" i="27" s="1"/>
  <c r="B567" i="27"/>
  <c r="B566" i="27"/>
  <c r="B565" i="27"/>
  <c r="B564" i="27"/>
  <c r="B563" i="27"/>
  <c r="B562" i="27"/>
  <c r="B561" i="27"/>
  <c r="B560" i="27"/>
  <c r="B559" i="27"/>
  <c r="B558" i="27"/>
  <c r="B557" i="27"/>
  <c r="AI557" i="27" s="1"/>
  <c r="B556" i="27"/>
  <c r="AI556" i="27" s="1"/>
  <c r="B555" i="27"/>
  <c r="B554" i="27"/>
  <c r="B553" i="27"/>
  <c r="B552" i="27"/>
  <c r="B551" i="27"/>
  <c r="B550" i="27"/>
  <c r="AI550" i="27" s="1"/>
  <c r="B549" i="27"/>
  <c r="B548" i="27"/>
  <c r="B547" i="27"/>
  <c r="B546" i="27"/>
  <c r="B545" i="27"/>
  <c r="AI545" i="27" s="1"/>
  <c r="B544" i="27"/>
  <c r="AI544" i="27" s="1"/>
  <c r="B543" i="27"/>
  <c r="B542" i="27"/>
  <c r="B541" i="27"/>
  <c r="B540" i="27"/>
  <c r="B539" i="27"/>
  <c r="B538" i="27"/>
  <c r="AI538" i="27" s="1"/>
  <c r="B537" i="27"/>
  <c r="B536" i="27"/>
  <c r="B535" i="27"/>
  <c r="B534" i="27"/>
  <c r="B533" i="27"/>
  <c r="AI533" i="27" s="1"/>
  <c r="B532" i="27"/>
  <c r="AI532" i="27" s="1"/>
  <c r="B531" i="27"/>
  <c r="B530" i="27"/>
  <c r="B529" i="27"/>
  <c r="B528" i="27"/>
  <c r="B527" i="27"/>
  <c r="B526" i="27"/>
  <c r="B525" i="27"/>
  <c r="D525" i="27" s="1"/>
  <c r="B524" i="27"/>
  <c r="B523" i="27"/>
  <c r="B522" i="27"/>
  <c r="B521" i="27"/>
  <c r="AI521" i="27" s="1"/>
  <c r="B520" i="27"/>
  <c r="AI520" i="27" s="1"/>
  <c r="B519" i="27"/>
  <c r="B518" i="27"/>
  <c r="B517" i="27"/>
  <c r="B516" i="27"/>
  <c r="B515" i="27"/>
  <c r="B514" i="27"/>
  <c r="B513" i="27"/>
  <c r="B512" i="27"/>
  <c r="B511" i="27"/>
  <c r="B510" i="27"/>
  <c r="B509" i="27"/>
  <c r="AI509" i="27" s="1"/>
  <c r="B508" i="27"/>
  <c r="AI508" i="27" s="1"/>
  <c r="B507" i="27"/>
  <c r="B506" i="27"/>
  <c r="B505" i="27"/>
  <c r="B504" i="27"/>
  <c r="B503" i="27"/>
  <c r="B502" i="27"/>
  <c r="B501" i="27"/>
  <c r="B500" i="27"/>
  <c r="B499" i="27"/>
  <c r="B498" i="27"/>
  <c r="B497" i="27"/>
  <c r="AI497" i="27" s="1"/>
  <c r="B496" i="27"/>
  <c r="AI496" i="27" s="1"/>
  <c r="B495" i="27"/>
  <c r="B494" i="27"/>
  <c r="B493" i="27"/>
  <c r="B492" i="27"/>
  <c r="B491" i="27"/>
  <c r="B490" i="27"/>
  <c r="AI490" i="27" s="1"/>
  <c r="B489" i="27"/>
  <c r="B488" i="27"/>
  <c r="B487" i="27"/>
  <c r="B486" i="27"/>
  <c r="B485" i="27"/>
  <c r="AI485" i="27" s="1"/>
  <c r="B484" i="27"/>
  <c r="AI484" i="27" s="1"/>
  <c r="B483" i="27"/>
  <c r="B482" i="27"/>
  <c r="E482" i="27" s="1"/>
  <c r="B481" i="27"/>
  <c r="B480" i="27"/>
  <c r="B479" i="27"/>
  <c r="B478" i="27"/>
  <c r="AI478" i="27" s="1"/>
  <c r="B477" i="27"/>
  <c r="B476" i="27"/>
  <c r="B475" i="27"/>
  <c r="B474" i="27"/>
  <c r="B473" i="27"/>
  <c r="AI473" i="27" s="1"/>
  <c r="B472" i="27"/>
  <c r="AI472" i="27" s="1"/>
  <c r="B471" i="27"/>
  <c r="B470" i="27"/>
  <c r="B469" i="27"/>
  <c r="B468" i="27"/>
  <c r="B467" i="27"/>
  <c r="B466" i="27"/>
  <c r="AI466" i="27" s="1"/>
  <c r="B465" i="27"/>
  <c r="B464" i="27"/>
  <c r="B463" i="27"/>
  <c r="B462" i="27"/>
  <c r="B461" i="27"/>
  <c r="AI461" i="27" s="1"/>
  <c r="B460" i="27"/>
  <c r="AI460" i="27" s="1"/>
  <c r="B459" i="27"/>
  <c r="B458" i="27"/>
  <c r="B457" i="27"/>
  <c r="B456" i="27"/>
  <c r="B455" i="27"/>
  <c r="B454" i="27"/>
  <c r="B453" i="27"/>
  <c r="B452" i="27"/>
  <c r="B451" i="27"/>
  <c r="B450" i="27"/>
  <c r="B449" i="27"/>
  <c r="AI449" i="27" s="1"/>
  <c r="B448" i="27"/>
  <c r="AI448" i="27" s="1"/>
  <c r="B447" i="27"/>
  <c r="B446" i="27"/>
  <c r="B445" i="27"/>
  <c r="B444" i="27"/>
  <c r="B443" i="27"/>
  <c r="B442" i="27"/>
  <c r="B441" i="27"/>
  <c r="B440" i="27"/>
  <c r="B439" i="27"/>
  <c r="B438" i="27"/>
  <c r="B437" i="27"/>
  <c r="AI437" i="27" s="1"/>
  <c r="B436" i="27"/>
  <c r="AI436" i="27" s="1"/>
  <c r="B435" i="27"/>
  <c r="B434" i="27"/>
  <c r="B433" i="27"/>
  <c r="B432" i="27"/>
  <c r="B431" i="27"/>
  <c r="B430" i="27"/>
  <c r="B429" i="27"/>
  <c r="B428" i="27"/>
  <c r="B427" i="27"/>
  <c r="B426" i="27"/>
  <c r="B425" i="27"/>
  <c r="AI425" i="27" s="1"/>
  <c r="B424" i="27"/>
  <c r="AI424" i="27" s="1"/>
  <c r="B423" i="27"/>
  <c r="B422" i="27"/>
  <c r="B421" i="27"/>
  <c r="B420" i="27"/>
  <c r="B419" i="27"/>
  <c r="B418" i="27"/>
  <c r="B417" i="27"/>
  <c r="B416" i="27"/>
  <c r="B415" i="27"/>
  <c r="B414" i="27"/>
  <c r="B413" i="27"/>
  <c r="AI413" i="27" s="1"/>
  <c r="B412" i="27"/>
  <c r="AI412" i="27" s="1"/>
  <c r="B411" i="27"/>
  <c r="B410" i="27"/>
  <c r="B409" i="27"/>
  <c r="B408" i="27"/>
  <c r="B407" i="27"/>
  <c r="B406" i="27"/>
  <c r="AI406" i="27" s="1"/>
  <c r="B405" i="27"/>
  <c r="B404" i="27"/>
  <c r="B403" i="27"/>
  <c r="B402" i="27"/>
  <c r="B401" i="27"/>
  <c r="AI401" i="27" s="1"/>
  <c r="B400" i="27"/>
  <c r="AI400" i="27" s="1"/>
  <c r="B399" i="27"/>
  <c r="B398" i="27"/>
  <c r="B397" i="27"/>
  <c r="B396" i="27"/>
  <c r="B395" i="27"/>
  <c r="B394" i="27"/>
  <c r="AI394" i="27" s="1"/>
  <c r="B393" i="27"/>
  <c r="B392" i="27"/>
  <c r="B391" i="27"/>
  <c r="B390" i="27"/>
  <c r="B389" i="27"/>
  <c r="AI389" i="27" s="1"/>
  <c r="B388" i="27"/>
  <c r="AI388" i="27" s="1"/>
  <c r="B387" i="27"/>
  <c r="B386" i="27"/>
  <c r="B385" i="27"/>
  <c r="B384" i="27"/>
  <c r="B383" i="27"/>
  <c r="B382" i="27"/>
  <c r="B381" i="27"/>
  <c r="B380" i="27"/>
  <c r="B379" i="27"/>
  <c r="B378" i="27"/>
  <c r="B377" i="27"/>
  <c r="AI377" i="27" s="1"/>
  <c r="B376" i="27"/>
  <c r="AI376" i="27" s="1"/>
  <c r="B375" i="27"/>
  <c r="B374" i="27"/>
  <c r="B373" i="27"/>
  <c r="B372" i="27"/>
  <c r="B371" i="27"/>
  <c r="B370" i="27"/>
  <c r="B369" i="27"/>
  <c r="B368" i="27"/>
  <c r="B367" i="27"/>
  <c r="B366" i="27"/>
  <c r="B365" i="27"/>
  <c r="AI365" i="27" s="1"/>
  <c r="B364" i="27"/>
  <c r="AI364" i="27" s="1"/>
  <c r="B363" i="27"/>
  <c r="B362" i="27"/>
  <c r="B361" i="27"/>
  <c r="B360" i="27"/>
  <c r="B359" i="27"/>
  <c r="D359" i="27" s="1"/>
  <c r="B358" i="27"/>
  <c r="B357" i="27"/>
  <c r="B356" i="27"/>
  <c r="B355" i="27"/>
  <c r="B354" i="27"/>
  <c r="B353" i="27"/>
  <c r="AI353" i="27" s="1"/>
  <c r="B352" i="27"/>
  <c r="AI352" i="27" s="1"/>
  <c r="B351" i="27"/>
  <c r="B350" i="27"/>
  <c r="B349" i="27"/>
  <c r="B348" i="27"/>
  <c r="B347" i="27"/>
  <c r="B346" i="27"/>
  <c r="AI346" i="27" s="1"/>
  <c r="B345" i="27"/>
  <c r="B344" i="27"/>
  <c r="B343" i="27"/>
  <c r="B342" i="27"/>
  <c r="B341" i="27"/>
  <c r="AI341" i="27" s="1"/>
  <c r="B340" i="27"/>
  <c r="AI340" i="27" s="1"/>
  <c r="B339" i="27"/>
  <c r="B338" i="27"/>
  <c r="B337" i="27"/>
  <c r="B336" i="27"/>
  <c r="B335" i="27"/>
  <c r="B334" i="27"/>
  <c r="AI334" i="27" s="1"/>
  <c r="B333" i="27"/>
  <c r="B332" i="27"/>
  <c r="B331" i="27"/>
  <c r="B330" i="27"/>
  <c r="B329" i="27"/>
  <c r="AI329" i="27" s="1"/>
  <c r="B328" i="27"/>
  <c r="AI328" i="27" s="1"/>
  <c r="B327" i="27"/>
  <c r="B326" i="27"/>
  <c r="B325" i="27"/>
  <c r="B324" i="27"/>
  <c r="B323" i="27"/>
  <c r="B322" i="27"/>
  <c r="AI322" i="27" s="1"/>
  <c r="B321" i="27"/>
  <c r="B320" i="27"/>
  <c r="B319" i="27"/>
  <c r="B318" i="27"/>
  <c r="B317" i="27"/>
  <c r="AI317" i="27" s="1"/>
  <c r="B316" i="27"/>
  <c r="AI316" i="27" s="1"/>
  <c r="B315" i="27"/>
  <c r="B314" i="27"/>
  <c r="B313" i="27"/>
  <c r="B312" i="27"/>
  <c r="B311" i="27"/>
  <c r="B310" i="27"/>
  <c r="B309" i="27"/>
  <c r="B308" i="27"/>
  <c r="B307" i="27"/>
  <c r="B306" i="27"/>
  <c r="B305" i="27"/>
  <c r="AI305" i="27" s="1"/>
  <c r="B304" i="27"/>
  <c r="AI304" i="27" s="1"/>
  <c r="B303" i="27"/>
  <c r="B302" i="27"/>
  <c r="B301" i="27"/>
  <c r="B300" i="27"/>
  <c r="B299" i="27"/>
  <c r="B298" i="27"/>
  <c r="B297" i="27"/>
  <c r="B296" i="27"/>
  <c r="B295" i="27"/>
  <c r="B294" i="27"/>
  <c r="B293" i="27"/>
  <c r="AI293" i="27" s="1"/>
  <c r="B292" i="27"/>
  <c r="AI292" i="27" s="1"/>
  <c r="B291" i="27"/>
  <c r="B290" i="27"/>
  <c r="B289" i="27"/>
  <c r="B288" i="27"/>
  <c r="B287" i="27"/>
  <c r="B286" i="27"/>
  <c r="B285" i="27"/>
  <c r="B284" i="27"/>
  <c r="B283" i="27"/>
  <c r="B282" i="27"/>
  <c r="B281" i="27"/>
  <c r="AI281" i="27" s="1"/>
  <c r="B280" i="27"/>
  <c r="AI280" i="27" s="1"/>
  <c r="B279" i="27"/>
  <c r="B278" i="27"/>
  <c r="B277" i="27"/>
  <c r="B276" i="27"/>
  <c r="B275" i="27"/>
  <c r="B274" i="27"/>
  <c r="B273" i="27"/>
  <c r="B272" i="27"/>
  <c r="B271" i="27"/>
  <c r="B270" i="27"/>
  <c r="B269" i="27"/>
  <c r="AI269" i="27" s="1"/>
  <c r="B268" i="27"/>
  <c r="AI268" i="27" s="1"/>
  <c r="B267" i="27"/>
  <c r="B266" i="27"/>
  <c r="B265" i="27"/>
  <c r="B264" i="27"/>
  <c r="B263" i="27"/>
  <c r="B262" i="27"/>
  <c r="AI262" i="27" s="1"/>
  <c r="B261" i="27"/>
  <c r="B260" i="27"/>
  <c r="B259" i="27"/>
  <c r="B258" i="27"/>
  <c r="B257" i="27"/>
  <c r="AI257" i="27" s="1"/>
  <c r="B256" i="27"/>
  <c r="AI256" i="27" s="1"/>
  <c r="B255" i="27"/>
  <c r="B254" i="27"/>
  <c r="B253" i="27"/>
  <c r="B252" i="27"/>
  <c r="B251" i="27"/>
  <c r="B250" i="27"/>
  <c r="AI250" i="27" s="1"/>
  <c r="B249" i="27"/>
  <c r="B248" i="27"/>
  <c r="B247" i="27"/>
  <c r="B246" i="27"/>
  <c r="B245" i="27"/>
  <c r="AI245" i="27" s="1"/>
  <c r="B244" i="27"/>
  <c r="AI244" i="27" s="1"/>
  <c r="B243" i="27"/>
  <c r="B242" i="27"/>
  <c r="B241" i="27"/>
  <c r="B240" i="27"/>
  <c r="B239" i="27"/>
  <c r="B238" i="27"/>
  <c r="B237" i="27"/>
  <c r="B236" i="27"/>
  <c r="B235" i="27"/>
  <c r="B234" i="27"/>
  <c r="B233" i="27"/>
  <c r="AI233" i="27" s="1"/>
  <c r="B232" i="27"/>
  <c r="AI232" i="27" s="1"/>
  <c r="B231" i="27"/>
  <c r="B230" i="27"/>
  <c r="B229" i="27"/>
  <c r="B228" i="27"/>
  <c r="B227" i="27"/>
  <c r="B226" i="27"/>
  <c r="B225" i="27"/>
  <c r="B224" i="27"/>
  <c r="B223" i="27"/>
  <c r="B222" i="27"/>
  <c r="B221" i="27"/>
  <c r="AI221" i="27" s="1"/>
  <c r="B220" i="27"/>
  <c r="AI220" i="27" s="1"/>
  <c r="B219" i="27"/>
  <c r="B218" i="27"/>
  <c r="B217" i="27"/>
  <c r="B216" i="27"/>
  <c r="B215" i="27"/>
  <c r="B214" i="27"/>
  <c r="B213" i="27"/>
  <c r="B212" i="27"/>
  <c r="B211" i="27"/>
  <c r="B210" i="27"/>
  <c r="B209" i="27"/>
  <c r="AI209" i="27" s="1"/>
  <c r="B208" i="27"/>
  <c r="AI208" i="27" s="1"/>
  <c r="B207" i="27"/>
  <c r="B206" i="27"/>
  <c r="B205" i="27"/>
  <c r="B204" i="27"/>
  <c r="B203" i="27"/>
  <c r="B202" i="27"/>
  <c r="AI202" i="27" s="1"/>
  <c r="B201" i="27"/>
  <c r="B200" i="27"/>
  <c r="B199" i="27"/>
  <c r="B198" i="27"/>
  <c r="B197" i="27"/>
  <c r="AI197" i="27" s="1"/>
  <c r="B196" i="27"/>
  <c r="AI196" i="27" s="1"/>
  <c r="B195" i="27"/>
  <c r="B194" i="27"/>
  <c r="B193" i="27"/>
  <c r="B192" i="27"/>
  <c r="B191" i="27"/>
  <c r="B190" i="27"/>
  <c r="AI190" i="27" s="1"/>
  <c r="B189" i="27"/>
  <c r="B188" i="27"/>
  <c r="B187" i="27"/>
  <c r="B186" i="27"/>
  <c r="B185" i="27"/>
  <c r="AI185" i="27" s="1"/>
  <c r="B184" i="27"/>
  <c r="AI184" i="27" s="1"/>
  <c r="B183" i="27"/>
  <c r="B182" i="27"/>
  <c r="B181" i="27"/>
  <c r="B180" i="27"/>
  <c r="B179" i="27"/>
  <c r="B178" i="27"/>
  <c r="AI178" i="27" s="1"/>
  <c r="B177" i="27"/>
  <c r="B176" i="27"/>
  <c r="B175" i="27"/>
  <c r="B174" i="27"/>
  <c r="B173" i="27"/>
  <c r="AI173" i="27" s="1"/>
  <c r="B172" i="27"/>
  <c r="B171" i="27"/>
  <c r="B170" i="27"/>
  <c r="B169" i="27"/>
  <c r="B168" i="27"/>
  <c r="B167" i="27"/>
  <c r="B166" i="27"/>
  <c r="B165" i="27"/>
  <c r="B164" i="27"/>
  <c r="B163" i="27"/>
  <c r="B162" i="27"/>
  <c r="B161" i="27"/>
  <c r="AI161" i="27" s="1"/>
  <c r="B160" i="27"/>
  <c r="AI160" i="27" s="1"/>
  <c r="B159" i="27"/>
  <c r="B158" i="27"/>
  <c r="B157" i="27"/>
  <c r="B156" i="27"/>
  <c r="B155" i="27"/>
  <c r="B154" i="27"/>
  <c r="B153" i="27"/>
  <c r="B152" i="27"/>
  <c r="B151" i="27"/>
  <c r="B150" i="27"/>
  <c r="B149" i="27"/>
  <c r="AI149" i="27" s="1"/>
  <c r="B148" i="27"/>
  <c r="AI148" i="27" s="1"/>
  <c r="B147" i="27"/>
  <c r="B146" i="27"/>
  <c r="B145" i="27"/>
  <c r="B144" i="27"/>
  <c r="B143" i="27"/>
  <c r="B142" i="27"/>
  <c r="B141" i="27"/>
  <c r="B140" i="27"/>
  <c r="B139" i="27"/>
  <c r="B138" i="27"/>
  <c r="B137" i="27"/>
  <c r="AI137" i="27" s="1"/>
  <c r="B136" i="27"/>
  <c r="B135" i="27"/>
  <c r="B134" i="27"/>
  <c r="B133" i="27"/>
  <c r="B132" i="27"/>
  <c r="B131" i="27"/>
  <c r="B130" i="27"/>
  <c r="B129" i="27"/>
  <c r="B128" i="27"/>
  <c r="B127" i="27"/>
  <c r="B126" i="27"/>
  <c r="B125" i="27"/>
  <c r="AI125" i="27" s="1"/>
  <c r="B124" i="27"/>
  <c r="B123" i="27"/>
  <c r="B122" i="27"/>
  <c r="B121" i="27"/>
  <c r="B120" i="27"/>
  <c r="B119" i="27"/>
  <c r="B118" i="27"/>
  <c r="AI118" i="27" s="1"/>
  <c r="B117" i="27"/>
  <c r="B116" i="27"/>
  <c r="B115" i="27"/>
  <c r="B114" i="27"/>
  <c r="B113" i="27"/>
  <c r="AI113" i="27" s="1"/>
  <c r="B112" i="27"/>
  <c r="B111" i="27"/>
  <c r="B110" i="27"/>
  <c r="B109" i="27"/>
  <c r="B108" i="27"/>
  <c r="B107" i="27"/>
  <c r="B106" i="27"/>
  <c r="AI106" i="27" s="1"/>
  <c r="B105" i="27"/>
  <c r="B104" i="27"/>
  <c r="B103" i="27"/>
  <c r="B102" i="27"/>
  <c r="B101" i="27"/>
  <c r="AI101" i="27" s="1"/>
  <c r="B100" i="27"/>
  <c r="B99" i="27"/>
  <c r="B98" i="27"/>
  <c r="B97" i="27"/>
  <c r="B96" i="27"/>
  <c r="B95" i="27"/>
  <c r="B94" i="27"/>
  <c r="B93" i="27"/>
  <c r="B92" i="27"/>
  <c r="B91" i="27"/>
  <c r="B90" i="27"/>
  <c r="B89" i="27"/>
  <c r="AI89" i="27" s="1"/>
  <c r="B88" i="27"/>
  <c r="B87" i="27"/>
  <c r="B86" i="27"/>
  <c r="B85" i="27"/>
  <c r="B84" i="27"/>
  <c r="B83" i="27"/>
  <c r="B82" i="27"/>
  <c r="B81" i="27"/>
  <c r="B80" i="27"/>
  <c r="B79" i="27"/>
  <c r="B78" i="27"/>
  <c r="B77" i="27"/>
  <c r="AI77" i="27" s="1"/>
  <c r="B76" i="27"/>
  <c r="B75" i="27"/>
  <c r="B74" i="27"/>
  <c r="B73" i="27"/>
  <c r="B72" i="27"/>
  <c r="B71" i="27"/>
  <c r="B70" i="27"/>
  <c r="B69" i="27"/>
  <c r="B68" i="27"/>
  <c r="B67" i="27"/>
  <c r="B66" i="27"/>
  <c r="B65" i="27"/>
  <c r="AI65" i="27" s="1"/>
  <c r="B64" i="27"/>
  <c r="B63" i="27"/>
  <c r="B62" i="27"/>
  <c r="B61" i="27"/>
  <c r="B60" i="27"/>
  <c r="B59" i="27"/>
  <c r="B58" i="27"/>
  <c r="AI58" i="27" s="1"/>
  <c r="B57" i="27"/>
  <c r="B56" i="27"/>
  <c r="B55" i="27"/>
  <c r="B54" i="27"/>
  <c r="B53" i="27"/>
  <c r="AI53" i="27" s="1"/>
  <c r="B52" i="27"/>
  <c r="B51" i="27"/>
  <c r="B50" i="27"/>
  <c r="B49" i="27"/>
  <c r="B48" i="27"/>
  <c r="B47" i="27"/>
  <c r="B46" i="27"/>
  <c r="AI46" i="27" s="1"/>
  <c r="B45" i="27"/>
  <c r="B44" i="27"/>
  <c r="B43" i="27"/>
  <c r="B42" i="27"/>
  <c r="B41" i="27"/>
  <c r="AI41" i="27" s="1"/>
  <c r="B40" i="27"/>
  <c r="B39" i="27"/>
  <c r="B38" i="27"/>
  <c r="B37" i="27"/>
  <c r="B36" i="27"/>
  <c r="B35" i="27"/>
  <c r="B34" i="27"/>
  <c r="AI34" i="27" s="1"/>
  <c r="B33" i="27"/>
  <c r="B32" i="27"/>
  <c r="B31" i="27"/>
  <c r="B30" i="27"/>
  <c r="B29" i="27"/>
  <c r="AI29" i="27" s="1"/>
  <c r="B28" i="27"/>
  <c r="B27" i="27"/>
  <c r="B26" i="27"/>
  <c r="B25" i="27"/>
  <c r="B24" i="27"/>
  <c r="B23" i="27"/>
  <c r="B22" i="27"/>
  <c r="B21" i="27"/>
  <c r="B20" i="27"/>
  <c r="B19" i="27"/>
  <c r="B18" i="27"/>
  <c r="B17" i="27"/>
  <c r="AI17" i="27" s="1"/>
  <c r="B16" i="27"/>
  <c r="B15" i="27"/>
  <c r="B14" i="27"/>
  <c r="B13" i="27"/>
  <c r="E123" i="27" l="1"/>
  <c r="AI123" i="27"/>
  <c r="E255" i="27"/>
  <c r="AI255" i="27"/>
  <c r="E363" i="27"/>
  <c r="AI363" i="27"/>
  <c r="E507" i="27"/>
  <c r="AI507" i="27"/>
  <c r="E627" i="27"/>
  <c r="AI627" i="27"/>
  <c r="E711" i="27"/>
  <c r="AI711" i="27"/>
  <c r="E831" i="27"/>
  <c r="AI831" i="27"/>
  <c r="E927" i="27"/>
  <c r="AI927" i="27"/>
  <c r="E999" i="27"/>
  <c r="AI999" i="27"/>
  <c r="E16" i="27"/>
  <c r="AI16" i="27"/>
  <c r="E100" i="27"/>
  <c r="AI100" i="27"/>
  <c r="E172" i="27"/>
  <c r="AI172" i="27"/>
  <c r="D30" i="27"/>
  <c r="AI30" i="27"/>
  <c r="D54" i="27"/>
  <c r="AI54" i="27"/>
  <c r="D78" i="27"/>
  <c r="AI78" i="27"/>
  <c r="E102" i="27"/>
  <c r="AI102" i="27"/>
  <c r="D126" i="27"/>
  <c r="AI126" i="27"/>
  <c r="E150" i="27"/>
  <c r="AI150" i="27"/>
  <c r="D174" i="27"/>
  <c r="AI174" i="27"/>
  <c r="D198" i="27"/>
  <c r="AI198" i="27"/>
  <c r="D222" i="27"/>
  <c r="AI222" i="27"/>
  <c r="E246" i="27"/>
  <c r="AI246" i="27"/>
  <c r="D258" i="27"/>
  <c r="AI258" i="27"/>
  <c r="D282" i="27"/>
  <c r="AI282" i="27"/>
  <c r="D306" i="27"/>
  <c r="AI306" i="27"/>
  <c r="D330" i="27"/>
  <c r="AI330" i="27"/>
  <c r="D342" i="27"/>
  <c r="AI342" i="27"/>
  <c r="D366" i="27"/>
  <c r="AI366" i="27"/>
  <c r="E390" i="27"/>
  <c r="AI390" i="27"/>
  <c r="D414" i="27"/>
  <c r="AI414" i="27"/>
  <c r="E438" i="27"/>
  <c r="AI438" i="27"/>
  <c r="D474" i="27"/>
  <c r="AI474" i="27"/>
  <c r="D498" i="27"/>
  <c r="AI498" i="27"/>
  <c r="E522" i="27"/>
  <c r="AI522" i="27"/>
  <c r="D546" i="27"/>
  <c r="AI546" i="27"/>
  <c r="D570" i="27"/>
  <c r="AI570" i="27"/>
  <c r="D594" i="27"/>
  <c r="AI594" i="27"/>
  <c r="D618" i="27"/>
  <c r="AI618" i="27"/>
  <c r="D642" i="27"/>
  <c r="AI642" i="27"/>
  <c r="E666" i="27"/>
  <c r="AI666" i="27"/>
  <c r="D690" i="27"/>
  <c r="AI690" i="27"/>
  <c r="D702" i="27"/>
  <c r="AI702" i="27"/>
  <c r="E726" i="27"/>
  <c r="AI726" i="27"/>
  <c r="D750" i="27"/>
  <c r="AI750" i="27"/>
  <c r="D774" i="27"/>
  <c r="AI774" i="27"/>
  <c r="D798" i="27"/>
  <c r="AI798" i="27"/>
  <c r="E810" i="27"/>
  <c r="AI810" i="27"/>
  <c r="D846" i="27"/>
  <c r="AI846" i="27"/>
  <c r="E870" i="27"/>
  <c r="AI870" i="27"/>
  <c r="D894" i="27"/>
  <c r="AI894" i="27"/>
  <c r="D930" i="27"/>
  <c r="AI930" i="27"/>
  <c r="E954" i="27"/>
  <c r="AI954" i="27"/>
  <c r="D978" i="27"/>
  <c r="AI978" i="27"/>
  <c r="D990" i="27"/>
  <c r="AI990" i="27"/>
  <c r="D1002" i="27"/>
  <c r="AI1002" i="27"/>
  <c r="E19" i="27"/>
  <c r="AI19" i="27"/>
  <c r="E31" i="27"/>
  <c r="AI31" i="27"/>
  <c r="D43" i="27"/>
  <c r="AI43" i="27"/>
  <c r="E55" i="27"/>
  <c r="AI55" i="27"/>
  <c r="E67" i="27"/>
  <c r="AI67" i="27"/>
  <c r="E79" i="27"/>
  <c r="AI79" i="27"/>
  <c r="E91" i="27"/>
  <c r="AI91" i="27"/>
  <c r="E103" i="27"/>
  <c r="AI103" i="27"/>
  <c r="D115" i="27"/>
  <c r="AI115" i="27"/>
  <c r="D127" i="27"/>
  <c r="AI127" i="27"/>
  <c r="D139" i="27"/>
  <c r="AI139" i="27"/>
  <c r="E151" i="27"/>
  <c r="AI151" i="27"/>
  <c r="E163" i="27"/>
  <c r="AI163" i="27"/>
  <c r="E175" i="27"/>
  <c r="AI175" i="27"/>
  <c r="E187" i="27"/>
  <c r="AI187" i="27"/>
  <c r="E199" i="27"/>
  <c r="AI199" i="27"/>
  <c r="E211" i="27"/>
  <c r="AI211" i="27"/>
  <c r="E223" i="27"/>
  <c r="AI223" i="27"/>
  <c r="D235" i="27"/>
  <c r="AI235" i="27"/>
  <c r="E247" i="27"/>
  <c r="AI247" i="27"/>
  <c r="E259" i="27"/>
  <c r="AI259" i="27"/>
  <c r="D271" i="27"/>
  <c r="AI271" i="27"/>
  <c r="D283" i="27"/>
  <c r="AI283" i="27"/>
  <c r="E295" i="27"/>
  <c r="AI295" i="27"/>
  <c r="E307" i="27"/>
  <c r="AI307" i="27"/>
  <c r="E319" i="27"/>
  <c r="AI319" i="27"/>
  <c r="D331" i="27"/>
  <c r="AI331" i="27"/>
  <c r="E343" i="27"/>
  <c r="AI343" i="27"/>
  <c r="E355" i="27"/>
  <c r="AI355" i="27"/>
  <c r="E367" i="27"/>
  <c r="AI367" i="27"/>
  <c r="E379" i="27"/>
  <c r="AI379" i="27"/>
  <c r="E391" i="27"/>
  <c r="AI391" i="27"/>
  <c r="E403" i="27"/>
  <c r="AI403" i="27"/>
  <c r="E415" i="27"/>
  <c r="AI415" i="27"/>
  <c r="E427" i="27"/>
  <c r="AI427" i="27"/>
  <c r="E439" i="27"/>
  <c r="AI439" i="27"/>
  <c r="E451" i="27"/>
  <c r="AI451" i="27"/>
  <c r="E463" i="27"/>
  <c r="AI463" i="27"/>
  <c r="E475" i="27"/>
  <c r="AI475" i="27"/>
  <c r="D487" i="27"/>
  <c r="AI487" i="27"/>
  <c r="E499" i="27"/>
  <c r="AI499" i="27"/>
  <c r="E511" i="27"/>
  <c r="AI511" i="27"/>
  <c r="D523" i="27"/>
  <c r="AI523" i="27"/>
  <c r="D535" i="27"/>
  <c r="AI535" i="27"/>
  <c r="D547" i="27"/>
  <c r="AI547" i="27"/>
  <c r="E559" i="27"/>
  <c r="AI559" i="27"/>
  <c r="E571" i="27"/>
  <c r="AI571" i="27"/>
  <c r="E583" i="27"/>
  <c r="AI583" i="27"/>
  <c r="E595" i="27"/>
  <c r="AI595" i="27"/>
  <c r="D607" i="27"/>
  <c r="AI607" i="27"/>
  <c r="E619" i="27"/>
  <c r="AI619" i="27"/>
  <c r="E631" i="27"/>
  <c r="AI631" i="27"/>
  <c r="E643" i="27"/>
  <c r="AI643" i="27"/>
  <c r="E655" i="27"/>
  <c r="AI655" i="27"/>
  <c r="E667" i="27"/>
  <c r="AI667" i="27"/>
  <c r="D679" i="27"/>
  <c r="AI679" i="27"/>
  <c r="E691" i="27"/>
  <c r="AI691" i="27"/>
  <c r="D703" i="27"/>
  <c r="AI703" i="27"/>
  <c r="D715" i="27"/>
  <c r="AI715" i="27"/>
  <c r="E727" i="27"/>
  <c r="AI727" i="27"/>
  <c r="E739" i="27"/>
  <c r="AI739" i="27"/>
  <c r="D751" i="27"/>
  <c r="AI751" i="27"/>
  <c r="E763" i="27"/>
  <c r="AI763" i="27"/>
  <c r="E775" i="27"/>
  <c r="AI775" i="27"/>
  <c r="E787" i="27"/>
  <c r="AI787" i="27"/>
  <c r="E799" i="27"/>
  <c r="AI799" i="27"/>
  <c r="D811" i="27"/>
  <c r="AI811" i="27"/>
  <c r="E823" i="27"/>
  <c r="AI823" i="27"/>
  <c r="D835" i="27"/>
  <c r="AI835" i="27"/>
  <c r="D847" i="27"/>
  <c r="AI847" i="27"/>
  <c r="D859" i="27"/>
  <c r="AI859" i="27"/>
  <c r="E871" i="27"/>
  <c r="AI871" i="27"/>
  <c r="E883" i="27"/>
  <c r="AI883" i="27"/>
  <c r="D895" i="27"/>
  <c r="AI895" i="27"/>
  <c r="E907" i="27"/>
  <c r="AI907" i="27"/>
  <c r="E919" i="27"/>
  <c r="AI919" i="27"/>
  <c r="E931" i="27"/>
  <c r="AI931" i="27"/>
  <c r="E943" i="27"/>
  <c r="AI943" i="27"/>
  <c r="D955" i="27"/>
  <c r="AI955" i="27"/>
  <c r="E967" i="27"/>
  <c r="AI967" i="27"/>
  <c r="D979" i="27"/>
  <c r="AI979" i="27"/>
  <c r="E991" i="27"/>
  <c r="AI991" i="27"/>
  <c r="D1003" i="27"/>
  <c r="AI1003" i="27"/>
  <c r="D619" i="27"/>
  <c r="E99" i="27"/>
  <c r="AI99" i="27"/>
  <c r="E243" i="27"/>
  <c r="AI243" i="27"/>
  <c r="E387" i="27"/>
  <c r="AI387" i="27"/>
  <c r="E519" i="27"/>
  <c r="AI519" i="27"/>
  <c r="E639" i="27"/>
  <c r="AI639" i="27"/>
  <c r="E747" i="27"/>
  <c r="AI747" i="27"/>
  <c r="E855" i="27"/>
  <c r="AI855" i="27"/>
  <c r="E975" i="27"/>
  <c r="AI975" i="27"/>
  <c r="D18" i="27"/>
  <c r="AI18" i="27"/>
  <c r="D42" i="27"/>
  <c r="AI42" i="27"/>
  <c r="D66" i="27"/>
  <c r="AI66" i="27"/>
  <c r="E90" i="27"/>
  <c r="AI90" i="27"/>
  <c r="D114" i="27"/>
  <c r="AI114" i="27"/>
  <c r="D138" i="27"/>
  <c r="AI138" i="27"/>
  <c r="D162" i="27"/>
  <c r="AI162" i="27"/>
  <c r="D186" i="27"/>
  <c r="AI186" i="27"/>
  <c r="D210" i="27"/>
  <c r="AI210" i="27"/>
  <c r="E234" i="27"/>
  <c r="AI234" i="27"/>
  <c r="D270" i="27"/>
  <c r="AI270" i="27"/>
  <c r="E294" i="27"/>
  <c r="AI294" i="27"/>
  <c r="D318" i="27"/>
  <c r="AI318" i="27"/>
  <c r="D354" i="27"/>
  <c r="AI354" i="27"/>
  <c r="E378" i="27"/>
  <c r="AI378" i="27"/>
  <c r="D402" i="27"/>
  <c r="AI402" i="27"/>
  <c r="D426" i="27"/>
  <c r="AI426" i="27"/>
  <c r="D450" i="27"/>
  <c r="AI450" i="27"/>
  <c r="D462" i="27"/>
  <c r="AI462" i="27"/>
  <c r="D486" i="27"/>
  <c r="AI486" i="27"/>
  <c r="D510" i="27"/>
  <c r="AI510" i="27"/>
  <c r="E534" i="27"/>
  <c r="AI534" i="27"/>
  <c r="D558" i="27"/>
  <c r="AI558" i="27"/>
  <c r="E582" i="27"/>
  <c r="AI582" i="27"/>
  <c r="D606" i="27"/>
  <c r="AI606" i="27"/>
  <c r="D630" i="27"/>
  <c r="AI630" i="27"/>
  <c r="D654" i="27"/>
  <c r="AI654" i="27"/>
  <c r="E678" i="27"/>
  <c r="AI678" i="27"/>
  <c r="D714" i="27"/>
  <c r="AI714" i="27"/>
  <c r="D738" i="27"/>
  <c r="AI738" i="27"/>
  <c r="D762" i="27"/>
  <c r="AI762" i="27"/>
  <c r="D786" i="27"/>
  <c r="AI786" i="27"/>
  <c r="E822" i="27"/>
  <c r="AI822" i="27"/>
  <c r="D834" i="27"/>
  <c r="AI834" i="27"/>
  <c r="D858" i="27"/>
  <c r="AI858" i="27"/>
  <c r="D882" i="27"/>
  <c r="AI882" i="27"/>
  <c r="D906" i="27"/>
  <c r="AI906" i="27"/>
  <c r="D918" i="27"/>
  <c r="AI918" i="27"/>
  <c r="D942" i="27"/>
  <c r="AI942" i="27"/>
  <c r="E966" i="27"/>
  <c r="AI966" i="27"/>
  <c r="E20" i="27"/>
  <c r="AI20" i="27"/>
  <c r="E32" i="27"/>
  <c r="AI32" i="27"/>
  <c r="D44" i="27"/>
  <c r="AI44" i="27"/>
  <c r="E56" i="27"/>
  <c r="AI56" i="27"/>
  <c r="E68" i="27"/>
  <c r="AI68" i="27"/>
  <c r="E80" i="27"/>
  <c r="AI80" i="27"/>
  <c r="E92" i="27"/>
  <c r="AI92" i="27"/>
  <c r="D104" i="27"/>
  <c r="AI104" i="27"/>
  <c r="E116" i="27"/>
  <c r="AI116" i="27"/>
  <c r="E128" i="27"/>
  <c r="AI128" i="27"/>
  <c r="E140" i="27"/>
  <c r="AI140" i="27"/>
  <c r="E152" i="27"/>
  <c r="AI152" i="27"/>
  <c r="E164" i="27"/>
  <c r="AI164" i="27"/>
  <c r="D176" i="27"/>
  <c r="AI176" i="27"/>
  <c r="E188" i="27"/>
  <c r="AI188" i="27"/>
  <c r="E200" i="27"/>
  <c r="AI200" i="27"/>
  <c r="E212" i="27"/>
  <c r="AI212" i="27"/>
  <c r="E224" i="27"/>
  <c r="AI224" i="27"/>
  <c r="E236" i="27"/>
  <c r="AI236" i="27"/>
  <c r="E248" i="27"/>
  <c r="AI248" i="27"/>
  <c r="E260" i="27"/>
  <c r="AI260" i="27"/>
  <c r="E272" i="27"/>
  <c r="AI272" i="27"/>
  <c r="E284" i="27"/>
  <c r="AI284" i="27"/>
  <c r="E296" i="27"/>
  <c r="AI296" i="27"/>
  <c r="E308" i="27"/>
  <c r="AI308" i="27"/>
  <c r="D320" i="27"/>
  <c r="AI320" i="27"/>
  <c r="E332" i="27"/>
  <c r="AI332" i="27"/>
  <c r="E344" i="27"/>
  <c r="AI344" i="27"/>
  <c r="E356" i="27"/>
  <c r="AI356" i="27"/>
  <c r="E368" i="27"/>
  <c r="AI368" i="27"/>
  <c r="D380" i="27"/>
  <c r="AI380" i="27"/>
  <c r="D392" i="27"/>
  <c r="AI392" i="27"/>
  <c r="E404" i="27"/>
  <c r="AI404" i="27"/>
  <c r="E416" i="27"/>
  <c r="AI416" i="27"/>
  <c r="E428" i="27"/>
  <c r="AI428" i="27"/>
  <c r="E440" i="27"/>
  <c r="AI440" i="27"/>
  <c r="E452" i="27"/>
  <c r="AI452" i="27"/>
  <c r="E464" i="27"/>
  <c r="AI464" i="27"/>
  <c r="D476" i="27"/>
  <c r="AI476" i="27"/>
  <c r="E488" i="27"/>
  <c r="AI488" i="27"/>
  <c r="E500" i="27"/>
  <c r="AI500" i="27"/>
  <c r="E512" i="27"/>
  <c r="AI512" i="27"/>
  <c r="E524" i="27"/>
  <c r="AI524" i="27"/>
  <c r="E536" i="27"/>
  <c r="AI536" i="27"/>
  <c r="D548" i="27"/>
  <c r="AI548" i="27"/>
  <c r="E560" i="27"/>
  <c r="AI560" i="27"/>
  <c r="E572" i="27"/>
  <c r="AI572" i="27"/>
  <c r="D584" i="27"/>
  <c r="AI584" i="27"/>
  <c r="E596" i="27"/>
  <c r="AI596" i="27"/>
  <c r="E608" i="27"/>
  <c r="AI608" i="27"/>
  <c r="E620" i="27"/>
  <c r="AI620" i="27"/>
  <c r="E632" i="27"/>
  <c r="AI632" i="27"/>
  <c r="E644" i="27"/>
  <c r="AI644" i="27"/>
  <c r="E656" i="27"/>
  <c r="AI656" i="27"/>
  <c r="E668" i="27"/>
  <c r="AI668" i="27"/>
  <c r="D680" i="27"/>
  <c r="AI680" i="27"/>
  <c r="E692" i="27"/>
  <c r="AI692" i="27"/>
  <c r="E704" i="27"/>
  <c r="AI704" i="27"/>
  <c r="E716" i="27"/>
  <c r="AI716" i="27"/>
  <c r="E728" i="27"/>
  <c r="AI728" i="27"/>
  <c r="E740" i="27"/>
  <c r="AI740" i="27"/>
  <c r="D752" i="27"/>
  <c r="AI752" i="27"/>
  <c r="E764" i="27"/>
  <c r="AI764" i="27"/>
  <c r="E776" i="27"/>
  <c r="AI776" i="27"/>
  <c r="E788" i="27"/>
  <c r="AI788" i="27"/>
  <c r="E800" i="27"/>
  <c r="AI800" i="27"/>
  <c r="E812" i="27"/>
  <c r="AI812" i="27"/>
  <c r="D824" i="27"/>
  <c r="AI824" i="27"/>
  <c r="E836" i="27"/>
  <c r="AI836" i="27"/>
  <c r="E848" i="27"/>
  <c r="AI848" i="27"/>
  <c r="E860" i="27"/>
  <c r="AI860" i="27"/>
  <c r="E872" i="27"/>
  <c r="AI872" i="27"/>
  <c r="D884" i="27"/>
  <c r="AI884" i="27"/>
  <c r="D896" i="27"/>
  <c r="AI896" i="27"/>
  <c r="E908" i="27"/>
  <c r="AI908" i="27"/>
  <c r="E920" i="27"/>
  <c r="AI920" i="27"/>
  <c r="E932" i="27"/>
  <c r="AI932" i="27"/>
  <c r="E944" i="27"/>
  <c r="AI944" i="27"/>
  <c r="E956" i="27"/>
  <c r="AI956" i="27"/>
  <c r="D968" i="27"/>
  <c r="AI968" i="27"/>
  <c r="E980" i="27"/>
  <c r="AI980" i="27"/>
  <c r="E51" i="27"/>
  <c r="AI51" i="27"/>
  <c r="E87" i="27"/>
  <c r="AI87" i="27"/>
  <c r="E135" i="27"/>
  <c r="AI135" i="27"/>
  <c r="E147" i="27"/>
  <c r="AI147" i="27"/>
  <c r="E183" i="27"/>
  <c r="AI183" i="27"/>
  <c r="E207" i="27"/>
  <c r="AI207" i="27"/>
  <c r="E231" i="27"/>
  <c r="AI231" i="27"/>
  <c r="E279" i="27"/>
  <c r="AI279" i="27"/>
  <c r="E315" i="27"/>
  <c r="AI315" i="27"/>
  <c r="E351" i="27"/>
  <c r="AI351" i="27"/>
  <c r="E411" i="27"/>
  <c r="AI411" i="27"/>
  <c r="E435" i="27"/>
  <c r="AI435" i="27"/>
  <c r="E459" i="27"/>
  <c r="AI459" i="27"/>
  <c r="E495" i="27"/>
  <c r="AI495" i="27"/>
  <c r="E543" i="27"/>
  <c r="AI543" i="27"/>
  <c r="E567" i="27"/>
  <c r="AI567" i="27"/>
  <c r="E603" i="27"/>
  <c r="AI603" i="27"/>
  <c r="E651" i="27"/>
  <c r="AI651" i="27"/>
  <c r="E687" i="27"/>
  <c r="AI687" i="27"/>
  <c r="E735" i="27"/>
  <c r="AI735" i="27"/>
  <c r="E771" i="27"/>
  <c r="AI771" i="27"/>
  <c r="E819" i="27"/>
  <c r="AI819" i="27"/>
  <c r="E867" i="27"/>
  <c r="AI867" i="27"/>
  <c r="E915" i="27"/>
  <c r="AI915" i="27"/>
  <c r="E28" i="27"/>
  <c r="AI28" i="27"/>
  <c r="E64" i="27"/>
  <c r="AI64" i="27"/>
  <c r="E112" i="27"/>
  <c r="AI112" i="27"/>
  <c r="E45" i="27"/>
  <c r="AI45" i="27"/>
  <c r="E93" i="27"/>
  <c r="AI93" i="27"/>
  <c r="E117" i="27"/>
  <c r="AI117" i="27"/>
  <c r="E165" i="27"/>
  <c r="AI165" i="27"/>
  <c r="E189" i="27"/>
  <c r="AI189" i="27"/>
  <c r="E237" i="27"/>
  <c r="AI237" i="27"/>
  <c r="E285" i="27"/>
  <c r="AI285" i="27"/>
  <c r="E333" i="27"/>
  <c r="AI333" i="27"/>
  <c r="D381" i="27"/>
  <c r="AI381" i="27"/>
  <c r="E417" i="27"/>
  <c r="AI417" i="27"/>
  <c r="D441" i="27"/>
  <c r="AI441" i="27"/>
  <c r="E477" i="27"/>
  <c r="AI477" i="27"/>
  <c r="D513" i="27"/>
  <c r="AI513" i="27"/>
  <c r="E549" i="27"/>
  <c r="AI549" i="27"/>
  <c r="D585" i="27"/>
  <c r="AI585" i="27"/>
  <c r="E621" i="27"/>
  <c r="AI621" i="27"/>
  <c r="D657" i="27"/>
  <c r="AI657" i="27"/>
  <c r="E693" i="27"/>
  <c r="AI693" i="27"/>
  <c r="E729" i="27"/>
  <c r="AI729" i="27"/>
  <c r="E765" i="27"/>
  <c r="AI765" i="27"/>
  <c r="D801" i="27"/>
  <c r="AI801" i="27"/>
  <c r="E837" i="27"/>
  <c r="AI837" i="27"/>
  <c r="E873" i="27"/>
  <c r="AI873" i="27"/>
  <c r="E909" i="27"/>
  <c r="AI909" i="27"/>
  <c r="D933" i="27"/>
  <c r="AI933" i="27"/>
  <c r="E981" i="27"/>
  <c r="AI981" i="27"/>
  <c r="D166" i="27"/>
  <c r="AI166" i="27"/>
  <c r="E75" i="27"/>
  <c r="AI75" i="27"/>
  <c r="E195" i="27"/>
  <c r="AI195" i="27"/>
  <c r="E327" i="27"/>
  <c r="AI327" i="27"/>
  <c r="E447" i="27"/>
  <c r="AI447" i="27"/>
  <c r="E555" i="27"/>
  <c r="AI555" i="27"/>
  <c r="E675" i="27"/>
  <c r="AI675" i="27"/>
  <c r="E807" i="27"/>
  <c r="AI807" i="27"/>
  <c r="E951" i="27"/>
  <c r="AI951" i="27"/>
  <c r="E15" i="27"/>
  <c r="AI15" i="27"/>
  <c r="E63" i="27"/>
  <c r="AI63" i="27"/>
  <c r="E111" i="27"/>
  <c r="AI111" i="27"/>
  <c r="E159" i="27"/>
  <c r="AI159" i="27"/>
  <c r="E219" i="27"/>
  <c r="AI219" i="27"/>
  <c r="E267" i="27"/>
  <c r="AI267" i="27"/>
  <c r="E303" i="27"/>
  <c r="AI303" i="27"/>
  <c r="E339" i="27"/>
  <c r="AI339" i="27"/>
  <c r="E375" i="27"/>
  <c r="AI375" i="27"/>
  <c r="E423" i="27"/>
  <c r="AI423" i="27"/>
  <c r="E471" i="27"/>
  <c r="AI471" i="27"/>
  <c r="E531" i="27"/>
  <c r="AI531" i="27"/>
  <c r="E591" i="27"/>
  <c r="AI591" i="27"/>
  <c r="E663" i="27"/>
  <c r="AI663" i="27"/>
  <c r="E723" i="27"/>
  <c r="AI723" i="27"/>
  <c r="E759" i="27"/>
  <c r="AI759" i="27"/>
  <c r="E795" i="27"/>
  <c r="AI795" i="27"/>
  <c r="E843" i="27"/>
  <c r="AI843" i="27"/>
  <c r="E891" i="27"/>
  <c r="AI891" i="27"/>
  <c r="E903" i="27"/>
  <c r="AI903" i="27"/>
  <c r="E939" i="27"/>
  <c r="AI939" i="27"/>
  <c r="E987" i="27"/>
  <c r="AI987" i="27"/>
  <c r="E52" i="27"/>
  <c r="AI52" i="27"/>
  <c r="E88" i="27"/>
  <c r="AI88" i="27"/>
  <c r="E124" i="27"/>
  <c r="AI124" i="27"/>
  <c r="E21" i="27"/>
  <c r="AI21" i="27"/>
  <c r="E33" i="27"/>
  <c r="AI33" i="27"/>
  <c r="E69" i="27"/>
  <c r="AI69" i="27"/>
  <c r="D105" i="27"/>
  <c r="AI105" i="27"/>
  <c r="E141" i="27"/>
  <c r="AI141" i="27"/>
  <c r="D177" i="27"/>
  <c r="AI177" i="27"/>
  <c r="D213" i="27"/>
  <c r="AI213" i="27"/>
  <c r="D249" i="27"/>
  <c r="AI249" i="27"/>
  <c r="E273" i="27"/>
  <c r="AI273" i="27"/>
  <c r="E309" i="27"/>
  <c r="AI309" i="27"/>
  <c r="E345" i="27"/>
  <c r="AI345" i="27"/>
  <c r="E369" i="27"/>
  <c r="AI369" i="27"/>
  <c r="D393" i="27"/>
  <c r="AI393" i="27"/>
  <c r="E429" i="27"/>
  <c r="AI429" i="27"/>
  <c r="D465" i="27"/>
  <c r="AI465" i="27"/>
  <c r="D501" i="27"/>
  <c r="AI501" i="27"/>
  <c r="E537" i="27"/>
  <c r="AI537" i="27"/>
  <c r="E573" i="27"/>
  <c r="AI573" i="27"/>
  <c r="D609" i="27"/>
  <c r="AI609" i="27"/>
  <c r="E645" i="27"/>
  <c r="AI645" i="27"/>
  <c r="D681" i="27"/>
  <c r="AI681" i="27"/>
  <c r="E705" i="27"/>
  <c r="AI705" i="27"/>
  <c r="E741" i="27"/>
  <c r="AI741" i="27"/>
  <c r="E777" i="27"/>
  <c r="AI777" i="27"/>
  <c r="D825" i="27"/>
  <c r="AI825" i="27"/>
  <c r="E849" i="27"/>
  <c r="AI849" i="27"/>
  <c r="D897" i="27"/>
  <c r="AI897" i="27"/>
  <c r="E921" i="27"/>
  <c r="AI921" i="27"/>
  <c r="E957" i="27"/>
  <c r="AI957" i="27"/>
  <c r="D969" i="27"/>
  <c r="AI969" i="27"/>
  <c r="E1005" i="27"/>
  <c r="AI1005" i="27"/>
  <c r="D22" i="27"/>
  <c r="AI22" i="27"/>
  <c r="D70" i="27"/>
  <c r="AI70" i="27"/>
  <c r="D82" i="27"/>
  <c r="AI82" i="27"/>
  <c r="D94" i="27"/>
  <c r="AI94" i="27"/>
  <c r="D130" i="27"/>
  <c r="AI130" i="27"/>
  <c r="D154" i="27"/>
  <c r="AI154" i="27"/>
  <c r="D214" i="27"/>
  <c r="AI214" i="27"/>
  <c r="D226" i="27"/>
  <c r="AI226" i="27"/>
  <c r="D238" i="27"/>
  <c r="AI238" i="27"/>
  <c r="D274" i="27"/>
  <c r="AI274" i="27"/>
  <c r="D298" i="27"/>
  <c r="AI298" i="27"/>
  <c r="D310" i="27"/>
  <c r="AI310" i="27"/>
  <c r="D358" i="27"/>
  <c r="AI358" i="27"/>
  <c r="D370" i="27"/>
  <c r="AI370" i="27"/>
  <c r="D382" i="27"/>
  <c r="AI382" i="27"/>
  <c r="D430" i="27"/>
  <c r="AI430" i="27"/>
  <c r="D442" i="27"/>
  <c r="AI442" i="27"/>
  <c r="D454" i="27"/>
  <c r="AI454" i="27"/>
  <c r="D502" i="27"/>
  <c r="AI502" i="27"/>
  <c r="D514" i="27"/>
  <c r="AI514" i="27"/>
  <c r="D526" i="27"/>
  <c r="AI526" i="27"/>
  <c r="D562" i="27"/>
  <c r="AI562" i="27"/>
  <c r="D574" i="27"/>
  <c r="AI574" i="27"/>
  <c r="D586" i="27"/>
  <c r="AI586" i="27"/>
  <c r="D598" i="27"/>
  <c r="AI598" i="27"/>
  <c r="D646" i="27"/>
  <c r="AI646" i="27"/>
  <c r="D658" i="27"/>
  <c r="AI658" i="27"/>
  <c r="D670" i="27"/>
  <c r="AI670" i="27"/>
  <c r="D706" i="27"/>
  <c r="AI706" i="27"/>
  <c r="D718" i="27"/>
  <c r="AI718" i="27"/>
  <c r="D730" i="27"/>
  <c r="AI730" i="27"/>
  <c r="D742" i="27"/>
  <c r="AI742" i="27"/>
  <c r="D790" i="27"/>
  <c r="AI790" i="27"/>
  <c r="D802" i="27"/>
  <c r="AI802" i="27"/>
  <c r="D814" i="27"/>
  <c r="AI814" i="27"/>
  <c r="D850" i="27"/>
  <c r="AI850" i="27"/>
  <c r="D862" i="27"/>
  <c r="AI862" i="27"/>
  <c r="D874" i="27"/>
  <c r="AI874" i="27"/>
  <c r="D886" i="27"/>
  <c r="AI886" i="27"/>
  <c r="D934" i="27"/>
  <c r="AI934" i="27"/>
  <c r="D994" i="27"/>
  <c r="AI994" i="27"/>
  <c r="E23" i="27"/>
  <c r="AI23" i="27"/>
  <c r="E59" i="27"/>
  <c r="AI59" i="27"/>
  <c r="E71" i="27"/>
  <c r="AI71" i="27"/>
  <c r="E95" i="27"/>
  <c r="AI95" i="27"/>
  <c r="E119" i="27"/>
  <c r="AI119" i="27"/>
  <c r="E131" i="27"/>
  <c r="AI131" i="27"/>
  <c r="E167" i="27"/>
  <c r="AI167" i="27"/>
  <c r="E179" i="27"/>
  <c r="AI179" i="27"/>
  <c r="E203" i="27"/>
  <c r="AI203" i="27"/>
  <c r="E227" i="27"/>
  <c r="AI227" i="27"/>
  <c r="E251" i="27"/>
  <c r="AI251" i="27"/>
  <c r="E275" i="27"/>
  <c r="AI275" i="27"/>
  <c r="E299" i="27"/>
  <c r="AI299" i="27"/>
  <c r="E323" i="27"/>
  <c r="AI323" i="27"/>
  <c r="E347" i="27"/>
  <c r="AI347" i="27"/>
  <c r="E371" i="27"/>
  <c r="AI371" i="27"/>
  <c r="E395" i="27"/>
  <c r="AI395" i="27"/>
  <c r="E419" i="27"/>
  <c r="AI419" i="27"/>
  <c r="E443" i="27"/>
  <c r="AI443" i="27"/>
  <c r="E467" i="27"/>
  <c r="AI467" i="27"/>
  <c r="E491" i="27"/>
  <c r="AI491" i="27"/>
  <c r="E515" i="27"/>
  <c r="AI515" i="27"/>
  <c r="E539" i="27"/>
  <c r="AI539" i="27"/>
  <c r="E551" i="27"/>
  <c r="AI551" i="27"/>
  <c r="E587" i="27"/>
  <c r="AI587" i="27"/>
  <c r="E599" i="27"/>
  <c r="AI599" i="27"/>
  <c r="E611" i="27"/>
  <c r="AI611" i="27"/>
  <c r="E647" i="27"/>
  <c r="AI647" i="27"/>
  <c r="E659" i="27"/>
  <c r="AI659" i="27"/>
  <c r="E683" i="27"/>
  <c r="AI683" i="27"/>
  <c r="E707" i="27"/>
  <c r="AI707" i="27"/>
  <c r="E719" i="27"/>
  <c r="AI719" i="27"/>
  <c r="E743" i="27"/>
  <c r="AI743" i="27"/>
  <c r="E767" i="27"/>
  <c r="AI767" i="27"/>
  <c r="E779" i="27"/>
  <c r="AI779" i="27"/>
  <c r="E803" i="27"/>
  <c r="AI803" i="27"/>
  <c r="E827" i="27"/>
  <c r="AI827" i="27"/>
  <c r="E851" i="27"/>
  <c r="AI851" i="27"/>
  <c r="E887" i="27"/>
  <c r="AI887" i="27"/>
  <c r="E911" i="27"/>
  <c r="AI911" i="27"/>
  <c r="E947" i="27"/>
  <c r="AI947" i="27"/>
  <c r="E983" i="27"/>
  <c r="AI983" i="27"/>
  <c r="E24" i="27"/>
  <c r="AI24" i="27"/>
  <c r="E36" i="27"/>
  <c r="AI36" i="27"/>
  <c r="E48" i="27"/>
  <c r="AI48" i="27"/>
  <c r="E60" i="27"/>
  <c r="AI60" i="27"/>
  <c r="E72" i="27"/>
  <c r="AI72" i="27"/>
  <c r="E84" i="27"/>
  <c r="AI84" i="27"/>
  <c r="E96" i="27"/>
  <c r="AI96" i="27"/>
  <c r="E108" i="27"/>
  <c r="AI108" i="27"/>
  <c r="E120" i="27"/>
  <c r="AI120" i="27"/>
  <c r="E132" i="27"/>
  <c r="AI132" i="27"/>
  <c r="E144" i="27"/>
  <c r="AI144" i="27"/>
  <c r="E156" i="27"/>
  <c r="AI156" i="27"/>
  <c r="E168" i="27"/>
  <c r="AI168" i="27"/>
  <c r="E180" i="27"/>
  <c r="AI180" i="27"/>
  <c r="E192" i="27"/>
  <c r="AI192" i="27"/>
  <c r="E204" i="27"/>
  <c r="AI204" i="27"/>
  <c r="E216" i="27"/>
  <c r="AI216" i="27"/>
  <c r="E228" i="27"/>
  <c r="AI228" i="27"/>
  <c r="E240" i="27"/>
  <c r="AI240" i="27"/>
  <c r="E252" i="27"/>
  <c r="AI252" i="27"/>
  <c r="E264" i="27"/>
  <c r="AI264" i="27"/>
  <c r="E276" i="27"/>
  <c r="AI276" i="27"/>
  <c r="E288" i="27"/>
  <c r="AI288" i="27"/>
  <c r="E300" i="27"/>
  <c r="AI300" i="27"/>
  <c r="E312" i="27"/>
  <c r="AI312" i="27"/>
  <c r="E324" i="27"/>
  <c r="AI324" i="27"/>
  <c r="E336" i="27"/>
  <c r="AI336" i="27"/>
  <c r="E348" i="27"/>
  <c r="AI348" i="27"/>
  <c r="E360" i="27"/>
  <c r="AI360" i="27"/>
  <c r="E372" i="27"/>
  <c r="AI372" i="27"/>
  <c r="E384" i="27"/>
  <c r="AI384" i="27"/>
  <c r="E396" i="27"/>
  <c r="AI396" i="27"/>
  <c r="E408" i="27"/>
  <c r="AI408" i="27"/>
  <c r="E420" i="27"/>
  <c r="AI420" i="27"/>
  <c r="E432" i="27"/>
  <c r="AI432" i="27"/>
  <c r="E444" i="27"/>
  <c r="AI444" i="27"/>
  <c r="E456" i="27"/>
  <c r="AI456" i="27"/>
  <c r="E468" i="27"/>
  <c r="AI468" i="27"/>
  <c r="E480" i="27"/>
  <c r="AI480" i="27"/>
  <c r="E492" i="27"/>
  <c r="AI492" i="27"/>
  <c r="E504" i="27"/>
  <c r="AI504" i="27"/>
  <c r="E516" i="27"/>
  <c r="AI516" i="27"/>
  <c r="E528" i="27"/>
  <c r="AI528" i="27"/>
  <c r="E540" i="27"/>
  <c r="AI540" i="27"/>
  <c r="E552" i="27"/>
  <c r="AI552" i="27"/>
  <c r="E564" i="27"/>
  <c r="AI564" i="27"/>
  <c r="E576" i="27"/>
  <c r="AI576" i="27"/>
  <c r="E588" i="27"/>
  <c r="AI588" i="27"/>
  <c r="E600" i="27"/>
  <c r="AI600" i="27"/>
  <c r="E612" i="27"/>
  <c r="AI612" i="27"/>
  <c r="E624" i="27"/>
  <c r="AI624" i="27"/>
  <c r="E636" i="27"/>
  <c r="AI636" i="27"/>
  <c r="E648" i="27"/>
  <c r="AI648" i="27"/>
  <c r="E660" i="27"/>
  <c r="AI660" i="27"/>
  <c r="E672" i="27"/>
  <c r="AI672" i="27"/>
  <c r="E684" i="27"/>
  <c r="AI684" i="27"/>
  <c r="E696" i="27"/>
  <c r="AI696" i="27"/>
  <c r="E708" i="27"/>
  <c r="AI708" i="27"/>
  <c r="E720" i="27"/>
  <c r="AI720" i="27"/>
  <c r="E732" i="27"/>
  <c r="AI732" i="27"/>
  <c r="E744" i="27"/>
  <c r="AI744" i="27"/>
  <c r="E756" i="27"/>
  <c r="AI756" i="27"/>
  <c r="E768" i="27"/>
  <c r="AI768" i="27"/>
  <c r="E780" i="27"/>
  <c r="AI780" i="27"/>
  <c r="E792" i="27"/>
  <c r="AI792" i="27"/>
  <c r="E804" i="27"/>
  <c r="AI804" i="27"/>
  <c r="E816" i="27"/>
  <c r="AI816" i="27"/>
  <c r="E828" i="27"/>
  <c r="AI828" i="27"/>
  <c r="E840" i="27"/>
  <c r="AI840" i="27"/>
  <c r="E852" i="27"/>
  <c r="AI852" i="27"/>
  <c r="E864" i="27"/>
  <c r="AI864" i="27"/>
  <c r="E876" i="27"/>
  <c r="AI876" i="27"/>
  <c r="E888" i="27"/>
  <c r="AI888" i="27"/>
  <c r="E900" i="27"/>
  <c r="AI900" i="27"/>
  <c r="E912" i="27"/>
  <c r="AI912" i="27"/>
  <c r="E924" i="27"/>
  <c r="AI924" i="27"/>
  <c r="E936" i="27"/>
  <c r="AI936" i="27"/>
  <c r="E948" i="27"/>
  <c r="AI948" i="27"/>
  <c r="E960" i="27"/>
  <c r="AI960" i="27"/>
  <c r="E972" i="27"/>
  <c r="AI972" i="27"/>
  <c r="E39" i="27"/>
  <c r="AI39" i="27"/>
  <c r="E171" i="27"/>
  <c r="AI171" i="27"/>
  <c r="E291" i="27"/>
  <c r="AI291" i="27"/>
  <c r="E399" i="27"/>
  <c r="AI399" i="27"/>
  <c r="E483" i="27"/>
  <c r="AI483" i="27"/>
  <c r="E579" i="27"/>
  <c r="AI579" i="27"/>
  <c r="E699" i="27"/>
  <c r="AI699" i="27"/>
  <c r="E783" i="27"/>
  <c r="AI783" i="27"/>
  <c r="E879" i="27"/>
  <c r="AI879" i="27"/>
  <c r="E963" i="27"/>
  <c r="AI963" i="27"/>
  <c r="E40" i="27"/>
  <c r="AI40" i="27"/>
  <c r="E136" i="27"/>
  <c r="AI136" i="27"/>
  <c r="E81" i="27"/>
  <c r="AI81" i="27"/>
  <c r="E153" i="27"/>
  <c r="AI153" i="27"/>
  <c r="D225" i="27"/>
  <c r="AI225" i="27"/>
  <c r="E297" i="27"/>
  <c r="AI297" i="27"/>
  <c r="D357" i="27"/>
  <c r="AI357" i="27"/>
  <c r="E453" i="27"/>
  <c r="AI453" i="27"/>
  <c r="E525" i="27"/>
  <c r="AI525" i="27"/>
  <c r="D597" i="27"/>
  <c r="AI597" i="27"/>
  <c r="E669" i="27"/>
  <c r="AI669" i="27"/>
  <c r="D753" i="27"/>
  <c r="AI753" i="27"/>
  <c r="D813" i="27"/>
  <c r="AI813" i="27"/>
  <c r="D885" i="27"/>
  <c r="AI885" i="27"/>
  <c r="E945" i="27"/>
  <c r="AI945" i="27"/>
  <c r="D142" i="27"/>
  <c r="AI142" i="27"/>
  <c r="D286" i="27"/>
  <c r="AI286" i="27"/>
  <c r="D418" i="27"/>
  <c r="AI418" i="27"/>
  <c r="D946" i="27"/>
  <c r="AI946" i="27"/>
  <c r="D958" i="27"/>
  <c r="AI958" i="27"/>
  <c r="E982" i="27"/>
  <c r="AI982" i="27"/>
  <c r="E1006" i="27"/>
  <c r="AI1006" i="27"/>
  <c r="E35" i="27"/>
  <c r="AI35" i="27"/>
  <c r="E83" i="27"/>
  <c r="AI83" i="27"/>
  <c r="E155" i="27"/>
  <c r="AI155" i="27"/>
  <c r="E215" i="27"/>
  <c r="AI215" i="27"/>
  <c r="E263" i="27"/>
  <c r="AI263" i="27"/>
  <c r="E311" i="27"/>
  <c r="AI311" i="27"/>
  <c r="E359" i="27"/>
  <c r="AI359" i="27"/>
  <c r="E407" i="27"/>
  <c r="AI407" i="27"/>
  <c r="E455" i="27"/>
  <c r="AI455" i="27"/>
  <c r="E503" i="27"/>
  <c r="AI503" i="27"/>
  <c r="E563" i="27"/>
  <c r="AI563" i="27"/>
  <c r="E635" i="27"/>
  <c r="AI635" i="27"/>
  <c r="E695" i="27"/>
  <c r="AI695" i="27"/>
  <c r="E755" i="27"/>
  <c r="AI755" i="27"/>
  <c r="E815" i="27"/>
  <c r="AI815" i="27"/>
  <c r="E863" i="27"/>
  <c r="AI863" i="27"/>
  <c r="E935" i="27"/>
  <c r="AI935" i="27"/>
  <c r="D13" i="27"/>
  <c r="AI13" i="27"/>
  <c r="E25" i="27"/>
  <c r="AI25" i="27"/>
  <c r="E37" i="27"/>
  <c r="AI37" i="27"/>
  <c r="E49" i="27"/>
  <c r="AI49" i="27"/>
  <c r="E61" i="27"/>
  <c r="AI61" i="27"/>
  <c r="D73" i="27"/>
  <c r="AI73" i="27"/>
  <c r="E85" i="27"/>
  <c r="AI85" i="27"/>
  <c r="E97" i="27"/>
  <c r="AI97" i="27"/>
  <c r="E109" i="27"/>
  <c r="AI109" i="27"/>
  <c r="E121" i="27"/>
  <c r="AI121" i="27"/>
  <c r="E133" i="27"/>
  <c r="AI133" i="27"/>
  <c r="E145" i="27"/>
  <c r="AI145" i="27"/>
  <c r="D157" i="27"/>
  <c r="AI157" i="27"/>
  <c r="E169" i="27"/>
  <c r="AI169" i="27"/>
  <c r="E181" i="27"/>
  <c r="AI181" i="27"/>
  <c r="D193" i="27"/>
  <c r="AI193" i="27"/>
  <c r="E205" i="27"/>
  <c r="AI205" i="27"/>
  <c r="E217" i="27"/>
  <c r="AI217" i="27"/>
  <c r="E229" i="27"/>
  <c r="AI229" i="27"/>
  <c r="E241" i="27"/>
  <c r="AI241" i="27"/>
  <c r="E253" i="27"/>
  <c r="AI253" i="27"/>
  <c r="E265" i="27"/>
  <c r="AI265" i="27"/>
  <c r="D277" i="27"/>
  <c r="AI277" i="27"/>
  <c r="E289" i="27"/>
  <c r="AI289" i="27"/>
  <c r="E301" i="27"/>
  <c r="AI301" i="27"/>
  <c r="E313" i="27"/>
  <c r="AI313" i="27"/>
  <c r="E325" i="27"/>
  <c r="AI325" i="27"/>
  <c r="E337" i="27"/>
  <c r="AI337" i="27"/>
  <c r="D349" i="27"/>
  <c r="AI349" i="27"/>
  <c r="E361" i="27"/>
  <c r="AI361" i="27"/>
  <c r="D373" i="27"/>
  <c r="AI373" i="27"/>
  <c r="E385" i="27"/>
  <c r="AI385" i="27"/>
  <c r="E397" i="27"/>
  <c r="AI397" i="27"/>
  <c r="E409" i="27"/>
  <c r="AI409" i="27"/>
  <c r="D421" i="27"/>
  <c r="AI421" i="27"/>
  <c r="E433" i="27"/>
  <c r="AI433" i="27"/>
  <c r="D445" i="27"/>
  <c r="AI445" i="27"/>
  <c r="E457" i="27"/>
  <c r="AI457" i="27"/>
  <c r="E469" i="27"/>
  <c r="AI469" i="27"/>
  <c r="D481" i="27"/>
  <c r="AI481" i="27"/>
  <c r="E493" i="27"/>
  <c r="AI493" i="27"/>
  <c r="E505" i="27"/>
  <c r="AI505" i="27"/>
  <c r="D517" i="27"/>
  <c r="AI517" i="27"/>
  <c r="E529" i="27"/>
  <c r="AI529" i="27"/>
  <c r="E541" i="27"/>
  <c r="AI541" i="27"/>
  <c r="E553" i="27"/>
  <c r="AI553" i="27"/>
  <c r="D565" i="27"/>
  <c r="AI565" i="27"/>
  <c r="E577" i="27"/>
  <c r="AI577" i="27"/>
  <c r="D589" i="27"/>
  <c r="AI589" i="27"/>
  <c r="E601" i="27"/>
  <c r="AI601" i="27"/>
  <c r="E613" i="27"/>
  <c r="AI613" i="27"/>
  <c r="D625" i="27"/>
  <c r="AI625" i="27"/>
  <c r="E637" i="27"/>
  <c r="AI637" i="27"/>
  <c r="D649" i="27"/>
  <c r="AI649" i="27"/>
  <c r="D661" i="27"/>
  <c r="AI661" i="27"/>
  <c r="E673" i="27"/>
  <c r="AI673" i="27"/>
  <c r="E685" i="27"/>
  <c r="AI685" i="27"/>
  <c r="E697" i="27"/>
  <c r="AI697" i="27"/>
  <c r="E709" i="27"/>
  <c r="AI709" i="27"/>
  <c r="E721" i="27"/>
  <c r="AI721" i="27"/>
  <c r="E733" i="27"/>
  <c r="AI733" i="27"/>
  <c r="E745" i="27"/>
  <c r="AI745" i="27"/>
  <c r="E757" i="27"/>
  <c r="AI757" i="27"/>
  <c r="D769" i="27"/>
  <c r="AI769" i="27"/>
  <c r="E781" i="27"/>
  <c r="AI781" i="27"/>
  <c r="E793" i="27"/>
  <c r="AI793" i="27"/>
  <c r="E805" i="27"/>
  <c r="AI805" i="27"/>
  <c r="E817" i="27"/>
  <c r="AI817" i="27"/>
  <c r="E829" i="27"/>
  <c r="AI829" i="27"/>
  <c r="E841" i="27"/>
  <c r="AI841" i="27"/>
  <c r="D853" i="27"/>
  <c r="AI853" i="27"/>
  <c r="E865" i="27"/>
  <c r="AI865" i="27"/>
  <c r="E877" i="27"/>
  <c r="AI877" i="27"/>
  <c r="E889" i="27"/>
  <c r="AI889" i="27"/>
  <c r="E901" i="27"/>
  <c r="AI901" i="27"/>
  <c r="E913" i="27"/>
  <c r="AI913" i="27"/>
  <c r="D925" i="27"/>
  <c r="AI925" i="27"/>
  <c r="E937" i="27"/>
  <c r="AI937" i="27"/>
  <c r="D949" i="27"/>
  <c r="AI949" i="27"/>
  <c r="E961" i="27"/>
  <c r="AI961" i="27"/>
  <c r="E973" i="27"/>
  <c r="AI973" i="27"/>
  <c r="E985" i="27"/>
  <c r="AI985" i="27"/>
  <c r="D997" i="27"/>
  <c r="AI997" i="27"/>
  <c r="D1009" i="27"/>
  <c r="AI1009" i="27"/>
  <c r="E27" i="27"/>
  <c r="AI27" i="27"/>
  <c r="E615" i="27"/>
  <c r="AI615" i="27"/>
  <c r="E76" i="27"/>
  <c r="AI76" i="27"/>
  <c r="D64" i="27"/>
  <c r="E57" i="27"/>
  <c r="AI57" i="27"/>
  <c r="E129" i="27"/>
  <c r="AI129" i="27"/>
  <c r="E201" i="27"/>
  <c r="AI201" i="27"/>
  <c r="E261" i="27"/>
  <c r="AI261" i="27"/>
  <c r="D321" i="27"/>
  <c r="AI321" i="27"/>
  <c r="E405" i="27"/>
  <c r="AI405" i="27"/>
  <c r="E489" i="27"/>
  <c r="AI489" i="27"/>
  <c r="E561" i="27"/>
  <c r="AI561" i="27"/>
  <c r="E633" i="27"/>
  <c r="AI633" i="27"/>
  <c r="E717" i="27"/>
  <c r="AI717" i="27"/>
  <c r="D789" i="27"/>
  <c r="AI789" i="27"/>
  <c r="E861" i="27"/>
  <c r="AI861" i="27"/>
  <c r="E47" i="27"/>
  <c r="AI47" i="27"/>
  <c r="E107" i="27"/>
  <c r="AI107" i="27"/>
  <c r="E143" i="27"/>
  <c r="AI143" i="27"/>
  <c r="E191" i="27"/>
  <c r="AI191" i="27"/>
  <c r="E239" i="27"/>
  <c r="AI239" i="27"/>
  <c r="E287" i="27"/>
  <c r="AI287" i="27"/>
  <c r="E335" i="27"/>
  <c r="AI335" i="27"/>
  <c r="E383" i="27"/>
  <c r="AI383" i="27"/>
  <c r="E431" i="27"/>
  <c r="AI431" i="27"/>
  <c r="E479" i="27"/>
  <c r="AI479" i="27"/>
  <c r="E527" i="27"/>
  <c r="AI527" i="27"/>
  <c r="E575" i="27"/>
  <c r="AI575" i="27"/>
  <c r="E623" i="27"/>
  <c r="AI623" i="27"/>
  <c r="E671" i="27"/>
  <c r="AI671" i="27"/>
  <c r="E731" i="27"/>
  <c r="AI731" i="27"/>
  <c r="E791" i="27"/>
  <c r="AI791" i="27"/>
  <c r="E839" i="27"/>
  <c r="AI839" i="27"/>
  <c r="E875" i="27"/>
  <c r="AI875" i="27"/>
  <c r="E899" i="27"/>
  <c r="AI899" i="27"/>
  <c r="E923" i="27"/>
  <c r="AI923" i="27"/>
  <c r="E959" i="27"/>
  <c r="AI959" i="27"/>
  <c r="E971" i="27"/>
  <c r="AI971" i="27"/>
  <c r="E995" i="27"/>
  <c r="AI995" i="27"/>
  <c r="E1007" i="27"/>
  <c r="AI1007" i="27"/>
  <c r="D14" i="27"/>
  <c r="AI14" i="27"/>
  <c r="E26" i="27"/>
  <c r="AI26" i="27"/>
  <c r="E38" i="27"/>
  <c r="AI38" i="27"/>
  <c r="E50" i="27"/>
  <c r="AI50" i="27"/>
  <c r="D62" i="27"/>
  <c r="AI62" i="27"/>
  <c r="D74" i="27"/>
  <c r="AI74" i="27"/>
  <c r="E86" i="27"/>
  <c r="AI86" i="27"/>
  <c r="E98" i="27"/>
  <c r="AI98" i="27"/>
  <c r="D110" i="27"/>
  <c r="AI110" i="27"/>
  <c r="E122" i="27"/>
  <c r="AI122" i="27"/>
  <c r="E134" i="27"/>
  <c r="AI134" i="27"/>
  <c r="E146" i="27"/>
  <c r="AI146" i="27"/>
  <c r="E158" i="27"/>
  <c r="AI158" i="27"/>
  <c r="E170" i="27"/>
  <c r="AI170" i="27"/>
  <c r="E182" i="27"/>
  <c r="AI182" i="27"/>
  <c r="D194" i="27"/>
  <c r="AI194" i="27"/>
  <c r="D206" i="27"/>
  <c r="AI206" i="27"/>
  <c r="E218" i="27"/>
  <c r="AI218" i="27"/>
  <c r="E230" i="27"/>
  <c r="AI230" i="27"/>
  <c r="E242" i="27"/>
  <c r="AI242" i="27"/>
  <c r="E254" i="27"/>
  <c r="AI254" i="27"/>
  <c r="D266" i="27"/>
  <c r="AI266" i="27"/>
  <c r="D278" i="27"/>
  <c r="AI278" i="27"/>
  <c r="E290" i="27"/>
  <c r="AI290" i="27"/>
  <c r="E302" i="27"/>
  <c r="AI302" i="27"/>
  <c r="E314" i="27"/>
  <c r="AI314" i="27"/>
  <c r="E326" i="27"/>
  <c r="AI326" i="27"/>
  <c r="E338" i="27"/>
  <c r="AI338" i="27"/>
  <c r="D350" i="27"/>
  <c r="AI350" i="27"/>
  <c r="E362" i="27"/>
  <c r="AI362" i="27"/>
  <c r="E374" i="27"/>
  <c r="AI374" i="27"/>
  <c r="E386" i="27"/>
  <c r="AI386" i="27"/>
  <c r="E398" i="27"/>
  <c r="AI398" i="27"/>
  <c r="D410" i="27"/>
  <c r="AI410" i="27"/>
  <c r="D422" i="27"/>
  <c r="AI422" i="27"/>
  <c r="E434" i="27"/>
  <c r="AI434" i="27"/>
  <c r="E446" i="27"/>
  <c r="AI446" i="27"/>
  <c r="E458" i="27"/>
  <c r="AI458" i="27"/>
  <c r="E470" i="27"/>
  <c r="AI470" i="27"/>
  <c r="D482" i="27"/>
  <c r="AI482" i="27"/>
  <c r="E494" i="27"/>
  <c r="AI494" i="27"/>
  <c r="E506" i="27"/>
  <c r="AI506" i="27"/>
  <c r="E518" i="27"/>
  <c r="AI518" i="27"/>
  <c r="E530" i="27"/>
  <c r="AI530" i="27"/>
  <c r="E542" i="27"/>
  <c r="AI542" i="27"/>
  <c r="D554" i="27"/>
  <c r="AI554" i="27"/>
  <c r="D566" i="27"/>
  <c r="AI566" i="27"/>
  <c r="E578" i="27"/>
  <c r="AI578" i="27"/>
  <c r="E590" i="27"/>
  <c r="AI590" i="27"/>
  <c r="E602" i="27"/>
  <c r="AI602" i="27"/>
  <c r="E614" i="27"/>
  <c r="AI614" i="27"/>
  <c r="D626" i="27"/>
  <c r="AI626" i="27"/>
  <c r="E638" i="27"/>
  <c r="AI638" i="27"/>
  <c r="D650" i="27"/>
  <c r="AI650" i="27"/>
  <c r="E662" i="27"/>
  <c r="AI662" i="27"/>
  <c r="E674" i="27"/>
  <c r="AI674" i="27"/>
  <c r="E686" i="27"/>
  <c r="AI686" i="27"/>
  <c r="D698" i="27"/>
  <c r="AI698" i="27"/>
  <c r="E710" i="27"/>
  <c r="AI710" i="27"/>
  <c r="E722" i="27"/>
  <c r="AI722" i="27"/>
  <c r="E734" i="27"/>
  <c r="AI734" i="27"/>
  <c r="E746" i="27"/>
  <c r="AI746" i="27"/>
  <c r="E758" i="27"/>
  <c r="AI758" i="27"/>
  <c r="D770" i="27"/>
  <c r="AI770" i="27"/>
  <c r="D782" i="27"/>
  <c r="AI782" i="27"/>
  <c r="E794" i="27"/>
  <c r="AI794" i="27"/>
  <c r="E806" i="27"/>
  <c r="AI806" i="27"/>
  <c r="E818" i="27"/>
  <c r="AI818" i="27"/>
  <c r="E830" i="27"/>
  <c r="AI830" i="27"/>
  <c r="D842" i="27"/>
  <c r="AI842" i="27"/>
  <c r="D854" i="27"/>
  <c r="AI854" i="27"/>
  <c r="D866" i="27"/>
  <c r="AI866" i="27"/>
  <c r="E878" i="27"/>
  <c r="AI878" i="27"/>
  <c r="E890" i="27"/>
  <c r="AI890" i="27"/>
  <c r="E902" i="27"/>
  <c r="AI902" i="27"/>
  <c r="E914" i="27"/>
  <c r="AI914" i="27"/>
  <c r="D926" i="27"/>
  <c r="AI926" i="27"/>
  <c r="D938" i="27"/>
  <c r="AI938" i="27"/>
  <c r="E950" i="27"/>
  <c r="AI950" i="27"/>
  <c r="E962" i="27"/>
  <c r="AI962" i="27"/>
  <c r="D974" i="27"/>
  <c r="AI974" i="27"/>
  <c r="D986" i="27"/>
  <c r="AI986" i="27"/>
  <c r="E998" i="27"/>
  <c r="AI998" i="27"/>
  <c r="E1010" i="27"/>
  <c r="AI1010" i="27"/>
  <c r="AN28" i="27"/>
  <c r="AW28" i="27"/>
  <c r="BQ28" i="27"/>
  <c r="AN52" i="27"/>
  <c r="BQ52" i="27"/>
  <c r="AW52" i="27"/>
  <c r="AW124" i="27"/>
  <c r="BQ124" i="27"/>
  <c r="AN124" i="27"/>
  <c r="AW196" i="27"/>
  <c r="AN196" i="27"/>
  <c r="BQ196" i="27"/>
  <c r="BQ220" i="27"/>
  <c r="AN220" i="27"/>
  <c r="AW220" i="27"/>
  <c r="AW244" i="27"/>
  <c r="AN244" i="27"/>
  <c r="BQ244" i="27"/>
  <c r="AN268" i="27"/>
  <c r="BQ268" i="27"/>
  <c r="AW268" i="27"/>
  <c r="AN292" i="27"/>
  <c r="AW292" i="27"/>
  <c r="BQ292" i="27"/>
  <c r="BQ316" i="27"/>
  <c r="AW316" i="27"/>
  <c r="AN316" i="27"/>
  <c r="AN340" i="27"/>
  <c r="BQ340" i="27"/>
  <c r="AW340" i="27"/>
  <c r="BQ364" i="27"/>
  <c r="AW364" i="27"/>
  <c r="AN364" i="27"/>
  <c r="BQ388" i="27"/>
  <c r="AN388" i="27"/>
  <c r="AW388" i="27"/>
  <c r="BQ412" i="27"/>
  <c r="AN412" i="27"/>
  <c r="AW412" i="27"/>
  <c r="AW436" i="27"/>
  <c r="BQ436" i="27"/>
  <c r="AN436" i="27"/>
  <c r="BQ460" i="27"/>
  <c r="AN460" i="27"/>
  <c r="AW460" i="27"/>
  <c r="AN484" i="27"/>
  <c r="AW484" i="27"/>
  <c r="BQ484" i="27"/>
  <c r="AN508" i="27"/>
  <c r="AW508" i="27"/>
  <c r="BQ508" i="27"/>
  <c r="AW532" i="27"/>
  <c r="AN532" i="27"/>
  <c r="BQ532" i="27"/>
  <c r="AN556" i="27"/>
  <c r="BQ556" i="27"/>
  <c r="AW556" i="27"/>
  <c r="AN568" i="27"/>
  <c r="BQ568" i="27"/>
  <c r="AW568" i="27"/>
  <c r="BQ592" i="27"/>
  <c r="AN592" i="27"/>
  <c r="AW592" i="27"/>
  <c r="AN616" i="27"/>
  <c r="BQ616" i="27"/>
  <c r="AW616" i="27"/>
  <c r="AN640" i="27"/>
  <c r="BQ640" i="27"/>
  <c r="AW640" i="27"/>
  <c r="AW664" i="27"/>
  <c r="BQ664" i="27"/>
  <c r="AN664" i="27"/>
  <c r="AW688" i="27"/>
  <c r="BQ688" i="27"/>
  <c r="AN688" i="27"/>
  <c r="AW712" i="27"/>
  <c r="AN712" i="27"/>
  <c r="BQ712" i="27"/>
  <c r="BQ736" i="27"/>
  <c r="AN736" i="27"/>
  <c r="AW736" i="27"/>
  <c r="BQ760" i="27"/>
  <c r="AW760" i="27"/>
  <c r="AN760" i="27"/>
  <c r="AW772" i="27"/>
  <c r="BQ772" i="27"/>
  <c r="AN772" i="27"/>
  <c r="AW796" i="27"/>
  <c r="BQ796" i="27"/>
  <c r="AN796" i="27"/>
  <c r="AW820" i="27"/>
  <c r="AN820" i="27"/>
  <c r="BQ820" i="27"/>
  <c r="AN880" i="27"/>
  <c r="BQ880" i="27"/>
  <c r="AW880" i="27"/>
  <c r="AW976" i="27"/>
  <c r="AN976" i="27"/>
  <c r="BQ976" i="27"/>
  <c r="AN988" i="27"/>
  <c r="BQ988" i="27"/>
  <c r="AW988" i="27"/>
  <c r="D75" i="27"/>
  <c r="D360" i="27"/>
  <c r="D531" i="27"/>
  <c r="D830" i="27"/>
  <c r="E597" i="27"/>
  <c r="BQ17" i="27"/>
  <c r="AN17" i="27"/>
  <c r="AW17" i="27"/>
  <c r="BQ29" i="27"/>
  <c r="AN29" i="27"/>
  <c r="AW29" i="27"/>
  <c r="AN41" i="27"/>
  <c r="BQ41" i="27"/>
  <c r="AW41" i="27"/>
  <c r="AW53" i="27"/>
  <c r="AN53" i="27"/>
  <c r="BQ53" i="27"/>
  <c r="AN65" i="27"/>
  <c r="AW65" i="27"/>
  <c r="BQ65" i="27"/>
  <c r="BQ77" i="27"/>
  <c r="AN77" i="27"/>
  <c r="AW77" i="27"/>
  <c r="AW89" i="27"/>
  <c r="AN89" i="27"/>
  <c r="BQ89" i="27"/>
  <c r="AN101" i="27"/>
  <c r="BQ101" i="27"/>
  <c r="AW101" i="27"/>
  <c r="AN113" i="27"/>
  <c r="AW113" i="27"/>
  <c r="BQ113" i="27"/>
  <c r="AN125" i="27"/>
  <c r="AW125" i="27"/>
  <c r="BQ125" i="27"/>
  <c r="AN137" i="27"/>
  <c r="AW137" i="27"/>
  <c r="BQ137" i="27"/>
  <c r="BQ149" i="27"/>
  <c r="AN149" i="27"/>
  <c r="AW149" i="27"/>
  <c r="AN161" i="27"/>
  <c r="BQ161" i="27"/>
  <c r="AW161" i="27"/>
  <c r="AW173" i="27"/>
  <c r="AN173" i="27"/>
  <c r="BQ173" i="27"/>
  <c r="AW185" i="27"/>
  <c r="BQ185" i="27"/>
  <c r="AN185" i="27"/>
  <c r="AN197" i="27"/>
  <c r="BQ197" i="27"/>
  <c r="AW197" i="27"/>
  <c r="BQ209" i="27"/>
  <c r="AN209" i="27"/>
  <c r="AW209" i="27"/>
  <c r="AN221" i="27"/>
  <c r="BQ221" i="27"/>
  <c r="AW221" i="27"/>
  <c r="BQ233" i="27"/>
  <c r="AN233" i="27"/>
  <c r="AW233" i="27"/>
  <c r="AN245" i="27"/>
  <c r="BQ245" i="27"/>
  <c r="AW245" i="27"/>
  <c r="BQ257" i="27"/>
  <c r="AN257" i="27"/>
  <c r="AW257" i="27"/>
  <c r="BQ269" i="27"/>
  <c r="AN269" i="27"/>
  <c r="AW269" i="27"/>
  <c r="AW281" i="27"/>
  <c r="AN281" i="27"/>
  <c r="BQ281" i="27"/>
  <c r="AW293" i="27"/>
  <c r="BQ293" i="27"/>
  <c r="AN293" i="27"/>
  <c r="BQ305" i="27"/>
  <c r="AW305" i="27"/>
  <c r="AN305" i="27"/>
  <c r="BQ317" i="27"/>
  <c r="AW317" i="27"/>
  <c r="AN317" i="27"/>
  <c r="AW329" i="27"/>
  <c r="AN329" i="27"/>
  <c r="BQ329" i="27"/>
  <c r="BQ341" i="27"/>
  <c r="AN341" i="27"/>
  <c r="AW341" i="27"/>
  <c r="AN353" i="27"/>
  <c r="AW353" i="27"/>
  <c r="BQ353" i="27"/>
  <c r="BQ365" i="27"/>
  <c r="AW365" i="27"/>
  <c r="AN365" i="27"/>
  <c r="AW377" i="27"/>
  <c r="AN377" i="27"/>
  <c r="BQ377" i="27"/>
  <c r="AN389" i="27"/>
  <c r="AW389" i="27"/>
  <c r="BQ389" i="27"/>
  <c r="BQ401" i="27"/>
  <c r="AN401" i="27"/>
  <c r="AW401" i="27"/>
  <c r="AN413" i="27"/>
  <c r="BQ413" i="27"/>
  <c r="AW413" i="27"/>
  <c r="AW425" i="27"/>
  <c r="BQ425" i="27"/>
  <c r="AN425" i="27"/>
  <c r="AW437" i="27"/>
  <c r="BQ437" i="27"/>
  <c r="AN437" i="27"/>
  <c r="AN449" i="27"/>
  <c r="BQ449" i="27"/>
  <c r="AW449" i="27"/>
  <c r="AW461" i="27"/>
  <c r="BQ461" i="27"/>
  <c r="AN461" i="27"/>
  <c r="BQ473" i="27"/>
  <c r="AW473" i="27"/>
  <c r="AN473" i="27"/>
  <c r="AN485" i="27"/>
  <c r="BQ485" i="27"/>
  <c r="AW485" i="27"/>
  <c r="AW497" i="27"/>
  <c r="BQ497" i="27"/>
  <c r="AN497" i="27"/>
  <c r="BQ509" i="27"/>
  <c r="AN509" i="27"/>
  <c r="AW509" i="27"/>
  <c r="AN521" i="27"/>
  <c r="BQ521" i="27"/>
  <c r="AW521" i="27"/>
  <c r="AN533" i="27"/>
  <c r="AW533" i="27"/>
  <c r="BQ533" i="27"/>
  <c r="AW545" i="27"/>
  <c r="BQ545" i="27"/>
  <c r="AN545" i="27"/>
  <c r="AN557" i="27"/>
  <c r="AW557" i="27"/>
  <c r="BQ557" i="27"/>
  <c r="AW569" i="27"/>
  <c r="BQ569" i="27"/>
  <c r="AN569" i="27"/>
  <c r="BQ581" i="27"/>
  <c r="AN581" i="27"/>
  <c r="AW581" i="27"/>
  <c r="BQ593" i="27"/>
  <c r="AN593" i="27"/>
  <c r="AW593" i="27"/>
  <c r="AW605" i="27"/>
  <c r="BQ605" i="27"/>
  <c r="AN605" i="27"/>
  <c r="BQ617" i="27"/>
  <c r="AW617" i="27"/>
  <c r="AN617" i="27"/>
  <c r="BQ629" i="27"/>
  <c r="AN629" i="27"/>
  <c r="AW629" i="27"/>
  <c r="AW641" i="27"/>
  <c r="AN641" i="27"/>
  <c r="BQ641" i="27"/>
  <c r="BQ653" i="27"/>
  <c r="AN653" i="27"/>
  <c r="AW653" i="27"/>
  <c r="AW665" i="27"/>
  <c r="BQ665" i="27"/>
  <c r="AN665" i="27"/>
  <c r="AW677" i="27"/>
  <c r="AN677" i="27"/>
  <c r="BQ677" i="27"/>
  <c r="BQ689" i="27"/>
  <c r="AN689" i="27"/>
  <c r="AW689" i="27"/>
  <c r="BQ701" i="27"/>
  <c r="AN701" i="27"/>
  <c r="AW701" i="27"/>
  <c r="BQ713" i="27"/>
  <c r="AN713" i="27"/>
  <c r="AW713" i="27"/>
  <c r="BQ725" i="27"/>
  <c r="AW725" i="27"/>
  <c r="AN725" i="27"/>
  <c r="AW737" i="27"/>
  <c r="BQ737" i="27"/>
  <c r="AN737" i="27"/>
  <c r="AN749" i="27"/>
  <c r="AW749" i="27"/>
  <c r="BQ749" i="27"/>
  <c r="BQ761" i="27"/>
  <c r="AW761" i="27"/>
  <c r="AN761" i="27"/>
  <c r="AN773" i="27"/>
  <c r="AW773" i="27"/>
  <c r="BQ773" i="27"/>
  <c r="BQ785" i="27"/>
  <c r="AN785" i="27"/>
  <c r="AW785" i="27"/>
  <c r="AW797" i="27"/>
  <c r="BQ797" i="27"/>
  <c r="AN797" i="27"/>
  <c r="AW809" i="27"/>
  <c r="BQ809" i="27"/>
  <c r="AN809" i="27"/>
  <c r="AN821" i="27"/>
  <c r="AW821" i="27"/>
  <c r="BQ821" i="27"/>
  <c r="AW833" i="27"/>
  <c r="BQ833" i="27"/>
  <c r="AN833" i="27"/>
  <c r="BQ845" i="27"/>
  <c r="AW845" i="27"/>
  <c r="AN845" i="27"/>
  <c r="BQ857" i="27"/>
  <c r="AW857" i="27"/>
  <c r="AN857" i="27"/>
  <c r="BQ869" i="27"/>
  <c r="AW869" i="27"/>
  <c r="AN869" i="27"/>
  <c r="AW881" i="27"/>
  <c r="AN881" i="27"/>
  <c r="BQ881" i="27"/>
  <c r="AW893" i="27"/>
  <c r="BQ893" i="27"/>
  <c r="AN893" i="27"/>
  <c r="AN905" i="27"/>
  <c r="BQ905" i="27"/>
  <c r="AW905" i="27"/>
  <c r="AN917" i="27"/>
  <c r="BQ917" i="27"/>
  <c r="AW917" i="27"/>
  <c r="BQ929" i="27"/>
  <c r="AN929" i="27"/>
  <c r="AW929" i="27"/>
  <c r="AN941" i="27"/>
  <c r="BQ941" i="27"/>
  <c r="AW941" i="27"/>
  <c r="AW953" i="27"/>
  <c r="AN953" i="27"/>
  <c r="BQ953" i="27"/>
  <c r="AW965" i="27"/>
  <c r="AN965" i="27"/>
  <c r="BQ965" i="27"/>
  <c r="BQ977" i="27"/>
  <c r="AN977" i="27"/>
  <c r="AW977" i="27"/>
  <c r="AW989" i="27"/>
  <c r="BQ989" i="27"/>
  <c r="AN989" i="27"/>
  <c r="BQ1001" i="27"/>
  <c r="AN1001" i="27"/>
  <c r="AW1001" i="27"/>
  <c r="BQ16" i="27"/>
  <c r="AN16" i="27"/>
  <c r="AW16" i="27"/>
  <c r="AN40" i="27"/>
  <c r="BQ40" i="27"/>
  <c r="AW40" i="27"/>
  <c r="BQ112" i="27"/>
  <c r="AN112" i="27"/>
  <c r="AW112" i="27"/>
  <c r="AN172" i="27"/>
  <c r="BQ172" i="27"/>
  <c r="AW172" i="27"/>
  <c r="BQ208" i="27"/>
  <c r="AW208" i="27"/>
  <c r="AN208" i="27"/>
  <c r="AN232" i="27"/>
  <c r="BQ232" i="27"/>
  <c r="AW232" i="27"/>
  <c r="AW256" i="27"/>
  <c r="BQ256" i="27"/>
  <c r="AN256" i="27"/>
  <c r="AN280" i="27"/>
  <c r="AW280" i="27"/>
  <c r="BQ280" i="27"/>
  <c r="BQ304" i="27"/>
  <c r="AW304" i="27"/>
  <c r="AN304" i="27"/>
  <c r="AW328" i="27"/>
  <c r="BQ328" i="27"/>
  <c r="AN328" i="27"/>
  <c r="AW352" i="27"/>
  <c r="AN352" i="27"/>
  <c r="BQ352" i="27"/>
  <c r="AW376" i="27"/>
  <c r="AN376" i="27"/>
  <c r="BQ376" i="27"/>
  <c r="AN400" i="27"/>
  <c r="BQ400" i="27"/>
  <c r="AW400" i="27"/>
  <c r="AN424" i="27"/>
  <c r="AW424" i="27"/>
  <c r="BQ424" i="27"/>
  <c r="AW448" i="27"/>
  <c r="BQ448" i="27"/>
  <c r="AN448" i="27"/>
  <c r="AN472" i="27"/>
  <c r="BQ472" i="27"/>
  <c r="AW472" i="27"/>
  <c r="AW496" i="27"/>
  <c r="AN496" i="27"/>
  <c r="BQ496" i="27"/>
  <c r="AN520" i="27"/>
  <c r="AW520" i="27"/>
  <c r="BQ520" i="27"/>
  <c r="AW544" i="27"/>
  <c r="BQ544" i="27"/>
  <c r="AN544" i="27"/>
  <c r="AW580" i="27"/>
  <c r="AN580" i="27"/>
  <c r="BQ580" i="27"/>
  <c r="AN604" i="27"/>
  <c r="BQ604" i="27"/>
  <c r="AW604" i="27"/>
  <c r="BQ628" i="27"/>
  <c r="AN628" i="27"/>
  <c r="AW628" i="27"/>
  <c r="AN652" i="27"/>
  <c r="BQ652" i="27"/>
  <c r="AW652" i="27"/>
  <c r="AW676" i="27"/>
  <c r="AN676" i="27"/>
  <c r="BQ676" i="27"/>
  <c r="BQ700" i="27"/>
  <c r="AW700" i="27"/>
  <c r="AN700" i="27"/>
  <c r="AN724" i="27"/>
  <c r="AW724" i="27"/>
  <c r="BQ724" i="27"/>
  <c r="AN748" i="27"/>
  <c r="BQ748" i="27"/>
  <c r="AW748" i="27"/>
  <c r="BQ784" i="27"/>
  <c r="AN784" i="27"/>
  <c r="AW784" i="27"/>
  <c r="AN808" i="27"/>
  <c r="AW808" i="27"/>
  <c r="BQ808" i="27"/>
  <c r="BQ832" i="27"/>
  <c r="AN832" i="27"/>
  <c r="AW832" i="27"/>
  <c r="AN952" i="27"/>
  <c r="AW952" i="27"/>
  <c r="BQ952" i="27"/>
  <c r="AN1000" i="27"/>
  <c r="BQ1000" i="27"/>
  <c r="AW1000" i="27"/>
  <c r="D81" i="27"/>
  <c r="D361" i="27"/>
  <c r="D561" i="27"/>
  <c r="D855" i="27"/>
  <c r="E649" i="27"/>
  <c r="BQ18" i="27"/>
  <c r="AN18" i="27"/>
  <c r="AW18" i="27"/>
  <c r="BQ30" i="27"/>
  <c r="AN30" i="27"/>
  <c r="AW30" i="27"/>
  <c r="BQ42" i="27"/>
  <c r="AN42" i="27"/>
  <c r="AW42" i="27"/>
  <c r="AW54" i="27"/>
  <c r="BQ54" i="27"/>
  <c r="AN54" i="27"/>
  <c r="AN66" i="27"/>
  <c r="AW66" i="27"/>
  <c r="BQ66" i="27"/>
  <c r="BQ78" i="27"/>
  <c r="AN78" i="27"/>
  <c r="AW78" i="27"/>
  <c r="AN90" i="27"/>
  <c r="AW90" i="27"/>
  <c r="BQ90" i="27"/>
  <c r="BQ102" i="27"/>
  <c r="AW102" i="27"/>
  <c r="AN102" i="27"/>
  <c r="AW114" i="27"/>
  <c r="BQ114" i="27"/>
  <c r="AN114" i="27"/>
  <c r="AW126" i="27"/>
  <c r="AN126" i="27"/>
  <c r="BQ126" i="27"/>
  <c r="AW138" i="27"/>
  <c r="AN138" i="27"/>
  <c r="BQ138" i="27"/>
  <c r="BQ150" i="27"/>
  <c r="AW150" i="27"/>
  <c r="AN150" i="27"/>
  <c r="BQ162" i="27"/>
  <c r="AN162" i="27"/>
  <c r="AW162" i="27"/>
  <c r="BQ174" i="27"/>
  <c r="AW174" i="27"/>
  <c r="AN174" i="27"/>
  <c r="AN186" i="27"/>
  <c r="AW186" i="27"/>
  <c r="BQ186" i="27"/>
  <c r="AW198" i="27"/>
  <c r="BQ198" i="27"/>
  <c r="AN198" i="27"/>
  <c r="BQ210" i="27"/>
  <c r="AN210" i="27"/>
  <c r="AW210" i="27"/>
  <c r="AN222" i="27"/>
  <c r="AW222" i="27"/>
  <c r="BQ222" i="27"/>
  <c r="AW234" i="27"/>
  <c r="BQ234" i="27"/>
  <c r="AN234" i="27"/>
  <c r="AN246" i="27"/>
  <c r="BQ246" i="27"/>
  <c r="AW246" i="27"/>
  <c r="BQ258" i="27"/>
  <c r="AN258" i="27"/>
  <c r="AW258" i="27"/>
  <c r="AN270" i="27"/>
  <c r="BQ270" i="27"/>
  <c r="AW270" i="27"/>
  <c r="AN282" i="27"/>
  <c r="BQ282" i="27"/>
  <c r="AW282" i="27"/>
  <c r="AN294" i="27"/>
  <c r="AW294" i="27"/>
  <c r="BQ294" i="27"/>
  <c r="AN306" i="27"/>
  <c r="AW306" i="27"/>
  <c r="BQ306" i="27"/>
  <c r="AN318" i="27"/>
  <c r="BQ318" i="27"/>
  <c r="AW318" i="27"/>
  <c r="BQ330" i="27"/>
  <c r="AN330" i="27"/>
  <c r="AW330" i="27"/>
  <c r="AN342" i="27"/>
  <c r="BQ342" i="27"/>
  <c r="AW342" i="27"/>
  <c r="AW354" i="27"/>
  <c r="AN354" i="27"/>
  <c r="BQ354" i="27"/>
  <c r="AN366" i="27"/>
  <c r="AW366" i="27"/>
  <c r="BQ366" i="27"/>
  <c r="AN378" i="27"/>
  <c r="BQ378" i="27"/>
  <c r="AW378" i="27"/>
  <c r="AN390" i="27"/>
  <c r="AW390" i="27"/>
  <c r="BQ390" i="27"/>
  <c r="AN402" i="27"/>
  <c r="BQ402" i="27"/>
  <c r="AW402" i="27"/>
  <c r="AW414" i="27"/>
  <c r="BQ414" i="27"/>
  <c r="AN414" i="27"/>
  <c r="AW426" i="27"/>
  <c r="AN426" i="27"/>
  <c r="BQ426" i="27"/>
  <c r="AN438" i="27"/>
  <c r="BQ438" i="27"/>
  <c r="AW438" i="27"/>
  <c r="BQ450" i="27"/>
  <c r="AN450" i="27"/>
  <c r="AW450" i="27"/>
  <c r="AN462" i="27"/>
  <c r="BQ462" i="27"/>
  <c r="AW462" i="27"/>
  <c r="AW474" i="27"/>
  <c r="BQ474" i="27"/>
  <c r="AN474" i="27"/>
  <c r="BQ486" i="27"/>
  <c r="AN486" i="27"/>
  <c r="AW486" i="27"/>
  <c r="BQ498" i="27"/>
  <c r="AN498" i="27"/>
  <c r="AW498" i="27"/>
  <c r="AW510" i="27"/>
  <c r="AN510" i="27"/>
  <c r="BQ510" i="27"/>
  <c r="AW522" i="27"/>
  <c r="BQ522" i="27"/>
  <c r="AN522" i="27"/>
  <c r="AW534" i="27"/>
  <c r="BQ534" i="27"/>
  <c r="AN534" i="27"/>
  <c r="AW546" i="27"/>
  <c r="BQ546" i="27"/>
  <c r="AN546" i="27"/>
  <c r="BQ558" i="27"/>
  <c r="AN558" i="27"/>
  <c r="AW558" i="27"/>
  <c r="AW570" i="27"/>
  <c r="BQ570" i="27"/>
  <c r="AN570" i="27"/>
  <c r="BQ582" i="27"/>
  <c r="AW582" i="27"/>
  <c r="AN582" i="27"/>
  <c r="BQ594" i="27"/>
  <c r="AN594" i="27"/>
  <c r="AW594" i="27"/>
  <c r="AW606" i="27"/>
  <c r="AN606" i="27"/>
  <c r="BQ606" i="27"/>
  <c r="AW618" i="27"/>
  <c r="AN618" i="27"/>
  <c r="BQ618" i="27"/>
  <c r="AW630" i="27"/>
  <c r="BQ630" i="27"/>
  <c r="AN630" i="27"/>
  <c r="AN642" i="27"/>
  <c r="BQ642" i="27"/>
  <c r="AW642" i="27"/>
  <c r="AN654" i="27"/>
  <c r="BQ654" i="27"/>
  <c r="AW654" i="27"/>
  <c r="BQ666" i="27"/>
  <c r="AW666" i="27"/>
  <c r="AN666" i="27"/>
  <c r="AW678" i="27"/>
  <c r="AN678" i="27"/>
  <c r="BQ678" i="27"/>
  <c r="AW690" i="27"/>
  <c r="BQ690" i="27"/>
  <c r="AN690" i="27"/>
  <c r="AW702" i="27"/>
  <c r="AN702" i="27"/>
  <c r="BQ702" i="27"/>
  <c r="AN714" i="27"/>
  <c r="BQ714" i="27"/>
  <c r="AW714" i="27"/>
  <c r="AW726" i="27"/>
  <c r="AN726" i="27"/>
  <c r="BQ726" i="27"/>
  <c r="AW738" i="27"/>
  <c r="BQ738" i="27"/>
  <c r="AN738" i="27"/>
  <c r="BQ750" i="27"/>
  <c r="AW750" i="27"/>
  <c r="AN750" i="27"/>
  <c r="AW762" i="27"/>
  <c r="BQ762" i="27"/>
  <c r="AN762" i="27"/>
  <c r="AN774" i="27"/>
  <c r="BQ774" i="27"/>
  <c r="AW774" i="27"/>
  <c r="AN786" i="27"/>
  <c r="BQ786" i="27"/>
  <c r="AW786" i="27"/>
  <c r="AW798" i="27"/>
  <c r="BQ798" i="27"/>
  <c r="AN798" i="27"/>
  <c r="AW810" i="27"/>
  <c r="BQ810" i="27"/>
  <c r="AN810" i="27"/>
  <c r="AW822" i="27"/>
  <c r="AN822" i="27"/>
  <c r="BQ822" i="27"/>
  <c r="AW834" i="27"/>
  <c r="BQ834" i="27"/>
  <c r="AN834" i="27"/>
  <c r="BQ846" i="27"/>
  <c r="AW846" i="27"/>
  <c r="AN846" i="27"/>
  <c r="AN858" i="27"/>
  <c r="BQ858" i="27"/>
  <c r="AW858" i="27"/>
  <c r="AW870" i="27"/>
  <c r="BQ870" i="27"/>
  <c r="AN870" i="27"/>
  <c r="BQ882" i="27"/>
  <c r="AN882" i="27"/>
  <c r="AW882" i="27"/>
  <c r="AW894" i="27"/>
  <c r="BQ894" i="27"/>
  <c r="AN894" i="27"/>
  <c r="AN906" i="27"/>
  <c r="BQ906" i="27"/>
  <c r="AW906" i="27"/>
  <c r="AN918" i="27"/>
  <c r="AW918" i="27"/>
  <c r="BQ918" i="27"/>
  <c r="BQ930" i="27"/>
  <c r="AN930" i="27"/>
  <c r="AW930" i="27"/>
  <c r="BQ942" i="27"/>
  <c r="AN942" i="27"/>
  <c r="AW942" i="27"/>
  <c r="AN954" i="27"/>
  <c r="AW954" i="27"/>
  <c r="BQ954" i="27"/>
  <c r="AN966" i="27"/>
  <c r="AW966" i="27"/>
  <c r="BQ966" i="27"/>
  <c r="BQ978" i="27"/>
  <c r="AN978" i="27"/>
  <c r="AW978" i="27"/>
  <c r="BQ990" i="27"/>
  <c r="AN990" i="27"/>
  <c r="AW990" i="27"/>
  <c r="BQ1002" i="27"/>
  <c r="AN1002" i="27"/>
  <c r="AW1002" i="27"/>
  <c r="BQ136" i="27"/>
  <c r="AN136" i="27"/>
  <c r="AW136" i="27"/>
  <c r="BQ892" i="27"/>
  <c r="AW892" i="27"/>
  <c r="AN892" i="27"/>
  <c r="D112" i="27"/>
  <c r="D362" i="27"/>
  <c r="D613" i="27"/>
  <c r="D923" i="27"/>
  <c r="E650" i="27"/>
  <c r="BQ19" i="27"/>
  <c r="AN19" i="27"/>
  <c r="AW19" i="27"/>
  <c r="AN31" i="27"/>
  <c r="BQ31" i="27"/>
  <c r="AW31" i="27"/>
  <c r="AN43" i="27"/>
  <c r="BQ43" i="27"/>
  <c r="AW43" i="27"/>
  <c r="AN55" i="27"/>
  <c r="BQ55" i="27"/>
  <c r="AW55" i="27"/>
  <c r="BQ67" i="27"/>
  <c r="AN67" i="27"/>
  <c r="AW67" i="27"/>
  <c r="BQ79" i="27"/>
  <c r="AN79" i="27"/>
  <c r="AW79" i="27"/>
  <c r="AN91" i="27"/>
  <c r="AW91" i="27"/>
  <c r="BQ91" i="27"/>
  <c r="AN103" i="27"/>
  <c r="AW103" i="27"/>
  <c r="BQ103" i="27"/>
  <c r="BQ115" i="27"/>
  <c r="AW115" i="27"/>
  <c r="AN115" i="27"/>
  <c r="AN127" i="27"/>
  <c r="BQ127" i="27"/>
  <c r="AW127" i="27"/>
  <c r="BQ139" i="27"/>
  <c r="AW139" i="27"/>
  <c r="AN139" i="27"/>
  <c r="BQ151" i="27"/>
  <c r="AW151" i="27"/>
  <c r="AN151" i="27"/>
  <c r="BQ163" i="27"/>
  <c r="AW163" i="27"/>
  <c r="AN163" i="27"/>
  <c r="BQ175" i="27"/>
  <c r="AW175" i="27"/>
  <c r="AN175" i="27"/>
  <c r="AN187" i="27"/>
  <c r="BQ187" i="27"/>
  <c r="AW187" i="27"/>
  <c r="AN199" i="27"/>
  <c r="BQ199" i="27"/>
  <c r="AW199" i="27"/>
  <c r="AN211" i="27"/>
  <c r="AW211" i="27"/>
  <c r="BQ211" i="27"/>
  <c r="AW223" i="27"/>
  <c r="AN223" i="27"/>
  <c r="BQ223" i="27"/>
  <c r="BQ235" i="27"/>
  <c r="AN235" i="27"/>
  <c r="AW235" i="27"/>
  <c r="AW247" i="27"/>
  <c r="BQ247" i="27"/>
  <c r="AN247" i="27"/>
  <c r="AW259" i="27"/>
  <c r="BQ259" i="27"/>
  <c r="AN259" i="27"/>
  <c r="AW271" i="27"/>
  <c r="AN271" i="27"/>
  <c r="BQ271" i="27"/>
  <c r="BQ283" i="27"/>
  <c r="AN283" i="27"/>
  <c r="AW283" i="27"/>
  <c r="AW295" i="27"/>
  <c r="AN295" i="27"/>
  <c r="BQ295" i="27"/>
  <c r="BQ307" i="27"/>
  <c r="AW307" i="27"/>
  <c r="AN307" i="27"/>
  <c r="BQ319" i="27"/>
  <c r="AN319" i="27"/>
  <c r="AW319" i="27"/>
  <c r="BQ331" i="27"/>
  <c r="AN331" i="27"/>
  <c r="AW331" i="27"/>
  <c r="BQ343" i="27"/>
  <c r="AW343" i="27"/>
  <c r="AN343" i="27"/>
  <c r="AW355" i="27"/>
  <c r="AN355" i="27"/>
  <c r="BQ355" i="27"/>
  <c r="AN367" i="27"/>
  <c r="AW367" i="27"/>
  <c r="BQ367" i="27"/>
  <c r="AW379" i="27"/>
  <c r="BQ379" i="27"/>
  <c r="AN379" i="27"/>
  <c r="AW391" i="27"/>
  <c r="AN391" i="27"/>
  <c r="BQ391" i="27"/>
  <c r="BQ403" i="27"/>
  <c r="AN403" i="27"/>
  <c r="AW403" i="27"/>
  <c r="AW415" i="27"/>
  <c r="AN415" i="27"/>
  <c r="BQ415" i="27"/>
  <c r="AN427" i="27"/>
  <c r="BQ427" i="27"/>
  <c r="AW427" i="27"/>
  <c r="AN439" i="27"/>
  <c r="AW439" i="27"/>
  <c r="BQ439" i="27"/>
  <c r="AN451" i="27"/>
  <c r="BQ451" i="27"/>
  <c r="AW451" i="27"/>
  <c r="AN463" i="27"/>
  <c r="BQ463" i="27"/>
  <c r="AW463" i="27"/>
  <c r="AN475" i="27"/>
  <c r="AW475" i="27"/>
  <c r="BQ475" i="27"/>
  <c r="BQ487" i="27"/>
  <c r="AN487" i="27"/>
  <c r="AW487" i="27"/>
  <c r="BQ499" i="27"/>
  <c r="AN499" i="27"/>
  <c r="AW499" i="27"/>
  <c r="BQ511" i="27"/>
  <c r="AN511" i="27"/>
  <c r="AW511" i="27"/>
  <c r="AW523" i="27"/>
  <c r="BQ523" i="27"/>
  <c r="AN523" i="27"/>
  <c r="AW535" i="27"/>
  <c r="AN535" i="27"/>
  <c r="BQ535" i="27"/>
  <c r="BQ547" i="27"/>
  <c r="AN547" i="27"/>
  <c r="AW547" i="27"/>
  <c r="AN559" i="27"/>
  <c r="BQ559" i="27"/>
  <c r="AW559" i="27"/>
  <c r="AW571" i="27"/>
  <c r="AN571" i="27"/>
  <c r="BQ571" i="27"/>
  <c r="AW583" i="27"/>
  <c r="AN583" i="27"/>
  <c r="BQ583" i="27"/>
  <c r="AW595" i="27"/>
  <c r="AN595" i="27"/>
  <c r="BQ595" i="27"/>
  <c r="AN607" i="27"/>
  <c r="AW607" i="27"/>
  <c r="BQ607" i="27"/>
  <c r="BQ619" i="27"/>
  <c r="AN619" i="27"/>
  <c r="AW619" i="27"/>
  <c r="AN631" i="27"/>
  <c r="BQ631" i="27"/>
  <c r="AW631" i="27"/>
  <c r="BQ643" i="27"/>
  <c r="AW643" i="27"/>
  <c r="AN643" i="27"/>
  <c r="AN655" i="27"/>
  <c r="BQ655" i="27"/>
  <c r="AW655" i="27"/>
  <c r="BQ667" i="27"/>
  <c r="AN667" i="27"/>
  <c r="AW667" i="27"/>
  <c r="AW679" i="27"/>
  <c r="BQ679" i="27"/>
  <c r="AN679" i="27"/>
  <c r="AN691" i="27"/>
  <c r="BQ691" i="27"/>
  <c r="AW691" i="27"/>
  <c r="AW703" i="27"/>
  <c r="BQ703" i="27"/>
  <c r="AN703" i="27"/>
  <c r="AW715" i="27"/>
  <c r="AN715" i="27"/>
  <c r="BQ715" i="27"/>
  <c r="AW727" i="27"/>
  <c r="BQ727" i="27"/>
  <c r="AN727" i="27"/>
  <c r="AN739" i="27"/>
  <c r="BQ739" i="27"/>
  <c r="AW739" i="27"/>
  <c r="AN751" i="27"/>
  <c r="BQ751" i="27"/>
  <c r="AW751" i="27"/>
  <c r="AW763" i="27"/>
  <c r="BQ763" i="27"/>
  <c r="AN763" i="27"/>
  <c r="AW775" i="27"/>
  <c r="AN775" i="27"/>
  <c r="BQ775" i="27"/>
  <c r="AW787" i="27"/>
  <c r="BQ787" i="27"/>
  <c r="AN787" i="27"/>
  <c r="BQ799" i="27"/>
  <c r="AN799" i="27"/>
  <c r="AW799" i="27"/>
  <c r="BQ811" i="27"/>
  <c r="AW811" i="27"/>
  <c r="AN811" i="27"/>
  <c r="AN823" i="27"/>
  <c r="BQ823" i="27"/>
  <c r="AW823" i="27"/>
  <c r="AN835" i="27"/>
  <c r="BQ835" i="27"/>
  <c r="AW835" i="27"/>
  <c r="AW847" i="27"/>
  <c r="AN847" i="27"/>
  <c r="BQ847" i="27"/>
  <c r="BQ859" i="27"/>
  <c r="AN859" i="27"/>
  <c r="AW859" i="27"/>
  <c r="AW871" i="27"/>
  <c r="BQ871" i="27"/>
  <c r="AN871" i="27"/>
  <c r="BQ883" i="27"/>
  <c r="AN883" i="27"/>
  <c r="AW883" i="27"/>
  <c r="AW895" i="27"/>
  <c r="BQ895" i="27"/>
  <c r="AN895" i="27"/>
  <c r="AN907" i="27"/>
  <c r="BQ907" i="27"/>
  <c r="AW907" i="27"/>
  <c r="AN919" i="27"/>
  <c r="BQ919" i="27"/>
  <c r="AW919" i="27"/>
  <c r="AN931" i="27"/>
  <c r="BQ931" i="27"/>
  <c r="AW931" i="27"/>
  <c r="BQ943" i="27"/>
  <c r="AN943" i="27"/>
  <c r="AW943" i="27"/>
  <c r="AW955" i="27"/>
  <c r="BQ955" i="27"/>
  <c r="AN955" i="27"/>
  <c r="BQ967" i="27"/>
  <c r="AN967" i="27"/>
  <c r="AW967" i="27"/>
  <c r="BQ979" i="27"/>
  <c r="AN979" i="27"/>
  <c r="AW979" i="27"/>
  <c r="AN991" i="27"/>
  <c r="BQ991" i="27"/>
  <c r="AW991" i="27"/>
  <c r="AW1003" i="27"/>
  <c r="BQ1003" i="27"/>
  <c r="AN1003" i="27"/>
  <c r="BQ76" i="27"/>
  <c r="AW76" i="27"/>
  <c r="AN76" i="27"/>
  <c r="BQ940" i="27"/>
  <c r="AN940" i="27"/>
  <c r="AW940" i="27"/>
  <c r="D132" i="27"/>
  <c r="D363" i="27"/>
  <c r="D927" i="27"/>
  <c r="BQ20" i="27"/>
  <c r="AN20" i="27"/>
  <c r="AW20" i="27"/>
  <c r="AN32" i="27"/>
  <c r="BQ32" i="27"/>
  <c r="AW32" i="27"/>
  <c r="BQ44" i="27"/>
  <c r="AW44" i="27"/>
  <c r="AN44" i="27"/>
  <c r="AN56" i="27"/>
  <c r="BQ56" i="27"/>
  <c r="AW56" i="27"/>
  <c r="AN68" i="27"/>
  <c r="BQ68" i="27"/>
  <c r="AW68" i="27"/>
  <c r="AW80" i="27"/>
  <c r="AN80" i="27"/>
  <c r="BQ80" i="27"/>
  <c r="AN92" i="27"/>
  <c r="BQ92" i="27"/>
  <c r="AW92" i="27"/>
  <c r="AW104" i="27"/>
  <c r="BQ104" i="27"/>
  <c r="AN104" i="27"/>
  <c r="AW116" i="27"/>
  <c r="AN116" i="27"/>
  <c r="BQ116" i="27"/>
  <c r="BQ128" i="27"/>
  <c r="AW128" i="27"/>
  <c r="AN128" i="27"/>
  <c r="AN140" i="27"/>
  <c r="BQ140" i="27"/>
  <c r="AW140" i="27"/>
  <c r="AN152" i="27"/>
  <c r="BQ152" i="27"/>
  <c r="AW152" i="27"/>
  <c r="AN164" i="27"/>
  <c r="AW164" i="27"/>
  <c r="BQ164" i="27"/>
  <c r="AW176" i="27"/>
  <c r="AN176" i="27"/>
  <c r="BQ176" i="27"/>
  <c r="BQ188" i="27"/>
  <c r="AW188" i="27"/>
  <c r="AN188" i="27"/>
  <c r="AN200" i="27"/>
  <c r="AW200" i="27"/>
  <c r="BQ200" i="27"/>
  <c r="BQ212" i="27"/>
  <c r="AN212" i="27"/>
  <c r="AW212" i="27"/>
  <c r="AW224" i="27"/>
  <c r="AN224" i="27"/>
  <c r="BQ224" i="27"/>
  <c r="BQ236" i="27"/>
  <c r="AN236" i="27"/>
  <c r="AW236" i="27"/>
  <c r="AN248" i="27"/>
  <c r="AW248" i="27"/>
  <c r="BQ248" i="27"/>
  <c r="AW260" i="27"/>
  <c r="BQ260" i="27"/>
  <c r="AN260" i="27"/>
  <c r="AN272" i="27"/>
  <c r="BQ272" i="27"/>
  <c r="AW272" i="27"/>
  <c r="AN284" i="27"/>
  <c r="BQ284" i="27"/>
  <c r="AW284" i="27"/>
  <c r="AW296" i="27"/>
  <c r="BQ296" i="27"/>
  <c r="AN296" i="27"/>
  <c r="AN308" i="27"/>
  <c r="AW308" i="27"/>
  <c r="BQ308" i="27"/>
  <c r="BQ320" i="27"/>
  <c r="AW320" i="27"/>
  <c r="AN320" i="27"/>
  <c r="BQ332" i="27"/>
  <c r="AN332" i="27"/>
  <c r="AW332" i="27"/>
  <c r="AN344" i="27"/>
  <c r="AW344" i="27"/>
  <c r="BQ344" i="27"/>
  <c r="BQ356" i="27"/>
  <c r="AN356" i="27"/>
  <c r="AW356" i="27"/>
  <c r="AN368" i="27"/>
  <c r="BQ368" i="27"/>
  <c r="AW368" i="27"/>
  <c r="AN380" i="27"/>
  <c r="BQ380" i="27"/>
  <c r="AW380" i="27"/>
  <c r="AN392" i="27"/>
  <c r="AW392" i="27"/>
  <c r="BQ392" i="27"/>
  <c r="BQ404" i="27"/>
  <c r="AN404" i="27"/>
  <c r="AW404" i="27"/>
  <c r="AW416" i="27"/>
  <c r="AN416" i="27"/>
  <c r="BQ416" i="27"/>
  <c r="BQ428" i="27"/>
  <c r="AN428" i="27"/>
  <c r="AW428" i="27"/>
  <c r="BQ440" i="27"/>
  <c r="AN440" i="27"/>
  <c r="AW440" i="27"/>
  <c r="BQ452" i="27"/>
  <c r="AW452" i="27"/>
  <c r="AN452" i="27"/>
  <c r="AN464" i="27"/>
  <c r="BQ464" i="27"/>
  <c r="AW464" i="27"/>
  <c r="AN476" i="27"/>
  <c r="BQ476" i="27"/>
  <c r="AW476" i="27"/>
  <c r="AN488" i="27"/>
  <c r="AW488" i="27"/>
  <c r="BQ488" i="27"/>
  <c r="BQ500" i="27"/>
  <c r="AN500" i="27"/>
  <c r="AW500" i="27"/>
  <c r="AW512" i="27"/>
  <c r="BQ512" i="27"/>
  <c r="AN512" i="27"/>
  <c r="AW524" i="27"/>
  <c r="BQ524" i="27"/>
  <c r="AN524" i="27"/>
  <c r="AN536" i="27"/>
  <c r="BQ536" i="27"/>
  <c r="AW536" i="27"/>
  <c r="AN548" i="27"/>
  <c r="BQ548" i="27"/>
  <c r="AW548" i="27"/>
  <c r="AW560" i="27"/>
  <c r="BQ560" i="27"/>
  <c r="AN560" i="27"/>
  <c r="BQ572" i="27"/>
  <c r="AN572" i="27"/>
  <c r="AW572" i="27"/>
  <c r="AN584" i="27"/>
  <c r="AW584" i="27"/>
  <c r="BQ584" i="27"/>
  <c r="AN596" i="27"/>
  <c r="AW596" i="27"/>
  <c r="BQ596" i="27"/>
  <c r="AW608" i="27"/>
  <c r="BQ608" i="27"/>
  <c r="AN608" i="27"/>
  <c r="BQ620" i="27"/>
  <c r="AN620" i="27"/>
  <c r="AW620" i="27"/>
  <c r="BQ632" i="27"/>
  <c r="AN632" i="27"/>
  <c r="AW632" i="27"/>
  <c r="BQ644" i="27"/>
  <c r="AW644" i="27"/>
  <c r="AN644" i="27"/>
  <c r="AW656" i="27"/>
  <c r="BQ656" i="27"/>
  <c r="AN656" i="27"/>
  <c r="AN668" i="27"/>
  <c r="BQ668" i="27"/>
  <c r="AW668" i="27"/>
  <c r="AN680" i="27"/>
  <c r="BQ680" i="27"/>
  <c r="AW680" i="27"/>
  <c r="AN692" i="27"/>
  <c r="BQ692" i="27"/>
  <c r="AW692" i="27"/>
  <c r="AW704" i="27"/>
  <c r="AN704" i="27"/>
  <c r="BQ704" i="27"/>
  <c r="AN716" i="27"/>
  <c r="BQ716" i="27"/>
  <c r="AW716" i="27"/>
  <c r="AW728" i="27"/>
  <c r="AN728" i="27"/>
  <c r="BQ728" i="27"/>
  <c r="BQ740" i="27"/>
  <c r="AN740" i="27"/>
  <c r="AW740" i="27"/>
  <c r="AW752" i="27"/>
  <c r="AN752" i="27"/>
  <c r="BQ752" i="27"/>
  <c r="BQ764" i="27"/>
  <c r="AW764" i="27"/>
  <c r="AN764" i="27"/>
  <c r="AW776" i="27"/>
  <c r="AN776" i="27"/>
  <c r="BQ776" i="27"/>
  <c r="AW788" i="27"/>
  <c r="BQ788" i="27"/>
  <c r="AN788" i="27"/>
  <c r="BQ800" i="27"/>
  <c r="AW800" i="27"/>
  <c r="AN800" i="27"/>
  <c r="BQ812" i="27"/>
  <c r="AN812" i="27"/>
  <c r="AW812" i="27"/>
  <c r="BQ824" i="27"/>
  <c r="AW824" i="27"/>
  <c r="AN824" i="27"/>
  <c r="AN836" i="27"/>
  <c r="BQ836" i="27"/>
  <c r="AW836" i="27"/>
  <c r="AN848" i="27"/>
  <c r="BQ848" i="27"/>
  <c r="AW848" i="27"/>
  <c r="BQ860" i="27"/>
  <c r="AN860" i="27"/>
  <c r="AW860" i="27"/>
  <c r="BQ872" i="27"/>
  <c r="AW872" i="27"/>
  <c r="AN872" i="27"/>
  <c r="BQ884" i="27"/>
  <c r="AN884" i="27"/>
  <c r="AW884" i="27"/>
  <c r="AW896" i="27"/>
  <c r="BQ896" i="27"/>
  <c r="AN896" i="27"/>
  <c r="AW908" i="27"/>
  <c r="BQ908" i="27"/>
  <c r="AN908" i="27"/>
  <c r="AW920" i="27"/>
  <c r="BQ920" i="27"/>
  <c r="AN920" i="27"/>
  <c r="AW932" i="27"/>
  <c r="BQ932" i="27"/>
  <c r="AN932" i="27"/>
  <c r="BQ944" i="27"/>
  <c r="AN944" i="27"/>
  <c r="AW944" i="27"/>
  <c r="AW956" i="27"/>
  <c r="BQ956" i="27"/>
  <c r="AN956" i="27"/>
  <c r="BQ968" i="27"/>
  <c r="AN968" i="27"/>
  <c r="AW968" i="27"/>
  <c r="AN980" i="27"/>
  <c r="BQ980" i="27"/>
  <c r="AW980" i="27"/>
  <c r="BQ992" i="27"/>
  <c r="AN992" i="27"/>
  <c r="AW992" i="27"/>
  <c r="AN1004" i="27"/>
  <c r="BQ1004" i="27"/>
  <c r="AW1004" i="27"/>
  <c r="BQ160" i="27"/>
  <c r="AN160" i="27"/>
  <c r="AW160" i="27"/>
  <c r="AN844" i="27"/>
  <c r="AW844" i="27"/>
  <c r="BQ844" i="27"/>
  <c r="D133" i="27"/>
  <c r="D398" i="27"/>
  <c r="D651" i="27"/>
  <c r="D956" i="27"/>
  <c r="E813" i="27"/>
  <c r="BQ21" i="27"/>
  <c r="AN21" i="27"/>
  <c r="AW21" i="27"/>
  <c r="BQ33" i="27"/>
  <c r="AN33" i="27"/>
  <c r="AW33" i="27"/>
  <c r="BQ45" i="27"/>
  <c r="AN45" i="27"/>
  <c r="AW45" i="27"/>
  <c r="BQ57" i="27"/>
  <c r="AN57" i="27"/>
  <c r="AW57" i="27"/>
  <c r="BQ69" i="27"/>
  <c r="AN69" i="27"/>
  <c r="AW69" i="27"/>
  <c r="AW81" i="27"/>
  <c r="BQ81" i="27"/>
  <c r="AN81" i="27"/>
  <c r="BQ93" i="27"/>
  <c r="AN93" i="27"/>
  <c r="AW93" i="27"/>
  <c r="BQ105" i="27"/>
  <c r="AW105" i="27"/>
  <c r="AN105" i="27"/>
  <c r="BQ117" i="27"/>
  <c r="AW117" i="27"/>
  <c r="AN117" i="27"/>
  <c r="BQ129" i="27"/>
  <c r="AN129" i="27"/>
  <c r="AW129" i="27"/>
  <c r="AW141" i="27"/>
  <c r="AN141" i="27"/>
  <c r="BQ141" i="27"/>
  <c r="AW153" i="27"/>
  <c r="AN153" i="27"/>
  <c r="BQ153" i="27"/>
  <c r="AW165" i="27"/>
  <c r="BQ165" i="27"/>
  <c r="AN165" i="27"/>
  <c r="AW177" i="27"/>
  <c r="AN177" i="27"/>
  <c r="BQ177" i="27"/>
  <c r="AW189" i="27"/>
  <c r="AN189" i="27"/>
  <c r="BQ189" i="27"/>
  <c r="BQ201" i="27"/>
  <c r="AW201" i="27"/>
  <c r="AN201" i="27"/>
  <c r="AW213" i="27"/>
  <c r="AN213" i="27"/>
  <c r="BQ213" i="27"/>
  <c r="AW225" i="27"/>
  <c r="AN225" i="27"/>
  <c r="BQ225" i="27"/>
  <c r="AN237" i="27"/>
  <c r="BQ237" i="27"/>
  <c r="AW237" i="27"/>
  <c r="AN249" i="27"/>
  <c r="BQ249" i="27"/>
  <c r="AW249" i="27"/>
  <c r="AW261" i="27"/>
  <c r="AN261" i="27"/>
  <c r="BQ261" i="27"/>
  <c r="AN273" i="27"/>
  <c r="BQ273" i="27"/>
  <c r="AW273" i="27"/>
  <c r="AN285" i="27"/>
  <c r="BQ285" i="27"/>
  <c r="AW285" i="27"/>
  <c r="BQ297" i="27"/>
  <c r="AN297" i="27"/>
  <c r="AW297" i="27"/>
  <c r="BQ309" i="27"/>
  <c r="AN309" i="27"/>
  <c r="AW309" i="27"/>
  <c r="BQ321" i="27"/>
  <c r="AN321" i="27"/>
  <c r="AW321" i="27"/>
  <c r="AW333" i="27"/>
  <c r="BQ333" i="27"/>
  <c r="AN333" i="27"/>
  <c r="AN345" i="27"/>
  <c r="AW345" i="27"/>
  <c r="BQ345" i="27"/>
  <c r="AN357" i="27"/>
  <c r="AW357" i="27"/>
  <c r="BQ357" i="27"/>
  <c r="AW369" i="27"/>
  <c r="BQ369" i="27"/>
  <c r="AN369" i="27"/>
  <c r="AW381" i="27"/>
  <c r="AN381" i="27"/>
  <c r="BQ381" i="27"/>
  <c r="AW393" i="27"/>
  <c r="BQ393" i="27"/>
  <c r="AN393" i="27"/>
  <c r="BQ405" i="27"/>
  <c r="AW405" i="27"/>
  <c r="AN405" i="27"/>
  <c r="AW417" i="27"/>
  <c r="BQ417" i="27"/>
  <c r="AN417" i="27"/>
  <c r="AW429" i="27"/>
  <c r="BQ429" i="27"/>
  <c r="AN429" i="27"/>
  <c r="AN441" i="27"/>
  <c r="BQ441" i="27"/>
  <c r="AW441" i="27"/>
  <c r="AW453" i="27"/>
  <c r="BQ453" i="27"/>
  <c r="AN453" i="27"/>
  <c r="AW465" i="27"/>
  <c r="BQ465" i="27"/>
  <c r="AN465" i="27"/>
  <c r="AW477" i="27"/>
  <c r="BQ477" i="27"/>
  <c r="AN477" i="27"/>
  <c r="BQ489" i="27"/>
  <c r="AN489" i="27"/>
  <c r="AW489" i="27"/>
  <c r="AN501" i="27"/>
  <c r="AW501" i="27"/>
  <c r="BQ501" i="27"/>
  <c r="AW513" i="27"/>
  <c r="AN513" i="27"/>
  <c r="BQ513" i="27"/>
  <c r="AN525" i="27"/>
  <c r="BQ525" i="27"/>
  <c r="AW525" i="27"/>
  <c r="BQ537" i="27"/>
  <c r="AN537" i="27"/>
  <c r="AW537" i="27"/>
  <c r="AW549" i="27"/>
  <c r="BQ549" i="27"/>
  <c r="AN549" i="27"/>
  <c r="BQ561" i="27"/>
  <c r="AN561" i="27"/>
  <c r="AW561" i="27"/>
  <c r="BQ573" i="27"/>
  <c r="AN573" i="27"/>
  <c r="AW573" i="27"/>
  <c r="AN585" i="27"/>
  <c r="AW585" i="27"/>
  <c r="BQ585" i="27"/>
  <c r="BQ597" i="27"/>
  <c r="AN597" i="27"/>
  <c r="AW597" i="27"/>
  <c r="AW609" i="27"/>
  <c r="AN609" i="27"/>
  <c r="BQ609" i="27"/>
  <c r="AW621" i="27"/>
  <c r="BQ621" i="27"/>
  <c r="AN621" i="27"/>
  <c r="BQ633" i="27"/>
  <c r="AN633" i="27"/>
  <c r="AW633" i="27"/>
  <c r="BQ645" i="27"/>
  <c r="AN645" i="27"/>
  <c r="AW645" i="27"/>
  <c r="AN657" i="27"/>
  <c r="BQ657" i="27"/>
  <c r="AW657" i="27"/>
  <c r="AN669" i="27"/>
  <c r="BQ669" i="27"/>
  <c r="AW669" i="27"/>
  <c r="AW681" i="27"/>
  <c r="BQ681" i="27"/>
  <c r="AN681" i="27"/>
  <c r="AW693" i="27"/>
  <c r="BQ693" i="27"/>
  <c r="AN693" i="27"/>
  <c r="AW705" i="27"/>
  <c r="AN705" i="27"/>
  <c r="BQ705" i="27"/>
  <c r="AW717" i="27"/>
  <c r="AN717" i="27"/>
  <c r="BQ717" i="27"/>
  <c r="BQ729" i="27"/>
  <c r="AN729" i="27"/>
  <c r="AW729" i="27"/>
  <c r="AW741" i="27"/>
  <c r="BQ741" i="27"/>
  <c r="AN741" i="27"/>
  <c r="BQ753" i="27"/>
  <c r="AN753" i="27"/>
  <c r="AW753" i="27"/>
  <c r="AN765" i="27"/>
  <c r="BQ765" i="27"/>
  <c r="AW765" i="27"/>
  <c r="BQ777" i="27"/>
  <c r="AN777" i="27"/>
  <c r="AW777" i="27"/>
  <c r="AN789" i="27"/>
  <c r="AW789" i="27"/>
  <c r="BQ789" i="27"/>
  <c r="BQ801" i="27"/>
  <c r="AW801" i="27"/>
  <c r="AN801" i="27"/>
  <c r="BQ813" i="27"/>
  <c r="AN813" i="27"/>
  <c r="AW813" i="27"/>
  <c r="AN825" i="27"/>
  <c r="AW825" i="27"/>
  <c r="BQ825" i="27"/>
  <c r="AN837" i="27"/>
  <c r="AW837" i="27"/>
  <c r="BQ837" i="27"/>
  <c r="AW849" i="27"/>
  <c r="AN849" i="27"/>
  <c r="BQ849" i="27"/>
  <c r="BQ861" i="27"/>
  <c r="AN861" i="27"/>
  <c r="AW861" i="27"/>
  <c r="AW873" i="27"/>
  <c r="BQ873" i="27"/>
  <c r="AN873" i="27"/>
  <c r="AN885" i="27"/>
  <c r="BQ885" i="27"/>
  <c r="AW885" i="27"/>
  <c r="AN897" i="27"/>
  <c r="BQ897" i="27"/>
  <c r="AW897" i="27"/>
  <c r="BQ909" i="27"/>
  <c r="AN909" i="27"/>
  <c r="AW909" i="27"/>
  <c r="AW921" i="27"/>
  <c r="AN921" i="27"/>
  <c r="BQ921" i="27"/>
  <c r="AN933" i="27"/>
  <c r="BQ933" i="27"/>
  <c r="AW933" i="27"/>
  <c r="AW945" i="27"/>
  <c r="BQ945" i="27"/>
  <c r="AN945" i="27"/>
  <c r="AW957" i="27"/>
  <c r="BQ957" i="27"/>
  <c r="AN957" i="27"/>
  <c r="AN969" i="27"/>
  <c r="BQ969" i="27"/>
  <c r="AW969" i="27"/>
  <c r="AN981" i="27"/>
  <c r="AW981" i="27"/>
  <c r="BQ981" i="27"/>
  <c r="AW993" i="27"/>
  <c r="BQ993" i="27"/>
  <c r="AN993" i="27"/>
  <c r="BQ1005" i="27"/>
  <c r="AN1005" i="27"/>
  <c r="AW1005" i="27"/>
  <c r="AN88" i="27"/>
  <c r="AW88" i="27"/>
  <c r="BQ88" i="27"/>
  <c r="BQ928" i="27"/>
  <c r="AN928" i="27"/>
  <c r="AW928" i="27"/>
  <c r="D134" i="27"/>
  <c r="D432" i="27"/>
  <c r="D731" i="27"/>
  <c r="D957" i="27"/>
  <c r="AN22" i="27"/>
  <c r="BQ22" i="27"/>
  <c r="AW22" i="27"/>
  <c r="BQ34" i="27"/>
  <c r="AW34" i="27"/>
  <c r="AN34" i="27"/>
  <c r="AN46" i="27"/>
  <c r="BQ46" i="27"/>
  <c r="AW46" i="27"/>
  <c r="BQ58" i="27"/>
  <c r="AN58" i="27"/>
  <c r="AW58" i="27"/>
  <c r="AW70" i="27"/>
  <c r="AN70" i="27"/>
  <c r="BQ70" i="27"/>
  <c r="AW82" i="27"/>
  <c r="AN82" i="27"/>
  <c r="BQ82" i="27"/>
  <c r="AN94" i="27"/>
  <c r="AW94" i="27"/>
  <c r="BQ94" i="27"/>
  <c r="AW106" i="27"/>
  <c r="AN106" i="27"/>
  <c r="BQ106" i="27"/>
  <c r="AW118" i="27"/>
  <c r="BQ118" i="27"/>
  <c r="AN118" i="27"/>
  <c r="AW130" i="27"/>
  <c r="BQ130" i="27"/>
  <c r="AN130" i="27"/>
  <c r="BQ142" i="27"/>
  <c r="AW142" i="27"/>
  <c r="AN142" i="27"/>
  <c r="AN154" i="27"/>
  <c r="BQ154" i="27"/>
  <c r="AW154" i="27"/>
  <c r="AW166" i="27"/>
  <c r="BQ166" i="27"/>
  <c r="AN166" i="27"/>
  <c r="AW178" i="27"/>
  <c r="AN178" i="27"/>
  <c r="BQ178" i="27"/>
  <c r="AN190" i="27"/>
  <c r="AW190" i="27"/>
  <c r="BQ190" i="27"/>
  <c r="AN202" i="27"/>
  <c r="BQ202" i="27"/>
  <c r="AW202" i="27"/>
  <c r="AW214" i="27"/>
  <c r="BQ214" i="27"/>
  <c r="AN214" i="27"/>
  <c r="AN226" i="27"/>
  <c r="BQ226" i="27"/>
  <c r="AW226" i="27"/>
  <c r="AW238" i="27"/>
  <c r="BQ238" i="27"/>
  <c r="AN238" i="27"/>
  <c r="BQ250" i="27"/>
  <c r="AN250" i="27"/>
  <c r="AW250" i="27"/>
  <c r="AN262" i="27"/>
  <c r="AW262" i="27"/>
  <c r="BQ262" i="27"/>
  <c r="AN274" i="27"/>
  <c r="AW274" i="27"/>
  <c r="BQ274" i="27"/>
  <c r="AN286" i="27"/>
  <c r="AW286" i="27"/>
  <c r="BQ286" i="27"/>
  <c r="BQ298" i="27"/>
  <c r="AN298" i="27"/>
  <c r="AW298" i="27"/>
  <c r="AN310" i="27"/>
  <c r="AW310" i="27"/>
  <c r="BQ310" i="27"/>
  <c r="BQ322" i="27"/>
  <c r="AN322" i="27"/>
  <c r="AW322" i="27"/>
  <c r="AN334" i="27"/>
  <c r="BQ334" i="27"/>
  <c r="AW334" i="27"/>
  <c r="AW346" i="27"/>
  <c r="BQ346" i="27"/>
  <c r="AN346" i="27"/>
  <c r="BQ358" i="27"/>
  <c r="AN358" i="27"/>
  <c r="AW358" i="27"/>
  <c r="AN370" i="27"/>
  <c r="BQ370" i="27"/>
  <c r="AW370" i="27"/>
  <c r="BQ382" i="27"/>
  <c r="AN382" i="27"/>
  <c r="AW382" i="27"/>
  <c r="AW394" i="27"/>
  <c r="AN394" i="27"/>
  <c r="BQ394" i="27"/>
  <c r="BQ406" i="27"/>
  <c r="AW406" i="27"/>
  <c r="AN406" i="27"/>
  <c r="BQ418" i="27"/>
  <c r="AW418" i="27"/>
  <c r="AN418" i="27"/>
  <c r="AW430" i="27"/>
  <c r="AN430" i="27"/>
  <c r="BQ430" i="27"/>
  <c r="AN442" i="27"/>
  <c r="BQ442" i="27"/>
  <c r="AW442" i="27"/>
  <c r="BQ454" i="27"/>
  <c r="AN454" i="27"/>
  <c r="AW454" i="27"/>
  <c r="AW466" i="27"/>
  <c r="AN466" i="27"/>
  <c r="BQ466" i="27"/>
  <c r="AW478" i="27"/>
  <c r="AN478" i="27"/>
  <c r="BQ478" i="27"/>
  <c r="AN490" i="27"/>
  <c r="BQ490" i="27"/>
  <c r="AW490" i="27"/>
  <c r="AN502" i="27"/>
  <c r="AW502" i="27"/>
  <c r="BQ502" i="27"/>
  <c r="AW514" i="27"/>
  <c r="BQ514" i="27"/>
  <c r="AN514" i="27"/>
  <c r="BQ526" i="27"/>
  <c r="AN526" i="27"/>
  <c r="AW526" i="27"/>
  <c r="AW538" i="27"/>
  <c r="AN538" i="27"/>
  <c r="BQ538" i="27"/>
  <c r="AN550" i="27"/>
  <c r="AW550" i="27"/>
  <c r="BQ550" i="27"/>
  <c r="AW562" i="27"/>
  <c r="BQ562" i="27"/>
  <c r="AN562" i="27"/>
  <c r="AN574" i="27"/>
  <c r="BQ574" i="27"/>
  <c r="AW574" i="27"/>
  <c r="BQ586" i="27"/>
  <c r="AN586" i="27"/>
  <c r="AW586" i="27"/>
  <c r="BQ598" i="27"/>
  <c r="AN598" i="27"/>
  <c r="AW598" i="27"/>
  <c r="AN610" i="27"/>
  <c r="BQ610" i="27"/>
  <c r="AW610" i="27"/>
  <c r="AW622" i="27"/>
  <c r="BQ622" i="27"/>
  <c r="AN622" i="27"/>
  <c r="AW634" i="27"/>
  <c r="AN634" i="27"/>
  <c r="BQ634" i="27"/>
  <c r="AN646" i="27"/>
  <c r="AW646" i="27"/>
  <c r="BQ646" i="27"/>
  <c r="AN658" i="27"/>
  <c r="BQ658" i="27"/>
  <c r="AW658" i="27"/>
  <c r="AN670" i="27"/>
  <c r="AW670" i="27"/>
  <c r="BQ670" i="27"/>
  <c r="AN682" i="27"/>
  <c r="AW682" i="27"/>
  <c r="BQ682" i="27"/>
  <c r="AW694" i="27"/>
  <c r="BQ694" i="27"/>
  <c r="AN694" i="27"/>
  <c r="AN706" i="27"/>
  <c r="AW706" i="27"/>
  <c r="BQ706" i="27"/>
  <c r="BQ718" i="27"/>
  <c r="AN718" i="27"/>
  <c r="AW718" i="27"/>
  <c r="AW730" i="27"/>
  <c r="AN730" i="27"/>
  <c r="BQ730" i="27"/>
  <c r="AW742" i="27"/>
  <c r="BQ742" i="27"/>
  <c r="AN742" i="27"/>
  <c r="BQ754" i="27"/>
  <c r="AW754" i="27"/>
  <c r="AN754" i="27"/>
  <c r="AW766" i="27"/>
  <c r="BQ766" i="27"/>
  <c r="AN766" i="27"/>
  <c r="AN778" i="27"/>
  <c r="BQ778" i="27"/>
  <c r="AW778" i="27"/>
  <c r="AW790" i="27"/>
  <c r="BQ790" i="27"/>
  <c r="AN790" i="27"/>
  <c r="BQ802" i="27"/>
  <c r="AW802" i="27"/>
  <c r="AN802" i="27"/>
  <c r="AW814" i="27"/>
  <c r="AN814" i="27"/>
  <c r="BQ814" i="27"/>
  <c r="AN826" i="27"/>
  <c r="AW826" i="27"/>
  <c r="BQ826" i="27"/>
  <c r="BQ838" i="27"/>
  <c r="AN838" i="27"/>
  <c r="AW838" i="27"/>
  <c r="BQ850" i="27"/>
  <c r="AN850" i="27"/>
  <c r="AW850" i="27"/>
  <c r="AW862" i="27"/>
  <c r="AN862" i="27"/>
  <c r="BQ862" i="27"/>
  <c r="BQ874" i="27"/>
  <c r="AN874" i="27"/>
  <c r="AW874" i="27"/>
  <c r="BQ886" i="27"/>
  <c r="AN886" i="27"/>
  <c r="AW886" i="27"/>
  <c r="BQ898" i="27"/>
  <c r="AN898" i="27"/>
  <c r="AW898" i="27"/>
  <c r="BQ910" i="27"/>
  <c r="AW910" i="27"/>
  <c r="AN910" i="27"/>
  <c r="AN922" i="27"/>
  <c r="BQ922" i="27"/>
  <c r="AW922" i="27"/>
  <c r="AW934" i="27"/>
  <c r="BQ934" i="27"/>
  <c r="AN934" i="27"/>
  <c r="AW946" i="27"/>
  <c r="BQ946" i="27"/>
  <c r="AN946" i="27"/>
  <c r="AW958" i="27"/>
  <c r="AN958" i="27"/>
  <c r="BQ958" i="27"/>
  <c r="AW970" i="27"/>
  <c r="BQ970" i="27"/>
  <c r="AN970" i="27"/>
  <c r="AN982" i="27"/>
  <c r="BQ982" i="27"/>
  <c r="AW982" i="27"/>
  <c r="AW994" i="27"/>
  <c r="BQ994" i="27"/>
  <c r="AN994" i="27"/>
  <c r="AN1006" i="27"/>
  <c r="BQ1006" i="27"/>
  <c r="AW1006" i="27"/>
  <c r="BQ184" i="27"/>
  <c r="AW184" i="27"/>
  <c r="AN184" i="27"/>
  <c r="AW856" i="27"/>
  <c r="BQ856" i="27"/>
  <c r="AN856" i="27"/>
  <c r="D164" i="27"/>
  <c r="D433" i="27"/>
  <c r="D756" i="27"/>
  <c r="D999" i="27"/>
  <c r="E866" i="27"/>
  <c r="BQ23" i="27"/>
  <c r="AN23" i="27"/>
  <c r="AW23" i="27"/>
  <c r="AN35" i="27"/>
  <c r="BQ35" i="27"/>
  <c r="AW35" i="27"/>
  <c r="AN47" i="27"/>
  <c r="BQ47" i="27"/>
  <c r="AW47" i="27"/>
  <c r="AN59" i="27"/>
  <c r="BQ59" i="27"/>
  <c r="AW59" i="27"/>
  <c r="AN71" i="27"/>
  <c r="AW71" i="27"/>
  <c r="BQ71" i="27"/>
  <c r="AN83" i="27"/>
  <c r="BQ83" i="27"/>
  <c r="AW83" i="27"/>
  <c r="AW95" i="27"/>
  <c r="BQ95" i="27"/>
  <c r="AN95" i="27"/>
  <c r="BQ107" i="27"/>
  <c r="AN107" i="27"/>
  <c r="AW107" i="27"/>
  <c r="AN119" i="27"/>
  <c r="AW119" i="27"/>
  <c r="BQ119" i="27"/>
  <c r="BQ131" i="27"/>
  <c r="AN131" i="27"/>
  <c r="AW131" i="27"/>
  <c r="AW143" i="27"/>
  <c r="AN143" i="27"/>
  <c r="BQ143" i="27"/>
  <c r="AN155" i="27"/>
  <c r="BQ155" i="27"/>
  <c r="AW155" i="27"/>
  <c r="AN167" i="27"/>
  <c r="BQ167" i="27"/>
  <c r="AW167" i="27"/>
  <c r="AW179" i="27"/>
  <c r="BQ179" i="27"/>
  <c r="AN179" i="27"/>
  <c r="AW191" i="27"/>
  <c r="BQ191" i="27"/>
  <c r="AN191" i="27"/>
  <c r="AW203" i="27"/>
  <c r="BQ203" i="27"/>
  <c r="AN203" i="27"/>
  <c r="AN215" i="27"/>
  <c r="AW215" i="27"/>
  <c r="BQ215" i="27"/>
  <c r="AW227" i="27"/>
  <c r="AN227" i="27"/>
  <c r="BQ227" i="27"/>
  <c r="AN239" i="27"/>
  <c r="BQ239" i="27"/>
  <c r="AW239" i="27"/>
  <c r="BQ251" i="27"/>
  <c r="AN251" i="27"/>
  <c r="AW251" i="27"/>
  <c r="BQ263" i="27"/>
  <c r="AN263" i="27"/>
  <c r="AW263" i="27"/>
  <c r="AN275" i="27"/>
  <c r="AW275" i="27"/>
  <c r="BQ275" i="27"/>
  <c r="BQ287" i="27"/>
  <c r="AW287" i="27"/>
  <c r="AN287" i="27"/>
  <c r="AW299" i="27"/>
  <c r="BQ299" i="27"/>
  <c r="AN299" i="27"/>
  <c r="BQ311" i="27"/>
  <c r="AN311" i="27"/>
  <c r="AW311" i="27"/>
  <c r="AW323" i="27"/>
  <c r="BQ323" i="27"/>
  <c r="AN323" i="27"/>
  <c r="BQ335" i="27"/>
  <c r="AN335" i="27"/>
  <c r="AW335" i="27"/>
  <c r="AN347" i="27"/>
  <c r="BQ347" i="27"/>
  <c r="AW347" i="27"/>
  <c r="BQ359" i="27"/>
  <c r="AW359" i="27"/>
  <c r="AN359" i="27"/>
  <c r="AN371" i="27"/>
  <c r="AW371" i="27"/>
  <c r="BQ371" i="27"/>
  <c r="AN383" i="27"/>
  <c r="AW383" i="27"/>
  <c r="BQ383" i="27"/>
  <c r="AN395" i="27"/>
  <c r="BQ395" i="27"/>
  <c r="AW395" i="27"/>
  <c r="AW407" i="27"/>
  <c r="BQ407" i="27"/>
  <c r="AN407" i="27"/>
  <c r="AW419" i="27"/>
  <c r="BQ419" i="27"/>
  <c r="AN419" i="27"/>
  <c r="AN431" i="27"/>
  <c r="BQ431" i="27"/>
  <c r="AW431" i="27"/>
  <c r="AW443" i="27"/>
  <c r="AN443" i="27"/>
  <c r="BQ443" i="27"/>
  <c r="AW455" i="27"/>
  <c r="AN455" i="27"/>
  <c r="BQ455" i="27"/>
  <c r="AW467" i="27"/>
  <c r="AN467" i="27"/>
  <c r="BQ467" i="27"/>
  <c r="AW479" i="27"/>
  <c r="AN479" i="27"/>
  <c r="BQ479" i="27"/>
  <c r="BQ491" i="27"/>
  <c r="AN491" i="27"/>
  <c r="AW491" i="27"/>
  <c r="AW503" i="27"/>
  <c r="BQ503" i="27"/>
  <c r="AN503" i="27"/>
  <c r="AW515" i="27"/>
  <c r="BQ515" i="27"/>
  <c r="AN515" i="27"/>
  <c r="BQ527" i="27"/>
  <c r="AN527" i="27"/>
  <c r="AW527" i="27"/>
  <c r="AN539" i="27"/>
  <c r="BQ539" i="27"/>
  <c r="AW539" i="27"/>
  <c r="BQ551" i="27"/>
  <c r="AN551" i="27"/>
  <c r="AW551" i="27"/>
  <c r="AN563" i="27"/>
  <c r="BQ563" i="27"/>
  <c r="AW563" i="27"/>
  <c r="AW575" i="27"/>
  <c r="BQ575" i="27"/>
  <c r="AN575" i="27"/>
  <c r="BQ587" i="27"/>
  <c r="AN587" i="27"/>
  <c r="AW587" i="27"/>
  <c r="AN599" i="27"/>
  <c r="BQ599" i="27"/>
  <c r="AW599" i="27"/>
  <c r="BQ611" i="27"/>
  <c r="AN611" i="27"/>
  <c r="AW611" i="27"/>
  <c r="AN623" i="27"/>
  <c r="BQ623" i="27"/>
  <c r="AW623" i="27"/>
  <c r="BQ635" i="27"/>
  <c r="AW635" i="27"/>
  <c r="AN635" i="27"/>
  <c r="BQ647" i="27"/>
  <c r="AN647" i="27"/>
  <c r="AW647" i="27"/>
  <c r="AW659" i="27"/>
  <c r="BQ659" i="27"/>
  <c r="AN659" i="27"/>
  <c r="BQ671" i="27"/>
  <c r="AW671" i="27"/>
  <c r="AN671" i="27"/>
  <c r="AN683" i="27"/>
  <c r="BQ683" i="27"/>
  <c r="AW683" i="27"/>
  <c r="AW695" i="27"/>
  <c r="BQ695" i="27"/>
  <c r="AN695" i="27"/>
  <c r="AN707" i="27"/>
  <c r="AW707" i="27"/>
  <c r="BQ707" i="27"/>
  <c r="AW719" i="27"/>
  <c r="AN719" i="27"/>
  <c r="BQ719" i="27"/>
  <c r="BQ731" i="27"/>
  <c r="AN731" i="27"/>
  <c r="AW731" i="27"/>
  <c r="BQ743" i="27"/>
  <c r="AW743" i="27"/>
  <c r="AN743" i="27"/>
  <c r="AW755" i="27"/>
  <c r="AN755" i="27"/>
  <c r="BQ755" i="27"/>
  <c r="AW767" i="27"/>
  <c r="AN767" i="27"/>
  <c r="BQ767" i="27"/>
  <c r="BQ779" i="27"/>
  <c r="AN779" i="27"/>
  <c r="AW779" i="27"/>
  <c r="AN791" i="27"/>
  <c r="AW791" i="27"/>
  <c r="BQ791" i="27"/>
  <c r="BQ803" i="27"/>
  <c r="AN803" i="27"/>
  <c r="AW803" i="27"/>
  <c r="BQ815" i="27"/>
  <c r="AN815" i="27"/>
  <c r="AW815" i="27"/>
  <c r="BQ827" i="27"/>
  <c r="AW827" i="27"/>
  <c r="AN827" i="27"/>
  <c r="BQ839" i="27"/>
  <c r="AN839" i="27"/>
  <c r="AW839" i="27"/>
  <c r="AN851" i="27"/>
  <c r="AW851" i="27"/>
  <c r="BQ851" i="27"/>
  <c r="AW863" i="27"/>
  <c r="BQ863" i="27"/>
  <c r="AN863" i="27"/>
  <c r="AN875" i="27"/>
  <c r="BQ875" i="27"/>
  <c r="AW875" i="27"/>
  <c r="BQ887" i="27"/>
  <c r="AN887" i="27"/>
  <c r="AW887" i="27"/>
  <c r="BQ899" i="27"/>
  <c r="AN899" i="27"/>
  <c r="AW899" i="27"/>
  <c r="BQ911" i="27"/>
  <c r="AW911" i="27"/>
  <c r="AN911" i="27"/>
  <c r="BQ923" i="27"/>
  <c r="AN923" i="27"/>
  <c r="AW923" i="27"/>
  <c r="AN935" i="27"/>
  <c r="AW935" i="27"/>
  <c r="BQ935" i="27"/>
  <c r="AW947" i="27"/>
  <c r="BQ947" i="27"/>
  <c r="AN947" i="27"/>
  <c r="AN959" i="27"/>
  <c r="AW959" i="27"/>
  <c r="BQ959" i="27"/>
  <c r="BQ971" i="27"/>
  <c r="AN971" i="27"/>
  <c r="AW971" i="27"/>
  <c r="BQ983" i="27"/>
  <c r="AN983" i="27"/>
  <c r="AW983" i="27"/>
  <c r="AN995" i="27"/>
  <c r="BQ995" i="27"/>
  <c r="AW995" i="27"/>
  <c r="AW1007" i="27"/>
  <c r="BQ1007" i="27"/>
  <c r="AN1007" i="27"/>
  <c r="AN100" i="27"/>
  <c r="BQ100" i="27"/>
  <c r="AW100" i="27"/>
  <c r="BQ916" i="27"/>
  <c r="AN916" i="27"/>
  <c r="AW916" i="27"/>
  <c r="D21" i="27"/>
  <c r="D165" i="27"/>
  <c r="D459" i="27"/>
  <c r="D757" i="27"/>
  <c r="E105" i="27"/>
  <c r="E926" i="27"/>
  <c r="BQ24" i="27"/>
  <c r="AN24" i="27"/>
  <c r="AW24" i="27"/>
  <c r="BQ36" i="27"/>
  <c r="AN36" i="27"/>
  <c r="AW36" i="27"/>
  <c r="BQ48" i="27"/>
  <c r="AN48" i="27"/>
  <c r="AW48" i="27"/>
  <c r="BQ60" i="27"/>
  <c r="AN60" i="27"/>
  <c r="AW60" i="27"/>
  <c r="AN72" i="27"/>
  <c r="BQ72" i="27"/>
  <c r="AW72" i="27"/>
  <c r="AN84" i="27"/>
  <c r="BQ84" i="27"/>
  <c r="AW84" i="27"/>
  <c r="AN96" i="27"/>
  <c r="AW96" i="27"/>
  <c r="BQ96" i="27"/>
  <c r="AN108" i="27"/>
  <c r="BQ108" i="27"/>
  <c r="AW108" i="27"/>
  <c r="AN120" i="27"/>
  <c r="BQ120" i="27"/>
  <c r="AW120" i="27"/>
  <c r="AN132" i="27"/>
  <c r="BQ132" i="27"/>
  <c r="AW132" i="27"/>
  <c r="BQ144" i="27"/>
  <c r="AN144" i="27"/>
  <c r="AW144" i="27"/>
  <c r="BQ156" i="27"/>
  <c r="AW156" i="27"/>
  <c r="AN156" i="27"/>
  <c r="BQ168" i="27"/>
  <c r="AN168" i="27"/>
  <c r="AW168" i="27"/>
  <c r="AW180" i="27"/>
  <c r="AN180" i="27"/>
  <c r="BQ180" i="27"/>
  <c r="AW192" i="27"/>
  <c r="AN192" i="27"/>
  <c r="BQ192" i="27"/>
  <c r="AW204" i="27"/>
  <c r="BQ204" i="27"/>
  <c r="AN204" i="27"/>
  <c r="AN216" i="27"/>
  <c r="AW216" i="27"/>
  <c r="BQ216" i="27"/>
  <c r="AN228" i="27"/>
  <c r="BQ228" i="27"/>
  <c r="AW228" i="27"/>
  <c r="AW240" i="27"/>
  <c r="BQ240" i="27"/>
  <c r="AN240" i="27"/>
  <c r="AW252" i="27"/>
  <c r="BQ252" i="27"/>
  <c r="AN252" i="27"/>
  <c r="AN264" i="27"/>
  <c r="BQ264" i="27"/>
  <c r="AW264" i="27"/>
  <c r="AW276" i="27"/>
  <c r="AN276" i="27"/>
  <c r="BQ276" i="27"/>
  <c r="BQ288" i="27"/>
  <c r="AN288" i="27"/>
  <c r="AW288" i="27"/>
  <c r="AW300" i="27"/>
  <c r="BQ300" i="27"/>
  <c r="AN300" i="27"/>
  <c r="AN312" i="27"/>
  <c r="BQ312" i="27"/>
  <c r="AW312" i="27"/>
  <c r="AN324" i="27"/>
  <c r="BQ324" i="27"/>
  <c r="AW324" i="27"/>
  <c r="AN336" i="27"/>
  <c r="AW336" i="27"/>
  <c r="BQ336" i="27"/>
  <c r="AW348" i="27"/>
  <c r="BQ348" i="27"/>
  <c r="AN348" i="27"/>
  <c r="AW360" i="27"/>
  <c r="BQ360" i="27"/>
  <c r="AN360" i="27"/>
  <c r="BQ372" i="27"/>
  <c r="AN372" i="27"/>
  <c r="AW372" i="27"/>
  <c r="AW384" i="27"/>
  <c r="BQ384" i="27"/>
  <c r="AN384" i="27"/>
  <c r="AW396" i="27"/>
  <c r="AN396" i="27"/>
  <c r="BQ396" i="27"/>
  <c r="BQ408" i="27"/>
  <c r="AN408" i="27"/>
  <c r="AW408" i="27"/>
  <c r="AW420" i="27"/>
  <c r="AN420" i="27"/>
  <c r="BQ420" i="27"/>
  <c r="BQ432" i="27"/>
  <c r="AN432" i="27"/>
  <c r="AW432" i="27"/>
  <c r="BQ444" i="27"/>
  <c r="AN444" i="27"/>
  <c r="AW444" i="27"/>
  <c r="BQ456" i="27"/>
  <c r="AN456" i="27"/>
  <c r="AW456" i="27"/>
  <c r="AN468" i="27"/>
  <c r="BQ468" i="27"/>
  <c r="AW468" i="27"/>
  <c r="AN480" i="27"/>
  <c r="BQ480" i="27"/>
  <c r="AW480" i="27"/>
  <c r="AW492" i="27"/>
  <c r="BQ492" i="27"/>
  <c r="AN492" i="27"/>
  <c r="AW504" i="27"/>
  <c r="AN504" i="27"/>
  <c r="BQ504" i="27"/>
  <c r="AN516" i="27"/>
  <c r="BQ516" i="27"/>
  <c r="AW516" i="27"/>
  <c r="AW528" i="27"/>
  <c r="AN528" i="27"/>
  <c r="BQ528" i="27"/>
  <c r="AW540" i="27"/>
  <c r="BQ540" i="27"/>
  <c r="AN540" i="27"/>
  <c r="AN552" i="27"/>
  <c r="AW552" i="27"/>
  <c r="BQ552" i="27"/>
  <c r="AW564" i="27"/>
  <c r="BQ564" i="27"/>
  <c r="AN564" i="27"/>
  <c r="BQ576" i="27"/>
  <c r="AN576" i="27"/>
  <c r="AW576" i="27"/>
  <c r="AW588" i="27"/>
  <c r="BQ588" i="27"/>
  <c r="AN588" i="27"/>
  <c r="BQ600" i="27"/>
  <c r="AN600" i="27"/>
  <c r="AW600" i="27"/>
  <c r="AW612" i="27"/>
  <c r="BQ612" i="27"/>
  <c r="AN612" i="27"/>
  <c r="AW624" i="27"/>
  <c r="AN624" i="27"/>
  <c r="BQ624" i="27"/>
  <c r="BQ636" i="27"/>
  <c r="AW636" i="27"/>
  <c r="AN636" i="27"/>
  <c r="AN648" i="27"/>
  <c r="BQ648" i="27"/>
  <c r="AW648" i="27"/>
  <c r="AW660" i="27"/>
  <c r="AN660" i="27"/>
  <c r="BQ660" i="27"/>
  <c r="AW672" i="27"/>
  <c r="AN672" i="27"/>
  <c r="BQ672" i="27"/>
  <c r="AN684" i="27"/>
  <c r="AW684" i="27"/>
  <c r="BQ684" i="27"/>
  <c r="BQ696" i="27"/>
  <c r="AN696" i="27"/>
  <c r="AW696" i="27"/>
  <c r="AN708" i="27"/>
  <c r="BQ708" i="27"/>
  <c r="AW708" i="27"/>
  <c r="AW720" i="27"/>
  <c r="AN720" i="27"/>
  <c r="BQ720" i="27"/>
  <c r="BQ732" i="27"/>
  <c r="AN732" i="27"/>
  <c r="AW732" i="27"/>
  <c r="AW744" i="27"/>
  <c r="AN744" i="27"/>
  <c r="BQ744" i="27"/>
  <c r="AW756" i="27"/>
  <c r="AN756" i="27"/>
  <c r="BQ756" i="27"/>
  <c r="AW768" i="27"/>
  <c r="BQ768" i="27"/>
  <c r="AN768" i="27"/>
  <c r="BQ780" i="27"/>
  <c r="AW780" i="27"/>
  <c r="AN780" i="27"/>
  <c r="BQ792" i="27"/>
  <c r="AW792" i="27"/>
  <c r="AN792" i="27"/>
  <c r="AN804" i="27"/>
  <c r="BQ804" i="27"/>
  <c r="AW804" i="27"/>
  <c r="AN816" i="27"/>
  <c r="BQ816" i="27"/>
  <c r="AW816" i="27"/>
  <c r="AW828" i="27"/>
  <c r="AN828" i="27"/>
  <c r="BQ828" i="27"/>
  <c r="AN840" i="27"/>
  <c r="AW840" i="27"/>
  <c r="BQ840" i="27"/>
  <c r="AN852" i="27"/>
  <c r="AW852" i="27"/>
  <c r="BQ852" i="27"/>
  <c r="AW864" i="27"/>
  <c r="BQ864" i="27"/>
  <c r="AN864" i="27"/>
  <c r="AN876" i="27"/>
  <c r="BQ876" i="27"/>
  <c r="AW876" i="27"/>
  <c r="BQ888" i="27"/>
  <c r="AN888" i="27"/>
  <c r="AW888" i="27"/>
  <c r="AW900" i="27"/>
  <c r="BQ900" i="27"/>
  <c r="AN900" i="27"/>
  <c r="AN912" i="27"/>
  <c r="BQ912" i="27"/>
  <c r="AW912" i="27"/>
  <c r="BQ924" i="27"/>
  <c r="AN924" i="27"/>
  <c r="AW924" i="27"/>
  <c r="BQ936" i="27"/>
  <c r="AW936" i="27"/>
  <c r="AN936" i="27"/>
  <c r="AW948" i="27"/>
  <c r="BQ948" i="27"/>
  <c r="AN948" i="27"/>
  <c r="AN960" i="27"/>
  <c r="BQ960" i="27"/>
  <c r="AW960" i="27"/>
  <c r="AW972" i="27"/>
  <c r="BQ972" i="27"/>
  <c r="AN972" i="27"/>
  <c r="AN984" i="27"/>
  <c r="BQ984" i="27"/>
  <c r="AW984" i="27"/>
  <c r="AN996" i="27"/>
  <c r="BQ996" i="27"/>
  <c r="AW996" i="27"/>
  <c r="AN1008" i="27"/>
  <c r="AW1008" i="27"/>
  <c r="BQ1008" i="27"/>
  <c r="AN148" i="27"/>
  <c r="BQ148" i="27"/>
  <c r="AW148" i="27"/>
  <c r="AN868" i="27"/>
  <c r="BQ868" i="27"/>
  <c r="AW868" i="27"/>
  <c r="D27" i="27"/>
  <c r="D227" i="27"/>
  <c r="D489" i="27"/>
  <c r="D758" i="27"/>
  <c r="E110" i="27"/>
  <c r="BQ13" i="27"/>
  <c r="AN13" i="27"/>
  <c r="AW13" i="27"/>
  <c r="AW25" i="27"/>
  <c r="AN25" i="27"/>
  <c r="BQ25" i="27"/>
  <c r="AN37" i="27"/>
  <c r="BQ37" i="27"/>
  <c r="AW37" i="27"/>
  <c r="AW49" i="27"/>
  <c r="AN49" i="27"/>
  <c r="BQ49" i="27"/>
  <c r="BQ61" i="27"/>
  <c r="AW61" i="27"/>
  <c r="AN61" i="27"/>
  <c r="AN73" i="27"/>
  <c r="BQ73" i="27"/>
  <c r="AW73" i="27"/>
  <c r="AW85" i="27"/>
  <c r="AN85" i="27"/>
  <c r="BQ85" i="27"/>
  <c r="AN97" i="27"/>
  <c r="BQ97" i="27"/>
  <c r="AW97" i="27"/>
  <c r="AN109" i="27"/>
  <c r="BQ109" i="27"/>
  <c r="AW109" i="27"/>
  <c r="BQ121" i="27"/>
  <c r="AN121" i="27"/>
  <c r="AW121" i="27"/>
  <c r="AW133" i="27"/>
  <c r="BQ133" i="27"/>
  <c r="AN133" i="27"/>
  <c r="AW145" i="27"/>
  <c r="AN145" i="27"/>
  <c r="BQ145" i="27"/>
  <c r="AW157" i="27"/>
  <c r="AN157" i="27"/>
  <c r="BQ157" i="27"/>
  <c r="AN169" i="27"/>
  <c r="BQ169" i="27"/>
  <c r="AW169" i="27"/>
  <c r="AW181" i="27"/>
  <c r="BQ181" i="27"/>
  <c r="AN181" i="27"/>
  <c r="BQ193" i="27"/>
  <c r="AN193" i="27"/>
  <c r="AW193" i="27"/>
  <c r="AN205" i="27"/>
  <c r="BQ205" i="27"/>
  <c r="AW205" i="27"/>
  <c r="AW217" i="27"/>
  <c r="AN217" i="27"/>
  <c r="BQ217" i="27"/>
  <c r="BQ229" i="27"/>
  <c r="AW229" i="27"/>
  <c r="AN229" i="27"/>
  <c r="AN241" i="27"/>
  <c r="BQ241" i="27"/>
  <c r="AW241" i="27"/>
  <c r="AN253" i="27"/>
  <c r="BQ253" i="27"/>
  <c r="AW253" i="27"/>
  <c r="BQ265" i="27"/>
  <c r="AN265" i="27"/>
  <c r="AW265" i="27"/>
  <c r="AN277" i="27"/>
  <c r="BQ277" i="27"/>
  <c r="AW277" i="27"/>
  <c r="AN289" i="27"/>
  <c r="AW289" i="27"/>
  <c r="BQ289" i="27"/>
  <c r="BQ301" i="27"/>
  <c r="AN301" i="27"/>
  <c r="AW301" i="27"/>
  <c r="BQ313" i="27"/>
  <c r="AW313" i="27"/>
  <c r="AN313" i="27"/>
  <c r="BQ325" i="27"/>
  <c r="AN325" i="27"/>
  <c r="AW325" i="27"/>
  <c r="AN337" i="27"/>
  <c r="BQ337" i="27"/>
  <c r="AW337" i="27"/>
  <c r="AN349" i="27"/>
  <c r="BQ349" i="27"/>
  <c r="AW349" i="27"/>
  <c r="AW361" i="27"/>
  <c r="BQ361" i="27"/>
  <c r="AN361" i="27"/>
  <c r="AW373" i="27"/>
  <c r="AN373" i="27"/>
  <c r="BQ373" i="27"/>
  <c r="AN385" i="27"/>
  <c r="BQ385" i="27"/>
  <c r="AW385" i="27"/>
  <c r="BQ397" i="27"/>
  <c r="AN397" i="27"/>
  <c r="AW397" i="27"/>
  <c r="AN409" i="27"/>
  <c r="BQ409" i="27"/>
  <c r="AW409" i="27"/>
  <c r="AW421" i="27"/>
  <c r="AN421" i="27"/>
  <c r="BQ421" i="27"/>
  <c r="AN433" i="27"/>
  <c r="BQ433" i="27"/>
  <c r="AW433" i="27"/>
  <c r="BQ445" i="27"/>
  <c r="AW445" i="27"/>
  <c r="AN445" i="27"/>
  <c r="AN457" i="27"/>
  <c r="BQ457" i="27"/>
  <c r="AW457" i="27"/>
  <c r="AW469" i="27"/>
  <c r="BQ469" i="27"/>
  <c r="AN469" i="27"/>
  <c r="BQ481" i="27"/>
  <c r="AW481" i="27"/>
  <c r="AN481" i="27"/>
  <c r="AN493" i="27"/>
  <c r="BQ493" i="27"/>
  <c r="AW493" i="27"/>
  <c r="AN505" i="27"/>
  <c r="AW505" i="27"/>
  <c r="BQ505" i="27"/>
  <c r="AW517" i="27"/>
  <c r="BQ517" i="27"/>
  <c r="AN517" i="27"/>
  <c r="AN529" i="27"/>
  <c r="AW529" i="27"/>
  <c r="BQ529" i="27"/>
  <c r="AN541" i="27"/>
  <c r="BQ541" i="27"/>
  <c r="AW541" i="27"/>
  <c r="AN553" i="27"/>
  <c r="AW553" i="27"/>
  <c r="BQ553" i="27"/>
  <c r="AW565" i="27"/>
  <c r="BQ565" i="27"/>
  <c r="AN565" i="27"/>
  <c r="AN577" i="27"/>
  <c r="BQ577" i="27"/>
  <c r="AW577" i="27"/>
  <c r="AN589" i="27"/>
  <c r="BQ589" i="27"/>
  <c r="AW589" i="27"/>
  <c r="AN601" i="27"/>
  <c r="BQ601" i="27"/>
  <c r="AW601" i="27"/>
  <c r="BQ613" i="27"/>
  <c r="AN613" i="27"/>
  <c r="AW613" i="27"/>
  <c r="AN625" i="27"/>
  <c r="BQ625" i="27"/>
  <c r="AW625" i="27"/>
  <c r="AN637" i="27"/>
  <c r="BQ637" i="27"/>
  <c r="AW637" i="27"/>
  <c r="AW649" i="27"/>
  <c r="AN649" i="27"/>
  <c r="BQ649" i="27"/>
  <c r="AN661" i="27"/>
  <c r="AW661" i="27"/>
  <c r="BQ661" i="27"/>
  <c r="AW673" i="27"/>
  <c r="BQ673" i="27"/>
  <c r="AN673" i="27"/>
  <c r="AN685" i="27"/>
  <c r="BQ685" i="27"/>
  <c r="AW685" i="27"/>
  <c r="AW697" i="27"/>
  <c r="AN697" i="27"/>
  <c r="BQ697" i="27"/>
  <c r="AW709" i="27"/>
  <c r="AN709" i="27"/>
  <c r="BQ709" i="27"/>
  <c r="AW721" i="27"/>
  <c r="BQ721" i="27"/>
  <c r="AN721" i="27"/>
  <c r="BQ733" i="27"/>
  <c r="AN733" i="27"/>
  <c r="AW733" i="27"/>
  <c r="AW745" i="27"/>
  <c r="BQ745" i="27"/>
  <c r="AN745" i="27"/>
  <c r="BQ757" i="27"/>
  <c r="AN757" i="27"/>
  <c r="AW757" i="27"/>
  <c r="BQ769" i="27"/>
  <c r="AW769" i="27"/>
  <c r="AN769" i="27"/>
  <c r="AN781" i="27"/>
  <c r="AW781" i="27"/>
  <c r="BQ781" i="27"/>
  <c r="AN793" i="27"/>
  <c r="BQ793" i="27"/>
  <c r="AW793" i="27"/>
  <c r="AW805" i="27"/>
  <c r="BQ805" i="27"/>
  <c r="AN805" i="27"/>
  <c r="BQ817" i="27"/>
  <c r="AN817" i="27"/>
  <c r="AW817" i="27"/>
  <c r="AW829" i="27"/>
  <c r="AN829" i="27"/>
  <c r="BQ829" i="27"/>
  <c r="AW841" i="27"/>
  <c r="AN841" i="27"/>
  <c r="BQ841" i="27"/>
  <c r="AW853" i="27"/>
  <c r="BQ853" i="27"/>
  <c r="AN853" i="27"/>
  <c r="BQ865" i="27"/>
  <c r="AN865" i="27"/>
  <c r="AW865" i="27"/>
  <c r="AW877" i="27"/>
  <c r="AN877" i="27"/>
  <c r="BQ877" i="27"/>
  <c r="AW889" i="27"/>
  <c r="BQ889" i="27"/>
  <c r="AN889" i="27"/>
  <c r="AW901" i="27"/>
  <c r="BQ901" i="27"/>
  <c r="AN901" i="27"/>
  <c r="AN913" i="27"/>
  <c r="BQ913" i="27"/>
  <c r="AW913" i="27"/>
  <c r="BQ925" i="27"/>
  <c r="AW925" i="27"/>
  <c r="AN925" i="27"/>
  <c r="BQ937" i="27"/>
  <c r="AN937" i="27"/>
  <c r="AW937" i="27"/>
  <c r="AN949" i="27"/>
  <c r="BQ949" i="27"/>
  <c r="AW949" i="27"/>
  <c r="BQ961" i="27"/>
  <c r="AN961" i="27"/>
  <c r="AW961" i="27"/>
  <c r="AN973" i="27"/>
  <c r="BQ973" i="27"/>
  <c r="AW973" i="27"/>
  <c r="AW985" i="27"/>
  <c r="AN985" i="27"/>
  <c r="BQ985" i="27"/>
  <c r="AW997" i="27"/>
  <c r="AN997" i="27"/>
  <c r="BQ997" i="27"/>
  <c r="AN1009" i="27"/>
  <c r="BQ1009" i="27"/>
  <c r="AW1009" i="27"/>
  <c r="AW64" i="27"/>
  <c r="AN64" i="27"/>
  <c r="BQ64" i="27"/>
  <c r="AW964" i="27"/>
  <c r="AN964" i="27"/>
  <c r="BQ964" i="27"/>
  <c r="D51" i="27"/>
  <c r="D254" i="27"/>
  <c r="D495" i="27"/>
  <c r="D759" i="27"/>
  <c r="E213" i="27"/>
  <c r="BQ14" i="27"/>
  <c r="AN14" i="27"/>
  <c r="AW14" i="27"/>
  <c r="AW26" i="27"/>
  <c r="BQ26" i="27"/>
  <c r="AN26" i="27"/>
  <c r="AW38" i="27"/>
  <c r="AN38" i="27"/>
  <c r="BQ38" i="27"/>
  <c r="BQ50" i="27"/>
  <c r="AN50" i="27"/>
  <c r="AW50" i="27"/>
  <c r="AN62" i="27"/>
  <c r="BQ62" i="27"/>
  <c r="AW62" i="27"/>
  <c r="BQ74" i="27"/>
  <c r="AN74" i="27"/>
  <c r="AW74" i="27"/>
  <c r="BQ86" i="27"/>
  <c r="AW86" i="27"/>
  <c r="AN86" i="27"/>
  <c r="BQ98" i="27"/>
  <c r="AW98" i="27"/>
  <c r="AN98" i="27"/>
  <c r="BQ110" i="27"/>
  <c r="AN110" i="27"/>
  <c r="AW110" i="27"/>
  <c r="BQ122" i="27"/>
  <c r="AN122" i="27"/>
  <c r="AW122" i="27"/>
  <c r="BQ134" i="27"/>
  <c r="AW134" i="27"/>
  <c r="AN134" i="27"/>
  <c r="BQ146" i="27"/>
  <c r="AN146" i="27"/>
  <c r="AW146" i="27"/>
  <c r="BQ158" i="27"/>
  <c r="AW158" i="27"/>
  <c r="AN158" i="27"/>
  <c r="AW170" i="27"/>
  <c r="BQ170" i="27"/>
  <c r="AN170" i="27"/>
  <c r="AN182" i="27"/>
  <c r="AW182" i="27"/>
  <c r="BQ182" i="27"/>
  <c r="BQ194" i="27"/>
  <c r="AN194" i="27"/>
  <c r="AW194" i="27"/>
  <c r="AN206" i="27"/>
  <c r="BQ206" i="27"/>
  <c r="AW206" i="27"/>
  <c r="AN218" i="27"/>
  <c r="BQ218" i="27"/>
  <c r="AW218" i="27"/>
  <c r="BQ230" i="27"/>
  <c r="AW230" i="27"/>
  <c r="AN230" i="27"/>
  <c r="AW242" i="27"/>
  <c r="AN242" i="27"/>
  <c r="BQ242" i="27"/>
  <c r="BQ254" i="27"/>
  <c r="AN254" i="27"/>
  <c r="AW254" i="27"/>
  <c r="BQ266" i="27"/>
  <c r="AN266" i="27"/>
  <c r="AW266" i="27"/>
  <c r="AW278" i="27"/>
  <c r="BQ278" i="27"/>
  <c r="AN278" i="27"/>
  <c r="AN290" i="27"/>
  <c r="BQ290" i="27"/>
  <c r="AW290" i="27"/>
  <c r="BQ302" i="27"/>
  <c r="AN302" i="27"/>
  <c r="AW302" i="27"/>
  <c r="AW314" i="27"/>
  <c r="BQ314" i="27"/>
  <c r="AN314" i="27"/>
  <c r="AN326" i="27"/>
  <c r="BQ326" i="27"/>
  <c r="AW326" i="27"/>
  <c r="AW338" i="27"/>
  <c r="BQ338" i="27"/>
  <c r="AN338" i="27"/>
  <c r="AN350" i="27"/>
  <c r="AW350" i="27"/>
  <c r="BQ350" i="27"/>
  <c r="AN362" i="27"/>
  <c r="AW362" i="27"/>
  <c r="BQ362" i="27"/>
  <c r="AN374" i="27"/>
  <c r="BQ374" i="27"/>
  <c r="AW374" i="27"/>
  <c r="AW386" i="27"/>
  <c r="AN386" i="27"/>
  <c r="BQ386" i="27"/>
  <c r="AN398" i="27"/>
  <c r="BQ398" i="27"/>
  <c r="AW398" i="27"/>
  <c r="BQ410" i="27"/>
  <c r="AN410" i="27"/>
  <c r="AW410" i="27"/>
  <c r="BQ422" i="27"/>
  <c r="AN422" i="27"/>
  <c r="AW422" i="27"/>
  <c r="AN434" i="27"/>
  <c r="BQ434" i="27"/>
  <c r="AW434" i="27"/>
  <c r="AN446" i="27"/>
  <c r="AW446" i="27"/>
  <c r="BQ446" i="27"/>
  <c r="BQ458" i="27"/>
  <c r="AN458" i="27"/>
  <c r="AW458" i="27"/>
  <c r="AW470" i="27"/>
  <c r="BQ470" i="27"/>
  <c r="AN470" i="27"/>
  <c r="AW482" i="27"/>
  <c r="BQ482" i="27"/>
  <c r="AN482" i="27"/>
  <c r="AW494" i="27"/>
  <c r="BQ494" i="27"/>
  <c r="AN494" i="27"/>
  <c r="AW506" i="27"/>
  <c r="AN506" i="27"/>
  <c r="BQ506" i="27"/>
  <c r="AN518" i="27"/>
  <c r="AW518" i="27"/>
  <c r="BQ518" i="27"/>
  <c r="AW530" i="27"/>
  <c r="BQ530" i="27"/>
  <c r="AN530" i="27"/>
  <c r="BQ542" i="27"/>
  <c r="AN542" i="27"/>
  <c r="AW542" i="27"/>
  <c r="AN554" i="27"/>
  <c r="AW554" i="27"/>
  <c r="BQ554" i="27"/>
  <c r="BQ566" i="27"/>
  <c r="AN566" i="27"/>
  <c r="AW566" i="27"/>
  <c r="AN578" i="27"/>
  <c r="BQ578" i="27"/>
  <c r="AW578" i="27"/>
  <c r="BQ590" i="27"/>
  <c r="AN590" i="27"/>
  <c r="AW590" i="27"/>
  <c r="AN602" i="27"/>
  <c r="BQ602" i="27"/>
  <c r="AW602" i="27"/>
  <c r="AW614" i="27"/>
  <c r="AN614" i="27"/>
  <c r="BQ614" i="27"/>
  <c r="AW626" i="27"/>
  <c r="BQ626" i="27"/>
  <c r="AN626" i="27"/>
  <c r="AW638" i="27"/>
  <c r="AN638" i="27"/>
  <c r="BQ638" i="27"/>
  <c r="BQ650" i="27"/>
  <c r="AW650" i="27"/>
  <c r="AN650" i="27"/>
  <c r="AW662" i="27"/>
  <c r="BQ662" i="27"/>
  <c r="AN662" i="27"/>
  <c r="AN674" i="27"/>
  <c r="BQ674" i="27"/>
  <c r="AW674" i="27"/>
  <c r="AW686" i="27"/>
  <c r="AN686" i="27"/>
  <c r="BQ686" i="27"/>
  <c r="BQ698" i="27"/>
  <c r="AN698" i="27"/>
  <c r="AW698" i="27"/>
  <c r="BQ710" i="27"/>
  <c r="AN710" i="27"/>
  <c r="AW710" i="27"/>
  <c r="AW722" i="27"/>
  <c r="AN722" i="27"/>
  <c r="BQ722" i="27"/>
  <c r="BQ734" i="27"/>
  <c r="AN734" i="27"/>
  <c r="AW734" i="27"/>
  <c r="AN746" i="27"/>
  <c r="AW746" i="27"/>
  <c r="BQ746" i="27"/>
  <c r="BQ758" i="27"/>
  <c r="AW758" i="27"/>
  <c r="AN758" i="27"/>
  <c r="AN770" i="27"/>
  <c r="BQ770" i="27"/>
  <c r="AW770" i="27"/>
  <c r="AW782" i="27"/>
  <c r="AN782" i="27"/>
  <c r="BQ782" i="27"/>
  <c r="AN794" i="27"/>
  <c r="BQ794" i="27"/>
  <c r="AW794" i="27"/>
  <c r="AW806" i="27"/>
  <c r="AN806" i="27"/>
  <c r="BQ806" i="27"/>
  <c r="BQ818" i="27"/>
  <c r="AN818" i="27"/>
  <c r="AW818" i="27"/>
  <c r="AN830" i="27"/>
  <c r="AW830" i="27"/>
  <c r="BQ830" i="27"/>
  <c r="BQ842" i="27"/>
  <c r="AN842" i="27"/>
  <c r="AW842" i="27"/>
  <c r="AN854" i="27"/>
  <c r="AW854" i="27"/>
  <c r="BQ854" i="27"/>
  <c r="BQ866" i="27"/>
  <c r="AW866" i="27"/>
  <c r="AN866" i="27"/>
  <c r="AN878" i="27"/>
  <c r="AW878" i="27"/>
  <c r="BQ878" i="27"/>
  <c r="AN890" i="27"/>
  <c r="BQ890" i="27"/>
  <c r="AW890" i="27"/>
  <c r="BQ902" i="27"/>
  <c r="AW902" i="27"/>
  <c r="AN902" i="27"/>
  <c r="BQ914" i="27"/>
  <c r="AN914" i="27"/>
  <c r="AW914" i="27"/>
  <c r="AW926" i="27"/>
  <c r="BQ926" i="27"/>
  <c r="AN926" i="27"/>
  <c r="AN938" i="27"/>
  <c r="BQ938" i="27"/>
  <c r="AW938" i="27"/>
  <c r="AW950" i="27"/>
  <c r="AN950" i="27"/>
  <c r="BQ950" i="27"/>
  <c r="BQ962" i="27"/>
  <c r="AN962" i="27"/>
  <c r="AW962" i="27"/>
  <c r="BQ974" i="27"/>
  <c r="AN974" i="27"/>
  <c r="AW974" i="27"/>
  <c r="AW986" i="27"/>
  <c r="BQ986" i="27"/>
  <c r="AN986" i="27"/>
  <c r="AW998" i="27"/>
  <c r="AN998" i="27"/>
  <c r="BQ998" i="27"/>
  <c r="AN1010" i="27"/>
  <c r="BQ1010" i="27"/>
  <c r="AW1010" i="27"/>
  <c r="AN904" i="27"/>
  <c r="BQ904" i="27"/>
  <c r="AW904" i="27"/>
  <c r="D52" i="27"/>
  <c r="D255" i="27"/>
  <c r="D524" i="27"/>
  <c r="D795" i="27"/>
  <c r="E445" i="27"/>
  <c r="BQ15" i="27"/>
  <c r="AN15" i="27"/>
  <c r="AW15" i="27"/>
  <c r="AN27" i="27"/>
  <c r="AW27" i="27"/>
  <c r="BQ27" i="27"/>
  <c r="AW39" i="27"/>
  <c r="BQ39" i="27"/>
  <c r="AN39" i="27"/>
  <c r="AN51" i="27"/>
  <c r="AW51" i="27"/>
  <c r="BQ51" i="27"/>
  <c r="BQ63" i="27"/>
  <c r="AN63" i="27"/>
  <c r="AW63" i="27"/>
  <c r="AW75" i="27"/>
  <c r="BQ75" i="27"/>
  <c r="AN75" i="27"/>
  <c r="BQ87" i="27"/>
  <c r="AN87" i="27"/>
  <c r="AW87" i="27"/>
  <c r="BQ99" i="27"/>
  <c r="AN99" i="27"/>
  <c r="AW99" i="27"/>
  <c r="BQ111" i="27"/>
  <c r="AN111" i="27"/>
  <c r="AW111" i="27"/>
  <c r="AW123" i="27"/>
  <c r="BQ123" i="27"/>
  <c r="AN123" i="27"/>
  <c r="AN135" i="27"/>
  <c r="BQ135" i="27"/>
  <c r="AW135" i="27"/>
  <c r="AW147" i="27"/>
  <c r="AN147" i="27"/>
  <c r="BQ147" i="27"/>
  <c r="AN159" i="27"/>
  <c r="BQ159" i="27"/>
  <c r="AW159" i="27"/>
  <c r="AW171" i="27"/>
  <c r="AN171" i="27"/>
  <c r="BQ171" i="27"/>
  <c r="AN183" i="27"/>
  <c r="AW183" i="27"/>
  <c r="BQ183" i="27"/>
  <c r="BQ195" i="27"/>
  <c r="AW195" i="27"/>
  <c r="AN195" i="27"/>
  <c r="BQ207" i="27"/>
  <c r="AN207" i="27"/>
  <c r="AW207" i="27"/>
  <c r="AW219" i="27"/>
  <c r="AN219" i="27"/>
  <c r="BQ219" i="27"/>
  <c r="AN231" i="27"/>
  <c r="AW231" i="27"/>
  <c r="BQ231" i="27"/>
  <c r="BQ243" i="27"/>
  <c r="AN243" i="27"/>
  <c r="AW243" i="27"/>
  <c r="AN255" i="27"/>
  <c r="BQ255" i="27"/>
  <c r="AW255" i="27"/>
  <c r="BQ267" i="27"/>
  <c r="AN267" i="27"/>
  <c r="AW267" i="27"/>
  <c r="BQ279" i="27"/>
  <c r="AN279" i="27"/>
  <c r="AW279" i="27"/>
  <c r="AW291" i="27"/>
  <c r="AN291" i="27"/>
  <c r="BQ291" i="27"/>
  <c r="AN303" i="27"/>
  <c r="BQ303" i="27"/>
  <c r="AW303" i="27"/>
  <c r="AW315" i="27"/>
  <c r="AN315" i="27"/>
  <c r="BQ315" i="27"/>
  <c r="AW327" i="27"/>
  <c r="BQ327" i="27"/>
  <c r="AN327" i="27"/>
  <c r="AN339" i="27"/>
  <c r="AW339" i="27"/>
  <c r="BQ339" i="27"/>
  <c r="BQ351" i="27"/>
  <c r="AW351" i="27"/>
  <c r="AN351" i="27"/>
  <c r="AN363" i="27"/>
  <c r="BQ363" i="27"/>
  <c r="AW363" i="27"/>
  <c r="AW375" i="27"/>
  <c r="BQ375" i="27"/>
  <c r="AN375" i="27"/>
  <c r="BQ387" i="27"/>
  <c r="AN387" i="27"/>
  <c r="AW387" i="27"/>
  <c r="AN399" i="27"/>
  <c r="BQ399" i="27"/>
  <c r="AW399" i="27"/>
  <c r="BQ411" i="27"/>
  <c r="AN411" i="27"/>
  <c r="AW411" i="27"/>
  <c r="BQ423" i="27"/>
  <c r="AN423" i="27"/>
  <c r="AW423" i="27"/>
  <c r="AW435" i="27"/>
  <c r="AN435" i="27"/>
  <c r="BQ435" i="27"/>
  <c r="AW447" i="27"/>
  <c r="BQ447" i="27"/>
  <c r="AN447" i="27"/>
  <c r="BQ459" i="27"/>
  <c r="AN459" i="27"/>
  <c r="AW459" i="27"/>
  <c r="AW471" i="27"/>
  <c r="BQ471" i="27"/>
  <c r="AN471" i="27"/>
  <c r="AN483" i="27"/>
  <c r="BQ483" i="27"/>
  <c r="AW483" i="27"/>
  <c r="BQ495" i="27"/>
  <c r="AN495" i="27"/>
  <c r="AW495" i="27"/>
  <c r="AN507" i="27"/>
  <c r="AW507" i="27"/>
  <c r="BQ507" i="27"/>
  <c r="AW519" i="27"/>
  <c r="BQ519" i="27"/>
  <c r="AN519" i="27"/>
  <c r="AW531" i="27"/>
  <c r="BQ531" i="27"/>
  <c r="AN531" i="27"/>
  <c r="AW543" i="27"/>
  <c r="BQ543" i="27"/>
  <c r="AN543" i="27"/>
  <c r="AN555" i="27"/>
  <c r="AW555" i="27"/>
  <c r="BQ555" i="27"/>
  <c r="AW567" i="27"/>
  <c r="AN567" i="27"/>
  <c r="BQ567" i="27"/>
  <c r="BQ579" i="27"/>
  <c r="AN579" i="27"/>
  <c r="AW579" i="27"/>
  <c r="AW591" i="27"/>
  <c r="BQ591" i="27"/>
  <c r="AN591" i="27"/>
  <c r="BQ603" i="27"/>
  <c r="AN603" i="27"/>
  <c r="AW603" i="27"/>
  <c r="AN615" i="27"/>
  <c r="AW615" i="27"/>
  <c r="BQ615" i="27"/>
  <c r="BQ627" i="27"/>
  <c r="AN627" i="27"/>
  <c r="AW627" i="27"/>
  <c r="AW639" i="27"/>
  <c r="BQ639" i="27"/>
  <c r="AN639" i="27"/>
  <c r="AN651" i="27"/>
  <c r="BQ651" i="27"/>
  <c r="AW651" i="27"/>
  <c r="AN663" i="27"/>
  <c r="AW663" i="27"/>
  <c r="BQ663" i="27"/>
  <c r="BQ675" i="27"/>
  <c r="AN675" i="27"/>
  <c r="AW675" i="27"/>
  <c r="AN687" i="27"/>
  <c r="AW687" i="27"/>
  <c r="BQ687" i="27"/>
  <c r="AN699" i="27"/>
  <c r="AW699" i="27"/>
  <c r="BQ699" i="27"/>
  <c r="BQ711" i="27"/>
  <c r="AN711" i="27"/>
  <c r="AW711" i="27"/>
  <c r="AN723" i="27"/>
  <c r="BQ723" i="27"/>
  <c r="AW723" i="27"/>
  <c r="AW735" i="27"/>
  <c r="BQ735" i="27"/>
  <c r="AN735" i="27"/>
  <c r="BQ747" i="27"/>
  <c r="AN747" i="27"/>
  <c r="AW747" i="27"/>
  <c r="AW759" i="27"/>
  <c r="BQ759" i="27"/>
  <c r="AN759" i="27"/>
  <c r="AW771" i="27"/>
  <c r="BQ771" i="27"/>
  <c r="AN771" i="27"/>
  <c r="BQ783" i="27"/>
  <c r="AN783" i="27"/>
  <c r="AW783" i="27"/>
  <c r="BQ795" i="27"/>
  <c r="AN795" i="27"/>
  <c r="AW795" i="27"/>
  <c r="AW807" i="27"/>
  <c r="BQ807" i="27"/>
  <c r="AN807" i="27"/>
  <c r="BQ819" i="27"/>
  <c r="AN819" i="27"/>
  <c r="AW819" i="27"/>
  <c r="AW831" i="27"/>
  <c r="BQ831" i="27"/>
  <c r="AN831" i="27"/>
  <c r="BQ843" i="27"/>
  <c r="AN843" i="27"/>
  <c r="AW843" i="27"/>
  <c r="BQ855" i="27"/>
  <c r="AW855" i="27"/>
  <c r="AN855" i="27"/>
  <c r="AW867" i="27"/>
  <c r="BQ867" i="27"/>
  <c r="AN867" i="27"/>
  <c r="AN879" i="27"/>
  <c r="AW879" i="27"/>
  <c r="BQ879" i="27"/>
  <c r="BQ891" i="27"/>
  <c r="AN891" i="27"/>
  <c r="AW891" i="27"/>
  <c r="AW903" i="27"/>
  <c r="AN903" i="27"/>
  <c r="BQ903" i="27"/>
  <c r="BQ915" i="27"/>
  <c r="AN915" i="27"/>
  <c r="AW915" i="27"/>
  <c r="BQ927" i="27"/>
  <c r="AW927" i="27"/>
  <c r="AN927" i="27"/>
  <c r="AN939" i="27"/>
  <c r="AW939" i="27"/>
  <c r="BQ939" i="27"/>
  <c r="AN951" i="27"/>
  <c r="AW951" i="27"/>
  <c r="BQ951" i="27"/>
  <c r="BQ963" i="27"/>
  <c r="AN963" i="27"/>
  <c r="AW963" i="27"/>
  <c r="BQ975" i="27"/>
  <c r="AN975" i="27"/>
  <c r="AW975" i="27"/>
  <c r="AN987" i="27"/>
  <c r="BQ987" i="27"/>
  <c r="AW987" i="27"/>
  <c r="AN999" i="27"/>
  <c r="BQ999" i="27"/>
  <c r="AW999" i="27"/>
  <c r="AN1011" i="27"/>
  <c r="BQ1011" i="27"/>
  <c r="AW1011" i="27"/>
  <c r="E646" i="27"/>
  <c r="E430" i="27"/>
  <c r="D455" i="27"/>
  <c r="D145" i="27"/>
  <c r="D863" i="27"/>
  <c r="D107" i="27"/>
  <c r="D187" i="27"/>
  <c r="D325" i="27"/>
  <c r="D577" i="27"/>
  <c r="D721" i="27"/>
  <c r="D900" i="27"/>
  <c r="D991" i="27"/>
  <c r="E349" i="27"/>
  <c r="E586" i="27"/>
  <c r="D49" i="27"/>
  <c r="D191" i="27"/>
  <c r="D326" i="27"/>
  <c r="D423" i="27"/>
  <c r="D503" i="27"/>
  <c r="D587" i="27"/>
  <c r="D722" i="27"/>
  <c r="D827" i="27"/>
  <c r="D901" i="27"/>
  <c r="D995" i="27"/>
  <c r="E380" i="27"/>
  <c r="E814" i="27"/>
  <c r="D50" i="27"/>
  <c r="D131" i="27"/>
  <c r="D219" i="27"/>
  <c r="D327" i="27"/>
  <c r="D431" i="27"/>
  <c r="D505" i="27"/>
  <c r="D599" i="27"/>
  <c r="D723" i="27"/>
  <c r="D828" i="27"/>
  <c r="D921" i="27"/>
  <c r="D998" i="27"/>
  <c r="E381" i="27"/>
  <c r="E598" i="27"/>
  <c r="E853" i="27"/>
  <c r="D527" i="27"/>
  <c r="D864" i="27"/>
  <c r="D83" i="27"/>
  <c r="D468" i="27"/>
  <c r="D865" i="27"/>
  <c r="D84" i="27"/>
  <c r="D167" i="27"/>
  <c r="D291" i="27"/>
  <c r="D395" i="27"/>
  <c r="D469" i="27"/>
  <c r="D686" i="27"/>
  <c r="D792" i="27"/>
  <c r="D887" i="27"/>
  <c r="D959" i="27"/>
  <c r="E274" i="27"/>
  <c r="E554" i="27"/>
  <c r="E769" i="27"/>
  <c r="E974" i="27"/>
  <c r="E382" i="27"/>
  <c r="D623" i="27"/>
  <c r="D937" i="27"/>
  <c r="E214" i="27"/>
  <c r="E938" i="27"/>
  <c r="D290" i="27"/>
  <c r="D659" i="27"/>
  <c r="E271" i="27"/>
  <c r="E949" i="27"/>
  <c r="D891" i="27"/>
  <c r="D935" i="27"/>
  <c r="D263" i="27"/>
  <c r="D289" i="27"/>
  <c r="D467" i="27"/>
  <c r="D559" i="27"/>
  <c r="E547" i="27"/>
  <c r="E718" i="27"/>
  <c r="D391" i="27"/>
  <c r="D560" i="27"/>
  <c r="D791" i="27"/>
  <c r="E548" i="27"/>
  <c r="D23" i="27"/>
  <c r="D85" i="27"/>
  <c r="D168" i="27"/>
  <c r="D299" i="27"/>
  <c r="D396" i="27"/>
  <c r="D563" i="27"/>
  <c r="D687" i="27"/>
  <c r="D793" i="27"/>
  <c r="D963" i="27"/>
  <c r="E277" i="27"/>
  <c r="E565" i="27"/>
  <c r="E770" i="27"/>
  <c r="E986" i="27"/>
  <c r="D26" i="27"/>
  <c r="D100" i="27"/>
  <c r="D169" i="27"/>
  <c r="D324" i="27"/>
  <c r="D397" i="27"/>
  <c r="D491" i="27"/>
  <c r="D567" i="27"/>
  <c r="D695" i="27"/>
  <c r="D794" i="27"/>
  <c r="D899" i="27"/>
  <c r="D985" i="27"/>
  <c r="E278" i="27"/>
  <c r="E585" i="27"/>
  <c r="E811" i="27"/>
  <c r="D427" i="27"/>
  <c r="E43" i="27"/>
  <c r="E930" i="27"/>
  <c r="E441" i="27"/>
  <c r="E885" i="27"/>
  <c r="E606" i="27"/>
  <c r="D33" i="27"/>
  <c r="D59" i="27"/>
  <c r="D116" i="27"/>
  <c r="D143" i="27"/>
  <c r="D172" i="27"/>
  <c r="D203" i="27"/>
  <c r="D237" i="27"/>
  <c r="D272" i="27"/>
  <c r="D307" i="27"/>
  <c r="D335" i="27"/>
  <c r="D367" i="27"/>
  <c r="D399" i="27"/>
  <c r="D434" i="27"/>
  <c r="D504" i="27"/>
  <c r="D539" i="27"/>
  <c r="D571" i="27"/>
  <c r="D603" i="27"/>
  <c r="D635" i="27"/>
  <c r="D669" i="27"/>
  <c r="D704" i="27"/>
  <c r="D739" i="27"/>
  <c r="D767" i="27"/>
  <c r="D799" i="27"/>
  <c r="D831" i="27"/>
  <c r="D936" i="27"/>
  <c r="D971" i="27"/>
  <c r="D1006" i="27"/>
  <c r="E70" i="27"/>
  <c r="E127" i="27"/>
  <c r="E235" i="27"/>
  <c r="E283" i="27"/>
  <c r="E350" i="27"/>
  <c r="E513" i="27"/>
  <c r="E607" i="27"/>
  <c r="E679" i="27"/>
  <c r="E782" i="27"/>
  <c r="E835" i="27"/>
  <c r="E894" i="27"/>
  <c r="D595" i="27"/>
  <c r="E331" i="27"/>
  <c r="E176" i="27"/>
  <c r="D499" i="27"/>
  <c r="E393" i="27"/>
  <c r="E886" i="27"/>
  <c r="D35" i="27"/>
  <c r="D86" i="27"/>
  <c r="D117" i="27"/>
  <c r="D175" i="27"/>
  <c r="D207" i="27"/>
  <c r="D239" i="27"/>
  <c r="D273" i="27"/>
  <c r="D308" i="27"/>
  <c r="D343" i="27"/>
  <c r="D371" i="27"/>
  <c r="D403" i="27"/>
  <c r="D435" i="27"/>
  <c r="D470" i="27"/>
  <c r="D540" i="27"/>
  <c r="D575" i="27"/>
  <c r="D639" i="27"/>
  <c r="D671" i="27"/>
  <c r="D705" i="27"/>
  <c r="D740" i="27"/>
  <c r="D775" i="27"/>
  <c r="D803" i="27"/>
  <c r="D867" i="27"/>
  <c r="D902" i="27"/>
  <c r="D972" i="27"/>
  <c r="D1007" i="27"/>
  <c r="E73" i="27"/>
  <c r="E138" i="27"/>
  <c r="E193" i="27"/>
  <c r="E354" i="27"/>
  <c r="E402" i="27"/>
  <c r="E462" i="27"/>
  <c r="E514" i="27"/>
  <c r="E566" i="27"/>
  <c r="E609" i="27"/>
  <c r="E680" i="27"/>
  <c r="E730" i="27"/>
  <c r="E786" i="27"/>
  <c r="E846" i="27"/>
  <c r="E895" i="27"/>
  <c r="E955" i="27"/>
  <c r="E994" i="27"/>
  <c r="D103" i="27"/>
  <c r="E486" i="27"/>
  <c r="E978" i="27"/>
  <c r="D199" i="27"/>
  <c r="D463" i="27"/>
  <c r="D596" i="27"/>
  <c r="D631" i="27"/>
  <c r="E54" i="27"/>
  <c r="E222" i="27"/>
  <c r="E715" i="27"/>
  <c r="D200" i="27"/>
  <c r="D55" i="27"/>
  <c r="D236" i="27"/>
  <c r="D633" i="27"/>
  <c r="D967" i="27"/>
  <c r="E186" i="27"/>
  <c r="E510" i="27"/>
  <c r="E834" i="27"/>
  <c r="D36" i="27"/>
  <c r="D67" i="27"/>
  <c r="D91" i="27"/>
  <c r="D119" i="27"/>
  <c r="D146" i="27"/>
  <c r="D179" i="27"/>
  <c r="D211" i="27"/>
  <c r="D243" i="27"/>
  <c r="D275" i="27"/>
  <c r="D309" i="27"/>
  <c r="D344" i="27"/>
  <c r="D379" i="27"/>
  <c r="D407" i="27"/>
  <c r="D439" i="27"/>
  <c r="D471" i="27"/>
  <c r="D506" i="27"/>
  <c r="D541" i="27"/>
  <c r="D576" i="27"/>
  <c r="D611" i="27"/>
  <c r="D643" i="27"/>
  <c r="D675" i="27"/>
  <c r="D707" i="27"/>
  <c r="D741" i="27"/>
  <c r="D776" i="27"/>
  <c r="D839" i="27"/>
  <c r="D871" i="27"/>
  <c r="D903" i="27"/>
  <c r="D973" i="27"/>
  <c r="E74" i="27"/>
  <c r="E139" i="27"/>
  <c r="E194" i="27"/>
  <c r="E238" i="27"/>
  <c r="E517" i="27"/>
  <c r="E570" i="27"/>
  <c r="E618" i="27"/>
  <c r="E681" i="27"/>
  <c r="E750" i="27"/>
  <c r="E789" i="27"/>
  <c r="E847" i="27"/>
  <c r="E906" i="27"/>
  <c r="E997" i="27"/>
  <c r="D823" i="27"/>
  <c r="D79" i="27"/>
  <c r="D655" i="27"/>
  <c r="E342" i="27"/>
  <c r="E177" i="27"/>
  <c r="E558" i="27"/>
  <c r="E66" i="27"/>
  <c r="E990" i="27"/>
  <c r="D37" i="27"/>
  <c r="D68" i="27"/>
  <c r="D95" i="27"/>
  <c r="D122" i="27"/>
  <c r="D147" i="27"/>
  <c r="D180" i="27"/>
  <c r="D215" i="27"/>
  <c r="D247" i="27"/>
  <c r="D279" i="27"/>
  <c r="D311" i="27"/>
  <c r="D345" i="27"/>
  <c r="D415" i="27"/>
  <c r="D443" i="27"/>
  <c r="D475" i="27"/>
  <c r="D507" i="27"/>
  <c r="D542" i="27"/>
  <c r="D612" i="27"/>
  <c r="D647" i="27"/>
  <c r="D711" i="27"/>
  <c r="D743" i="27"/>
  <c r="D777" i="27"/>
  <c r="D812" i="27"/>
  <c r="D875" i="27"/>
  <c r="D907" i="27"/>
  <c r="D939" i="27"/>
  <c r="E22" i="27"/>
  <c r="E78" i="27"/>
  <c r="E142" i="27"/>
  <c r="E198" i="27"/>
  <c r="E410" i="27"/>
  <c r="E474" i="27"/>
  <c r="E523" i="27"/>
  <c r="E751" i="27"/>
  <c r="E790" i="27"/>
  <c r="E850" i="27"/>
  <c r="E1002" i="27"/>
  <c r="E426" i="27"/>
  <c r="E114" i="27"/>
  <c r="E487" i="27"/>
  <c r="E979" i="27"/>
  <c r="D632" i="27"/>
  <c r="E115" i="27"/>
  <c r="D38" i="27"/>
  <c r="D69" i="27"/>
  <c r="D97" i="27"/>
  <c r="D123" i="27"/>
  <c r="D151" i="27"/>
  <c r="D181" i="27"/>
  <c r="D216" i="27"/>
  <c r="D251" i="27"/>
  <c r="D315" i="27"/>
  <c r="D347" i="27"/>
  <c r="D416" i="27"/>
  <c r="D451" i="27"/>
  <c r="D479" i="27"/>
  <c r="D511" i="27"/>
  <c r="D543" i="27"/>
  <c r="D578" i="27"/>
  <c r="D648" i="27"/>
  <c r="D683" i="27"/>
  <c r="D747" i="27"/>
  <c r="D779" i="27"/>
  <c r="D848" i="27"/>
  <c r="D883" i="27"/>
  <c r="D911" i="27"/>
  <c r="D943" i="27"/>
  <c r="D975" i="27"/>
  <c r="E30" i="27"/>
  <c r="E258" i="27"/>
  <c r="E310" i="27"/>
  <c r="E366" i="27"/>
  <c r="E414" i="27"/>
  <c r="E526" i="27"/>
  <c r="E630" i="27"/>
  <c r="E690" i="27"/>
  <c r="E752" i="27"/>
  <c r="E798" i="27"/>
  <c r="E918" i="27"/>
  <c r="E958" i="27"/>
  <c r="E1003" i="27"/>
  <c r="E174" i="27"/>
  <c r="D223" i="27"/>
  <c r="E714" i="27"/>
  <c r="D259" i="27"/>
  <c r="D691" i="27"/>
  <c r="E884" i="27"/>
  <c r="E225" i="27"/>
  <c r="E654" i="27"/>
  <c r="D763" i="27"/>
  <c r="D217" i="27"/>
  <c r="D287" i="27"/>
  <c r="D319" i="27"/>
  <c r="D383" i="27"/>
  <c r="D417" i="27"/>
  <c r="D452" i="27"/>
  <c r="D515" i="27"/>
  <c r="D579" i="27"/>
  <c r="D614" i="27"/>
  <c r="D684" i="27"/>
  <c r="D719" i="27"/>
  <c r="D783" i="27"/>
  <c r="D815" i="27"/>
  <c r="D849" i="27"/>
  <c r="D919" i="27"/>
  <c r="D947" i="27"/>
  <c r="E206" i="27"/>
  <c r="E318" i="27"/>
  <c r="E373" i="27"/>
  <c r="E476" i="27"/>
  <c r="E535" i="27"/>
  <c r="E753" i="27"/>
  <c r="E801" i="27"/>
  <c r="E854" i="27"/>
  <c r="E42" i="27"/>
  <c r="E330" i="27"/>
  <c r="D295" i="27"/>
  <c r="D667" i="27"/>
  <c r="D727" i="27"/>
  <c r="D931" i="27"/>
  <c r="E498" i="27"/>
  <c r="E774" i="27"/>
  <c r="D31" i="27"/>
  <c r="D201" i="27"/>
  <c r="D668" i="27"/>
  <c r="D1005" i="27"/>
  <c r="E126" i="27"/>
  <c r="E226" i="27"/>
  <c r="E282" i="27"/>
  <c r="E442" i="27"/>
  <c r="E942" i="27"/>
  <c r="D19" i="27"/>
  <c r="D71" i="27"/>
  <c r="D98" i="27"/>
  <c r="D155" i="27"/>
  <c r="D182" i="27"/>
  <c r="D252" i="27"/>
  <c r="D351" i="27"/>
  <c r="D20" i="27"/>
  <c r="D47" i="27"/>
  <c r="D99" i="27"/>
  <c r="D129" i="27"/>
  <c r="D163" i="27"/>
  <c r="D183" i="27"/>
  <c r="D218" i="27"/>
  <c r="D253" i="27"/>
  <c r="D288" i="27"/>
  <c r="D323" i="27"/>
  <c r="D355" i="27"/>
  <c r="D387" i="27"/>
  <c r="D419" i="27"/>
  <c r="D453" i="27"/>
  <c r="D488" i="27"/>
  <c r="D551" i="27"/>
  <c r="D583" i="27"/>
  <c r="D615" i="27"/>
  <c r="D685" i="27"/>
  <c r="D720" i="27"/>
  <c r="D755" i="27"/>
  <c r="D787" i="27"/>
  <c r="D819" i="27"/>
  <c r="D851" i="27"/>
  <c r="D920" i="27"/>
  <c r="E104" i="27"/>
  <c r="E154" i="27"/>
  <c r="E210" i="27"/>
  <c r="E270" i="27"/>
  <c r="E418" i="27"/>
  <c r="E481" i="27"/>
  <c r="E546" i="27"/>
  <c r="E584" i="27"/>
  <c r="E642" i="27"/>
  <c r="E702" i="27"/>
  <c r="E762" i="27"/>
  <c r="E802" i="27"/>
  <c r="E858" i="27"/>
  <c r="E925" i="27"/>
  <c r="E969" i="27"/>
  <c r="D16" i="27"/>
  <c r="E77" i="27"/>
  <c r="D77" i="27"/>
  <c r="E161" i="27"/>
  <c r="D161" i="27"/>
  <c r="E233" i="27"/>
  <c r="D233" i="27"/>
  <c r="E305" i="27"/>
  <c r="D305" i="27"/>
  <c r="E389" i="27"/>
  <c r="D389" i="27"/>
  <c r="E473" i="27"/>
  <c r="D473" i="27"/>
  <c r="E545" i="27"/>
  <c r="D545" i="27"/>
  <c r="E617" i="27"/>
  <c r="D617" i="27"/>
  <c r="E689" i="27"/>
  <c r="D689" i="27"/>
  <c r="E749" i="27"/>
  <c r="D749" i="27"/>
  <c r="E833" i="27"/>
  <c r="D833" i="27"/>
  <c r="E893" i="27"/>
  <c r="D893" i="27"/>
  <c r="E965" i="27"/>
  <c r="D965" i="27"/>
  <c r="E993" i="27"/>
  <c r="D993" i="27"/>
  <c r="D152" i="27"/>
  <c r="D204" i="27"/>
  <c r="D276" i="27"/>
  <c r="D384" i="27"/>
  <c r="D492" i="27"/>
  <c r="D636" i="27"/>
  <c r="D708" i="27"/>
  <c r="D780" i="27"/>
  <c r="D816" i="27"/>
  <c r="D924" i="27"/>
  <c r="D960" i="27"/>
  <c r="D980" i="27"/>
  <c r="E249" i="27"/>
  <c r="E421" i="27"/>
  <c r="E657" i="27"/>
  <c r="E46" i="27"/>
  <c r="D46" i="27"/>
  <c r="D58" i="27"/>
  <c r="E58" i="27"/>
  <c r="E106" i="27"/>
  <c r="D106" i="27"/>
  <c r="E190" i="27"/>
  <c r="D190" i="27"/>
  <c r="D262" i="27"/>
  <c r="E262" i="27"/>
  <c r="E334" i="27"/>
  <c r="D334" i="27"/>
  <c r="D346" i="27"/>
  <c r="E346" i="27"/>
  <c r="E394" i="27"/>
  <c r="D394" i="27"/>
  <c r="D406" i="27"/>
  <c r="E406" i="27"/>
  <c r="E478" i="27"/>
  <c r="D478" i="27"/>
  <c r="D550" i="27"/>
  <c r="E550" i="27"/>
  <c r="E622" i="27"/>
  <c r="D622" i="27"/>
  <c r="D634" i="27"/>
  <c r="E634" i="27"/>
  <c r="E682" i="27"/>
  <c r="D682" i="27"/>
  <c r="D694" i="27"/>
  <c r="E694" i="27"/>
  <c r="D754" i="27"/>
  <c r="E754" i="27"/>
  <c r="E766" i="27"/>
  <c r="D766" i="27"/>
  <c r="D778" i="27"/>
  <c r="E778" i="27"/>
  <c r="E826" i="27"/>
  <c r="D826" i="27"/>
  <c r="D838" i="27"/>
  <c r="E838" i="27"/>
  <c r="D898" i="27"/>
  <c r="E898" i="27"/>
  <c r="E910" i="27"/>
  <c r="D910" i="27"/>
  <c r="D922" i="27"/>
  <c r="E922" i="27"/>
  <c r="E970" i="27"/>
  <c r="D970" i="27"/>
  <c r="D24" i="27"/>
  <c r="D39" i="27"/>
  <c r="D56" i="27"/>
  <c r="D72" i="27"/>
  <c r="D87" i="27"/>
  <c r="D120" i="27"/>
  <c r="D135" i="27"/>
  <c r="D153" i="27"/>
  <c r="D170" i="27"/>
  <c r="D188" i="27"/>
  <c r="D205" i="27"/>
  <c r="D224" i="27"/>
  <c r="D241" i="27"/>
  <c r="D260" i="27"/>
  <c r="D296" i="27"/>
  <c r="D313" i="27"/>
  <c r="D332" i="27"/>
  <c r="D368" i="27"/>
  <c r="D385" i="27"/>
  <c r="D404" i="27"/>
  <c r="D440" i="27"/>
  <c r="D457" i="27"/>
  <c r="D493" i="27"/>
  <c r="D512" i="27"/>
  <c r="D529" i="27"/>
  <c r="D601" i="27"/>
  <c r="D620" i="27"/>
  <c r="D637" i="27"/>
  <c r="D656" i="27"/>
  <c r="D673" i="27"/>
  <c r="D692" i="27"/>
  <c r="D709" i="27"/>
  <c r="D728" i="27"/>
  <c r="D745" i="27"/>
  <c r="D764" i="27"/>
  <c r="D781" i="27"/>
  <c r="D800" i="27"/>
  <c r="D817" i="27"/>
  <c r="D836" i="27"/>
  <c r="D872" i="27"/>
  <c r="D889" i="27"/>
  <c r="D908" i="27"/>
  <c r="D944" i="27"/>
  <c r="D961" i="27"/>
  <c r="D981" i="27"/>
  <c r="D1010" i="27"/>
  <c r="E82" i="27"/>
  <c r="E286" i="27"/>
  <c r="E320" i="27"/>
  <c r="E357" i="27"/>
  <c r="E422" i="27"/>
  <c r="E454" i="27"/>
  <c r="E589" i="27"/>
  <c r="E626" i="27"/>
  <c r="E658" i="27"/>
  <c r="E862" i="27"/>
  <c r="E896" i="27"/>
  <c r="E933" i="27"/>
  <c r="E89" i="27"/>
  <c r="D89" i="27"/>
  <c r="E173" i="27"/>
  <c r="D173" i="27"/>
  <c r="E257" i="27"/>
  <c r="D257" i="27"/>
  <c r="E341" i="27"/>
  <c r="D341" i="27"/>
  <c r="E413" i="27"/>
  <c r="D413" i="27"/>
  <c r="E461" i="27"/>
  <c r="D461" i="27"/>
  <c r="E533" i="27"/>
  <c r="D533" i="27"/>
  <c r="E593" i="27"/>
  <c r="D593" i="27"/>
  <c r="E641" i="27"/>
  <c r="D641" i="27"/>
  <c r="E713" i="27"/>
  <c r="D713" i="27"/>
  <c r="E785" i="27"/>
  <c r="D785" i="27"/>
  <c r="E869" i="27"/>
  <c r="D869" i="27"/>
  <c r="E977" i="27"/>
  <c r="D977" i="27"/>
  <c r="E992" i="27"/>
  <c r="D992" i="27"/>
  <c r="D240" i="27"/>
  <c r="D312" i="27"/>
  <c r="D348" i="27"/>
  <c r="D420" i="27"/>
  <c r="D456" i="27"/>
  <c r="D528" i="27"/>
  <c r="D564" i="27"/>
  <c r="D600" i="27"/>
  <c r="D672" i="27"/>
  <c r="D744" i="27"/>
  <c r="D852" i="27"/>
  <c r="D888" i="27"/>
  <c r="E625" i="27"/>
  <c r="E825" i="27"/>
  <c r="D34" i="27"/>
  <c r="E34" i="27"/>
  <c r="D118" i="27"/>
  <c r="E118" i="27"/>
  <c r="D178" i="27"/>
  <c r="E178" i="27"/>
  <c r="D202" i="27"/>
  <c r="E202" i="27"/>
  <c r="E250" i="27"/>
  <c r="D250" i="27"/>
  <c r="D322" i="27"/>
  <c r="E322" i="27"/>
  <c r="D466" i="27"/>
  <c r="E466" i="27"/>
  <c r="D490" i="27"/>
  <c r="E490" i="27"/>
  <c r="E538" i="27"/>
  <c r="D538" i="27"/>
  <c r="D610" i="27"/>
  <c r="E610" i="27"/>
  <c r="D25" i="27"/>
  <c r="D40" i="27"/>
  <c r="D57" i="27"/>
  <c r="D88" i="27"/>
  <c r="D121" i="27"/>
  <c r="D136" i="27"/>
  <c r="D171" i="27"/>
  <c r="D189" i="27"/>
  <c r="D242" i="27"/>
  <c r="D261" i="27"/>
  <c r="D297" i="27"/>
  <c r="D314" i="27"/>
  <c r="D333" i="27"/>
  <c r="D369" i="27"/>
  <c r="D386" i="27"/>
  <c r="D405" i="27"/>
  <c r="D458" i="27"/>
  <c r="D477" i="27"/>
  <c r="D494" i="27"/>
  <c r="D530" i="27"/>
  <c r="D549" i="27"/>
  <c r="D602" i="27"/>
  <c r="D621" i="27"/>
  <c r="D638" i="27"/>
  <c r="D674" i="27"/>
  <c r="D693" i="27"/>
  <c r="D710" i="27"/>
  <c r="D729" i="27"/>
  <c r="D746" i="27"/>
  <c r="D765" i="27"/>
  <c r="D818" i="27"/>
  <c r="D837" i="27"/>
  <c r="D873" i="27"/>
  <c r="D890" i="27"/>
  <c r="D909" i="27"/>
  <c r="D945" i="27"/>
  <c r="D962" i="27"/>
  <c r="D982" i="27"/>
  <c r="E321" i="27"/>
  <c r="E358" i="27"/>
  <c r="E392" i="27"/>
  <c r="E562" i="27"/>
  <c r="E661" i="27"/>
  <c r="E698" i="27"/>
  <c r="E897" i="27"/>
  <c r="E934" i="27"/>
  <c r="E968" i="27"/>
  <c r="E377" i="27"/>
  <c r="D377" i="27"/>
  <c r="D1004" i="27"/>
  <c r="E1004" i="27"/>
  <c r="E824" i="27"/>
  <c r="E996" i="27"/>
  <c r="D996" i="27"/>
  <c r="E53" i="27"/>
  <c r="D53" i="27"/>
  <c r="E137" i="27"/>
  <c r="D137" i="27"/>
  <c r="E245" i="27"/>
  <c r="D245" i="27"/>
  <c r="E329" i="27"/>
  <c r="D329" i="27"/>
  <c r="E425" i="27"/>
  <c r="D425" i="27"/>
  <c r="E497" i="27"/>
  <c r="D497" i="27"/>
  <c r="E569" i="27"/>
  <c r="D569" i="27"/>
  <c r="E665" i="27"/>
  <c r="D665" i="27"/>
  <c r="E761" i="27"/>
  <c r="D761" i="27"/>
  <c r="E857" i="27"/>
  <c r="D857" i="27"/>
  <c r="E929" i="27"/>
  <c r="D929" i="27"/>
  <c r="E44" i="27"/>
  <c r="E984" i="27"/>
  <c r="D984" i="27"/>
  <c r="D264" i="27"/>
  <c r="D336" i="27"/>
  <c r="D408" i="27"/>
  <c r="D480" i="27"/>
  <c r="D624" i="27"/>
  <c r="D696" i="27"/>
  <c r="D948" i="27"/>
  <c r="D28" i="27"/>
  <c r="D45" i="27"/>
  <c r="D61" i="27"/>
  <c r="D76" i="27"/>
  <c r="D93" i="27"/>
  <c r="D109" i="27"/>
  <c r="D124" i="27"/>
  <c r="D141" i="27"/>
  <c r="D158" i="27"/>
  <c r="D212" i="27"/>
  <c r="D229" i="27"/>
  <c r="D248" i="27"/>
  <c r="D265" i="27"/>
  <c r="D284" i="27"/>
  <c r="D301" i="27"/>
  <c r="D337" i="27"/>
  <c r="D356" i="27"/>
  <c r="D409" i="27"/>
  <c r="D428" i="27"/>
  <c r="D464" i="27"/>
  <c r="D500" i="27"/>
  <c r="D536" i="27"/>
  <c r="D553" i="27"/>
  <c r="D572" i="27"/>
  <c r="D608" i="27"/>
  <c r="D644" i="27"/>
  <c r="D697" i="27"/>
  <c r="D716" i="27"/>
  <c r="D733" i="27"/>
  <c r="D788" i="27"/>
  <c r="D805" i="27"/>
  <c r="D841" i="27"/>
  <c r="D860" i="27"/>
  <c r="D877" i="27"/>
  <c r="D913" i="27"/>
  <c r="D932" i="27"/>
  <c r="D987" i="27"/>
  <c r="E62" i="27"/>
  <c r="E130" i="27"/>
  <c r="E266" i="27"/>
  <c r="E465" i="27"/>
  <c r="E502" i="27"/>
  <c r="E706" i="27"/>
  <c r="E842" i="27"/>
  <c r="E1009" i="27"/>
  <c r="E17" i="27"/>
  <c r="D17" i="27"/>
  <c r="E41" i="27"/>
  <c r="D41" i="27"/>
  <c r="E65" i="27"/>
  <c r="D65" i="27"/>
  <c r="E101" i="27"/>
  <c r="D101" i="27"/>
  <c r="E125" i="27"/>
  <c r="D125" i="27"/>
  <c r="E149" i="27"/>
  <c r="D149" i="27"/>
  <c r="E185" i="27"/>
  <c r="D185" i="27"/>
  <c r="E197" i="27"/>
  <c r="D197" i="27"/>
  <c r="E221" i="27"/>
  <c r="D221" i="27"/>
  <c r="E269" i="27"/>
  <c r="D269" i="27"/>
  <c r="E293" i="27"/>
  <c r="D293" i="27"/>
  <c r="E317" i="27"/>
  <c r="D317" i="27"/>
  <c r="E365" i="27"/>
  <c r="D365" i="27"/>
  <c r="E401" i="27"/>
  <c r="D401" i="27"/>
  <c r="E449" i="27"/>
  <c r="D449" i="27"/>
  <c r="E485" i="27"/>
  <c r="D485" i="27"/>
  <c r="E521" i="27"/>
  <c r="D521" i="27"/>
  <c r="E581" i="27"/>
  <c r="D581" i="27"/>
  <c r="E605" i="27"/>
  <c r="D605" i="27"/>
  <c r="E653" i="27"/>
  <c r="D653" i="27"/>
  <c r="E701" i="27"/>
  <c r="D701" i="27"/>
  <c r="E725" i="27"/>
  <c r="D725" i="27"/>
  <c r="E773" i="27"/>
  <c r="D773" i="27"/>
  <c r="E797" i="27"/>
  <c r="D797" i="27"/>
  <c r="E821" i="27"/>
  <c r="D821" i="27"/>
  <c r="E845" i="27"/>
  <c r="D845" i="27"/>
  <c r="E881" i="27"/>
  <c r="D881" i="27"/>
  <c r="E917" i="27"/>
  <c r="D917" i="27"/>
  <c r="E941" i="27"/>
  <c r="D941" i="27"/>
  <c r="E953" i="27"/>
  <c r="D953" i="27"/>
  <c r="E1001" i="27"/>
  <c r="D1001" i="27"/>
  <c r="E1008" i="27"/>
  <c r="D1008" i="27"/>
  <c r="D156" i="27"/>
  <c r="D92" i="27"/>
  <c r="D108" i="27"/>
  <c r="D140" i="27"/>
  <c r="D192" i="27"/>
  <c r="D228" i="27"/>
  <c r="D444" i="27"/>
  <c r="D552" i="27"/>
  <c r="D732" i="27"/>
  <c r="D768" i="27"/>
  <c r="D840" i="27"/>
  <c r="D912" i="27"/>
  <c r="E157" i="27"/>
  <c r="E501" i="27"/>
  <c r="E1011" i="27"/>
  <c r="D1011" i="27"/>
  <c r="D159" i="27"/>
  <c r="D230" i="27"/>
  <c r="D285" i="27"/>
  <c r="D302" i="27"/>
  <c r="D338" i="27"/>
  <c r="D374" i="27"/>
  <c r="D429" i="27"/>
  <c r="D446" i="27"/>
  <c r="D518" i="27"/>
  <c r="D537" i="27"/>
  <c r="D573" i="27"/>
  <c r="D590" i="27"/>
  <c r="D645" i="27"/>
  <c r="D662" i="27"/>
  <c r="D717" i="27"/>
  <c r="D734" i="27"/>
  <c r="D806" i="27"/>
  <c r="D861" i="27"/>
  <c r="D878" i="27"/>
  <c r="D914" i="27"/>
  <c r="D950" i="27"/>
  <c r="E94" i="27"/>
  <c r="E298" i="27"/>
  <c r="E670" i="27"/>
  <c r="E874" i="27"/>
  <c r="E29" i="27"/>
  <c r="D29" i="27"/>
  <c r="E113" i="27"/>
  <c r="D113" i="27"/>
  <c r="E209" i="27"/>
  <c r="D209" i="27"/>
  <c r="E281" i="27"/>
  <c r="D281" i="27"/>
  <c r="E353" i="27"/>
  <c r="D353" i="27"/>
  <c r="E437" i="27"/>
  <c r="D437" i="27"/>
  <c r="E509" i="27"/>
  <c r="D509" i="27"/>
  <c r="E557" i="27"/>
  <c r="D557" i="27"/>
  <c r="E629" i="27"/>
  <c r="D629" i="27"/>
  <c r="E677" i="27"/>
  <c r="D677" i="27"/>
  <c r="E737" i="27"/>
  <c r="D737" i="27"/>
  <c r="E809" i="27"/>
  <c r="D809" i="27"/>
  <c r="E905" i="27"/>
  <c r="D905" i="27"/>
  <c r="E989" i="27"/>
  <c r="D989" i="27"/>
  <c r="D60" i="27"/>
  <c r="D300" i="27"/>
  <c r="D372" i="27"/>
  <c r="D516" i="27"/>
  <c r="D588" i="27"/>
  <c r="D660" i="27"/>
  <c r="D804" i="27"/>
  <c r="D876" i="27"/>
  <c r="E148" i="27"/>
  <c r="D148" i="27"/>
  <c r="E160" i="27"/>
  <c r="D160" i="27"/>
  <c r="E184" i="27"/>
  <c r="D184" i="27"/>
  <c r="E196" i="27"/>
  <c r="D196" i="27"/>
  <c r="E208" i="27"/>
  <c r="D208" i="27"/>
  <c r="E220" i="27"/>
  <c r="D220" i="27"/>
  <c r="E232" i="27"/>
  <c r="D232" i="27"/>
  <c r="E244" i="27"/>
  <c r="D244" i="27"/>
  <c r="E256" i="27"/>
  <c r="D256" i="27"/>
  <c r="E268" i="27"/>
  <c r="D268" i="27"/>
  <c r="E280" i="27"/>
  <c r="D280" i="27"/>
  <c r="E292" i="27"/>
  <c r="D292" i="27"/>
  <c r="E304" i="27"/>
  <c r="D304" i="27"/>
  <c r="E316" i="27"/>
  <c r="D316" i="27"/>
  <c r="E328" i="27"/>
  <c r="D328" i="27"/>
  <c r="E340" i="27"/>
  <c r="D340" i="27"/>
  <c r="E352" i="27"/>
  <c r="D352" i="27"/>
  <c r="E364" i="27"/>
  <c r="D364" i="27"/>
  <c r="E376" i="27"/>
  <c r="D376" i="27"/>
  <c r="E388" i="27"/>
  <c r="D388" i="27"/>
  <c r="E400" i="27"/>
  <c r="D400" i="27"/>
  <c r="E412" i="27"/>
  <c r="D412" i="27"/>
  <c r="E424" i="27"/>
  <c r="D424" i="27"/>
  <c r="E436" i="27"/>
  <c r="D436" i="27"/>
  <c r="E448" i="27"/>
  <c r="D448" i="27"/>
  <c r="E460" i="27"/>
  <c r="D460" i="27"/>
  <c r="E472" i="27"/>
  <c r="D472" i="27"/>
  <c r="E484" i="27"/>
  <c r="D484" i="27"/>
  <c r="E496" i="27"/>
  <c r="D496" i="27"/>
  <c r="E508" i="27"/>
  <c r="D508" i="27"/>
  <c r="E520" i="27"/>
  <c r="D520" i="27"/>
  <c r="E532" i="27"/>
  <c r="D532" i="27"/>
  <c r="E544" i="27"/>
  <c r="D544" i="27"/>
  <c r="E556" i="27"/>
  <c r="D556" i="27"/>
  <c r="E568" i="27"/>
  <c r="D568" i="27"/>
  <c r="E580" i="27"/>
  <c r="D580" i="27"/>
  <c r="E592" i="27"/>
  <c r="D592" i="27"/>
  <c r="E604" i="27"/>
  <c r="D604" i="27"/>
  <c r="E616" i="27"/>
  <c r="D616" i="27"/>
  <c r="E628" i="27"/>
  <c r="D628" i="27"/>
  <c r="E640" i="27"/>
  <c r="D640" i="27"/>
  <c r="E652" i="27"/>
  <c r="D652" i="27"/>
  <c r="E664" i="27"/>
  <c r="D664" i="27"/>
  <c r="E676" i="27"/>
  <c r="D676" i="27"/>
  <c r="E688" i="27"/>
  <c r="D688" i="27"/>
  <c r="E700" i="27"/>
  <c r="D700" i="27"/>
  <c r="E712" i="27"/>
  <c r="D712" i="27"/>
  <c r="E724" i="27"/>
  <c r="D724" i="27"/>
  <c r="E736" i="27"/>
  <c r="D736" i="27"/>
  <c r="E748" i="27"/>
  <c r="D748" i="27"/>
  <c r="E760" i="27"/>
  <c r="D760" i="27"/>
  <c r="E772" i="27"/>
  <c r="D772" i="27"/>
  <c r="E784" i="27"/>
  <c r="D784" i="27"/>
  <c r="E796" i="27"/>
  <c r="D796" i="27"/>
  <c r="E808" i="27"/>
  <c r="D808" i="27"/>
  <c r="E820" i="27"/>
  <c r="D820" i="27"/>
  <c r="E832" i="27"/>
  <c r="D832" i="27"/>
  <c r="E844" i="27"/>
  <c r="D844" i="27"/>
  <c r="E856" i="27"/>
  <c r="D856" i="27"/>
  <c r="E868" i="27"/>
  <c r="D868" i="27"/>
  <c r="E880" i="27"/>
  <c r="D880" i="27"/>
  <c r="E892" i="27"/>
  <c r="D892" i="27"/>
  <c r="E904" i="27"/>
  <c r="D904" i="27"/>
  <c r="E916" i="27"/>
  <c r="D916" i="27"/>
  <c r="E928" i="27"/>
  <c r="D928" i="27"/>
  <c r="E940" i="27"/>
  <c r="D940" i="27"/>
  <c r="E952" i="27"/>
  <c r="D952" i="27"/>
  <c r="E964" i="27"/>
  <c r="D964" i="27"/>
  <c r="E976" i="27"/>
  <c r="D976" i="27"/>
  <c r="E988" i="27"/>
  <c r="D988" i="27"/>
  <c r="E1000" i="27"/>
  <c r="D1000" i="27"/>
  <c r="D15" i="27"/>
  <c r="D32" i="27"/>
  <c r="D48" i="27"/>
  <c r="D63" i="27"/>
  <c r="D80" i="27"/>
  <c r="D96" i="27"/>
  <c r="D111" i="27"/>
  <c r="D128" i="27"/>
  <c r="D144" i="27"/>
  <c r="D195" i="27"/>
  <c r="D231" i="27"/>
  <c r="D267" i="27"/>
  <c r="D303" i="27"/>
  <c r="D339" i="27"/>
  <c r="D375" i="27"/>
  <c r="D411" i="27"/>
  <c r="D447" i="27"/>
  <c r="D483" i="27"/>
  <c r="D519" i="27"/>
  <c r="D555" i="27"/>
  <c r="D591" i="27"/>
  <c r="D627" i="27"/>
  <c r="D663" i="27"/>
  <c r="D699" i="27"/>
  <c r="D735" i="27"/>
  <c r="D771" i="27"/>
  <c r="D807" i="27"/>
  <c r="D843" i="27"/>
  <c r="D879" i="27"/>
  <c r="D915" i="27"/>
  <c r="D951" i="27"/>
  <c r="E166" i="27"/>
  <c r="E370" i="27"/>
  <c r="E574" i="27"/>
  <c r="E742" i="27"/>
  <c r="E946" i="27"/>
  <c r="E18" i="27"/>
  <c r="E162" i="27"/>
  <c r="E306" i="27"/>
  <c r="E450" i="27"/>
  <c r="E594" i="27"/>
  <c r="E738" i="27"/>
  <c r="E882" i="27"/>
  <c r="D90" i="27"/>
  <c r="D102" i="27"/>
  <c r="D150" i="27"/>
  <c r="D234" i="27"/>
  <c r="D246" i="27"/>
  <c r="D294" i="27"/>
  <c r="D378" i="27"/>
  <c r="D390" i="27"/>
  <c r="D438" i="27"/>
  <c r="D522" i="27"/>
  <c r="D534" i="27"/>
  <c r="D582" i="27"/>
  <c r="D666" i="27"/>
  <c r="D678" i="27"/>
  <c r="D726" i="27"/>
  <c r="D810" i="27"/>
  <c r="D822" i="27"/>
  <c r="D870" i="27"/>
  <c r="D954" i="27"/>
  <c r="D966" i="27"/>
  <c r="D983" i="27"/>
  <c r="E13" i="27"/>
  <c r="E14" i="27"/>
  <c r="AF16" i="27" l="1"/>
  <c r="AV339" i="27"/>
  <c r="BD339" i="27" s="1"/>
  <c r="AM339" i="27"/>
  <c r="AV757" i="27"/>
  <c r="BD757" i="27" s="1"/>
  <c r="AM757" i="27"/>
  <c r="AM325" i="27"/>
  <c r="AV325" i="27"/>
  <c r="BD325" i="27" s="1"/>
  <c r="AV312" i="27"/>
  <c r="BD312" i="27" s="1"/>
  <c r="AM312" i="27"/>
  <c r="AV204" i="27"/>
  <c r="BD204" i="27" s="1"/>
  <c r="AM204" i="27"/>
  <c r="BO204" i="27" s="1"/>
  <c r="AM84" i="27"/>
  <c r="AV84" i="27"/>
  <c r="BD84" i="27" s="1"/>
  <c r="AV923" i="27"/>
  <c r="BD923" i="27" s="1"/>
  <c r="AM923" i="27"/>
  <c r="AV635" i="27"/>
  <c r="BD635" i="27" s="1"/>
  <c r="AM635" i="27"/>
  <c r="AM47" i="27"/>
  <c r="BO47" i="27" s="1"/>
  <c r="AV47" i="27"/>
  <c r="BD47" i="27" s="1"/>
  <c r="AV34" i="27"/>
  <c r="BD34" i="27" s="1"/>
  <c r="AM34" i="27"/>
  <c r="AM981" i="27"/>
  <c r="AV981" i="27"/>
  <c r="BD981" i="27" s="1"/>
  <c r="AM789" i="27"/>
  <c r="BO789" i="27" s="1"/>
  <c r="AV789" i="27"/>
  <c r="BD789" i="27" s="1"/>
  <c r="AM441" i="27"/>
  <c r="BO441" i="27" s="1"/>
  <c r="AV441" i="27"/>
  <c r="BD441" i="27" s="1"/>
  <c r="AV836" i="27"/>
  <c r="BD836" i="27" s="1"/>
  <c r="AM836" i="27"/>
  <c r="AM596" i="27"/>
  <c r="AV596" i="27"/>
  <c r="BD596" i="27" s="1"/>
  <c r="AV476" i="27"/>
  <c r="BD476" i="27" s="1"/>
  <c r="AM476" i="27"/>
  <c r="AM260" i="27"/>
  <c r="BO260" i="27" s="1"/>
  <c r="AV260" i="27"/>
  <c r="BD260" i="27" s="1"/>
  <c r="AM787" i="27"/>
  <c r="BO787" i="27" s="1"/>
  <c r="AV787" i="27"/>
  <c r="BD787" i="27" s="1"/>
  <c r="AV499" i="27"/>
  <c r="BD499" i="27" s="1"/>
  <c r="AM499" i="27"/>
  <c r="AM427" i="27"/>
  <c r="AV427" i="27"/>
  <c r="BD427" i="27" s="1"/>
  <c r="AM211" i="27"/>
  <c r="AV211" i="27"/>
  <c r="BD211" i="27" s="1"/>
  <c r="AM31" i="27"/>
  <c r="AV31" i="27"/>
  <c r="BD31" i="27" s="1"/>
  <c r="AV942" i="27"/>
  <c r="BD942" i="27" s="1"/>
  <c r="AM942" i="27"/>
  <c r="AM858" i="27"/>
  <c r="BO858" i="27" s="1"/>
  <c r="AV858" i="27"/>
  <c r="BD858" i="27" s="1"/>
  <c r="AV678" i="27"/>
  <c r="BD678" i="27" s="1"/>
  <c r="AM678" i="27"/>
  <c r="AM534" i="27"/>
  <c r="BO534" i="27" s="1"/>
  <c r="AV534" i="27"/>
  <c r="BD534" i="27" s="1"/>
  <c r="AV174" i="27"/>
  <c r="BD174" i="27" s="1"/>
  <c r="AM174" i="27"/>
  <c r="AV18" i="27"/>
  <c r="BD18" i="27" s="1"/>
  <c r="AM18" i="27"/>
  <c r="AM857" i="27"/>
  <c r="AV857" i="27"/>
  <c r="BD857" i="27" s="1"/>
  <c r="AM245" i="27"/>
  <c r="BO245" i="27" s="1"/>
  <c r="AV245" i="27"/>
  <c r="BD245" i="27" s="1"/>
  <c r="AM891" i="27"/>
  <c r="BO891" i="27" s="1"/>
  <c r="AV891" i="27"/>
  <c r="BD891" i="27" s="1"/>
  <c r="AV651" i="27"/>
  <c r="BD651" i="27" s="1"/>
  <c r="AM651" i="27"/>
  <c r="AV423" i="27"/>
  <c r="BD423" i="27" s="1"/>
  <c r="AM423" i="27"/>
  <c r="AM267" i="27"/>
  <c r="BO267" i="27" s="1"/>
  <c r="AV267" i="27"/>
  <c r="BD267" i="27" s="1"/>
  <c r="AV231" i="27"/>
  <c r="BD231" i="27" s="1"/>
  <c r="AM231" i="27"/>
  <c r="AM123" i="27"/>
  <c r="AV123" i="27"/>
  <c r="BD123" i="27" s="1"/>
  <c r="AV998" i="27"/>
  <c r="BD998" i="27" s="1"/>
  <c r="AM998" i="27"/>
  <c r="AV962" i="27"/>
  <c r="BD962" i="27" s="1"/>
  <c r="AM962" i="27"/>
  <c r="AV806" i="27"/>
  <c r="BD806" i="27" s="1"/>
  <c r="AM806" i="27"/>
  <c r="AV722" i="27"/>
  <c r="BD722" i="27" s="1"/>
  <c r="AM722" i="27"/>
  <c r="AV590" i="27"/>
  <c r="BD590" i="27" s="1"/>
  <c r="AM590" i="27"/>
  <c r="AM506" i="27"/>
  <c r="AV506" i="27"/>
  <c r="BD506" i="27" s="1"/>
  <c r="AV470" i="27"/>
  <c r="BD470" i="27" s="1"/>
  <c r="AM470" i="27"/>
  <c r="AM386" i="27"/>
  <c r="AV386" i="27"/>
  <c r="BD386" i="27" s="1"/>
  <c r="AV314" i="27"/>
  <c r="BD314" i="27" s="1"/>
  <c r="AM314" i="27"/>
  <c r="AV134" i="27"/>
  <c r="BD134" i="27" s="1"/>
  <c r="AM134" i="27"/>
  <c r="AV961" i="27"/>
  <c r="BD961" i="27" s="1"/>
  <c r="AM961" i="27"/>
  <c r="AM913" i="27"/>
  <c r="AV913" i="27"/>
  <c r="BD913" i="27" s="1"/>
  <c r="AV829" i="27"/>
  <c r="BD829" i="27" s="1"/>
  <c r="AM829" i="27"/>
  <c r="AM85" i="27"/>
  <c r="AV85" i="27"/>
  <c r="BD85" i="27" s="1"/>
  <c r="AM996" i="27"/>
  <c r="AV996" i="27"/>
  <c r="BD996" i="27" s="1"/>
  <c r="AM624" i="27"/>
  <c r="AV624" i="27"/>
  <c r="BD624" i="27" s="1"/>
  <c r="AV588" i="27"/>
  <c r="BD588" i="27" s="1"/>
  <c r="AM588" i="27"/>
  <c r="AV504" i="27"/>
  <c r="BD504" i="27" s="1"/>
  <c r="AM504" i="27"/>
  <c r="AM468" i="27"/>
  <c r="AV468" i="27"/>
  <c r="BD468" i="27" s="1"/>
  <c r="AM384" i="27"/>
  <c r="AV384" i="27"/>
  <c r="BD384" i="27" s="1"/>
  <c r="AV168" i="27"/>
  <c r="BD168" i="27" s="1"/>
  <c r="AM168" i="27"/>
  <c r="AV120" i="27"/>
  <c r="BD120" i="27" s="1"/>
  <c r="AM120" i="27"/>
  <c r="AM995" i="27"/>
  <c r="AV995" i="27"/>
  <c r="BD995" i="27" s="1"/>
  <c r="AV875" i="27"/>
  <c r="BD875" i="27" s="1"/>
  <c r="AM875" i="27"/>
  <c r="AV791" i="27"/>
  <c r="BD791" i="27" s="1"/>
  <c r="AM791" i="27"/>
  <c r="AV515" i="27"/>
  <c r="BD515" i="27" s="1"/>
  <c r="AM515" i="27"/>
  <c r="AM251" i="27"/>
  <c r="AV251" i="27"/>
  <c r="BD251" i="27" s="1"/>
  <c r="AM203" i="27"/>
  <c r="AV203" i="27"/>
  <c r="BD203" i="27" s="1"/>
  <c r="AV131" i="27"/>
  <c r="BD131" i="27" s="1"/>
  <c r="AM131" i="27"/>
  <c r="AM83" i="27"/>
  <c r="AV83" i="27"/>
  <c r="BD83" i="27" s="1"/>
  <c r="AM1006" i="27"/>
  <c r="BO1006" i="27" s="1"/>
  <c r="AV1006" i="27"/>
  <c r="BD1006" i="27" s="1"/>
  <c r="AM670" i="27"/>
  <c r="AV670" i="27"/>
  <c r="BD670" i="27" s="1"/>
  <c r="AM538" i="27"/>
  <c r="AV538" i="27"/>
  <c r="BD538" i="27" s="1"/>
  <c r="AV430" i="27"/>
  <c r="BD430" i="27" s="1"/>
  <c r="AM430" i="27"/>
  <c r="AM334" i="27"/>
  <c r="AV334" i="27"/>
  <c r="BD334" i="27" s="1"/>
  <c r="AV262" i="27"/>
  <c r="BD262" i="27" s="1"/>
  <c r="AM262" i="27"/>
  <c r="AM142" i="27"/>
  <c r="AV142" i="27"/>
  <c r="BD142" i="27" s="1"/>
  <c r="AM945" i="27"/>
  <c r="AV945" i="27"/>
  <c r="BD945" i="27" s="1"/>
  <c r="AV717" i="27"/>
  <c r="BD717" i="27" s="1"/>
  <c r="AM717" i="27"/>
  <c r="BO717" i="27" s="1"/>
  <c r="AM681" i="27"/>
  <c r="AV681" i="27"/>
  <c r="BD681" i="27" s="1"/>
  <c r="AV645" i="27"/>
  <c r="BD645" i="27" s="1"/>
  <c r="AM645" i="27"/>
  <c r="AV561" i="27"/>
  <c r="BD561" i="27" s="1"/>
  <c r="AM561" i="27"/>
  <c r="AV513" i="27"/>
  <c r="BD513" i="27" s="1"/>
  <c r="AM513" i="27"/>
  <c r="AV357" i="27"/>
  <c r="BD357" i="27" s="1"/>
  <c r="AM357" i="27"/>
  <c r="AM321" i="27"/>
  <c r="AV321" i="27"/>
  <c r="BD321" i="27" s="1"/>
  <c r="AV908" i="27"/>
  <c r="BD908" i="27" s="1"/>
  <c r="AM908" i="27"/>
  <c r="AV788" i="27"/>
  <c r="BD788" i="27" s="1"/>
  <c r="AM788" i="27"/>
  <c r="AV704" i="27"/>
  <c r="BD704" i="27" s="1"/>
  <c r="AM704" i="27"/>
  <c r="AM512" i="27"/>
  <c r="AV512" i="27"/>
  <c r="BD512" i="27" s="1"/>
  <c r="AV356" i="27"/>
  <c r="BD356" i="27" s="1"/>
  <c r="AM356" i="27"/>
  <c r="AV212" i="27"/>
  <c r="BD212" i="27" s="1"/>
  <c r="AM212" i="27"/>
  <c r="AV871" i="27"/>
  <c r="BD871" i="27" s="1"/>
  <c r="AM871" i="27"/>
  <c r="BO871" i="27" s="1"/>
  <c r="AM739" i="27"/>
  <c r="AV739" i="27"/>
  <c r="BD739" i="27" s="1"/>
  <c r="AM331" i="27"/>
  <c r="AV331" i="27"/>
  <c r="BD331" i="27" s="1"/>
  <c r="AM175" i="27"/>
  <c r="AV175" i="27"/>
  <c r="BD175" i="27" s="1"/>
  <c r="AV139" i="27"/>
  <c r="BD139" i="27" s="1"/>
  <c r="AM139" i="27"/>
  <c r="AV892" i="27"/>
  <c r="BD892" i="27" s="1"/>
  <c r="AM892" i="27"/>
  <c r="AV894" i="27"/>
  <c r="BD894" i="27" s="1"/>
  <c r="AM894" i="27"/>
  <c r="AV774" i="27"/>
  <c r="BD774" i="27" s="1"/>
  <c r="AM774" i="27"/>
  <c r="AV642" i="27"/>
  <c r="BD642" i="27" s="1"/>
  <c r="AM642" i="27"/>
  <c r="AV606" i="27"/>
  <c r="BD606" i="27" s="1"/>
  <c r="AM606" i="27"/>
  <c r="AM486" i="27"/>
  <c r="BO486" i="27" s="1"/>
  <c r="AV486" i="27"/>
  <c r="BD486" i="27" s="1"/>
  <c r="AM450" i="27"/>
  <c r="AV450" i="27"/>
  <c r="BD450" i="27" s="1"/>
  <c r="AM784" i="27"/>
  <c r="BO784" i="27" s="1"/>
  <c r="AV784" i="27"/>
  <c r="BD784" i="27" s="1"/>
  <c r="AM977" i="27"/>
  <c r="BO977" i="27" s="1"/>
  <c r="AV977" i="27"/>
  <c r="BD977" i="27" s="1"/>
  <c r="AM653" i="27"/>
  <c r="AV653" i="27"/>
  <c r="BD653" i="27" s="1"/>
  <c r="AM617" i="27"/>
  <c r="AV617" i="27"/>
  <c r="BD617" i="27" s="1"/>
  <c r="AM569" i="27"/>
  <c r="AV569" i="27"/>
  <c r="BD569" i="27" s="1"/>
  <c r="AM53" i="27"/>
  <c r="AV53" i="27"/>
  <c r="BD53" i="27" s="1"/>
  <c r="AM29" i="27"/>
  <c r="AV29" i="27"/>
  <c r="BD29" i="27" s="1"/>
  <c r="AM988" i="27"/>
  <c r="AV988" i="27"/>
  <c r="BD988" i="27" s="1"/>
  <c r="AM124" i="27"/>
  <c r="AV124" i="27"/>
  <c r="BD124" i="27" s="1"/>
  <c r="AM1011" i="27"/>
  <c r="AV1011" i="27"/>
  <c r="BD1011" i="27" s="1"/>
  <c r="AV387" i="27"/>
  <c r="BD387" i="27" s="1"/>
  <c r="AM387" i="27"/>
  <c r="AM207" i="27"/>
  <c r="BO207" i="27" s="1"/>
  <c r="AV207" i="27"/>
  <c r="BD207" i="27" s="1"/>
  <c r="AM818" i="27"/>
  <c r="AV818" i="27"/>
  <c r="BD818" i="27" s="1"/>
  <c r="AM626" i="27"/>
  <c r="AV626" i="27"/>
  <c r="BD626" i="27" s="1"/>
  <c r="AV385" i="27"/>
  <c r="BD385" i="27" s="1"/>
  <c r="AM385" i="27"/>
  <c r="AM253" i="27"/>
  <c r="AV253" i="27"/>
  <c r="BD253" i="27" s="1"/>
  <c r="AV25" i="27"/>
  <c r="BD25" i="27" s="1"/>
  <c r="AM25" i="27"/>
  <c r="AM792" i="27"/>
  <c r="AV792" i="27"/>
  <c r="BD792" i="27" s="1"/>
  <c r="AM348" i="27"/>
  <c r="AV348" i="27"/>
  <c r="BD348" i="27" s="1"/>
  <c r="AM48" i="27"/>
  <c r="AV48" i="27"/>
  <c r="BD48" i="27" s="1"/>
  <c r="AM755" i="27"/>
  <c r="AV755" i="27"/>
  <c r="BD755" i="27" s="1"/>
  <c r="AV167" i="27"/>
  <c r="BD167" i="27" s="1"/>
  <c r="AM167" i="27"/>
  <c r="AV754" i="27"/>
  <c r="BD754" i="27" s="1"/>
  <c r="AM754" i="27"/>
  <c r="AV394" i="27"/>
  <c r="BD394" i="27" s="1"/>
  <c r="AM394" i="27"/>
  <c r="AM226" i="27"/>
  <c r="AV226" i="27"/>
  <c r="BD226" i="27" s="1"/>
  <c r="AM94" i="27"/>
  <c r="AV94" i="27"/>
  <c r="BD94" i="27" s="1"/>
  <c r="AM405" i="27"/>
  <c r="BO405" i="27" s="1"/>
  <c r="AV405" i="27"/>
  <c r="BD405" i="27" s="1"/>
  <c r="AV644" i="27"/>
  <c r="BD644" i="27" s="1"/>
  <c r="AM644" i="27"/>
  <c r="AM560" i="27"/>
  <c r="AV560" i="27"/>
  <c r="BD560" i="27" s="1"/>
  <c r="AM440" i="27"/>
  <c r="AV440" i="27"/>
  <c r="BD440" i="27" s="1"/>
  <c r="AV392" i="27"/>
  <c r="BD392" i="27" s="1"/>
  <c r="AM392" i="27"/>
  <c r="AV955" i="27"/>
  <c r="BD955" i="27" s="1"/>
  <c r="AM955" i="27"/>
  <c r="AM91" i="27"/>
  <c r="AV91" i="27"/>
  <c r="BD91" i="27" s="1"/>
  <c r="AM810" i="27"/>
  <c r="BO810" i="27" s="1"/>
  <c r="AV810" i="27"/>
  <c r="BD810" i="27" s="1"/>
  <c r="AV582" i="27"/>
  <c r="BD582" i="27" s="1"/>
  <c r="AM582" i="27"/>
  <c r="AM282" i="27"/>
  <c r="BO282" i="27" s="1"/>
  <c r="AV282" i="27"/>
  <c r="BD282" i="27" s="1"/>
  <c r="AM280" i="27"/>
  <c r="AV280" i="27"/>
  <c r="BD280" i="27" s="1"/>
  <c r="AV893" i="27"/>
  <c r="BD893" i="27" s="1"/>
  <c r="AM893" i="27"/>
  <c r="AM449" i="27"/>
  <c r="AV449" i="27"/>
  <c r="BD449" i="27" s="1"/>
  <c r="AM293" i="27"/>
  <c r="AV293" i="27"/>
  <c r="BD293" i="27" s="1"/>
  <c r="AV101" i="27"/>
  <c r="BD101" i="27" s="1"/>
  <c r="AM101" i="27"/>
  <c r="AM963" i="27"/>
  <c r="BO963" i="27" s="1"/>
  <c r="AV963" i="27"/>
  <c r="BD963" i="27" s="1"/>
  <c r="AV879" i="27"/>
  <c r="BD879" i="27" s="1"/>
  <c r="AM879" i="27"/>
  <c r="AV687" i="27"/>
  <c r="BD687" i="27" s="1"/>
  <c r="AM687" i="27"/>
  <c r="AM459" i="27"/>
  <c r="AV459" i="27"/>
  <c r="BD459" i="27" s="1"/>
  <c r="AV375" i="27"/>
  <c r="BD375" i="27" s="1"/>
  <c r="AM375" i="27"/>
  <c r="AM291" i="27"/>
  <c r="AV291" i="27"/>
  <c r="BD291" i="27" s="1"/>
  <c r="AV159" i="27"/>
  <c r="BD159" i="27" s="1"/>
  <c r="AM159" i="27"/>
  <c r="AM87" i="27"/>
  <c r="AV87" i="27"/>
  <c r="BD87" i="27" s="1"/>
  <c r="AV890" i="27"/>
  <c r="BD890" i="27" s="1"/>
  <c r="AM890" i="27"/>
  <c r="BO890" i="27" s="1"/>
  <c r="AM242" i="27"/>
  <c r="AV242" i="27"/>
  <c r="BD242" i="27" s="1"/>
  <c r="AM50" i="27"/>
  <c r="AV50" i="27"/>
  <c r="BD50" i="27" s="1"/>
  <c r="AV64" i="27"/>
  <c r="BD64" i="27" s="1"/>
  <c r="AM64" i="27"/>
  <c r="AV781" i="27"/>
  <c r="BD781" i="27" s="1"/>
  <c r="AM781" i="27"/>
  <c r="AM745" i="27"/>
  <c r="AV745" i="27"/>
  <c r="BD745" i="27" s="1"/>
  <c r="AV673" i="27"/>
  <c r="BD673" i="27" s="1"/>
  <c r="AM673" i="27"/>
  <c r="AV613" i="27"/>
  <c r="BD613" i="27" s="1"/>
  <c r="AM613" i="27"/>
  <c r="AV577" i="27"/>
  <c r="BD577" i="27" s="1"/>
  <c r="AM577" i="27"/>
  <c r="AV517" i="27"/>
  <c r="BD517" i="27" s="1"/>
  <c r="AM517" i="27"/>
  <c r="AM349" i="27"/>
  <c r="AV349" i="27"/>
  <c r="BD349" i="27" s="1"/>
  <c r="AM169" i="27"/>
  <c r="AV169" i="27"/>
  <c r="BD169" i="27" s="1"/>
  <c r="AV49" i="27"/>
  <c r="BD49" i="27" s="1"/>
  <c r="AM49" i="27"/>
  <c r="AV868" i="27"/>
  <c r="BD868" i="27" s="1"/>
  <c r="AM868" i="27"/>
  <c r="AM912" i="27"/>
  <c r="AV912" i="27"/>
  <c r="BD912" i="27" s="1"/>
  <c r="AV432" i="27"/>
  <c r="BD432" i="27" s="1"/>
  <c r="AM432" i="27"/>
  <c r="AM336" i="27"/>
  <c r="AV336" i="27"/>
  <c r="BD336" i="27" s="1"/>
  <c r="AM839" i="27"/>
  <c r="AV839" i="27"/>
  <c r="BD839" i="27" s="1"/>
  <c r="AV707" i="27"/>
  <c r="BD707" i="27" s="1"/>
  <c r="AM707" i="27"/>
  <c r="AV551" i="27"/>
  <c r="BD551" i="27" s="1"/>
  <c r="AM551" i="27"/>
  <c r="AV431" i="27"/>
  <c r="BD431" i="27" s="1"/>
  <c r="AM431" i="27"/>
  <c r="AV323" i="27"/>
  <c r="BD323" i="27" s="1"/>
  <c r="AM323" i="27"/>
  <c r="AV970" i="27"/>
  <c r="BD970" i="27" s="1"/>
  <c r="AM970" i="27"/>
  <c r="AV886" i="27"/>
  <c r="BD886" i="27" s="1"/>
  <c r="AM886" i="27"/>
  <c r="AM850" i="27"/>
  <c r="AV850" i="27"/>
  <c r="BD850" i="27" s="1"/>
  <c r="AM778" i="27"/>
  <c r="AV778" i="27"/>
  <c r="BD778" i="27" s="1"/>
  <c r="AV634" i="27"/>
  <c r="BD634" i="27" s="1"/>
  <c r="AM634" i="27"/>
  <c r="AV574" i="27"/>
  <c r="BD574" i="27" s="1"/>
  <c r="AM574" i="27"/>
  <c r="BO574" i="27" s="1"/>
  <c r="AV502" i="27"/>
  <c r="BD502" i="27" s="1"/>
  <c r="AM502" i="27"/>
  <c r="AM466" i="27"/>
  <c r="BO466" i="27" s="1"/>
  <c r="AV466" i="27"/>
  <c r="BD466" i="27" s="1"/>
  <c r="AM178" i="27"/>
  <c r="BO178" i="27" s="1"/>
  <c r="AV178" i="27"/>
  <c r="BD178" i="27" s="1"/>
  <c r="AM58" i="27"/>
  <c r="AV58" i="27"/>
  <c r="BD58" i="27" s="1"/>
  <c r="AM88" i="27"/>
  <c r="AV88" i="27"/>
  <c r="BD88" i="27" s="1"/>
  <c r="AV909" i="27"/>
  <c r="BD909" i="27" s="1"/>
  <c r="AM909" i="27"/>
  <c r="AM873" i="27"/>
  <c r="AV873" i="27"/>
  <c r="BD873" i="27" s="1"/>
  <c r="AV825" i="27"/>
  <c r="BD825" i="27" s="1"/>
  <c r="AM825" i="27"/>
  <c r="AV477" i="27"/>
  <c r="BD477" i="27" s="1"/>
  <c r="AM477" i="27"/>
  <c r="AV393" i="27"/>
  <c r="BD393" i="27" s="1"/>
  <c r="AM393" i="27"/>
  <c r="AV844" i="27"/>
  <c r="BD844" i="27" s="1"/>
  <c r="AM844" i="27"/>
  <c r="AV992" i="27"/>
  <c r="BD992" i="27" s="1"/>
  <c r="AM992" i="27"/>
  <c r="AV944" i="27"/>
  <c r="BD944" i="27" s="1"/>
  <c r="AM944" i="27"/>
  <c r="AV872" i="27"/>
  <c r="BD872" i="27" s="1"/>
  <c r="AM872" i="27"/>
  <c r="AM344" i="27"/>
  <c r="AV344" i="27"/>
  <c r="BD344" i="27" s="1"/>
  <c r="AV248" i="27"/>
  <c r="BD248" i="27" s="1"/>
  <c r="AM248" i="27"/>
  <c r="AV200" i="27"/>
  <c r="BD200" i="27" s="1"/>
  <c r="AM200" i="27"/>
  <c r="AM164" i="27"/>
  <c r="AV164" i="27"/>
  <c r="BD164" i="27" s="1"/>
  <c r="AM32" i="27"/>
  <c r="AV32" i="27"/>
  <c r="BD32" i="27" s="1"/>
  <c r="AV940" i="27"/>
  <c r="BD940" i="27" s="1"/>
  <c r="AM940" i="27"/>
  <c r="AM991" i="27"/>
  <c r="AV991" i="27"/>
  <c r="BD991" i="27" s="1"/>
  <c r="AV907" i="27"/>
  <c r="BD907" i="27" s="1"/>
  <c r="AM907" i="27"/>
  <c r="AM823" i="27"/>
  <c r="AV823" i="27"/>
  <c r="BD823" i="27" s="1"/>
  <c r="AV775" i="27"/>
  <c r="BD775" i="27" s="1"/>
  <c r="AM775" i="27"/>
  <c r="AV655" i="27"/>
  <c r="BD655" i="27" s="1"/>
  <c r="AM655" i="27"/>
  <c r="BO655" i="27" s="1"/>
  <c r="AV559" i="27"/>
  <c r="BD559" i="27" s="1"/>
  <c r="AM559" i="27"/>
  <c r="AV523" i="27"/>
  <c r="BD523" i="27" s="1"/>
  <c r="AM523" i="27"/>
  <c r="BO523" i="27" s="1"/>
  <c r="AV415" i="27"/>
  <c r="BD415" i="27" s="1"/>
  <c r="AM415" i="27"/>
  <c r="AV355" i="27"/>
  <c r="BD355" i="27" s="1"/>
  <c r="AM355" i="27"/>
  <c r="AV55" i="27"/>
  <c r="BD55" i="27" s="1"/>
  <c r="AM55" i="27"/>
  <c r="AV978" i="27"/>
  <c r="BD978" i="27" s="1"/>
  <c r="AM978" i="27"/>
  <c r="AM738" i="27"/>
  <c r="AV738" i="27"/>
  <c r="BD738" i="27" s="1"/>
  <c r="AM702" i="27"/>
  <c r="BO702" i="27" s="1"/>
  <c r="AV702" i="27"/>
  <c r="BD702" i="27" s="1"/>
  <c r="AM570" i="27"/>
  <c r="AV570" i="27"/>
  <c r="BD570" i="27" s="1"/>
  <c r="AM342" i="27"/>
  <c r="AV342" i="27"/>
  <c r="BD342" i="27" s="1"/>
  <c r="AM306" i="27"/>
  <c r="AV306" i="27"/>
  <c r="BD306" i="27" s="1"/>
  <c r="AV210" i="27"/>
  <c r="BD210" i="27" s="1"/>
  <c r="AM210" i="27"/>
  <c r="BO210" i="27" s="1"/>
  <c r="AM700" i="27"/>
  <c r="AV700" i="27"/>
  <c r="BD700" i="27" s="1"/>
  <c r="AM472" i="27"/>
  <c r="AV472" i="27"/>
  <c r="BD472" i="27" s="1"/>
  <c r="AM172" i="27"/>
  <c r="BO172" i="27" s="1"/>
  <c r="AV172" i="27"/>
  <c r="BD172" i="27" s="1"/>
  <c r="AV965" i="27"/>
  <c r="BD965" i="27" s="1"/>
  <c r="AM965" i="27"/>
  <c r="AM809" i="27"/>
  <c r="AV809" i="27"/>
  <c r="BD809" i="27" s="1"/>
  <c r="AV725" i="27"/>
  <c r="BD725" i="27" s="1"/>
  <c r="AM725" i="27"/>
  <c r="AM689" i="27"/>
  <c r="AV689" i="27"/>
  <c r="BD689" i="27" s="1"/>
  <c r="AV401" i="27"/>
  <c r="BD401" i="27" s="1"/>
  <c r="AM401" i="27"/>
  <c r="AM281" i="27"/>
  <c r="AV281" i="27"/>
  <c r="BD281" i="27" s="1"/>
  <c r="AV197" i="27"/>
  <c r="BD197" i="27" s="1"/>
  <c r="AM197" i="27"/>
  <c r="AM89" i="27"/>
  <c r="AV89" i="27"/>
  <c r="BD89" i="27" s="1"/>
  <c r="AM760" i="27"/>
  <c r="BO760" i="27" s="1"/>
  <c r="AV760" i="27"/>
  <c r="BD760" i="27" s="1"/>
  <c r="AV532" i="27"/>
  <c r="BD532" i="27" s="1"/>
  <c r="AM532" i="27"/>
  <c r="AM412" i="27"/>
  <c r="BO412" i="27" s="1"/>
  <c r="AV412" i="27"/>
  <c r="BD412" i="27" s="1"/>
  <c r="AV340" i="27"/>
  <c r="BD340" i="27" s="1"/>
  <c r="AM340" i="27"/>
  <c r="AM951" i="27"/>
  <c r="AV951" i="27"/>
  <c r="BD951" i="27" s="1"/>
  <c r="AM759" i="27"/>
  <c r="AV759" i="27"/>
  <c r="BD759" i="27" s="1"/>
  <c r="AV723" i="27"/>
  <c r="BD723" i="27" s="1"/>
  <c r="AM723" i="27"/>
  <c r="AM555" i="27"/>
  <c r="AV555" i="27"/>
  <c r="BD555" i="27" s="1"/>
  <c r="AM195" i="27"/>
  <c r="AV195" i="27"/>
  <c r="BD195" i="27" s="1"/>
  <c r="AV39" i="27"/>
  <c r="BD39" i="27" s="1"/>
  <c r="AM39" i="27"/>
  <c r="AV950" i="27"/>
  <c r="BD950" i="27" s="1"/>
  <c r="AM950" i="27"/>
  <c r="BO950" i="27" s="1"/>
  <c r="AV650" i="27"/>
  <c r="BD650" i="27" s="1"/>
  <c r="AM650" i="27"/>
  <c r="AV86" i="27"/>
  <c r="BD86" i="27" s="1"/>
  <c r="AM86" i="27"/>
  <c r="AV985" i="27"/>
  <c r="BD985" i="27" s="1"/>
  <c r="AM985" i="27"/>
  <c r="AV481" i="27"/>
  <c r="BD481" i="27" s="1"/>
  <c r="AM481" i="27"/>
  <c r="AV373" i="27"/>
  <c r="BD373" i="27" s="1"/>
  <c r="AM373" i="27"/>
  <c r="AV277" i="27"/>
  <c r="BD277" i="27" s="1"/>
  <c r="AM277" i="27"/>
  <c r="AM241" i="27"/>
  <c r="AV241" i="27"/>
  <c r="BD241" i="27" s="1"/>
  <c r="AV205" i="27"/>
  <c r="BD205" i="27" s="1"/>
  <c r="AM205" i="27"/>
  <c r="AM948" i="27"/>
  <c r="AV948" i="27"/>
  <c r="BD948" i="27" s="1"/>
  <c r="AV864" i="27"/>
  <c r="BD864" i="27" s="1"/>
  <c r="AM864" i="27"/>
  <c r="AM780" i="27"/>
  <c r="BO780" i="27" s="1"/>
  <c r="AV780" i="27"/>
  <c r="BD780" i="27" s="1"/>
  <c r="AV540" i="27"/>
  <c r="BD540" i="27" s="1"/>
  <c r="AM540" i="27"/>
  <c r="AM420" i="27"/>
  <c r="AV420" i="27"/>
  <c r="BD420" i="27" s="1"/>
  <c r="AV300" i="27"/>
  <c r="BD300" i="27" s="1"/>
  <c r="AM300" i="27"/>
  <c r="AV228" i="27"/>
  <c r="BD228" i="27" s="1"/>
  <c r="AM228" i="27"/>
  <c r="AV192" i="27"/>
  <c r="BD192" i="27" s="1"/>
  <c r="AM192" i="27"/>
  <c r="AV947" i="27"/>
  <c r="BD947" i="27" s="1"/>
  <c r="AM947" i="27"/>
  <c r="AV911" i="27"/>
  <c r="BD911" i="27" s="1"/>
  <c r="AM911" i="27"/>
  <c r="AM671" i="27"/>
  <c r="AV671" i="27"/>
  <c r="BD671" i="27" s="1"/>
  <c r="AV623" i="27"/>
  <c r="BD623" i="27" s="1"/>
  <c r="AM623" i="27"/>
  <c r="AV587" i="27"/>
  <c r="BD587" i="27" s="1"/>
  <c r="AM587" i="27"/>
  <c r="AM467" i="27"/>
  <c r="AV467" i="27"/>
  <c r="BD467" i="27" s="1"/>
  <c r="AV395" i="27"/>
  <c r="BD395" i="27" s="1"/>
  <c r="AM395" i="27"/>
  <c r="BO395" i="27" s="1"/>
  <c r="AV359" i="27"/>
  <c r="BD359" i="27" s="1"/>
  <c r="AM359" i="27"/>
  <c r="AM287" i="27"/>
  <c r="AV287" i="27"/>
  <c r="BD287" i="27" s="1"/>
  <c r="AV119" i="27"/>
  <c r="BD119" i="27" s="1"/>
  <c r="AM119" i="27"/>
  <c r="AV71" i="27"/>
  <c r="BD71" i="27" s="1"/>
  <c r="AM71" i="27"/>
  <c r="AM814" i="27"/>
  <c r="BO814" i="27" s="1"/>
  <c r="AV814" i="27"/>
  <c r="BD814" i="27" s="1"/>
  <c r="AM742" i="27"/>
  <c r="AV742" i="27"/>
  <c r="BD742" i="27" s="1"/>
  <c r="AV694" i="27"/>
  <c r="BD694" i="27" s="1"/>
  <c r="AM694" i="27"/>
  <c r="AV214" i="27"/>
  <c r="BD214" i="27" s="1"/>
  <c r="AM214" i="27"/>
  <c r="AM130" i="27"/>
  <c r="BO130" i="27" s="1"/>
  <c r="AV130" i="27"/>
  <c r="BD130" i="27" s="1"/>
  <c r="AV22" i="27"/>
  <c r="BD22" i="27" s="1"/>
  <c r="AM22" i="27"/>
  <c r="BO22" i="27" s="1"/>
  <c r="AM753" i="27"/>
  <c r="AV753" i="27"/>
  <c r="BD753" i="27" s="1"/>
  <c r="AM597" i="27"/>
  <c r="BO597" i="27" s="1"/>
  <c r="AV597" i="27"/>
  <c r="BD597" i="27" s="1"/>
  <c r="AM549" i="27"/>
  <c r="AV549" i="27"/>
  <c r="BD549" i="27" s="1"/>
  <c r="AV249" i="27"/>
  <c r="BD249" i="27" s="1"/>
  <c r="AM249" i="27"/>
  <c r="BO249" i="27" s="1"/>
  <c r="AV213" i="27"/>
  <c r="BD213" i="27" s="1"/>
  <c r="AM213" i="27"/>
  <c r="AM177" i="27"/>
  <c r="AV177" i="27"/>
  <c r="BD177" i="27" s="1"/>
  <c r="AM117" i="27"/>
  <c r="AV117" i="27"/>
  <c r="BD117" i="27" s="1"/>
  <c r="AV33" i="27"/>
  <c r="BD33" i="27" s="1"/>
  <c r="AM33" i="27"/>
  <c r="AM632" i="27"/>
  <c r="AV632" i="27"/>
  <c r="BD632" i="27" s="1"/>
  <c r="AV584" i="27"/>
  <c r="BD584" i="27" s="1"/>
  <c r="AM584" i="27"/>
  <c r="AM296" i="27"/>
  <c r="AV296" i="27"/>
  <c r="BD296" i="27" s="1"/>
  <c r="AM92" i="27"/>
  <c r="AV92" i="27"/>
  <c r="BD92" i="27" s="1"/>
  <c r="AM691" i="27"/>
  <c r="BO691" i="27" s="1"/>
  <c r="AV691" i="27"/>
  <c r="BD691" i="27" s="1"/>
  <c r="AM619" i="27"/>
  <c r="AV619" i="27"/>
  <c r="BD619" i="27" s="1"/>
  <c r="AM583" i="27"/>
  <c r="BO583" i="27" s="1"/>
  <c r="AV583" i="27"/>
  <c r="BD583" i="27" s="1"/>
  <c r="AM451" i="27"/>
  <c r="AV451" i="27"/>
  <c r="BD451" i="27" s="1"/>
  <c r="AV247" i="27"/>
  <c r="BD247" i="27" s="1"/>
  <c r="AM247" i="27"/>
  <c r="AM127" i="27"/>
  <c r="AV127" i="27"/>
  <c r="BD127" i="27" s="1"/>
  <c r="AV966" i="27"/>
  <c r="BD966" i="27" s="1"/>
  <c r="AM966" i="27"/>
  <c r="AV930" i="27"/>
  <c r="BD930" i="27" s="1"/>
  <c r="AM930" i="27"/>
  <c r="AV798" i="27"/>
  <c r="BD798" i="27" s="1"/>
  <c r="AM798" i="27"/>
  <c r="AV522" i="27"/>
  <c r="BD522" i="27" s="1"/>
  <c r="AM522" i="27"/>
  <c r="AM414" i="27"/>
  <c r="AV414" i="27"/>
  <c r="BD414" i="27" s="1"/>
  <c r="AM378" i="27"/>
  <c r="AV378" i="27"/>
  <c r="BD378" i="27" s="1"/>
  <c r="AV270" i="27"/>
  <c r="BD270" i="27" s="1"/>
  <c r="AM270" i="27"/>
  <c r="AM162" i="27"/>
  <c r="BO162" i="27" s="1"/>
  <c r="AV162" i="27"/>
  <c r="BD162" i="27" s="1"/>
  <c r="AV544" i="27"/>
  <c r="BD544" i="27" s="1"/>
  <c r="AM544" i="27"/>
  <c r="BO544" i="27" s="1"/>
  <c r="AV16" i="27"/>
  <c r="BD16" i="27" s="1"/>
  <c r="BK16" i="27" s="1"/>
  <c r="AM16" i="27"/>
  <c r="AU16" i="27" s="1"/>
  <c r="AV929" i="27"/>
  <c r="BD929" i="27" s="1"/>
  <c r="AM929" i="27"/>
  <c r="AM881" i="27"/>
  <c r="BO881" i="27" s="1"/>
  <c r="AV881" i="27"/>
  <c r="BD881" i="27" s="1"/>
  <c r="AV845" i="27"/>
  <c r="BD845" i="27" s="1"/>
  <c r="AM845" i="27"/>
  <c r="AM641" i="27"/>
  <c r="BO641" i="27" s="1"/>
  <c r="AV641" i="27"/>
  <c r="BD641" i="27" s="1"/>
  <c r="AV605" i="27"/>
  <c r="BD605" i="27" s="1"/>
  <c r="AM605" i="27"/>
  <c r="AV485" i="27"/>
  <c r="BD485" i="27" s="1"/>
  <c r="AM485" i="27"/>
  <c r="AV437" i="27"/>
  <c r="BD437" i="27" s="1"/>
  <c r="AM437" i="27"/>
  <c r="AM389" i="27"/>
  <c r="AV389" i="27"/>
  <c r="BD389" i="27" s="1"/>
  <c r="AV365" i="27"/>
  <c r="BD365" i="27" s="1"/>
  <c r="AM365" i="27"/>
  <c r="AM161" i="27"/>
  <c r="AV161" i="27"/>
  <c r="BD161" i="27" s="1"/>
  <c r="AV820" i="27"/>
  <c r="BD820" i="27" s="1"/>
  <c r="AM820" i="27"/>
  <c r="AM664" i="27"/>
  <c r="AV664" i="27"/>
  <c r="BD664" i="27" s="1"/>
  <c r="AM244" i="27"/>
  <c r="BO244" i="27" s="1"/>
  <c r="AV244" i="27"/>
  <c r="BD244" i="27" s="1"/>
  <c r="AM254" i="27"/>
  <c r="AV254" i="27"/>
  <c r="BD254" i="27" s="1"/>
  <c r="AV876" i="27"/>
  <c r="BD876" i="27" s="1"/>
  <c r="AM876" i="27"/>
  <c r="AM999" i="27"/>
  <c r="AV999" i="27"/>
  <c r="BD999" i="27" s="1"/>
  <c r="AM843" i="27"/>
  <c r="AV843" i="27"/>
  <c r="BD843" i="27" s="1"/>
  <c r="AV795" i="27"/>
  <c r="BD795" i="27" s="1"/>
  <c r="AM795" i="27"/>
  <c r="AV603" i="27"/>
  <c r="BD603" i="27" s="1"/>
  <c r="AM603" i="27"/>
  <c r="AV519" i="27"/>
  <c r="BD519" i="27" s="1"/>
  <c r="AM519" i="27"/>
  <c r="AM483" i="27"/>
  <c r="BO483" i="27" s="1"/>
  <c r="AV483" i="27"/>
  <c r="BD483" i="27" s="1"/>
  <c r="AM447" i="27"/>
  <c r="AV447" i="27"/>
  <c r="BD447" i="27" s="1"/>
  <c r="AV411" i="27"/>
  <c r="BD411" i="27" s="1"/>
  <c r="AM411" i="27"/>
  <c r="AM183" i="27"/>
  <c r="AV183" i="27"/>
  <c r="BD183" i="27" s="1"/>
  <c r="AM75" i="27"/>
  <c r="AV75" i="27"/>
  <c r="BD75" i="27" s="1"/>
  <c r="AV878" i="27"/>
  <c r="BD878" i="27" s="1"/>
  <c r="AM878" i="27"/>
  <c r="AM674" i="27"/>
  <c r="AV674" i="27"/>
  <c r="BD674" i="27" s="1"/>
  <c r="AV614" i="27"/>
  <c r="BD614" i="27" s="1"/>
  <c r="AM614" i="27"/>
  <c r="AM578" i="27"/>
  <c r="AV578" i="27"/>
  <c r="BD578" i="27" s="1"/>
  <c r="AV542" i="27"/>
  <c r="BD542" i="27" s="1"/>
  <c r="AM542" i="27"/>
  <c r="AM278" i="27"/>
  <c r="BO278" i="27" s="1"/>
  <c r="AV278" i="27"/>
  <c r="BD278" i="27" s="1"/>
  <c r="AV194" i="27"/>
  <c r="BD194" i="27" s="1"/>
  <c r="AM194" i="27"/>
  <c r="AV122" i="27"/>
  <c r="BD122" i="27" s="1"/>
  <c r="AM122" i="27"/>
  <c r="AM38" i="27"/>
  <c r="BO38" i="27" s="1"/>
  <c r="AV38" i="27"/>
  <c r="BD38" i="27" s="1"/>
  <c r="AM14" i="27"/>
  <c r="AU14" i="27" s="1"/>
  <c r="AV14" i="27"/>
  <c r="BD14" i="27" s="1"/>
  <c r="BK14" i="27" s="1"/>
  <c r="AM949" i="27"/>
  <c r="AV949" i="27"/>
  <c r="BD949" i="27" s="1"/>
  <c r="AM865" i="27"/>
  <c r="AV865" i="27"/>
  <c r="BD865" i="27" s="1"/>
  <c r="AM697" i="27"/>
  <c r="AV697" i="27"/>
  <c r="BD697" i="27" s="1"/>
  <c r="AV637" i="27"/>
  <c r="BD637" i="27" s="1"/>
  <c r="AM637" i="27"/>
  <c r="AV505" i="27"/>
  <c r="BD505" i="27" s="1"/>
  <c r="AM505" i="27"/>
  <c r="AV445" i="27"/>
  <c r="BD445" i="27" s="1"/>
  <c r="AM445" i="27"/>
  <c r="AV409" i="27"/>
  <c r="BD409" i="27" s="1"/>
  <c r="AM409" i="27"/>
  <c r="AM313" i="27"/>
  <c r="AV313" i="27"/>
  <c r="BD313" i="27" s="1"/>
  <c r="AM157" i="27"/>
  <c r="BO157" i="27" s="1"/>
  <c r="AV157" i="27"/>
  <c r="BD157" i="27" s="1"/>
  <c r="AM121" i="27"/>
  <c r="AV121" i="27"/>
  <c r="BD121" i="27" s="1"/>
  <c r="AM984" i="27"/>
  <c r="AV984" i="27"/>
  <c r="BD984" i="27" s="1"/>
  <c r="AV816" i="27"/>
  <c r="BD816" i="27" s="1"/>
  <c r="AM816" i="27"/>
  <c r="AV732" i="27"/>
  <c r="BD732" i="27" s="1"/>
  <c r="AM732" i="27"/>
  <c r="AV696" i="27"/>
  <c r="BD696" i="27" s="1"/>
  <c r="AM696" i="27"/>
  <c r="AM264" i="27"/>
  <c r="AV264" i="27"/>
  <c r="BD264" i="27" s="1"/>
  <c r="AM156" i="27"/>
  <c r="AV156" i="27"/>
  <c r="BD156" i="27" s="1"/>
  <c r="AV108" i="27"/>
  <c r="BD108" i="27" s="1"/>
  <c r="AM108" i="27"/>
  <c r="AM72" i="27"/>
  <c r="AV72" i="27"/>
  <c r="BD72" i="27" s="1"/>
  <c r="AV36" i="27"/>
  <c r="BD36" i="27" s="1"/>
  <c r="AM36" i="27"/>
  <c r="AV863" i="27"/>
  <c r="BD863" i="27" s="1"/>
  <c r="AM863" i="27"/>
  <c r="AM239" i="27"/>
  <c r="AV239" i="27"/>
  <c r="BD239" i="27" s="1"/>
  <c r="AV191" i="27"/>
  <c r="BD191" i="27" s="1"/>
  <c r="AM191" i="27"/>
  <c r="AV958" i="27"/>
  <c r="BD958" i="27" s="1"/>
  <c r="AM958" i="27"/>
  <c r="AM922" i="27"/>
  <c r="AV922" i="27"/>
  <c r="BD922" i="27" s="1"/>
  <c r="AM358" i="27"/>
  <c r="AV358" i="27"/>
  <c r="BD358" i="27" s="1"/>
  <c r="AV298" i="27"/>
  <c r="BD298" i="27" s="1"/>
  <c r="AM298" i="27"/>
  <c r="AV82" i="27"/>
  <c r="BD82" i="27" s="1"/>
  <c r="AM82" i="27"/>
  <c r="AV705" i="27"/>
  <c r="BD705" i="27" s="1"/>
  <c r="AM705" i="27"/>
  <c r="BO705" i="27" s="1"/>
  <c r="AM633" i="27"/>
  <c r="AV633" i="27"/>
  <c r="BD633" i="27" s="1"/>
  <c r="AV585" i="27"/>
  <c r="BD585" i="27" s="1"/>
  <c r="AM585" i="27"/>
  <c r="AM501" i="27"/>
  <c r="AV501" i="27"/>
  <c r="BD501" i="27" s="1"/>
  <c r="AV429" i="27"/>
  <c r="BD429" i="27" s="1"/>
  <c r="AM429" i="27"/>
  <c r="AV345" i="27"/>
  <c r="BD345" i="27" s="1"/>
  <c r="AM345" i="27"/>
  <c r="AV69" i="27"/>
  <c r="BD69" i="27" s="1"/>
  <c r="AM69" i="27"/>
  <c r="AV980" i="27"/>
  <c r="BD980" i="27" s="1"/>
  <c r="AM980" i="27"/>
  <c r="AM824" i="27"/>
  <c r="AV824" i="27"/>
  <c r="BD824" i="27" s="1"/>
  <c r="AV668" i="27"/>
  <c r="BD668" i="27" s="1"/>
  <c r="AM668" i="27"/>
  <c r="AV548" i="27"/>
  <c r="BD548" i="27" s="1"/>
  <c r="AM548" i="27"/>
  <c r="AM464" i="27"/>
  <c r="BO464" i="27" s="1"/>
  <c r="AV464" i="27"/>
  <c r="BD464" i="27" s="1"/>
  <c r="AM428" i="27"/>
  <c r="AV428" i="27"/>
  <c r="BD428" i="27" s="1"/>
  <c r="AV380" i="27"/>
  <c r="BD380" i="27" s="1"/>
  <c r="AM380" i="27"/>
  <c r="AM56" i="27"/>
  <c r="BO56" i="27" s="1"/>
  <c r="AV56" i="27"/>
  <c r="BD56" i="27" s="1"/>
  <c r="AV943" i="27"/>
  <c r="BD943" i="27" s="1"/>
  <c r="AM943" i="27"/>
  <c r="AV727" i="27"/>
  <c r="BD727" i="27" s="1"/>
  <c r="AM727" i="27"/>
  <c r="AV487" i="27"/>
  <c r="BD487" i="27" s="1"/>
  <c r="AM487" i="27"/>
  <c r="AM379" i="27"/>
  <c r="AV379" i="27"/>
  <c r="BD379" i="27" s="1"/>
  <c r="AM319" i="27"/>
  <c r="AV319" i="27"/>
  <c r="BD319" i="27" s="1"/>
  <c r="AV199" i="27"/>
  <c r="BD199" i="27" s="1"/>
  <c r="AM199" i="27"/>
  <c r="AM136" i="27"/>
  <c r="AV136" i="27"/>
  <c r="BD136" i="27" s="1"/>
  <c r="AM846" i="27"/>
  <c r="AV846" i="27"/>
  <c r="BD846" i="27" s="1"/>
  <c r="AM762" i="27"/>
  <c r="BO762" i="27" s="1"/>
  <c r="AV762" i="27"/>
  <c r="BD762" i="27" s="1"/>
  <c r="AV474" i="27"/>
  <c r="BD474" i="27" s="1"/>
  <c r="AM474" i="27"/>
  <c r="AV234" i="27"/>
  <c r="BD234" i="27" s="1"/>
  <c r="AM234" i="27"/>
  <c r="AV198" i="27"/>
  <c r="BD198" i="27" s="1"/>
  <c r="AM198" i="27"/>
  <c r="AV114" i="27"/>
  <c r="BD114" i="27" s="1"/>
  <c r="AM114" i="27"/>
  <c r="AV42" i="27"/>
  <c r="BD42" i="27" s="1"/>
  <c r="AM42" i="27"/>
  <c r="AM748" i="27"/>
  <c r="AV748" i="27"/>
  <c r="BD748" i="27" s="1"/>
  <c r="AM676" i="27"/>
  <c r="AV676" i="27"/>
  <c r="BD676" i="27" s="1"/>
  <c r="AM628" i="27"/>
  <c r="BO628" i="27" s="1"/>
  <c r="AV628" i="27"/>
  <c r="BD628" i="27" s="1"/>
  <c r="AM400" i="27"/>
  <c r="AV400" i="27"/>
  <c r="BD400" i="27" s="1"/>
  <c r="AM256" i="27"/>
  <c r="AV256" i="27"/>
  <c r="BD256" i="27" s="1"/>
  <c r="AM761" i="27"/>
  <c r="BO761" i="27" s="1"/>
  <c r="AV761" i="27"/>
  <c r="BD761" i="27" s="1"/>
  <c r="AM677" i="27"/>
  <c r="BO677" i="27" s="1"/>
  <c r="AV677" i="27"/>
  <c r="BD677" i="27" s="1"/>
  <c r="AM557" i="27"/>
  <c r="AV557" i="27"/>
  <c r="BD557" i="27" s="1"/>
  <c r="AM521" i="27"/>
  <c r="AV521" i="27"/>
  <c r="BD521" i="27" s="1"/>
  <c r="AM353" i="27"/>
  <c r="AV353" i="27"/>
  <c r="BD353" i="27" s="1"/>
  <c r="AV125" i="27"/>
  <c r="BD125" i="27" s="1"/>
  <c r="AM125" i="27"/>
  <c r="BO125" i="27" s="1"/>
  <c r="AM567" i="27"/>
  <c r="AV567" i="27"/>
  <c r="BD567" i="27" s="1"/>
  <c r="AV61" i="27"/>
  <c r="BD61" i="27" s="1"/>
  <c r="AM61" i="27"/>
  <c r="AV556" i="27"/>
  <c r="BD556" i="27" s="1"/>
  <c r="AM556" i="27"/>
  <c r="AV915" i="27"/>
  <c r="BD915" i="27" s="1"/>
  <c r="AM915" i="27"/>
  <c r="AM639" i="27"/>
  <c r="AV639" i="27"/>
  <c r="BD639" i="27" s="1"/>
  <c r="AM327" i="27"/>
  <c r="AV327" i="27"/>
  <c r="BD327" i="27" s="1"/>
  <c r="AM255" i="27"/>
  <c r="AV255" i="27"/>
  <c r="BD255" i="27" s="1"/>
  <c r="AV147" i="27"/>
  <c r="BD147" i="27" s="1"/>
  <c r="AM147" i="27"/>
  <c r="AV986" i="27"/>
  <c r="BD986" i="27" s="1"/>
  <c r="AM986" i="27"/>
  <c r="AM842" i="27"/>
  <c r="AV842" i="27"/>
  <c r="BD842" i="27" s="1"/>
  <c r="AV794" i="27"/>
  <c r="BD794" i="27" s="1"/>
  <c r="AM794" i="27"/>
  <c r="AV758" i="27"/>
  <c r="BD758" i="27" s="1"/>
  <c r="AM758" i="27"/>
  <c r="AM638" i="27"/>
  <c r="AV638" i="27"/>
  <c r="BD638" i="27" s="1"/>
  <c r="AV494" i="27"/>
  <c r="BD494" i="27" s="1"/>
  <c r="AM494" i="27"/>
  <c r="AM422" i="27"/>
  <c r="AV422" i="27"/>
  <c r="BD422" i="27" s="1"/>
  <c r="AM374" i="27"/>
  <c r="AV374" i="27"/>
  <c r="BD374" i="27" s="1"/>
  <c r="AM901" i="27"/>
  <c r="BO901" i="27" s="1"/>
  <c r="AV901" i="27"/>
  <c r="BD901" i="27" s="1"/>
  <c r="AM661" i="27"/>
  <c r="AV661" i="27"/>
  <c r="BD661" i="27" s="1"/>
  <c r="AV601" i="27"/>
  <c r="BD601" i="27" s="1"/>
  <c r="AM601" i="27"/>
  <c r="AM541" i="27"/>
  <c r="AV541" i="27"/>
  <c r="BD541" i="27" s="1"/>
  <c r="AM469" i="27"/>
  <c r="AV469" i="27"/>
  <c r="BD469" i="27" s="1"/>
  <c r="AV900" i="27"/>
  <c r="BD900" i="27" s="1"/>
  <c r="AM900" i="27"/>
  <c r="AM852" i="27"/>
  <c r="AV852" i="27"/>
  <c r="BD852" i="27" s="1"/>
  <c r="AV768" i="27"/>
  <c r="BD768" i="27" s="1"/>
  <c r="AM768" i="27"/>
  <c r="AM720" i="27"/>
  <c r="AV720" i="27"/>
  <c r="BD720" i="27" s="1"/>
  <c r="AV648" i="27"/>
  <c r="BD648" i="27" s="1"/>
  <c r="AM648" i="27"/>
  <c r="AV576" i="27"/>
  <c r="BD576" i="27" s="1"/>
  <c r="AM576" i="27"/>
  <c r="AV456" i="27"/>
  <c r="BD456" i="27" s="1"/>
  <c r="AM456" i="27"/>
  <c r="AM916" i="27"/>
  <c r="AV916" i="27"/>
  <c r="BD916" i="27" s="1"/>
  <c r="AV983" i="27"/>
  <c r="BD983" i="27" s="1"/>
  <c r="AM983" i="27"/>
  <c r="AM827" i="27"/>
  <c r="BO827" i="27" s="1"/>
  <c r="AV827" i="27"/>
  <c r="BD827" i="27" s="1"/>
  <c r="AV743" i="27"/>
  <c r="BD743" i="27" s="1"/>
  <c r="AM743" i="27"/>
  <c r="AV659" i="27"/>
  <c r="BD659" i="27" s="1"/>
  <c r="AM659" i="27"/>
  <c r="AM539" i="27"/>
  <c r="AV539" i="27"/>
  <c r="BD539" i="27" s="1"/>
  <c r="AM503" i="27"/>
  <c r="BO503" i="27" s="1"/>
  <c r="AV503" i="27"/>
  <c r="BD503" i="27" s="1"/>
  <c r="AM275" i="27"/>
  <c r="AV275" i="27"/>
  <c r="BD275" i="27" s="1"/>
  <c r="AM155" i="27"/>
  <c r="BO155" i="27" s="1"/>
  <c r="AV155" i="27"/>
  <c r="BD155" i="27" s="1"/>
  <c r="AM35" i="27"/>
  <c r="AV35" i="27"/>
  <c r="BD35" i="27" s="1"/>
  <c r="AV994" i="27"/>
  <c r="BD994" i="27" s="1"/>
  <c r="AM994" i="27"/>
  <c r="AM730" i="27"/>
  <c r="BO730" i="27" s="1"/>
  <c r="AV730" i="27"/>
  <c r="BD730" i="27" s="1"/>
  <c r="AM598" i="27"/>
  <c r="AV598" i="27"/>
  <c r="BD598" i="27" s="1"/>
  <c r="AV286" i="27"/>
  <c r="BD286" i="27" s="1"/>
  <c r="AM286" i="27"/>
  <c r="AV933" i="27"/>
  <c r="BD933" i="27" s="1"/>
  <c r="AM933" i="27"/>
  <c r="AM669" i="27"/>
  <c r="AV669" i="27"/>
  <c r="BD669" i="27" s="1"/>
  <c r="AM381" i="27"/>
  <c r="AV381" i="27"/>
  <c r="BD381" i="27" s="1"/>
  <c r="AM309" i="27"/>
  <c r="AV309" i="27"/>
  <c r="BD309" i="27" s="1"/>
  <c r="AM273" i="27"/>
  <c r="AV273" i="27"/>
  <c r="BD273" i="27" s="1"/>
  <c r="AM141" i="27"/>
  <c r="BO141" i="27" s="1"/>
  <c r="AV141" i="27"/>
  <c r="BD141" i="27" s="1"/>
  <c r="AV932" i="27"/>
  <c r="BD932" i="27" s="1"/>
  <c r="AM932" i="27"/>
  <c r="BO932" i="27" s="1"/>
  <c r="AV896" i="27"/>
  <c r="BD896" i="27" s="1"/>
  <c r="AM896" i="27"/>
  <c r="BO896" i="27" s="1"/>
  <c r="AM776" i="27"/>
  <c r="BO776" i="27" s="1"/>
  <c r="AV776" i="27"/>
  <c r="BD776" i="27" s="1"/>
  <c r="AV416" i="27"/>
  <c r="BD416" i="27" s="1"/>
  <c r="AM416" i="27"/>
  <c r="AV128" i="27"/>
  <c r="BD128" i="27" s="1"/>
  <c r="AM128" i="27"/>
  <c r="AV859" i="27"/>
  <c r="BD859" i="27" s="1"/>
  <c r="AM859" i="27"/>
  <c r="AV475" i="27"/>
  <c r="BD475" i="27" s="1"/>
  <c r="AM475" i="27"/>
  <c r="AV439" i="27"/>
  <c r="BD439" i="27" s="1"/>
  <c r="AM439" i="27"/>
  <c r="AM283" i="27"/>
  <c r="AV283" i="27"/>
  <c r="BD283" i="27" s="1"/>
  <c r="AV163" i="27"/>
  <c r="BD163" i="27" s="1"/>
  <c r="AM163" i="27"/>
  <c r="AV19" i="27"/>
  <c r="BD19" i="27" s="1"/>
  <c r="AM19" i="27"/>
  <c r="AM882" i="27"/>
  <c r="BO882" i="27" s="1"/>
  <c r="AV882" i="27"/>
  <c r="BD882" i="27" s="1"/>
  <c r="AM510" i="27"/>
  <c r="AV510" i="27"/>
  <c r="BD510" i="27" s="1"/>
  <c r="AV438" i="27"/>
  <c r="BD438" i="27" s="1"/>
  <c r="AM438" i="27"/>
  <c r="AV366" i="27"/>
  <c r="BD366" i="27" s="1"/>
  <c r="AM366" i="27"/>
  <c r="AV78" i="27"/>
  <c r="BD78" i="27" s="1"/>
  <c r="AM78" i="27"/>
  <c r="AM832" i="27"/>
  <c r="AV832" i="27"/>
  <c r="BD832" i="27" s="1"/>
  <c r="AV328" i="27"/>
  <c r="BD328" i="27" s="1"/>
  <c r="AM328" i="27"/>
  <c r="AV953" i="27"/>
  <c r="BD953" i="27" s="1"/>
  <c r="AM953" i="27"/>
  <c r="AV917" i="27"/>
  <c r="BD917" i="27" s="1"/>
  <c r="AM917" i="27"/>
  <c r="AV749" i="27"/>
  <c r="BD749" i="27" s="1"/>
  <c r="AM749" i="27"/>
  <c r="AV317" i="27"/>
  <c r="BD317" i="27" s="1"/>
  <c r="AM317" i="27"/>
  <c r="BO317" i="27" s="1"/>
  <c r="AM233" i="27"/>
  <c r="AV233" i="27"/>
  <c r="BD233" i="27" s="1"/>
  <c r="AM976" i="27"/>
  <c r="AV976" i="27"/>
  <c r="BD976" i="27" s="1"/>
  <c r="AV736" i="27"/>
  <c r="BD736" i="27" s="1"/>
  <c r="AM736" i="27"/>
  <c r="AV592" i="27"/>
  <c r="BD592" i="27" s="1"/>
  <c r="AM592" i="27"/>
  <c r="AV867" i="27"/>
  <c r="BD867" i="27" s="1"/>
  <c r="AM867" i="27"/>
  <c r="AM831" i="27"/>
  <c r="AV831" i="27"/>
  <c r="BD831" i="27" s="1"/>
  <c r="AM591" i="27"/>
  <c r="BO591" i="27" s="1"/>
  <c r="AV591" i="27"/>
  <c r="BD591" i="27" s="1"/>
  <c r="AV507" i="27"/>
  <c r="BD507" i="27" s="1"/>
  <c r="AM507" i="27"/>
  <c r="AV363" i="27"/>
  <c r="BD363" i="27" s="1"/>
  <c r="AM363" i="27"/>
  <c r="AM219" i="27"/>
  <c r="BO219" i="27" s="1"/>
  <c r="AV219" i="27"/>
  <c r="BD219" i="27" s="1"/>
  <c r="AV111" i="27"/>
  <c r="BD111" i="27" s="1"/>
  <c r="AM111" i="27"/>
  <c r="AV27" i="27"/>
  <c r="BD27" i="27" s="1"/>
  <c r="AM27" i="27"/>
  <c r="AV914" i="27"/>
  <c r="BD914" i="27" s="1"/>
  <c r="AM914" i="27"/>
  <c r="AM830" i="27"/>
  <c r="AV830" i="27"/>
  <c r="BD830" i="27" s="1"/>
  <c r="AM746" i="27"/>
  <c r="AV746" i="27"/>
  <c r="BD746" i="27" s="1"/>
  <c r="AV710" i="27"/>
  <c r="BD710" i="27" s="1"/>
  <c r="AM710" i="27"/>
  <c r="AM530" i="27"/>
  <c r="AV530" i="27"/>
  <c r="BD530" i="27" s="1"/>
  <c r="AM458" i="27"/>
  <c r="AV458" i="27"/>
  <c r="BD458" i="27" s="1"/>
  <c r="AV338" i="27"/>
  <c r="BD338" i="27" s="1"/>
  <c r="AM338" i="27"/>
  <c r="AV182" i="27"/>
  <c r="BD182" i="27" s="1"/>
  <c r="AM182" i="27"/>
  <c r="AV158" i="27"/>
  <c r="BD158" i="27" s="1"/>
  <c r="AM158" i="27"/>
  <c r="AV74" i="27"/>
  <c r="BD74" i="27" s="1"/>
  <c r="AM74" i="27"/>
  <c r="AM853" i="27"/>
  <c r="AV853" i="27"/>
  <c r="BD853" i="27" s="1"/>
  <c r="AV817" i="27"/>
  <c r="BD817" i="27" s="1"/>
  <c r="AM817" i="27"/>
  <c r="AM337" i="27"/>
  <c r="BO337" i="27" s="1"/>
  <c r="AV337" i="27"/>
  <c r="BD337" i="27" s="1"/>
  <c r="AV109" i="27"/>
  <c r="BD109" i="27" s="1"/>
  <c r="AM109" i="27"/>
  <c r="AM73" i="27"/>
  <c r="AV73" i="27"/>
  <c r="BD73" i="27" s="1"/>
  <c r="AV13" i="27"/>
  <c r="BD13" i="27" s="1"/>
  <c r="BK13" i="27" s="1"/>
  <c r="AM13" i="27"/>
  <c r="AU13" i="27" s="1"/>
  <c r="AV148" i="27"/>
  <c r="BD148" i="27" s="1"/>
  <c r="AM148" i="27"/>
  <c r="AM684" i="27"/>
  <c r="AV684" i="27"/>
  <c r="BD684" i="27" s="1"/>
  <c r="AV528" i="27"/>
  <c r="BD528" i="27" s="1"/>
  <c r="AM528" i="27"/>
  <c r="AV492" i="27"/>
  <c r="BD492" i="27" s="1"/>
  <c r="AM492" i="27"/>
  <c r="AV372" i="27"/>
  <c r="BD372" i="27" s="1"/>
  <c r="AM372" i="27"/>
  <c r="AM216" i="27"/>
  <c r="BO216" i="27" s="1"/>
  <c r="AV216" i="27"/>
  <c r="BD216" i="27" s="1"/>
  <c r="AV96" i="27"/>
  <c r="BD96" i="27" s="1"/>
  <c r="AM96" i="27"/>
  <c r="AV935" i="27"/>
  <c r="BD935" i="27" s="1"/>
  <c r="AM935" i="27"/>
  <c r="AV899" i="27"/>
  <c r="BD899" i="27" s="1"/>
  <c r="AM899" i="27"/>
  <c r="AV779" i="27"/>
  <c r="BD779" i="27" s="1"/>
  <c r="AM779" i="27"/>
  <c r="AM695" i="27"/>
  <c r="AV695" i="27"/>
  <c r="BD695" i="27" s="1"/>
  <c r="AM575" i="27"/>
  <c r="BO575" i="27" s="1"/>
  <c r="AV575" i="27"/>
  <c r="BD575" i="27" s="1"/>
  <c r="AM455" i="27"/>
  <c r="AV455" i="27"/>
  <c r="BD455" i="27" s="1"/>
  <c r="AV383" i="27"/>
  <c r="BD383" i="27" s="1"/>
  <c r="AM383" i="27"/>
  <c r="BO383" i="27" s="1"/>
  <c r="AV347" i="27"/>
  <c r="BD347" i="27" s="1"/>
  <c r="AM347" i="27"/>
  <c r="AM227" i="27"/>
  <c r="AV227" i="27"/>
  <c r="BD227" i="27" s="1"/>
  <c r="AV856" i="27"/>
  <c r="BD856" i="27" s="1"/>
  <c r="AM856" i="27"/>
  <c r="AM874" i="27"/>
  <c r="AV874" i="27"/>
  <c r="BD874" i="27" s="1"/>
  <c r="AV658" i="27"/>
  <c r="BD658" i="27" s="1"/>
  <c r="AM658" i="27"/>
  <c r="AM622" i="27"/>
  <c r="AV622" i="27"/>
  <c r="BD622" i="27" s="1"/>
  <c r="AM418" i="27"/>
  <c r="AV418" i="27"/>
  <c r="BD418" i="27" s="1"/>
  <c r="AV382" i="27"/>
  <c r="BD382" i="27" s="1"/>
  <c r="AM382" i="27"/>
  <c r="AM250" i="27"/>
  <c r="AV250" i="27"/>
  <c r="BD250" i="27" s="1"/>
  <c r="AV166" i="27"/>
  <c r="BD166" i="27" s="1"/>
  <c r="AM166" i="27"/>
  <c r="AV118" i="27"/>
  <c r="BD118" i="27" s="1"/>
  <c r="AM118" i="27"/>
  <c r="AM46" i="27"/>
  <c r="AV46" i="27"/>
  <c r="BD46" i="27" s="1"/>
  <c r="AV969" i="27"/>
  <c r="BD969" i="27" s="1"/>
  <c r="AM969" i="27"/>
  <c r="BO969" i="27" s="1"/>
  <c r="AV897" i="27"/>
  <c r="BD897" i="27" s="1"/>
  <c r="AM897" i="27"/>
  <c r="AV861" i="27"/>
  <c r="BD861" i="27" s="1"/>
  <c r="AM861" i="27"/>
  <c r="AM741" i="27"/>
  <c r="AV741" i="27"/>
  <c r="BD741" i="27" s="1"/>
  <c r="AV465" i="27"/>
  <c r="BD465" i="27" s="1"/>
  <c r="AM465" i="27"/>
  <c r="AV237" i="27"/>
  <c r="BD237" i="27" s="1"/>
  <c r="AM237" i="27"/>
  <c r="AV105" i="27"/>
  <c r="BD105" i="27" s="1"/>
  <c r="AM105" i="27"/>
  <c r="AV860" i="27"/>
  <c r="BD860" i="27" s="1"/>
  <c r="AM860" i="27"/>
  <c r="AM740" i="27"/>
  <c r="BO740" i="27" s="1"/>
  <c r="AV740" i="27"/>
  <c r="BD740" i="27" s="1"/>
  <c r="AV692" i="27"/>
  <c r="BD692" i="27" s="1"/>
  <c r="AM692" i="27"/>
  <c r="BO692" i="27" s="1"/>
  <c r="AV620" i="27"/>
  <c r="BD620" i="27" s="1"/>
  <c r="AM620" i="27"/>
  <c r="AV500" i="27"/>
  <c r="BD500" i="27" s="1"/>
  <c r="AM500" i="27"/>
  <c r="AV284" i="27"/>
  <c r="BD284" i="27" s="1"/>
  <c r="AM284" i="27"/>
  <c r="AV80" i="27"/>
  <c r="BD80" i="27" s="1"/>
  <c r="AM80" i="27"/>
  <c r="AV76" i="27"/>
  <c r="BD76" i="27" s="1"/>
  <c r="AM76" i="27"/>
  <c r="AM931" i="27"/>
  <c r="AV931" i="27"/>
  <c r="BD931" i="27" s="1"/>
  <c r="AV895" i="27"/>
  <c r="BD895" i="27" s="1"/>
  <c r="AM895" i="27"/>
  <c r="AV847" i="27"/>
  <c r="BD847" i="27" s="1"/>
  <c r="AM847" i="27"/>
  <c r="AV811" i="27"/>
  <c r="BD811" i="27" s="1"/>
  <c r="AM811" i="27"/>
  <c r="AM679" i="27"/>
  <c r="AV679" i="27"/>
  <c r="BD679" i="27" s="1"/>
  <c r="AM607" i="27"/>
  <c r="AV607" i="27"/>
  <c r="BD607" i="27" s="1"/>
  <c r="AM79" i="27"/>
  <c r="AV79" i="27"/>
  <c r="BD79" i="27" s="1"/>
  <c r="AM43" i="27"/>
  <c r="AV43" i="27"/>
  <c r="BD43" i="27" s="1"/>
  <c r="AM918" i="27"/>
  <c r="AV918" i="27"/>
  <c r="BD918" i="27" s="1"/>
  <c r="AM834" i="27"/>
  <c r="BO834" i="27" s="1"/>
  <c r="AV834" i="27"/>
  <c r="BD834" i="27" s="1"/>
  <c r="AM726" i="27"/>
  <c r="AV726" i="27"/>
  <c r="BD726" i="27" s="1"/>
  <c r="AM666" i="27"/>
  <c r="AV666" i="27"/>
  <c r="BD666" i="27" s="1"/>
  <c r="AM630" i="27"/>
  <c r="AV630" i="27"/>
  <c r="BD630" i="27" s="1"/>
  <c r="AM330" i="27"/>
  <c r="AV330" i="27"/>
  <c r="BD330" i="27" s="1"/>
  <c r="AM294" i="27"/>
  <c r="AV294" i="27"/>
  <c r="BD294" i="27" s="1"/>
  <c r="AM222" i="27"/>
  <c r="AV222" i="27"/>
  <c r="BD222" i="27" s="1"/>
  <c r="AM150" i="27"/>
  <c r="AV150" i="27"/>
  <c r="BD150" i="27" s="1"/>
  <c r="AM66" i="27"/>
  <c r="AV66" i="27"/>
  <c r="BD66" i="27" s="1"/>
  <c r="AM808" i="27"/>
  <c r="BO808" i="27" s="1"/>
  <c r="AV808" i="27"/>
  <c r="BD808" i="27" s="1"/>
  <c r="AM604" i="27"/>
  <c r="AV604" i="27"/>
  <c r="BD604" i="27" s="1"/>
  <c r="AV520" i="27"/>
  <c r="BD520" i="27" s="1"/>
  <c r="AM520" i="27"/>
  <c r="AM448" i="27"/>
  <c r="AV448" i="27"/>
  <c r="BD448" i="27" s="1"/>
  <c r="AV376" i="27"/>
  <c r="BD376" i="27" s="1"/>
  <c r="AM376" i="27"/>
  <c r="AM112" i="27"/>
  <c r="AV112" i="27"/>
  <c r="BD112" i="27" s="1"/>
  <c r="AM1001" i="27"/>
  <c r="AV1001" i="27"/>
  <c r="BD1001" i="27" s="1"/>
  <c r="AV833" i="27"/>
  <c r="BD833" i="27" s="1"/>
  <c r="AM833" i="27"/>
  <c r="AM797" i="27"/>
  <c r="AV797" i="27"/>
  <c r="BD797" i="27" s="1"/>
  <c r="AM713" i="27"/>
  <c r="AV713" i="27"/>
  <c r="BD713" i="27" s="1"/>
  <c r="AM17" i="27"/>
  <c r="AV17" i="27"/>
  <c r="BD17" i="27" s="1"/>
  <c r="AM712" i="27"/>
  <c r="AV712" i="27"/>
  <c r="BD712" i="27" s="1"/>
  <c r="AV460" i="27"/>
  <c r="BD460" i="27" s="1"/>
  <c r="AM460" i="27"/>
  <c r="AV316" i="27"/>
  <c r="BD316" i="27" s="1"/>
  <c r="AM316" i="27"/>
  <c r="AM52" i="27"/>
  <c r="AV52" i="27"/>
  <c r="BD52" i="27" s="1"/>
  <c r="AV495" i="27"/>
  <c r="BD495" i="27" s="1"/>
  <c r="AM495" i="27"/>
  <c r="AM479" i="27"/>
  <c r="BO479" i="27" s="1"/>
  <c r="AV479" i="27"/>
  <c r="BD479" i="27" s="1"/>
  <c r="AV189" i="27"/>
  <c r="BD189" i="27" s="1"/>
  <c r="AM189" i="27"/>
  <c r="AV987" i="27"/>
  <c r="BD987" i="27" s="1"/>
  <c r="AM987" i="27"/>
  <c r="AM939" i="27"/>
  <c r="BO939" i="27" s="1"/>
  <c r="AV939" i="27"/>
  <c r="BD939" i="27" s="1"/>
  <c r="AM903" i="27"/>
  <c r="AV903" i="27"/>
  <c r="BD903" i="27" s="1"/>
  <c r="AM675" i="27"/>
  <c r="BO675" i="27" s="1"/>
  <c r="AV675" i="27"/>
  <c r="BD675" i="27" s="1"/>
  <c r="AV435" i="27"/>
  <c r="BD435" i="27" s="1"/>
  <c r="AM435" i="27"/>
  <c r="BO435" i="27" s="1"/>
  <c r="AV399" i="27"/>
  <c r="BD399" i="27" s="1"/>
  <c r="AM399" i="27"/>
  <c r="AM315" i="27"/>
  <c r="AV315" i="27"/>
  <c r="BD315" i="27" s="1"/>
  <c r="AM171" i="27"/>
  <c r="AV171" i="27"/>
  <c r="BD171" i="27" s="1"/>
  <c r="AV782" i="27"/>
  <c r="BD782" i="27" s="1"/>
  <c r="AM782" i="27"/>
  <c r="AV446" i="27"/>
  <c r="BD446" i="27" s="1"/>
  <c r="AM446" i="27"/>
  <c r="AM362" i="27"/>
  <c r="AV362" i="27"/>
  <c r="BD362" i="27" s="1"/>
  <c r="AM302" i="27"/>
  <c r="AV302" i="27"/>
  <c r="BD302" i="27" s="1"/>
  <c r="AM230" i="27"/>
  <c r="BO230" i="27" s="1"/>
  <c r="AV230" i="27"/>
  <c r="BD230" i="27" s="1"/>
  <c r="AM733" i="27"/>
  <c r="AV733" i="27"/>
  <c r="BD733" i="27" s="1"/>
  <c r="AV529" i="27"/>
  <c r="BD529" i="27" s="1"/>
  <c r="AM529" i="27"/>
  <c r="AV193" i="27"/>
  <c r="BD193" i="27" s="1"/>
  <c r="AM193" i="27"/>
  <c r="AV145" i="27"/>
  <c r="BD145" i="27" s="1"/>
  <c r="AM145" i="27"/>
  <c r="AM804" i="27"/>
  <c r="AV804" i="27"/>
  <c r="BD804" i="27" s="1"/>
  <c r="AM756" i="27"/>
  <c r="AV756" i="27"/>
  <c r="BD756" i="27" s="1"/>
  <c r="AV612" i="27"/>
  <c r="BD612" i="27" s="1"/>
  <c r="AM612" i="27"/>
  <c r="AV564" i="27"/>
  <c r="BD564" i="27" s="1"/>
  <c r="AM564" i="27"/>
  <c r="AV180" i="27"/>
  <c r="BD180" i="27" s="1"/>
  <c r="AM180" i="27"/>
  <c r="AM144" i="27"/>
  <c r="BO144" i="27" s="1"/>
  <c r="AV144" i="27"/>
  <c r="BD144" i="27" s="1"/>
  <c r="AV100" i="27"/>
  <c r="BD100" i="27" s="1"/>
  <c r="AM100" i="27"/>
  <c r="AM851" i="27"/>
  <c r="AV851" i="27"/>
  <c r="BD851" i="27" s="1"/>
  <c r="AM767" i="27"/>
  <c r="AV767" i="27"/>
  <c r="BD767" i="27" s="1"/>
  <c r="AV419" i="27"/>
  <c r="BD419" i="27" s="1"/>
  <c r="AM419" i="27"/>
  <c r="AV311" i="27"/>
  <c r="BD311" i="27" s="1"/>
  <c r="AM311" i="27"/>
  <c r="AV179" i="27"/>
  <c r="BD179" i="27" s="1"/>
  <c r="AM179" i="27"/>
  <c r="AV143" i="27"/>
  <c r="BD143" i="27" s="1"/>
  <c r="AM143" i="27"/>
  <c r="AM59" i="27"/>
  <c r="BO59" i="27" s="1"/>
  <c r="AV59" i="27"/>
  <c r="BD59" i="27" s="1"/>
  <c r="AV838" i="27"/>
  <c r="BD838" i="27" s="1"/>
  <c r="AM838" i="27"/>
  <c r="AM766" i="27"/>
  <c r="BO766" i="27" s="1"/>
  <c r="AV766" i="27"/>
  <c r="BD766" i="27" s="1"/>
  <c r="AV682" i="27"/>
  <c r="BD682" i="27" s="1"/>
  <c r="AM682" i="27"/>
  <c r="AM562" i="27"/>
  <c r="AV562" i="27"/>
  <c r="BD562" i="27" s="1"/>
  <c r="AV526" i="27"/>
  <c r="BD526" i="27" s="1"/>
  <c r="AM526" i="27"/>
  <c r="AM490" i="27"/>
  <c r="AV490" i="27"/>
  <c r="BD490" i="27" s="1"/>
  <c r="AV346" i="27"/>
  <c r="BD346" i="27" s="1"/>
  <c r="AM346" i="27"/>
  <c r="AM322" i="27"/>
  <c r="BO322" i="27" s="1"/>
  <c r="AV322" i="27"/>
  <c r="BD322" i="27" s="1"/>
  <c r="AM202" i="27"/>
  <c r="AV202" i="27"/>
  <c r="BD202" i="27" s="1"/>
  <c r="AV849" i="27"/>
  <c r="BD849" i="27" s="1"/>
  <c r="AM849" i="27"/>
  <c r="AM813" i="27"/>
  <c r="AV813" i="27"/>
  <c r="BD813" i="27" s="1"/>
  <c r="AM621" i="27"/>
  <c r="AV621" i="27"/>
  <c r="BD621" i="27" s="1"/>
  <c r="AV261" i="27"/>
  <c r="BD261" i="27" s="1"/>
  <c r="AM261" i="27"/>
  <c r="BO261" i="27" s="1"/>
  <c r="AV57" i="27"/>
  <c r="BD57" i="27" s="1"/>
  <c r="AM57" i="27"/>
  <c r="AV21" i="27"/>
  <c r="BD21" i="27" s="1"/>
  <c r="AM21" i="27"/>
  <c r="AM812" i="27"/>
  <c r="BO812" i="27" s="1"/>
  <c r="AV812" i="27"/>
  <c r="BD812" i="27" s="1"/>
  <c r="AV728" i="27"/>
  <c r="BD728" i="27" s="1"/>
  <c r="AM728" i="27"/>
  <c r="AM656" i="27"/>
  <c r="AV656" i="27"/>
  <c r="BD656" i="27" s="1"/>
  <c r="AM536" i="27"/>
  <c r="AV536" i="27"/>
  <c r="BD536" i="27" s="1"/>
  <c r="AM488" i="27"/>
  <c r="AV488" i="27"/>
  <c r="BD488" i="27" s="1"/>
  <c r="AM368" i="27"/>
  <c r="AV368" i="27"/>
  <c r="BD368" i="27" s="1"/>
  <c r="AV332" i="27"/>
  <c r="BD332" i="27" s="1"/>
  <c r="AM332" i="27"/>
  <c r="AV236" i="27"/>
  <c r="BD236" i="27" s="1"/>
  <c r="AM236" i="27"/>
  <c r="AV188" i="27"/>
  <c r="BD188" i="27" s="1"/>
  <c r="AM188" i="27"/>
  <c r="AV116" i="27"/>
  <c r="BD116" i="27" s="1"/>
  <c r="AM116" i="27"/>
  <c r="AM20" i="27"/>
  <c r="AV20" i="27"/>
  <c r="BD20" i="27" s="1"/>
  <c r="AM979" i="27"/>
  <c r="AV979" i="27"/>
  <c r="BD979" i="27" s="1"/>
  <c r="AM763" i="27"/>
  <c r="AV763" i="27"/>
  <c r="BD763" i="27" s="1"/>
  <c r="AV715" i="27"/>
  <c r="BD715" i="27" s="1"/>
  <c r="AM715" i="27"/>
  <c r="AM643" i="27"/>
  <c r="AV643" i="27"/>
  <c r="BD643" i="27" s="1"/>
  <c r="AV571" i="27"/>
  <c r="BD571" i="27" s="1"/>
  <c r="AM571" i="27"/>
  <c r="AV547" i="27"/>
  <c r="BD547" i="27" s="1"/>
  <c r="AM547" i="27"/>
  <c r="AM367" i="27"/>
  <c r="BO367" i="27" s="1"/>
  <c r="AV367" i="27"/>
  <c r="BD367" i="27" s="1"/>
  <c r="AV271" i="27"/>
  <c r="BD271" i="27" s="1"/>
  <c r="AM271" i="27"/>
  <c r="AM187" i="27"/>
  <c r="BO187" i="27" s="1"/>
  <c r="AV187" i="27"/>
  <c r="BD187" i="27" s="1"/>
  <c r="AV115" i="27"/>
  <c r="BD115" i="27" s="1"/>
  <c r="AM115" i="27"/>
  <c r="AM1002" i="27"/>
  <c r="BO1002" i="27" s="1"/>
  <c r="AV1002" i="27"/>
  <c r="BD1002" i="27" s="1"/>
  <c r="AM954" i="27"/>
  <c r="BO954" i="27" s="1"/>
  <c r="AV954" i="27"/>
  <c r="BD954" i="27" s="1"/>
  <c r="AV870" i="27"/>
  <c r="BD870" i="27" s="1"/>
  <c r="AM870" i="27"/>
  <c r="AM786" i="27"/>
  <c r="AV786" i="27"/>
  <c r="BD786" i="27" s="1"/>
  <c r="AM558" i="27"/>
  <c r="AV558" i="27"/>
  <c r="BD558" i="27" s="1"/>
  <c r="AV462" i="27"/>
  <c r="BD462" i="27" s="1"/>
  <c r="AM462" i="27"/>
  <c r="AV402" i="27"/>
  <c r="BD402" i="27" s="1"/>
  <c r="AM402" i="27"/>
  <c r="AM258" i="27"/>
  <c r="AV258" i="27"/>
  <c r="BD258" i="27" s="1"/>
  <c r="AM186" i="27"/>
  <c r="AV186" i="27"/>
  <c r="BD186" i="27" s="1"/>
  <c r="AV724" i="27"/>
  <c r="BD724" i="27" s="1"/>
  <c r="AM724" i="27"/>
  <c r="AV232" i="27"/>
  <c r="BD232" i="27" s="1"/>
  <c r="AM232" i="27"/>
  <c r="AV473" i="27"/>
  <c r="BD473" i="27" s="1"/>
  <c r="AM473" i="27"/>
  <c r="AV425" i="27"/>
  <c r="BD425" i="27" s="1"/>
  <c r="AM425" i="27"/>
  <c r="AM269" i="27"/>
  <c r="AV269" i="27"/>
  <c r="BD269" i="27" s="1"/>
  <c r="AV221" i="27"/>
  <c r="BD221" i="27" s="1"/>
  <c r="AM221" i="27"/>
  <c r="AV185" i="27"/>
  <c r="BD185" i="27" s="1"/>
  <c r="AM185" i="27"/>
  <c r="BO185" i="27" s="1"/>
  <c r="AV77" i="27"/>
  <c r="BD77" i="27" s="1"/>
  <c r="AM77" i="27"/>
  <c r="AM41" i="27"/>
  <c r="AV41" i="27"/>
  <c r="BD41" i="27" s="1"/>
  <c r="AM796" i="27"/>
  <c r="AV796" i="27"/>
  <c r="BD796" i="27" s="1"/>
  <c r="AV508" i="27"/>
  <c r="BD508" i="27" s="1"/>
  <c r="AM508" i="27"/>
  <c r="AM388" i="27"/>
  <c r="BO388" i="27" s="1"/>
  <c r="AV388" i="27"/>
  <c r="BD388" i="27" s="1"/>
  <c r="AV292" i="27"/>
  <c r="BD292" i="27" s="1"/>
  <c r="AM292" i="27"/>
  <c r="AM770" i="27"/>
  <c r="BO770" i="27" s="1"/>
  <c r="AV770" i="27"/>
  <c r="BD770" i="27" s="1"/>
  <c r="AM660" i="27"/>
  <c r="BO660" i="27" s="1"/>
  <c r="AV660" i="27"/>
  <c r="BD660" i="27" s="1"/>
  <c r="AM616" i="27"/>
  <c r="AV616" i="27"/>
  <c r="BD616" i="27" s="1"/>
  <c r="AM747" i="27"/>
  <c r="AV747" i="27"/>
  <c r="BD747" i="27" s="1"/>
  <c r="AM711" i="27"/>
  <c r="AV711" i="27"/>
  <c r="BD711" i="27" s="1"/>
  <c r="AM663" i="27"/>
  <c r="AV663" i="27"/>
  <c r="BD663" i="27" s="1"/>
  <c r="AV471" i="27"/>
  <c r="BD471" i="27" s="1"/>
  <c r="AM471" i="27"/>
  <c r="AV63" i="27"/>
  <c r="BD63" i="27" s="1"/>
  <c r="AM63" i="27"/>
  <c r="AV904" i="27"/>
  <c r="BD904" i="27" s="1"/>
  <c r="AM904" i="27"/>
  <c r="BO904" i="27" s="1"/>
  <c r="AM410" i="27"/>
  <c r="AV410" i="27"/>
  <c r="BD410" i="27" s="1"/>
  <c r="AV110" i="27"/>
  <c r="BD110" i="27" s="1"/>
  <c r="AM110" i="27"/>
  <c r="AM62" i="27"/>
  <c r="BO62" i="27" s="1"/>
  <c r="AV62" i="27"/>
  <c r="BD62" i="27" s="1"/>
  <c r="AM1009" i="27"/>
  <c r="AV1009" i="27"/>
  <c r="BD1009" i="27" s="1"/>
  <c r="AV937" i="27"/>
  <c r="BD937" i="27" s="1"/>
  <c r="AM937" i="27"/>
  <c r="AV889" i="27"/>
  <c r="BD889" i="27" s="1"/>
  <c r="AM889" i="27"/>
  <c r="AM805" i="27"/>
  <c r="AV805" i="27"/>
  <c r="BD805" i="27" s="1"/>
  <c r="AM769" i="27"/>
  <c r="AV769" i="27"/>
  <c r="BD769" i="27" s="1"/>
  <c r="AV625" i="27"/>
  <c r="BD625" i="27" s="1"/>
  <c r="AM625" i="27"/>
  <c r="AV565" i="27"/>
  <c r="BD565" i="27" s="1"/>
  <c r="AM565" i="27"/>
  <c r="AM433" i="27"/>
  <c r="AV433" i="27"/>
  <c r="BD433" i="27" s="1"/>
  <c r="AV301" i="27"/>
  <c r="BD301" i="27" s="1"/>
  <c r="AM301" i="27"/>
  <c r="BO301" i="27" s="1"/>
  <c r="AV229" i="27"/>
  <c r="BD229" i="27" s="1"/>
  <c r="AM229" i="27"/>
  <c r="AM37" i="27"/>
  <c r="AV37" i="27"/>
  <c r="BD37" i="27" s="1"/>
  <c r="AV1008" i="27"/>
  <c r="BD1008" i="27" s="1"/>
  <c r="AM1008" i="27"/>
  <c r="AV972" i="27"/>
  <c r="BD972" i="27" s="1"/>
  <c r="AM972" i="27"/>
  <c r="AM936" i="27"/>
  <c r="BO936" i="27" s="1"/>
  <c r="AV936" i="27"/>
  <c r="BD936" i="27" s="1"/>
  <c r="AM408" i="27"/>
  <c r="AV408" i="27"/>
  <c r="BD408" i="27" s="1"/>
  <c r="AV324" i="27"/>
  <c r="BD324" i="27" s="1"/>
  <c r="AM324" i="27"/>
  <c r="AV288" i="27"/>
  <c r="BD288" i="27" s="1"/>
  <c r="AM288" i="27"/>
  <c r="BO288" i="27" s="1"/>
  <c r="AV252" i="27"/>
  <c r="BD252" i="27" s="1"/>
  <c r="AM252" i="27"/>
  <c r="AV60" i="27"/>
  <c r="BD60" i="27" s="1"/>
  <c r="AM60" i="27"/>
  <c r="AV24" i="27"/>
  <c r="BD24" i="27" s="1"/>
  <c r="AM24" i="27"/>
  <c r="AV815" i="27"/>
  <c r="BD815" i="27" s="1"/>
  <c r="AM815" i="27"/>
  <c r="AM611" i="27"/>
  <c r="AV611" i="27"/>
  <c r="BD611" i="27" s="1"/>
  <c r="AV107" i="27"/>
  <c r="BD107" i="27" s="1"/>
  <c r="AM107" i="27"/>
  <c r="AV946" i="27"/>
  <c r="BD946" i="27" s="1"/>
  <c r="AM946" i="27"/>
  <c r="AM910" i="27"/>
  <c r="BO910" i="27" s="1"/>
  <c r="AV910" i="27"/>
  <c r="BD910" i="27" s="1"/>
  <c r="AM862" i="27"/>
  <c r="AV862" i="27"/>
  <c r="BD862" i="27" s="1"/>
  <c r="AM826" i="27"/>
  <c r="AV826" i="27"/>
  <c r="BD826" i="27" s="1"/>
  <c r="AM802" i="27"/>
  <c r="AV802" i="27"/>
  <c r="BD802" i="27" s="1"/>
  <c r="AM454" i="27"/>
  <c r="AV454" i="27"/>
  <c r="BD454" i="27" s="1"/>
  <c r="AM70" i="27"/>
  <c r="AV70" i="27"/>
  <c r="BD70" i="27" s="1"/>
  <c r="AV1005" i="27"/>
  <c r="BD1005" i="27" s="1"/>
  <c r="AM1005" i="27"/>
  <c r="AM921" i="27"/>
  <c r="BO921" i="27" s="1"/>
  <c r="AV921" i="27"/>
  <c r="BD921" i="27" s="1"/>
  <c r="AV777" i="27"/>
  <c r="BD777" i="27" s="1"/>
  <c r="AM777" i="27"/>
  <c r="AM693" i="27"/>
  <c r="AV693" i="27"/>
  <c r="BD693" i="27" s="1"/>
  <c r="AM657" i="27"/>
  <c r="AV657" i="27"/>
  <c r="BD657" i="27" s="1"/>
  <c r="AM537" i="27"/>
  <c r="AV537" i="27"/>
  <c r="BD537" i="27" s="1"/>
  <c r="AM417" i="27"/>
  <c r="AV417" i="27"/>
  <c r="BD417" i="27" s="1"/>
  <c r="AM333" i="27"/>
  <c r="AV333" i="27"/>
  <c r="BD333" i="27" s="1"/>
  <c r="AM297" i="27"/>
  <c r="AV297" i="27"/>
  <c r="BD297" i="27" s="1"/>
  <c r="AM165" i="27"/>
  <c r="AV165" i="27"/>
  <c r="BD165" i="27" s="1"/>
  <c r="AV160" i="27"/>
  <c r="BD160" i="27" s="1"/>
  <c r="AM160" i="27"/>
  <c r="AV968" i="27"/>
  <c r="BD968" i="27" s="1"/>
  <c r="AM968" i="27"/>
  <c r="AV920" i="27"/>
  <c r="BD920" i="27" s="1"/>
  <c r="AM920" i="27"/>
  <c r="AM848" i="27"/>
  <c r="AV848" i="27"/>
  <c r="BD848" i="27" s="1"/>
  <c r="AM452" i="27"/>
  <c r="AV452" i="27"/>
  <c r="BD452" i="27" s="1"/>
  <c r="AV224" i="27"/>
  <c r="BD224" i="27" s="1"/>
  <c r="AM224" i="27"/>
  <c r="AV176" i="27"/>
  <c r="BD176" i="27" s="1"/>
  <c r="AM176" i="27"/>
  <c r="AM152" i="27"/>
  <c r="BO152" i="27" s="1"/>
  <c r="AV152" i="27"/>
  <c r="BD152" i="27" s="1"/>
  <c r="AV1003" i="27"/>
  <c r="BD1003" i="27" s="1"/>
  <c r="AM1003" i="27"/>
  <c r="AV511" i="27"/>
  <c r="BD511" i="27" s="1"/>
  <c r="AM511" i="27"/>
  <c r="AV343" i="27"/>
  <c r="BD343" i="27" s="1"/>
  <c r="AM343" i="27"/>
  <c r="BO343" i="27" s="1"/>
  <c r="AM307" i="27"/>
  <c r="AV307" i="27"/>
  <c r="BD307" i="27" s="1"/>
  <c r="AV235" i="27"/>
  <c r="BD235" i="27" s="1"/>
  <c r="AM235" i="27"/>
  <c r="BO235" i="27" s="1"/>
  <c r="AM103" i="27"/>
  <c r="AV103" i="27"/>
  <c r="BD103" i="27" s="1"/>
  <c r="AV822" i="27"/>
  <c r="BD822" i="27" s="1"/>
  <c r="AM822" i="27"/>
  <c r="AM690" i="27"/>
  <c r="AV690" i="27"/>
  <c r="BD690" i="27" s="1"/>
  <c r="AV618" i="27"/>
  <c r="BD618" i="27" s="1"/>
  <c r="AM618" i="27"/>
  <c r="BO618" i="27" s="1"/>
  <c r="AM594" i="27"/>
  <c r="AV594" i="27"/>
  <c r="BD594" i="27" s="1"/>
  <c r="AM354" i="27"/>
  <c r="AV354" i="27"/>
  <c r="BD354" i="27" s="1"/>
  <c r="AM138" i="27"/>
  <c r="AV138" i="27"/>
  <c r="BD138" i="27" s="1"/>
  <c r="AM102" i="27"/>
  <c r="BO102" i="27" s="1"/>
  <c r="AV102" i="27"/>
  <c r="BD102" i="27" s="1"/>
  <c r="AV30" i="27"/>
  <c r="BD30" i="27" s="1"/>
  <c r="AM30" i="27"/>
  <c r="AM1000" i="27"/>
  <c r="AV1000" i="27"/>
  <c r="BD1000" i="27" s="1"/>
  <c r="AV424" i="27"/>
  <c r="BD424" i="27" s="1"/>
  <c r="AM424" i="27"/>
  <c r="BO424" i="27" s="1"/>
  <c r="AM989" i="27"/>
  <c r="AV989" i="27"/>
  <c r="BD989" i="27" s="1"/>
  <c r="AV869" i="27"/>
  <c r="BD869" i="27" s="1"/>
  <c r="AM869" i="27"/>
  <c r="AV593" i="27"/>
  <c r="BD593" i="27" s="1"/>
  <c r="AM593" i="27"/>
  <c r="BO593" i="27" s="1"/>
  <c r="AV509" i="27"/>
  <c r="BD509" i="27" s="1"/>
  <c r="AM509" i="27"/>
  <c r="AV377" i="27"/>
  <c r="BD377" i="27" s="1"/>
  <c r="AM377" i="27"/>
  <c r="AV305" i="27"/>
  <c r="BD305" i="27" s="1"/>
  <c r="AM305" i="27"/>
  <c r="AV113" i="27"/>
  <c r="BD113" i="27" s="1"/>
  <c r="AM113" i="27"/>
  <c r="AV65" i="27"/>
  <c r="BD65" i="27" s="1"/>
  <c r="AM65" i="27"/>
  <c r="AM640" i="27"/>
  <c r="AV640" i="27"/>
  <c r="BD640" i="27" s="1"/>
  <c r="AM568" i="27"/>
  <c r="AV568" i="27"/>
  <c r="BD568" i="27" s="1"/>
  <c r="AM436" i="27"/>
  <c r="AV436" i="27"/>
  <c r="BD436" i="27" s="1"/>
  <c r="AM220" i="27"/>
  <c r="AV220" i="27"/>
  <c r="BD220" i="27" s="1"/>
  <c r="AM434" i="27"/>
  <c r="AV434" i="27"/>
  <c r="BD434" i="27" s="1"/>
  <c r="AV285" i="27"/>
  <c r="BD285" i="27" s="1"/>
  <c r="AM285" i="27"/>
  <c r="AV783" i="27"/>
  <c r="BD783" i="27" s="1"/>
  <c r="AM783" i="27"/>
  <c r="AM699" i="27"/>
  <c r="AV699" i="27"/>
  <c r="BD699" i="27" s="1"/>
  <c r="AV543" i="27"/>
  <c r="BD543" i="27" s="1"/>
  <c r="AM543" i="27"/>
  <c r="AV279" i="27"/>
  <c r="BD279" i="27" s="1"/>
  <c r="AM279" i="27"/>
  <c r="AM974" i="27"/>
  <c r="AV974" i="27"/>
  <c r="BD974" i="27" s="1"/>
  <c r="AV938" i="27"/>
  <c r="BD938" i="27" s="1"/>
  <c r="AM938" i="27"/>
  <c r="AM866" i="27"/>
  <c r="AV866" i="27"/>
  <c r="BD866" i="27" s="1"/>
  <c r="AM698" i="27"/>
  <c r="AV698" i="27"/>
  <c r="BD698" i="27" s="1"/>
  <c r="AM662" i="27"/>
  <c r="AV662" i="27"/>
  <c r="BD662" i="27" s="1"/>
  <c r="AM602" i="27"/>
  <c r="AV602" i="27"/>
  <c r="BD602" i="27" s="1"/>
  <c r="AM566" i="27"/>
  <c r="BO566" i="27" s="1"/>
  <c r="AV566" i="27"/>
  <c r="BD566" i="27" s="1"/>
  <c r="AV518" i="27"/>
  <c r="BD518" i="27" s="1"/>
  <c r="AM518" i="27"/>
  <c r="AM266" i="27"/>
  <c r="AV266" i="27"/>
  <c r="BD266" i="27" s="1"/>
  <c r="AM218" i="27"/>
  <c r="AV218" i="27"/>
  <c r="BD218" i="27" s="1"/>
  <c r="AM146" i="27"/>
  <c r="AV146" i="27"/>
  <c r="BD146" i="27" s="1"/>
  <c r="AM973" i="27"/>
  <c r="AV973" i="27"/>
  <c r="BD973" i="27" s="1"/>
  <c r="AV721" i="27"/>
  <c r="BD721" i="27" s="1"/>
  <c r="AM721" i="27"/>
  <c r="AM589" i="27"/>
  <c r="AV589" i="27"/>
  <c r="BD589" i="27" s="1"/>
  <c r="AV361" i="27"/>
  <c r="BD361" i="27" s="1"/>
  <c r="AM361" i="27"/>
  <c r="AM289" i="27"/>
  <c r="AV289" i="27"/>
  <c r="BD289" i="27" s="1"/>
  <c r="AV265" i="27"/>
  <c r="BD265" i="27" s="1"/>
  <c r="AM265" i="27"/>
  <c r="AM217" i="27"/>
  <c r="BO217" i="27" s="1"/>
  <c r="AV217" i="27"/>
  <c r="BD217" i="27" s="1"/>
  <c r="AM181" i="27"/>
  <c r="AV181" i="27"/>
  <c r="BD181" i="27" s="1"/>
  <c r="AV97" i="27"/>
  <c r="BD97" i="27" s="1"/>
  <c r="AM97" i="27"/>
  <c r="AV888" i="27"/>
  <c r="BD888" i="27" s="1"/>
  <c r="AM888" i="27"/>
  <c r="AM840" i="27"/>
  <c r="AV840" i="27"/>
  <c r="BD840" i="27" s="1"/>
  <c r="AM672" i="27"/>
  <c r="BO672" i="27" s="1"/>
  <c r="AV672" i="27"/>
  <c r="BD672" i="27" s="1"/>
  <c r="AM396" i="27"/>
  <c r="AV396" i="27"/>
  <c r="BD396" i="27" s="1"/>
  <c r="AM360" i="27"/>
  <c r="BO360" i="27" s="1"/>
  <c r="AV360" i="27"/>
  <c r="BD360" i="27" s="1"/>
  <c r="AM276" i="27"/>
  <c r="AV276" i="27"/>
  <c r="BD276" i="27" s="1"/>
  <c r="AM132" i="27"/>
  <c r="BO132" i="27" s="1"/>
  <c r="AV132" i="27"/>
  <c r="BD132" i="27" s="1"/>
  <c r="AV971" i="27"/>
  <c r="BD971" i="27" s="1"/>
  <c r="AM971" i="27"/>
  <c r="BO971" i="27" s="1"/>
  <c r="AM731" i="27"/>
  <c r="BO731" i="27" s="1"/>
  <c r="AV731" i="27"/>
  <c r="BD731" i="27" s="1"/>
  <c r="AM647" i="27"/>
  <c r="AV647" i="27"/>
  <c r="BD647" i="27" s="1"/>
  <c r="AM443" i="27"/>
  <c r="AV443" i="27"/>
  <c r="BD443" i="27" s="1"/>
  <c r="AV215" i="27"/>
  <c r="BD215" i="27" s="1"/>
  <c r="AM215" i="27"/>
  <c r="AV646" i="27"/>
  <c r="BD646" i="27" s="1"/>
  <c r="AM646" i="27"/>
  <c r="AM550" i="27"/>
  <c r="AV550" i="27"/>
  <c r="BD550" i="27" s="1"/>
  <c r="AV514" i="27"/>
  <c r="BD514" i="27" s="1"/>
  <c r="AM514" i="27"/>
  <c r="AV310" i="27"/>
  <c r="BD310" i="27" s="1"/>
  <c r="AM310" i="27"/>
  <c r="AV274" i="27"/>
  <c r="BD274" i="27" s="1"/>
  <c r="AM274" i="27"/>
  <c r="AM238" i="27"/>
  <c r="AV238" i="27"/>
  <c r="BD238" i="27" s="1"/>
  <c r="AV154" i="27"/>
  <c r="BD154" i="27" s="1"/>
  <c r="AM154" i="27"/>
  <c r="AV106" i="27"/>
  <c r="BD106" i="27" s="1"/>
  <c r="AM106" i="27"/>
  <c r="AM453" i="27"/>
  <c r="AV453" i="27"/>
  <c r="BD453" i="27" s="1"/>
  <c r="AM201" i="27"/>
  <c r="AV201" i="27"/>
  <c r="BD201" i="27" s="1"/>
  <c r="AV93" i="27"/>
  <c r="BD93" i="27" s="1"/>
  <c r="AM93" i="27"/>
  <c r="AM608" i="27"/>
  <c r="AV608" i="27"/>
  <c r="BD608" i="27" s="1"/>
  <c r="AM572" i="27"/>
  <c r="AV572" i="27"/>
  <c r="BD572" i="27" s="1"/>
  <c r="AV272" i="27"/>
  <c r="BD272" i="27" s="1"/>
  <c r="AM272" i="27"/>
  <c r="AV595" i="27"/>
  <c r="BD595" i="27" s="1"/>
  <c r="AM595" i="27"/>
  <c r="AM535" i="27"/>
  <c r="AV535" i="27"/>
  <c r="BD535" i="27" s="1"/>
  <c r="AM403" i="27"/>
  <c r="AV403" i="27"/>
  <c r="BD403" i="27" s="1"/>
  <c r="AV223" i="27"/>
  <c r="BD223" i="27" s="1"/>
  <c r="AM223" i="27"/>
  <c r="AV151" i="27"/>
  <c r="BD151" i="27" s="1"/>
  <c r="AM151" i="27"/>
  <c r="AV654" i="27"/>
  <c r="BD654" i="27" s="1"/>
  <c r="AM654" i="27"/>
  <c r="AV546" i="27"/>
  <c r="BD546" i="27" s="1"/>
  <c r="AM546" i="27"/>
  <c r="AM426" i="27"/>
  <c r="AV426" i="27"/>
  <c r="BD426" i="27" s="1"/>
  <c r="AM390" i="27"/>
  <c r="AV390" i="27"/>
  <c r="BD390" i="27" s="1"/>
  <c r="AV496" i="27"/>
  <c r="BD496" i="27" s="1"/>
  <c r="AM496" i="27"/>
  <c r="AV905" i="27"/>
  <c r="BD905" i="27" s="1"/>
  <c r="AM905" i="27"/>
  <c r="AV821" i="27"/>
  <c r="BD821" i="27" s="1"/>
  <c r="AM821" i="27"/>
  <c r="AM665" i="27"/>
  <c r="BO665" i="27" s="1"/>
  <c r="AV665" i="27"/>
  <c r="BD665" i="27" s="1"/>
  <c r="AV545" i="27"/>
  <c r="BD545" i="27" s="1"/>
  <c r="AM545" i="27"/>
  <c r="AV461" i="27"/>
  <c r="BD461" i="27" s="1"/>
  <c r="AM461" i="27"/>
  <c r="AM196" i="27"/>
  <c r="AV196" i="27"/>
  <c r="BD196" i="27" s="1"/>
  <c r="AV28" i="27"/>
  <c r="BD28" i="27" s="1"/>
  <c r="AM28" i="27"/>
  <c r="AM206" i="27"/>
  <c r="AV206" i="27"/>
  <c r="BD206" i="27" s="1"/>
  <c r="AM924" i="27"/>
  <c r="BO924" i="27" s="1"/>
  <c r="AV924" i="27"/>
  <c r="BD924" i="27" s="1"/>
  <c r="AV81" i="27"/>
  <c r="BD81" i="27" s="1"/>
  <c r="AM81" i="27"/>
  <c r="AV880" i="27"/>
  <c r="BD880" i="27" s="1"/>
  <c r="AM880" i="27"/>
  <c r="AV964" i="27"/>
  <c r="BD964" i="27" s="1"/>
  <c r="AM964" i="27"/>
  <c r="AM877" i="27"/>
  <c r="BO877" i="27" s="1"/>
  <c r="AV877" i="27"/>
  <c r="BD877" i="27" s="1"/>
  <c r="AM841" i="27"/>
  <c r="AV841" i="27"/>
  <c r="BD841" i="27" s="1"/>
  <c r="AV685" i="27"/>
  <c r="BD685" i="27" s="1"/>
  <c r="AM685" i="27"/>
  <c r="AV493" i="27"/>
  <c r="BD493" i="27" s="1"/>
  <c r="AM493" i="27"/>
  <c r="AV457" i="27"/>
  <c r="BD457" i="27" s="1"/>
  <c r="AM457" i="27"/>
  <c r="AM397" i="27"/>
  <c r="AV397" i="27"/>
  <c r="BD397" i="27" s="1"/>
  <c r="AM552" i="27"/>
  <c r="AV552" i="27"/>
  <c r="BD552" i="27" s="1"/>
  <c r="AV480" i="27"/>
  <c r="BD480" i="27" s="1"/>
  <c r="AM480" i="27"/>
  <c r="AV444" i="27"/>
  <c r="BD444" i="27" s="1"/>
  <c r="AM444" i="27"/>
  <c r="AM1007" i="27"/>
  <c r="BO1007" i="27" s="1"/>
  <c r="AV1007" i="27"/>
  <c r="BD1007" i="27" s="1"/>
  <c r="AV959" i="27"/>
  <c r="BD959" i="27" s="1"/>
  <c r="AM959" i="27"/>
  <c r="AM683" i="27"/>
  <c r="AV683" i="27"/>
  <c r="BD683" i="27" s="1"/>
  <c r="AM599" i="27"/>
  <c r="AV599" i="27"/>
  <c r="BD599" i="27" s="1"/>
  <c r="AM563" i="27"/>
  <c r="AV563" i="27"/>
  <c r="BD563" i="27" s="1"/>
  <c r="AV527" i="27"/>
  <c r="BD527" i="27" s="1"/>
  <c r="AM527" i="27"/>
  <c r="AM491" i="27"/>
  <c r="AV491" i="27"/>
  <c r="BD491" i="27" s="1"/>
  <c r="AV371" i="27"/>
  <c r="BD371" i="27" s="1"/>
  <c r="AM371" i="27"/>
  <c r="AV299" i="27"/>
  <c r="BD299" i="27" s="1"/>
  <c r="AM299" i="27"/>
  <c r="AV263" i="27"/>
  <c r="BD263" i="27" s="1"/>
  <c r="AM263" i="27"/>
  <c r="AM95" i="27"/>
  <c r="AV95" i="27"/>
  <c r="BD95" i="27" s="1"/>
  <c r="AM184" i="27"/>
  <c r="AV184" i="27"/>
  <c r="BD184" i="27" s="1"/>
  <c r="AV790" i="27"/>
  <c r="BD790" i="27" s="1"/>
  <c r="AM790" i="27"/>
  <c r="AV718" i="27"/>
  <c r="BD718" i="27" s="1"/>
  <c r="AM718" i="27"/>
  <c r="AM586" i="27"/>
  <c r="BO586" i="27" s="1"/>
  <c r="AV586" i="27"/>
  <c r="BD586" i="27" s="1"/>
  <c r="AM478" i="27"/>
  <c r="BO478" i="27" s="1"/>
  <c r="AV478" i="27"/>
  <c r="BD478" i="27" s="1"/>
  <c r="AV406" i="27"/>
  <c r="BD406" i="27" s="1"/>
  <c r="AM406" i="27"/>
  <c r="AV993" i="27"/>
  <c r="BD993" i="27" s="1"/>
  <c r="AM993" i="27"/>
  <c r="AM957" i="27"/>
  <c r="BO957" i="27" s="1"/>
  <c r="AV957" i="27"/>
  <c r="BD957" i="27" s="1"/>
  <c r="AM885" i="27"/>
  <c r="BO885" i="27" s="1"/>
  <c r="AV885" i="27"/>
  <c r="BD885" i="27" s="1"/>
  <c r="AM837" i="27"/>
  <c r="BO837" i="27" s="1"/>
  <c r="AV837" i="27"/>
  <c r="BD837" i="27" s="1"/>
  <c r="AM801" i="27"/>
  <c r="AV801" i="27"/>
  <c r="BD801" i="27" s="1"/>
  <c r="AV609" i="27"/>
  <c r="BD609" i="27" s="1"/>
  <c r="AM609" i="27"/>
  <c r="BO609" i="27" s="1"/>
  <c r="AM573" i="27"/>
  <c r="AV573" i="27"/>
  <c r="BD573" i="27" s="1"/>
  <c r="AV225" i="27"/>
  <c r="BD225" i="27" s="1"/>
  <c r="AM225" i="27"/>
  <c r="BO225" i="27" s="1"/>
  <c r="AM129" i="27"/>
  <c r="BO129" i="27" s="1"/>
  <c r="AV129" i="27"/>
  <c r="BD129" i="27" s="1"/>
  <c r="AM1004" i="27"/>
  <c r="AV1004" i="27"/>
  <c r="BD1004" i="27" s="1"/>
  <c r="AV956" i="27"/>
  <c r="BD956" i="27" s="1"/>
  <c r="AM956" i="27"/>
  <c r="AM884" i="27"/>
  <c r="AV884" i="27"/>
  <c r="BD884" i="27" s="1"/>
  <c r="AV800" i="27"/>
  <c r="BD800" i="27" s="1"/>
  <c r="AM800" i="27"/>
  <c r="AV764" i="27"/>
  <c r="BD764" i="27" s="1"/>
  <c r="AM764" i="27"/>
  <c r="AM680" i="27"/>
  <c r="AV680" i="27"/>
  <c r="BD680" i="27" s="1"/>
  <c r="AV524" i="27"/>
  <c r="BD524" i="27" s="1"/>
  <c r="AM524" i="27"/>
  <c r="AM404" i="27"/>
  <c r="AV404" i="27"/>
  <c r="BD404" i="27" s="1"/>
  <c r="AM320" i="27"/>
  <c r="BO320" i="27" s="1"/>
  <c r="AV320" i="27"/>
  <c r="BD320" i="27" s="1"/>
  <c r="AM44" i="27"/>
  <c r="AV44" i="27"/>
  <c r="BD44" i="27" s="1"/>
  <c r="AV967" i="27"/>
  <c r="BD967" i="27" s="1"/>
  <c r="AM967" i="27"/>
  <c r="AM919" i="27"/>
  <c r="AV919" i="27"/>
  <c r="BD919" i="27" s="1"/>
  <c r="AV883" i="27"/>
  <c r="BD883" i="27" s="1"/>
  <c r="AM883" i="27"/>
  <c r="AM799" i="27"/>
  <c r="AV799" i="27"/>
  <c r="BD799" i="27" s="1"/>
  <c r="AM751" i="27"/>
  <c r="BO751" i="27" s="1"/>
  <c r="AV751" i="27"/>
  <c r="BD751" i="27" s="1"/>
  <c r="AM631" i="27"/>
  <c r="AV631" i="27"/>
  <c r="BD631" i="27" s="1"/>
  <c r="AM67" i="27"/>
  <c r="AV67" i="27"/>
  <c r="BD67" i="27" s="1"/>
  <c r="AV906" i="27"/>
  <c r="BD906" i="27" s="1"/>
  <c r="AM906" i="27"/>
  <c r="AM750" i="27"/>
  <c r="AV750" i="27"/>
  <c r="BD750" i="27" s="1"/>
  <c r="AM714" i="27"/>
  <c r="AV714" i="27"/>
  <c r="BD714" i="27" s="1"/>
  <c r="AV498" i="27"/>
  <c r="BD498" i="27" s="1"/>
  <c r="AM498" i="27"/>
  <c r="AV318" i="27"/>
  <c r="BD318" i="27" s="1"/>
  <c r="AM318" i="27"/>
  <c r="BO318" i="27" s="1"/>
  <c r="AV90" i="27"/>
  <c r="BD90" i="27" s="1"/>
  <c r="AM90" i="27"/>
  <c r="AM952" i="27"/>
  <c r="AV952" i="27"/>
  <c r="BD952" i="27" s="1"/>
  <c r="AM580" i="27"/>
  <c r="AV580" i="27"/>
  <c r="BD580" i="27" s="1"/>
  <c r="AM304" i="27"/>
  <c r="AV304" i="27"/>
  <c r="BD304" i="27" s="1"/>
  <c r="AV40" i="27"/>
  <c r="BD40" i="27" s="1"/>
  <c r="AM40" i="27"/>
  <c r="AV941" i="27"/>
  <c r="BD941" i="27" s="1"/>
  <c r="AM941" i="27"/>
  <c r="AV785" i="27"/>
  <c r="BD785" i="27" s="1"/>
  <c r="AM785" i="27"/>
  <c r="AM737" i="27"/>
  <c r="BO737" i="27" s="1"/>
  <c r="AV737" i="27"/>
  <c r="BD737" i="27" s="1"/>
  <c r="AM629" i="27"/>
  <c r="BO629" i="27" s="1"/>
  <c r="AV629" i="27"/>
  <c r="BD629" i="27" s="1"/>
  <c r="AM413" i="27"/>
  <c r="AV413" i="27"/>
  <c r="BD413" i="27" s="1"/>
  <c r="AV341" i="27"/>
  <c r="BD341" i="27" s="1"/>
  <c r="AM341" i="27"/>
  <c r="BO341" i="27" s="1"/>
  <c r="AM257" i="27"/>
  <c r="AV257" i="27"/>
  <c r="BD257" i="27" s="1"/>
  <c r="AM173" i="27"/>
  <c r="AV173" i="27"/>
  <c r="BD173" i="27" s="1"/>
  <c r="AM149" i="27"/>
  <c r="AV149" i="27"/>
  <c r="BD149" i="27" s="1"/>
  <c r="AM772" i="27"/>
  <c r="AV772" i="27"/>
  <c r="BD772" i="27" s="1"/>
  <c r="AM688" i="27"/>
  <c r="AV688" i="27"/>
  <c r="BD688" i="27" s="1"/>
  <c r="AM927" i="27"/>
  <c r="AV927" i="27"/>
  <c r="BD927" i="27" s="1"/>
  <c r="AV807" i="27"/>
  <c r="BD807" i="27" s="1"/>
  <c r="AM807" i="27"/>
  <c r="AM531" i="27"/>
  <c r="AV531" i="27"/>
  <c r="BD531" i="27" s="1"/>
  <c r="AV303" i="27"/>
  <c r="BD303" i="27" s="1"/>
  <c r="AM303" i="27"/>
  <c r="BO303" i="27" s="1"/>
  <c r="AV15" i="27"/>
  <c r="BD15" i="27" s="1"/>
  <c r="AM15" i="27"/>
  <c r="AU15" i="27" s="1"/>
  <c r="AV926" i="27"/>
  <c r="BD926" i="27" s="1"/>
  <c r="AM926" i="27"/>
  <c r="AM734" i="27"/>
  <c r="AV734" i="27"/>
  <c r="BD734" i="27" s="1"/>
  <c r="AV793" i="27"/>
  <c r="BD793" i="27" s="1"/>
  <c r="AM793" i="27"/>
  <c r="AM828" i="27"/>
  <c r="AV828" i="27"/>
  <c r="BD828" i="27" s="1"/>
  <c r="AV855" i="27"/>
  <c r="BD855" i="27" s="1"/>
  <c r="AM855" i="27"/>
  <c r="BO855" i="27" s="1"/>
  <c r="AM819" i="27"/>
  <c r="AV819" i="27"/>
  <c r="BD819" i="27" s="1"/>
  <c r="AM627" i="27"/>
  <c r="AV627" i="27"/>
  <c r="BD627" i="27" s="1"/>
  <c r="AM135" i="27"/>
  <c r="AV135" i="27"/>
  <c r="BD135" i="27" s="1"/>
  <c r="AM51" i="27"/>
  <c r="AV51" i="27"/>
  <c r="BD51" i="27" s="1"/>
  <c r="AV902" i="27"/>
  <c r="BD902" i="27" s="1"/>
  <c r="AM902" i="27"/>
  <c r="AV854" i="27"/>
  <c r="BD854" i="27" s="1"/>
  <c r="AM854" i="27"/>
  <c r="BO854" i="27" s="1"/>
  <c r="AM482" i="27"/>
  <c r="AV482" i="27"/>
  <c r="BD482" i="27" s="1"/>
  <c r="AM398" i="27"/>
  <c r="BO398" i="27" s="1"/>
  <c r="AV398" i="27"/>
  <c r="BD398" i="27" s="1"/>
  <c r="AM326" i="27"/>
  <c r="AV326" i="27"/>
  <c r="BD326" i="27" s="1"/>
  <c r="AM975" i="27"/>
  <c r="AV975" i="27"/>
  <c r="BD975" i="27" s="1"/>
  <c r="AM771" i="27"/>
  <c r="BO771" i="27" s="1"/>
  <c r="AV771" i="27"/>
  <c r="BD771" i="27" s="1"/>
  <c r="AM735" i="27"/>
  <c r="BO735" i="27" s="1"/>
  <c r="AV735" i="27"/>
  <c r="BD735" i="27" s="1"/>
  <c r="AV615" i="27"/>
  <c r="BD615" i="27" s="1"/>
  <c r="AM615" i="27"/>
  <c r="AM579" i="27"/>
  <c r="AV579" i="27"/>
  <c r="BD579" i="27" s="1"/>
  <c r="AM351" i="27"/>
  <c r="AV351" i="27"/>
  <c r="BD351" i="27" s="1"/>
  <c r="AM243" i="27"/>
  <c r="BO243" i="27" s="1"/>
  <c r="AV243" i="27"/>
  <c r="BD243" i="27" s="1"/>
  <c r="AV99" i="27"/>
  <c r="BD99" i="27" s="1"/>
  <c r="AM99" i="27"/>
  <c r="BO99" i="27" s="1"/>
  <c r="AM1010" i="27"/>
  <c r="AV1010" i="27"/>
  <c r="BD1010" i="27" s="1"/>
  <c r="AV686" i="27"/>
  <c r="BD686" i="27" s="1"/>
  <c r="AM686" i="27"/>
  <c r="AM554" i="27"/>
  <c r="AV554" i="27"/>
  <c r="BD554" i="27" s="1"/>
  <c r="AM350" i="27"/>
  <c r="AV350" i="27"/>
  <c r="BD350" i="27" s="1"/>
  <c r="AM290" i="27"/>
  <c r="AV290" i="27"/>
  <c r="BD290" i="27" s="1"/>
  <c r="AV170" i="27"/>
  <c r="BD170" i="27" s="1"/>
  <c r="AM170" i="27"/>
  <c r="AV98" i="27"/>
  <c r="BD98" i="27" s="1"/>
  <c r="AM98" i="27"/>
  <c r="AM26" i="27"/>
  <c r="AV26" i="27"/>
  <c r="BD26" i="27" s="1"/>
  <c r="AV997" i="27"/>
  <c r="BD997" i="27" s="1"/>
  <c r="AM997" i="27"/>
  <c r="AV925" i="27"/>
  <c r="BD925" i="27" s="1"/>
  <c r="AM925" i="27"/>
  <c r="AV709" i="27"/>
  <c r="BD709" i="27" s="1"/>
  <c r="AM709" i="27"/>
  <c r="AV649" i="27"/>
  <c r="BD649" i="27" s="1"/>
  <c r="AM649" i="27"/>
  <c r="AM553" i="27"/>
  <c r="AV553" i="27"/>
  <c r="BD553" i="27" s="1"/>
  <c r="AM421" i="27"/>
  <c r="AV421" i="27"/>
  <c r="BD421" i="27" s="1"/>
  <c r="AV133" i="27"/>
  <c r="BD133" i="27" s="1"/>
  <c r="AM133" i="27"/>
  <c r="AM960" i="27"/>
  <c r="AV960" i="27"/>
  <c r="BD960" i="27" s="1"/>
  <c r="AM744" i="27"/>
  <c r="AV744" i="27"/>
  <c r="BD744" i="27" s="1"/>
  <c r="AV708" i="27"/>
  <c r="BD708" i="27" s="1"/>
  <c r="AM708" i="27"/>
  <c r="AM636" i="27"/>
  <c r="AV636" i="27"/>
  <c r="BD636" i="27" s="1"/>
  <c r="AV600" i="27"/>
  <c r="BD600" i="27" s="1"/>
  <c r="AM600" i="27"/>
  <c r="AV516" i="27"/>
  <c r="BD516" i="27" s="1"/>
  <c r="AM516" i="27"/>
  <c r="AV240" i="27"/>
  <c r="BD240" i="27" s="1"/>
  <c r="AM240" i="27"/>
  <c r="AV887" i="27"/>
  <c r="BD887" i="27" s="1"/>
  <c r="AM887" i="27"/>
  <c r="AM803" i="27"/>
  <c r="BO803" i="27" s="1"/>
  <c r="AV803" i="27"/>
  <c r="BD803" i="27" s="1"/>
  <c r="AM719" i="27"/>
  <c r="AV719" i="27"/>
  <c r="BD719" i="27" s="1"/>
  <c r="AV407" i="27"/>
  <c r="BD407" i="27" s="1"/>
  <c r="AM407" i="27"/>
  <c r="AM335" i="27"/>
  <c r="AV335" i="27"/>
  <c r="BD335" i="27" s="1"/>
  <c r="AM23" i="27"/>
  <c r="AV23" i="27"/>
  <c r="BD23" i="27" s="1"/>
  <c r="AV982" i="27"/>
  <c r="BD982" i="27" s="1"/>
  <c r="AM982" i="27"/>
  <c r="AM934" i="27"/>
  <c r="AV934" i="27"/>
  <c r="BD934" i="27" s="1"/>
  <c r="AM898" i="27"/>
  <c r="AV898" i="27"/>
  <c r="BD898" i="27" s="1"/>
  <c r="AM706" i="27"/>
  <c r="AV706" i="27"/>
  <c r="BD706" i="27" s="1"/>
  <c r="AM610" i="27"/>
  <c r="AV610" i="27"/>
  <c r="BD610" i="27" s="1"/>
  <c r="AM442" i="27"/>
  <c r="AV442" i="27"/>
  <c r="BD442" i="27" s="1"/>
  <c r="AV370" i="27"/>
  <c r="BD370" i="27" s="1"/>
  <c r="AM370" i="27"/>
  <c r="AM190" i="27"/>
  <c r="AV190" i="27"/>
  <c r="BD190" i="27" s="1"/>
  <c r="AV928" i="27"/>
  <c r="BD928" i="27" s="1"/>
  <c r="AM928" i="27"/>
  <c r="AM765" i="27"/>
  <c r="BO765" i="27" s="1"/>
  <c r="AV765" i="27"/>
  <c r="BD765" i="27" s="1"/>
  <c r="AM729" i="27"/>
  <c r="AV729" i="27"/>
  <c r="BD729" i="27" s="1"/>
  <c r="AV525" i="27"/>
  <c r="BD525" i="27" s="1"/>
  <c r="AM525" i="27"/>
  <c r="AV489" i="27"/>
  <c r="BD489" i="27" s="1"/>
  <c r="AM489" i="27"/>
  <c r="AV369" i="27"/>
  <c r="BD369" i="27" s="1"/>
  <c r="AM369" i="27"/>
  <c r="AV153" i="27"/>
  <c r="BD153" i="27" s="1"/>
  <c r="AM153" i="27"/>
  <c r="AM45" i="27"/>
  <c r="AV45" i="27"/>
  <c r="BD45" i="27" s="1"/>
  <c r="AM752" i="27"/>
  <c r="AV752" i="27"/>
  <c r="BD752" i="27" s="1"/>
  <c r="AV716" i="27"/>
  <c r="BD716" i="27" s="1"/>
  <c r="AM716" i="27"/>
  <c r="AM308" i="27"/>
  <c r="AV308" i="27"/>
  <c r="BD308" i="27" s="1"/>
  <c r="AM140" i="27"/>
  <c r="AV140" i="27"/>
  <c r="BD140" i="27" s="1"/>
  <c r="AM104" i="27"/>
  <c r="AV104" i="27"/>
  <c r="BD104" i="27" s="1"/>
  <c r="AM68" i="27"/>
  <c r="BO68" i="27" s="1"/>
  <c r="AV68" i="27"/>
  <c r="BD68" i="27" s="1"/>
  <c r="AV835" i="27"/>
  <c r="BD835" i="27" s="1"/>
  <c r="AM835" i="27"/>
  <c r="AM703" i="27"/>
  <c r="AV703" i="27"/>
  <c r="BD703" i="27" s="1"/>
  <c r="AM667" i="27"/>
  <c r="BO667" i="27" s="1"/>
  <c r="AV667" i="27"/>
  <c r="BD667" i="27" s="1"/>
  <c r="AM463" i="27"/>
  <c r="AV463" i="27"/>
  <c r="BD463" i="27" s="1"/>
  <c r="AV391" i="27"/>
  <c r="BD391" i="27" s="1"/>
  <c r="AM391" i="27"/>
  <c r="AM295" i="27"/>
  <c r="AV295" i="27"/>
  <c r="BD295" i="27" s="1"/>
  <c r="AV259" i="27"/>
  <c r="BD259" i="27" s="1"/>
  <c r="AM259" i="27"/>
  <c r="AV990" i="27"/>
  <c r="BD990" i="27" s="1"/>
  <c r="AM990" i="27"/>
  <c r="AM246" i="27"/>
  <c r="AV246" i="27"/>
  <c r="BD246" i="27" s="1"/>
  <c r="AV126" i="27"/>
  <c r="BD126" i="27" s="1"/>
  <c r="AM126" i="27"/>
  <c r="AM54" i="27"/>
  <c r="AV54" i="27"/>
  <c r="BD54" i="27" s="1"/>
  <c r="AM652" i="27"/>
  <c r="AV652" i="27"/>
  <c r="BD652" i="27" s="1"/>
  <c r="AV352" i="27"/>
  <c r="BD352" i="27" s="1"/>
  <c r="AM352" i="27"/>
  <c r="AM208" i="27"/>
  <c r="AV208" i="27"/>
  <c r="BD208" i="27" s="1"/>
  <c r="AM773" i="27"/>
  <c r="AV773" i="27"/>
  <c r="BD773" i="27" s="1"/>
  <c r="AV701" i="27"/>
  <c r="BD701" i="27" s="1"/>
  <c r="AM701" i="27"/>
  <c r="AV581" i="27"/>
  <c r="BD581" i="27" s="1"/>
  <c r="AM581" i="27"/>
  <c r="AM533" i="27"/>
  <c r="AV533" i="27"/>
  <c r="BD533" i="27" s="1"/>
  <c r="AM497" i="27"/>
  <c r="AV497" i="27"/>
  <c r="BD497" i="27" s="1"/>
  <c r="AM329" i="27"/>
  <c r="AV329" i="27"/>
  <c r="BD329" i="27" s="1"/>
  <c r="AM209" i="27"/>
  <c r="AV209" i="27"/>
  <c r="BD209" i="27" s="1"/>
  <c r="AM137" i="27"/>
  <c r="AV137" i="27"/>
  <c r="BD137" i="27" s="1"/>
  <c r="AM484" i="27"/>
  <c r="AV484" i="27"/>
  <c r="BD484" i="27" s="1"/>
  <c r="AM364" i="27"/>
  <c r="AV364" i="27"/>
  <c r="BD364" i="27" s="1"/>
  <c r="AV268" i="27"/>
  <c r="BD268" i="27" s="1"/>
  <c r="AM268" i="27"/>
  <c r="S16" i="27" l="1"/>
  <c r="S170" i="27"/>
  <c r="BK170" i="27"/>
  <c r="BP170" i="27"/>
  <c r="S545" i="27"/>
  <c r="BK545" i="27"/>
  <c r="BP545" i="27"/>
  <c r="S564" i="27"/>
  <c r="BK564" i="27"/>
  <c r="BP564" i="27"/>
  <c r="S935" i="27"/>
  <c r="BK935" i="27"/>
  <c r="BP935" i="27"/>
  <c r="S930" i="27"/>
  <c r="BK930" i="27"/>
  <c r="BP930" i="27"/>
  <c r="S415" i="27"/>
  <c r="BK415" i="27"/>
  <c r="BP415" i="27"/>
  <c r="BK975" i="27"/>
  <c r="S975" i="27"/>
  <c r="BP975" i="27"/>
  <c r="BK184" i="27"/>
  <c r="S184" i="27"/>
  <c r="BP184" i="27"/>
  <c r="S452" i="27"/>
  <c r="BK452" i="27"/>
  <c r="BP452" i="27"/>
  <c r="S330" i="27"/>
  <c r="BK330" i="27"/>
  <c r="BP330" i="27"/>
  <c r="S422" i="27"/>
  <c r="BK422" i="27"/>
  <c r="BP422" i="27"/>
  <c r="S195" i="27"/>
  <c r="BK195" i="27"/>
  <c r="BP195" i="27"/>
  <c r="S489" i="27"/>
  <c r="BK489" i="27"/>
  <c r="BP489" i="27"/>
  <c r="S527" i="27"/>
  <c r="BK527" i="27"/>
  <c r="BP527" i="27"/>
  <c r="S904" i="27"/>
  <c r="BK904" i="27"/>
  <c r="BP904" i="27"/>
  <c r="BK833" i="27"/>
  <c r="S833" i="27"/>
  <c r="BP833" i="27"/>
  <c r="BK867" i="27"/>
  <c r="S867" i="27"/>
  <c r="BP867" i="27"/>
  <c r="S69" i="27"/>
  <c r="BK69" i="27"/>
  <c r="BP69" i="27"/>
  <c r="S192" i="27"/>
  <c r="BK192" i="27"/>
  <c r="BP192" i="27"/>
  <c r="S890" i="27"/>
  <c r="BK890" i="27"/>
  <c r="BP890" i="27"/>
  <c r="S751" i="27"/>
  <c r="BK751" i="27"/>
  <c r="BP751" i="27"/>
  <c r="S550" i="27"/>
  <c r="BK550" i="27"/>
  <c r="BP550" i="27"/>
  <c r="S848" i="27"/>
  <c r="BK848" i="27"/>
  <c r="BP848" i="27"/>
  <c r="S621" i="27"/>
  <c r="BK621" i="27"/>
  <c r="BP621" i="27"/>
  <c r="BK106" i="27"/>
  <c r="S106" i="27"/>
  <c r="BP106" i="27"/>
  <c r="S649" i="27"/>
  <c r="BK649" i="27"/>
  <c r="BP649" i="27"/>
  <c r="S493" i="27"/>
  <c r="BK493" i="27"/>
  <c r="BP493" i="27"/>
  <c r="S224" i="27"/>
  <c r="BK224" i="27"/>
  <c r="BP224" i="27"/>
  <c r="S529" i="27"/>
  <c r="BK529" i="27"/>
  <c r="BP529" i="27"/>
  <c r="S163" i="27"/>
  <c r="BK163" i="27"/>
  <c r="BP163" i="27"/>
  <c r="S108" i="27"/>
  <c r="BK108" i="27"/>
  <c r="BP108" i="27"/>
  <c r="S773" i="27"/>
  <c r="BK773" i="27"/>
  <c r="BP773" i="27"/>
  <c r="S631" i="27"/>
  <c r="BK631" i="27"/>
  <c r="BP631" i="27"/>
  <c r="S662" i="27"/>
  <c r="BK662" i="27"/>
  <c r="BP662" i="27"/>
  <c r="S616" i="27"/>
  <c r="BK616" i="27"/>
  <c r="BP616" i="27"/>
  <c r="S853" i="27"/>
  <c r="BK853" i="27"/>
  <c r="BP853" i="27"/>
  <c r="S557" i="27"/>
  <c r="BK557" i="27"/>
  <c r="BP557" i="27"/>
  <c r="S857" i="27"/>
  <c r="BK857" i="27"/>
  <c r="BP857" i="27"/>
  <c r="S807" i="27"/>
  <c r="BK807" i="27"/>
  <c r="BP807" i="27"/>
  <c r="S514" i="27"/>
  <c r="BK514" i="27"/>
  <c r="BP514" i="27"/>
  <c r="S301" i="27"/>
  <c r="BK301" i="27"/>
  <c r="BP301" i="27"/>
  <c r="BK612" i="27"/>
  <c r="S612" i="27"/>
  <c r="BP612" i="27"/>
  <c r="S96" i="27"/>
  <c r="BK96" i="27"/>
  <c r="BP96" i="27"/>
  <c r="S659" i="27"/>
  <c r="BK659" i="27"/>
  <c r="BP659" i="27"/>
  <c r="S365" i="27"/>
  <c r="BK365" i="27"/>
  <c r="BP365" i="27"/>
  <c r="S673" i="27"/>
  <c r="BK673" i="27"/>
  <c r="BP673" i="27"/>
  <c r="S734" i="27"/>
  <c r="BK734" i="27"/>
  <c r="BP734" i="27"/>
  <c r="S841" i="27"/>
  <c r="BK841" i="27"/>
  <c r="BP841" i="27"/>
  <c r="S699" i="27"/>
  <c r="BK699" i="27"/>
  <c r="BP699" i="27"/>
  <c r="S41" i="27"/>
  <c r="BK41" i="27"/>
  <c r="BP41" i="27"/>
  <c r="S851" i="27"/>
  <c r="BK851" i="27"/>
  <c r="BP851" i="27"/>
  <c r="S216" i="27"/>
  <c r="BK216" i="27"/>
  <c r="BP216" i="27"/>
  <c r="S748" i="27"/>
  <c r="BK748" i="27"/>
  <c r="BP748" i="27"/>
  <c r="S389" i="27"/>
  <c r="BK389" i="27"/>
  <c r="BP389" i="27"/>
  <c r="BK689" i="27"/>
  <c r="S689" i="27"/>
  <c r="BP689" i="27"/>
  <c r="S745" i="27"/>
  <c r="BK745" i="27"/>
  <c r="BP745" i="27"/>
  <c r="S818" i="27"/>
  <c r="BK818" i="27"/>
  <c r="BP818" i="27"/>
  <c r="S272" i="27"/>
  <c r="BK272" i="27"/>
  <c r="BP272" i="27"/>
  <c r="BK987" i="27"/>
  <c r="S987" i="27"/>
  <c r="BP987" i="27"/>
  <c r="S439" i="27"/>
  <c r="BK439" i="27"/>
  <c r="BP439" i="27"/>
  <c r="BK147" i="27"/>
  <c r="S147" i="27"/>
  <c r="BP147" i="27"/>
  <c r="S487" i="27"/>
  <c r="BK487" i="27"/>
  <c r="BP487" i="27"/>
  <c r="S194" i="27"/>
  <c r="BK194" i="27"/>
  <c r="BP194" i="27"/>
  <c r="S519" i="27"/>
  <c r="BK519" i="27"/>
  <c r="BP519" i="27"/>
  <c r="S71" i="27"/>
  <c r="BK71" i="27"/>
  <c r="BP71" i="27"/>
  <c r="S228" i="27"/>
  <c r="BK228" i="27"/>
  <c r="BP228" i="27"/>
  <c r="S532" i="27"/>
  <c r="BK532" i="27"/>
  <c r="BP532" i="27"/>
  <c r="S940" i="27"/>
  <c r="BK940" i="27"/>
  <c r="BP940" i="27"/>
  <c r="S825" i="27"/>
  <c r="BK825" i="27"/>
  <c r="BP825" i="27"/>
  <c r="S879" i="27"/>
  <c r="BK879" i="27"/>
  <c r="BP879" i="27"/>
  <c r="S894" i="27"/>
  <c r="BK894" i="27"/>
  <c r="BP894" i="27"/>
  <c r="S908" i="27"/>
  <c r="BK908" i="27"/>
  <c r="BP908" i="27"/>
  <c r="S120" i="27"/>
  <c r="BK120" i="27"/>
  <c r="BP120" i="27"/>
  <c r="S134" i="27"/>
  <c r="BK134" i="27"/>
  <c r="BP134" i="27"/>
  <c r="S476" i="27"/>
  <c r="BK476" i="27"/>
  <c r="BP476" i="27"/>
  <c r="S312" i="27"/>
  <c r="BK312" i="27"/>
  <c r="BP312" i="27"/>
  <c r="S497" i="27"/>
  <c r="BK497" i="27"/>
  <c r="BP497" i="27"/>
  <c r="S752" i="27"/>
  <c r="BK752" i="27"/>
  <c r="BP752" i="27"/>
  <c r="BK729" i="27"/>
  <c r="S729" i="27"/>
  <c r="BP729" i="27"/>
  <c r="BK610" i="27"/>
  <c r="S610" i="27"/>
  <c r="BP610" i="27"/>
  <c r="S335" i="27"/>
  <c r="BK335" i="27"/>
  <c r="BP335" i="27"/>
  <c r="S554" i="27"/>
  <c r="BK554" i="27"/>
  <c r="BP554" i="27"/>
  <c r="S579" i="27"/>
  <c r="BK579" i="27"/>
  <c r="BP579" i="27"/>
  <c r="S398" i="27"/>
  <c r="BK398" i="27"/>
  <c r="BP398" i="27"/>
  <c r="S627" i="27"/>
  <c r="BK627" i="27"/>
  <c r="BP627" i="27"/>
  <c r="S688" i="27"/>
  <c r="BK688" i="27"/>
  <c r="BP688" i="27"/>
  <c r="S413" i="27"/>
  <c r="BK413" i="27"/>
  <c r="BP413" i="27"/>
  <c r="BK304" i="27"/>
  <c r="S304" i="27"/>
  <c r="BP304" i="27"/>
  <c r="S714" i="27"/>
  <c r="BK714" i="27"/>
  <c r="BP714" i="27"/>
  <c r="S799" i="27"/>
  <c r="BK799" i="27"/>
  <c r="BP799" i="27"/>
  <c r="S404" i="27"/>
  <c r="BK404" i="27"/>
  <c r="BP404" i="27"/>
  <c r="S801" i="27"/>
  <c r="BK801" i="27"/>
  <c r="BP801" i="27"/>
  <c r="S478" i="27"/>
  <c r="BK478" i="27"/>
  <c r="BP478" i="27"/>
  <c r="BK599" i="27"/>
  <c r="S599" i="27"/>
  <c r="BP599" i="27"/>
  <c r="S552" i="27"/>
  <c r="BK552" i="27"/>
  <c r="BP552" i="27"/>
  <c r="S877" i="27"/>
  <c r="BK877" i="27"/>
  <c r="BP877" i="27"/>
  <c r="S572" i="27"/>
  <c r="BK572" i="27"/>
  <c r="BP572" i="27"/>
  <c r="S132" i="27"/>
  <c r="BK132" i="27"/>
  <c r="BP132" i="27"/>
  <c r="S266" i="27"/>
  <c r="BK266" i="27"/>
  <c r="BP266" i="27"/>
  <c r="S866" i="27"/>
  <c r="BK866" i="27"/>
  <c r="BP866" i="27"/>
  <c r="S640" i="27"/>
  <c r="BK640" i="27"/>
  <c r="BP640" i="27"/>
  <c r="S102" i="27"/>
  <c r="BK102" i="27"/>
  <c r="BP102" i="27"/>
  <c r="BK417" i="27"/>
  <c r="S417" i="27"/>
  <c r="BP417" i="27"/>
  <c r="BK910" i="27"/>
  <c r="S910" i="27"/>
  <c r="BP910" i="27"/>
  <c r="S1009" i="27"/>
  <c r="BK1009" i="27"/>
  <c r="BP1009" i="27"/>
  <c r="S770" i="27"/>
  <c r="BK770" i="27"/>
  <c r="BP770" i="27"/>
  <c r="BK558" i="27"/>
  <c r="S558" i="27"/>
  <c r="BP558" i="27"/>
  <c r="S187" i="27"/>
  <c r="BK187" i="27"/>
  <c r="BP187" i="27"/>
  <c r="S813" i="27"/>
  <c r="BK813" i="27"/>
  <c r="BP813" i="27"/>
  <c r="BK804" i="27"/>
  <c r="S804" i="27"/>
  <c r="BP804" i="27"/>
  <c r="S302" i="27"/>
  <c r="BK302" i="27"/>
  <c r="BP302" i="27"/>
  <c r="S712" i="27"/>
  <c r="BK712" i="27"/>
  <c r="BP712" i="27"/>
  <c r="S112" i="27"/>
  <c r="BK112" i="27"/>
  <c r="BP112" i="27"/>
  <c r="S66" i="27"/>
  <c r="BK66" i="27"/>
  <c r="BP66" i="27"/>
  <c r="BK666" i="27"/>
  <c r="S666" i="27"/>
  <c r="BP666" i="27"/>
  <c r="S607" i="27"/>
  <c r="BK607" i="27"/>
  <c r="BP607" i="27"/>
  <c r="S740" i="27"/>
  <c r="BK740" i="27"/>
  <c r="BP740" i="27"/>
  <c r="BK250" i="27"/>
  <c r="S250" i="27"/>
  <c r="BP250" i="27"/>
  <c r="S695" i="27"/>
  <c r="BK695" i="27"/>
  <c r="BP695" i="27"/>
  <c r="S73" i="27"/>
  <c r="BK73" i="27"/>
  <c r="BP73" i="27"/>
  <c r="S746" i="27"/>
  <c r="BK746" i="27"/>
  <c r="BP746" i="27"/>
  <c r="BK510" i="27"/>
  <c r="S510" i="27"/>
  <c r="BP510" i="27"/>
  <c r="S155" i="27"/>
  <c r="BK155" i="27"/>
  <c r="BP155" i="27"/>
  <c r="BK827" i="27"/>
  <c r="S827" i="27"/>
  <c r="BP827" i="27"/>
  <c r="S720" i="27"/>
  <c r="BK720" i="27"/>
  <c r="BP720" i="27"/>
  <c r="S638" i="27"/>
  <c r="BK638" i="27"/>
  <c r="BP638" i="27"/>
  <c r="S255" i="27"/>
  <c r="BK255" i="27"/>
  <c r="BP255" i="27"/>
  <c r="BK567" i="27"/>
  <c r="S567" i="27"/>
  <c r="BP567" i="27"/>
  <c r="BK761" i="27"/>
  <c r="S761" i="27"/>
  <c r="BP761" i="27"/>
  <c r="S846" i="27"/>
  <c r="BK846" i="27"/>
  <c r="BP846" i="27"/>
  <c r="S313" i="27"/>
  <c r="BK313" i="27"/>
  <c r="BP313" i="27"/>
  <c r="S865" i="27"/>
  <c r="BK865" i="27"/>
  <c r="BP865" i="27"/>
  <c r="S278" i="27"/>
  <c r="BK278" i="27"/>
  <c r="BP278" i="27"/>
  <c r="BK75" i="27"/>
  <c r="S75" i="27"/>
  <c r="BP75" i="27"/>
  <c r="S244" i="27"/>
  <c r="BK244" i="27"/>
  <c r="BP244" i="27"/>
  <c r="BK414" i="27"/>
  <c r="S414" i="27"/>
  <c r="BP414" i="27"/>
  <c r="S296" i="27"/>
  <c r="BK296" i="27"/>
  <c r="BP296" i="27"/>
  <c r="S130" i="27"/>
  <c r="BK130" i="27"/>
  <c r="BP130" i="27"/>
  <c r="S760" i="27"/>
  <c r="BK760" i="27"/>
  <c r="BP760" i="27"/>
  <c r="S32" i="27"/>
  <c r="BK32" i="27"/>
  <c r="BP32" i="27"/>
  <c r="S873" i="27"/>
  <c r="BK873" i="27"/>
  <c r="BP873" i="27"/>
  <c r="S336" i="27"/>
  <c r="BK336" i="27"/>
  <c r="BP336" i="27"/>
  <c r="S349" i="27"/>
  <c r="BK349" i="27"/>
  <c r="BP349" i="27"/>
  <c r="S963" i="27"/>
  <c r="BK963" i="27"/>
  <c r="BP963" i="27"/>
  <c r="S282" i="27"/>
  <c r="BK282" i="27"/>
  <c r="BP282" i="27"/>
  <c r="S440" i="27"/>
  <c r="BK440" i="27"/>
  <c r="BP440" i="27"/>
  <c r="BK792" i="27"/>
  <c r="S792" i="27"/>
  <c r="BP792" i="27"/>
  <c r="BK207" i="27"/>
  <c r="S207" i="27"/>
  <c r="BP207" i="27"/>
  <c r="S53" i="27"/>
  <c r="BK53" i="27"/>
  <c r="BP53" i="27"/>
  <c r="BK450" i="27"/>
  <c r="S450" i="27"/>
  <c r="BP450" i="27"/>
  <c r="S321" i="27"/>
  <c r="BK321" i="27"/>
  <c r="BP321" i="27"/>
  <c r="S538" i="27"/>
  <c r="BK538" i="27"/>
  <c r="BP538" i="27"/>
  <c r="S251" i="27"/>
  <c r="BK251" i="27"/>
  <c r="BP251" i="27"/>
  <c r="S996" i="27"/>
  <c r="BK996" i="27"/>
  <c r="BP996" i="27"/>
  <c r="S211" i="27"/>
  <c r="BK211" i="27"/>
  <c r="BP211" i="27"/>
  <c r="S596" i="27"/>
  <c r="BK596" i="27"/>
  <c r="BP596" i="27"/>
  <c r="S47" i="27"/>
  <c r="BK47" i="27"/>
  <c r="BP47" i="27"/>
  <c r="S325" i="27"/>
  <c r="BK325" i="27"/>
  <c r="BP325" i="27"/>
  <c r="S708" i="27"/>
  <c r="BK708" i="27"/>
  <c r="BP708" i="27"/>
  <c r="S81" i="27"/>
  <c r="BK81" i="27"/>
  <c r="BP81" i="27"/>
  <c r="S229" i="27"/>
  <c r="BK229" i="27"/>
  <c r="BP229" i="27"/>
  <c r="BK237" i="27"/>
  <c r="S237" i="27"/>
  <c r="BP237" i="27"/>
  <c r="S456" i="27"/>
  <c r="BK456" i="27"/>
  <c r="BP456" i="27"/>
  <c r="S505" i="27"/>
  <c r="BK505" i="27"/>
  <c r="BP505" i="27"/>
  <c r="S373" i="27"/>
  <c r="BK373" i="27"/>
  <c r="BP373" i="27"/>
  <c r="S290" i="27"/>
  <c r="BK290" i="27"/>
  <c r="BP290" i="27"/>
  <c r="S672" i="27"/>
  <c r="BK672" i="27"/>
  <c r="BP672" i="27"/>
  <c r="S733" i="27"/>
  <c r="BK733" i="27"/>
  <c r="BP733" i="27"/>
  <c r="S283" i="27"/>
  <c r="BK283" i="27"/>
  <c r="BP283" i="27"/>
  <c r="S379" i="27"/>
  <c r="BK379" i="27"/>
  <c r="BP379" i="27"/>
  <c r="S753" i="27"/>
  <c r="BK753" i="27"/>
  <c r="BP753" i="27"/>
  <c r="BK887" i="27"/>
  <c r="S887" i="27"/>
  <c r="BP887" i="27"/>
  <c r="S800" i="27"/>
  <c r="BK800" i="27"/>
  <c r="BP800" i="27"/>
  <c r="S815" i="27"/>
  <c r="BK815" i="27"/>
  <c r="BP815" i="27"/>
  <c r="S261" i="27"/>
  <c r="BK261" i="27"/>
  <c r="BP261" i="27"/>
  <c r="BK749" i="27"/>
  <c r="S749" i="27"/>
  <c r="BP749" i="27"/>
  <c r="S705" i="27"/>
  <c r="BK705" i="27"/>
  <c r="BP705" i="27"/>
  <c r="BK864" i="27"/>
  <c r="S864" i="27"/>
  <c r="BP864" i="27"/>
  <c r="S49" i="27"/>
  <c r="BK49" i="27"/>
  <c r="BP49" i="27"/>
  <c r="S350" i="27"/>
  <c r="BK350" i="27"/>
  <c r="BP350" i="27"/>
  <c r="S95" i="27"/>
  <c r="BK95" i="27"/>
  <c r="BP95" i="27"/>
  <c r="S218" i="27"/>
  <c r="BK218" i="27"/>
  <c r="BP218" i="27"/>
  <c r="S936" i="27"/>
  <c r="BK936" i="27"/>
  <c r="BP936" i="27"/>
  <c r="S756" i="27"/>
  <c r="BK756" i="27"/>
  <c r="BP756" i="27"/>
  <c r="S79" i="27"/>
  <c r="BK79" i="27"/>
  <c r="BP79" i="27"/>
  <c r="S575" i="27"/>
  <c r="BK575" i="27"/>
  <c r="BP575" i="27"/>
  <c r="S264" i="27"/>
  <c r="BK264" i="27"/>
  <c r="BP264" i="27"/>
  <c r="S92" i="27"/>
  <c r="BK92" i="27"/>
  <c r="BP92" i="27"/>
  <c r="S839" i="27"/>
  <c r="BK839" i="27"/>
  <c r="BP839" i="27"/>
  <c r="S990" i="27"/>
  <c r="BK990" i="27"/>
  <c r="BP990" i="27"/>
  <c r="S498" i="27"/>
  <c r="BK498" i="27"/>
  <c r="BP498" i="27"/>
  <c r="BK63" i="27"/>
  <c r="S63" i="27"/>
  <c r="BP63" i="27"/>
  <c r="S692" i="27"/>
  <c r="BK692" i="27"/>
  <c r="BP692" i="27"/>
  <c r="S592" i="27"/>
  <c r="BK592" i="27"/>
  <c r="BP592" i="27"/>
  <c r="S494" i="27"/>
  <c r="BK494" i="27"/>
  <c r="BP494" i="27"/>
  <c r="S61" i="27"/>
  <c r="BK61" i="27"/>
  <c r="BP61" i="27"/>
  <c r="S82" i="27"/>
  <c r="BK82" i="27"/>
  <c r="BP82" i="27"/>
  <c r="S878" i="27"/>
  <c r="BK878" i="27"/>
  <c r="BP878" i="27"/>
  <c r="S22" i="27"/>
  <c r="BK22" i="27"/>
  <c r="BP22" i="27"/>
  <c r="S587" i="27"/>
  <c r="BK587" i="27"/>
  <c r="BP587" i="27"/>
  <c r="S985" i="27"/>
  <c r="BK985" i="27"/>
  <c r="BP985" i="27"/>
  <c r="S559" i="27"/>
  <c r="BK559" i="27"/>
  <c r="BP559" i="27"/>
  <c r="S872" i="27"/>
  <c r="BK872" i="27"/>
  <c r="BP872" i="27"/>
  <c r="BK886" i="27"/>
  <c r="S886" i="27"/>
  <c r="BP886" i="27"/>
  <c r="S392" i="27"/>
  <c r="BK392" i="27"/>
  <c r="BP392" i="27"/>
  <c r="S871" i="27"/>
  <c r="BK871" i="27"/>
  <c r="BP871" i="27"/>
  <c r="S430" i="27"/>
  <c r="BK430" i="27"/>
  <c r="BP430" i="27"/>
  <c r="S722" i="27"/>
  <c r="BK722" i="27"/>
  <c r="BP722" i="27"/>
  <c r="BK18" i="27"/>
  <c r="S18" i="27"/>
  <c r="BP18" i="27"/>
  <c r="S34" i="27"/>
  <c r="BK34" i="27"/>
  <c r="BP34" i="27"/>
  <c r="BK268" i="27"/>
  <c r="S268" i="27"/>
  <c r="BP268" i="27"/>
  <c r="S352" i="27"/>
  <c r="BK352" i="27"/>
  <c r="BP352" i="27"/>
  <c r="S259" i="27"/>
  <c r="BK259" i="27"/>
  <c r="BP259" i="27"/>
  <c r="S835" i="27"/>
  <c r="BK835" i="27"/>
  <c r="BP835" i="27"/>
  <c r="S516" i="27"/>
  <c r="BK516" i="27"/>
  <c r="BP516" i="27"/>
  <c r="S133" i="27"/>
  <c r="BK133" i="27"/>
  <c r="BP133" i="27"/>
  <c r="S997" i="27"/>
  <c r="BK997" i="27"/>
  <c r="BP997" i="27"/>
  <c r="S926" i="27"/>
  <c r="BK926" i="27"/>
  <c r="BP926" i="27"/>
  <c r="S956" i="27"/>
  <c r="BK956" i="27"/>
  <c r="BP956" i="27"/>
  <c r="S263" i="27"/>
  <c r="BK263" i="27"/>
  <c r="BP263" i="27"/>
  <c r="S28" i="27"/>
  <c r="BK28" i="27"/>
  <c r="BP28" i="27"/>
  <c r="BK905" i="27"/>
  <c r="S905" i="27"/>
  <c r="BP905" i="27"/>
  <c r="S151" i="27"/>
  <c r="BK151" i="27"/>
  <c r="BP151" i="27"/>
  <c r="S154" i="27"/>
  <c r="BK154" i="27"/>
  <c r="BP154" i="27"/>
  <c r="BK646" i="27"/>
  <c r="S646" i="27"/>
  <c r="BP646" i="27"/>
  <c r="S888" i="27"/>
  <c r="BK888" i="27"/>
  <c r="BP888" i="27"/>
  <c r="S361" i="27"/>
  <c r="BK361" i="27"/>
  <c r="BP361" i="27"/>
  <c r="S783" i="27"/>
  <c r="BK783" i="27"/>
  <c r="BP783" i="27"/>
  <c r="S593" i="27"/>
  <c r="BK593" i="27"/>
  <c r="BP593" i="27"/>
  <c r="S822" i="27"/>
  <c r="BK822" i="27"/>
  <c r="BP822" i="27"/>
  <c r="S1003" i="27"/>
  <c r="BK1003" i="27"/>
  <c r="BP1003" i="27"/>
  <c r="S920" i="27"/>
  <c r="BK920" i="27"/>
  <c r="BP920" i="27"/>
  <c r="S1005" i="27"/>
  <c r="BK1005" i="27"/>
  <c r="BP1005" i="27"/>
  <c r="S60" i="27"/>
  <c r="BK60" i="27"/>
  <c r="BP60" i="27"/>
  <c r="BK972" i="27"/>
  <c r="S972" i="27"/>
  <c r="BP972" i="27"/>
  <c r="S565" i="27"/>
  <c r="BK565" i="27"/>
  <c r="BP565" i="27"/>
  <c r="S471" i="27"/>
  <c r="BK471" i="27"/>
  <c r="BP471" i="27"/>
  <c r="BK77" i="27"/>
  <c r="S77" i="27"/>
  <c r="BP77" i="27"/>
  <c r="BK232" i="27"/>
  <c r="S232" i="27"/>
  <c r="BP232" i="27"/>
  <c r="S715" i="27"/>
  <c r="BK715" i="27"/>
  <c r="BP715" i="27"/>
  <c r="S236" i="27"/>
  <c r="BK236" i="27"/>
  <c r="BP236" i="27"/>
  <c r="S728" i="27"/>
  <c r="BK728" i="27"/>
  <c r="BP728" i="27"/>
  <c r="S526" i="27"/>
  <c r="BK526" i="27"/>
  <c r="BP526" i="27"/>
  <c r="S143" i="27"/>
  <c r="BK143" i="27"/>
  <c r="BP143" i="27"/>
  <c r="S100" i="27"/>
  <c r="BK100" i="27"/>
  <c r="BP100" i="27"/>
  <c r="BK399" i="27"/>
  <c r="S399" i="27"/>
  <c r="BP399" i="27"/>
  <c r="S189" i="27"/>
  <c r="BK189" i="27"/>
  <c r="BP189" i="27"/>
  <c r="BK76" i="27"/>
  <c r="S76" i="27"/>
  <c r="BP76" i="27"/>
  <c r="S861" i="27"/>
  <c r="BK861" i="27"/>
  <c r="BP861" i="27"/>
  <c r="S856" i="27"/>
  <c r="BK856" i="27"/>
  <c r="BP856" i="27"/>
  <c r="S372" i="27"/>
  <c r="BK372" i="27"/>
  <c r="BP372" i="27"/>
  <c r="S158" i="27"/>
  <c r="BK158" i="27"/>
  <c r="BP158" i="27"/>
  <c r="S363" i="27"/>
  <c r="BK363" i="27"/>
  <c r="BP363" i="27"/>
  <c r="S736" i="27"/>
  <c r="BK736" i="27"/>
  <c r="BP736" i="27"/>
  <c r="BK953" i="27"/>
  <c r="S953" i="27"/>
  <c r="BP953" i="27"/>
  <c r="S475" i="27"/>
  <c r="BK475" i="27"/>
  <c r="BP475" i="27"/>
  <c r="S932" i="27"/>
  <c r="BK932" i="27"/>
  <c r="BP932" i="27"/>
  <c r="BK933" i="27"/>
  <c r="S933" i="27"/>
  <c r="BP933" i="27"/>
  <c r="S601" i="27"/>
  <c r="BK601" i="27"/>
  <c r="BP601" i="27"/>
  <c r="S42" i="27"/>
  <c r="BK42" i="27"/>
  <c r="BP42" i="27"/>
  <c r="S727" i="27"/>
  <c r="BK727" i="27"/>
  <c r="BP727" i="27"/>
  <c r="S548" i="27"/>
  <c r="BK548" i="27"/>
  <c r="BP548" i="27"/>
  <c r="S429" i="27"/>
  <c r="BK429" i="27"/>
  <c r="BP429" i="27"/>
  <c r="S298" i="27"/>
  <c r="BK298" i="27"/>
  <c r="BP298" i="27"/>
  <c r="S863" i="27"/>
  <c r="BK863" i="27"/>
  <c r="BP863" i="27"/>
  <c r="S696" i="27"/>
  <c r="BK696" i="27"/>
  <c r="BP696" i="27"/>
  <c r="BK603" i="27"/>
  <c r="S603" i="27"/>
  <c r="BP603" i="27"/>
  <c r="S437" i="27"/>
  <c r="BK437" i="27"/>
  <c r="BP437" i="27"/>
  <c r="BK929" i="27"/>
  <c r="S929" i="27"/>
  <c r="BP929" i="27"/>
  <c r="S247" i="27"/>
  <c r="BK247" i="27"/>
  <c r="BP247" i="27"/>
  <c r="S213" i="27"/>
  <c r="BK213" i="27"/>
  <c r="BP213" i="27"/>
  <c r="S119" i="27"/>
  <c r="BK119" i="27"/>
  <c r="BP119" i="27"/>
  <c r="S623" i="27"/>
  <c r="BK623" i="27"/>
  <c r="BP623" i="27"/>
  <c r="S300" i="27"/>
  <c r="BK300" i="27"/>
  <c r="BP300" i="27"/>
  <c r="S205" i="27"/>
  <c r="BK205" i="27"/>
  <c r="BP205" i="27"/>
  <c r="S86" i="27"/>
  <c r="BK86" i="27"/>
  <c r="BP86" i="27"/>
  <c r="BK723" i="27"/>
  <c r="S723" i="27"/>
  <c r="BP723" i="27"/>
  <c r="BK725" i="27"/>
  <c r="S725" i="27"/>
  <c r="BP725" i="27"/>
  <c r="S210" i="27"/>
  <c r="BK210" i="27"/>
  <c r="BP210" i="27"/>
  <c r="S978" i="27"/>
  <c r="BK978" i="27"/>
  <c r="BP978" i="27"/>
  <c r="S655" i="27"/>
  <c r="BK655" i="27"/>
  <c r="BP655" i="27"/>
  <c r="S944" i="27"/>
  <c r="BK944" i="27"/>
  <c r="BP944" i="27"/>
  <c r="S502" i="27"/>
  <c r="BK502" i="27"/>
  <c r="BP502" i="27"/>
  <c r="BK970" i="27"/>
  <c r="S970" i="27"/>
  <c r="BP970" i="27"/>
  <c r="S781" i="27"/>
  <c r="BK781" i="27"/>
  <c r="BP781" i="27"/>
  <c r="S159" i="27"/>
  <c r="BK159" i="27"/>
  <c r="BP159" i="27"/>
  <c r="BK394" i="27"/>
  <c r="S394" i="27"/>
  <c r="BP394" i="27"/>
  <c r="S892" i="27"/>
  <c r="BK892" i="27"/>
  <c r="BP892" i="27"/>
  <c r="S212" i="27"/>
  <c r="BK212" i="27"/>
  <c r="BP212" i="27"/>
  <c r="S717" i="27"/>
  <c r="BK717" i="27"/>
  <c r="BP717" i="27"/>
  <c r="S168" i="27"/>
  <c r="BK168" i="27"/>
  <c r="BP168" i="27"/>
  <c r="S314" i="27"/>
  <c r="BK314" i="27"/>
  <c r="BP314" i="27"/>
  <c r="S806" i="27"/>
  <c r="BK806" i="27"/>
  <c r="BP806" i="27"/>
  <c r="S423" i="27"/>
  <c r="BK423" i="27"/>
  <c r="BP423" i="27"/>
  <c r="S174" i="27"/>
  <c r="BK174" i="27"/>
  <c r="BP174" i="27"/>
  <c r="BK701" i="27"/>
  <c r="S701" i="27"/>
  <c r="BP701" i="27"/>
  <c r="S225" i="27"/>
  <c r="BK225" i="27"/>
  <c r="BP225" i="27"/>
  <c r="S317" i="27"/>
  <c r="BK317" i="27"/>
  <c r="BP317" i="27"/>
  <c r="S209" i="27"/>
  <c r="BK209" i="27"/>
  <c r="BP209" i="27"/>
  <c r="BK243" i="27"/>
  <c r="S243" i="27"/>
  <c r="BP243" i="27"/>
  <c r="BK453" i="27"/>
  <c r="S453" i="27"/>
  <c r="BP453" i="27"/>
  <c r="S408" i="27"/>
  <c r="BK408" i="27"/>
  <c r="BP408" i="27"/>
  <c r="S604" i="27"/>
  <c r="BK604" i="27"/>
  <c r="BP604" i="27"/>
  <c r="BK814" i="27"/>
  <c r="S814" i="27"/>
  <c r="BP814" i="27"/>
  <c r="S260" i="27"/>
  <c r="BK260" i="27"/>
  <c r="BP260" i="27"/>
  <c r="S793" i="27"/>
  <c r="BK793" i="27"/>
  <c r="BP793" i="27"/>
  <c r="BK546" i="27"/>
  <c r="S546" i="27"/>
  <c r="BP546" i="27"/>
  <c r="S425" i="27"/>
  <c r="BK425" i="27"/>
  <c r="BP425" i="27"/>
  <c r="S465" i="27"/>
  <c r="BK465" i="27"/>
  <c r="BP465" i="27"/>
  <c r="BK845" i="27"/>
  <c r="S845" i="27"/>
  <c r="BP845" i="27"/>
  <c r="S231" i="27"/>
  <c r="BK231" i="27"/>
  <c r="BP231" i="27"/>
  <c r="S208" i="27"/>
  <c r="BK208" i="27"/>
  <c r="BP208" i="27"/>
  <c r="S326" i="27"/>
  <c r="BK326" i="27"/>
  <c r="BP326" i="27"/>
  <c r="S884" i="27"/>
  <c r="BK884" i="27"/>
  <c r="BP884" i="27"/>
  <c r="S333" i="27"/>
  <c r="BK333" i="27"/>
  <c r="BP333" i="27"/>
  <c r="S490" i="27"/>
  <c r="BK490" i="27"/>
  <c r="BP490" i="27"/>
  <c r="S127" i="27"/>
  <c r="BK127" i="27"/>
  <c r="BP127" i="27"/>
  <c r="S738" i="27"/>
  <c r="BK738" i="27"/>
  <c r="BP738" i="27"/>
  <c r="S226" i="27"/>
  <c r="BK226" i="27"/>
  <c r="BP226" i="27"/>
  <c r="S609" i="27"/>
  <c r="BK609" i="27"/>
  <c r="BP609" i="27"/>
  <c r="S473" i="27"/>
  <c r="BK473" i="27"/>
  <c r="BP473" i="27"/>
  <c r="S460" i="27"/>
  <c r="BK460" i="27"/>
  <c r="BP460" i="27"/>
  <c r="S295" i="27"/>
  <c r="BK295" i="27"/>
  <c r="BP295" i="27"/>
  <c r="S482" i="27"/>
  <c r="BK482" i="27"/>
  <c r="BP482" i="27"/>
  <c r="S837" i="27"/>
  <c r="BK837" i="27"/>
  <c r="BP837" i="27"/>
  <c r="S276" i="27"/>
  <c r="BK276" i="27"/>
  <c r="BP276" i="27"/>
  <c r="S537" i="27"/>
  <c r="BK537" i="27"/>
  <c r="BP537" i="27"/>
  <c r="S479" i="27"/>
  <c r="BK479" i="27"/>
  <c r="BP479" i="27"/>
  <c r="S830" i="27"/>
  <c r="BK830" i="27"/>
  <c r="BP830" i="27"/>
  <c r="S275" i="27"/>
  <c r="BK275" i="27"/>
  <c r="BP275" i="27"/>
  <c r="S358" i="27"/>
  <c r="BK358" i="27"/>
  <c r="BP358" i="27"/>
  <c r="S287" i="27"/>
  <c r="BK287" i="27"/>
  <c r="BP287" i="27"/>
  <c r="S407" i="27"/>
  <c r="BK407" i="27"/>
  <c r="BP407" i="27"/>
  <c r="S883" i="27"/>
  <c r="BK883" i="27"/>
  <c r="BP883" i="27"/>
  <c r="S223" i="27"/>
  <c r="BK223" i="27"/>
  <c r="BP223" i="27"/>
  <c r="BK869" i="27"/>
  <c r="S869" i="27"/>
  <c r="BP869" i="27"/>
  <c r="BK292" i="27"/>
  <c r="S292" i="27"/>
  <c r="BP292" i="27"/>
  <c r="S376" i="27"/>
  <c r="BK376" i="27"/>
  <c r="BP376" i="27"/>
  <c r="S779" i="27"/>
  <c r="BK779" i="27"/>
  <c r="BP779" i="27"/>
  <c r="BK328" i="27"/>
  <c r="S328" i="27"/>
  <c r="BP328" i="27"/>
  <c r="S114" i="27"/>
  <c r="BK114" i="27"/>
  <c r="BP114" i="27"/>
  <c r="S214" i="27"/>
  <c r="BK214" i="27"/>
  <c r="BP214" i="27"/>
  <c r="S992" i="27"/>
  <c r="BK992" i="27"/>
  <c r="BP992" i="27"/>
  <c r="BK432" i="27"/>
  <c r="S432" i="27"/>
  <c r="BP432" i="27"/>
  <c r="S101" i="27"/>
  <c r="BK101" i="27"/>
  <c r="BP101" i="27"/>
  <c r="S25" i="27"/>
  <c r="BK25" i="27"/>
  <c r="BP25" i="27"/>
  <c r="S635" i="27"/>
  <c r="BK635" i="27"/>
  <c r="BP635" i="27"/>
  <c r="S54" i="27"/>
  <c r="BK54" i="27"/>
  <c r="BP54" i="27"/>
  <c r="S636" i="27"/>
  <c r="BK636" i="27"/>
  <c r="BP636" i="27"/>
  <c r="S680" i="27"/>
  <c r="BK680" i="27"/>
  <c r="BP680" i="27"/>
  <c r="S360" i="27"/>
  <c r="BK360" i="27"/>
  <c r="BP360" i="27"/>
  <c r="BK989" i="27"/>
  <c r="S989" i="27"/>
  <c r="BP989" i="27"/>
  <c r="S37" i="27"/>
  <c r="BK37" i="27"/>
  <c r="BP37" i="27"/>
  <c r="S367" i="27"/>
  <c r="BK367" i="27"/>
  <c r="BP367" i="27"/>
  <c r="S222" i="27"/>
  <c r="BK222" i="27"/>
  <c r="BP222" i="27"/>
  <c r="S337" i="27"/>
  <c r="BK337" i="27"/>
  <c r="BP337" i="27"/>
  <c r="S591" i="27"/>
  <c r="BK591" i="27"/>
  <c r="BP591" i="27"/>
  <c r="BK233" i="27"/>
  <c r="S233" i="27"/>
  <c r="BP233" i="27"/>
  <c r="S832" i="27"/>
  <c r="BK832" i="27"/>
  <c r="BP832" i="27"/>
  <c r="S273" i="27"/>
  <c r="BK273" i="27"/>
  <c r="BP273" i="27"/>
  <c r="BK598" i="27"/>
  <c r="S598" i="27"/>
  <c r="BP598" i="27"/>
  <c r="S503" i="27"/>
  <c r="BK503" i="27"/>
  <c r="BP503" i="27"/>
  <c r="BK916" i="27"/>
  <c r="S916" i="27"/>
  <c r="BP916" i="27"/>
  <c r="S852" i="27"/>
  <c r="BK852" i="27"/>
  <c r="BP852" i="27"/>
  <c r="S901" i="27"/>
  <c r="BK901" i="27"/>
  <c r="BP901" i="27"/>
  <c r="S639" i="27"/>
  <c r="BK639" i="27"/>
  <c r="BP639" i="27"/>
  <c r="S353" i="27"/>
  <c r="BK353" i="27"/>
  <c r="BP353" i="27"/>
  <c r="S400" i="27"/>
  <c r="BK400" i="27"/>
  <c r="BP400" i="27"/>
  <c r="S56" i="27"/>
  <c r="BK56" i="27"/>
  <c r="BP56" i="27"/>
  <c r="S824" i="27"/>
  <c r="BK824" i="27"/>
  <c r="BP824" i="27"/>
  <c r="S922" i="27"/>
  <c r="BK922" i="27"/>
  <c r="BP922" i="27"/>
  <c r="S72" i="27"/>
  <c r="BK72" i="27"/>
  <c r="BP72" i="27"/>
  <c r="S578" i="27"/>
  <c r="BK578" i="27"/>
  <c r="BP578" i="27"/>
  <c r="S843" i="27"/>
  <c r="BK843" i="27"/>
  <c r="BP843" i="27"/>
  <c r="S583" i="27"/>
  <c r="BK583" i="27"/>
  <c r="BP583" i="27"/>
  <c r="S632" i="27"/>
  <c r="BK632" i="27"/>
  <c r="BP632" i="27"/>
  <c r="S549" i="27"/>
  <c r="BK549" i="27"/>
  <c r="BP549" i="27"/>
  <c r="S951" i="27"/>
  <c r="BK951" i="27"/>
  <c r="BP951" i="27"/>
  <c r="BK342" i="27"/>
  <c r="S342" i="27"/>
  <c r="BP342" i="27"/>
  <c r="S823" i="27"/>
  <c r="BK823" i="27"/>
  <c r="BP823" i="27"/>
  <c r="S88" i="27"/>
  <c r="BK88" i="27"/>
  <c r="BP88" i="27"/>
  <c r="S912" i="27"/>
  <c r="BK912" i="27"/>
  <c r="BP912" i="27"/>
  <c r="S50" i="27"/>
  <c r="BK50" i="27"/>
  <c r="BP50" i="27"/>
  <c r="BK293" i="27"/>
  <c r="S293" i="27"/>
  <c r="BP293" i="27"/>
  <c r="S810" i="27"/>
  <c r="BK810" i="27"/>
  <c r="BP810" i="27"/>
  <c r="S253" i="27"/>
  <c r="BK253" i="27"/>
  <c r="BP253" i="27"/>
  <c r="S1011" i="27"/>
  <c r="BK1011" i="27"/>
  <c r="BP1011" i="27"/>
  <c r="S617" i="27"/>
  <c r="BK617" i="27"/>
  <c r="BP617" i="27"/>
  <c r="S175" i="27"/>
  <c r="BK175" i="27"/>
  <c r="BP175" i="27"/>
  <c r="S512" i="27"/>
  <c r="BK512" i="27"/>
  <c r="BP512" i="27"/>
  <c r="BK142" i="27"/>
  <c r="S142" i="27"/>
  <c r="BP142" i="27"/>
  <c r="S1006" i="27"/>
  <c r="BK1006" i="27"/>
  <c r="BP1006" i="27"/>
  <c r="S468" i="27"/>
  <c r="BK468" i="27"/>
  <c r="BP468" i="27"/>
  <c r="S891" i="27"/>
  <c r="BK891" i="27"/>
  <c r="BP891" i="27"/>
  <c r="BK441" i="27"/>
  <c r="S441" i="27"/>
  <c r="BP441" i="27"/>
  <c r="S126" i="27"/>
  <c r="BK126" i="27"/>
  <c r="BP126" i="27"/>
  <c r="S99" i="27"/>
  <c r="BK99" i="27"/>
  <c r="BP99" i="27"/>
  <c r="BK785" i="27"/>
  <c r="S785" i="27"/>
  <c r="BP785" i="27"/>
  <c r="S967" i="27"/>
  <c r="BK967" i="27"/>
  <c r="BP967" i="27"/>
  <c r="BK790" i="27"/>
  <c r="S790" i="27"/>
  <c r="BP790" i="27"/>
  <c r="BK279" i="27"/>
  <c r="S279" i="27"/>
  <c r="BP279" i="27"/>
  <c r="S424" i="27"/>
  <c r="BK424" i="27"/>
  <c r="BP424" i="27"/>
  <c r="S508" i="27"/>
  <c r="BK508" i="27"/>
  <c r="BP508" i="27"/>
  <c r="S57" i="27"/>
  <c r="BK57" i="27"/>
  <c r="BP57" i="27"/>
  <c r="S782" i="27"/>
  <c r="BK782" i="27"/>
  <c r="BP782" i="27"/>
  <c r="S847" i="27"/>
  <c r="BK847" i="27"/>
  <c r="BP847" i="27"/>
  <c r="BK383" i="27"/>
  <c r="S383" i="27"/>
  <c r="BP383" i="27"/>
  <c r="BK27" i="27"/>
  <c r="S27" i="27"/>
  <c r="BP27" i="27"/>
  <c r="S416" i="27"/>
  <c r="BK416" i="27"/>
  <c r="BP416" i="27"/>
  <c r="S915" i="27"/>
  <c r="BK915" i="27"/>
  <c r="BP915" i="27"/>
  <c r="S380" i="27"/>
  <c r="BK380" i="27"/>
  <c r="BP380" i="27"/>
  <c r="S958" i="27"/>
  <c r="BK958" i="27"/>
  <c r="BP958" i="27"/>
  <c r="S33" i="27"/>
  <c r="BK33" i="27"/>
  <c r="BP33" i="27"/>
  <c r="BK947" i="27"/>
  <c r="S947" i="27"/>
  <c r="BP947" i="27"/>
  <c r="BK340" i="27"/>
  <c r="S340" i="27"/>
  <c r="BP340" i="27"/>
  <c r="S907" i="27"/>
  <c r="BK907" i="27"/>
  <c r="BP907" i="27"/>
  <c r="S393" i="27"/>
  <c r="BK393" i="27"/>
  <c r="BP393" i="27"/>
  <c r="S613" i="27"/>
  <c r="BK613" i="27"/>
  <c r="BP613" i="27"/>
  <c r="S385" i="27"/>
  <c r="BK385" i="27"/>
  <c r="BP385" i="27"/>
  <c r="S704" i="27"/>
  <c r="BK704" i="27"/>
  <c r="BP704" i="27"/>
  <c r="S262" i="27"/>
  <c r="BK262" i="27"/>
  <c r="BP262" i="27"/>
  <c r="BK504" i="27"/>
  <c r="S504" i="27"/>
  <c r="BP504" i="27"/>
  <c r="S667" i="27"/>
  <c r="BK667" i="27"/>
  <c r="BP667" i="27"/>
  <c r="S744" i="27"/>
  <c r="BK744" i="27"/>
  <c r="BP744" i="27"/>
  <c r="S257" i="27"/>
  <c r="BK257" i="27"/>
  <c r="BP257" i="27"/>
  <c r="S573" i="27"/>
  <c r="BK573" i="27"/>
  <c r="BP573" i="27"/>
  <c r="BK665" i="27"/>
  <c r="S665" i="27"/>
  <c r="BP665" i="27"/>
  <c r="S146" i="27"/>
  <c r="BK146" i="27"/>
  <c r="BP146" i="27"/>
  <c r="S1000" i="27"/>
  <c r="BK1000" i="27"/>
  <c r="BP1000" i="27"/>
  <c r="S297" i="27"/>
  <c r="BK297" i="27"/>
  <c r="BP297" i="27"/>
  <c r="S796" i="27"/>
  <c r="BK796" i="27"/>
  <c r="BP796" i="27"/>
  <c r="S536" i="27"/>
  <c r="BK536" i="27"/>
  <c r="BP536" i="27"/>
  <c r="BK171" i="27"/>
  <c r="S171" i="27"/>
  <c r="BP171" i="27"/>
  <c r="BK455" i="27"/>
  <c r="S455" i="27"/>
  <c r="BP455" i="27"/>
  <c r="S530" i="27"/>
  <c r="BK530" i="27"/>
  <c r="BP530" i="27"/>
  <c r="S381" i="27"/>
  <c r="BK381" i="27"/>
  <c r="BP381" i="27"/>
  <c r="S676" i="27"/>
  <c r="BK676" i="27"/>
  <c r="BP676" i="27"/>
  <c r="S156" i="27"/>
  <c r="BK156" i="27"/>
  <c r="BP156" i="27"/>
  <c r="S674" i="27"/>
  <c r="BK674" i="27"/>
  <c r="BP674" i="27"/>
  <c r="S691" i="27"/>
  <c r="BK691" i="27"/>
  <c r="BP691" i="27"/>
  <c r="S467" i="27"/>
  <c r="BK467" i="27"/>
  <c r="BP467" i="27"/>
  <c r="S472" i="27"/>
  <c r="BK472" i="27"/>
  <c r="BP472" i="27"/>
  <c r="S991" i="27"/>
  <c r="BK991" i="27"/>
  <c r="BP991" i="27"/>
  <c r="S178" i="27"/>
  <c r="BK178" i="27"/>
  <c r="BP178" i="27"/>
  <c r="S94" i="27"/>
  <c r="BK94" i="27"/>
  <c r="BP94" i="27"/>
  <c r="S626" i="27"/>
  <c r="BK626" i="27"/>
  <c r="BP626" i="27"/>
  <c r="BK977" i="27"/>
  <c r="S977" i="27"/>
  <c r="BP977" i="27"/>
  <c r="S334" i="27"/>
  <c r="BK334" i="27"/>
  <c r="BP334" i="27"/>
  <c r="S995" i="27"/>
  <c r="BK995" i="27"/>
  <c r="BP995" i="27"/>
  <c r="S982" i="27"/>
  <c r="BK982" i="27"/>
  <c r="BP982" i="27"/>
  <c r="S941" i="27"/>
  <c r="BK941" i="27"/>
  <c r="BP941" i="27"/>
  <c r="BK993" i="27"/>
  <c r="S993" i="27"/>
  <c r="BP993" i="27"/>
  <c r="S685" i="27"/>
  <c r="BK685" i="27"/>
  <c r="BP685" i="27"/>
  <c r="S265" i="27"/>
  <c r="BK265" i="27"/>
  <c r="BP265" i="27"/>
  <c r="S377" i="27"/>
  <c r="BK377" i="27"/>
  <c r="BP377" i="27"/>
  <c r="S343" i="27"/>
  <c r="BK343" i="27"/>
  <c r="BP343" i="27"/>
  <c r="S889" i="27"/>
  <c r="BK889" i="27"/>
  <c r="BP889" i="27"/>
  <c r="S571" i="27"/>
  <c r="BK571" i="27"/>
  <c r="BP571" i="27"/>
  <c r="S346" i="27"/>
  <c r="BK346" i="27"/>
  <c r="BP346" i="27"/>
  <c r="S316" i="27"/>
  <c r="BK316" i="27"/>
  <c r="BP316" i="27"/>
  <c r="S620" i="27"/>
  <c r="BK620" i="27"/>
  <c r="BP620" i="27"/>
  <c r="S658" i="27"/>
  <c r="BK658" i="27"/>
  <c r="BP658" i="27"/>
  <c r="S148" i="27"/>
  <c r="BK148" i="27"/>
  <c r="BP148" i="27"/>
  <c r="BK366" i="27"/>
  <c r="S366" i="27"/>
  <c r="BP366" i="27"/>
  <c r="S576" i="27"/>
  <c r="BK576" i="27"/>
  <c r="BP576" i="27"/>
  <c r="BK556" i="27"/>
  <c r="S556" i="27"/>
  <c r="BP556" i="27"/>
  <c r="S191" i="27"/>
  <c r="BK191" i="27"/>
  <c r="BP191" i="27"/>
  <c r="S122" i="27"/>
  <c r="BK122" i="27"/>
  <c r="BP122" i="27"/>
  <c r="S270" i="27"/>
  <c r="BK270" i="27"/>
  <c r="BP270" i="27"/>
  <c r="S481" i="27"/>
  <c r="BK481" i="27"/>
  <c r="BP481" i="27"/>
  <c r="S523" i="27"/>
  <c r="BK523" i="27"/>
  <c r="BP523" i="27"/>
  <c r="BK707" i="27"/>
  <c r="S707" i="27"/>
  <c r="BP707" i="27"/>
  <c r="BK893" i="27"/>
  <c r="S893" i="27"/>
  <c r="BP893" i="27"/>
  <c r="S774" i="27"/>
  <c r="BK774" i="27"/>
  <c r="BP774" i="27"/>
  <c r="S645" i="27"/>
  <c r="BK645" i="27"/>
  <c r="BP645" i="27"/>
  <c r="S588" i="27"/>
  <c r="BK588" i="27"/>
  <c r="BP588" i="27"/>
  <c r="S590" i="27"/>
  <c r="BK590" i="27"/>
  <c r="BP590" i="27"/>
  <c r="S204" i="27"/>
  <c r="BK204" i="27"/>
  <c r="BP204" i="27"/>
  <c r="S703" i="27"/>
  <c r="BK703" i="27"/>
  <c r="BP703" i="27"/>
  <c r="S23" i="27"/>
  <c r="BK23" i="27"/>
  <c r="BP23" i="27"/>
  <c r="BK351" i="27"/>
  <c r="S351" i="27"/>
  <c r="BP351" i="27"/>
  <c r="S927" i="27"/>
  <c r="BK927" i="27"/>
  <c r="BP927" i="27"/>
  <c r="S320" i="27"/>
  <c r="BK320" i="27"/>
  <c r="BP320" i="27"/>
  <c r="S563" i="27"/>
  <c r="BK563" i="27"/>
  <c r="BP563" i="27"/>
  <c r="S206" i="27"/>
  <c r="BK206" i="27"/>
  <c r="BP206" i="27"/>
  <c r="S840" i="27"/>
  <c r="BK840" i="27"/>
  <c r="BP840" i="27"/>
  <c r="S289" i="27"/>
  <c r="BK289" i="27"/>
  <c r="BP289" i="27"/>
  <c r="S698" i="27"/>
  <c r="BK698" i="27"/>
  <c r="BP698" i="27"/>
  <c r="S568" i="27"/>
  <c r="BK568" i="27"/>
  <c r="BP568" i="27"/>
  <c r="S921" i="27"/>
  <c r="BK921" i="27"/>
  <c r="BP921" i="27"/>
  <c r="S660" i="27"/>
  <c r="BK660" i="27"/>
  <c r="BP660" i="27"/>
  <c r="S643" i="27"/>
  <c r="BK643" i="27"/>
  <c r="BP643" i="27"/>
  <c r="BK59" i="27"/>
  <c r="S59" i="27"/>
  <c r="BP59" i="27"/>
  <c r="S315" i="27"/>
  <c r="BK315" i="27"/>
  <c r="BP315" i="27"/>
  <c r="S808" i="27"/>
  <c r="BK808" i="27"/>
  <c r="BP808" i="27"/>
  <c r="S931" i="27"/>
  <c r="BK931" i="27"/>
  <c r="BP931" i="27"/>
  <c r="S874" i="27"/>
  <c r="BK874" i="27"/>
  <c r="BP874" i="27"/>
  <c r="S669" i="27"/>
  <c r="BK669" i="27"/>
  <c r="BP669" i="27"/>
  <c r="S541" i="27"/>
  <c r="BK541" i="27"/>
  <c r="BP541" i="27"/>
  <c r="S762" i="27"/>
  <c r="BK762" i="27"/>
  <c r="BP762" i="27"/>
  <c r="S239" i="27"/>
  <c r="BK239" i="27"/>
  <c r="BP239" i="27"/>
  <c r="S697" i="27"/>
  <c r="BK697" i="27"/>
  <c r="BP697" i="27"/>
  <c r="S881" i="27"/>
  <c r="BK881" i="27"/>
  <c r="BP881" i="27"/>
  <c r="S177" i="27"/>
  <c r="BK177" i="27"/>
  <c r="BP177" i="27"/>
  <c r="S555" i="27"/>
  <c r="BK555" i="27"/>
  <c r="BP555" i="27"/>
  <c r="S203" i="27"/>
  <c r="BK203" i="27"/>
  <c r="BP203" i="27"/>
  <c r="S267" i="27"/>
  <c r="BK267" i="27"/>
  <c r="BP267" i="27"/>
  <c r="BK525" i="27"/>
  <c r="S525" i="27"/>
  <c r="BP525" i="27"/>
  <c r="S240" i="27"/>
  <c r="BK240" i="27"/>
  <c r="BP240" i="27"/>
  <c r="S40" i="27"/>
  <c r="BK40" i="27"/>
  <c r="BP40" i="27"/>
  <c r="S480" i="27"/>
  <c r="BK480" i="27"/>
  <c r="BP480" i="27"/>
  <c r="BK654" i="27"/>
  <c r="S654" i="27"/>
  <c r="BP654" i="27"/>
  <c r="S509" i="27"/>
  <c r="BK509" i="27"/>
  <c r="BP509" i="27"/>
  <c r="S511" i="27"/>
  <c r="BK511" i="27"/>
  <c r="BP511" i="27"/>
  <c r="S937" i="27"/>
  <c r="BK937" i="27"/>
  <c r="BP937" i="27"/>
  <c r="S115" i="27"/>
  <c r="BK115" i="27"/>
  <c r="BP115" i="27"/>
  <c r="S710" i="27"/>
  <c r="BK710" i="27"/>
  <c r="BP710" i="27"/>
  <c r="BK438" i="27"/>
  <c r="S438" i="27"/>
  <c r="BP438" i="27"/>
  <c r="S743" i="27"/>
  <c r="BK743" i="27"/>
  <c r="BP743" i="27"/>
  <c r="S345" i="27"/>
  <c r="BK345" i="27"/>
  <c r="BP345" i="27"/>
  <c r="S364" i="27"/>
  <c r="BK364" i="27"/>
  <c r="BP364" i="27"/>
  <c r="S533" i="27"/>
  <c r="BK533" i="27"/>
  <c r="BP533" i="27"/>
  <c r="S68" i="27"/>
  <c r="BK68" i="27"/>
  <c r="BP68" i="27"/>
  <c r="BK765" i="27"/>
  <c r="S765" i="27"/>
  <c r="BP765" i="27"/>
  <c r="S421" i="27"/>
  <c r="BK421" i="27"/>
  <c r="BP421" i="27"/>
  <c r="S819" i="27"/>
  <c r="BK819" i="27"/>
  <c r="BP819" i="27"/>
  <c r="BK629" i="27"/>
  <c r="S629" i="27"/>
  <c r="BP629" i="27"/>
  <c r="S750" i="27"/>
  <c r="BK750" i="27"/>
  <c r="BP750" i="27"/>
  <c r="S586" i="27"/>
  <c r="BK586" i="27"/>
  <c r="BP586" i="27"/>
  <c r="S397" i="27"/>
  <c r="BK397" i="27"/>
  <c r="BP397" i="27"/>
  <c r="S238" i="27"/>
  <c r="BK238" i="27"/>
  <c r="BP238" i="27"/>
  <c r="S589" i="27"/>
  <c r="BK589" i="27"/>
  <c r="BP589" i="27"/>
  <c r="S103" i="27"/>
  <c r="BK103" i="27"/>
  <c r="BP103" i="27"/>
  <c r="S70" i="27"/>
  <c r="BK70" i="27"/>
  <c r="BP70" i="27"/>
  <c r="S663" i="27"/>
  <c r="BK663" i="27"/>
  <c r="BP663" i="27"/>
  <c r="S763" i="27"/>
  <c r="BK763" i="27"/>
  <c r="BP763" i="27"/>
  <c r="S562" i="27"/>
  <c r="BK562" i="27"/>
  <c r="BP562" i="27"/>
  <c r="S362" i="27"/>
  <c r="BK362" i="27"/>
  <c r="BP362" i="27"/>
  <c r="S150" i="27"/>
  <c r="BK150" i="27"/>
  <c r="BP150" i="27"/>
  <c r="S227" i="27"/>
  <c r="BK227" i="27"/>
  <c r="BP227" i="27"/>
  <c r="S976" i="27"/>
  <c r="BK976" i="27"/>
  <c r="BP976" i="27"/>
  <c r="S141" i="27"/>
  <c r="BK141" i="27"/>
  <c r="BP141" i="27"/>
  <c r="BK327" i="27"/>
  <c r="S327" i="27"/>
  <c r="BP327" i="27"/>
  <c r="S501" i="27"/>
  <c r="BK501" i="27"/>
  <c r="BP501" i="27"/>
  <c r="BK183" i="27"/>
  <c r="S183" i="27"/>
  <c r="BP183" i="27"/>
  <c r="S671" i="27"/>
  <c r="BK671" i="27"/>
  <c r="BP671" i="27"/>
  <c r="S241" i="27"/>
  <c r="BK241" i="27"/>
  <c r="BP241" i="27"/>
  <c r="S89" i="27"/>
  <c r="BK89" i="27"/>
  <c r="BP89" i="27"/>
  <c r="BK306" i="27"/>
  <c r="S306" i="27"/>
  <c r="BP306" i="27"/>
  <c r="BK291" i="27"/>
  <c r="S291" i="27"/>
  <c r="BP291" i="27"/>
  <c r="S569" i="27"/>
  <c r="BK569" i="27"/>
  <c r="BP569" i="27"/>
  <c r="S945" i="27"/>
  <c r="BK945" i="27"/>
  <c r="BP945" i="27"/>
  <c r="S384" i="27"/>
  <c r="BK384" i="27"/>
  <c r="BP384" i="27"/>
  <c r="S386" i="27"/>
  <c r="BK386" i="27"/>
  <c r="BP386" i="27"/>
  <c r="S427" i="27"/>
  <c r="BK427" i="27"/>
  <c r="BP427" i="27"/>
  <c r="S686" i="27"/>
  <c r="BK686" i="27"/>
  <c r="BP686" i="27"/>
  <c r="S299" i="27"/>
  <c r="BK299" i="27"/>
  <c r="BP299" i="27"/>
  <c r="S496" i="27"/>
  <c r="BK496" i="27"/>
  <c r="BP496" i="27"/>
  <c r="S215" i="27"/>
  <c r="BK215" i="27"/>
  <c r="BP215" i="27"/>
  <c r="S518" i="27"/>
  <c r="BK518" i="27"/>
  <c r="BP518" i="27"/>
  <c r="S285" i="27"/>
  <c r="BK285" i="27"/>
  <c r="BP285" i="27"/>
  <c r="S968" i="27"/>
  <c r="BK968" i="27"/>
  <c r="BP968" i="27"/>
  <c r="S252" i="27"/>
  <c r="BK252" i="27"/>
  <c r="BP252" i="27"/>
  <c r="S1008" i="27"/>
  <c r="BK1008" i="27"/>
  <c r="BP1008" i="27"/>
  <c r="S185" i="27"/>
  <c r="BK185" i="27"/>
  <c r="BP185" i="27"/>
  <c r="S271" i="27"/>
  <c r="BK271" i="27"/>
  <c r="BP271" i="27"/>
  <c r="S179" i="27"/>
  <c r="BK179" i="27"/>
  <c r="BP179" i="27"/>
  <c r="S435" i="27"/>
  <c r="BK435" i="27"/>
  <c r="BP435" i="27"/>
  <c r="S80" i="27"/>
  <c r="BK80" i="27"/>
  <c r="BP80" i="27"/>
  <c r="BK897" i="27"/>
  <c r="S897" i="27"/>
  <c r="BP897" i="27"/>
  <c r="S492" i="27"/>
  <c r="BK492" i="27"/>
  <c r="BP492" i="27"/>
  <c r="S182" i="27"/>
  <c r="BK182" i="27"/>
  <c r="BP182" i="27"/>
  <c r="S859" i="27"/>
  <c r="BK859" i="27"/>
  <c r="BP859" i="27"/>
  <c r="S983" i="27"/>
  <c r="BK983" i="27"/>
  <c r="BP983" i="27"/>
  <c r="S758" i="27"/>
  <c r="BK758" i="27"/>
  <c r="BP758" i="27"/>
  <c r="S943" i="27"/>
  <c r="BK943" i="27"/>
  <c r="BP943" i="27"/>
  <c r="S36" i="27"/>
  <c r="BK36" i="27"/>
  <c r="BP36" i="27"/>
  <c r="S409" i="27"/>
  <c r="BK409" i="27"/>
  <c r="BP409" i="27"/>
  <c r="S795" i="27"/>
  <c r="BK795" i="27"/>
  <c r="BP795" i="27"/>
  <c r="BK522" i="27"/>
  <c r="S522" i="27"/>
  <c r="BP522" i="27"/>
  <c r="S249" i="27"/>
  <c r="BK249" i="27"/>
  <c r="BP249" i="27"/>
  <c r="S650" i="27"/>
  <c r="BK650" i="27"/>
  <c r="BP650" i="27"/>
  <c r="S55" i="27"/>
  <c r="BK55" i="27"/>
  <c r="BP55" i="27"/>
  <c r="S775" i="27"/>
  <c r="BK775" i="27"/>
  <c r="BP775" i="27"/>
  <c r="S909" i="27"/>
  <c r="BK909" i="27"/>
  <c r="BP909" i="27"/>
  <c r="BK574" i="27"/>
  <c r="S574" i="27"/>
  <c r="BP574" i="27"/>
  <c r="S323" i="27"/>
  <c r="BK323" i="27"/>
  <c r="BP323" i="27"/>
  <c r="S517" i="27"/>
  <c r="BK517" i="27"/>
  <c r="BP517" i="27"/>
  <c r="S64" i="27"/>
  <c r="BK64" i="27"/>
  <c r="BP64" i="27"/>
  <c r="BK582" i="27"/>
  <c r="S582" i="27"/>
  <c r="BP582" i="27"/>
  <c r="S754" i="27"/>
  <c r="BK754" i="27"/>
  <c r="BP754" i="27"/>
  <c r="BK387" i="27"/>
  <c r="S387" i="27"/>
  <c r="BP387" i="27"/>
  <c r="S139" i="27"/>
  <c r="BK139" i="27"/>
  <c r="BP139" i="27"/>
  <c r="S356" i="27"/>
  <c r="BK356" i="27"/>
  <c r="BP356" i="27"/>
  <c r="S357" i="27"/>
  <c r="BK357" i="27"/>
  <c r="BP357" i="27"/>
  <c r="S515" i="27"/>
  <c r="BK515" i="27"/>
  <c r="BP515" i="27"/>
  <c r="S962" i="27"/>
  <c r="BK962" i="27"/>
  <c r="BP962" i="27"/>
  <c r="S651" i="27"/>
  <c r="BK651" i="27"/>
  <c r="BP651" i="27"/>
  <c r="S836" i="27"/>
  <c r="BK836" i="27"/>
  <c r="BP836" i="27"/>
  <c r="S757" i="27"/>
  <c r="BK757" i="27"/>
  <c r="BP757" i="27"/>
  <c r="BK484" i="27"/>
  <c r="S484" i="27"/>
  <c r="BP484" i="27"/>
  <c r="S104" i="27"/>
  <c r="BK104" i="27"/>
  <c r="BP104" i="27"/>
  <c r="S898" i="27"/>
  <c r="BK898" i="27"/>
  <c r="BP898" i="27"/>
  <c r="S719" i="27"/>
  <c r="BK719" i="27"/>
  <c r="BP719" i="27"/>
  <c r="S553" i="27"/>
  <c r="BK553" i="27"/>
  <c r="BP553" i="27"/>
  <c r="S1010" i="27"/>
  <c r="BK1010" i="27"/>
  <c r="BP1010" i="27"/>
  <c r="S735" i="27"/>
  <c r="BK735" i="27"/>
  <c r="BP735" i="27"/>
  <c r="BK149" i="27"/>
  <c r="S149" i="27"/>
  <c r="BP149" i="27"/>
  <c r="S737" i="27"/>
  <c r="BK737" i="27"/>
  <c r="BP737" i="27"/>
  <c r="S952" i="27"/>
  <c r="BK952" i="27"/>
  <c r="BP952" i="27"/>
  <c r="S919" i="27"/>
  <c r="BK919" i="27"/>
  <c r="BP919" i="27"/>
  <c r="S129" i="27"/>
  <c r="BK129" i="27"/>
  <c r="BP129" i="27"/>
  <c r="BK885" i="27"/>
  <c r="S885" i="27"/>
  <c r="BP885" i="27"/>
  <c r="S390" i="27"/>
  <c r="BK390" i="27"/>
  <c r="BP390" i="27"/>
  <c r="S403" i="27"/>
  <c r="BK403" i="27"/>
  <c r="BP403" i="27"/>
  <c r="S443" i="27"/>
  <c r="BK443" i="27"/>
  <c r="BP443" i="27"/>
  <c r="S181" i="27"/>
  <c r="BK181" i="27"/>
  <c r="BP181" i="27"/>
  <c r="S566" i="27"/>
  <c r="BK566" i="27"/>
  <c r="BP566" i="27"/>
  <c r="S974" i="27"/>
  <c r="BK974" i="27"/>
  <c r="BP974" i="27"/>
  <c r="S434" i="27"/>
  <c r="BK434" i="27"/>
  <c r="BP434" i="27"/>
  <c r="S354" i="27"/>
  <c r="BK354" i="27"/>
  <c r="BP354" i="27"/>
  <c r="BK657" i="27"/>
  <c r="S657" i="27"/>
  <c r="BP657" i="27"/>
  <c r="BK454" i="27"/>
  <c r="S454" i="27"/>
  <c r="BP454" i="27"/>
  <c r="S769" i="27"/>
  <c r="BK769" i="27"/>
  <c r="BP769" i="27"/>
  <c r="S711" i="27"/>
  <c r="BK711" i="27"/>
  <c r="BP711" i="27"/>
  <c r="S388" i="27"/>
  <c r="BK388" i="27"/>
  <c r="BP388" i="27"/>
  <c r="S186" i="27"/>
  <c r="BK186" i="27"/>
  <c r="BP186" i="27"/>
  <c r="S979" i="27"/>
  <c r="BK979" i="27"/>
  <c r="BP979" i="27"/>
  <c r="S368" i="27"/>
  <c r="BK368" i="27"/>
  <c r="BP368" i="27"/>
  <c r="BK202" i="27"/>
  <c r="S202" i="27"/>
  <c r="BP202" i="27"/>
  <c r="BK675" i="27"/>
  <c r="S675" i="27"/>
  <c r="BP675" i="27"/>
  <c r="S713" i="27"/>
  <c r="BK713" i="27"/>
  <c r="BP713" i="27"/>
  <c r="BK448" i="27"/>
  <c r="S448" i="27"/>
  <c r="BP448" i="27"/>
  <c r="S834" i="27"/>
  <c r="BK834" i="27"/>
  <c r="BP834" i="27"/>
  <c r="BK418" i="27"/>
  <c r="S418" i="27"/>
  <c r="BP418" i="27"/>
  <c r="S581" i="27"/>
  <c r="BK581" i="27"/>
  <c r="BP581" i="27"/>
  <c r="S391" i="27"/>
  <c r="BK391" i="27"/>
  <c r="BP391" i="27"/>
  <c r="S153" i="27"/>
  <c r="BK153" i="27"/>
  <c r="BP153" i="27"/>
  <c r="S928" i="27"/>
  <c r="BK928" i="27"/>
  <c r="BP928" i="27"/>
  <c r="S98" i="27"/>
  <c r="BK98" i="27"/>
  <c r="BP98" i="27"/>
  <c r="S854" i="27"/>
  <c r="BK854" i="27"/>
  <c r="BP854" i="27"/>
  <c r="S855" i="27"/>
  <c r="BK855" i="27"/>
  <c r="BP855" i="27"/>
  <c r="S303" i="27"/>
  <c r="BK303" i="27"/>
  <c r="BP303" i="27"/>
  <c r="S906" i="27"/>
  <c r="BK906" i="27"/>
  <c r="BP906" i="27"/>
  <c r="S718" i="27"/>
  <c r="BK718" i="27"/>
  <c r="BP718" i="27"/>
  <c r="S371" i="27"/>
  <c r="BK371" i="27"/>
  <c r="BP371" i="27"/>
  <c r="S959" i="27"/>
  <c r="BK959" i="27"/>
  <c r="BP959" i="27"/>
  <c r="S457" i="27"/>
  <c r="BK457" i="27"/>
  <c r="BP457" i="27"/>
  <c r="S880" i="27"/>
  <c r="BK880" i="27"/>
  <c r="BP880" i="27"/>
  <c r="S461" i="27"/>
  <c r="BK461" i="27"/>
  <c r="BP461" i="27"/>
  <c r="S93" i="27"/>
  <c r="BK93" i="27"/>
  <c r="BP93" i="27"/>
  <c r="S274" i="27"/>
  <c r="BK274" i="27"/>
  <c r="BP274" i="27"/>
  <c r="S721" i="27"/>
  <c r="BK721" i="27"/>
  <c r="BP721" i="27"/>
  <c r="S113" i="27"/>
  <c r="BK113" i="27"/>
  <c r="BP113" i="27"/>
  <c r="S235" i="27"/>
  <c r="BK235" i="27"/>
  <c r="BP235" i="27"/>
  <c r="S176" i="27"/>
  <c r="BK176" i="27"/>
  <c r="BP176" i="27"/>
  <c r="S160" i="27"/>
  <c r="BK160" i="27"/>
  <c r="BP160" i="27"/>
  <c r="S107" i="27"/>
  <c r="BK107" i="27"/>
  <c r="BP107" i="27"/>
  <c r="BK288" i="27"/>
  <c r="S288" i="27"/>
  <c r="BP288" i="27"/>
  <c r="S110" i="27"/>
  <c r="BK110" i="27"/>
  <c r="BP110" i="27"/>
  <c r="S221" i="27"/>
  <c r="BK221" i="27"/>
  <c r="BP221" i="27"/>
  <c r="S870" i="27"/>
  <c r="BK870" i="27"/>
  <c r="BP870" i="27"/>
  <c r="S21" i="27"/>
  <c r="BK21" i="27"/>
  <c r="BP21" i="27"/>
  <c r="BK682" i="27"/>
  <c r="S682" i="27"/>
  <c r="BP682" i="27"/>
  <c r="S311" i="27"/>
  <c r="BK311" i="27"/>
  <c r="BP311" i="27"/>
  <c r="S180" i="27"/>
  <c r="BK180" i="27"/>
  <c r="BP180" i="27"/>
  <c r="S193" i="27"/>
  <c r="BK193" i="27"/>
  <c r="BP193" i="27"/>
  <c r="S446" i="27"/>
  <c r="BK446" i="27"/>
  <c r="BP446" i="27"/>
  <c r="S495" i="27"/>
  <c r="BK495" i="27"/>
  <c r="BP495" i="27"/>
  <c r="S811" i="27"/>
  <c r="BK811" i="27"/>
  <c r="BP811" i="27"/>
  <c r="S284" i="27"/>
  <c r="BK284" i="27"/>
  <c r="BP284" i="27"/>
  <c r="S105" i="27"/>
  <c r="BK105" i="27"/>
  <c r="BP105" i="27"/>
  <c r="S969" i="27"/>
  <c r="BK969" i="27"/>
  <c r="BP969" i="27"/>
  <c r="BK347" i="27"/>
  <c r="S347" i="27"/>
  <c r="BP347" i="27"/>
  <c r="S899" i="27"/>
  <c r="BK899" i="27"/>
  <c r="BP899" i="27"/>
  <c r="S528" i="27"/>
  <c r="BK528" i="27"/>
  <c r="BP528" i="27"/>
  <c r="S338" i="27"/>
  <c r="BK338" i="27"/>
  <c r="BP338" i="27"/>
  <c r="S914" i="27"/>
  <c r="BK914" i="27"/>
  <c r="BP914" i="27"/>
  <c r="S19" i="27"/>
  <c r="BK19" i="27"/>
  <c r="BP19" i="27"/>
  <c r="S128" i="27"/>
  <c r="BK128" i="27"/>
  <c r="BP128" i="27"/>
  <c r="S794" i="27"/>
  <c r="BK794" i="27"/>
  <c r="BP794" i="27"/>
  <c r="S198" i="27"/>
  <c r="BK198" i="27"/>
  <c r="BP198" i="27"/>
  <c r="S199" i="27"/>
  <c r="BK199" i="27"/>
  <c r="BP199" i="27"/>
  <c r="BK585" i="27"/>
  <c r="S585" i="27"/>
  <c r="BP585" i="27"/>
  <c r="S816" i="27"/>
  <c r="BK816" i="27"/>
  <c r="BP816" i="27"/>
  <c r="S445" i="27"/>
  <c r="BK445" i="27"/>
  <c r="BP445" i="27"/>
  <c r="S14" i="27"/>
  <c r="S411" i="27"/>
  <c r="BK411" i="27"/>
  <c r="BP411" i="27"/>
  <c r="S820" i="27"/>
  <c r="BK820" i="27"/>
  <c r="BP820" i="27"/>
  <c r="S605" i="27"/>
  <c r="BK605" i="27"/>
  <c r="BP605" i="27"/>
  <c r="S544" i="27"/>
  <c r="BK544" i="27"/>
  <c r="BP544" i="27"/>
  <c r="S798" i="27"/>
  <c r="BK798" i="27"/>
  <c r="BP798" i="27"/>
  <c r="S694" i="27"/>
  <c r="BK694" i="27"/>
  <c r="BP694" i="27"/>
  <c r="S359" i="27"/>
  <c r="BK359" i="27"/>
  <c r="BP359" i="27"/>
  <c r="S911" i="27"/>
  <c r="BK911" i="27"/>
  <c r="BP911" i="27"/>
  <c r="BK540" i="27"/>
  <c r="S540" i="27"/>
  <c r="BP540" i="27"/>
  <c r="S277" i="27"/>
  <c r="BK277" i="27"/>
  <c r="BP277" i="27"/>
  <c r="S950" i="27"/>
  <c r="BK950" i="27"/>
  <c r="BP950" i="27"/>
  <c r="S197" i="27"/>
  <c r="BK197" i="27"/>
  <c r="BP197" i="27"/>
  <c r="BK965" i="27"/>
  <c r="S965" i="27"/>
  <c r="BP965" i="27"/>
  <c r="S355" i="27"/>
  <c r="BK355" i="27"/>
  <c r="BP355" i="27"/>
  <c r="S200" i="27"/>
  <c r="BK200" i="27"/>
  <c r="BP200" i="27"/>
  <c r="S844" i="27"/>
  <c r="BK844" i="27"/>
  <c r="BP844" i="27"/>
  <c r="S634" i="27"/>
  <c r="BK634" i="27"/>
  <c r="BP634" i="27"/>
  <c r="S431" i="27"/>
  <c r="BK431" i="27"/>
  <c r="BP431" i="27"/>
  <c r="S577" i="27"/>
  <c r="BK577" i="27"/>
  <c r="BP577" i="27"/>
  <c r="S375" i="27"/>
  <c r="BK375" i="27"/>
  <c r="BP375" i="27"/>
  <c r="S644" i="27"/>
  <c r="BK644" i="27"/>
  <c r="BP644" i="27"/>
  <c r="BK167" i="27"/>
  <c r="S167" i="27"/>
  <c r="BP167" i="27"/>
  <c r="S606" i="27"/>
  <c r="BK606" i="27"/>
  <c r="BP606" i="27"/>
  <c r="BK513" i="27"/>
  <c r="S513" i="27"/>
  <c r="BP513" i="27"/>
  <c r="S791" i="27"/>
  <c r="BK791" i="27"/>
  <c r="BP791" i="27"/>
  <c r="S829" i="27"/>
  <c r="BK829" i="27"/>
  <c r="BP829" i="27"/>
  <c r="S470" i="27"/>
  <c r="BK470" i="27"/>
  <c r="BP470" i="27"/>
  <c r="S998" i="27"/>
  <c r="BK998" i="27"/>
  <c r="BP998" i="27"/>
  <c r="S678" i="27"/>
  <c r="BK678" i="27"/>
  <c r="BP678" i="27"/>
  <c r="S499" i="27"/>
  <c r="BK499" i="27"/>
  <c r="BP499" i="27"/>
  <c r="S923" i="27"/>
  <c r="BK923" i="27"/>
  <c r="BP923" i="27"/>
  <c r="S339" i="27"/>
  <c r="BK339" i="27"/>
  <c r="BP339" i="27"/>
  <c r="BK369" i="27"/>
  <c r="S369" i="27"/>
  <c r="BP369" i="27"/>
  <c r="S902" i="27"/>
  <c r="BK902" i="27"/>
  <c r="BP902" i="27"/>
  <c r="BK90" i="27"/>
  <c r="S90" i="27"/>
  <c r="BP90" i="27"/>
  <c r="S764" i="27"/>
  <c r="BK764" i="27"/>
  <c r="BP764" i="27"/>
  <c r="S310" i="27"/>
  <c r="BK310" i="27"/>
  <c r="BP310" i="27"/>
  <c r="S305" i="27"/>
  <c r="BK305" i="27"/>
  <c r="BP305" i="27"/>
  <c r="S324" i="27"/>
  <c r="BK324" i="27"/>
  <c r="BP324" i="27"/>
  <c r="S547" i="27"/>
  <c r="BK547" i="27"/>
  <c r="BP547" i="27"/>
  <c r="BK419" i="27"/>
  <c r="S419" i="27"/>
  <c r="BP419" i="27"/>
  <c r="S520" i="27"/>
  <c r="BK520" i="27"/>
  <c r="BP520" i="27"/>
  <c r="S500" i="27"/>
  <c r="BK500" i="27"/>
  <c r="BP500" i="27"/>
  <c r="S817" i="27"/>
  <c r="BK817" i="27"/>
  <c r="BP817" i="27"/>
  <c r="S78" i="27"/>
  <c r="BK78" i="27"/>
  <c r="BP78" i="27"/>
  <c r="S900" i="27"/>
  <c r="BK900" i="27"/>
  <c r="BP900" i="27"/>
  <c r="BK234" i="27"/>
  <c r="S234" i="27"/>
  <c r="BP234" i="27"/>
  <c r="S980" i="27"/>
  <c r="BK980" i="27"/>
  <c r="BP980" i="27"/>
  <c r="S614" i="27"/>
  <c r="BK614" i="27"/>
  <c r="BP614" i="27"/>
  <c r="S395" i="27"/>
  <c r="BK395" i="27"/>
  <c r="BP395" i="27"/>
  <c r="S39" i="27"/>
  <c r="BK39" i="27"/>
  <c r="BP39" i="27"/>
  <c r="S248" i="27"/>
  <c r="BK248" i="27"/>
  <c r="BP248" i="27"/>
  <c r="S551" i="27"/>
  <c r="BK551" i="27"/>
  <c r="BP551" i="27"/>
  <c r="BK868" i="27"/>
  <c r="S868" i="27"/>
  <c r="BP868" i="27"/>
  <c r="S642" i="27"/>
  <c r="BK642" i="27"/>
  <c r="BP642" i="27"/>
  <c r="S561" i="27"/>
  <c r="BK561" i="27"/>
  <c r="BP561" i="27"/>
  <c r="S875" i="27"/>
  <c r="BK875" i="27"/>
  <c r="BP875" i="27"/>
  <c r="S246" i="27"/>
  <c r="BK246" i="27"/>
  <c r="BP246" i="27"/>
  <c r="S308" i="27"/>
  <c r="BK308" i="27"/>
  <c r="BP308" i="27"/>
  <c r="S51" i="27"/>
  <c r="BK51" i="27"/>
  <c r="BP51" i="27"/>
  <c r="S44" i="27"/>
  <c r="BK44" i="27"/>
  <c r="BP44" i="27"/>
  <c r="BK924" i="27"/>
  <c r="S924" i="27"/>
  <c r="BP924" i="27"/>
  <c r="BK731" i="27"/>
  <c r="S731" i="27"/>
  <c r="BP731" i="27"/>
  <c r="S436" i="27"/>
  <c r="BK436" i="27"/>
  <c r="BP436" i="27"/>
  <c r="S826" i="27"/>
  <c r="BK826" i="27"/>
  <c r="BP826" i="27"/>
  <c r="S1002" i="27"/>
  <c r="BK1002" i="27"/>
  <c r="BP1002" i="27"/>
  <c r="S767" i="27"/>
  <c r="BK767" i="27"/>
  <c r="BP767" i="27"/>
  <c r="S939" i="27"/>
  <c r="BK939" i="27"/>
  <c r="BP939" i="27"/>
  <c r="S43" i="27"/>
  <c r="BK43" i="27"/>
  <c r="BP43" i="27"/>
  <c r="S776" i="27"/>
  <c r="BK776" i="27"/>
  <c r="BP776" i="27"/>
  <c r="S469" i="27"/>
  <c r="BK469" i="27"/>
  <c r="BP469" i="27"/>
  <c r="S428" i="27"/>
  <c r="BK428" i="27"/>
  <c r="BP428" i="27"/>
  <c r="S121" i="27"/>
  <c r="BK121" i="27"/>
  <c r="BP121" i="27"/>
  <c r="S483" i="27"/>
  <c r="BK483" i="27"/>
  <c r="BP483" i="27"/>
  <c r="S117" i="27"/>
  <c r="BK117" i="27"/>
  <c r="BP117" i="27"/>
  <c r="S412" i="27"/>
  <c r="BK412" i="27"/>
  <c r="BP412" i="27"/>
  <c r="BK702" i="27"/>
  <c r="S702" i="27"/>
  <c r="BP702" i="27"/>
  <c r="S344" i="27"/>
  <c r="BK344" i="27"/>
  <c r="BP344" i="27"/>
  <c r="BK850" i="27"/>
  <c r="S850" i="27"/>
  <c r="BP850" i="27"/>
  <c r="S48" i="27"/>
  <c r="BK48" i="27"/>
  <c r="BP48" i="27"/>
  <c r="S988" i="27"/>
  <c r="BK988" i="27"/>
  <c r="BP988" i="27"/>
  <c r="S739" i="27"/>
  <c r="BK739" i="27"/>
  <c r="BP739" i="27"/>
  <c r="S981" i="27"/>
  <c r="BK981" i="27"/>
  <c r="BP981" i="27"/>
  <c r="S370" i="27"/>
  <c r="BK370" i="27"/>
  <c r="BP370" i="27"/>
  <c r="S709" i="27"/>
  <c r="BK709" i="27"/>
  <c r="BP709" i="27"/>
  <c r="S318" i="27"/>
  <c r="BK318" i="27"/>
  <c r="BP318" i="27"/>
  <c r="S444" i="27"/>
  <c r="BK444" i="27"/>
  <c r="BP444" i="27"/>
  <c r="S595" i="27"/>
  <c r="BK595" i="27"/>
  <c r="BP595" i="27"/>
  <c r="S543" i="27"/>
  <c r="BK543" i="27"/>
  <c r="BP543" i="27"/>
  <c r="BK618" i="27"/>
  <c r="S618" i="27"/>
  <c r="BP618" i="27"/>
  <c r="S777" i="27"/>
  <c r="BK777" i="27"/>
  <c r="BP777" i="27"/>
  <c r="BK402" i="27"/>
  <c r="S402" i="27"/>
  <c r="BP402" i="27"/>
  <c r="S116" i="27"/>
  <c r="BK116" i="27"/>
  <c r="BP116" i="27"/>
  <c r="S838" i="27"/>
  <c r="BK838" i="27"/>
  <c r="BP838" i="27"/>
  <c r="S895" i="27"/>
  <c r="BK895" i="27"/>
  <c r="BP895" i="27"/>
  <c r="S118" i="27"/>
  <c r="BK118" i="27"/>
  <c r="BP118" i="27"/>
  <c r="BK111" i="27"/>
  <c r="S111" i="27"/>
  <c r="BP111" i="27"/>
  <c r="S994" i="27"/>
  <c r="BK994" i="27"/>
  <c r="BP994" i="27"/>
  <c r="S986" i="27"/>
  <c r="BK986" i="27"/>
  <c r="BP986" i="27"/>
  <c r="BK474" i="27"/>
  <c r="S474" i="27"/>
  <c r="BP474" i="27"/>
  <c r="S637" i="27"/>
  <c r="BK637" i="27"/>
  <c r="BP637" i="27"/>
  <c r="S876" i="27"/>
  <c r="BK876" i="27"/>
  <c r="BP876" i="27"/>
  <c r="S966" i="27"/>
  <c r="BK966" i="27"/>
  <c r="BP966" i="27"/>
  <c r="S401" i="27"/>
  <c r="BK401" i="27"/>
  <c r="BP401" i="27"/>
  <c r="S477" i="27"/>
  <c r="BK477" i="27"/>
  <c r="BP477" i="27"/>
  <c r="S687" i="27"/>
  <c r="BK687" i="27"/>
  <c r="BP687" i="27"/>
  <c r="S955" i="27"/>
  <c r="BK955" i="27"/>
  <c r="BP955" i="27"/>
  <c r="S788" i="27"/>
  <c r="BK788" i="27"/>
  <c r="BP788" i="27"/>
  <c r="S131" i="27"/>
  <c r="BK131" i="27"/>
  <c r="BP131" i="27"/>
  <c r="S961" i="27"/>
  <c r="BK961" i="27"/>
  <c r="BP961" i="27"/>
  <c r="S942" i="27"/>
  <c r="BK942" i="27"/>
  <c r="BP942" i="27"/>
  <c r="S329" i="27"/>
  <c r="BK329" i="27"/>
  <c r="BP329" i="27"/>
  <c r="S442" i="27"/>
  <c r="BK442" i="27"/>
  <c r="BP442" i="27"/>
  <c r="S960" i="27"/>
  <c r="BK960" i="27"/>
  <c r="BP960" i="27"/>
  <c r="BK135" i="27"/>
  <c r="S135" i="27"/>
  <c r="BP135" i="27"/>
  <c r="BK690" i="27"/>
  <c r="S690" i="27"/>
  <c r="BP690" i="27"/>
  <c r="S862" i="27"/>
  <c r="BK862" i="27"/>
  <c r="BP862" i="27"/>
  <c r="S433" i="27"/>
  <c r="BK433" i="27"/>
  <c r="BP433" i="27"/>
  <c r="S656" i="27"/>
  <c r="BK656" i="27"/>
  <c r="BP656" i="27"/>
  <c r="S230" i="27"/>
  <c r="BK230" i="27"/>
  <c r="BP230" i="27"/>
  <c r="S1001" i="27"/>
  <c r="BK1001" i="27"/>
  <c r="BP1001" i="27"/>
  <c r="BK630" i="27"/>
  <c r="S630" i="27"/>
  <c r="BP630" i="27"/>
  <c r="BK741" i="27"/>
  <c r="S741" i="27"/>
  <c r="BP741" i="27"/>
  <c r="BK219" i="27"/>
  <c r="S219" i="27"/>
  <c r="BP219" i="27"/>
  <c r="S35" i="27"/>
  <c r="BK35" i="27"/>
  <c r="BP35" i="27"/>
  <c r="S677" i="27"/>
  <c r="BK677" i="27"/>
  <c r="BP677" i="27"/>
  <c r="S464" i="27"/>
  <c r="BK464" i="27"/>
  <c r="BP464" i="27"/>
  <c r="S157" i="27"/>
  <c r="BK157" i="27"/>
  <c r="BP157" i="27"/>
  <c r="S254" i="27"/>
  <c r="BK254" i="27"/>
  <c r="BP254" i="27"/>
  <c r="BK378" i="27"/>
  <c r="S378" i="27"/>
  <c r="BP378" i="27"/>
  <c r="BK948" i="27"/>
  <c r="S948" i="27"/>
  <c r="BP948" i="27"/>
  <c r="BK700" i="27"/>
  <c r="S700" i="27"/>
  <c r="BP700" i="27"/>
  <c r="S466" i="27"/>
  <c r="BK466" i="27"/>
  <c r="BP466" i="27"/>
  <c r="S169" i="27"/>
  <c r="BK169" i="27"/>
  <c r="BP169" i="27"/>
  <c r="S87" i="27"/>
  <c r="BK87" i="27"/>
  <c r="BP87" i="27"/>
  <c r="S280" i="27"/>
  <c r="BK280" i="27"/>
  <c r="BP280" i="27"/>
  <c r="S348" i="27"/>
  <c r="BK348" i="27"/>
  <c r="BP348" i="27"/>
  <c r="S29" i="27"/>
  <c r="BK29" i="27"/>
  <c r="BP29" i="27"/>
  <c r="S784" i="27"/>
  <c r="BK784" i="27"/>
  <c r="BP784" i="27"/>
  <c r="S681" i="27"/>
  <c r="BK681" i="27"/>
  <c r="BP681" i="27"/>
  <c r="S624" i="27"/>
  <c r="BK624" i="27"/>
  <c r="BP624" i="27"/>
  <c r="S31" i="27"/>
  <c r="BK31" i="27"/>
  <c r="BP31" i="27"/>
  <c r="S716" i="27"/>
  <c r="BK716" i="27"/>
  <c r="BP716" i="27"/>
  <c r="S925" i="27"/>
  <c r="BK925" i="27"/>
  <c r="BP925" i="27"/>
  <c r="S341" i="27"/>
  <c r="BK341" i="27"/>
  <c r="BP341" i="27"/>
  <c r="S406" i="27"/>
  <c r="BK406" i="27"/>
  <c r="BP406" i="27"/>
  <c r="BK821" i="27"/>
  <c r="S821" i="27"/>
  <c r="BP821" i="27"/>
  <c r="BK971" i="27"/>
  <c r="S971" i="27"/>
  <c r="BP971" i="27"/>
  <c r="S30" i="27"/>
  <c r="BK30" i="27"/>
  <c r="BP30" i="27"/>
  <c r="S24" i="27"/>
  <c r="BK24" i="27"/>
  <c r="BP24" i="27"/>
  <c r="S462" i="27"/>
  <c r="BK462" i="27"/>
  <c r="BP462" i="27"/>
  <c r="S188" i="27"/>
  <c r="BK188" i="27"/>
  <c r="BP188" i="27"/>
  <c r="S166" i="27"/>
  <c r="BK166" i="27"/>
  <c r="BP166" i="27"/>
  <c r="S74" i="27"/>
  <c r="BK74" i="27"/>
  <c r="BP74" i="27"/>
  <c r="S917" i="27"/>
  <c r="BK917" i="27"/>
  <c r="BP917" i="27"/>
  <c r="S896" i="27"/>
  <c r="BK896" i="27"/>
  <c r="BP896" i="27"/>
  <c r="BK648" i="27"/>
  <c r="S648" i="27"/>
  <c r="BP648" i="27"/>
  <c r="S652" i="27"/>
  <c r="BK652" i="27"/>
  <c r="BP652" i="27"/>
  <c r="BK45" i="27"/>
  <c r="S45" i="27"/>
  <c r="BP45" i="27"/>
  <c r="BK706" i="27"/>
  <c r="S706" i="27"/>
  <c r="BP706" i="27"/>
  <c r="S26" i="27"/>
  <c r="BK26" i="27"/>
  <c r="BP26" i="27"/>
  <c r="BK772" i="27"/>
  <c r="S772" i="27"/>
  <c r="BP772" i="27"/>
  <c r="S580" i="27"/>
  <c r="BK580" i="27"/>
  <c r="BP580" i="27"/>
  <c r="S1004" i="27"/>
  <c r="BK1004" i="27"/>
  <c r="BP1004" i="27"/>
  <c r="S683" i="27"/>
  <c r="BK683" i="27"/>
  <c r="BP683" i="27"/>
  <c r="S196" i="27"/>
  <c r="BK196" i="27"/>
  <c r="BP196" i="27"/>
  <c r="S608" i="27"/>
  <c r="BK608" i="27"/>
  <c r="BP608" i="27"/>
  <c r="S138" i="27"/>
  <c r="BK138" i="27"/>
  <c r="BP138" i="27"/>
  <c r="S152" i="27"/>
  <c r="BK152" i="27"/>
  <c r="BP152" i="27"/>
  <c r="S62" i="27"/>
  <c r="BK62" i="27"/>
  <c r="BP62" i="27"/>
  <c r="S786" i="27"/>
  <c r="BK786" i="27"/>
  <c r="BP786" i="27"/>
  <c r="S812" i="27"/>
  <c r="BK812" i="27"/>
  <c r="BP812" i="27"/>
  <c r="BK144" i="27"/>
  <c r="S144" i="27"/>
  <c r="BP144" i="27"/>
  <c r="BK17" i="27"/>
  <c r="S17" i="27"/>
  <c r="BP17" i="27"/>
  <c r="S726" i="27"/>
  <c r="BK726" i="27"/>
  <c r="BP726" i="27"/>
  <c r="S679" i="27"/>
  <c r="BK679" i="27"/>
  <c r="BP679" i="27"/>
  <c r="S882" i="27"/>
  <c r="BK882" i="27"/>
  <c r="BP882" i="27"/>
  <c r="S661" i="27"/>
  <c r="BK661" i="27"/>
  <c r="BP661" i="27"/>
  <c r="BK256" i="27"/>
  <c r="S256" i="27"/>
  <c r="BP256" i="27"/>
  <c r="S136" i="27"/>
  <c r="BK136" i="27"/>
  <c r="BP136" i="27"/>
  <c r="S949" i="27"/>
  <c r="BK949" i="27"/>
  <c r="BP949" i="27"/>
  <c r="S664" i="27"/>
  <c r="BK664" i="27"/>
  <c r="BP664" i="27"/>
  <c r="S451" i="27"/>
  <c r="BK451" i="27"/>
  <c r="BP451" i="27"/>
  <c r="S420" i="27"/>
  <c r="BK420" i="27"/>
  <c r="BP420" i="27"/>
  <c r="S759" i="27"/>
  <c r="BK759" i="27"/>
  <c r="BP759" i="27"/>
  <c r="BK809" i="27"/>
  <c r="S809" i="27"/>
  <c r="BP809" i="27"/>
  <c r="S164" i="27"/>
  <c r="BK164" i="27"/>
  <c r="BP164" i="27"/>
  <c r="S560" i="27"/>
  <c r="BK560" i="27"/>
  <c r="BP560" i="27"/>
  <c r="BK486" i="27"/>
  <c r="S486" i="27"/>
  <c r="BP486" i="27"/>
  <c r="S670" i="27"/>
  <c r="BK670" i="27"/>
  <c r="BP670" i="27"/>
  <c r="S85" i="27"/>
  <c r="BK85" i="27"/>
  <c r="BP85" i="27"/>
  <c r="S534" i="27"/>
  <c r="BK534" i="27"/>
  <c r="BP534" i="27"/>
  <c r="S600" i="27"/>
  <c r="BK600" i="27"/>
  <c r="BP600" i="27"/>
  <c r="BK615" i="27"/>
  <c r="S615" i="27"/>
  <c r="BP615" i="27"/>
  <c r="S524" i="27"/>
  <c r="BK524" i="27"/>
  <c r="BP524" i="27"/>
  <c r="S964" i="27"/>
  <c r="BK964" i="27"/>
  <c r="BP964" i="27"/>
  <c r="S97" i="27"/>
  <c r="BK97" i="27"/>
  <c r="BP97" i="27"/>
  <c r="S938" i="27"/>
  <c r="BK938" i="27"/>
  <c r="BP938" i="27"/>
  <c r="S65" i="27"/>
  <c r="BK65" i="27"/>
  <c r="BP65" i="27"/>
  <c r="BK946" i="27"/>
  <c r="S946" i="27"/>
  <c r="BP946" i="27"/>
  <c r="S625" i="27"/>
  <c r="BK625" i="27"/>
  <c r="BP625" i="27"/>
  <c r="BK724" i="27"/>
  <c r="S724" i="27"/>
  <c r="BP724" i="27"/>
  <c r="S332" i="27"/>
  <c r="BK332" i="27"/>
  <c r="BP332" i="27"/>
  <c r="BK849" i="27"/>
  <c r="S849" i="27"/>
  <c r="BP849" i="27"/>
  <c r="S145" i="27"/>
  <c r="BK145" i="27"/>
  <c r="BP145" i="27"/>
  <c r="S860" i="27"/>
  <c r="BK860" i="27"/>
  <c r="BP860" i="27"/>
  <c r="BK382" i="27"/>
  <c r="S382" i="27"/>
  <c r="BP382" i="27"/>
  <c r="S109" i="27"/>
  <c r="BK109" i="27"/>
  <c r="BP109" i="27"/>
  <c r="BK507" i="27"/>
  <c r="S507" i="27"/>
  <c r="BP507" i="27"/>
  <c r="S286" i="27"/>
  <c r="BK286" i="27"/>
  <c r="BP286" i="27"/>
  <c r="S768" i="27"/>
  <c r="BK768" i="27"/>
  <c r="BP768" i="27"/>
  <c r="S125" i="27"/>
  <c r="BK125" i="27"/>
  <c r="BP125" i="27"/>
  <c r="S668" i="27"/>
  <c r="BK668" i="27"/>
  <c r="BP668" i="27"/>
  <c r="S732" i="27"/>
  <c r="BK732" i="27"/>
  <c r="BP732" i="27"/>
  <c r="S542" i="27"/>
  <c r="BK542" i="27"/>
  <c r="BP542" i="27"/>
  <c r="BK485" i="27"/>
  <c r="S485" i="27"/>
  <c r="BP485" i="27"/>
  <c r="S584" i="27"/>
  <c r="BK584" i="27"/>
  <c r="BP584" i="27"/>
  <c r="S137" i="27"/>
  <c r="BK137" i="27"/>
  <c r="BP137" i="27"/>
  <c r="S463" i="27"/>
  <c r="BK463" i="27"/>
  <c r="BP463" i="27"/>
  <c r="S140" i="27"/>
  <c r="BK140" i="27"/>
  <c r="BP140" i="27"/>
  <c r="S190" i="27"/>
  <c r="BK190" i="27"/>
  <c r="BP190" i="27"/>
  <c r="BK934" i="27"/>
  <c r="S934" i="27"/>
  <c r="BP934" i="27"/>
  <c r="BK803" i="27"/>
  <c r="S803" i="27"/>
  <c r="BP803" i="27"/>
  <c r="S771" i="27"/>
  <c r="BK771" i="27"/>
  <c r="BP771" i="27"/>
  <c r="BK828" i="27"/>
  <c r="S828" i="27"/>
  <c r="BP828" i="27"/>
  <c r="S531" i="27"/>
  <c r="BK531" i="27"/>
  <c r="BP531" i="27"/>
  <c r="S173" i="27"/>
  <c r="BK173" i="27"/>
  <c r="BP173" i="27"/>
  <c r="S67" i="27"/>
  <c r="BK67" i="27"/>
  <c r="BP67" i="27"/>
  <c r="S957" i="27"/>
  <c r="BK957" i="27"/>
  <c r="BP957" i="27"/>
  <c r="S491" i="27"/>
  <c r="BK491" i="27"/>
  <c r="BP491" i="27"/>
  <c r="S1007" i="27"/>
  <c r="BK1007" i="27"/>
  <c r="BP1007" i="27"/>
  <c r="S426" i="27"/>
  <c r="BK426" i="27"/>
  <c r="BP426" i="27"/>
  <c r="S535" i="27"/>
  <c r="BK535" i="27"/>
  <c r="BP535" i="27"/>
  <c r="BK201" i="27"/>
  <c r="S201" i="27"/>
  <c r="BP201" i="27"/>
  <c r="BK647" i="27"/>
  <c r="S647" i="27"/>
  <c r="BP647" i="27"/>
  <c r="BK396" i="27"/>
  <c r="S396" i="27"/>
  <c r="BP396" i="27"/>
  <c r="S217" i="27"/>
  <c r="BK217" i="27"/>
  <c r="BP217" i="27"/>
  <c r="S973" i="27"/>
  <c r="BK973" i="27"/>
  <c r="BP973" i="27"/>
  <c r="S602" i="27"/>
  <c r="BK602" i="27"/>
  <c r="BP602" i="27"/>
  <c r="BK220" i="27"/>
  <c r="S220" i="27"/>
  <c r="BP220" i="27"/>
  <c r="BK594" i="27"/>
  <c r="S594" i="27"/>
  <c r="BP594" i="27"/>
  <c r="S307" i="27"/>
  <c r="BK307" i="27"/>
  <c r="BP307" i="27"/>
  <c r="S165" i="27"/>
  <c r="BK165" i="27"/>
  <c r="BP165" i="27"/>
  <c r="BK693" i="27"/>
  <c r="S693" i="27"/>
  <c r="BP693" i="27"/>
  <c r="BK802" i="27"/>
  <c r="S802" i="27"/>
  <c r="BP802" i="27"/>
  <c r="S611" i="27"/>
  <c r="BK611" i="27"/>
  <c r="BP611" i="27"/>
  <c r="S805" i="27"/>
  <c r="BK805" i="27"/>
  <c r="BP805" i="27"/>
  <c r="S410" i="27"/>
  <c r="BK410" i="27"/>
  <c r="BP410" i="27"/>
  <c r="S747" i="27"/>
  <c r="BK747" i="27"/>
  <c r="BP747" i="27"/>
  <c r="S269" i="27"/>
  <c r="BK269" i="27"/>
  <c r="BP269" i="27"/>
  <c r="S258" i="27"/>
  <c r="BK258" i="27"/>
  <c r="BP258" i="27"/>
  <c r="S954" i="27"/>
  <c r="BK954" i="27"/>
  <c r="BP954" i="27"/>
  <c r="S20" i="27"/>
  <c r="BK20" i="27"/>
  <c r="BP20" i="27"/>
  <c r="S488" i="27"/>
  <c r="BK488" i="27"/>
  <c r="BP488" i="27"/>
  <c r="BK322" i="27"/>
  <c r="S322" i="27"/>
  <c r="BP322" i="27"/>
  <c r="BK766" i="27"/>
  <c r="S766" i="27"/>
  <c r="BP766" i="27"/>
  <c r="S903" i="27"/>
  <c r="BK903" i="27"/>
  <c r="BP903" i="27"/>
  <c r="S52" i="27"/>
  <c r="BK52" i="27"/>
  <c r="BP52" i="27"/>
  <c r="S797" i="27"/>
  <c r="BK797" i="27"/>
  <c r="BP797" i="27"/>
  <c r="S294" i="27"/>
  <c r="BK294" i="27"/>
  <c r="BP294" i="27"/>
  <c r="S918" i="27"/>
  <c r="BK918" i="27"/>
  <c r="BP918" i="27"/>
  <c r="S46" i="27"/>
  <c r="BK46" i="27"/>
  <c r="BP46" i="27"/>
  <c r="S622" i="27"/>
  <c r="BK622" i="27"/>
  <c r="BP622" i="27"/>
  <c r="S684" i="27"/>
  <c r="BK684" i="27"/>
  <c r="BP684" i="27"/>
  <c r="S458" i="27"/>
  <c r="BK458" i="27"/>
  <c r="BP458" i="27"/>
  <c r="S831" i="27"/>
  <c r="BK831" i="27"/>
  <c r="BP831" i="27"/>
  <c r="S309" i="27"/>
  <c r="BK309" i="27"/>
  <c r="BP309" i="27"/>
  <c r="S730" i="27"/>
  <c r="BK730" i="27"/>
  <c r="BP730" i="27"/>
  <c r="S539" i="27"/>
  <c r="BK539" i="27"/>
  <c r="BP539" i="27"/>
  <c r="S374" i="27"/>
  <c r="BK374" i="27"/>
  <c r="BP374" i="27"/>
  <c r="S842" i="27"/>
  <c r="BK842" i="27"/>
  <c r="BP842" i="27"/>
  <c r="S521" i="27"/>
  <c r="BK521" i="27"/>
  <c r="BP521" i="27"/>
  <c r="S628" i="27"/>
  <c r="BK628" i="27"/>
  <c r="BP628" i="27"/>
  <c r="S319" i="27"/>
  <c r="BK319" i="27"/>
  <c r="BP319" i="27"/>
  <c r="S633" i="27"/>
  <c r="BK633" i="27"/>
  <c r="BP633" i="27"/>
  <c r="S984" i="27"/>
  <c r="BK984" i="27"/>
  <c r="BP984" i="27"/>
  <c r="S38" i="27"/>
  <c r="BK38" i="27"/>
  <c r="BP38" i="27"/>
  <c r="S447" i="27"/>
  <c r="BK447" i="27"/>
  <c r="BP447" i="27"/>
  <c r="BK999" i="27"/>
  <c r="S999" i="27"/>
  <c r="BP999" i="27"/>
  <c r="S161" i="27"/>
  <c r="BK161" i="27"/>
  <c r="BP161" i="27"/>
  <c r="S641" i="27"/>
  <c r="BK641" i="27"/>
  <c r="BP641" i="27"/>
  <c r="S162" i="27"/>
  <c r="BK162" i="27"/>
  <c r="BP162" i="27"/>
  <c r="S619" i="27"/>
  <c r="BK619" i="27"/>
  <c r="BP619" i="27"/>
  <c r="S597" i="27"/>
  <c r="BK597" i="27"/>
  <c r="BP597" i="27"/>
  <c r="BK742" i="27"/>
  <c r="S742" i="27"/>
  <c r="BP742" i="27"/>
  <c r="BK780" i="27"/>
  <c r="S780" i="27"/>
  <c r="BP780" i="27"/>
  <c r="S281" i="27"/>
  <c r="BK281" i="27"/>
  <c r="BP281" i="27"/>
  <c r="S172" i="27"/>
  <c r="BK172" i="27"/>
  <c r="BP172" i="27"/>
  <c r="S570" i="27"/>
  <c r="BK570" i="27"/>
  <c r="BP570" i="27"/>
  <c r="S58" i="27"/>
  <c r="BK58" i="27"/>
  <c r="BP58" i="27"/>
  <c r="S778" i="27"/>
  <c r="BK778" i="27"/>
  <c r="BP778" i="27"/>
  <c r="S242" i="27"/>
  <c r="BK242" i="27"/>
  <c r="BP242" i="27"/>
  <c r="BK459" i="27"/>
  <c r="S459" i="27"/>
  <c r="BP459" i="27"/>
  <c r="BK449" i="27"/>
  <c r="S449" i="27"/>
  <c r="BP449" i="27"/>
  <c r="S91" i="27"/>
  <c r="BK91" i="27"/>
  <c r="BP91" i="27"/>
  <c r="S405" i="27"/>
  <c r="BK405" i="27"/>
  <c r="BP405" i="27"/>
  <c r="S755" i="27"/>
  <c r="BK755" i="27"/>
  <c r="BP755" i="27"/>
  <c r="BK124" i="27"/>
  <c r="S124" i="27"/>
  <c r="BP124" i="27"/>
  <c r="BK653" i="27"/>
  <c r="S653" i="27"/>
  <c r="BP653" i="27"/>
  <c r="S331" i="27"/>
  <c r="BK331" i="27"/>
  <c r="BP331" i="27"/>
  <c r="S83" i="27"/>
  <c r="BK83" i="27"/>
  <c r="BP83" i="27"/>
  <c r="S913" i="27"/>
  <c r="BK913" i="27"/>
  <c r="BP913" i="27"/>
  <c r="S506" i="27"/>
  <c r="BK506" i="27"/>
  <c r="BP506" i="27"/>
  <c r="S123" i="27"/>
  <c r="BK123" i="27"/>
  <c r="BP123" i="27"/>
  <c r="S245" i="27"/>
  <c r="BK245" i="27"/>
  <c r="BP245" i="27"/>
  <c r="S858" i="27"/>
  <c r="BK858" i="27"/>
  <c r="BP858" i="27"/>
  <c r="S787" i="27"/>
  <c r="BK787" i="27"/>
  <c r="BP787" i="27"/>
  <c r="S789" i="27"/>
  <c r="BK789" i="27"/>
  <c r="BP789" i="27"/>
  <c r="S84" i="27"/>
  <c r="BK84" i="27"/>
  <c r="BP84" i="27"/>
  <c r="BP13" i="27"/>
  <c r="S13" i="27"/>
  <c r="AF15" i="27"/>
  <c r="BK15" i="27"/>
  <c r="BP16" i="27"/>
  <c r="BP15" i="27"/>
  <c r="S15" i="27" s="1"/>
  <c r="BO14" i="27"/>
  <c r="BP14" i="27"/>
  <c r="BO625" i="27"/>
  <c r="BO462" i="27"/>
  <c r="BO612" i="27"/>
  <c r="BO500" i="27"/>
  <c r="BO228" i="27"/>
  <c r="BO481" i="27"/>
  <c r="BO340" i="27"/>
  <c r="BO965" i="27"/>
  <c r="BO55" i="27"/>
  <c r="BO909" i="27"/>
  <c r="BO781" i="27"/>
  <c r="BO722" i="27"/>
  <c r="BO209" i="27"/>
  <c r="BO773" i="27"/>
  <c r="BO246" i="27"/>
  <c r="BO463" i="27"/>
  <c r="BO104" i="27"/>
  <c r="BO898" i="27"/>
  <c r="BO719" i="27"/>
  <c r="BO636" i="27"/>
  <c r="BO421" i="27"/>
  <c r="BO26" i="27"/>
  <c r="BO482" i="27"/>
  <c r="BO819" i="27"/>
  <c r="BO772" i="27"/>
  <c r="BO580" i="27"/>
  <c r="BO750" i="27"/>
  <c r="BO1004" i="27"/>
  <c r="BO683" i="27"/>
  <c r="BO397" i="27"/>
  <c r="BO426" i="27"/>
  <c r="BO403" i="27"/>
  <c r="BO266" i="27"/>
  <c r="BO866" i="27"/>
  <c r="BO220" i="27"/>
  <c r="BO594" i="27"/>
  <c r="BO307" i="27"/>
  <c r="BO657" i="27"/>
  <c r="BO70" i="27"/>
  <c r="BO643" i="27"/>
  <c r="BO656" i="27"/>
  <c r="BO621" i="27"/>
  <c r="BO490" i="27"/>
  <c r="BO767" i="27"/>
  <c r="BO733" i="27"/>
  <c r="BO171" i="27"/>
  <c r="BO604" i="27"/>
  <c r="BO330" i="27"/>
  <c r="BO43" i="27"/>
  <c r="BO46" i="27"/>
  <c r="BO622" i="27"/>
  <c r="BO684" i="27"/>
  <c r="BO233" i="27"/>
  <c r="BO832" i="27"/>
  <c r="BO275" i="27"/>
  <c r="BO720" i="27"/>
  <c r="BO638" i="27"/>
  <c r="BO557" i="27"/>
  <c r="BO676" i="27"/>
  <c r="BO319" i="27"/>
  <c r="BO824" i="27"/>
  <c r="BO501" i="27"/>
  <c r="BO358" i="27"/>
  <c r="BO949" i="27"/>
  <c r="BO183" i="27"/>
  <c r="BO414" i="27"/>
  <c r="BO296" i="27"/>
  <c r="BO948" i="27"/>
  <c r="BO342" i="27"/>
  <c r="BO164" i="27"/>
  <c r="BO336" i="27"/>
  <c r="BO349" i="27"/>
  <c r="BO440" i="27"/>
  <c r="BO226" i="27"/>
  <c r="BO348" i="27"/>
  <c r="BO818" i="27"/>
  <c r="BO29" i="27"/>
  <c r="BO739" i="27"/>
  <c r="BO142" i="27"/>
  <c r="BO384" i="27"/>
  <c r="BO857" i="27"/>
  <c r="BO84" i="27"/>
  <c r="BO928" i="27"/>
  <c r="BO615" i="27"/>
  <c r="BO224" i="27"/>
  <c r="BO471" i="27"/>
  <c r="BO188" i="27"/>
  <c r="BO316" i="27"/>
  <c r="BO286" i="27"/>
  <c r="BO474" i="27"/>
  <c r="BO409" i="27"/>
  <c r="BO795" i="27"/>
  <c r="BO39" i="27"/>
  <c r="BO197" i="27"/>
  <c r="BO775" i="27"/>
  <c r="BO992" i="27"/>
  <c r="BO159" i="27"/>
  <c r="BO561" i="27"/>
  <c r="BO791" i="27"/>
  <c r="BO134" i="27"/>
  <c r="BO231" i="27"/>
  <c r="BO268" i="27"/>
  <c r="BO990" i="27"/>
  <c r="BO369" i="27"/>
  <c r="BO708" i="27"/>
  <c r="BO98" i="27"/>
  <c r="BO906" i="27"/>
  <c r="BO718" i="27"/>
  <c r="BO371" i="27"/>
  <c r="BO959" i="27"/>
  <c r="BO457" i="27"/>
  <c r="BO905" i="27"/>
  <c r="BO546" i="27"/>
  <c r="BO310" i="27"/>
  <c r="BO97" i="27"/>
  <c r="BO518" i="27"/>
  <c r="BO938" i="27"/>
  <c r="BO377" i="27"/>
  <c r="BO107" i="27"/>
  <c r="BO292" i="27"/>
  <c r="BO232" i="27"/>
  <c r="BO715" i="27"/>
  <c r="BO236" i="27"/>
  <c r="BO728" i="27"/>
  <c r="BO526" i="27"/>
  <c r="BO987" i="27"/>
  <c r="BO460" i="27"/>
  <c r="BO620" i="27"/>
  <c r="BO465" i="27"/>
  <c r="BO118" i="27"/>
  <c r="BO658" i="27"/>
  <c r="BO96" i="27"/>
  <c r="BO148" i="27"/>
  <c r="BO817" i="27"/>
  <c r="BO27" i="27"/>
  <c r="BO19" i="27"/>
  <c r="BO128" i="27"/>
  <c r="BO768" i="27"/>
  <c r="BO758" i="27"/>
  <c r="BO380" i="27"/>
  <c r="BO980" i="27"/>
  <c r="BO585" i="27"/>
  <c r="BO816" i="27"/>
  <c r="BO445" i="27"/>
  <c r="BO411" i="27"/>
  <c r="BO485" i="27"/>
  <c r="BO16" i="27"/>
  <c r="BO522" i="27"/>
  <c r="BO584" i="27"/>
  <c r="BO119" i="27"/>
  <c r="BO623" i="27"/>
  <c r="BO300" i="27"/>
  <c r="BO985" i="27"/>
  <c r="BO355" i="27"/>
  <c r="BO200" i="27"/>
  <c r="BO844" i="27"/>
  <c r="BO634" i="27"/>
  <c r="BO323" i="27"/>
  <c r="BO432" i="27"/>
  <c r="BO517" i="27"/>
  <c r="BO64" i="27"/>
  <c r="BO101" i="27"/>
  <c r="BO582" i="27"/>
  <c r="BO394" i="27"/>
  <c r="BO894" i="27"/>
  <c r="BO788" i="27"/>
  <c r="BO645" i="27"/>
  <c r="BO262" i="27"/>
  <c r="BO875" i="27"/>
  <c r="BO314" i="27"/>
  <c r="BO806" i="27"/>
  <c r="BO942" i="27"/>
  <c r="BO964" i="27"/>
  <c r="BO543" i="27"/>
  <c r="BO601" i="27"/>
  <c r="BO247" i="27"/>
  <c r="BO190" i="27"/>
  <c r="BO1010" i="27"/>
  <c r="BO149" i="27"/>
  <c r="BO196" i="27"/>
  <c r="BO535" i="27"/>
  <c r="BO201" i="27"/>
  <c r="BO443" i="27"/>
  <c r="BO276" i="27"/>
  <c r="BO589" i="27"/>
  <c r="BO699" i="27"/>
  <c r="BO436" i="27"/>
  <c r="BO1000" i="27"/>
  <c r="BO452" i="27"/>
  <c r="BO165" i="27"/>
  <c r="BO693" i="27"/>
  <c r="BO454" i="27"/>
  <c r="BO37" i="27"/>
  <c r="BO769" i="27"/>
  <c r="BO663" i="27"/>
  <c r="BO558" i="27"/>
  <c r="BO813" i="27"/>
  <c r="BO851" i="27"/>
  <c r="BO756" i="27"/>
  <c r="BO315" i="27"/>
  <c r="BO1001" i="27"/>
  <c r="BO630" i="27"/>
  <c r="BO79" i="27"/>
  <c r="BO931" i="27"/>
  <c r="BO455" i="27"/>
  <c r="BO458" i="27"/>
  <c r="BO831" i="27"/>
  <c r="BO273" i="27"/>
  <c r="BO598" i="27"/>
  <c r="BO916" i="27"/>
  <c r="BO661" i="27"/>
  <c r="BO255" i="27"/>
  <c r="BO567" i="27"/>
  <c r="BO748" i="27"/>
  <c r="BO379" i="27"/>
  <c r="BO922" i="27"/>
  <c r="BO72" i="27"/>
  <c r="BO578" i="27"/>
  <c r="BO843" i="27"/>
  <c r="BO664" i="27"/>
  <c r="BO451" i="27"/>
  <c r="BO195" i="27"/>
  <c r="BO281" i="27"/>
  <c r="BO570" i="27"/>
  <c r="BO823" i="27"/>
  <c r="BO88" i="27"/>
  <c r="BO291" i="27"/>
  <c r="BO560" i="27"/>
  <c r="BO792" i="27"/>
  <c r="BO53" i="27"/>
  <c r="BO83" i="27"/>
  <c r="BO468" i="27"/>
  <c r="BO85" i="27"/>
  <c r="BO981" i="27"/>
  <c r="BO15" i="27"/>
  <c r="BO115" i="27"/>
  <c r="BO833" i="27"/>
  <c r="BO914" i="27"/>
  <c r="BO929" i="27"/>
  <c r="BO352" i="27"/>
  <c r="BO489" i="27"/>
  <c r="BO370" i="27"/>
  <c r="BO982" i="27"/>
  <c r="BO887" i="27"/>
  <c r="BO649" i="27"/>
  <c r="BO170" i="27"/>
  <c r="BO902" i="27"/>
  <c r="BO785" i="27"/>
  <c r="BO90" i="27"/>
  <c r="BO967" i="27"/>
  <c r="BO764" i="27"/>
  <c r="BO790" i="27"/>
  <c r="BO493" i="27"/>
  <c r="BO880" i="27"/>
  <c r="BO496" i="27"/>
  <c r="BO654" i="27"/>
  <c r="BO595" i="27"/>
  <c r="BO514" i="27"/>
  <c r="BO721" i="27"/>
  <c r="BO783" i="27"/>
  <c r="BO509" i="27"/>
  <c r="BO30" i="27"/>
  <c r="BO511" i="27"/>
  <c r="BO777" i="27"/>
  <c r="BO324" i="27"/>
  <c r="BO229" i="27"/>
  <c r="BO110" i="27"/>
  <c r="BO221" i="27"/>
  <c r="BO724" i="27"/>
  <c r="BO271" i="27"/>
  <c r="BO332" i="27"/>
  <c r="BO849" i="27"/>
  <c r="BO143" i="27"/>
  <c r="BO100" i="27"/>
  <c r="BO399" i="27"/>
  <c r="BO189" i="27"/>
  <c r="BO76" i="27"/>
  <c r="BO166" i="27"/>
  <c r="BO13" i="27"/>
  <c r="BO111" i="27"/>
  <c r="BO867" i="27"/>
  <c r="BO749" i="27"/>
  <c r="BO78" i="27"/>
  <c r="BO163" i="27"/>
  <c r="BO416" i="27"/>
  <c r="BO794" i="27"/>
  <c r="BO42" i="27"/>
  <c r="BO487" i="27"/>
  <c r="BO958" i="27"/>
  <c r="BO108" i="27"/>
  <c r="BO505" i="27"/>
  <c r="BO614" i="27"/>
  <c r="BO820" i="27"/>
  <c r="BO605" i="27"/>
  <c r="BO798" i="27"/>
  <c r="BO214" i="27"/>
  <c r="BO205" i="27"/>
  <c r="BO532" i="27"/>
  <c r="BO401" i="27"/>
  <c r="BO415" i="27"/>
  <c r="BO907" i="27"/>
  <c r="BO248" i="27"/>
  <c r="BO393" i="27"/>
  <c r="BO431" i="27"/>
  <c r="BO577" i="27"/>
  <c r="BO375" i="27"/>
  <c r="BO644" i="27"/>
  <c r="BO754" i="27"/>
  <c r="BO25" i="27"/>
  <c r="BO387" i="27"/>
  <c r="BO892" i="27"/>
  <c r="BO908" i="27"/>
  <c r="BO131" i="27"/>
  <c r="BO504" i="27"/>
  <c r="BO829" i="27"/>
  <c r="BO962" i="27"/>
  <c r="BO423" i="27"/>
  <c r="BO18" i="27"/>
  <c r="BO476" i="27"/>
  <c r="BO34" i="27"/>
  <c r="BO312" i="27"/>
  <c r="BO274" i="27"/>
  <c r="BO77" i="27"/>
  <c r="BO36" i="27"/>
  <c r="BO213" i="27"/>
  <c r="BO934" i="27"/>
  <c r="BO308" i="27"/>
  <c r="BO173" i="27"/>
  <c r="BO67" i="27"/>
  <c r="BO491" i="27"/>
  <c r="BO453" i="27"/>
  <c r="BO647" i="27"/>
  <c r="BO181" i="27"/>
  <c r="BO974" i="27"/>
  <c r="BO568" i="27"/>
  <c r="BO690" i="27"/>
  <c r="BO848" i="27"/>
  <c r="BO297" i="27"/>
  <c r="BO802" i="27"/>
  <c r="BO611" i="27"/>
  <c r="BO805" i="27"/>
  <c r="BO711" i="27"/>
  <c r="BO786" i="27"/>
  <c r="BO763" i="27"/>
  <c r="BO562" i="27"/>
  <c r="BO804" i="27"/>
  <c r="BO302" i="27"/>
  <c r="BO712" i="27"/>
  <c r="BO112" i="27"/>
  <c r="BO66" i="27"/>
  <c r="BO666" i="27"/>
  <c r="BO607" i="27"/>
  <c r="BO741" i="27"/>
  <c r="BO874" i="27"/>
  <c r="BO853" i="27"/>
  <c r="BO530" i="27"/>
  <c r="BO309" i="27"/>
  <c r="BO539" i="27"/>
  <c r="BO852" i="27"/>
  <c r="BO327" i="27"/>
  <c r="BO846" i="27"/>
  <c r="BO428" i="27"/>
  <c r="BO633" i="27"/>
  <c r="BO984" i="27"/>
  <c r="BO447" i="27"/>
  <c r="BO999" i="27"/>
  <c r="BO632" i="27"/>
  <c r="BO549" i="27"/>
  <c r="BO287" i="27"/>
  <c r="BO671" i="27"/>
  <c r="BO420" i="27"/>
  <c r="BO555" i="27"/>
  <c r="BO472" i="27"/>
  <c r="BO58" i="27"/>
  <c r="BO778" i="27"/>
  <c r="BO912" i="27"/>
  <c r="BO50" i="27"/>
  <c r="BO293" i="27"/>
  <c r="BO569" i="27"/>
  <c r="BO450" i="27"/>
  <c r="BO681" i="27"/>
  <c r="BO334" i="27"/>
  <c r="BO995" i="27"/>
  <c r="BO386" i="27"/>
  <c r="BO31" i="27"/>
  <c r="BO28" i="27"/>
  <c r="BO252" i="27"/>
  <c r="BO338" i="27"/>
  <c r="BO71" i="27"/>
  <c r="BO208" i="27"/>
  <c r="BO680" i="27"/>
  <c r="BO364" i="27"/>
  <c r="BO835" i="27"/>
  <c r="BO709" i="27"/>
  <c r="BO807" i="27"/>
  <c r="BO444" i="27"/>
  <c r="BO106" i="27"/>
  <c r="BO285" i="27"/>
  <c r="BO822" i="27"/>
  <c r="BO1003" i="27"/>
  <c r="BO920" i="27"/>
  <c r="BO815" i="27"/>
  <c r="BO889" i="27"/>
  <c r="BO508" i="27"/>
  <c r="BO870" i="27"/>
  <c r="BO21" i="27"/>
  <c r="BO682" i="27"/>
  <c r="BO179" i="27"/>
  <c r="BO145" i="27"/>
  <c r="BO376" i="27"/>
  <c r="BO861" i="27"/>
  <c r="BO856" i="27"/>
  <c r="BO372" i="27"/>
  <c r="BO74" i="27"/>
  <c r="BO710" i="27"/>
  <c r="BO592" i="27"/>
  <c r="BO917" i="27"/>
  <c r="BO366" i="27"/>
  <c r="BO994" i="27"/>
  <c r="BO659" i="27"/>
  <c r="BO456" i="27"/>
  <c r="BO900" i="27"/>
  <c r="BO114" i="27"/>
  <c r="BO727" i="27"/>
  <c r="BO69" i="27"/>
  <c r="BO191" i="27"/>
  <c r="BO637" i="27"/>
  <c r="BO122" i="27"/>
  <c r="BO876" i="27"/>
  <c r="BO930" i="27"/>
  <c r="BO33" i="27"/>
  <c r="BO694" i="27"/>
  <c r="BO359" i="27"/>
  <c r="BO911" i="27"/>
  <c r="BO540" i="27"/>
  <c r="BO86" i="27"/>
  <c r="BO723" i="27"/>
  <c r="BO477" i="27"/>
  <c r="BO551" i="27"/>
  <c r="BO868" i="27"/>
  <c r="BO613" i="27"/>
  <c r="BO167" i="27"/>
  <c r="BO139" i="27"/>
  <c r="BO212" i="27"/>
  <c r="BO430" i="27"/>
  <c r="BO588" i="27"/>
  <c r="BO470" i="27"/>
  <c r="BO998" i="27"/>
  <c r="BO651" i="27"/>
  <c r="BO174" i="27"/>
  <c r="BO524" i="27"/>
  <c r="BO888" i="27"/>
  <c r="BO237" i="27"/>
  <c r="BO859" i="27"/>
  <c r="BO437" i="27"/>
  <c r="BO140" i="27"/>
  <c r="BO716" i="27"/>
  <c r="BO793" i="27"/>
  <c r="BO461" i="27"/>
  <c r="BO573" i="27"/>
  <c r="BO184" i="27"/>
  <c r="BO550" i="27"/>
  <c r="BO396" i="27"/>
  <c r="BO973" i="27"/>
  <c r="BO602" i="27"/>
  <c r="BO640" i="27"/>
  <c r="BO333" i="27"/>
  <c r="BO826" i="27"/>
  <c r="BO408" i="27"/>
  <c r="BO410" i="27"/>
  <c r="BO747" i="27"/>
  <c r="BO269" i="27"/>
  <c r="BO186" i="27"/>
  <c r="BO979" i="27"/>
  <c r="BO368" i="27"/>
  <c r="BO202" i="27"/>
  <c r="BO362" i="27"/>
  <c r="BO17" i="27"/>
  <c r="BO150" i="27"/>
  <c r="BO726" i="27"/>
  <c r="BO679" i="27"/>
  <c r="BO250" i="27"/>
  <c r="BO695" i="27"/>
  <c r="BO283" i="27"/>
  <c r="BO381" i="27"/>
  <c r="BO374" i="27"/>
  <c r="BO842" i="27"/>
  <c r="BO639" i="27"/>
  <c r="BO256" i="27"/>
  <c r="BO136" i="27"/>
  <c r="BO156" i="27"/>
  <c r="BO121" i="27"/>
  <c r="BO674" i="27"/>
  <c r="BO161" i="27"/>
  <c r="BO619" i="27"/>
  <c r="BO241" i="27"/>
  <c r="BO689" i="27"/>
  <c r="BO700" i="27"/>
  <c r="BO738" i="27"/>
  <c r="BO991" i="27"/>
  <c r="BO344" i="27"/>
  <c r="BO850" i="27"/>
  <c r="BO242" i="27"/>
  <c r="BO459" i="27"/>
  <c r="BO449" i="27"/>
  <c r="BO91" i="27"/>
  <c r="BO253" i="27"/>
  <c r="BO1011" i="27"/>
  <c r="BO617" i="27"/>
  <c r="BO321" i="27"/>
  <c r="BO203" i="27"/>
  <c r="BO913" i="27"/>
  <c r="BO211" i="27"/>
  <c r="BO596" i="27"/>
  <c r="BO325" i="27"/>
  <c r="BO946" i="27"/>
  <c r="BO935" i="27"/>
  <c r="BO983" i="27"/>
  <c r="BO774" i="27"/>
  <c r="BO553" i="27"/>
  <c r="BO919" i="27"/>
  <c r="BO497" i="27"/>
  <c r="BO240" i="27"/>
  <c r="BO800" i="27"/>
  <c r="BO23" i="27"/>
  <c r="BO290" i="27"/>
  <c r="BO51" i="27"/>
  <c r="BO631" i="27"/>
  <c r="BO498" i="27"/>
  <c r="BO265" i="27"/>
  <c r="BO968" i="27"/>
  <c r="BO1005" i="27"/>
  <c r="BO24" i="27"/>
  <c r="BO425" i="27"/>
  <c r="BO547" i="27"/>
  <c r="BO57" i="27"/>
  <c r="BO311" i="27"/>
  <c r="BO180" i="27"/>
  <c r="BO193" i="27"/>
  <c r="BO446" i="27"/>
  <c r="BO495" i="27"/>
  <c r="BO811" i="27"/>
  <c r="BO80" i="27"/>
  <c r="BO860" i="27"/>
  <c r="BO897" i="27"/>
  <c r="BO382" i="27"/>
  <c r="BO779" i="27"/>
  <c r="BO492" i="27"/>
  <c r="BO158" i="27"/>
  <c r="BO363" i="27"/>
  <c r="BO736" i="27"/>
  <c r="BO953" i="27"/>
  <c r="BO438" i="27"/>
  <c r="BO439" i="27"/>
  <c r="BO743" i="27"/>
  <c r="BO576" i="27"/>
  <c r="BO986" i="27"/>
  <c r="BO915" i="27"/>
  <c r="BO198" i="27"/>
  <c r="BO943" i="27"/>
  <c r="BO548" i="27"/>
  <c r="BO345" i="27"/>
  <c r="BO82" i="27"/>
  <c r="BO194" i="27"/>
  <c r="BO878" i="27"/>
  <c r="BO519" i="27"/>
  <c r="BO365" i="27"/>
  <c r="BO845" i="27"/>
  <c r="BO270" i="27"/>
  <c r="BO966" i="27"/>
  <c r="BO947" i="27"/>
  <c r="BO277" i="27"/>
  <c r="BO650" i="27"/>
  <c r="BO725" i="27"/>
  <c r="BO978" i="27"/>
  <c r="BO559" i="27"/>
  <c r="BO940" i="27"/>
  <c r="BO872" i="27"/>
  <c r="BO825" i="27"/>
  <c r="BO886" i="27"/>
  <c r="BO707" i="27"/>
  <c r="BO49" i="27"/>
  <c r="BO673" i="27"/>
  <c r="BO687" i="27"/>
  <c r="BO893" i="27"/>
  <c r="BO955" i="27"/>
  <c r="BO385" i="27"/>
  <c r="BO606" i="27"/>
  <c r="BO356" i="27"/>
  <c r="BO357" i="27"/>
  <c r="BO120" i="27"/>
  <c r="BO961" i="27"/>
  <c r="BO836" i="27"/>
  <c r="BO635" i="27"/>
  <c r="BO757" i="27"/>
  <c r="BO153" i="27"/>
  <c r="BO361" i="27"/>
  <c r="BO147" i="27"/>
  <c r="BO329" i="27"/>
  <c r="BO952" i="27"/>
  <c r="BO744" i="27"/>
  <c r="BO531" i="27"/>
  <c r="BO525" i="27"/>
  <c r="BO941" i="27"/>
  <c r="BO993" i="27"/>
  <c r="BO81" i="27"/>
  <c r="BO484" i="27"/>
  <c r="BO44" i="27"/>
  <c r="BO581" i="27"/>
  <c r="BO516" i="27"/>
  <c r="BO406" i="27"/>
  <c r="BO151" i="27"/>
  <c r="BO869" i="27"/>
  <c r="BO610" i="27"/>
  <c r="BO326" i="27"/>
  <c r="BO841" i="27"/>
  <c r="BO146" i="27"/>
  <c r="BO434" i="27"/>
  <c r="BO138" i="27"/>
  <c r="BO796" i="27"/>
  <c r="BO448" i="27"/>
  <c r="BO222" i="27"/>
  <c r="BO227" i="27"/>
  <c r="BO73" i="27"/>
  <c r="BO746" i="27"/>
  <c r="BO669" i="27"/>
  <c r="BO35" i="27"/>
  <c r="BO469" i="27"/>
  <c r="BO422" i="27"/>
  <c r="BO353" i="27"/>
  <c r="BO400" i="27"/>
  <c r="BO239" i="27"/>
  <c r="BO264" i="27"/>
  <c r="BO697" i="27"/>
  <c r="BO254" i="27"/>
  <c r="BO117" i="27"/>
  <c r="BO753" i="27"/>
  <c r="BO742" i="27"/>
  <c r="BO759" i="27"/>
  <c r="BO755" i="27"/>
  <c r="BO124" i="27"/>
  <c r="BO653" i="27"/>
  <c r="BO175" i="27"/>
  <c r="BO945" i="27"/>
  <c r="BO538" i="27"/>
  <c r="BO251" i="27"/>
  <c r="BO624" i="27"/>
  <c r="BO506" i="27"/>
  <c r="BO427" i="27"/>
  <c r="BO686" i="27"/>
  <c r="BO883" i="27"/>
  <c r="BO299" i="27"/>
  <c r="BO821" i="27"/>
  <c r="BO215" i="27"/>
  <c r="BO305" i="27"/>
  <c r="BO1008" i="27"/>
  <c r="BO895" i="27"/>
  <c r="BO61" i="27"/>
  <c r="BO732" i="27"/>
  <c r="BO542" i="27"/>
  <c r="BO587" i="27"/>
  <c r="BO704" i="27"/>
  <c r="BO703" i="27"/>
  <c r="BO828" i="27"/>
  <c r="BO259" i="27"/>
  <c r="BO527" i="27"/>
  <c r="BO685" i="27"/>
  <c r="BO272" i="27"/>
  <c r="BO533" i="27"/>
  <c r="BO652" i="27"/>
  <c r="BO442" i="27"/>
  <c r="BO960" i="27"/>
  <c r="BO975" i="27"/>
  <c r="BO257" i="27"/>
  <c r="BO925" i="27"/>
  <c r="BO40" i="27"/>
  <c r="BO480" i="27"/>
  <c r="BO545" i="27"/>
  <c r="BO154" i="27"/>
  <c r="BO646" i="27"/>
  <c r="BO65" i="27"/>
  <c r="BO937" i="27"/>
  <c r="BO54" i="27"/>
  <c r="BO295" i="27"/>
  <c r="BO752" i="27"/>
  <c r="BO729" i="27"/>
  <c r="BO335" i="27"/>
  <c r="BO350" i="27"/>
  <c r="BO351" i="27"/>
  <c r="BO135" i="27"/>
  <c r="BO734" i="27"/>
  <c r="BO927" i="27"/>
  <c r="BO884" i="27"/>
  <c r="BO95" i="27"/>
  <c r="BO563" i="27"/>
  <c r="BO572" i="27"/>
  <c r="BO662" i="27"/>
  <c r="BO103" i="27"/>
  <c r="BO417" i="27"/>
  <c r="BO862" i="27"/>
  <c r="BO433" i="27"/>
  <c r="BO616" i="27"/>
  <c r="BO258" i="27"/>
  <c r="BO20" i="27"/>
  <c r="BO488" i="27"/>
  <c r="BO713" i="27"/>
  <c r="BO701" i="27"/>
  <c r="BO126" i="27"/>
  <c r="BO391" i="27"/>
  <c r="BO407" i="27"/>
  <c r="BO600" i="27"/>
  <c r="BO133" i="27"/>
  <c r="BO997" i="27"/>
  <c r="BO926" i="27"/>
  <c r="BO956" i="27"/>
  <c r="BO263" i="27"/>
  <c r="BO223" i="27"/>
  <c r="BO279" i="27"/>
  <c r="BO113" i="27"/>
  <c r="BO176" i="27"/>
  <c r="BO160" i="27"/>
  <c r="BO60" i="27"/>
  <c r="BO972" i="27"/>
  <c r="BO565" i="27"/>
  <c r="BO63" i="27"/>
  <c r="BO473" i="27"/>
  <c r="BO402" i="27"/>
  <c r="BO571" i="27"/>
  <c r="BO116" i="27"/>
  <c r="BO346" i="27"/>
  <c r="BO838" i="27"/>
  <c r="BO419" i="27"/>
  <c r="BO564" i="27"/>
  <c r="BO529" i="27"/>
  <c r="BO782" i="27"/>
  <c r="BO520" i="27"/>
  <c r="BO847" i="27"/>
  <c r="BO284" i="27"/>
  <c r="BO105" i="27"/>
  <c r="BO347" i="27"/>
  <c r="BO899" i="27"/>
  <c r="BO528" i="27"/>
  <c r="BO109" i="27"/>
  <c r="BO182" i="27"/>
  <c r="BO507" i="27"/>
  <c r="BO328" i="27"/>
  <c r="BO475" i="27"/>
  <c r="BO933" i="27"/>
  <c r="BO648" i="27"/>
  <c r="BO494" i="27"/>
  <c r="BO556" i="27"/>
  <c r="BO234" i="27"/>
  <c r="BO199" i="27"/>
  <c r="BO668" i="27"/>
  <c r="BO429" i="27"/>
  <c r="BO298" i="27"/>
  <c r="BO863" i="27"/>
  <c r="BO696" i="27"/>
  <c r="BO603" i="27"/>
  <c r="BO192" i="27"/>
  <c r="BO864" i="27"/>
  <c r="BO373" i="27"/>
  <c r="BO944" i="27"/>
  <c r="BO502" i="27"/>
  <c r="BO970" i="27"/>
  <c r="BO879" i="27"/>
  <c r="BO392" i="27"/>
  <c r="BO642" i="27"/>
  <c r="BO513" i="27"/>
  <c r="BO515" i="27"/>
  <c r="BO168" i="27"/>
  <c r="BO590" i="27"/>
  <c r="BO678" i="27"/>
  <c r="BO499" i="27"/>
  <c r="BO923" i="27"/>
  <c r="BO339" i="27"/>
  <c r="BO93" i="27"/>
  <c r="BO137" i="27"/>
  <c r="BO45" i="27"/>
  <c r="BO706" i="27"/>
  <c r="BO554" i="27"/>
  <c r="BO579" i="27"/>
  <c r="BO627" i="27"/>
  <c r="BO688" i="27"/>
  <c r="BO413" i="27"/>
  <c r="BO304" i="27"/>
  <c r="BO714" i="27"/>
  <c r="BO799" i="27"/>
  <c r="BO404" i="27"/>
  <c r="BO801" i="27"/>
  <c r="BO599" i="27"/>
  <c r="BO552" i="27"/>
  <c r="BO206" i="27"/>
  <c r="BO390" i="27"/>
  <c r="BO608" i="27"/>
  <c r="BO238" i="27"/>
  <c r="BO840" i="27"/>
  <c r="BO289" i="27"/>
  <c r="BO218" i="27"/>
  <c r="BO698" i="27"/>
  <c r="BO989" i="27"/>
  <c r="BO354" i="27"/>
  <c r="BO537" i="27"/>
  <c r="BO1009" i="27"/>
  <c r="BO41" i="27"/>
  <c r="BO536" i="27"/>
  <c r="BO903" i="27"/>
  <c r="BO52" i="27"/>
  <c r="BO797" i="27"/>
  <c r="BO294" i="27"/>
  <c r="BO918" i="27"/>
  <c r="BO418" i="27"/>
  <c r="BO830" i="27"/>
  <c r="BO976" i="27"/>
  <c r="BO510" i="27"/>
  <c r="BO541" i="27"/>
  <c r="BO521" i="27"/>
  <c r="BO313" i="27"/>
  <c r="BO865" i="27"/>
  <c r="BO75" i="27"/>
  <c r="BO389" i="27"/>
  <c r="BO378" i="27"/>
  <c r="BO127" i="27"/>
  <c r="BO92" i="27"/>
  <c r="BO177" i="27"/>
  <c r="BO467" i="27"/>
  <c r="BO951" i="27"/>
  <c r="BO89" i="27"/>
  <c r="BO809" i="27"/>
  <c r="BO306" i="27"/>
  <c r="BO32" i="27"/>
  <c r="BO873" i="27"/>
  <c r="BO839" i="27"/>
  <c r="BO169" i="27"/>
  <c r="BO745" i="27"/>
  <c r="BO87" i="27"/>
  <c r="BO280" i="27"/>
  <c r="BO94" i="27"/>
  <c r="BO48" i="27"/>
  <c r="BO626" i="27"/>
  <c r="BO988" i="27"/>
  <c r="BO331" i="27"/>
  <c r="BO512" i="27"/>
  <c r="BO670" i="27"/>
  <c r="BO996" i="27"/>
  <c r="BO123" i="27"/>
  <c r="B12" i="27"/>
  <c r="B11" i="27"/>
  <c r="BK1013" i="27" l="1"/>
  <c r="G4" i="27"/>
  <c r="BI10" i="27" s="1"/>
  <c r="BI1013" i="27" s="1"/>
  <c r="AI12" i="27"/>
  <c r="E12" i="27"/>
  <c r="BO1013" i="27"/>
  <c r="D12" i="27"/>
  <c r="BL1014" i="27" l="1"/>
  <c r="L48" i="2"/>
  <c r="L43" i="2"/>
  <c r="R47" i="2"/>
  <c r="R42" i="2"/>
  <c r="R26" i="2"/>
  <c r="R14" i="2"/>
  <c r="A1011" i="27" l="1"/>
  <c r="A1010" i="27"/>
  <c r="A1009" i="27"/>
  <c r="A1008" i="27"/>
  <c r="A1007" i="27"/>
  <c r="A1006" i="27"/>
  <c r="A1005" i="27"/>
  <c r="A1004" i="27"/>
  <c r="A1003" i="27"/>
  <c r="A1002" i="27"/>
  <c r="A1001" i="27"/>
  <c r="A1000" i="27"/>
  <c r="A999" i="27"/>
  <c r="A998" i="27"/>
  <c r="A997" i="27"/>
  <c r="A996" i="27"/>
  <c r="A995" i="27"/>
  <c r="A994" i="27"/>
  <c r="A993" i="27"/>
  <c r="A992" i="27"/>
  <c r="A991" i="27"/>
  <c r="A990" i="27"/>
  <c r="A989" i="27"/>
  <c r="A988" i="27"/>
  <c r="A987" i="27"/>
  <c r="A986" i="27"/>
  <c r="A985" i="27"/>
  <c r="A984" i="27"/>
  <c r="A983" i="27"/>
  <c r="A982" i="27"/>
  <c r="A981" i="27"/>
  <c r="A980" i="27"/>
  <c r="A979" i="27"/>
  <c r="A978" i="27"/>
  <c r="A977" i="27"/>
  <c r="A976" i="27"/>
  <c r="A975" i="27"/>
  <c r="A974" i="27"/>
  <c r="A973" i="27"/>
  <c r="A972" i="27"/>
  <c r="A971" i="27"/>
  <c r="A970" i="27"/>
  <c r="A969" i="27"/>
  <c r="A968" i="27"/>
  <c r="A967" i="27"/>
  <c r="A966" i="27"/>
  <c r="A965" i="27"/>
  <c r="A964" i="27"/>
  <c r="A963" i="27"/>
  <c r="A962" i="27"/>
  <c r="A961" i="27"/>
  <c r="A960" i="27"/>
  <c r="A959" i="27"/>
  <c r="A958" i="27"/>
  <c r="A957" i="27"/>
  <c r="A956" i="27"/>
  <c r="A955" i="27"/>
  <c r="A954" i="27"/>
  <c r="A953" i="27"/>
  <c r="A952" i="27"/>
  <c r="A951" i="27"/>
  <c r="A950" i="27"/>
  <c r="A949" i="27"/>
  <c r="A948" i="27"/>
  <c r="A947" i="27"/>
  <c r="A946" i="27"/>
  <c r="A945" i="27"/>
  <c r="A944" i="27"/>
  <c r="A943" i="27"/>
  <c r="A942" i="27"/>
  <c r="A941" i="27"/>
  <c r="A940" i="27"/>
  <c r="A939" i="27"/>
  <c r="A938" i="27"/>
  <c r="A937" i="27"/>
  <c r="A936" i="27"/>
  <c r="A935" i="27"/>
  <c r="A934" i="27"/>
  <c r="A933" i="27"/>
  <c r="A932" i="27"/>
  <c r="A931" i="27"/>
  <c r="A930" i="27"/>
  <c r="A929" i="27"/>
  <c r="A928" i="27"/>
  <c r="A927" i="27"/>
  <c r="A926" i="27"/>
  <c r="A925" i="27"/>
  <c r="A924" i="27"/>
  <c r="A923" i="27"/>
  <c r="A922" i="27"/>
  <c r="A921" i="27"/>
  <c r="A920" i="27"/>
  <c r="A919" i="27"/>
  <c r="A918" i="27"/>
  <c r="A917" i="27"/>
  <c r="A916" i="27"/>
  <c r="A915" i="27"/>
  <c r="A914" i="27"/>
  <c r="A913" i="27"/>
  <c r="A912" i="27"/>
  <c r="A911" i="27"/>
  <c r="A910" i="27"/>
  <c r="A909" i="27"/>
  <c r="A908" i="27"/>
  <c r="A907" i="27"/>
  <c r="A906" i="27"/>
  <c r="A905" i="27"/>
  <c r="A904" i="27"/>
  <c r="A903" i="27"/>
  <c r="A902" i="27"/>
  <c r="A901" i="27"/>
  <c r="A900" i="27"/>
  <c r="A899" i="27"/>
  <c r="A898" i="27"/>
  <c r="A897" i="27"/>
  <c r="A896" i="27"/>
  <c r="A895" i="27"/>
  <c r="A894" i="27"/>
  <c r="A893" i="27"/>
  <c r="A892" i="27"/>
  <c r="A891" i="27"/>
  <c r="A890" i="27"/>
  <c r="A889" i="27"/>
  <c r="A888" i="27"/>
  <c r="A887" i="27"/>
  <c r="A886" i="27"/>
  <c r="A885" i="27"/>
  <c r="A884" i="27"/>
  <c r="A883" i="27"/>
  <c r="A882" i="27"/>
  <c r="A881" i="27"/>
  <c r="A880" i="27"/>
  <c r="A879" i="27"/>
  <c r="A878" i="27"/>
  <c r="A877" i="27"/>
  <c r="A876" i="27"/>
  <c r="A875" i="27"/>
  <c r="A874" i="27"/>
  <c r="A873" i="27"/>
  <c r="A872" i="27"/>
  <c r="A871" i="27"/>
  <c r="A870" i="27"/>
  <c r="A869" i="27"/>
  <c r="A868" i="27"/>
  <c r="A867" i="27"/>
  <c r="A866" i="27"/>
  <c r="A865" i="27"/>
  <c r="A864" i="27"/>
  <c r="A863" i="27"/>
  <c r="A862" i="27"/>
  <c r="A861" i="27"/>
  <c r="A860" i="27"/>
  <c r="A859" i="27"/>
  <c r="A858" i="27"/>
  <c r="A857" i="27"/>
  <c r="A856" i="27"/>
  <c r="A855" i="27"/>
  <c r="A854" i="27"/>
  <c r="A853" i="27"/>
  <c r="A852" i="27"/>
  <c r="A851" i="27"/>
  <c r="A850" i="27"/>
  <c r="A849" i="27"/>
  <c r="A848" i="27"/>
  <c r="A847" i="27"/>
  <c r="A846" i="27"/>
  <c r="A845" i="27"/>
  <c r="A844" i="27"/>
  <c r="A843" i="27"/>
  <c r="A842" i="27"/>
  <c r="A841" i="27"/>
  <c r="A840" i="27"/>
  <c r="A839" i="27"/>
  <c r="A838" i="27"/>
  <c r="A837" i="27"/>
  <c r="A836" i="27"/>
  <c r="A835" i="27"/>
  <c r="A834" i="27"/>
  <c r="A833" i="27"/>
  <c r="A832" i="27"/>
  <c r="A831" i="27"/>
  <c r="A830" i="27"/>
  <c r="A829" i="27"/>
  <c r="A828" i="27"/>
  <c r="A827" i="27"/>
  <c r="A826" i="27"/>
  <c r="A825" i="27"/>
  <c r="A824" i="27"/>
  <c r="A823" i="27"/>
  <c r="A822" i="27"/>
  <c r="A821" i="27"/>
  <c r="A820" i="27"/>
  <c r="A819" i="27"/>
  <c r="A818" i="27"/>
  <c r="A817" i="27"/>
  <c r="A816" i="27"/>
  <c r="A815" i="27"/>
  <c r="A814" i="27"/>
  <c r="A813" i="27"/>
  <c r="A812" i="27"/>
  <c r="A811" i="27"/>
  <c r="A810" i="27"/>
  <c r="A809" i="27"/>
  <c r="A808" i="27"/>
  <c r="A807" i="27"/>
  <c r="A806" i="27"/>
  <c r="A805" i="27"/>
  <c r="A804" i="27"/>
  <c r="A803" i="27"/>
  <c r="A802" i="27"/>
  <c r="A801" i="27"/>
  <c r="A800" i="27"/>
  <c r="A799" i="27"/>
  <c r="A798" i="27"/>
  <c r="A797" i="27"/>
  <c r="A796" i="27"/>
  <c r="A795" i="27"/>
  <c r="A794" i="27"/>
  <c r="A793" i="27"/>
  <c r="A792" i="27"/>
  <c r="A791" i="27"/>
  <c r="A790" i="27"/>
  <c r="A789" i="27"/>
  <c r="A788" i="27"/>
  <c r="A787" i="27"/>
  <c r="A786" i="27"/>
  <c r="A785" i="27"/>
  <c r="A784" i="27"/>
  <c r="A783" i="27"/>
  <c r="A782" i="27"/>
  <c r="A781" i="27"/>
  <c r="A780" i="27"/>
  <c r="A779" i="27"/>
  <c r="A778" i="27"/>
  <c r="A777" i="27"/>
  <c r="A776" i="27"/>
  <c r="A775" i="27"/>
  <c r="A774" i="27"/>
  <c r="A773" i="27"/>
  <c r="A772" i="27"/>
  <c r="A771" i="27"/>
  <c r="A770" i="27"/>
  <c r="A769" i="27"/>
  <c r="A768" i="27"/>
  <c r="A767" i="27"/>
  <c r="A766" i="27"/>
  <c r="A765" i="27"/>
  <c r="A764" i="27"/>
  <c r="A763" i="27"/>
  <c r="A762" i="27"/>
  <c r="A761" i="27"/>
  <c r="A760" i="27"/>
  <c r="A759" i="27"/>
  <c r="A758" i="27"/>
  <c r="A757" i="27"/>
  <c r="A756" i="27"/>
  <c r="A755" i="27"/>
  <c r="A754" i="27"/>
  <c r="A753" i="27"/>
  <c r="A752" i="27"/>
  <c r="A751" i="27"/>
  <c r="A750" i="27"/>
  <c r="A749" i="27"/>
  <c r="A748" i="27"/>
  <c r="A747" i="27"/>
  <c r="A746" i="27"/>
  <c r="A745" i="27"/>
  <c r="A744" i="27"/>
  <c r="A743" i="27"/>
  <c r="A742" i="27"/>
  <c r="A741" i="27"/>
  <c r="A740" i="27"/>
  <c r="A739" i="27"/>
  <c r="A738" i="27"/>
  <c r="A737" i="27"/>
  <c r="A736" i="27"/>
  <c r="A735" i="27"/>
  <c r="A734" i="27"/>
  <c r="A733" i="27"/>
  <c r="A732" i="27"/>
  <c r="A731" i="27"/>
  <c r="A730" i="27"/>
  <c r="A729" i="27"/>
  <c r="A728" i="27"/>
  <c r="A727" i="27"/>
  <c r="A726" i="27"/>
  <c r="A725" i="27"/>
  <c r="A724" i="27"/>
  <c r="A723" i="27"/>
  <c r="A722" i="27"/>
  <c r="A721" i="27"/>
  <c r="A720" i="27"/>
  <c r="A719" i="27"/>
  <c r="A718" i="27"/>
  <c r="A717" i="27"/>
  <c r="A716" i="27"/>
  <c r="A715" i="27"/>
  <c r="A714" i="27"/>
  <c r="A713" i="27"/>
  <c r="A712" i="27"/>
  <c r="A711" i="27"/>
  <c r="A710" i="27"/>
  <c r="A709" i="27"/>
  <c r="A708" i="27"/>
  <c r="A707" i="27"/>
  <c r="A706" i="27"/>
  <c r="A705" i="27"/>
  <c r="A704" i="27"/>
  <c r="A703" i="27"/>
  <c r="A702" i="27"/>
  <c r="A701" i="27"/>
  <c r="A700" i="27"/>
  <c r="A699" i="27"/>
  <c r="A698" i="27"/>
  <c r="A697" i="27"/>
  <c r="A696" i="27"/>
  <c r="A695" i="27"/>
  <c r="A694" i="27"/>
  <c r="A693" i="27"/>
  <c r="A692" i="27"/>
  <c r="A691" i="27"/>
  <c r="A690" i="27"/>
  <c r="A689" i="27"/>
  <c r="A688" i="27"/>
  <c r="A687" i="27"/>
  <c r="A686" i="27"/>
  <c r="A685" i="27"/>
  <c r="A684" i="27"/>
  <c r="A683" i="27"/>
  <c r="A682" i="27"/>
  <c r="A681" i="27"/>
  <c r="A680" i="27"/>
  <c r="A679" i="27"/>
  <c r="A678" i="27"/>
  <c r="A677" i="27"/>
  <c r="A676" i="27"/>
  <c r="A675" i="27"/>
  <c r="A674" i="27"/>
  <c r="A673" i="27"/>
  <c r="A672" i="27"/>
  <c r="A671" i="27"/>
  <c r="A670" i="27"/>
  <c r="A669" i="27"/>
  <c r="A668" i="27"/>
  <c r="A667" i="27"/>
  <c r="A666" i="27"/>
  <c r="A665" i="27"/>
  <c r="A664" i="27"/>
  <c r="A663" i="27"/>
  <c r="A662" i="27"/>
  <c r="A661" i="27"/>
  <c r="A660" i="27"/>
  <c r="A659" i="27"/>
  <c r="A658" i="27"/>
  <c r="A657" i="27"/>
  <c r="A656" i="27"/>
  <c r="A655" i="27"/>
  <c r="A654" i="27"/>
  <c r="A653" i="27"/>
  <c r="A652" i="27"/>
  <c r="A651" i="27"/>
  <c r="A650" i="27"/>
  <c r="A649" i="27"/>
  <c r="A648" i="27"/>
  <c r="A647" i="27"/>
  <c r="A646" i="27"/>
  <c r="A645" i="27"/>
  <c r="A644" i="27"/>
  <c r="A643" i="27"/>
  <c r="A642" i="27"/>
  <c r="A641" i="27"/>
  <c r="A640" i="27"/>
  <c r="A639" i="27"/>
  <c r="A638" i="27"/>
  <c r="A637" i="27"/>
  <c r="A636" i="27"/>
  <c r="A635" i="27"/>
  <c r="A634" i="27"/>
  <c r="A633" i="27"/>
  <c r="A632" i="27"/>
  <c r="A631" i="27"/>
  <c r="A630" i="27"/>
  <c r="A629" i="27"/>
  <c r="A628" i="27"/>
  <c r="A627" i="27"/>
  <c r="A626" i="27"/>
  <c r="A625" i="27"/>
  <c r="A624" i="27"/>
  <c r="A623" i="27"/>
  <c r="A622" i="27"/>
  <c r="A621" i="27"/>
  <c r="A620" i="27"/>
  <c r="A619" i="27"/>
  <c r="A618" i="27"/>
  <c r="A617" i="27"/>
  <c r="A616" i="27"/>
  <c r="A615" i="27"/>
  <c r="A614" i="27"/>
  <c r="A613" i="27"/>
  <c r="A612" i="27"/>
  <c r="A611" i="27"/>
  <c r="A610" i="27"/>
  <c r="A609" i="27"/>
  <c r="A608" i="27"/>
  <c r="A607" i="27"/>
  <c r="A606" i="27"/>
  <c r="A605" i="27"/>
  <c r="A604" i="27"/>
  <c r="A603" i="27"/>
  <c r="A602" i="27"/>
  <c r="A601" i="27"/>
  <c r="A600" i="27"/>
  <c r="A599" i="27"/>
  <c r="A598" i="27"/>
  <c r="A597" i="27"/>
  <c r="A596" i="27"/>
  <c r="A595" i="27"/>
  <c r="A594" i="27"/>
  <c r="A593" i="27"/>
  <c r="A592" i="27"/>
  <c r="A591" i="27"/>
  <c r="A590" i="27"/>
  <c r="A589" i="27"/>
  <c r="A588" i="27"/>
  <c r="A587" i="27"/>
  <c r="A586" i="27"/>
  <c r="A585" i="27"/>
  <c r="A584" i="27"/>
  <c r="A583" i="27"/>
  <c r="A582" i="27"/>
  <c r="A581" i="27"/>
  <c r="A580" i="27"/>
  <c r="A579" i="27"/>
  <c r="A578" i="27"/>
  <c r="A577" i="27"/>
  <c r="A576" i="27"/>
  <c r="A575" i="27"/>
  <c r="A574" i="27"/>
  <c r="A573" i="27"/>
  <c r="A572" i="27"/>
  <c r="A571" i="27"/>
  <c r="A570" i="27"/>
  <c r="A569" i="27"/>
  <c r="A568" i="27"/>
  <c r="A567" i="27"/>
  <c r="A566" i="27"/>
  <c r="A565" i="27"/>
  <c r="A564" i="27"/>
  <c r="A563" i="27"/>
  <c r="A562" i="27"/>
  <c r="A561" i="27"/>
  <c r="A560" i="27"/>
  <c r="A559" i="27"/>
  <c r="A558" i="27"/>
  <c r="A557" i="27"/>
  <c r="A556" i="27"/>
  <c r="A555" i="27"/>
  <c r="A554" i="27"/>
  <c r="A553" i="27"/>
  <c r="A552" i="27"/>
  <c r="A551" i="27"/>
  <c r="A550" i="27"/>
  <c r="A549" i="27"/>
  <c r="A548" i="27"/>
  <c r="A547" i="27"/>
  <c r="A546" i="27"/>
  <c r="A545" i="27"/>
  <c r="A544" i="27"/>
  <c r="A543" i="27"/>
  <c r="A542" i="27"/>
  <c r="A541" i="27"/>
  <c r="A540" i="27"/>
  <c r="A539" i="27"/>
  <c r="A538" i="27"/>
  <c r="A537" i="27"/>
  <c r="A536" i="27"/>
  <c r="A535" i="27"/>
  <c r="A534" i="27"/>
  <c r="A533" i="27"/>
  <c r="A532" i="27"/>
  <c r="A531" i="27"/>
  <c r="A530" i="27"/>
  <c r="A529" i="27"/>
  <c r="A528" i="27"/>
  <c r="A527" i="27"/>
  <c r="A526" i="27"/>
  <c r="A525" i="27"/>
  <c r="A524" i="27"/>
  <c r="A523" i="27"/>
  <c r="A522" i="27"/>
  <c r="A521" i="27"/>
  <c r="A520" i="27"/>
  <c r="A519" i="27"/>
  <c r="A518" i="27"/>
  <c r="A517" i="27"/>
  <c r="A516" i="27"/>
  <c r="A515" i="27"/>
  <c r="A514" i="27"/>
  <c r="A513" i="27"/>
  <c r="A512" i="27"/>
  <c r="A511" i="27"/>
  <c r="A510" i="27"/>
  <c r="A509" i="27"/>
  <c r="A508" i="27"/>
  <c r="A507" i="27"/>
  <c r="A506" i="27"/>
  <c r="A505" i="27"/>
  <c r="A504" i="27"/>
  <c r="A503" i="27"/>
  <c r="A502" i="27"/>
  <c r="A501" i="27"/>
  <c r="A500" i="27"/>
  <c r="A499" i="27"/>
  <c r="A498" i="27"/>
  <c r="A497" i="27"/>
  <c r="A496" i="27"/>
  <c r="A495" i="27"/>
  <c r="A494" i="27"/>
  <c r="A493" i="27"/>
  <c r="A492" i="27"/>
  <c r="A491" i="27"/>
  <c r="A490" i="27"/>
  <c r="A489" i="27"/>
  <c r="A488" i="27"/>
  <c r="A487" i="27"/>
  <c r="A486" i="27"/>
  <c r="A485" i="27"/>
  <c r="A484" i="27"/>
  <c r="A483" i="27"/>
  <c r="A482" i="27"/>
  <c r="A481" i="27"/>
  <c r="A480" i="27"/>
  <c r="A479" i="27"/>
  <c r="A478" i="27"/>
  <c r="A477" i="27"/>
  <c r="A476" i="27"/>
  <c r="A475" i="27"/>
  <c r="A474" i="27"/>
  <c r="A473" i="27"/>
  <c r="A472" i="27"/>
  <c r="A471" i="27"/>
  <c r="A470" i="27"/>
  <c r="A469" i="27"/>
  <c r="A468" i="27"/>
  <c r="A467" i="27"/>
  <c r="A466" i="27"/>
  <c r="A465" i="27"/>
  <c r="A464" i="27"/>
  <c r="A463" i="27"/>
  <c r="A462" i="27"/>
  <c r="A461" i="27"/>
  <c r="A460" i="27"/>
  <c r="A459" i="27"/>
  <c r="A458" i="27"/>
  <c r="A457" i="27"/>
  <c r="A456" i="27"/>
  <c r="A455" i="27"/>
  <c r="A454" i="27"/>
  <c r="A453" i="27"/>
  <c r="A452" i="27"/>
  <c r="A451" i="27"/>
  <c r="A450" i="27"/>
  <c r="A449" i="27"/>
  <c r="A448" i="27"/>
  <c r="A447" i="27"/>
  <c r="A446" i="27"/>
  <c r="A445" i="27"/>
  <c r="A444" i="27"/>
  <c r="A443" i="27"/>
  <c r="A442" i="27"/>
  <c r="A441" i="27"/>
  <c r="A440" i="27"/>
  <c r="A439" i="27"/>
  <c r="A438" i="27"/>
  <c r="A437" i="27"/>
  <c r="A436" i="27"/>
  <c r="A435" i="27"/>
  <c r="A434" i="27"/>
  <c r="A433" i="27"/>
  <c r="A432" i="27"/>
  <c r="A431" i="27"/>
  <c r="A430" i="27"/>
  <c r="A429" i="27"/>
  <c r="A428" i="27"/>
  <c r="A427" i="27"/>
  <c r="A426" i="27"/>
  <c r="A425" i="27"/>
  <c r="A424" i="27"/>
  <c r="A423" i="27"/>
  <c r="A422" i="27"/>
  <c r="A421" i="27"/>
  <c r="A420" i="27"/>
  <c r="A419" i="27"/>
  <c r="A418" i="27"/>
  <c r="A417" i="27"/>
  <c r="A416" i="27"/>
  <c r="A415" i="27"/>
  <c r="A414" i="27"/>
  <c r="A413" i="27"/>
  <c r="A412" i="27"/>
  <c r="A411" i="27"/>
  <c r="A410" i="27"/>
  <c r="A409" i="27"/>
  <c r="A408" i="27"/>
  <c r="A407" i="27"/>
  <c r="A406" i="27"/>
  <c r="A405" i="27"/>
  <c r="A404" i="27"/>
  <c r="A403" i="27"/>
  <c r="A402" i="27"/>
  <c r="A401" i="27"/>
  <c r="A400" i="27"/>
  <c r="A399" i="27"/>
  <c r="A398" i="27"/>
  <c r="A397" i="27"/>
  <c r="A396" i="27"/>
  <c r="A395" i="27"/>
  <c r="A394" i="27"/>
  <c r="A393" i="27"/>
  <c r="A392" i="27"/>
  <c r="A391" i="27"/>
  <c r="A390" i="27"/>
  <c r="A389" i="27"/>
  <c r="A388" i="27"/>
  <c r="A387" i="27"/>
  <c r="A386" i="27"/>
  <c r="A385" i="27"/>
  <c r="A384" i="27"/>
  <c r="A383" i="27"/>
  <c r="A382" i="27"/>
  <c r="A381" i="27"/>
  <c r="A380" i="27"/>
  <c r="A379" i="27"/>
  <c r="A378" i="27"/>
  <c r="A377" i="27"/>
  <c r="A376" i="27"/>
  <c r="A375" i="27"/>
  <c r="A374" i="27"/>
  <c r="A373" i="27"/>
  <c r="A372" i="27"/>
  <c r="A371" i="27"/>
  <c r="A370" i="27"/>
  <c r="A369" i="27"/>
  <c r="A368" i="27"/>
  <c r="A367" i="27"/>
  <c r="A366" i="27"/>
  <c r="A365" i="27"/>
  <c r="A364" i="27"/>
  <c r="A363" i="27"/>
  <c r="A362" i="27"/>
  <c r="A361" i="27"/>
  <c r="A360" i="27"/>
  <c r="A359" i="27"/>
  <c r="A358" i="27"/>
  <c r="A357" i="27"/>
  <c r="A356" i="27"/>
  <c r="A355" i="27"/>
  <c r="A354" i="27"/>
  <c r="A353" i="27"/>
  <c r="A352" i="27"/>
  <c r="A351" i="27"/>
  <c r="A350" i="27"/>
  <c r="A349" i="27"/>
  <c r="A348" i="27"/>
  <c r="A347" i="27"/>
  <c r="A346" i="27"/>
  <c r="A345" i="27"/>
  <c r="A344" i="27"/>
  <c r="A343" i="27"/>
  <c r="A342" i="27"/>
  <c r="A341" i="27"/>
  <c r="A340" i="27"/>
  <c r="A339" i="27"/>
  <c r="A338" i="27"/>
  <c r="A337" i="27"/>
  <c r="A336" i="27"/>
  <c r="A335" i="27"/>
  <c r="A334" i="27"/>
  <c r="A333" i="27"/>
  <c r="A332" i="27"/>
  <c r="A331" i="27"/>
  <c r="A330" i="27"/>
  <c r="A329" i="27"/>
  <c r="A328" i="27"/>
  <c r="A327" i="27"/>
  <c r="A326" i="27"/>
  <c r="A325" i="27"/>
  <c r="A324" i="27"/>
  <c r="A323" i="27"/>
  <c r="A322" i="27"/>
  <c r="A321" i="27"/>
  <c r="A320" i="27"/>
  <c r="A319" i="27"/>
  <c r="A318" i="27"/>
  <c r="A317" i="27"/>
  <c r="A316" i="27"/>
  <c r="A315" i="27"/>
  <c r="A314" i="27"/>
  <c r="A313" i="27"/>
  <c r="A312" i="27"/>
  <c r="A311" i="27"/>
  <c r="A310" i="27"/>
  <c r="A309" i="27"/>
  <c r="A308" i="27"/>
  <c r="A307" i="27"/>
  <c r="A306" i="27"/>
  <c r="A305" i="27"/>
  <c r="A304" i="27"/>
  <c r="A303" i="27"/>
  <c r="A302" i="27"/>
  <c r="A301" i="27"/>
  <c r="A300" i="27"/>
  <c r="A299" i="27"/>
  <c r="A298" i="27"/>
  <c r="A297" i="27"/>
  <c r="A296" i="27"/>
  <c r="A295" i="27"/>
  <c r="A294" i="27"/>
  <c r="A293" i="27"/>
  <c r="A292" i="27"/>
  <c r="A291" i="27"/>
  <c r="A290" i="27"/>
  <c r="A289" i="27"/>
  <c r="A288" i="27"/>
  <c r="A287" i="27"/>
  <c r="A286" i="27"/>
  <c r="A285" i="27"/>
  <c r="A284" i="27"/>
  <c r="A283" i="27"/>
  <c r="A282" i="27"/>
  <c r="A281" i="27"/>
  <c r="A280" i="27"/>
  <c r="A279" i="27"/>
  <c r="A278" i="27"/>
  <c r="A277" i="27"/>
  <c r="A276" i="27"/>
  <c r="A275" i="27"/>
  <c r="A274" i="27"/>
  <c r="A273" i="27"/>
  <c r="A272" i="27"/>
  <c r="A271" i="27"/>
  <c r="A270" i="27"/>
  <c r="A269" i="27"/>
  <c r="A268" i="27"/>
  <c r="A267" i="27"/>
  <c r="A266" i="27"/>
  <c r="A265" i="27"/>
  <c r="A264" i="27"/>
  <c r="A263" i="27"/>
  <c r="A262" i="27"/>
  <c r="A261" i="27"/>
  <c r="A260" i="27"/>
  <c r="A259" i="27"/>
  <c r="A258" i="27"/>
  <c r="A257" i="27"/>
  <c r="A256" i="27"/>
  <c r="A255" i="27"/>
  <c r="A254" i="27"/>
  <c r="A253" i="27"/>
  <c r="A252" i="27"/>
  <c r="A251" i="27"/>
  <c r="A250" i="27"/>
  <c r="A249" i="27"/>
  <c r="A248" i="27"/>
  <c r="A247" i="27"/>
  <c r="A246" i="27"/>
  <c r="A245" i="27"/>
  <c r="A244" i="27"/>
  <c r="A243" i="27"/>
  <c r="A242" i="27"/>
  <c r="A241" i="27"/>
  <c r="A240" i="27"/>
  <c r="A239" i="27"/>
  <c r="A238" i="27"/>
  <c r="A237" i="27"/>
  <c r="A236" i="27"/>
  <c r="A235" i="27"/>
  <c r="A234" i="27"/>
  <c r="A233" i="27"/>
  <c r="A232" i="27"/>
  <c r="A231" i="27"/>
  <c r="A230" i="27"/>
  <c r="A229" i="27"/>
  <c r="A228" i="27"/>
  <c r="A227" i="27"/>
  <c r="A226" i="27"/>
  <c r="A225" i="27"/>
  <c r="A224" i="27"/>
  <c r="A223" i="27"/>
  <c r="A222" i="27"/>
  <c r="A221" i="27"/>
  <c r="A220" i="27"/>
  <c r="A219" i="27"/>
  <c r="A218" i="27"/>
  <c r="A217" i="27"/>
  <c r="A216" i="27"/>
  <c r="A215" i="27"/>
  <c r="A214" i="27"/>
  <c r="A213" i="27"/>
  <c r="A212" i="27"/>
  <c r="A211" i="27"/>
  <c r="A210" i="27"/>
  <c r="A209" i="27"/>
  <c r="A208" i="27"/>
  <c r="A207" i="27"/>
  <c r="A206" i="27"/>
  <c r="A205" i="27"/>
  <c r="A204" i="27"/>
  <c r="A203" i="27"/>
  <c r="A202" i="27"/>
  <c r="A201" i="27"/>
  <c r="A200" i="27"/>
  <c r="A199" i="27"/>
  <c r="A198" i="27"/>
  <c r="A197" i="27"/>
  <c r="A196" i="27"/>
  <c r="A195" i="27"/>
  <c r="A194" i="27"/>
  <c r="A193" i="27"/>
  <c r="A192" i="27"/>
  <c r="A191" i="27"/>
  <c r="A190" i="27"/>
  <c r="A189" i="27"/>
  <c r="A188" i="27"/>
  <c r="A187" i="27"/>
  <c r="A186" i="27"/>
  <c r="A185" i="27"/>
  <c r="A184" i="27"/>
  <c r="A183" i="27"/>
  <c r="A182" i="27"/>
  <c r="A181" i="27"/>
  <c r="A180" i="27"/>
  <c r="A179" i="27"/>
  <c r="A178" i="27"/>
  <c r="A177" i="27"/>
  <c r="A176" i="27"/>
  <c r="A175" i="27"/>
  <c r="A174" i="27"/>
  <c r="A173" i="27"/>
  <c r="A172" i="27"/>
  <c r="A171" i="27"/>
  <c r="A170" i="27"/>
  <c r="A169" i="27"/>
  <c r="A168" i="27"/>
  <c r="A167" i="27"/>
  <c r="A166" i="27"/>
  <c r="A165" i="27"/>
  <c r="A164" i="27"/>
  <c r="A163" i="27"/>
  <c r="A162" i="27"/>
  <c r="A161" i="27"/>
  <c r="A160" i="27"/>
  <c r="A159" i="27"/>
  <c r="A158" i="27"/>
  <c r="A157" i="27"/>
  <c r="A156" i="27"/>
  <c r="A155" i="27"/>
  <c r="A154" i="27"/>
  <c r="A153" i="27"/>
  <c r="A152" i="27"/>
  <c r="A151" i="27"/>
  <c r="A150" i="27"/>
  <c r="A149" i="27"/>
  <c r="A148" i="27"/>
  <c r="A147" i="27"/>
  <c r="A146" i="27"/>
  <c r="A145" i="27"/>
  <c r="A144" i="27"/>
  <c r="A143" i="27"/>
  <c r="A142" i="27"/>
  <c r="A141" i="27"/>
  <c r="A140" i="27"/>
  <c r="A139" i="27"/>
  <c r="A138" i="27"/>
  <c r="A137" i="27"/>
  <c r="A136" i="27"/>
  <c r="A135" i="27"/>
  <c r="A134" i="27"/>
  <c r="A133" i="27"/>
  <c r="A132" i="27"/>
  <c r="A131" i="27"/>
  <c r="A130" i="27"/>
  <c r="A129" i="27"/>
  <c r="A128" i="27"/>
  <c r="A127" i="27"/>
  <c r="A126" i="27"/>
  <c r="A125" i="27"/>
  <c r="A124" i="27"/>
  <c r="A123" i="27"/>
  <c r="A122" i="27"/>
  <c r="A121" i="27"/>
  <c r="A120" i="27"/>
  <c r="A119" i="27"/>
  <c r="A118" i="27"/>
  <c r="A117" i="27"/>
  <c r="A116" i="27"/>
  <c r="A115" i="27"/>
  <c r="A114" i="27"/>
  <c r="A113" i="27"/>
  <c r="A112" i="27"/>
  <c r="A111" i="27"/>
  <c r="A110" i="27"/>
  <c r="A109" i="27"/>
  <c r="A108" i="27"/>
  <c r="A107" i="27"/>
  <c r="A106" i="27"/>
  <c r="A105" i="27"/>
  <c r="A104" i="27"/>
  <c r="A103" i="27"/>
  <c r="A102" i="27"/>
  <c r="A101" i="27"/>
  <c r="A100" i="27"/>
  <c r="A99" i="27"/>
  <c r="A98" i="27"/>
  <c r="A97" i="27"/>
  <c r="A96" i="27"/>
  <c r="A95" i="27"/>
  <c r="A94" i="27"/>
  <c r="A93" i="27"/>
  <c r="A92" i="27"/>
  <c r="A91" i="27"/>
  <c r="A90" i="27"/>
  <c r="A89" i="27"/>
  <c r="A88" i="27"/>
  <c r="A87" i="27"/>
  <c r="A86" i="27"/>
  <c r="A85" i="27"/>
  <c r="A84" i="27"/>
  <c r="A83" i="27"/>
  <c r="A82" i="27"/>
  <c r="A81" i="27"/>
  <c r="A80" i="27"/>
  <c r="A79" i="27"/>
  <c r="A78" i="27"/>
  <c r="A77" i="27"/>
  <c r="A76" i="27"/>
  <c r="A75" i="27"/>
  <c r="A74" i="27"/>
  <c r="A73" i="27"/>
  <c r="A72" i="27"/>
  <c r="A71" i="27"/>
  <c r="A70" i="27"/>
  <c r="A69" i="27"/>
  <c r="A68" i="27"/>
  <c r="A67" i="27"/>
  <c r="A66" i="27"/>
  <c r="A65" i="27"/>
  <c r="A64" i="27"/>
  <c r="A63" i="27"/>
  <c r="A62" i="27"/>
  <c r="A61" i="27"/>
  <c r="A60" i="27"/>
  <c r="A59" i="27"/>
  <c r="A58" i="27"/>
  <c r="A57" i="27"/>
  <c r="A56" i="27"/>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G5" i="27"/>
  <c r="L15" i="2" l="1"/>
  <c r="L27" i="2"/>
  <c r="L3" i="2"/>
  <c r="T4" i="2" l="1"/>
  <c r="T5" i="2"/>
  <c r="T6" i="2"/>
  <c r="T7" i="2"/>
  <c r="T8" i="2"/>
  <c r="T9" i="2"/>
  <c r="T10" i="2"/>
  <c r="T11" i="2"/>
  <c r="T12" i="2"/>
  <c r="T13" i="2"/>
  <c r="T15" i="2"/>
  <c r="T16" i="2"/>
  <c r="T17" i="2"/>
  <c r="T18" i="2"/>
  <c r="T19" i="2"/>
  <c r="T20" i="2"/>
  <c r="T21" i="2"/>
  <c r="T23" i="2"/>
  <c r="T24" i="2"/>
  <c r="T25" i="2"/>
  <c r="T27" i="2"/>
  <c r="T28" i="2"/>
  <c r="T29" i="2"/>
  <c r="T30" i="2"/>
  <c r="T31" i="2"/>
  <c r="T32" i="2"/>
  <c r="T33" i="2"/>
  <c r="T34" i="2"/>
  <c r="T35" i="2"/>
  <c r="T36" i="2"/>
  <c r="T37" i="2"/>
  <c r="T38" i="2"/>
  <c r="T39" i="2"/>
  <c r="T40" i="2"/>
  <c r="T41" i="2"/>
  <c r="T45" i="2"/>
  <c r="T46" i="2"/>
  <c r="T50" i="2"/>
  <c r="T51" i="2"/>
  <c r="T3" i="2"/>
  <c r="M50" i="2" l="1"/>
  <c r="M51" i="2"/>
  <c r="M4" i="2"/>
  <c r="M5" i="2"/>
  <c r="M6" i="2"/>
  <c r="M7" i="2"/>
  <c r="M8" i="2"/>
  <c r="M9" i="2"/>
  <c r="M10" i="2"/>
  <c r="M11" i="2"/>
  <c r="M12" i="2"/>
  <c r="M13" i="2"/>
  <c r="M15" i="2"/>
  <c r="M16" i="2"/>
  <c r="M17" i="2"/>
  <c r="M18" i="2"/>
  <c r="M19" i="2"/>
  <c r="M20" i="2"/>
  <c r="M21" i="2"/>
  <c r="M22" i="2"/>
  <c r="M23" i="2"/>
  <c r="M24" i="2"/>
  <c r="M25" i="2"/>
  <c r="M27" i="2"/>
  <c r="M28" i="2"/>
  <c r="M29" i="2"/>
  <c r="M30" i="2"/>
  <c r="M31" i="2"/>
  <c r="M32" i="2"/>
  <c r="M33" i="2"/>
  <c r="M34" i="2"/>
  <c r="M35" i="2"/>
  <c r="M36" i="2"/>
  <c r="M37" i="2"/>
  <c r="M38" i="2"/>
  <c r="M39" i="2"/>
  <c r="M40" i="2"/>
  <c r="M41" i="2"/>
  <c r="M45" i="2"/>
  <c r="M46" i="2"/>
  <c r="M3" i="2"/>
  <c r="I11" i="27" l="1"/>
  <c r="X13" i="2"/>
  <c r="X12" i="2"/>
  <c r="X11" i="2"/>
  <c r="X10" i="2"/>
  <c r="X9" i="2"/>
  <c r="X8" i="2"/>
  <c r="X7" i="2"/>
  <c r="X6" i="2"/>
  <c r="X5" i="2"/>
  <c r="X4" i="2"/>
  <c r="BQ11" i="27" l="1"/>
  <c r="AW11" i="27"/>
  <c r="AN11" i="27"/>
  <c r="AM11" i="27" l="1"/>
  <c r="AU11" i="27" s="1"/>
  <c r="AV11" i="27"/>
  <c r="BD11" i="27" s="1"/>
  <c r="AF11" i="27" l="1"/>
  <c r="BP11" i="27"/>
  <c r="S11" i="27" s="1"/>
</calcChain>
</file>

<file path=xl/sharedStrings.xml><?xml version="1.0" encoding="utf-8"?>
<sst xmlns="http://schemas.openxmlformats.org/spreadsheetml/2006/main" count="1929" uniqueCount="243">
  <si>
    <t>種別</t>
    <rPh sb="0" eb="2">
      <t>シュベツ</t>
    </rPh>
    <phoneticPr fontId="8"/>
  </si>
  <si>
    <t>種別</t>
    <rPh sb="0" eb="2">
      <t>シュベツ</t>
    </rPh>
    <phoneticPr fontId="7"/>
  </si>
  <si>
    <t>性能区分</t>
    <rPh sb="0" eb="2">
      <t>セイノウ</t>
    </rPh>
    <rPh sb="2" eb="4">
      <t>クブン</t>
    </rPh>
    <phoneticPr fontId="7"/>
  </si>
  <si>
    <t>項番</t>
    <rPh sb="0" eb="2">
      <t>コウバン</t>
    </rPh>
    <phoneticPr fontId="8"/>
  </si>
  <si>
    <t>備考</t>
    <rPh sb="0" eb="2">
      <t>ビコウ</t>
    </rPh>
    <phoneticPr fontId="8"/>
  </si>
  <si>
    <t>製品名</t>
    <rPh sb="0" eb="3">
      <t>セイヒンメイ</t>
    </rPh>
    <phoneticPr fontId="8"/>
  </si>
  <si>
    <t>性能区分</t>
    <rPh sb="0" eb="2">
      <t>セイノウ</t>
    </rPh>
    <rPh sb="2" eb="4">
      <t>クブン</t>
    </rPh>
    <phoneticPr fontId="8"/>
  </si>
  <si>
    <t>電気式パッケージエアコン</t>
  </si>
  <si>
    <t>該当</t>
    <rPh sb="0" eb="2">
      <t>ガイトウ</t>
    </rPh>
    <phoneticPr fontId="8"/>
  </si>
  <si>
    <t>非該当</t>
    <rPh sb="0" eb="3">
      <t>ヒガイトウ</t>
    </rPh>
    <phoneticPr fontId="8"/>
  </si>
  <si>
    <t>寒冷地仕様</t>
    <rPh sb="0" eb="2">
      <t>カンレイ</t>
    </rPh>
    <rPh sb="2" eb="3">
      <t>チ</t>
    </rPh>
    <rPh sb="3" eb="5">
      <t>シヨウ</t>
    </rPh>
    <phoneticPr fontId="8"/>
  </si>
  <si>
    <t>寒冷地仕様</t>
    <rPh sb="0" eb="3">
      <t>カンレイチ</t>
    </rPh>
    <rPh sb="3" eb="5">
      <t>シヨウ</t>
    </rPh>
    <phoneticPr fontId="8"/>
  </si>
  <si>
    <t>連結タイプ</t>
    <rPh sb="0" eb="2">
      <t>レンケツ</t>
    </rPh>
    <phoneticPr fontId="7"/>
  </si>
  <si>
    <t>セット型番構成</t>
    <rPh sb="3" eb="5">
      <t>カタバン</t>
    </rPh>
    <rPh sb="5" eb="7">
      <t>コウセイ</t>
    </rPh>
    <phoneticPr fontId="8"/>
  </si>
  <si>
    <t>該当</t>
    <rPh sb="0" eb="2">
      <t>ガイトウ</t>
    </rPh>
    <phoneticPr fontId="8"/>
  </si>
  <si>
    <t>非該当</t>
    <rPh sb="0" eb="3">
      <t>ヒガイトウ</t>
    </rPh>
    <phoneticPr fontId="8"/>
  </si>
  <si>
    <t>-</t>
  </si>
  <si>
    <t>周波数</t>
    <rPh sb="0" eb="3">
      <t>シュウハスウ</t>
    </rPh>
    <phoneticPr fontId="8"/>
  </si>
  <si>
    <t>50Hz</t>
    <phoneticPr fontId="8"/>
  </si>
  <si>
    <t>60Hz</t>
    <phoneticPr fontId="8"/>
  </si>
  <si>
    <t>連結型フラグ</t>
    <rPh sb="0" eb="3">
      <t>レンケツガタ</t>
    </rPh>
    <phoneticPr fontId="8"/>
  </si>
  <si>
    <t>検索用</t>
    <rPh sb="0" eb="3">
      <t>ケンサクヨウ</t>
    </rPh>
    <phoneticPr fontId="8"/>
  </si>
  <si>
    <t>ビル用</t>
    <phoneticPr fontId="8"/>
  </si>
  <si>
    <t>係数</t>
    <rPh sb="0" eb="2">
      <t>ケイスウ</t>
    </rPh>
    <phoneticPr fontId="8"/>
  </si>
  <si>
    <t>該当/非該当</t>
    <rPh sb="0" eb="2">
      <t>ガイトウ</t>
    </rPh>
    <rPh sb="3" eb="6">
      <t>ヒガイトウ</t>
    </rPh>
    <phoneticPr fontId="8"/>
  </si>
  <si>
    <t>係数</t>
    <rPh sb="0" eb="2">
      <t>ケイスウ</t>
    </rPh>
    <phoneticPr fontId="8"/>
  </si>
  <si>
    <t>基準値
係数なし</t>
    <rPh sb="0" eb="3">
      <t>キジュンチ</t>
    </rPh>
    <rPh sb="4" eb="6">
      <t>ケイスウ</t>
    </rPh>
    <phoneticPr fontId="8"/>
  </si>
  <si>
    <t>基準値
係数あり</t>
    <rPh sb="0" eb="3">
      <t>キジュンチ</t>
    </rPh>
    <rPh sb="4" eb="6">
      <t>ケイスウ</t>
    </rPh>
    <phoneticPr fontId="8"/>
  </si>
  <si>
    <t>50Hz</t>
  </si>
  <si>
    <t>60Hz</t>
  </si>
  <si>
    <t>審査結果</t>
    <rPh sb="0" eb="2">
      <t>シンサ</t>
    </rPh>
    <rPh sb="2" eb="4">
      <t>ケッカ</t>
    </rPh>
    <phoneticPr fontId="8"/>
  </si>
  <si>
    <t>No.</t>
    <phoneticPr fontId="8"/>
  </si>
  <si>
    <t>型番審査</t>
    <rPh sb="0" eb="2">
      <t>カタバン</t>
    </rPh>
    <rPh sb="2" eb="4">
      <t>シンサ</t>
    </rPh>
    <phoneticPr fontId="8"/>
  </si>
  <si>
    <t>製造事業者名</t>
    <rPh sb="0" eb="2">
      <t>セイゾウ</t>
    </rPh>
    <rPh sb="2" eb="4">
      <t>ジギョウ</t>
    </rPh>
    <rPh sb="4" eb="5">
      <t>シャ</t>
    </rPh>
    <rPh sb="5" eb="6">
      <t>メイ</t>
    </rPh>
    <phoneticPr fontId="8"/>
  </si>
  <si>
    <r>
      <t xml:space="preserve">製造事業者名
(フリガナ)
</t>
    </r>
    <r>
      <rPr>
        <b/>
        <sz val="14"/>
        <color rgb="FFFF0000"/>
        <rFont val="Meiryo UI"/>
        <family val="3"/>
        <charset val="128"/>
      </rPr>
      <t>※法人格は不要です</t>
    </r>
    <rPh sb="0" eb="2">
      <t>セイゾウ</t>
    </rPh>
    <rPh sb="2" eb="4">
      <t>ジギョウ</t>
    </rPh>
    <rPh sb="4" eb="5">
      <t>シャ</t>
    </rPh>
    <rPh sb="5" eb="6">
      <t>メイ</t>
    </rPh>
    <rPh sb="15" eb="17">
      <t>ホウジン</t>
    </rPh>
    <rPh sb="17" eb="18">
      <t>カク</t>
    </rPh>
    <rPh sb="19" eb="21">
      <t>フヨウ</t>
    </rPh>
    <phoneticPr fontId="8"/>
  </si>
  <si>
    <t>申請年月日</t>
    <phoneticPr fontId="8"/>
  </si>
  <si>
    <t>申請製品数</t>
    <phoneticPr fontId="8"/>
  </si>
  <si>
    <t>エラー表示欄</t>
    <rPh sb="3" eb="5">
      <t>ヒョウジ</t>
    </rPh>
    <rPh sb="5" eb="6">
      <t>ラン</t>
    </rPh>
    <phoneticPr fontId="8"/>
  </si>
  <si>
    <t>未入力：</t>
    <rPh sb="0" eb="3">
      <t>ミニュウリョク</t>
    </rPh>
    <phoneticPr fontId="8"/>
  </si>
  <si>
    <t>重複：</t>
    <rPh sb="0" eb="2">
      <t>チョウフク</t>
    </rPh>
    <phoneticPr fontId="8"/>
  </si>
  <si>
    <t>性能値が基準値を満たしていません。
基準値を満たしていない製品型番は申請できませんので、
性能値が基準値を満たしているかご確認ください。</t>
    <rPh sb="0" eb="2">
      <t>セイノウ</t>
    </rPh>
    <rPh sb="2" eb="3">
      <t>チ</t>
    </rPh>
    <rPh sb="4" eb="7">
      <t>キジュンチ</t>
    </rPh>
    <rPh sb="8" eb="9">
      <t>ミ</t>
    </rPh>
    <rPh sb="18" eb="21">
      <t>キジュンチ</t>
    </rPh>
    <rPh sb="22" eb="23">
      <t>ミ</t>
    </rPh>
    <rPh sb="29" eb="31">
      <t>セイヒン</t>
    </rPh>
    <rPh sb="31" eb="33">
      <t>カタバン</t>
    </rPh>
    <rPh sb="34" eb="36">
      <t>シンセイ</t>
    </rPh>
    <rPh sb="45" eb="47">
      <t>セイノウ</t>
    </rPh>
    <rPh sb="47" eb="48">
      <t>チ</t>
    </rPh>
    <rPh sb="49" eb="52">
      <t>キジュンチ</t>
    </rPh>
    <rPh sb="53" eb="54">
      <t>ミ</t>
    </rPh>
    <rPh sb="61" eb="63">
      <t>カクニン</t>
    </rPh>
    <phoneticPr fontId="8"/>
  </si>
  <si>
    <t>設備区分</t>
    <rPh sb="0" eb="4">
      <t>セツビクブン</t>
    </rPh>
    <phoneticPr fontId="8"/>
  </si>
  <si>
    <t>SII HP
公表項目</t>
    <rPh sb="7" eb="9">
      <t>コウヒョウ</t>
    </rPh>
    <rPh sb="9" eb="11">
      <t>コウモク</t>
    </rPh>
    <phoneticPr fontId="8"/>
  </si>
  <si>
    <t>入力要否</t>
    <rPh sb="0" eb="2">
      <t>ニュウリョク</t>
    </rPh>
    <rPh sb="2" eb="4">
      <t>ヨウヒ</t>
    </rPh>
    <phoneticPr fontId="8"/>
  </si>
  <si>
    <t>製造事業者</t>
    <rPh sb="0" eb="2">
      <t>セイゾウ</t>
    </rPh>
    <rPh sb="2" eb="5">
      <t>ジギョウシャ</t>
    </rPh>
    <phoneticPr fontId="8"/>
  </si>
  <si>
    <t>製造事業者名
(フリガナ)</t>
    <phoneticPr fontId="8"/>
  </si>
  <si>
    <t>自動表示</t>
    <rPh sb="0" eb="4">
      <t>ジドウヒョウジ</t>
    </rPh>
    <phoneticPr fontId="8"/>
  </si>
  <si>
    <t>公表</t>
    <rPh sb="0" eb="2">
      <t>コウヒョウ</t>
    </rPh>
    <phoneticPr fontId="8"/>
  </si>
  <si>
    <t>必須</t>
    <rPh sb="0" eb="2">
      <t>ヒッス</t>
    </rPh>
    <phoneticPr fontId="8"/>
  </si>
  <si>
    <t>任意</t>
    <rPh sb="0" eb="2">
      <t>ニンイ</t>
    </rPh>
    <phoneticPr fontId="8"/>
  </si>
  <si>
    <t>非公表</t>
    <rPh sb="0" eb="3">
      <t>ヒコウヒョウ</t>
    </rPh>
    <phoneticPr fontId="8"/>
  </si>
  <si>
    <t>(例)</t>
    <phoneticPr fontId="8"/>
  </si>
  <si>
    <t>性能値：</t>
    <rPh sb="0" eb="2">
      <t>セイノウ</t>
    </rPh>
    <rPh sb="2" eb="3">
      <t>チ</t>
    </rPh>
    <phoneticPr fontId="8"/>
  </si>
  <si>
    <t>性能区分1</t>
    <rPh sb="0" eb="4">
      <t>セイノウクブン</t>
    </rPh>
    <phoneticPr fontId="8"/>
  </si>
  <si>
    <t>性能区分2</t>
    <rPh sb="0" eb="4">
      <t>セイノウクブン</t>
    </rPh>
    <phoneticPr fontId="8"/>
  </si>
  <si>
    <t>型番</t>
    <rPh sb="0" eb="2">
      <t>カタバン</t>
    </rPh>
    <phoneticPr fontId="8"/>
  </si>
  <si>
    <t>４方向カセット形</t>
  </si>
  <si>
    <t>ビル用</t>
  </si>
  <si>
    <t>設備用</t>
  </si>
  <si>
    <t>ダクト形</t>
  </si>
  <si>
    <t>４方向カセット形以外</t>
    <phoneticPr fontId="8"/>
  </si>
  <si>
    <t>直吹き形</t>
    <phoneticPr fontId="8"/>
  </si>
  <si>
    <t>性能区分</t>
    <phoneticPr fontId="8"/>
  </si>
  <si>
    <t>検索用</t>
    <phoneticPr fontId="8"/>
  </si>
  <si>
    <t>重複
判定</t>
    <rPh sb="0" eb="2">
      <t>チョウフク</t>
    </rPh>
    <rPh sb="3" eb="5">
      <t>ハンテイ</t>
    </rPh>
    <phoneticPr fontId="8"/>
  </si>
  <si>
    <t>性能値</t>
    <rPh sb="0" eb="3">
      <t>セイノウチ</t>
    </rPh>
    <phoneticPr fontId="8"/>
  </si>
  <si>
    <t>店舗用</t>
    <phoneticPr fontId="8"/>
  </si>
  <si>
    <t>性能区分1&amp;性能区分2&amp;型式</t>
    <rPh sb="0" eb="2">
      <t>セイノウ</t>
    </rPh>
    <rPh sb="2" eb="4">
      <t>クブン</t>
    </rPh>
    <rPh sb="6" eb="10">
      <t>セイノウクブン</t>
    </rPh>
    <rPh sb="12" eb="14">
      <t>カタシキ</t>
    </rPh>
    <phoneticPr fontId="8"/>
  </si>
  <si>
    <t>店舗用４方向カセット形</t>
  </si>
  <si>
    <t>店舗用４方向カセット形以外</t>
  </si>
  <si>
    <t>設備用直吹き形</t>
  </si>
  <si>
    <t>設備用ダクト形</t>
  </si>
  <si>
    <t>寒冷地仕様＆性能区分1&amp;性能区分2</t>
    <rPh sb="6" eb="8">
      <t>セイノウ</t>
    </rPh>
    <rPh sb="8" eb="10">
      <t>クブン</t>
    </rPh>
    <rPh sb="12" eb="16">
      <t>セイノウクブン</t>
    </rPh>
    <phoneticPr fontId="8"/>
  </si>
  <si>
    <t>マルチ</t>
    <phoneticPr fontId="8"/>
  </si>
  <si>
    <t>ワイルドカードの内訳一覧</t>
    <phoneticPr fontId="8"/>
  </si>
  <si>
    <t>40形</t>
  </si>
  <si>
    <t>45形</t>
  </si>
  <si>
    <t>50形</t>
  </si>
  <si>
    <t>56形</t>
  </si>
  <si>
    <t>63形</t>
  </si>
  <si>
    <t>80形</t>
  </si>
  <si>
    <t>112形</t>
  </si>
  <si>
    <t>140形</t>
  </si>
  <si>
    <t>160形</t>
  </si>
  <si>
    <t>224形</t>
  </si>
  <si>
    <t>280形</t>
  </si>
  <si>
    <t>100形</t>
  </si>
  <si>
    <t>200形</t>
  </si>
  <si>
    <t>250形</t>
  </si>
  <si>
    <t>300形</t>
  </si>
  <si>
    <t>335形</t>
  </si>
  <si>
    <t>400形</t>
  </si>
  <si>
    <t>450形</t>
  </si>
  <si>
    <t>500形</t>
  </si>
  <si>
    <t>504形</t>
  </si>
  <si>
    <t>（冷房）定格能力
（kW）</t>
    <rPh sb="1" eb="3">
      <t>レイボウ</t>
    </rPh>
    <rPh sb="4" eb="8">
      <t>テイカクノウリョク</t>
    </rPh>
    <phoneticPr fontId="8"/>
  </si>
  <si>
    <t>店舗用</t>
    <rPh sb="0" eb="3">
      <t>テンポヨウ</t>
    </rPh>
    <phoneticPr fontId="8"/>
  </si>
  <si>
    <t>ビル用</t>
    <rPh sb="2" eb="3">
      <t>ヨウ</t>
    </rPh>
    <phoneticPr fontId="8"/>
  </si>
  <si>
    <t>設備用</t>
    <rPh sb="0" eb="3">
      <t>セツビヨウ</t>
    </rPh>
    <phoneticPr fontId="8"/>
  </si>
  <si>
    <t>直吹き形</t>
    <phoneticPr fontId="8"/>
  </si>
  <si>
    <t>マルチ</t>
    <phoneticPr fontId="8"/>
  </si>
  <si>
    <t>非表示</t>
    <rPh sb="0" eb="3">
      <t>ヒヒョウジ</t>
    </rPh>
    <phoneticPr fontId="8"/>
  </si>
  <si>
    <r>
      <t xml:space="preserve">電源周波数
</t>
    </r>
    <r>
      <rPr>
        <sz val="14"/>
        <color rgb="FFFF0000"/>
        <rFont val="Meiryo UI"/>
        <family val="3"/>
        <charset val="128"/>
      </rPr>
      <t>※必要に応じて選択</t>
    </r>
    <rPh sb="0" eb="2">
      <t>デンゲン</t>
    </rPh>
    <rPh sb="7" eb="9">
      <t>ヒツヨウ</t>
    </rPh>
    <rPh sb="10" eb="11">
      <t>オウ</t>
    </rPh>
    <rPh sb="13" eb="15">
      <t>センタク</t>
    </rPh>
    <phoneticPr fontId="8"/>
  </si>
  <si>
    <t>基準確認用</t>
    <rPh sb="0" eb="4">
      <t>キジュンカクニン</t>
    </rPh>
    <rPh sb="4" eb="5">
      <t>ヨウ</t>
    </rPh>
    <phoneticPr fontId="8"/>
  </si>
  <si>
    <t>ワイルドカード
未入力判定</t>
    <phoneticPr fontId="8"/>
  </si>
  <si>
    <t>連結</t>
  </si>
  <si>
    <t>店舗用</t>
  </si>
  <si>
    <t>直吹き形</t>
  </si>
  <si>
    <t>マルチ</t>
  </si>
  <si>
    <t>連結
未入力判定</t>
    <rPh sb="0" eb="2">
      <t>レンケツ</t>
    </rPh>
    <phoneticPr fontId="8"/>
  </si>
  <si>
    <t>タイプ</t>
    <phoneticPr fontId="8"/>
  </si>
  <si>
    <t>快風1号</t>
    <rPh sb="0" eb="2">
      <t>カイフウ</t>
    </rPh>
    <rPh sb="3" eb="4">
      <t>ゴウ</t>
    </rPh>
    <phoneticPr fontId="8"/>
  </si>
  <si>
    <t>快風3号</t>
    <rPh sb="0" eb="2">
      <t>カイフウ</t>
    </rPh>
    <rPh sb="3" eb="4">
      <t>ゴウ</t>
    </rPh>
    <phoneticPr fontId="8"/>
  </si>
  <si>
    <t>良風1号</t>
    <rPh sb="0" eb="2">
      <t>リョウフウ</t>
    </rPh>
    <rPh sb="3" eb="4">
      <t>ゴウ</t>
    </rPh>
    <phoneticPr fontId="8"/>
  </si>
  <si>
    <t>快風5号</t>
    <rPh sb="0" eb="2">
      <t>カイフウ</t>
    </rPh>
    <rPh sb="3" eb="4">
      <t>ゴウ</t>
    </rPh>
    <phoneticPr fontId="8"/>
  </si>
  <si>
    <t>快風7号</t>
    <rPh sb="0" eb="1">
      <t>カイ</t>
    </rPh>
    <rPh sb="1" eb="2">
      <t>フウ</t>
    </rPh>
    <rPh sb="3" eb="4">
      <t>ゴウ</t>
    </rPh>
    <phoneticPr fontId="8"/>
  </si>
  <si>
    <t>XYZ-bbbb</t>
  </si>
  <si>
    <t>XYZ-dddd</t>
  </si>
  <si>
    <t>XYZ-eeee</t>
  </si>
  <si>
    <t>ABC-1111</t>
  </si>
  <si>
    <t>ABC-2222</t>
  </si>
  <si>
    <t>EFG-aaaa■</t>
  </si>
  <si>
    <t>４方向カセット形以外</t>
  </si>
  <si>
    <t>ビル用マルチ</t>
    <phoneticPr fontId="8"/>
  </si>
  <si>
    <t>フリー用</t>
    <rPh sb="3" eb="4">
      <t>ヨウ</t>
    </rPh>
    <phoneticPr fontId="8"/>
  </si>
  <si>
    <r>
      <t xml:space="preserve">室外機型番①
</t>
    </r>
    <r>
      <rPr>
        <sz val="14"/>
        <color rgb="FFFF0000"/>
        <rFont val="Meiryo UI"/>
        <family val="3"/>
        <charset val="128"/>
      </rPr>
      <t>※連結利用の場合は
連結前の型番を入力</t>
    </r>
    <rPh sb="0" eb="3">
      <t>シツガイキ</t>
    </rPh>
    <rPh sb="3" eb="5">
      <t>カタバン</t>
    </rPh>
    <rPh sb="24" eb="26">
      <t>ニュウリョク</t>
    </rPh>
    <phoneticPr fontId="8"/>
  </si>
  <si>
    <r>
      <t xml:space="preserve">室外機型番②
</t>
    </r>
    <r>
      <rPr>
        <sz val="14"/>
        <color rgb="FFFF0000"/>
        <rFont val="Meiryo UI"/>
        <family val="3"/>
        <charset val="128"/>
      </rPr>
      <t>※連結利用の場合は
連結前の型番を入力</t>
    </r>
    <rPh sb="0" eb="3">
      <t>シツガイキ</t>
    </rPh>
    <rPh sb="3" eb="5">
      <t>カタバン</t>
    </rPh>
    <rPh sb="24" eb="26">
      <t>ニュウリョク</t>
    </rPh>
    <phoneticPr fontId="8"/>
  </si>
  <si>
    <r>
      <t xml:space="preserve">室外機型番③
</t>
    </r>
    <r>
      <rPr>
        <sz val="14"/>
        <color rgb="FFFF0000"/>
        <rFont val="Meiryo UI"/>
        <family val="3"/>
        <charset val="128"/>
      </rPr>
      <t>※連結利用の場合は
連結前の型番を入力</t>
    </r>
    <rPh sb="0" eb="3">
      <t>シツガイキ</t>
    </rPh>
    <rPh sb="3" eb="5">
      <t>カタバン</t>
    </rPh>
    <rPh sb="24" eb="26">
      <t>ニュウリョク</t>
    </rPh>
    <phoneticPr fontId="8"/>
  </si>
  <si>
    <r>
      <t xml:space="preserve">室外機型番④
</t>
    </r>
    <r>
      <rPr>
        <sz val="14"/>
        <color rgb="FFFF0000"/>
        <rFont val="Meiryo UI"/>
        <family val="3"/>
        <charset val="128"/>
      </rPr>
      <t>※連結利用の場合は
連結前の型番を入力</t>
    </r>
    <rPh sb="0" eb="3">
      <t>シツガイキ</t>
    </rPh>
    <rPh sb="3" eb="5">
      <t>カタバン</t>
    </rPh>
    <rPh sb="24" eb="26">
      <t>ニュウリョク</t>
    </rPh>
    <phoneticPr fontId="8"/>
  </si>
  <si>
    <r>
      <t xml:space="preserve">室外機型番⑤
</t>
    </r>
    <r>
      <rPr>
        <sz val="14"/>
        <color rgb="FFFF0000"/>
        <rFont val="Meiryo UI"/>
        <family val="3"/>
        <charset val="128"/>
      </rPr>
      <t>※連結利用の場合は
連結前の型番を入力</t>
    </r>
    <rPh sb="0" eb="3">
      <t>シツガイキ</t>
    </rPh>
    <rPh sb="3" eb="5">
      <t>カタバン</t>
    </rPh>
    <rPh sb="24" eb="26">
      <t>ニュウリョク</t>
    </rPh>
    <phoneticPr fontId="8"/>
  </si>
  <si>
    <t>未入力項目があります。
ご確認のうえ未入力の項目に入力してください。</t>
    <rPh sb="0" eb="3">
      <t>ミニュウリョク</t>
    </rPh>
    <rPh sb="3" eb="5">
      <t>コウモク</t>
    </rPh>
    <rPh sb="13" eb="15">
      <t>カクニン</t>
    </rPh>
    <rPh sb="18" eb="19">
      <t>ミ</t>
    </rPh>
    <rPh sb="19" eb="21">
      <t>ニュウリョク</t>
    </rPh>
    <rPh sb="22" eb="24">
      <t>コウモク</t>
    </rPh>
    <rPh sb="25" eb="27">
      <t>ニュウリョク</t>
    </rPh>
    <phoneticPr fontId="8"/>
  </si>
  <si>
    <t>AA-BB</t>
    <phoneticPr fontId="8"/>
  </si>
  <si>
    <t>■製品型番登録申請メールテンプレート</t>
    <rPh sb="1" eb="3">
      <t>セイヒン</t>
    </rPh>
    <rPh sb="3" eb="5">
      <t>カタバン</t>
    </rPh>
    <rPh sb="5" eb="7">
      <t>トウロク</t>
    </rPh>
    <rPh sb="7" eb="9">
      <t>シンセイ</t>
    </rPh>
    <phoneticPr fontId="8"/>
  </si>
  <si>
    <t>宛先</t>
    <rPh sb="0" eb="2">
      <t>アテサキ</t>
    </rPh>
    <phoneticPr fontId="8"/>
  </si>
  <si>
    <t>件名</t>
    <rPh sb="0" eb="2">
      <t>ケンメイ</t>
    </rPh>
    <phoneticPr fontId="8"/>
  </si>
  <si>
    <t xml:space="preserve">
メール本文</t>
    <rPh sb="4" eb="6">
      <t>ホンブン</t>
    </rPh>
    <phoneticPr fontId="8"/>
  </si>
  <si>
    <t>マルマルマル</t>
  </si>
  <si>
    <t>構成型番をチェックするとき1にする</t>
  </si>
  <si>
    <t>基準値 APF(2006)</t>
    <rPh sb="0" eb="3">
      <t>キジュンチ</t>
    </rPh>
    <phoneticPr fontId="8"/>
  </si>
  <si>
    <t>○○○株式会社</t>
    <phoneticPr fontId="8"/>
  </si>
  <si>
    <t>最終更新日</t>
    <rPh sb="0" eb="2">
      <t>サイシュウ</t>
    </rPh>
    <rPh sb="2" eb="5">
      <t>コウシンビ</t>
    </rPh>
    <phoneticPr fontId="8"/>
  </si>
  <si>
    <t>Ver.</t>
    <phoneticPr fontId="8"/>
  </si>
  <si>
    <t>非公表</t>
    <rPh sb="0" eb="1">
      <t>ヒ</t>
    </rPh>
    <rPh sb="1" eb="3">
      <t>コウヒョウ</t>
    </rPh>
    <phoneticPr fontId="8"/>
  </si>
  <si>
    <t>必須(条件有)</t>
    <rPh sb="0" eb="2">
      <t>ヒッス</t>
    </rPh>
    <rPh sb="3" eb="5">
      <t>ジョウケン</t>
    </rPh>
    <rPh sb="5" eb="6">
      <t>アリ</t>
    </rPh>
    <phoneticPr fontId="8"/>
  </si>
  <si>
    <t>希望小売価格
(千円)</t>
    <rPh sb="0" eb="6">
      <t>キボウコウリカカク</t>
    </rPh>
    <rPh sb="8" eb="9">
      <t>セン</t>
    </rPh>
    <rPh sb="9" eb="10">
      <t>エン</t>
    </rPh>
    <phoneticPr fontId="8"/>
  </si>
  <si>
    <r>
      <rPr>
        <sz val="14"/>
        <color rgb="FFFF0000"/>
        <rFont val="Meiryo UI"/>
        <family val="3"/>
        <charset val="128"/>
      </rPr>
      <t>(暖房)</t>
    </r>
    <r>
      <rPr>
        <sz val="14"/>
        <rFont val="Meiryo UI"/>
        <family val="3"/>
        <charset val="128"/>
      </rPr>
      <t xml:space="preserve">定格消費電力(kW)
</t>
    </r>
    <r>
      <rPr>
        <sz val="14"/>
        <color rgb="FFFF0000"/>
        <rFont val="Meiryo UI"/>
        <family val="3"/>
        <charset val="128"/>
      </rPr>
      <t>※小数点第三位を
四捨五入して入力</t>
    </r>
    <rPh sb="4" eb="6">
      <t>テイカク</t>
    </rPh>
    <rPh sb="6" eb="8">
      <t>ショウヒ</t>
    </rPh>
    <rPh sb="8" eb="10">
      <t>デンリョク</t>
    </rPh>
    <rPh sb="30" eb="32">
      <t>ニュウリョク</t>
    </rPh>
    <phoneticPr fontId="8"/>
  </si>
  <si>
    <r>
      <rPr>
        <sz val="14"/>
        <color rgb="FF0070C0"/>
        <rFont val="Meiryo UI"/>
        <family val="3"/>
        <charset val="128"/>
      </rPr>
      <t>(冷房)</t>
    </r>
    <r>
      <rPr>
        <sz val="14"/>
        <rFont val="Meiryo UI"/>
        <family val="3"/>
        <charset val="128"/>
      </rPr>
      <t xml:space="preserve">定格消費電力(kW)
</t>
    </r>
    <r>
      <rPr>
        <sz val="14"/>
        <color rgb="FFFF0000"/>
        <rFont val="Meiryo UI"/>
        <family val="3"/>
        <charset val="128"/>
      </rPr>
      <t>※小数点第三位を
四捨五入して入力</t>
    </r>
    <rPh sb="4" eb="6">
      <t>テイカク</t>
    </rPh>
    <rPh sb="6" eb="8">
      <t>ショウヒ</t>
    </rPh>
    <rPh sb="8" eb="10">
      <t>デンリョク</t>
    </rPh>
    <rPh sb="30" eb="32">
      <t>ニュウリョク</t>
    </rPh>
    <phoneticPr fontId="8"/>
  </si>
  <si>
    <t>型番(周波数)
※重複判定用</t>
    <rPh sb="0" eb="2">
      <t>カタバン</t>
    </rPh>
    <rPh sb="3" eb="6">
      <t>シュウハスウ</t>
    </rPh>
    <rPh sb="9" eb="14">
      <t>ジュウフクハンテイヨウ</t>
    </rPh>
    <phoneticPr fontId="8"/>
  </si>
  <si>
    <t>基準値
(基準表無し)</t>
    <rPh sb="0" eb="3">
      <t>キジュンチ</t>
    </rPh>
    <rPh sb="5" eb="7">
      <t>キジュン</t>
    </rPh>
    <rPh sb="7" eb="8">
      <t>ヒョウ</t>
    </rPh>
    <rPh sb="8" eb="9">
      <t>ナ</t>
    </rPh>
    <phoneticPr fontId="8"/>
  </si>
  <si>
    <t>連結</t>
    <rPh sb="0" eb="2">
      <t>レンケツ</t>
    </rPh>
    <phoneticPr fontId="4"/>
  </si>
  <si>
    <t>ハイブリッド</t>
  </si>
  <si>
    <t>1.0</t>
    <phoneticPr fontId="8"/>
  </si>
  <si>
    <t>yyyy/mm/dd</t>
    <phoneticPr fontId="8"/>
  </si>
  <si>
    <t>AAA-BBBB■</t>
    <phoneticPr fontId="8"/>
  </si>
  <si>
    <t>性能区分1</t>
    <rPh sb="0" eb="2">
      <t>セイノウ</t>
    </rPh>
    <rPh sb="2" eb="4">
      <t>クブン</t>
    </rPh>
    <phoneticPr fontId="8"/>
  </si>
  <si>
    <t>４方向カセット形</t>
    <rPh sb="1" eb="3">
      <t>ホウコウ</t>
    </rPh>
    <rPh sb="7" eb="8">
      <t>ガタ</t>
    </rPh>
    <phoneticPr fontId="7"/>
  </si>
  <si>
    <t>４方向カセット形以外</t>
    <rPh sb="1" eb="3">
      <t>ホウコウ</t>
    </rPh>
    <rPh sb="7" eb="8">
      <t>ガタ</t>
    </rPh>
    <rPh sb="8" eb="10">
      <t>イガイ</t>
    </rPh>
    <phoneticPr fontId="7"/>
  </si>
  <si>
    <t>基本情報
未入力判定</t>
    <rPh sb="0" eb="4">
      <t>キホンジョウホウ</t>
    </rPh>
    <rPh sb="5" eb="8">
      <t>ミニュウリョク</t>
    </rPh>
    <rPh sb="8" eb="10">
      <t>ハンテイ</t>
    </rPh>
    <phoneticPr fontId="8"/>
  </si>
  <si>
    <t>必須
未入力判定</t>
    <rPh sb="0" eb="2">
      <t>ヒッス</t>
    </rPh>
    <rPh sb="3" eb="6">
      <t>ミニュウリョク</t>
    </rPh>
    <rPh sb="6" eb="8">
      <t>ハンテイ</t>
    </rPh>
    <phoneticPr fontId="8"/>
  </si>
  <si>
    <t>重複判定用</t>
    <rPh sb="0" eb="5">
      <t>チョウフクハンテイヨウ</t>
    </rPh>
    <phoneticPr fontId="8"/>
  </si>
  <si>
    <t>サンプル
対象</t>
    <rPh sb="5" eb="7">
      <t>タイショウ</t>
    </rPh>
    <phoneticPr fontId="8"/>
  </si>
  <si>
    <t>備考
振り分け</t>
    <rPh sb="0" eb="2">
      <t>ビコウ</t>
    </rPh>
    <rPh sb="3" eb="4">
      <t>フ</t>
    </rPh>
    <rPh sb="5" eb="6">
      <t>ワ</t>
    </rPh>
    <phoneticPr fontId="8"/>
  </si>
  <si>
    <t>備考
(自由記入)</t>
    <rPh sb="0" eb="2">
      <t>ビコウ</t>
    </rPh>
    <rPh sb="4" eb="8">
      <t>ジユウキニュウ</t>
    </rPh>
    <phoneticPr fontId="8"/>
  </si>
  <si>
    <t>審査備考</t>
    <rPh sb="0" eb="2">
      <t>シンサ</t>
    </rPh>
    <rPh sb="2" eb="4">
      <t>ビコウ</t>
    </rPh>
    <phoneticPr fontId="8"/>
  </si>
  <si>
    <t>基準値計算用</t>
    <rPh sb="0" eb="3">
      <t>キジュンチ</t>
    </rPh>
    <rPh sb="3" eb="6">
      <t>ケイサンヨウ</t>
    </rPh>
    <phoneticPr fontId="8"/>
  </si>
  <si>
    <t>[周波数]</t>
    <rPh sb="1" eb="4">
      <t>シュウハスウ</t>
    </rPh>
    <phoneticPr fontId="8"/>
  </si>
  <si>
    <r>
      <rPr>
        <sz val="14"/>
        <color rgb="FF0070C0"/>
        <rFont val="Meiryo UI"/>
        <family val="3"/>
        <charset val="128"/>
      </rPr>
      <t>(冷房)</t>
    </r>
    <r>
      <rPr>
        <sz val="14"/>
        <rFont val="Meiryo UI"/>
        <family val="3"/>
        <charset val="128"/>
      </rPr>
      <t xml:space="preserve">定格能力(kW)
</t>
    </r>
    <r>
      <rPr>
        <sz val="14"/>
        <color rgb="FFFF0000"/>
        <rFont val="Meiryo UI"/>
        <family val="3"/>
        <charset val="128"/>
      </rPr>
      <t>※小数点第一位まで
入力</t>
    </r>
    <rPh sb="1" eb="3">
      <t>レイボウ</t>
    </rPh>
    <rPh sb="4" eb="6">
      <t>テイカク</t>
    </rPh>
    <rPh sb="6" eb="8">
      <t>ノウリョク</t>
    </rPh>
    <rPh sb="14" eb="17">
      <t>ショウスウテン</t>
    </rPh>
    <rPh sb="17" eb="18">
      <t>ダイ</t>
    </rPh>
    <rPh sb="18" eb="20">
      <t>イチイ</t>
    </rPh>
    <rPh sb="23" eb="25">
      <t>ニュウリョク</t>
    </rPh>
    <phoneticPr fontId="8"/>
  </si>
  <si>
    <r>
      <rPr>
        <sz val="14"/>
        <color rgb="FFFF0000"/>
        <rFont val="Meiryo UI"/>
        <family val="3"/>
        <charset val="128"/>
      </rPr>
      <t>(暖房)</t>
    </r>
    <r>
      <rPr>
        <sz val="14"/>
        <rFont val="Meiryo UI"/>
        <family val="3"/>
        <charset val="128"/>
      </rPr>
      <t xml:space="preserve">定格能力(kW)
</t>
    </r>
    <r>
      <rPr>
        <sz val="14"/>
        <color rgb="FFFF0000"/>
        <rFont val="Meiryo UI"/>
        <family val="3"/>
        <charset val="128"/>
      </rPr>
      <t>※小数点第一位まで
入力</t>
    </r>
    <rPh sb="1" eb="3">
      <t>ダンボウ</t>
    </rPh>
    <rPh sb="4" eb="6">
      <t>テイカク</t>
    </rPh>
    <rPh sb="6" eb="8">
      <t>ノウリョク</t>
    </rPh>
    <rPh sb="23" eb="25">
      <t>ニュウリョク</t>
    </rPh>
    <phoneticPr fontId="8"/>
  </si>
  <si>
    <r>
      <t xml:space="preserve">性能値 APF(2006)
</t>
    </r>
    <r>
      <rPr>
        <sz val="14"/>
        <color rgb="FFFF0000"/>
        <rFont val="Meiryo UI"/>
        <family val="3"/>
        <charset val="128"/>
      </rPr>
      <t>※小数点第一位まで
入力</t>
    </r>
    <rPh sb="0" eb="2">
      <t>セイノウ</t>
    </rPh>
    <rPh sb="2" eb="3">
      <t>チ</t>
    </rPh>
    <rPh sb="24" eb="26">
      <t>ニュウリョク</t>
    </rPh>
    <phoneticPr fontId="8"/>
  </si>
  <si>
    <t>-FL(●●仕様),-GK(○○タイプ)</t>
  </si>
  <si>
    <t>非表示</t>
    <rPh sb="0" eb="3">
      <t>ヒヒョウジ</t>
    </rPh>
    <phoneticPr fontId="8"/>
  </si>
  <si>
    <t>型番＋電源周波数</t>
    <rPh sb="0" eb="2">
      <t>カタバン</t>
    </rPh>
    <rPh sb="3" eb="8">
      <t>デンゲンシュウハスウ</t>
    </rPh>
    <phoneticPr fontId="8"/>
  </si>
  <si>
    <t>●</t>
    <phoneticPr fontId="8"/>
  </si>
  <si>
    <t>室内機圧縮機内蔵</t>
    <rPh sb="0" eb="3">
      <t>シツナイキ</t>
    </rPh>
    <rPh sb="3" eb="5">
      <t>アッシュク</t>
    </rPh>
    <rPh sb="5" eb="6">
      <t>キ</t>
    </rPh>
    <rPh sb="6" eb="8">
      <t>ナイゾウ</t>
    </rPh>
    <phoneticPr fontId="8"/>
  </si>
  <si>
    <r>
      <t xml:space="preserve">室内機
圧縮機内蔵
</t>
    </r>
    <r>
      <rPr>
        <sz val="14"/>
        <color rgb="FFFF0000"/>
        <rFont val="Meiryo UI"/>
        <family val="3"/>
        <charset val="128"/>
      </rPr>
      <t>※必要に応じて選択</t>
    </r>
    <phoneticPr fontId="8"/>
  </si>
  <si>
    <t>熱源機種</t>
    <phoneticPr fontId="8"/>
  </si>
  <si>
    <t>熱源機種</t>
    <phoneticPr fontId="8"/>
  </si>
  <si>
    <t>パッケージエアコンディショナ(空冷式)</t>
  </si>
  <si>
    <t>AI制御装置
接続可否</t>
    <phoneticPr fontId="8"/>
  </si>
  <si>
    <t>トップ性能枠対象</t>
    <phoneticPr fontId="8"/>
  </si>
  <si>
    <t>現行Ⅲ型
APF</t>
    <rPh sb="0" eb="2">
      <t>ゲンコウ</t>
    </rPh>
    <rPh sb="2" eb="4">
      <t>3ガタ</t>
    </rPh>
    <phoneticPr fontId="8"/>
  </si>
  <si>
    <t>トップ性能
APF</t>
    <rPh sb="3" eb="5">
      <t>セイノウ</t>
    </rPh>
    <phoneticPr fontId="8"/>
  </si>
  <si>
    <t>トップ性能枠基準</t>
    <rPh sb="3" eb="5">
      <t>セイノウ</t>
    </rPh>
    <rPh sb="5" eb="6">
      <t>ワク</t>
    </rPh>
    <rPh sb="6" eb="8">
      <t>キジュン</t>
    </rPh>
    <phoneticPr fontId="8"/>
  </si>
  <si>
    <t>現行Ⅲ型基準</t>
    <rPh sb="0" eb="2">
      <t>ゲンコウ</t>
    </rPh>
    <rPh sb="2" eb="4">
      <t>3ガタ</t>
    </rPh>
    <rPh sb="4" eb="6">
      <t>キジュン</t>
    </rPh>
    <phoneticPr fontId="8"/>
  </si>
  <si>
    <t>可</t>
  </si>
  <si>
    <t>否</t>
  </si>
  <si>
    <t>GX要件にかかわる書類の提出</t>
    <rPh sb="2" eb="4">
      <t>ヨウケン</t>
    </rPh>
    <rPh sb="9" eb="11">
      <t>ショルイ</t>
    </rPh>
    <rPh sb="12" eb="14">
      <t>テイシュツ</t>
    </rPh>
    <phoneticPr fontId="8"/>
  </si>
  <si>
    <t>あり</t>
  </si>
  <si>
    <r>
      <t xml:space="preserve">【製品型番登録申請についてのお願い】
・製品型番登録要領をよくご確認いただいたうえで、製品型番登録申請を行ってください。
・エラー表示欄の各項目でエラー表示がないことをご確認のうえ、本リストを提出してください。
・本ファイル内「基準値」シートを参照いただき、基準値を満たす型番の入力をお願いいたします。
※基準値を満たしていない場合は行が赤く表示されます。
</t>
    </r>
    <r>
      <rPr>
        <b/>
        <sz val="18"/>
        <color rgb="FFFF0000"/>
        <rFont val="Meiryo UI"/>
        <family val="3"/>
        <charset val="128"/>
      </rPr>
      <t>・型番リストに入力した全ての事項が確認できるカタログ(仕様書等)を必ず提出してください。</t>
    </r>
    <r>
      <rPr>
        <b/>
        <sz val="18"/>
        <color theme="1"/>
        <rFont val="Meiryo UI"/>
        <family val="3"/>
        <charset val="128"/>
      </rPr>
      <t>　</t>
    </r>
    <r>
      <rPr>
        <b/>
        <sz val="14"/>
        <color theme="1"/>
        <rFont val="Meiryo UI"/>
        <family val="3"/>
        <charset val="128"/>
      </rPr>
      <t xml:space="preserve">
あわせて、製品名、型番、数値が、カタログ(仕様書等)の記載と一致していることを確認してください。</t>
    </r>
    <rPh sb="1" eb="3">
      <t>セイヒン</t>
    </rPh>
    <rPh sb="3" eb="5">
      <t>カタバン</t>
    </rPh>
    <rPh sb="5" eb="7">
      <t>トウロク</t>
    </rPh>
    <rPh sb="7" eb="9">
      <t>シンセイ</t>
    </rPh>
    <rPh sb="20" eb="22">
      <t>セイヒン</t>
    </rPh>
    <rPh sb="32" eb="34">
      <t>カクニン</t>
    </rPh>
    <rPh sb="43" eb="45">
      <t>セイヒン</t>
    </rPh>
    <rPh sb="65" eb="67">
      <t>ヒョウジ</t>
    </rPh>
    <rPh sb="67" eb="68">
      <t>ラン</t>
    </rPh>
    <rPh sb="69" eb="70">
      <t>カク</t>
    </rPh>
    <rPh sb="70" eb="72">
      <t>コウモク</t>
    </rPh>
    <rPh sb="76" eb="78">
      <t>ヒョウジ</t>
    </rPh>
    <rPh sb="85" eb="87">
      <t>カクニン</t>
    </rPh>
    <rPh sb="91" eb="92">
      <t>ホン</t>
    </rPh>
    <rPh sb="96" eb="98">
      <t>テイシュツ</t>
    </rPh>
    <rPh sb="209" eb="210">
      <t>トウ</t>
    </rPh>
    <rPh sb="249" eb="250">
      <t>トウ</t>
    </rPh>
    <rPh sb="264" eb="266">
      <t>カクニン</t>
    </rPh>
    <phoneticPr fontId="8"/>
  </si>
  <si>
    <t>高効率空調(電気式パッケージエアコン)</t>
  </si>
  <si>
    <t>令和７年度補正</t>
    <rPh sb="0" eb="2">
      <t>レイワ</t>
    </rPh>
    <rPh sb="3" eb="7">
      <t>ネンドホセイ</t>
    </rPh>
    <phoneticPr fontId="8"/>
  </si>
  <si>
    <t>AAA-BBBB■</t>
  </si>
  <si>
    <t>AA-BB</t>
  </si>
  <si>
    <t>AAABBB</t>
  </si>
  <si>
    <t>マルマルマル</t>
    <phoneticPr fontId="8"/>
  </si>
  <si>
    <t>●</t>
  </si>
  <si>
    <t>st-kataban@sii.or.jp　</t>
    <phoneticPr fontId="8"/>
  </si>
  <si>
    <t>【製品型番登録】令和7年度補正 省エネ事業 申請書類の提出 (製造事業者名)</t>
    <phoneticPr fontId="8"/>
  </si>
  <si>
    <r>
      <rPr>
        <sz val="12"/>
        <color rgb="FF000000"/>
        <rFont val="游ゴシック Medium"/>
        <family val="3"/>
        <charset val="128"/>
      </rPr>
      <t>一般社団法人環境共創イニシアチブ
事業第１部</t>
    </r>
    <r>
      <rPr>
        <sz val="12"/>
        <color rgb="FF000000"/>
        <rFont val="Calibri"/>
        <family val="2"/>
      </rPr>
      <t xml:space="preserve"> </t>
    </r>
    <r>
      <rPr>
        <sz val="12"/>
        <color rgb="FF000000"/>
        <rFont val="游ゴシック Medium"/>
        <family val="3"/>
        <charset val="128"/>
      </rPr>
      <t>製品型番登録担当</t>
    </r>
    <r>
      <rPr>
        <sz val="12"/>
        <color rgb="FF000000"/>
        <rFont val="Calibri"/>
        <family val="2"/>
      </rPr>
      <t xml:space="preserve">  </t>
    </r>
    <r>
      <rPr>
        <sz val="12"/>
        <color rgb="FF000000"/>
        <rFont val="游ゴシック Medium"/>
        <family val="3"/>
        <charset val="128"/>
      </rPr>
      <t>宛
令和7年度補正予算 省エネルギー投資促進・需要構造転換支援事業および、
省エネルギー投資促進支援事業での、指定設備に係る製品型番登録を申請いたします。
以下のファイルを送付いたします。
・補助対象設備登録申請書
・製品型番リスト
・製品カタログ</t>
    </r>
    <r>
      <rPr>
        <sz val="12"/>
        <color rgb="FF000000"/>
        <rFont val="Calibri"/>
        <family val="2"/>
      </rPr>
      <t>(</t>
    </r>
    <r>
      <rPr>
        <sz val="12"/>
        <color rgb="FF000000"/>
        <rFont val="游ゴシック Medium"/>
        <family val="3"/>
        <charset val="128"/>
      </rPr>
      <t>仕様書等</t>
    </r>
    <r>
      <rPr>
        <sz val="12"/>
        <color rgb="FF000000"/>
        <rFont val="Calibri"/>
        <family val="2"/>
      </rPr>
      <t xml:space="preserve">)
</t>
    </r>
    <r>
      <rPr>
        <sz val="12"/>
        <color rgb="FF000000"/>
        <rFont val="游ゴシック Medium"/>
        <family val="3"/>
        <charset val="128"/>
      </rPr>
      <t xml:space="preserve">・商業登記簿謄本
</t>
    </r>
    <r>
      <rPr>
        <sz val="12"/>
        <color rgb="FF000000"/>
        <rFont val="Calibri"/>
        <family val="2"/>
      </rPr>
      <t xml:space="preserve">----------------------------------------------------------------------------------------------------------------
</t>
    </r>
    <r>
      <rPr>
        <sz val="12"/>
        <color rgb="FF000000"/>
        <rFont val="游ゴシック Medium"/>
        <family val="3"/>
        <charset val="128"/>
      </rPr>
      <t xml:space="preserve">製造事業者名：
担当者：
電話番号：
メールアドレス：
</t>
    </r>
    <r>
      <rPr>
        <sz val="12"/>
        <color rgb="FF000000"/>
        <rFont val="Calibri"/>
        <family val="2"/>
      </rPr>
      <t>----------------------------------------------------------------------------------------------------------------</t>
    </r>
    <phoneticPr fontId="8"/>
  </si>
  <si>
    <t/>
  </si>
  <si>
    <t>[50Hz]</t>
  </si>
  <si>
    <t>ビル用マルチ</t>
  </si>
  <si>
    <t>連結前のすべての室外機が、基準を満たしていること</t>
  </si>
  <si>
    <t>型番が重複しています。
ご確認のうえ、以下のいずれかの対応をお願いいたします。
・型番・電源周波数の組み合わせが重複しないよう修正してください。
・周波数は異なるが、型番・性能値（能力値）が同じ場合は、
1つの型番にまとめ周波数を空欄にしてください。</t>
    <phoneticPr fontId="8"/>
  </si>
  <si>
    <t>店舗用４方向カセット形112形</t>
  </si>
  <si>
    <t>XYZ-bbbb[50Hz]</t>
  </si>
  <si>
    <t>店舗用４方向カセット形40形</t>
  </si>
  <si>
    <t>店舗用４方向カセット形45形</t>
  </si>
  <si>
    <t>XYZ-dddd[50Hz]</t>
  </si>
  <si>
    <t>店舗用４方向カセット形以外50形</t>
  </si>
  <si>
    <t>XYZ-eeee[50Hz]</t>
  </si>
  <si>
    <t>店舗用４方向カセット形以外56形</t>
  </si>
  <si>
    <t>ビル用マルチ335形</t>
  </si>
  <si>
    <t>ビル用マルチ400形</t>
  </si>
  <si>
    <t>[60Hz]</t>
  </si>
  <si>
    <t>EFG-aaaa■[60Hz]</t>
  </si>
  <si>
    <t>設備用直吹き形224形</t>
  </si>
  <si>
    <t>トップ性能枠対象</t>
  </si>
  <si>
    <t>高効率空調(AI制御装置)</t>
    <rPh sb="8" eb="12">
      <t>セイギョソウチ</t>
    </rPh>
    <phoneticPr fontId="8"/>
  </si>
  <si>
    <t>空調制御</t>
    <rPh sb="0" eb="4">
      <t>クウチョウセイギョ</t>
    </rPh>
    <phoneticPr fontId="8"/>
  </si>
  <si>
    <t>AAA-ABC</t>
    <phoneticPr fontId="8"/>
  </si>
  <si>
    <t>AIクラウド</t>
    <phoneticPr fontId="8"/>
  </si>
  <si>
    <t>BBB-C</t>
    <phoneticPr fontId="8"/>
  </si>
  <si>
    <t>AIクラウド2</t>
    <phoneticPr fontId="8"/>
  </si>
  <si>
    <t>AIクラウド3</t>
  </si>
  <si>
    <t>AIクラウド3</t>
    <phoneticPr fontId="8"/>
  </si>
  <si>
    <t>BBB-C3</t>
  </si>
  <si>
    <t>BBB-C3</t>
    <phoneticPr fontId="8"/>
  </si>
  <si>
    <t>メーカー強化枠
フラグ</t>
    <rPh sb="4" eb="7">
      <t>キョウカワク</t>
    </rPh>
    <phoneticPr fontId="8"/>
  </si>
  <si>
    <t>AAA-ABC</t>
  </si>
  <si>
    <t>最大制御台数</t>
    <rPh sb="0" eb="6">
      <t>サイダイセイギョダイスウ</t>
    </rPh>
    <phoneticPr fontId="8"/>
  </si>
  <si>
    <t>室外機台数(台)</t>
    <rPh sb="0" eb="3">
      <t>シツガイキ</t>
    </rPh>
    <rPh sb="3" eb="5">
      <t>ダイスウ</t>
    </rPh>
    <phoneticPr fontId="8"/>
  </si>
  <si>
    <t>室内機台数(台)</t>
    <rPh sb="0" eb="3">
      <t>シツナイキ</t>
    </rPh>
    <rPh sb="3" eb="5">
      <t>ダイスウ</t>
    </rPh>
    <phoneticPr fontId="8"/>
  </si>
  <si>
    <t>AI制御装置
未入力判定</t>
    <rPh sb="7" eb="10">
      <t>ミニュウリョク</t>
    </rPh>
    <rPh sb="10" eb="12">
      <t>ハンテイ</t>
    </rPh>
    <phoneticPr fontId="8"/>
  </si>
  <si>
    <t>型番が重複しています。
ご確認のうえ、型番が重複しないよう修正してください。</t>
    <rPh sb="0" eb="2">
      <t>カタバン</t>
    </rPh>
    <rPh sb="3" eb="5">
      <t>ジュウフク</t>
    </rPh>
    <rPh sb="13" eb="15">
      <t>カクニン</t>
    </rPh>
    <rPh sb="19" eb="21">
      <t>カタバン</t>
    </rPh>
    <rPh sb="22" eb="24">
      <t>チョウフク</t>
    </rPh>
    <rPh sb="29" eb="31">
      <t>シュウセイ</t>
    </rPh>
    <phoneticPr fontId="8"/>
  </si>
  <si>
    <t>高効率空調(電気式パッケージエアコン)</t>
    <phoneticPr fontId="8"/>
  </si>
  <si>
    <t>＜従来枠＞</t>
  </si>
  <si>
    <t>＜従来枠＞6.3 ＜トップ性能枠＞6.8</t>
  </si>
  <si>
    <t>＜従来枠＞6.2 ＜トップ性能枠＞6.7</t>
  </si>
  <si>
    <t>＜従来枠＞5.2 ＜トップ性能枠＞5.6</t>
  </si>
  <si>
    <t>＜従来枠＞5.1 ＜トップ性能枠＞5.5</t>
  </si>
  <si>
    <t>＜従来枠＞4.5 ＜トップ性能枠＞4.8</t>
  </si>
  <si>
    <t>＜従来枠＞0 ＜トップ性能枠＞0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</si>
</sst>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yyyy/m/d;@"/>
    <numFmt numFmtId="177" formatCode="0.0_);[Red]\(0.0\)"/>
    <numFmt numFmtId="178" formatCode="0.00_);[Red]\(0.00\)"/>
    <numFmt numFmtId="179" formatCode="0.0"/>
    <numFmt numFmtId="180" formatCode="0.0_ "/>
    <numFmt numFmtId="181" formatCode="#"/>
  </numFmts>
  <fonts count="64"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b/>
      <sz val="11"/>
      <name val="Meiryo UI"/>
      <family val="3"/>
      <charset val="128"/>
    </font>
    <font>
      <sz val="11"/>
      <color theme="1"/>
      <name val="Meiryo UI"/>
      <family val="3"/>
      <charset val="128"/>
    </font>
    <font>
      <sz val="12"/>
      <color theme="1"/>
      <name val="Meiryo UI"/>
      <family val="3"/>
      <charset val="128"/>
    </font>
    <font>
      <sz val="11"/>
      <color theme="1"/>
      <name val="ＭＳ Ｐゴシック"/>
      <family val="2"/>
      <charset val="128"/>
      <scheme val="minor"/>
    </font>
    <font>
      <sz val="11"/>
      <color theme="1"/>
      <name val="ＭＳ Ｐゴシック"/>
      <family val="2"/>
      <scheme val="minor"/>
    </font>
    <font>
      <u/>
      <sz val="9"/>
      <color indexed="12"/>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3F3F76"/>
      <name val="ＭＳ Ｐゴシック"/>
      <family val="3"/>
      <charset val="128"/>
      <scheme val="minor"/>
    </font>
    <font>
      <sz val="11"/>
      <color rgb="FF006100"/>
      <name val="ＭＳ Ｐゴシック"/>
      <family val="3"/>
      <charset val="128"/>
      <scheme val="minor"/>
    </font>
    <font>
      <sz val="14"/>
      <color theme="1"/>
      <name val="Meiryo UI"/>
      <family val="3"/>
      <charset val="128"/>
    </font>
    <font>
      <b/>
      <sz val="14"/>
      <color theme="1"/>
      <name val="Meiryo UI"/>
      <family val="3"/>
      <charset val="128"/>
    </font>
    <font>
      <b/>
      <sz val="14"/>
      <color rgb="FFFF0000"/>
      <name val="Meiryo UI"/>
      <family val="3"/>
      <charset val="128"/>
    </font>
    <font>
      <b/>
      <sz val="14"/>
      <name val="Meiryo UI"/>
      <family val="3"/>
      <charset val="128"/>
    </font>
    <font>
      <b/>
      <sz val="14"/>
      <color theme="0"/>
      <name val="Meiryo UI"/>
      <family val="3"/>
      <charset val="128"/>
    </font>
    <font>
      <sz val="10"/>
      <color theme="1"/>
      <name val="Meiryo UI"/>
      <family val="3"/>
      <charset val="128"/>
    </font>
    <font>
      <sz val="10"/>
      <name val="Meiryo UI"/>
      <family val="3"/>
      <charset val="128"/>
    </font>
    <font>
      <sz val="14"/>
      <name val="Meiryo UI"/>
      <family val="3"/>
      <charset val="128"/>
    </font>
    <font>
      <b/>
      <sz val="20"/>
      <name val="Meiryo UI"/>
      <family val="3"/>
      <charset val="128"/>
    </font>
    <font>
      <b/>
      <sz val="20"/>
      <color theme="1"/>
      <name val="Meiryo UI"/>
      <family val="3"/>
      <charset val="128"/>
    </font>
    <font>
      <b/>
      <sz val="20"/>
      <color theme="0"/>
      <name val="Meiryo UI"/>
      <family val="3"/>
      <charset val="128"/>
    </font>
    <font>
      <sz val="14"/>
      <color rgb="FFFF0000"/>
      <name val="Meiryo UI"/>
      <family val="3"/>
      <charset val="128"/>
    </font>
    <font>
      <sz val="14"/>
      <color rgb="FF0070C0"/>
      <name val="Meiryo UI"/>
      <family val="3"/>
      <charset val="128"/>
    </font>
    <font>
      <sz val="8"/>
      <color theme="1"/>
      <name val="Meiryo UI"/>
      <family val="3"/>
      <charset val="128"/>
    </font>
    <font>
      <u/>
      <sz val="11"/>
      <color theme="10"/>
      <name val="ＭＳ Ｐゴシック"/>
      <family val="2"/>
      <charset val="128"/>
      <scheme val="minor"/>
    </font>
    <font>
      <sz val="12"/>
      <color rgb="FF000000"/>
      <name val="Calibri"/>
      <family val="2"/>
    </font>
    <font>
      <sz val="12"/>
      <color rgb="FF000000"/>
      <name val="Meiryo UI"/>
      <family val="3"/>
      <charset val="128"/>
    </font>
    <font>
      <sz val="20"/>
      <color theme="1"/>
      <name val="Meiryo UI"/>
      <family val="3"/>
      <charset val="128"/>
    </font>
    <font>
      <u/>
      <sz val="12"/>
      <color theme="10"/>
      <name val="ＭＳ Ｐゴシック"/>
      <family val="2"/>
      <charset val="128"/>
      <scheme val="minor"/>
    </font>
    <font>
      <sz val="12"/>
      <color rgb="FF000000"/>
      <name val="游ゴシック Medium"/>
      <family val="3"/>
      <charset val="128"/>
    </font>
    <font>
      <sz val="12"/>
      <color theme="1"/>
      <name val="游ゴシック Medium"/>
      <family val="3"/>
      <charset val="128"/>
    </font>
    <font>
      <sz val="16"/>
      <color theme="1"/>
      <name val="ＭＳ Ｐゴシック"/>
      <family val="2"/>
      <charset val="128"/>
      <scheme val="minor"/>
    </font>
    <font>
      <sz val="11"/>
      <color rgb="FF000000"/>
      <name val="Meiryo UI"/>
      <family val="3"/>
      <charset val="128"/>
    </font>
    <font>
      <sz val="11"/>
      <color theme="0"/>
      <name val="Meiryo UI"/>
      <family val="3"/>
      <charset val="128"/>
    </font>
    <font>
      <sz val="12"/>
      <color rgb="FF000000"/>
      <name val="Calibri"/>
      <family val="3"/>
      <charset val="128"/>
    </font>
    <font>
      <sz val="11"/>
      <name val="Meiryo UI"/>
      <family val="3"/>
      <charset val="128"/>
    </font>
    <font>
      <b/>
      <sz val="24"/>
      <color theme="1"/>
      <name val="Meiryo UI"/>
      <family val="3"/>
      <charset val="128"/>
    </font>
    <font>
      <b/>
      <sz val="18"/>
      <color rgb="FFFF0000"/>
      <name val="Meiryo UI"/>
      <family val="3"/>
      <charset val="128"/>
    </font>
    <font>
      <b/>
      <sz val="18"/>
      <color theme="1"/>
      <name val="Meiryo UI"/>
      <family val="3"/>
      <charset val="128"/>
    </font>
    <font>
      <b/>
      <sz val="12"/>
      <color theme="1"/>
      <name val="Meiryo UI"/>
      <family val="3"/>
      <charset val="128"/>
    </font>
    <font>
      <sz val="16"/>
      <color theme="1"/>
      <name val="ＭＳ Ｐゴシック"/>
      <family val="3"/>
      <charset val="128"/>
      <scheme val="minor"/>
    </font>
  </fonts>
  <fills count="5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8" tint="0.399975585192419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bgColor indexed="64"/>
      </patternFill>
    </fill>
    <fill>
      <patternFill patternType="solid">
        <fgColor rgb="FFFFC000"/>
        <bgColor indexed="64"/>
      </patternFill>
    </fill>
    <fill>
      <patternFill patternType="solid">
        <fgColor rgb="FFFF00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medium">
        <color auto="1"/>
      </top>
      <bottom/>
      <diagonal/>
    </border>
    <border>
      <left/>
      <right style="medium">
        <color indexed="64"/>
      </right>
      <top style="medium">
        <color auto="1"/>
      </top>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auto="1"/>
      </left>
      <right/>
      <top style="medium">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thin">
        <color auto="1"/>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top style="thin">
        <color auto="1"/>
      </top>
      <bottom/>
      <diagonal/>
    </border>
    <border>
      <left/>
      <right/>
      <top/>
      <bottom style="medium">
        <color indexed="64"/>
      </bottom>
      <diagonal/>
    </border>
    <border>
      <left/>
      <right style="medium">
        <color auto="1"/>
      </right>
      <top/>
      <bottom/>
      <diagonal/>
    </border>
    <border>
      <left style="thin">
        <color rgb="FF000000"/>
      </left>
      <right style="thin">
        <color rgb="FF000000"/>
      </right>
      <top style="thin">
        <color rgb="FF000000"/>
      </top>
      <bottom style="thin">
        <color rgb="FF000000"/>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indexed="64"/>
      </bottom>
      <diagonal/>
    </border>
    <border>
      <left style="medium">
        <color auto="1"/>
      </left>
      <right style="thin">
        <color auto="1"/>
      </right>
      <top/>
      <bottom style="thin">
        <color indexed="64"/>
      </bottom>
      <diagonal/>
    </border>
    <border>
      <left style="thin">
        <color auto="1"/>
      </left>
      <right style="medium">
        <color auto="1"/>
      </right>
      <top style="medium">
        <color indexed="64"/>
      </top>
      <bottom/>
      <diagonal/>
    </border>
    <border>
      <left style="thin">
        <color auto="1"/>
      </left>
      <right style="medium">
        <color auto="1"/>
      </right>
      <top/>
      <bottom style="thin">
        <color indexed="64"/>
      </bottom>
      <diagonal/>
    </border>
    <border>
      <left style="medium">
        <color auto="1"/>
      </left>
      <right style="thin">
        <color auto="1"/>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right style="medium">
        <color auto="1"/>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diagonal/>
    </border>
    <border>
      <left style="medium">
        <color indexed="64"/>
      </left>
      <right style="thin">
        <color indexed="64"/>
      </right>
      <top/>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auto="1"/>
      </top>
      <bottom style="medium">
        <color auto="1"/>
      </bottom>
      <diagonal/>
    </border>
    <border>
      <left style="thin">
        <color indexed="64"/>
      </left>
      <right style="medium">
        <color indexed="64"/>
      </right>
      <top/>
      <bottom/>
      <diagonal/>
    </border>
    <border>
      <left/>
      <right style="thin">
        <color indexed="64"/>
      </right>
      <top style="medium">
        <color indexed="64"/>
      </top>
      <bottom style="thin">
        <color auto="1"/>
      </bottom>
      <diagonal/>
    </border>
  </borders>
  <cellStyleXfs count="133">
    <xf numFmtId="0" fontId="0" fillId="0" borderId="0">
      <alignment vertical="center"/>
    </xf>
    <xf numFmtId="38" fontId="7" fillId="0" borderId="0" applyFont="0" applyFill="0" applyBorder="0" applyAlignment="0" applyProtection="0">
      <alignment vertical="center"/>
    </xf>
    <xf numFmtId="0" fontId="12" fillId="0" borderId="0">
      <alignment vertical="center"/>
    </xf>
    <xf numFmtId="0" fontId="13" fillId="0" borderId="0"/>
    <xf numFmtId="0" fontId="14" fillId="0" borderId="0" applyNumberFormat="0" applyFill="0" applyBorder="0" applyAlignment="0" applyProtection="0">
      <alignment vertical="top"/>
      <protection locked="0"/>
    </xf>
    <xf numFmtId="0" fontId="12" fillId="0" borderId="0">
      <alignment vertical="center"/>
    </xf>
    <xf numFmtId="9" fontId="12"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6" fillId="13" borderId="0" applyNumberFormat="0" applyBorder="0" applyAlignment="0" applyProtection="0">
      <alignment vertical="center"/>
    </xf>
    <xf numFmtId="0" fontId="16" fillId="17" borderId="0" applyNumberFormat="0" applyBorder="0" applyAlignment="0" applyProtection="0">
      <alignment vertical="center"/>
    </xf>
    <xf numFmtId="0" fontId="16" fillId="21" borderId="0" applyNumberFormat="0" applyBorder="0" applyAlignment="0" applyProtection="0">
      <alignment vertical="center"/>
    </xf>
    <xf numFmtId="0" fontId="16" fillId="25" borderId="0" applyNumberFormat="0" applyBorder="0" applyAlignment="0" applyProtection="0">
      <alignment vertical="center"/>
    </xf>
    <xf numFmtId="0" fontId="16" fillId="29" borderId="0" applyNumberFormat="0" applyBorder="0" applyAlignment="0" applyProtection="0">
      <alignment vertical="center"/>
    </xf>
    <xf numFmtId="0" fontId="16" fillId="33" borderId="0" applyNumberFormat="0" applyBorder="0" applyAlignment="0" applyProtection="0">
      <alignment vertical="center"/>
    </xf>
    <xf numFmtId="0" fontId="16" fillId="14"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5" fillId="15" borderId="0" applyNumberFormat="0" applyBorder="0" applyAlignment="0" applyProtection="0">
      <alignment vertical="center"/>
    </xf>
    <xf numFmtId="0" fontId="15" fillId="19"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31" borderId="0" applyNumberFormat="0" applyBorder="0" applyAlignment="0" applyProtection="0">
      <alignment vertical="center"/>
    </xf>
    <xf numFmtId="0" fontId="15" fillId="35" borderId="0" applyNumberFormat="0" applyBorder="0" applyAlignment="0" applyProtection="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17" fillId="0" borderId="0" applyNumberFormat="0" applyFill="0" applyBorder="0" applyAlignment="0" applyProtection="0">
      <alignment vertical="center"/>
    </xf>
    <xf numFmtId="0" fontId="18" fillId="10" borderId="13" applyNumberFormat="0" applyAlignment="0" applyProtection="0">
      <alignment vertical="center"/>
    </xf>
    <xf numFmtId="0" fontId="19" fillId="7" borderId="0" applyNumberFormat="0" applyBorder="0" applyAlignment="0" applyProtection="0">
      <alignment vertical="center"/>
    </xf>
    <xf numFmtId="9" fontId="4" fillId="0" borderId="0" applyFont="0" applyFill="0" applyBorder="0" applyAlignment="0" applyProtection="0">
      <alignment vertical="center"/>
    </xf>
    <xf numFmtId="0" fontId="16" fillId="11" borderId="14" applyNumberFormat="0" applyFont="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9" borderId="10" applyNumberFormat="0" applyAlignment="0" applyProtection="0">
      <alignment vertical="center"/>
    </xf>
    <xf numFmtId="0" fontId="2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4" fillId="0" borderId="0" applyFont="0" applyFill="0" applyBorder="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9" borderId="11" applyNumberFormat="0" applyAlignment="0" applyProtection="0">
      <alignment vertical="center"/>
    </xf>
    <xf numFmtId="0" fontId="29" fillId="0" borderId="0" applyNumberFormat="0" applyFill="0" applyBorder="0" applyAlignment="0" applyProtection="0">
      <alignment vertical="center"/>
    </xf>
    <xf numFmtId="6" fontId="30" fillId="0" borderId="0" applyFont="0" applyFill="0" applyBorder="0" applyAlignment="0" applyProtection="0"/>
    <xf numFmtId="0" fontId="31" fillId="8" borderId="10" applyNumberFormat="0" applyAlignment="0" applyProtection="0">
      <alignment vertical="center"/>
    </xf>
    <xf numFmtId="0" fontId="4" fillId="0" borderId="0">
      <alignment vertical="center"/>
    </xf>
    <xf numFmtId="0" fontId="16" fillId="0" borderId="0">
      <alignment vertical="center"/>
    </xf>
    <xf numFmtId="0" fontId="13" fillId="0" borderId="0"/>
    <xf numFmtId="0" fontId="16"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4" fillId="0" borderId="0">
      <alignment vertical="center"/>
    </xf>
    <xf numFmtId="0" fontId="13" fillId="0" borderId="0"/>
    <xf numFmtId="0" fontId="4" fillId="0" borderId="0">
      <alignment vertical="center"/>
    </xf>
    <xf numFmtId="0" fontId="4" fillId="0" borderId="0">
      <alignment vertical="center"/>
    </xf>
    <xf numFmtId="0" fontId="32" fillId="5"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47" fillId="0" borderId="0" applyNumberFormat="0" applyFill="0" applyBorder="0" applyAlignment="0" applyProtection="0">
      <alignment vertical="center"/>
    </xf>
  </cellStyleXfs>
  <cellXfs count="392">
    <xf numFmtId="0" fontId="0" fillId="0" borderId="0" xfId="0">
      <alignment vertical="center"/>
    </xf>
    <xf numFmtId="0" fontId="11" fillId="0" borderId="0" xfId="0" applyFont="1">
      <alignment vertical="center"/>
    </xf>
    <xf numFmtId="0" fontId="10" fillId="2" borderId="1" xfId="0" applyFont="1" applyFill="1" applyBorder="1">
      <alignment vertical="center"/>
    </xf>
    <xf numFmtId="0" fontId="10" fillId="0" borderId="1" xfId="0" applyFont="1" applyBorder="1">
      <alignment vertical="center"/>
    </xf>
    <xf numFmtId="0" fontId="33" fillId="0" borderId="0" xfId="0" applyFont="1">
      <alignment vertical="center"/>
    </xf>
    <xf numFmtId="0" fontId="33" fillId="0" borderId="0" xfId="0" applyFont="1" applyAlignment="1">
      <alignment horizontal="center" vertical="center"/>
    </xf>
    <xf numFmtId="0" fontId="38" fillId="0" borderId="0" xfId="0" applyFont="1">
      <alignment vertical="center"/>
    </xf>
    <xf numFmtId="0" fontId="39" fillId="0" borderId="0" xfId="0" applyFont="1">
      <alignment vertical="center"/>
    </xf>
    <xf numFmtId="0" fontId="11" fillId="0" borderId="0" xfId="0" applyFont="1" applyAlignment="1">
      <alignment horizontal="center" vertical="center"/>
    </xf>
    <xf numFmtId="0" fontId="33" fillId="42" borderId="1" xfId="0" applyFont="1" applyFill="1" applyBorder="1" applyAlignment="1">
      <alignment horizontal="center" vertical="center"/>
    </xf>
    <xf numFmtId="0" fontId="33" fillId="2" borderId="24" xfId="0" applyFont="1" applyFill="1" applyBorder="1" applyAlignment="1">
      <alignment horizontal="center" vertical="center"/>
    </xf>
    <xf numFmtId="0" fontId="40" fillId="2" borderId="24" xfId="0" applyFont="1" applyFill="1" applyBorder="1" applyAlignment="1">
      <alignment horizontal="center" vertical="center"/>
    </xf>
    <xf numFmtId="0" fontId="40" fillId="39" borderId="1" xfId="0" applyFont="1" applyFill="1" applyBorder="1" applyAlignment="1">
      <alignment horizontal="center" vertical="center"/>
    </xf>
    <xf numFmtId="0" fontId="40" fillId="38" borderId="24" xfId="0" applyFont="1" applyFill="1" applyBorder="1" applyAlignment="1">
      <alignment horizontal="center" vertical="center"/>
    </xf>
    <xf numFmtId="0" fontId="40" fillId="4" borderId="1" xfId="0" applyFont="1" applyFill="1" applyBorder="1" applyAlignment="1">
      <alignment horizontal="center" vertical="center"/>
    </xf>
    <xf numFmtId="0" fontId="40" fillId="0" borderId="1" xfId="1" applyNumberFormat="1" applyFont="1" applyFill="1" applyBorder="1" applyAlignment="1" applyProtection="1">
      <alignment horizontal="center" vertical="center"/>
      <protection locked="0"/>
    </xf>
    <xf numFmtId="0" fontId="40" fillId="0" borderId="2" xfId="1" applyNumberFormat="1" applyFont="1" applyFill="1" applyBorder="1" applyAlignment="1" applyProtection="1">
      <alignment horizontal="center" vertical="center"/>
      <protection locked="0"/>
    </xf>
    <xf numFmtId="0" fontId="40" fillId="2" borderId="1" xfId="1" applyNumberFormat="1" applyFont="1" applyFill="1" applyBorder="1" applyAlignment="1" applyProtection="1">
      <alignment horizontal="center" vertical="center"/>
    </xf>
    <xf numFmtId="179" fontId="40" fillId="2" borderId="1" xfId="1" applyNumberFormat="1" applyFont="1" applyFill="1" applyBorder="1" applyAlignment="1" applyProtection="1">
      <alignment horizontal="center" vertical="center"/>
    </xf>
    <xf numFmtId="0" fontId="40" fillId="2" borderId="1" xfId="0" applyFont="1" applyFill="1" applyBorder="1" applyAlignment="1">
      <alignment horizontal="center" vertical="center"/>
    </xf>
    <xf numFmtId="0" fontId="40" fillId="39" borderId="35" xfId="0" applyFont="1" applyFill="1" applyBorder="1" applyAlignment="1">
      <alignment horizontal="center" vertical="center"/>
    </xf>
    <xf numFmtId="0" fontId="33" fillId="39" borderId="1" xfId="0" applyFont="1" applyFill="1" applyBorder="1" applyAlignment="1">
      <alignment horizontal="center" vertical="center"/>
    </xf>
    <xf numFmtId="0" fontId="33" fillId="39" borderId="2" xfId="0" applyFont="1" applyFill="1" applyBorder="1" applyAlignment="1">
      <alignment horizontal="center" vertical="center"/>
    </xf>
    <xf numFmtId="0" fontId="33" fillId="0" borderId="2" xfId="1" applyNumberFormat="1" applyFont="1" applyFill="1" applyBorder="1" applyAlignment="1" applyProtection="1">
      <alignment horizontal="center" vertical="center"/>
      <protection locked="0"/>
    </xf>
    <xf numFmtId="0" fontId="40" fillId="45" borderId="24" xfId="0" applyFont="1" applyFill="1" applyBorder="1" applyAlignment="1">
      <alignment horizontal="center" vertical="center"/>
    </xf>
    <xf numFmtId="0" fontId="33" fillId="4" borderId="2" xfId="1" applyNumberFormat="1" applyFont="1" applyFill="1" applyBorder="1" applyAlignment="1" applyProtection="1">
      <alignment horizontal="center" vertical="center"/>
    </xf>
    <xf numFmtId="0" fontId="40" fillId="2" borderId="24" xfId="1" applyNumberFormat="1" applyFont="1" applyFill="1" applyBorder="1" applyAlignment="1" applyProtection="1">
      <alignment horizontal="center" vertical="center"/>
    </xf>
    <xf numFmtId="0" fontId="40" fillId="0" borderId="24" xfId="1" applyNumberFormat="1" applyFont="1" applyFill="1" applyBorder="1" applyAlignment="1" applyProtection="1">
      <alignment horizontal="center" vertical="center"/>
      <protection locked="0"/>
    </xf>
    <xf numFmtId="0" fontId="40" fillId="0" borderId="36" xfId="1" applyNumberFormat="1" applyFont="1" applyFill="1" applyBorder="1" applyAlignment="1" applyProtection="1">
      <alignment horizontal="center" vertical="center"/>
      <protection locked="0"/>
    </xf>
    <xf numFmtId="0" fontId="33" fillId="0" borderId="36" xfId="1" applyNumberFormat="1" applyFont="1" applyFill="1" applyBorder="1" applyAlignment="1" applyProtection="1">
      <alignment horizontal="center" vertical="center"/>
      <protection locked="0"/>
    </xf>
    <xf numFmtId="49" fontId="40" fillId="4" borderId="1" xfId="0" applyNumberFormat="1" applyFont="1" applyFill="1" applyBorder="1" applyAlignment="1">
      <alignment horizontal="center" vertical="center"/>
    </xf>
    <xf numFmtId="0" fontId="36" fillId="0" borderId="0" xfId="0" applyFont="1" applyAlignment="1">
      <alignment horizontal="center" vertical="center" wrapText="1"/>
    </xf>
    <xf numFmtId="0" fontId="42" fillId="39" borderId="1" xfId="129" applyFont="1" applyFill="1" applyBorder="1" applyAlignment="1">
      <alignment horizontal="center" vertical="center"/>
    </xf>
    <xf numFmtId="0" fontId="40" fillId="0" borderId="0" xfId="0" applyFont="1" applyAlignment="1">
      <alignment horizontal="center" vertical="center"/>
    </xf>
    <xf numFmtId="0" fontId="36" fillId="0" borderId="0" xfId="0" applyFont="1" applyAlignment="1">
      <alignment horizontal="center" vertical="center"/>
    </xf>
    <xf numFmtId="0" fontId="33" fillId="37" borderId="16" xfId="129" applyFont="1" applyFill="1" applyBorder="1" applyAlignment="1">
      <alignment horizontal="center" vertical="center"/>
    </xf>
    <xf numFmtId="0" fontId="33" fillId="42" borderId="17" xfId="0" applyFont="1" applyFill="1" applyBorder="1" applyAlignment="1">
      <alignment horizontal="center" vertical="center"/>
    </xf>
    <xf numFmtId="0" fontId="40" fillId="42" borderId="17" xfId="0" applyFont="1" applyFill="1" applyBorder="1" applyAlignment="1">
      <alignment horizontal="center" vertical="center"/>
    </xf>
    <xf numFmtId="0" fontId="40" fillId="39" borderId="17" xfId="0" applyFont="1" applyFill="1" applyBorder="1" applyAlignment="1">
      <alignment horizontal="center" vertical="center"/>
    </xf>
    <xf numFmtId="0" fontId="33" fillId="37" borderId="18" xfId="129" applyFont="1" applyFill="1" applyBorder="1" applyAlignment="1">
      <alignment horizontal="center" vertical="center" wrapText="1"/>
    </xf>
    <xf numFmtId="0" fontId="33" fillId="37" borderId="23" xfId="129" applyFont="1" applyFill="1" applyBorder="1" applyAlignment="1">
      <alignment horizontal="center" vertical="center"/>
    </xf>
    <xf numFmtId="0" fontId="38" fillId="36" borderId="1" xfId="130" applyFont="1" applyFill="1" applyBorder="1" applyAlignment="1">
      <alignment horizontal="center" vertical="center"/>
    </xf>
    <xf numFmtId="0" fontId="38" fillId="36" borderId="1" xfId="130" applyFont="1" applyFill="1" applyBorder="1" applyAlignment="1">
      <alignment horizontal="center" vertical="center" wrapText="1"/>
    </xf>
    <xf numFmtId="0" fontId="38" fillId="0" borderId="1" xfId="130" applyFont="1" applyBorder="1" applyAlignment="1">
      <alignment horizontal="center" vertical="center" wrapText="1"/>
    </xf>
    <xf numFmtId="0" fontId="40" fillId="0" borderId="1" xfId="0" applyFont="1" applyBorder="1" applyAlignment="1" applyProtection="1">
      <alignment horizontal="center" vertical="center"/>
      <protection locked="0"/>
    </xf>
    <xf numFmtId="0" fontId="38" fillId="0" borderId="0" xfId="129" applyFont="1" applyAlignment="1">
      <alignment horizontal="center" vertical="center"/>
    </xf>
    <xf numFmtId="0" fontId="40" fillId="0" borderId="24" xfId="0" applyFont="1" applyBorder="1" applyAlignment="1" applyProtection="1">
      <alignment horizontal="center" vertical="center"/>
      <protection locked="0"/>
    </xf>
    <xf numFmtId="0" fontId="1" fillId="0" borderId="0" xfId="131">
      <alignment vertical="center"/>
    </xf>
    <xf numFmtId="0" fontId="38" fillId="0" borderId="0" xfId="0" applyFont="1" applyAlignment="1">
      <alignment horizontal="center" vertical="center"/>
    </xf>
    <xf numFmtId="0" fontId="40" fillId="4" borderId="2" xfId="1" applyNumberFormat="1" applyFont="1" applyFill="1" applyBorder="1" applyAlignment="1" applyProtection="1">
      <alignment horizontal="center" vertical="center"/>
    </xf>
    <xf numFmtId="0" fontId="40" fillId="4" borderId="1" xfId="1" applyNumberFormat="1" applyFont="1" applyFill="1" applyBorder="1" applyAlignment="1" applyProtection="1">
      <alignment horizontal="center" vertical="center"/>
    </xf>
    <xf numFmtId="0" fontId="38" fillId="44" borderId="0" xfId="0" applyFont="1" applyFill="1" applyAlignment="1">
      <alignment horizontal="center" vertical="center" wrapText="1"/>
    </xf>
    <xf numFmtId="0" fontId="38" fillId="44" borderId="0" xfId="129" applyFont="1" applyFill="1" applyAlignment="1">
      <alignment horizontal="center" vertical="center" wrapText="1"/>
    </xf>
    <xf numFmtId="14" fontId="50" fillId="0" borderId="0" xfId="73" applyNumberFormat="1" applyFont="1" applyAlignment="1">
      <alignment horizontal="center" vertical="center"/>
    </xf>
    <xf numFmtId="14" fontId="50" fillId="0" borderId="0" xfId="73" applyNumberFormat="1" applyFont="1" applyAlignment="1">
      <alignment horizontal="right" vertical="center"/>
    </xf>
    <xf numFmtId="49" fontId="50" fillId="0" borderId="0" xfId="73" applyNumberFormat="1" applyFont="1" applyAlignment="1">
      <alignment horizontal="left" vertical="center"/>
    </xf>
    <xf numFmtId="0" fontId="11" fillId="0" borderId="1" xfId="74" applyFont="1" applyBorder="1" applyAlignment="1">
      <alignment horizontal="center" vertical="center"/>
    </xf>
    <xf numFmtId="0" fontId="33" fillId="4" borderId="1" xfId="1" applyNumberFormat="1" applyFont="1" applyFill="1" applyBorder="1" applyAlignment="1" applyProtection="1">
      <alignment horizontal="center" vertical="center"/>
    </xf>
    <xf numFmtId="0" fontId="40" fillId="0" borderId="1" xfId="1" applyNumberFormat="1" applyFont="1" applyFill="1" applyBorder="1" applyAlignment="1" applyProtection="1">
      <alignment horizontal="center" vertical="center" wrapText="1"/>
      <protection locked="0"/>
    </xf>
    <xf numFmtId="14" fontId="42" fillId="0" borderId="1" xfId="73" applyNumberFormat="1" applyFont="1" applyBorder="1" applyAlignment="1" applyProtection="1">
      <alignment horizontal="center" vertical="center"/>
      <protection locked="0"/>
    </xf>
    <xf numFmtId="0" fontId="10" fillId="0" borderId="0" xfId="0" applyFont="1">
      <alignment vertical="center"/>
    </xf>
    <xf numFmtId="0" fontId="54" fillId="0" borderId="0" xfId="131" applyFont="1">
      <alignment vertical="center"/>
    </xf>
    <xf numFmtId="0" fontId="7" fillId="0" borderId="1" xfId="131" applyFont="1" applyBorder="1" applyAlignment="1">
      <alignment horizontal="center" vertical="center"/>
    </xf>
    <xf numFmtId="0" fontId="38" fillId="36" borderId="27" xfId="130" applyFont="1" applyFill="1" applyBorder="1" applyAlignment="1">
      <alignment horizontal="center" vertical="center" wrapText="1"/>
    </xf>
    <xf numFmtId="0" fontId="11" fillId="0" borderId="27" xfId="74" applyFont="1" applyBorder="1" applyAlignment="1">
      <alignment horizontal="center" vertical="center"/>
    </xf>
    <xf numFmtId="0" fontId="33" fillId="4" borderId="18" xfId="1" applyNumberFormat="1" applyFont="1" applyFill="1" applyBorder="1" applyAlignment="1" applyProtection="1">
      <alignment horizontal="center" vertical="center"/>
    </xf>
    <xf numFmtId="0" fontId="33" fillId="4" borderId="45" xfId="1" applyNumberFormat="1" applyFont="1" applyFill="1" applyBorder="1" applyAlignment="1" applyProtection="1">
      <alignment horizontal="center" vertical="center"/>
    </xf>
    <xf numFmtId="0" fontId="33" fillId="0" borderId="18" xfId="1" applyNumberFormat="1" applyFont="1" applyFill="1" applyBorder="1" applyAlignment="1" applyProtection="1">
      <alignment horizontal="center" vertical="center"/>
      <protection locked="0"/>
    </xf>
    <xf numFmtId="0" fontId="33" fillId="0" borderId="41" xfId="1" applyNumberFormat="1" applyFont="1" applyFill="1" applyBorder="1" applyAlignment="1" applyProtection="1">
      <alignment horizontal="center" vertical="center"/>
      <protection locked="0"/>
    </xf>
    <xf numFmtId="0" fontId="40" fillId="0" borderId="48" xfId="0" applyFont="1" applyBorder="1" applyAlignment="1">
      <alignment horizontal="center" vertical="center"/>
    </xf>
    <xf numFmtId="0" fontId="33" fillId="0" borderId="48" xfId="0" applyFont="1" applyBorder="1" applyAlignment="1">
      <alignment horizontal="center" vertical="center"/>
    </xf>
    <xf numFmtId="0" fontId="40" fillId="0" borderId="47" xfId="0" applyFont="1" applyBorder="1" applyAlignment="1">
      <alignment horizontal="center" vertical="center"/>
    </xf>
    <xf numFmtId="0" fontId="40" fillId="0" borderId="38" xfId="0" applyFont="1" applyBorder="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0" borderId="6" xfId="0" applyFont="1" applyBorder="1">
      <alignment vertical="center"/>
    </xf>
    <xf numFmtId="0" fontId="55" fillId="43" borderId="4" xfId="0" applyFont="1" applyFill="1" applyBorder="1" applyAlignment="1">
      <alignment horizontal="center" vertical="center" wrapText="1" readingOrder="1"/>
    </xf>
    <xf numFmtId="179" fontId="55" fillId="43" borderId="4" xfId="0" applyNumberFormat="1" applyFont="1" applyFill="1" applyBorder="1" applyAlignment="1">
      <alignment horizontal="center" vertical="center" wrapText="1" readingOrder="1"/>
    </xf>
    <xf numFmtId="0" fontId="55" fillId="46" borderId="4" xfId="0" applyFont="1" applyFill="1" applyBorder="1" applyAlignment="1">
      <alignment horizontal="center" vertical="center" wrapText="1" readingOrder="1"/>
    </xf>
    <xf numFmtId="0" fontId="55" fillId="43" borderId="0" xfId="0" applyFont="1" applyFill="1" applyAlignment="1">
      <alignment horizontal="center" vertical="center" wrapText="1" readingOrder="1"/>
    </xf>
    <xf numFmtId="0" fontId="10" fillId="0" borderId="0" xfId="0" applyFont="1" applyAlignment="1"/>
    <xf numFmtId="0" fontId="55" fillId="43" borderId="1" xfId="0" applyFont="1" applyFill="1" applyBorder="1" applyAlignment="1">
      <alignment horizontal="center" vertical="center" wrapText="1" readingOrder="1"/>
    </xf>
    <xf numFmtId="179" fontId="55" fillId="43" borderId="1" xfId="0" applyNumberFormat="1" applyFont="1" applyFill="1" applyBorder="1" applyAlignment="1">
      <alignment horizontal="center" vertical="center" wrapText="1" readingOrder="1"/>
    </xf>
    <xf numFmtId="0" fontId="10" fillId="0" borderId="1" xfId="0" applyFont="1" applyBorder="1" applyAlignment="1"/>
    <xf numFmtId="0" fontId="55" fillId="43" borderId="40" xfId="0" applyFont="1" applyFill="1" applyBorder="1" applyAlignment="1">
      <alignment horizontal="center" vertical="center" wrapText="1" readingOrder="1"/>
    </xf>
    <xf numFmtId="0" fontId="10" fillId="0" borderId="4" xfId="0" applyFont="1" applyBorder="1" applyAlignment="1"/>
    <xf numFmtId="179" fontId="10" fillId="0" borderId="1" xfId="0" applyNumberFormat="1" applyFont="1" applyBorder="1" applyAlignment="1"/>
    <xf numFmtId="0" fontId="56" fillId="0" borderId="5" xfId="0" applyFont="1" applyBorder="1" applyAlignment="1"/>
    <xf numFmtId="179" fontId="10" fillId="0" borderId="1" xfId="0" applyNumberFormat="1" applyFont="1" applyBorder="1">
      <alignment vertical="center"/>
    </xf>
    <xf numFmtId="0" fontId="56" fillId="0" borderId="3" xfId="0" applyFont="1" applyBorder="1" applyAlignment="1"/>
    <xf numFmtId="0" fontId="55" fillId="46" borderId="1" xfId="0" applyFont="1" applyFill="1" applyBorder="1" applyAlignment="1">
      <alignment horizontal="center" vertical="center" wrapText="1" readingOrder="1"/>
    </xf>
    <xf numFmtId="0" fontId="11" fillId="45" borderId="0" xfId="0" applyFont="1" applyFill="1">
      <alignment vertical="center"/>
    </xf>
    <xf numFmtId="0" fontId="38" fillId="4" borderId="1" xfId="130" applyFont="1" applyFill="1" applyBorder="1" applyAlignment="1">
      <alignment horizontal="center" vertical="center" wrapText="1"/>
    </xf>
    <xf numFmtId="0" fontId="11" fillId="4" borderId="27" xfId="74" applyFont="1" applyFill="1" applyBorder="1" applyAlignment="1">
      <alignment horizontal="center" vertical="center"/>
    </xf>
    <xf numFmtId="0" fontId="11" fillId="4" borderId="1" xfId="74" applyFont="1" applyFill="1" applyBorder="1" applyAlignment="1">
      <alignment horizontal="center" vertical="center"/>
    </xf>
    <xf numFmtId="0" fontId="46" fillId="0" borderId="0" xfId="129" applyFont="1" applyAlignment="1">
      <alignment horizontal="center" vertical="center"/>
    </xf>
    <xf numFmtId="0" fontId="11" fillId="45" borderId="0" xfId="0" applyFont="1" applyFill="1" applyAlignment="1">
      <alignment horizontal="center" vertical="center"/>
    </xf>
    <xf numFmtId="49" fontId="40" fillId="0" borderId="1" xfId="1" applyNumberFormat="1" applyFont="1" applyFill="1" applyBorder="1" applyAlignment="1" applyProtection="1">
      <alignment horizontal="center" vertical="center" shrinkToFit="1"/>
      <protection locked="0"/>
    </xf>
    <xf numFmtId="49" fontId="40" fillId="0" borderId="24" xfId="1" applyNumberFormat="1" applyFont="1" applyFill="1" applyBorder="1" applyAlignment="1" applyProtection="1">
      <alignment horizontal="center" vertical="center" shrinkToFit="1"/>
      <protection locked="0"/>
    </xf>
    <xf numFmtId="0" fontId="33" fillId="0" borderId="2" xfId="1" applyNumberFormat="1" applyFont="1" applyFill="1" applyBorder="1" applyAlignment="1" applyProtection="1">
      <alignment horizontal="center" vertical="center" shrinkToFit="1"/>
      <protection locked="0"/>
    </xf>
    <xf numFmtId="0" fontId="33" fillId="0" borderId="36" xfId="1" applyNumberFormat="1" applyFont="1" applyFill="1" applyBorder="1" applyAlignment="1" applyProtection="1">
      <alignment horizontal="center" vertical="center" shrinkToFit="1"/>
      <protection locked="0"/>
    </xf>
    <xf numFmtId="0" fontId="40" fillId="2" borderId="2" xfId="1" applyNumberFormat="1" applyFont="1" applyFill="1" applyBorder="1" applyAlignment="1" applyProtection="1">
      <alignment horizontal="center" vertical="center"/>
    </xf>
    <xf numFmtId="0" fontId="40" fillId="2" borderId="36" xfId="1" applyNumberFormat="1" applyFont="1" applyFill="1" applyBorder="1" applyAlignment="1" applyProtection="1">
      <alignment horizontal="center" vertical="center"/>
    </xf>
    <xf numFmtId="0" fontId="10" fillId="2" borderId="0" xfId="0" applyFont="1" applyFill="1" applyAlignment="1">
      <alignment horizontal="center" vertical="center" wrapText="1"/>
    </xf>
    <xf numFmtId="0" fontId="55" fillId="43" borderId="27" xfId="0" applyFont="1" applyFill="1" applyBorder="1" applyAlignment="1">
      <alignment horizontal="center" vertical="center" wrapText="1" readingOrder="1"/>
    </xf>
    <xf numFmtId="0" fontId="58" fillId="0" borderId="1" xfId="0" applyFont="1" applyBorder="1" applyAlignment="1">
      <alignment horizontal="center" vertical="center" wrapText="1" readingOrder="1"/>
    </xf>
    <xf numFmtId="49" fontId="11" fillId="0" borderId="0" xfId="0" applyNumberFormat="1" applyFont="1">
      <alignment vertical="center"/>
    </xf>
    <xf numFmtId="0" fontId="63" fillId="0" borderId="0" xfId="131" applyFont="1">
      <alignment vertical="center"/>
    </xf>
    <xf numFmtId="0" fontId="51" fillId="0" borderId="1" xfId="132" applyFont="1" applyFill="1" applyBorder="1" applyAlignment="1" applyProtection="1">
      <alignment vertical="center" wrapText="1"/>
    </xf>
    <xf numFmtId="0" fontId="53" fillId="0" borderId="1" xfId="131" applyFont="1" applyBorder="1">
      <alignment vertical="center"/>
    </xf>
    <xf numFmtId="0" fontId="36" fillId="0" borderId="32" xfId="129" applyFont="1" applyBorder="1" applyAlignment="1">
      <alignment horizontal="center" vertical="center" wrapText="1" shrinkToFit="1"/>
    </xf>
    <xf numFmtId="0" fontId="42" fillId="38" borderId="3" xfId="129" applyFont="1" applyFill="1" applyBorder="1" applyAlignment="1">
      <alignment horizontal="center" vertical="center"/>
    </xf>
    <xf numFmtId="14" fontId="42" fillId="0" borderId="3" xfId="73" applyNumberFormat="1" applyFont="1" applyBorder="1" applyAlignment="1" applyProtection="1">
      <alignment horizontal="center" vertical="center"/>
      <protection locked="0"/>
    </xf>
    <xf numFmtId="0" fontId="40" fillId="0" borderId="2" xfId="1" applyNumberFormat="1" applyFont="1" applyFill="1" applyBorder="1" applyAlignment="1" applyProtection="1">
      <alignment horizontal="center" vertical="center"/>
    </xf>
    <xf numFmtId="0" fontId="40" fillId="0" borderId="36" xfId="1" applyNumberFormat="1" applyFont="1" applyFill="1" applyBorder="1" applyAlignment="1" applyProtection="1">
      <alignment horizontal="center" vertical="center"/>
    </xf>
    <xf numFmtId="0" fontId="40" fillId="39" borderId="53" xfId="0" applyFont="1" applyFill="1" applyBorder="1" applyAlignment="1">
      <alignment horizontal="center" vertical="center"/>
    </xf>
    <xf numFmtId="0" fontId="33" fillId="4" borderId="41" xfId="1" applyNumberFormat="1" applyFont="1" applyFill="1" applyBorder="1" applyAlignment="1" applyProtection="1">
      <alignment horizontal="center" vertical="center"/>
    </xf>
    <xf numFmtId="0" fontId="33" fillId="0" borderId="41" xfId="1" applyNumberFormat="1" applyFont="1" applyFill="1" applyBorder="1" applyAlignment="1" applyProtection="1">
      <alignment horizontal="center" vertical="center" shrinkToFit="1"/>
      <protection locked="0"/>
    </xf>
    <xf numFmtId="0" fontId="33" fillId="0" borderId="42" xfId="1" applyNumberFormat="1" applyFont="1" applyFill="1" applyBorder="1" applyAlignment="1" applyProtection="1">
      <alignment horizontal="center" vertical="center" shrinkToFit="1"/>
      <protection locked="0"/>
    </xf>
    <xf numFmtId="179" fontId="40" fillId="2" borderId="24" xfId="1" applyNumberFormat="1" applyFont="1" applyFill="1" applyBorder="1" applyAlignment="1" applyProtection="1">
      <alignment horizontal="center" vertical="center"/>
    </xf>
    <xf numFmtId="0" fontId="33" fillId="4" borderId="57" xfId="1" applyNumberFormat="1" applyFont="1" applyFill="1" applyBorder="1" applyAlignment="1" applyProtection="1">
      <alignment horizontal="center" vertical="center"/>
    </xf>
    <xf numFmtId="0" fontId="33" fillId="0" borderId="58" xfId="1" applyNumberFormat="1" applyFont="1" applyFill="1" applyBorder="1" applyAlignment="1" applyProtection="1">
      <alignment horizontal="center" vertical="center"/>
    </xf>
    <xf numFmtId="0" fontId="33" fillId="0" borderId="59" xfId="1" applyNumberFormat="1" applyFont="1" applyFill="1" applyBorder="1" applyAlignment="1" applyProtection="1">
      <alignment horizontal="center" vertical="center"/>
    </xf>
    <xf numFmtId="0" fontId="40" fillId="39" borderId="3" xfId="0" applyFont="1" applyFill="1" applyBorder="1" applyAlignment="1">
      <alignment horizontal="center" vertical="center" wrapText="1"/>
    </xf>
    <xf numFmtId="0" fontId="40" fillId="39" borderId="32" xfId="0" applyFont="1" applyFill="1" applyBorder="1" applyAlignment="1">
      <alignment horizontal="center" vertical="center" wrapText="1"/>
    </xf>
    <xf numFmtId="14" fontId="34" fillId="0" borderId="0" xfId="0" applyNumberFormat="1" applyFont="1" applyAlignment="1" applyProtection="1">
      <alignment vertical="center" wrapText="1"/>
    </xf>
    <xf numFmtId="0" fontId="33" fillId="0" borderId="0" xfId="0" applyFont="1" applyProtection="1">
      <alignment vertical="center"/>
    </xf>
    <xf numFmtId="180" fontId="33" fillId="0" borderId="0" xfId="0" applyNumberFormat="1" applyFont="1" applyProtection="1">
      <alignment vertical="center"/>
    </xf>
    <xf numFmtId="14" fontId="33" fillId="0" borderId="0" xfId="0" applyNumberFormat="1" applyFont="1" applyProtection="1">
      <alignment vertical="center"/>
    </xf>
    <xf numFmtId="0" fontId="11" fillId="0" borderId="0" xfId="0" applyFont="1" applyProtection="1">
      <alignment vertical="center"/>
    </xf>
    <xf numFmtId="0" fontId="50" fillId="0" borderId="0" xfId="73" applyFont="1" applyAlignment="1" applyProtection="1">
      <alignment horizontal="center" vertical="center"/>
    </xf>
    <xf numFmtId="14" fontId="50" fillId="0" borderId="0" xfId="73" applyNumberFormat="1" applyFont="1" applyAlignment="1" applyProtection="1">
      <alignment horizontal="center" vertical="center"/>
    </xf>
    <xf numFmtId="14" fontId="50" fillId="0" borderId="0" xfId="73" applyNumberFormat="1" applyFont="1" applyAlignment="1" applyProtection="1">
      <alignment horizontal="right" vertical="center"/>
    </xf>
    <xf numFmtId="49" fontId="50" fillId="0" borderId="0" xfId="73" applyNumberFormat="1" applyFont="1" applyAlignment="1" applyProtection="1">
      <alignment horizontal="left" vertical="center"/>
    </xf>
    <xf numFmtId="0" fontId="36" fillId="0" borderId="2" xfId="129" applyFont="1" applyBorder="1" applyAlignment="1" applyProtection="1">
      <alignment horizontal="center" vertical="center" wrapText="1" shrinkToFit="1"/>
    </xf>
    <xf numFmtId="0" fontId="34" fillId="3" borderId="16" xfId="129" applyFont="1" applyFill="1" applyBorder="1" applyAlignment="1" applyProtection="1">
      <alignment horizontal="center" vertical="center"/>
    </xf>
    <xf numFmtId="177" fontId="33" fillId="0" borderId="0" xfId="0" applyNumberFormat="1" applyFont="1" applyProtection="1">
      <alignment vertical="center"/>
    </xf>
    <xf numFmtId="178" fontId="33" fillId="0" borderId="0" xfId="0" applyNumberFormat="1" applyFont="1" applyProtection="1">
      <alignment vertical="center"/>
    </xf>
    <xf numFmtId="0" fontId="36" fillId="0" borderId="0" xfId="0" applyFont="1" applyAlignment="1" applyProtection="1">
      <alignment horizontal="center" vertical="center" wrapText="1"/>
    </xf>
    <xf numFmtId="14" fontId="34" fillId="0" borderId="0" xfId="0" applyNumberFormat="1" applyFont="1" applyProtection="1">
      <alignment vertical="center"/>
    </xf>
    <xf numFmtId="0" fontId="42" fillId="38" borderId="1" xfId="129" applyFont="1" applyFill="1" applyBorder="1" applyAlignment="1" applyProtection="1">
      <alignment horizontal="center" vertical="center"/>
    </xf>
    <xf numFmtId="14" fontId="42" fillId="0" borderId="1" xfId="73" applyNumberFormat="1" applyFont="1" applyBorder="1" applyAlignment="1" applyProtection="1">
      <alignment horizontal="center" vertical="center"/>
    </xf>
    <xf numFmtId="0" fontId="34" fillId="3" borderId="18" xfId="129" applyFont="1" applyFill="1" applyBorder="1" applyAlignment="1" applyProtection="1">
      <alignment horizontal="center" vertical="center"/>
    </xf>
    <xf numFmtId="176" fontId="37" fillId="0" borderId="0" xfId="0" applyNumberFormat="1" applyFont="1" applyAlignment="1" applyProtection="1">
      <alignment horizontal="left" vertical="center"/>
    </xf>
    <xf numFmtId="0" fontId="42" fillId="39" borderId="1" xfId="129" applyFont="1" applyFill="1" applyBorder="1" applyAlignment="1" applyProtection="1">
      <alignment horizontal="center" vertical="center"/>
    </xf>
    <xf numFmtId="0" fontId="34" fillId="0" borderId="0" xfId="0" applyFont="1" applyAlignment="1" applyProtection="1">
      <alignment vertical="center" wrapText="1"/>
    </xf>
    <xf numFmtId="0" fontId="34" fillId="3" borderId="23" xfId="129" applyFont="1" applyFill="1" applyBorder="1" applyAlignment="1" applyProtection="1">
      <alignment horizontal="center" vertical="center" wrapText="1"/>
    </xf>
    <xf numFmtId="0" fontId="34" fillId="0" borderId="0" xfId="0" applyFont="1" applyAlignment="1" applyProtection="1">
      <alignment horizontal="left" vertical="top" wrapText="1"/>
    </xf>
    <xf numFmtId="0" fontId="34" fillId="0" borderId="0" xfId="0" applyFont="1" applyAlignment="1" applyProtection="1">
      <alignment horizontal="left" vertical="center" wrapText="1"/>
    </xf>
    <xf numFmtId="177" fontId="34" fillId="0" borderId="0" xfId="0" applyNumberFormat="1" applyFont="1" applyAlignment="1" applyProtection="1">
      <alignment horizontal="left" vertical="center" wrapText="1"/>
    </xf>
    <xf numFmtId="178" fontId="34" fillId="0" borderId="0" xfId="0" applyNumberFormat="1" applyFont="1" applyAlignment="1" applyProtection="1">
      <alignment horizontal="left" vertical="center" wrapText="1"/>
    </xf>
    <xf numFmtId="0" fontId="33" fillId="0" borderId="0" xfId="0" applyFont="1" applyAlignment="1" applyProtection="1">
      <alignment horizontal="center" vertical="center"/>
    </xf>
    <xf numFmtId="0" fontId="40" fillId="0" borderId="0" xfId="0" applyFont="1" applyAlignment="1" applyProtection="1">
      <alignment horizontal="center" vertical="center"/>
    </xf>
    <xf numFmtId="0" fontId="36" fillId="0" borderId="0" xfId="0" applyFont="1" applyAlignment="1" applyProtection="1">
      <alignment horizontal="center" vertical="center"/>
    </xf>
    <xf numFmtId="0" fontId="44" fillId="0" borderId="0" xfId="0" applyFont="1" applyAlignment="1" applyProtection="1">
      <alignment horizontal="center" vertical="center"/>
    </xf>
    <xf numFmtId="177" fontId="40" fillId="0" borderId="0" xfId="0" applyNumberFormat="1" applyFont="1" applyAlignment="1" applyProtection="1">
      <alignment horizontal="center" vertical="center"/>
    </xf>
    <xf numFmtId="178" fontId="40" fillId="0" borderId="0" xfId="0" applyNumberFormat="1" applyFont="1" applyAlignment="1" applyProtection="1">
      <alignment horizontal="center" vertical="center" wrapText="1"/>
    </xf>
    <xf numFmtId="0" fontId="9" fillId="0" borderId="0" xfId="0" applyFont="1" applyAlignment="1" applyProtection="1">
      <alignment horizontal="center" vertical="center"/>
    </xf>
    <xf numFmtId="0" fontId="11" fillId="0" borderId="0" xfId="0" applyFont="1" applyAlignment="1" applyProtection="1">
      <alignment horizontal="center" vertical="center"/>
    </xf>
    <xf numFmtId="0" fontId="44" fillId="47" borderId="0" xfId="0" applyFont="1" applyFill="1" applyProtection="1">
      <alignment vertical="center"/>
    </xf>
    <xf numFmtId="0" fontId="33" fillId="37" borderId="16" xfId="129" applyFont="1" applyFill="1" applyBorder="1" applyAlignment="1" applyProtection="1">
      <alignment horizontal="center" vertical="center"/>
    </xf>
    <xf numFmtId="0" fontId="33" fillId="42" borderId="17" xfId="0" applyFont="1" applyFill="1" applyBorder="1" applyAlignment="1" applyProtection="1">
      <alignment horizontal="center" vertical="center"/>
    </xf>
    <xf numFmtId="0" fontId="40" fillId="42" borderId="17" xfId="0" applyFont="1" applyFill="1" applyBorder="1" applyAlignment="1" applyProtection="1">
      <alignment horizontal="center" vertical="center"/>
    </xf>
    <xf numFmtId="0" fontId="40" fillId="39" borderId="17" xfId="0" applyFont="1" applyFill="1" applyBorder="1" applyAlignment="1" applyProtection="1">
      <alignment horizontal="center" vertical="center"/>
    </xf>
    <xf numFmtId="0" fontId="40" fillId="2" borderId="17" xfId="0" applyFont="1" applyFill="1" applyBorder="1" applyAlignment="1" applyProtection="1">
      <alignment horizontal="center" vertical="center"/>
    </xf>
    <xf numFmtId="0" fontId="40" fillId="39" borderId="35" xfId="0" applyFont="1" applyFill="1" applyBorder="1" applyAlignment="1" applyProtection="1">
      <alignment horizontal="center" vertical="center"/>
    </xf>
    <xf numFmtId="0" fontId="40" fillId="39" borderId="53" xfId="0" applyFont="1" applyFill="1" applyBorder="1" applyAlignment="1" applyProtection="1">
      <alignment horizontal="center" vertical="center"/>
    </xf>
    <xf numFmtId="0" fontId="40" fillId="0" borderId="48" xfId="0" applyFont="1" applyBorder="1" applyAlignment="1" applyProtection="1">
      <alignment horizontal="center" vertical="center"/>
    </xf>
    <xf numFmtId="0" fontId="33" fillId="37" borderId="18" xfId="129" applyFont="1" applyFill="1" applyBorder="1" applyAlignment="1" applyProtection="1">
      <alignment horizontal="center" vertical="center" wrapText="1"/>
    </xf>
    <xf numFmtId="0" fontId="33" fillId="42" borderId="1" xfId="0" applyFont="1" applyFill="1" applyBorder="1" applyAlignment="1" applyProtection="1">
      <alignment horizontal="center" vertical="center"/>
    </xf>
    <xf numFmtId="0" fontId="40" fillId="39" borderId="1" xfId="0" applyFont="1" applyFill="1" applyBorder="1" applyAlignment="1" applyProtection="1">
      <alignment horizontal="center" vertical="center"/>
    </xf>
    <xf numFmtId="0" fontId="40" fillId="2" borderId="1" xfId="0" applyFont="1" applyFill="1" applyBorder="1" applyAlignment="1" applyProtection="1">
      <alignment horizontal="center" vertical="center"/>
    </xf>
    <xf numFmtId="0" fontId="33" fillId="39" borderId="1" xfId="0" applyFont="1" applyFill="1" applyBorder="1" applyAlignment="1" applyProtection="1">
      <alignment horizontal="center" vertical="center"/>
    </xf>
    <xf numFmtId="0" fontId="33" fillId="39" borderId="2" xfId="0" applyFont="1" applyFill="1" applyBorder="1" applyAlignment="1" applyProtection="1">
      <alignment horizontal="center" vertical="center"/>
    </xf>
    <xf numFmtId="0" fontId="40" fillId="39" borderId="41" xfId="0" applyFont="1" applyFill="1" applyBorder="1" applyAlignment="1" applyProtection="1">
      <alignment horizontal="center" vertical="center"/>
    </xf>
    <xf numFmtId="0" fontId="33" fillId="0" borderId="48" xfId="0" applyFont="1" applyBorder="1" applyAlignment="1" applyProtection="1">
      <alignment horizontal="center" vertical="center"/>
    </xf>
    <xf numFmtId="0" fontId="33" fillId="37" borderId="23" xfId="129" applyFont="1" applyFill="1" applyBorder="1" applyAlignment="1" applyProtection="1">
      <alignment horizontal="center" vertical="center"/>
    </xf>
    <xf numFmtId="0" fontId="33" fillId="2" borderId="24" xfId="0" applyFont="1" applyFill="1" applyBorder="1" applyAlignment="1" applyProtection="1">
      <alignment horizontal="center" vertical="center"/>
    </xf>
    <xf numFmtId="0" fontId="40" fillId="45" borderId="24" xfId="0" applyFont="1" applyFill="1" applyBorder="1" applyAlignment="1" applyProtection="1">
      <alignment horizontal="center" vertical="center"/>
    </xf>
    <xf numFmtId="0" fontId="40" fillId="2" borderId="24" xfId="0" applyFont="1" applyFill="1" applyBorder="1" applyAlignment="1" applyProtection="1">
      <alignment horizontal="center" vertical="center"/>
    </xf>
    <xf numFmtId="0" fontId="40" fillId="38" borderId="24" xfId="0" applyFont="1" applyFill="1" applyBorder="1" applyAlignment="1" applyProtection="1">
      <alignment horizontal="center" vertical="center"/>
    </xf>
    <xf numFmtId="0" fontId="44" fillId="2" borderId="24" xfId="0" applyFont="1" applyFill="1" applyBorder="1" applyAlignment="1" applyProtection="1">
      <alignment horizontal="center" vertical="center"/>
    </xf>
    <xf numFmtId="177" fontId="40" fillId="2" borderId="24" xfId="0" applyNumberFormat="1" applyFont="1" applyFill="1" applyBorder="1" applyAlignment="1" applyProtection="1">
      <alignment horizontal="center" vertical="center"/>
    </xf>
    <xf numFmtId="0" fontId="40" fillId="38" borderId="36" xfId="0" applyFont="1" applyFill="1" applyBorder="1" applyAlignment="1" applyProtection="1">
      <alignment horizontal="center" vertical="center"/>
    </xf>
    <xf numFmtId="177" fontId="40" fillId="2" borderId="42" xfId="0" applyNumberFormat="1" applyFont="1" applyFill="1" applyBorder="1" applyAlignment="1" applyProtection="1">
      <alignment horizontal="center" vertical="center"/>
    </xf>
    <xf numFmtId="0" fontId="40" fillId="0" borderId="47" xfId="0" applyFont="1" applyBorder="1" applyAlignment="1" applyProtection="1">
      <alignment horizontal="center" vertical="center"/>
    </xf>
    <xf numFmtId="0" fontId="40" fillId="0" borderId="38" xfId="0" applyFont="1" applyBorder="1" applyAlignment="1" applyProtection="1">
      <alignment horizontal="center" vertical="center"/>
    </xf>
    <xf numFmtId="0" fontId="40" fillId="0" borderId="0" xfId="0" applyFont="1" applyBorder="1" applyAlignment="1" applyProtection="1">
      <alignment horizontal="center" vertical="center"/>
    </xf>
    <xf numFmtId="0" fontId="38" fillId="0" borderId="0" xfId="0" applyFont="1" applyAlignment="1" applyProtection="1">
      <alignment horizontal="centerContinuous" vertical="center" wrapText="1"/>
    </xf>
    <xf numFmtId="0" fontId="38" fillId="0" borderId="0" xfId="0" applyFont="1" applyProtection="1">
      <alignment vertical="center"/>
    </xf>
    <xf numFmtId="0" fontId="38" fillId="0" borderId="6" xfId="0" applyFont="1" applyBorder="1" applyAlignment="1" applyProtection="1">
      <alignment horizontal="center" vertical="center" wrapText="1"/>
    </xf>
    <xf numFmtId="0" fontId="38" fillId="44" borderId="0" xfId="0" applyFont="1" applyFill="1" applyAlignment="1" applyProtection="1">
      <alignment horizontal="center" vertical="center" wrapText="1"/>
    </xf>
    <xf numFmtId="0" fontId="40" fillId="39" borderId="3" xfId="0" applyFont="1" applyFill="1" applyBorder="1" applyAlignment="1" applyProtection="1">
      <alignment horizontal="center" vertical="center" wrapText="1"/>
    </xf>
    <xf numFmtId="0" fontId="38" fillId="36" borderId="27" xfId="130" applyFont="1" applyFill="1" applyBorder="1" applyAlignment="1" applyProtection="1">
      <alignment horizontal="center" vertical="center" wrapText="1"/>
    </xf>
    <xf numFmtId="0" fontId="38" fillId="36" borderId="1" xfId="130" applyFont="1" applyFill="1" applyBorder="1" applyAlignment="1" applyProtection="1">
      <alignment horizontal="center" vertical="center"/>
    </xf>
    <xf numFmtId="0" fontId="38" fillId="36" borderId="1" xfId="130" applyFont="1" applyFill="1" applyBorder="1" applyAlignment="1" applyProtection="1">
      <alignment horizontal="center" vertical="center" wrapText="1"/>
    </xf>
    <xf numFmtId="0" fontId="38" fillId="0" borderId="6" xfId="0" applyFont="1" applyBorder="1" applyAlignment="1" applyProtection="1">
      <alignment horizontal="center" vertical="center"/>
    </xf>
    <xf numFmtId="0" fontId="40" fillId="4" borderId="18" xfId="0" applyFont="1" applyFill="1" applyBorder="1" applyAlignment="1" applyProtection="1">
      <alignment horizontal="center" vertical="center"/>
    </xf>
    <xf numFmtId="0" fontId="40" fillId="4" borderId="1" xfId="0" applyFont="1" applyFill="1" applyBorder="1" applyAlignment="1" applyProtection="1">
      <alignment horizontal="center" vertical="center"/>
    </xf>
    <xf numFmtId="49" fontId="40" fillId="4" borderId="1" xfId="0" applyNumberFormat="1" applyFont="1" applyFill="1" applyBorder="1" applyAlignment="1" applyProtection="1">
      <alignment horizontal="center" vertical="center"/>
    </xf>
    <xf numFmtId="49" fontId="40" fillId="2" borderId="1" xfId="0" applyNumberFormat="1" applyFont="1" applyFill="1" applyBorder="1" applyAlignment="1" applyProtection="1">
      <alignment horizontal="center" vertical="center"/>
    </xf>
    <xf numFmtId="0" fontId="36" fillId="2" borderId="41" xfId="0" applyFont="1" applyFill="1" applyBorder="1" applyAlignment="1" applyProtection="1">
      <alignment horizontal="center" vertical="center"/>
    </xf>
    <xf numFmtId="0" fontId="11" fillId="4" borderId="27" xfId="74" applyFont="1" applyFill="1" applyBorder="1" applyAlignment="1" applyProtection="1">
      <alignment horizontal="center" vertical="center"/>
    </xf>
    <xf numFmtId="0" fontId="11" fillId="4" borderId="1" xfId="74" applyFont="1" applyFill="1" applyBorder="1" applyAlignment="1" applyProtection="1">
      <alignment horizontal="center" vertical="center"/>
    </xf>
    <xf numFmtId="0" fontId="38" fillId="4" borderId="1" xfId="130" applyFont="1" applyFill="1" applyBorder="1" applyAlignment="1" applyProtection="1">
      <alignment horizontal="center" vertical="center" wrapText="1"/>
    </xf>
    <xf numFmtId="179" fontId="39" fillId="4" borderId="0" xfId="0" applyNumberFormat="1" applyFont="1" applyFill="1" applyAlignment="1" applyProtection="1">
      <alignment horizontal="center" vertical="center"/>
    </xf>
    <xf numFmtId="0" fontId="39" fillId="4" borderId="0" xfId="0" applyFont="1" applyFill="1" applyAlignment="1" applyProtection="1">
      <alignment horizontal="center" vertical="center"/>
    </xf>
    <xf numFmtId="0" fontId="38" fillId="44" borderId="0" xfId="129" applyFont="1" applyFill="1" applyAlignment="1" applyProtection="1">
      <alignment horizontal="center" vertical="center" wrapText="1"/>
    </xf>
    <xf numFmtId="0" fontId="39" fillId="0" borderId="0" xfId="0" applyFont="1" applyProtection="1">
      <alignment vertical="center"/>
    </xf>
    <xf numFmtId="0" fontId="40" fillId="0" borderId="18" xfId="0" applyFont="1" applyBorder="1" applyAlignment="1" applyProtection="1">
      <alignment horizontal="center" vertical="center"/>
    </xf>
    <xf numFmtId="0" fontId="40" fillId="0" borderId="1" xfId="0" applyFont="1" applyBorder="1" applyAlignment="1" applyProtection="1">
      <alignment horizontal="center" vertical="center"/>
    </xf>
    <xf numFmtId="49" fontId="40" fillId="0" borderId="1" xfId="1" applyNumberFormat="1" applyFont="1" applyFill="1" applyBorder="1" applyAlignment="1" applyProtection="1">
      <alignment horizontal="center" vertical="center" shrinkToFit="1"/>
    </xf>
    <xf numFmtId="0" fontId="40" fillId="0" borderId="1" xfId="1" applyNumberFormat="1" applyFont="1" applyFill="1" applyBorder="1" applyAlignment="1" applyProtection="1">
      <alignment horizontal="center" vertical="center"/>
    </xf>
    <xf numFmtId="49" fontId="40" fillId="48" borderId="1" xfId="1" applyNumberFormat="1" applyFont="1" applyFill="1" applyBorder="1" applyAlignment="1" applyProtection="1">
      <alignment horizontal="center" vertical="center" shrinkToFit="1"/>
    </xf>
    <xf numFmtId="0" fontId="40" fillId="48" borderId="1" xfId="1" applyNumberFormat="1" applyFont="1" applyFill="1" applyBorder="1" applyAlignment="1" applyProtection="1">
      <alignment horizontal="center" vertical="center"/>
    </xf>
    <xf numFmtId="49" fontId="40" fillId="2" borderId="1" xfId="1" applyNumberFormat="1" applyFont="1" applyFill="1" applyBorder="1" applyAlignment="1" applyProtection="1">
      <alignment horizontal="center" vertical="center" shrinkToFit="1"/>
    </xf>
    <xf numFmtId="0" fontId="40" fillId="0" borderId="1" xfId="1" applyNumberFormat="1" applyFont="1" applyFill="1" applyBorder="1" applyAlignment="1" applyProtection="1">
      <alignment horizontal="center" vertical="center" wrapText="1"/>
    </xf>
    <xf numFmtId="0" fontId="33" fillId="0" borderId="2" xfId="1" applyNumberFormat="1" applyFont="1" applyFill="1" applyBorder="1" applyAlignment="1" applyProtection="1">
      <alignment horizontal="center" vertical="center"/>
    </xf>
    <xf numFmtId="0" fontId="33" fillId="0" borderId="2" xfId="1" applyNumberFormat="1" applyFont="1" applyFill="1" applyBorder="1" applyAlignment="1" applyProtection="1">
      <alignment horizontal="center" vertical="center" shrinkToFit="1"/>
    </xf>
    <xf numFmtId="0" fontId="33" fillId="0" borderId="18" xfId="1" applyNumberFormat="1" applyFont="1" applyFill="1" applyBorder="1" applyAlignment="1" applyProtection="1">
      <alignment horizontal="center" vertical="center"/>
    </xf>
    <xf numFmtId="0" fontId="33" fillId="0" borderId="41" xfId="1" applyNumberFormat="1" applyFont="1" applyFill="1" applyBorder="1" applyAlignment="1" applyProtection="1">
      <alignment horizontal="center" vertical="center"/>
    </xf>
    <xf numFmtId="0" fontId="11" fillId="0" borderId="27" xfId="74" applyFont="1" applyBorder="1" applyAlignment="1" applyProtection="1">
      <alignment horizontal="center" vertical="center"/>
    </xf>
    <xf numFmtId="0" fontId="11" fillId="0" borderId="1" xfId="74" applyFont="1" applyBorder="1" applyAlignment="1" applyProtection="1">
      <alignment horizontal="center" vertical="center"/>
    </xf>
    <xf numFmtId="0" fontId="38" fillId="0" borderId="1" xfId="130" applyFont="1" applyBorder="1" applyAlignment="1" applyProtection="1">
      <alignment horizontal="center" vertical="center" wrapText="1"/>
    </xf>
    <xf numFmtId="179" fontId="39" fillId="0" borderId="0" xfId="0" applyNumberFormat="1" applyFont="1" applyAlignment="1" applyProtection="1">
      <alignment horizontal="center" vertical="center"/>
    </xf>
    <xf numFmtId="0" fontId="39" fillId="0" borderId="0" xfId="0" applyFont="1" applyAlignment="1" applyProtection="1">
      <alignment horizontal="center" vertical="center"/>
    </xf>
    <xf numFmtId="0" fontId="38" fillId="0" borderId="0" xfId="0" applyFont="1" applyAlignment="1" applyProtection="1">
      <alignment horizontal="center" vertical="center"/>
    </xf>
    <xf numFmtId="0" fontId="38" fillId="0" borderId="0" xfId="129" applyFont="1" applyAlignment="1" applyProtection="1">
      <alignment horizontal="center" vertical="center"/>
    </xf>
    <xf numFmtId="0" fontId="36" fillId="49" borderId="1" xfId="1" applyNumberFormat="1" applyFont="1" applyFill="1" applyBorder="1" applyAlignment="1" applyProtection="1">
      <alignment horizontal="center" vertical="center"/>
    </xf>
    <xf numFmtId="0" fontId="40" fillId="3" borderId="1" xfId="1" applyNumberFormat="1" applyFont="1" applyFill="1" applyBorder="1" applyAlignment="1" applyProtection="1">
      <alignment horizontal="center" vertical="center"/>
    </xf>
    <xf numFmtId="49" fontId="40" fillId="3" borderId="1" xfId="1" applyNumberFormat="1" applyFont="1" applyFill="1" applyBorder="1" applyAlignment="1" applyProtection="1">
      <alignment horizontal="center" vertical="center" shrinkToFit="1"/>
    </xf>
    <xf numFmtId="0" fontId="40" fillId="0" borderId="23" xfId="0" applyFont="1" applyBorder="1" applyAlignment="1" applyProtection="1">
      <alignment horizontal="center" vertical="center"/>
    </xf>
    <xf numFmtId="0" fontId="40" fillId="0" borderId="24" xfId="0" applyFont="1" applyBorder="1" applyAlignment="1" applyProtection="1">
      <alignment horizontal="center" vertical="center"/>
    </xf>
    <xf numFmtId="49" fontId="40" fillId="0" borderId="24" xfId="1" applyNumberFormat="1" applyFont="1" applyFill="1" applyBorder="1" applyAlignment="1" applyProtection="1">
      <alignment horizontal="center" vertical="center" shrinkToFit="1"/>
    </xf>
    <xf numFmtId="0" fontId="40" fillId="0" borderId="24" xfId="1" applyNumberFormat="1" applyFont="1" applyFill="1" applyBorder="1" applyAlignment="1" applyProtection="1">
      <alignment horizontal="center" vertical="center"/>
    </xf>
    <xf numFmtId="49" fontId="40" fillId="2" borderId="24" xfId="1" applyNumberFormat="1" applyFont="1" applyFill="1" applyBorder="1" applyAlignment="1" applyProtection="1">
      <alignment horizontal="center" vertical="center" shrinkToFit="1"/>
    </xf>
    <xf numFmtId="0" fontId="33" fillId="0" borderId="36" xfId="1" applyNumberFormat="1" applyFont="1" applyFill="1" applyBorder="1" applyAlignment="1" applyProtection="1">
      <alignment horizontal="center" vertical="center"/>
    </xf>
    <xf numFmtId="0" fontId="33" fillId="0" borderId="36" xfId="1" applyNumberFormat="1" applyFont="1" applyFill="1" applyBorder="1" applyAlignment="1" applyProtection="1">
      <alignment horizontal="center" vertical="center" shrinkToFit="1"/>
    </xf>
    <xf numFmtId="0" fontId="36" fillId="2" borderId="42" xfId="0" applyFont="1" applyFill="1" applyBorder="1" applyAlignment="1" applyProtection="1">
      <alignment horizontal="center" vertical="center"/>
    </xf>
    <xf numFmtId="49" fontId="11" fillId="0" borderId="0" xfId="0" applyNumberFormat="1" applyFont="1" applyProtection="1">
      <alignment vertical="center"/>
    </xf>
    <xf numFmtId="177" fontId="11" fillId="0" borderId="0" xfId="0" applyNumberFormat="1" applyFont="1" applyAlignment="1" applyProtection="1">
      <alignment horizontal="center" vertical="center"/>
    </xf>
    <xf numFmtId="178" fontId="11" fillId="0" borderId="0" xfId="0" applyNumberFormat="1" applyFont="1" applyAlignment="1" applyProtection="1">
      <alignment horizontal="center" vertical="center"/>
    </xf>
    <xf numFmtId="0" fontId="62" fillId="0" borderId="0" xfId="0" applyFont="1" applyProtection="1">
      <alignment vertical="center"/>
    </xf>
    <xf numFmtId="0" fontId="46" fillId="0" borderId="0" xfId="129" applyFont="1" applyAlignment="1" applyProtection="1">
      <alignment horizontal="center" vertical="center"/>
    </xf>
    <xf numFmtId="0" fontId="11" fillId="45" borderId="0" xfId="0" applyFont="1" applyFill="1" applyAlignment="1" applyProtection="1">
      <alignment horizontal="center" vertical="center"/>
    </xf>
    <xf numFmtId="0" fontId="11" fillId="45" borderId="0" xfId="0" applyFont="1" applyFill="1" applyProtection="1">
      <alignment vertical="center"/>
    </xf>
    <xf numFmtId="0" fontId="33" fillId="0" borderId="23" xfId="1" applyNumberFormat="1" applyFont="1" applyFill="1" applyBorder="1" applyAlignment="1" applyProtection="1">
      <alignment horizontal="center" vertical="center"/>
    </xf>
    <xf numFmtId="0" fontId="33" fillId="0" borderId="42" xfId="1" applyNumberFormat="1" applyFont="1" applyFill="1" applyBorder="1" applyAlignment="1" applyProtection="1">
      <alignment horizontal="center" vertical="center"/>
    </xf>
    <xf numFmtId="0" fontId="40" fillId="2" borderId="1" xfId="1" applyNumberFormat="1" applyFont="1" applyFill="1" applyBorder="1" applyAlignment="1" applyProtection="1">
      <alignment horizontal="center" vertical="center"/>
      <protection locked="0"/>
    </xf>
    <xf numFmtId="0" fontId="40" fillId="2" borderId="24" xfId="1" applyNumberFormat="1" applyFont="1" applyFill="1" applyBorder="1" applyAlignment="1" applyProtection="1">
      <alignment horizontal="center" vertical="center"/>
      <protection locked="0"/>
    </xf>
    <xf numFmtId="0" fontId="36" fillId="0" borderId="32" xfId="129" applyFont="1" applyBorder="1" applyAlignment="1" applyProtection="1">
      <alignment horizontal="center" vertical="center" wrapText="1" shrinkToFit="1"/>
    </xf>
    <xf numFmtId="0" fontId="42" fillId="38" borderId="3" xfId="129" applyFont="1" applyFill="1" applyBorder="1" applyAlignment="1" applyProtection="1">
      <alignment horizontal="center" vertical="center"/>
    </xf>
    <xf numFmtId="0" fontId="33" fillId="39" borderId="41" xfId="0" applyFont="1" applyFill="1" applyBorder="1" applyAlignment="1" applyProtection="1">
      <alignment horizontal="center" vertical="center"/>
    </xf>
    <xf numFmtId="0" fontId="40" fillId="38" borderId="42" xfId="0" applyFont="1" applyFill="1" applyBorder="1" applyAlignment="1" applyProtection="1">
      <alignment horizontal="center" vertical="center"/>
    </xf>
    <xf numFmtId="0" fontId="38" fillId="0" borderId="0" xfId="0" applyFont="1" applyAlignment="1" applyProtection="1">
      <alignment horizontal="center" vertical="center"/>
    </xf>
    <xf numFmtId="0" fontId="33" fillId="39" borderId="41" xfId="0" applyFont="1" applyFill="1" applyBorder="1" applyAlignment="1">
      <alignment horizontal="center" vertical="center"/>
    </xf>
    <xf numFmtId="0" fontId="40" fillId="38" borderId="42" xfId="0" applyFont="1" applyFill="1" applyBorder="1" applyAlignment="1">
      <alignment horizontal="center" vertical="center"/>
    </xf>
    <xf numFmtId="0" fontId="40" fillId="4" borderId="18" xfId="0" applyFont="1" applyFill="1" applyBorder="1" applyAlignment="1">
      <alignment horizontal="center" vertical="center"/>
    </xf>
    <xf numFmtId="0" fontId="40" fillId="0" borderId="18" xfId="0" applyFont="1" applyBorder="1" applyAlignment="1">
      <alignment horizontal="center" vertical="center"/>
    </xf>
    <xf numFmtId="0" fontId="39" fillId="0" borderId="60" xfId="0" applyFont="1" applyBorder="1">
      <alignment vertical="center"/>
    </xf>
    <xf numFmtId="0" fontId="40" fillId="0" borderId="23" xfId="0" applyFont="1" applyBorder="1" applyAlignment="1">
      <alignment horizontal="center" vertical="center"/>
    </xf>
    <xf numFmtId="0" fontId="40" fillId="39" borderId="32" xfId="0" applyFont="1" applyFill="1" applyBorder="1" applyAlignment="1" applyProtection="1">
      <alignment horizontal="center" vertical="center" wrapText="1"/>
    </xf>
    <xf numFmtId="0" fontId="38" fillId="0" borderId="0" xfId="0" applyFont="1" applyAlignment="1" applyProtection="1">
      <alignment horizontal="center" vertical="center"/>
    </xf>
    <xf numFmtId="0" fontId="34" fillId="3" borderId="1" xfId="73" applyFont="1" applyFill="1" applyBorder="1" applyAlignment="1">
      <alignment horizontal="center" vertical="center"/>
    </xf>
    <xf numFmtId="0" fontId="43" fillId="0" borderId="6" xfId="73" applyFont="1" applyFill="1" applyBorder="1" applyAlignment="1">
      <alignment vertical="center"/>
    </xf>
    <xf numFmtId="0" fontId="37" fillId="0" borderId="6" xfId="73" applyFont="1" applyBorder="1" applyAlignment="1">
      <alignment vertical="center" wrapText="1"/>
    </xf>
    <xf numFmtId="0" fontId="37" fillId="0" borderId="1" xfId="73" applyFont="1" applyBorder="1" applyAlignment="1">
      <alignment horizontal="center" vertical="center" wrapText="1"/>
    </xf>
    <xf numFmtId="0" fontId="40" fillId="2" borderId="1" xfId="1" applyNumberFormat="1" applyFont="1" applyFill="1" applyBorder="1" applyAlignment="1" applyProtection="1">
      <alignment horizontal="center" vertical="center" wrapText="1"/>
    </xf>
    <xf numFmtId="0" fontId="58" fillId="46" borderId="1" xfId="0" applyFont="1" applyFill="1" applyBorder="1" applyAlignment="1">
      <alignment horizontal="center" vertical="center" wrapText="1" readingOrder="1"/>
    </xf>
    <xf numFmtId="0" fontId="49" fillId="37" borderId="0" xfId="0" applyFont="1" applyFill="1" applyAlignment="1">
      <alignment horizontal="left" vertical="top" indent="1" readingOrder="1"/>
    </xf>
    <xf numFmtId="0" fontId="11" fillId="37" borderId="0" xfId="0" applyFont="1" applyFill="1">
      <alignment vertical="center"/>
    </xf>
    <xf numFmtId="0" fontId="49" fillId="37" borderId="0" xfId="0" applyFont="1" applyFill="1" applyAlignment="1">
      <alignment horizontal="left" vertical="top" readingOrder="1"/>
    </xf>
    <xf numFmtId="0" fontId="49" fillId="37" borderId="0" xfId="0" applyFont="1" applyFill="1">
      <alignment vertical="center"/>
    </xf>
    <xf numFmtId="0" fontId="44" fillId="0" borderId="0" xfId="0" applyFont="1" applyFill="1" applyProtection="1">
      <alignment vertical="center"/>
    </xf>
    <xf numFmtId="0" fontId="38" fillId="0" borderId="0" xfId="0" applyFont="1" applyAlignment="1" applyProtection="1">
      <alignment horizontal="center" vertical="center" wrapText="1"/>
    </xf>
    <xf numFmtId="0" fontId="38" fillId="0" borderId="0" xfId="0" applyFont="1" applyAlignment="1" applyProtection="1">
      <alignment horizontal="center" vertical="center"/>
    </xf>
    <xf numFmtId="0" fontId="38" fillId="0" borderId="6" xfId="0" applyFont="1" applyBorder="1" applyAlignment="1" applyProtection="1">
      <alignment horizontal="center" vertical="center" wrapText="1"/>
    </xf>
    <xf numFmtId="0" fontId="38" fillId="0" borderId="6" xfId="0" applyFont="1" applyBorder="1" applyAlignment="1" applyProtection="1">
      <alignment horizontal="center" vertical="center"/>
    </xf>
    <xf numFmtId="0" fontId="40" fillId="39" borderId="44" xfId="0" applyFont="1" applyFill="1" applyBorder="1" applyAlignment="1" applyProtection="1">
      <alignment horizontal="center" vertical="center" wrapText="1"/>
    </xf>
    <xf numFmtId="0" fontId="40" fillId="39" borderId="45" xfId="0" applyFont="1" applyFill="1" applyBorder="1" applyAlignment="1" applyProtection="1">
      <alignment horizontal="center" vertical="center" wrapText="1"/>
    </xf>
    <xf numFmtId="0" fontId="38" fillId="36" borderId="26" xfId="130" applyFont="1" applyFill="1" applyBorder="1" applyAlignment="1" applyProtection="1">
      <alignment horizontal="center" vertical="center"/>
    </xf>
    <xf numFmtId="0" fontId="38" fillId="36" borderId="27" xfId="130" applyFont="1" applyFill="1" applyBorder="1" applyAlignment="1" applyProtection="1">
      <alignment horizontal="center" vertical="center"/>
    </xf>
    <xf numFmtId="0" fontId="40" fillId="39" borderId="56" xfId="0" applyFont="1" applyFill="1" applyBorder="1" applyAlignment="1" applyProtection="1">
      <alignment horizontal="center" vertical="center" wrapText="1"/>
    </xf>
    <xf numFmtId="0" fontId="40" fillId="39" borderId="57" xfId="0" applyFont="1" applyFill="1" applyBorder="1" applyAlignment="1" applyProtection="1">
      <alignment horizontal="center" vertical="center" wrapText="1"/>
    </xf>
    <xf numFmtId="0" fontId="40" fillId="39" borderId="5" xfId="0" applyFont="1" applyFill="1" applyBorder="1" applyAlignment="1" applyProtection="1">
      <alignment horizontal="center" vertical="center" wrapText="1"/>
    </xf>
    <xf numFmtId="0" fontId="40" fillId="39" borderId="5" xfId="0" applyFont="1" applyFill="1" applyBorder="1" applyAlignment="1" applyProtection="1">
      <alignment horizontal="center" vertical="center"/>
    </xf>
    <xf numFmtId="0" fontId="40" fillId="39" borderId="46" xfId="0" applyFont="1" applyFill="1" applyBorder="1" applyAlignment="1" applyProtection="1">
      <alignment horizontal="center" vertical="center" wrapText="1"/>
    </xf>
    <xf numFmtId="0" fontId="40" fillId="39" borderId="43" xfId="0" applyFont="1" applyFill="1" applyBorder="1" applyAlignment="1" applyProtection="1">
      <alignment horizontal="center" vertical="center" wrapText="1"/>
    </xf>
    <xf numFmtId="0" fontId="40" fillId="39" borderId="34" xfId="0" applyFont="1" applyFill="1" applyBorder="1" applyAlignment="1" applyProtection="1">
      <alignment horizontal="center" vertical="center" wrapText="1"/>
    </xf>
    <xf numFmtId="0" fontId="40" fillId="39" borderId="3" xfId="0" applyFont="1" applyFill="1" applyBorder="1" applyAlignment="1" applyProtection="1">
      <alignment horizontal="center" vertical="center" wrapText="1"/>
    </xf>
    <xf numFmtId="0" fontId="40" fillId="39" borderId="37" xfId="0" applyFont="1" applyFill="1" applyBorder="1" applyAlignment="1" applyProtection="1">
      <alignment horizontal="center" vertical="center" wrapText="1"/>
    </xf>
    <xf numFmtId="0" fontId="40" fillId="39" borderId="32" xfId="0" applyFont="1" applyFill="1" applyBorder="1" applyAlignment="1" applyProtection="1">
      <alignment horizontal="center" vertical="center"/>
    </xf>
    <xf numFmtId="0" fontId="40" fillId="39" borderId="37" xfId="0" applyFont="1" applyFill="1" applyBorder="1" applyAlignment="1" applyProtection="1">
      <alignment horizontal="center" vertical="center"/>
    </xf>
    <xf numFmtId="0" fontId="33" fillId="38" borderId="0" xfId="0" applyFont="1" applyFill="1" applyAlignment="1" applyProtection="1">
      <alignment horizontal="center" vertical="center"/>
    </xf>
    <xf numFmtId="0" fontId="40" fillId="37" borderId="55" xfId="0" applyFont="1" applyFill="1" applyBorder="1" applyAlignment="1" applyProtection="1">
      <alignment horizontal="center" vertical="center"/>
    </xf>
    <xf numFmtId="0" fontId="40" fillId="37" borderId="43" xfId="0" applyFont="1" applyFill="1" applyBorder="1" applyAlignment="1" applyProtection="1">
      <alignment horizontal="center" vertical="center"/>
    </xf>
    <xf numFmtId="0" fontId="40" fillId="42" borderId="5" xfId="0" applyFont="1" applyFill="1" applyBorder="1" applyAlignment="1" applyProtection="1">
      <alignment horizontal="center" vertical="center"/>
    </xf>
    <xf numFmtId="0" fontId="40" fillId="39" borderId="34" xfId="0" applyFont="1" applyFill="1" applyBorder="1" applyAlignment="1" applyProtection="1">
      <alignment horizontal="center" vertical="center"/>
    </xf>
    <xf numFmtId="0" fontId="40" fillId="39" borderId="3" xfId="0" applyFont="1" applyFill="1" applyBorder="1" applyAlignment="1" applyProtection="1">
      <alignment horizontal="center" vertical="center"/>
    </xf>
    <xf numFmtId="0" fontId="33" fillId="45" borderId="0" xfId="0" applyFont="1" applyFill="1" applyAlignment="1" applyProtection="1">
      <alignment horizontal="center" vertical="center"/>
    </xf>
    <xf numFmtId="0" fontId="40" fillId="42" borderId="5" xfId="0" applyFont="1" applyFill="1" applyBorder="1" applyAlignment="1" applyProtection="1">
      <alignment horizontal="center" vertical="center" wrapText="1"/>
    </xf>
    <xf numFmtId="0" fontId="40" fillId="2" borderId="5" xfId="0" applyFont="1" applyFill="1" applyBorder="1" applyAlignment="1" applyProtection="1">
      <alignment horizontal="center" vertical="center" wrapText="1"/>
    </xf>
    <xf numFmtId="0" fontId="42" fillId="45" borderId="2" xfId="0" applyFont="1" applyFill="1" applyBorder="1" applyAlignment="1" applyProtection="1">
      <alignment horizontal="center" vertical="center"/>
    </xf>
    <xf numFmtId="0" fontId="42" fillId="45" borderId="27" xfId="0" applyFont="1" applyFill="1" applyBorder="1" applyAlignment="1" applyProtection="1">
      <alignment horizontal="center" vertical="center"/>
    </xf>
    <xf numFmtId="0" fontId="59" fillId="0" borderId="2" xfId="129" applyFont="1" applyBorder="1" applyAlignment="1" applyProtection="1">
      <alignment horizontal="center" vertical="center" wrapText="1"/>
    </xf>
    <xf numFmtId="0" fontId="59" fillId="0" borderId="26" xfId="129" applyFont="1" applyBorder="1" applyAlignment="1" applyProtection="1">
      <alignment horizontal="center" vertical="center" wrapText="1"/>
    </xf>
    <xf numFmtId="0" fontId="59" fillId="0" borderId="27" xfId="129" applyFont="1" applyBorder="1" applyAlignment="1" applyProtection="1">
      <alignment horizontal="center" vertical="center" wrapText="1"/>
    </xf>
    <xf numFmtId="0" fontId="35" fillId="3" borderId="2" xfId="129" applyFont="1" applyFill="1" applyBorder="1" applyAlignment="1" applyProtection="1">
      <alignment horizontal="center" vertical="center" wrapText="1"/>
    </xf>
    <xf numFmtId="0" fontId="35" fillId="3" borderId="26" xfId="129" applyFont="1" applyFill="1" applyBorder="1" applyAlignment="1" applyProtection="1">
      <alignment horizontal="center" vertical="center" wrapText="1"/>
    </xf>
    <xf numFmtId="0" fontId="35" fillId="3" borderId="33" xfId="129" applyFont="1" applyFill="1" applyBorder="1" applyAlignment="1" applyProtection="1">
      <alignment horizontal="center" vertical="center" wrapText="1"/>
    </xf>
    <xf numFmtId="0" fontId="34" fillId="0" borderId="2" xfId="129" applyFont="1" applyBorder="1" applyAlignment="1" applyProtection="1">
      <alignment horizontal="left" vertical="center" wrapText="1"/>
    </xf>
    <xf numFmtId="0" fontId="34" fillId="0" borderId="26" xfId="129" applyFont="1" applyBorder="1" applyAlignment="1" applyProtection="1">
      <alignment horizontal="left" vertical="center" wrapText="1"/>
    </xf>
    <xf numFmtId="0" fontId="34" fillId="0" borderId="27" xfId="129" applyFont="1" applyBorder="1" applyAlignment="1" applyProtection="1">
      <alignment horizontal="left" vertical="center" wrapText="1"/>
    </xf>
    <xf numFmtId="0" fontId="35" fillId="3" borderId="36" xfId="129" applyFont="1" applyFill="1" applyBorder="1" applyAlignment="1" applyProtection="1">
      <alignment horizontal="center" vertical="center" wrapText="1"/>
    </xf>
    <xf numFmtId="0" fontId="35" fillId="3" borderId="51" xfId="129" applyFont="1" applyFill="1" applyBorder="1" applyAlignment="1" applyProtection="1">
      <alignment horizontal="center" vertical="center" wrapText="1"/>
    </xf>
    <xf numFmtId="0" fontId="35" fillId="3" borderId="52" xfId="129" applyFont="1" applyFill="1" applyBorder="1" applyAlignment="1" applyProtection="1">
      <alignment horizontal="center" vertical="center" wrapText="1"/>
    </xf>
    <xf numFmtId="0" fontId="41" fillId="40" borderId="2" xfId="129" applyFont="1" applyFill="1" applyBorder="1" applyAlignment="1" applyProtection="1">
      <alignment horizontal="center" vertical="center"/>
    </xf>
    <xf numFmtId="0" fontId="41" fillId="40" borderId="26" xfId="129" applyFont="1" applyFill="1" applyBorder="1" applyAlignment="1" applyProtection="1">
      <alignment horizontal="center" vertical="center"/>
    </xf>
    <xf numFmtId="0" fontId="41" fillId="40" borderId="27" xfId="129" applyFont="1" applyFill="1" applyBorder="1" applyAlignment="1" applyProtection="1">
      <alignment horizontal="center" vertical="center"/>
    </xf>
    <xf numFmtId="0" fontId="43" fillId="41" borderId="25" xfId="129" applyFont="1" applyFill="1" applyBorder="1" applyAlignment="1" applyProtection="1">
      <alignment horizontal="center" vertical="center"/>
    </xf>
    <xf numFmtId="0" fontId="43" fillId="41" borderId="19" xfId="129" applyFont="1" applyFill="1" applyBorder="1" applyAlignment="1" applyProtection="1">
      <alignment horizontal="center" vertical="center"/>
    </xf>
    <xf numFmtId="0" fontId="43" fillId="41" borderId="20" xfId="129" applyFont="1" applyFill="1" applyBorder="1" applyAlignment="1" applyProtection="1">
      <alignment horizontal="center" vertical="center"/>
    </xf>
    <xf numFmtId="0" fontId="36" fillId="0" borderId="2" xfId="129" applyFont="1" applyBorder="1" applyAlignment="1" applyProtection="1">
      <alignment horizontal="center" vertical="center"/>
    </xf>
    <xf numFmtId="0" fontId="36" fillId="0" borderId="29" xfId="129" applyFont="1" applyBorder="1" applyAlignment="1" applyProtection="1">
      <alignment horizontal="center" vertical="center"/>
    </xf>
    <xf numFmtId="181" fontId="36" fillId="0" borderId="30" xfId="73" applyNumberFormat="1" applyFont="1" applyBorder="1" applyAlignment="1" applyProtection="1">
      <alignment horizontal="left" vertical="center" wrapText="1" shrinkToFit="1"/>
    </xf>
    <xf numFmtId="181" fontId="36" fillId="0" borderId="28" xfId="73" applyNumberFormat="1" applyFont="1" applyBorder="1" applyAlignment="1" applyProtection="1">
      <alignment horizontal="left" vertical="center" wrapText="1" shrinkToFit="1"/>
    </xf>
    <xf numFmtId="181" fontId="36" fillId="0" borderId="31" xfId="129" applyNumberFormat="1" applyFont="1" applyBorder="1" applyAlignment="1" applyProtection="1">
      <alignment horizontal="left" vertical="center" wrapText="1" shrinkToFit="1"/>
    </xf>
    <xf numFmtId="181" fontId="36" fillId="0" borderId="27" xfId="129" applyNumberFormat="1" applyFont="1" applyBorder="1" applyAlignment="1" applyProtection="1">
      <alignment horizontal="left" vertical="center" wrapText="1" shrinkToFit="1"/>
    </xf>
    <xf numFmtId="0" fontId="35" fillId="3" borderId="32" xfId="129" applyFont="1" applyFill="1" applyBorder="1" applyAlignment="1" applyProtection="1">
      <alignment horizontal="center" vertical="center" wrapText="1"/>
    </xf>
    <xf numFmtId="0" fontId="35" fillId="3" borderId="49" xfId="129" applyFont="1" applyFill="1" applyBorder="1" applyAlignment="1" applyProtection="1">
      <alignment horizontal="center" vertical="center" wrapText="1"/>
    </xf>
    <xf numFmtId="0" fontId="35" fillId="3" borderId="50" xfId="129" applyFont="1" applyFill="1" applyBorder="1" applyAlignment="1" applyProtection="1">
      <alignment horizontal="center" vertical="center" wrapText="1"/>
    </xf>
    <xf numFmtId="0" fontId="40" fillId="39" borderId="46" xfId="0" applyFont="1" applyFill="1" applyBorder="1" applyAlignment="1">
      <alignment horizontal="center" vertical="center" wrapText="1"/>
    </xf>
    <xf numFmtId="0" fontId="40" fillId="39" borderId="43" xfId="0" applyFont="1" applyFill="1" applyBorder="1" applyAlignment="1">
      <alignment horizontal="center" vertical="center" wrapText="1"/>
    </xf>
    <xf numFmtId="0" fontId="40" fillId="39" borderId="44" xfId="0" applyFont="1" applyFill="1" applyBorder="1" applyAlignment="1">
      <alignment horizontal="center" vertical="center" wrapText="1"/>
    </xf>
    <xf numFmtId="0" fontId="40" fillId="39" borderId="45" xfId="0" applyFont="1" applyFill="1" applyBorder="1" applyAlignment="1">
      <alignment horizontal="center" vertical="center" wrapText="1"/>
    </xf>
    <xf numFmtId="0" fontId="38" fillId="36" borderId="26" xfId="130" applyFont="1" applyFill="1" applyBorder="1" applyAlignment="1">
      <alignment horizontal="center" vertical="center"/>
    </xf>
    <xf numFmtId="0" fontId="38" fillId="36" borderId="27" xfId="130" applyFont="1" applyFill="1" applyBorder="1" applyAlignment="1">
      <alignment horizontal="center" vertical="center"/>
    </xf>
    <xf numFmtId="0" fontId="40" fillId="42" borderId="5" xfId="0" applyFont="1" applyFill="1" applyBorder="1" applyAlignment="1">
      <alignment horizontal="center" vertical="center"/>
    </xf>
    <xf numFmtId="0" fontId="40" fillId="42" borderId="5" xfId="0" applyFont="1" applyFill="1" applyBorder="1" applyAlignment="1">
      <alignment horizontal="center" vertical="center" wrapText="1"/>
    </xf>
    <xf numFmtId="0" fontId="40" fillId="39" borderId="35" xfId="0" applyFont="1" applyFill="1" applyBorder="1" applyAlignment="1">
      <alignment horizontal="center" vertical="center" wrapText="1"/>
    </xf>
    <xf numFmtId="0" fontId="40" fillId="39" borderId="61" xfId="0" applyFont="1" applyFill="1" applyBorder="1" applyAlignment="1">
      <alignment horizontal="center" vertical="center" wrapText="1"/>
    </xf>
    <xf numFmtId="0" fontId="40" fillId="39" borderId="37" xfId="0" applyFont="1" applyFill="1" applyBorder="1" applyAlignment="1">
      <alignment horizontal="center" vertical="center" wrapText="1"/>
    </xf>
    <xf numFmtId="0" fontId="40" fillId="39" borderId="32" xfId="0" applyFont="1" applyFill="1" applyBorder="1" applyAlignment="1">
      <alignment horizontal="center" vertical="center"/>
    </xf>
    <xf numFmtId="0" fontId="34" fillId="0" borderId="2" xfId="129" applyFont="1" applyBorder="1" applyAlignment="1">
      <alignment horizontal="left" vertical="center" wrapText="1"/>
    </xf>
    <xf numFmtId="0" fontId="34" fillId="0" borderId="26" xfId="129" applyFont="1" applyBorder="1" applyAlignment="1">
      <alignment horizontal="left" vertical="center" wrapText="1"/>
    </xf>
    <xf numFmtId="0" fontId="34" fillId="0" borderId="27" xfId="129" applyFont="1" applyBorder="1" applyAlignment="1">
      <alignment horizontal="left" vertical="center" wrapText="1"/>
    </xf>
    <xf numFmtId="0" fontId="40" fillId="37" borderId="55" xfId="0" applyFont="1" applyFill="1" applyBorder="1" applyAlignment="1">
      <alignment horizontal="center" vertical="center"/>
    </xf>
    <xf numFmtId="0" fontId="40" fillId="37" borderId="43" xfId="0" applyFont="1" applyFill="1" applyBorder="1" applyAlignment="1">
      <alignment horizontal="center" vertical="center"/>
    </xf>
    <xf numFmtId="0" fontId="40" fillId="39" borderId="5" xfId="0" applyFont="1" applyFill="1" applyBorder="1" applyAlignment="1">
      <alignment horizontal="center" vertical="center" wrapText="1"/>
    </xf>
    <xf numFmtId="0" fontId="40" fillId="39" borderId="5" xfId="0" applyFont="1" applyFill="1" applyBorder="1" applyAlignment="1">
      <alignment horizontal="center" vertical="center"/>
    </xf>
    <xf numFmtId="0" fontId="43" fillId="41" borderId="2" xfId="73" applyFont="1" applyFill="1" applyBorder="1" applyAlignment="1">
      <alignment horizontal="center" vertical="center"/>
    </xf>
    <xf numFmtId="0" fontId="43" fillId="41" borderId="27" xfId="73" applyFont="1" applyFill="1" applyBorder="1" applyAlignment="1">
      <alignment horizontal="center" vertical="center"/>
    </xf>
    <xf numFmtId="0" fontId="42" fillId="45" borderId="2" xfId="0" applyFont="1" applyFill="1" applyBorder="1" applyAlignment="1">
      <alignment horizontal="center" vertical="center"/>
    </xf>
    <xf numFmtId="0" fontId="42" fillId="45" borderId="27" xfId="0" applyFont="1" applyFill="1" applyBorder="1" applyAlignment="1">
      <alignment horizontal="center" vertical="center"/>
    </xf>
    <xf numFmtId="0" fontId="59" fillId="0" borderId="2" xfId="129" applyFont="1" applyBorder="1" applyAlignment="1">
      <alignment horizontal="center" vertical="center" wrapText="1"/>
    </xf>
    <xf numFmtId="0" fontId="59" fillId="0" borderId="26" xfId="129" applyFont="1" applyBorder="1" applyAlignment="1">
      <alignment horizontal="center" vertical="center" wrapText="1"/>
    </xf>
    <xf numFmtId="0" fontId="59" fillId="0" borderId="27" xfId="129" applyFont="1" applyBorder="1" applyAlignment="1">
      <alignment horizontal="center" vertical="center" wrapText="1"/>
    </xf>
    <xf numFmtId="0" fontId="41" fillId="40" borderId="2" xfId="129" applyFont="1" applyFill="1" applyBorder="1" applyAlignment="1">
      <alignment horizontal="center" vertical="center"/>
    </xf>
    <xf numFmtId="0" fontId="41" fillId="40" borderId="26" xfId="129" applyFont="1" applyFill="1" applyBorder="1" applyAlignment="1">
      <alignment horizontal="center" vertical="center"/>
    </xf>
    <xf numFmtId="0" fontId="41" fillId="40" borderId="27" xfId="129" applyFont="1" applyFill="1" applyBorder="1" applyAlignment="1">
      <alignment horizontal="center" vertical="center"/>
    </xf>
    <xf numFmtId="0" fontId="36" fillId="0" borderId="2" xfId="129" applyFont="1" applyBorder="1" applyAlignment="1">
      <alignment horizontal="center" vertical="center"/>
    </xf>
    <xf numFmtId="0" fontId="36" fillId="0" borderId="29" xfId="129" applyFont="1" applyBorder="1" applyAlignment="1">
      <alignment horizontal="center" vertical="center"/>
    </xf>
    <xf numFmtId="181" fontId="36" fillId="0" borderId="30" xfId="73" applyNumberFormat="1" applyFont="1" applyBorder="1" applyAlignment="1" applyProtection="1">
      <alignment horizontal="left" vertical="center" wrapText="1" shrinkToFit="1"/>
      <protection locked="0"/>
    </xf>
    <xf numFmtId="181" fontId="36" fillId="0" borderId="28" xfId="73" applyNumberFormat="1" applyFont="1" applyBorder="1" applyAlignment="1" applyProtection="1">
      <alignment horizontal="left" vertical="center" wrapText="1" shrinkToFit="1"/>
      <protection locked="0"/>
    </xf>
    <xf numFmtId="181" fontId="36" fillId="0" borderId="2" xfId="129" applyNumberFormat="1" applyFont="1" applyBorder="1" applyAlignment="1" applyProtection="1">
      <alignment horizontal="left" vertical="center" wrapText="1" shrinkToFit="1"/>
      <protection locked="0"/>
    </xf>
    <xf numFmtId="181" fontId="36" fillId="0" borderId="27" xfId="129" applyNumberFormat="1" applyFont="1" applyBorder="1" applyAlignment="1" applyProtection="1">
      <alignment horizontal="left" vertical="center" wrapText="1" shrinkToFit="1"/>
      <protection locked="0"/>
    </xf>
    <xf numFmtId="0" fontId="37" fillId="0" borderId="6" xfId="129" applyFont="1" applyBorder="1" applyAlignment="1" applyProtection="1">
      <alignment horizontal="center" vertical="center" wrapText="1"/>
    </xf>
    <xf numFmtId="0" fontId="37" fillId="0" borderId="0" xfId="129" applyFont="1" applyAlignment="1" applyProtection="1">
      <alignment horizontal="center" vertical="center" wrapText="1"/>
    </xf>
    <xf numFmtId="0" fontId="37" fillId="0" borderId="39" xfId="129" applyFont="1" applyBorder="1" applyAlignment="1" applyProtection="1">
      <alignment horizontal="center" vertical="center" wrapText="1"/>
    </xf>
    <xf numFmtId="0" fontId="37" fillId="0" borderId="2" xfId="129" applyFont="1" applyBorder="1" applyAlignment="1" applyProtection="1">
      <alignment horizontal="center" vertical="center" wrapText="1"/>
    </xf>
    <xf numFmtId="0" fontId="37" fillId="0" borderId="26" xfId="129" applyFont="1" applyBorder="1" applyAlignment="1" applyProtection="1">
      <alignment horizontal="center" vertical="center" wrapText="1"/>
    </xf>
    <xf numFmtId="0" fontId="37" fillId="0" borderId="33" xfId="129" applyFont="1" applyBorder="1" applyAlignment="1" applyProtection="1">
      <alignment horizontal="center" vertical="center" wrapText="1"/>
    </xf>
    <xf numFmtId="0" fontId="37" fillId="0" borderId="21" xfId="129" applyFont="1" applyBorder="1" applyAlignment="1" applyProtection="1">
      <alignment horizontal="center" vertical="center" wrapText="1"/>
    </xf>
    <xf numFmtId="0" fontId="37" fillId="0" borderId="38" xfId="129" applyFont="1" applyBorder="1" applyAlignment="1" applyProtection="1">
      <alignment horizontal="center" vertical="center" wrapText="1"/>
    </xf>
    <xf numFmtId="0" fontId="37" fillId="0" borderId="22" xfId="129" applyFont="1" applyBorder="1" applyAlignment="1" applyProtection="1">
      <alignment horizontal="center" vertical="center" wrapText="1"/>
    </xf>
    <xf numFmtId="0" fontId="40" fillId="37" borderId="5" xfId="0" applyFont="1" applyFill="1" applyBorder="1" applyAlignment="1" applyProtection="1">
      <alignment horizontal="center" vertical="center"/>
    </xf>
    <xf numFmtId="0" fontId="40" fillId="37" borderId="3" xfId="0" applyFont="1" applyFill="1" applyBorder="1" applyAlignment="1" applyProtection="1">
      <alignment horizontal="center" vertical="center"/>
    </xf>
    <xf numFmtId="0" fontId="59" fillId="0" borderId="2" xfId="129" applyFont="1" applyBorder="1" applyAlignment="1" applyProtection="1">
      <alignment horizontal="center" vertical="center" wrapText="1"/>
      <protection locked="0"/>
    </xf>
    <xf numFmtId="0" fontId="59" fillId="0" borderId="26" xfId="129" applyFont="1" applyBorder="1" applyAlignment="1" applyProtection="1">
      <alignment horizontal="center" vertical="center" wrapText="1"/>
      <protection locked="0"/>
    </xf>
    <xf numFmtId="0" fontId="59" fillId="0" borderId="27" xfId="129" applyFont="1" applyBorder="1" applyAlignment="1" applyProtection="1">
      <alignment horizontal="center" vertical="center" wrapText="1"/>
      <protection locked="0"/>
    </xf>
    <xf numFmtId="181" fontId="36" fillId="0" borderId="31" xfId="129" applyNumberFormat="1" applyFont="1" applyBorder="1" applyAlignment="1" applyProtection="1">
      <alignment horizontal="left" vertical="center" wrapText="1" shrinkToFit="1"/>
      <protection locked="0"/>
    </xf>
    <xf numFmtId="0" fontId="40" fillId="39" borderId="54" xfId="0" applyFont="1" applyFill="1" applyBorder="1" applyAlignment="1" applyProtection="1">
      <alignment horizontal="center" vertical="center" wrapText="1"/>
    </xf>
    <xf numFmtId="0" fontId="40" fillId="39" borderId="45" xfId="0" applyFont="1" applyFill="1" applyBorder="1" applyAlignment="1" applyProtection="1">
      <alignment horizontal="center" vertical="center"/>
    </xf>
    <xf numFmtId="0" fontId="40" fillId="39" borderId="35" xfId="0" applyFont="1" applyFill="1" applyBorder="1" applyAlignment="1" applyProtection="1">
      <alignment horizontal="center" vertical="center" wrapText="1"/>
    </xf>
    <xf numFmtId="0" fontId="40" fillId="39" borderId="61" xfId="0" applyFont="1" applyFill="1" applyBorder="1" applyAlignment="1" applyProtection="1">
      <alignment horizontal="center" vertical="center" wrapText="1"/>
    </xf>
    <xf numFmtId="0" fontId="42" fillId="45" borderId="26" xfId="0" applyFont="1" applyFill="1" applyBorder="1" applyAlignment="1" applyProtection="1">
      <alignment horizontal="center" vertical="center"/>
    </xf>
    <xf numFmtId="0" fontId="7" fillId="0" borderId="4" xfId="131" applyFont="1" applyBorder="1" applyAlignment="1">
      <alignment horizontal="center" vertical="top" wrapText="1"/>
    </xf>
    <xf numFmtId="0" fontId="7" fillId="0" borderId="5" xfId="131" applyFont="1" applyBorder="1" applyAlignment="1">
      <alignment horizontal="center" vertical="top" wrapText="1"/>
    </xf>
    <xf numFmtId="0" fontId="7" fillId="0" borderId="3" xfId="131" applyFont="1" applyBorder="1" applyAlignment="1">
      <alignment horizontal="center" vertical="top" wrapText="1"/>
    </xf>
    <xf numFmtId="0" fontId="57" fillId="0" borderId="4" xfId="131" applyFont="1" applyBorder="1" applyAlignment="1">
      <alignment vertical="center" wrapText="1"/>
    </xf>
    <xf numFmtId="0" fontId="48" fillId="0" borderId="5" xfId="131" applyFont="1" applyBorder="1" applyAlignment="1">
      <alignment vertical="center" wrapText="1"/>
    </xf>
    <xf numFmtId="0" fontId="48" fillId="0" borderId="3" xfId="131" applyFont="1" applyBorder="1" applyAlignment="1">
      <alignment vertical="center" wrapText="1"/>
    </xf>
  </cellXfs>
  <cellStyles count="133">
    <cellStyle name="20% - アクセント 1 2" xfId="18" xr:uid="{00000000-0005-0000-0000-000000000000}"/>
    <cellStyle name="20% - アクセント 2 2" xfId="19" xr:uid="{00000000-0005-0000-0000-000001000000}"/>
    <cellStyle name="20% - アクセント 3 2" xfId="20" xr:uid="{00000000-0005-0000-0000-000002000000}"/>
    <cellStyle name="20% - アクセント 4 2" xfId="21" xr:uid="{00000000-0005-0000-0000-000003000000}"/>
    <cellStyle name="20% - アクセント 5 2" xfId="22" xr:uid="{00000000-0005-0000-0000-000004000000}"/>
    <cellStyle name="20% - アクセント 6 2" xfId="23" xr:uid="{00000000-0005-0000-0000-000005000000}"/>
    <cellStyle name="40% - アクセント 1 2" xfId="24" xr:uid="{00000000-0005-0000-0000-000006000000}"/>
    <cellStyle name="40% - アクセント 2 2" xfId="25" xr:uid="{00000000-0005-0000-0000-000007000000}"/>
    <cellStyle name="40% - アクセント 3 2" xfId="26" xr:uid="{00000000-0005-0000-0000-000008000000}"/>
    <cellStyle name="40% - アクセント 4 2" xfId="27" xr:uid="{00000000-0005-0000-0000-000009000000}"/>
    <cellStyle name="40% - アクセント 5 2" xfId="28" xr:uid="{00000000-0005-0000-0000-00000A000000}"/>
    <cellStyle name="40% - アクセント 6 2" xfId="29" xr:uid="{00000000-0005-0000-0000-00000B000000}"/>
    <cellStyle name="60% - アクセント 1 2" xfId="30" xr:uid="{00000000-0005-0000-0000-00000C000000}"/>
    <cellStyle name="60% - アクセント 2 2" xfId="31" xr:uid="{00000000-0005-0000-0000-00000D000000}"/>
    <cellStyle name="60% - アクセント 3 2" xfId="32" xr:uid="{00000000-0005-0000-0000-00000E000000}"/>
    <cellStyle name="60% - アクセント 4 2" xfId="33" xr:uid="{00000000-0005-0000-0000-00000F000000}"/>
    <cellStyle name="60% - アクセント 5 2" xfId="34" xr:uid="{00000000-0005-0000-0000-000010000000}"/>
    <cellStyle name="60% - アクセント 6 2" xfId="35" xr:uid="{00000000-0005-0000-0000-000011000000}"/>
    <cellStyle name="アクセント 1 2" xfId="36" xr:uid="{00000000-0005-0000-0000-000012000000}"/>
    <cellStyle name="アクセント 2 2" xfId="37" xr:uid="{00000000-0005-0000-0000-000013000000}"/>
    <cellStyle name="アクセント 3 2" xfId="38" xr:uid="{00000000-0005-0000-0000-000014000000}"/>
    <cellStyle name="アクセント 4 2" xfId="39" xr:uid="{00000000-0005-0000-0000-000015000000}"/>
    <cellStyle name="アクセント 5 2" xfId="40" xr:uid="{00000000-0005-0000-0000-000016000000}"/>
    <cellStyle name="アクセント 6 2" xfId="41" xr:uid="{00000000-0005-0000-0000-000017000000}"/>
    <cellStyle name="タイトル 2" xfId="42" xr:uid="{00000000-0005-0000-0000-000018000000}"/>
    <cellStyle name="チェック セル 2" xfId="43" xr:uid="{00000000-0005-0000-0000-000019000000}"/>
    <cellStyle name="どちらでもない 2" xfId="44" xr:uid="{00000000-0005-0000-0000-00001A000000}"/>
    <cellStyle name="パーセント 2" xfId="6" xr:uid="{00000000-0005-0000-0000-00001B000000}"/>
    <cellStyle name="パーセント 2 2" xfId="9" xr:uid="{00000000-0005-0000-0000-00001C000000}"/>
    <cellStyle name="パーセント 2 2 2" xfId="15" xr:uid="{00000000-0005-0000-0000-00001D000000}"/>
    <cellStyle name="パーセント 2 2 2 2" xfId="78" xr:uid="{00000000-0005-0000-0000-00001E000000}"/>
    <cellStyle name="パーセント 2 2 2 3" xfId="79" xr:uid="{00000000-0005-0000-0000-00001F000000}"/>
    <cellStyle name="パーセント 2 2 3" xfId="80" xr:uid="{00000000-0005-0000-0000-000020000000}"/>
    <cellStyle name="パーセント 2 2 3 2" xfId="81" xr:uid="{00000000-0005-0000-0000-000021000000}"/>
    <cellStyle name="パーセント 2 2 3 3" xfId="82" xr:uid="{00000000-0005-0000-0000-000022000000}"/>
    <cellStyle name="パーセント 2 2 4" xfId="83" xr:uid="{00000000-0005-0000-0000-000023000000}"/>
    <cellStyle name="パーセント 2 2 4 2" xfId="84" xr:uid="{00000000-0005-0000-0000-000024000000}"/>
    <cellStyle name="パーセント 2 2 4 3" xfId="85" xr:uid="{00000000-0005-0000-0000-000025000000}"/>
    <cellStyle name="パーセント 2 2 5" xfId="86" xr:uid="{00000000-0005-0000-0000-000026000000}"/>
    <cellStyle name="パーセント 2 2 6" xfId="87" xr:uid="{00000000-0005-0000-0000-000027000000}"/>
    <cellStyle name="パーセント 2 3" xfId="12" xr:uid="{00000000-0005-0000-0000-000028000000}"/>
    <cellStyle name="パーセント 2 3 2" xfId="88" xr:uid="{00000000-0005-0000-0000-000029000000}"/>
    <cellStyle name="パーセント 2 3 3" xfId="89" xr:uid="{00000000-0005-0000-0000-00002A000000}"/>
    <cellStyle name="パーセント 2 4" xfId="45" xr:uid="{00000000-0005-0000-0000-00002B000000}"/>
    <cellStyle name="パーセント 2 4 2" xfId="90" xr:uid="{00000000-0005-0000-0000-00002C000000}"/>
    <cellStyle name="パーセント 2 4 3" xfId="91" xr:uid="{00000000-0005-0000-0000-00002D000000}"/>
    <cellStyle name="パーセント 2 5" xfId="92" xr:uid="{00000000-0005-0000-0000-00002E000000}"/>
    <cellStyle name="パーセント 2 5 2" xfId="93" xr:uid="{00000000-0005-0000-0000-00002F000000}"/>
    <cellStyle name="パーセント 2 5 3" xfId="94" xr:uid="{00000000-0005-0000-0000-000030000000}"/>
    <cellStyle name="パーセント 2 6" xfId="95" xr:uid="{00000000-0005-0000-0000-000031000000}"/>
    <cellStyle name="パーセント 2 7" xfId="96" xr:uid="{00000000-0005-0000-0000-000032000000}"/>
    <cellStyle name="ハイパーリンク 2" xfId="4" xr:uid="{00000000-0005-0000-0000-000033000000}"/>
    <cellStyle name="ハイパーリンク 3" xfId="132" xr:uid="{43D3D674-06B6-46CD-B8C4-70C50994410E}"/>
    <cellStyle name="メモ 2" xfId="46" xr:uid="{00000000-0005-0000-0000-000034000000}"/>
    <cellStyle name="リンク セル 2" xfId="47" xr:uid="{00000000-0005-0000-0000-000035000000}"/>
    <cellStyle name="悪い 2" xfId="48" xr:uid="{00000000-0005-0000-0000-000036000000}"/>
    <cellStyle name="計算 2" xfId="49" xr:uid="{00000000-0005-0000-0000-000037000000}"/>
    <cellStyle name="警告文 2" xfId="50" xr:uid="{00000000-0005-0000-0000-000038000000}"/>
    <cellStyle name="桁区切り" xfId="1" builtinId="6"/>
    <cellStyle name="桁区切り 2" xfId="51" xr:uid="{00000000-0005-0000-0000-00003A000000}"/>
    <cellStyle name="桁区切り 3" xfId="52" xr:uid="{00000000-0005-0000-0000-00003B000000}"/>
    <cellStyle name="桁区切り 4" xfId="53" xr:uid="{00000000-0005-0000-0000-00003C000000}"/>
    <cellStyle name="桁区切り 5" xfId="17" xr:uid="{00000000-0005-0000-0000-00003D000000}"/>
    <cellStyle name="桁区切り 6" xfId="77" xr:uid="{00000000-0005-0000-0000-00003E000000}"/>
    <cellStyle name="見出し 1 2" xfId="54" xr:uid="{00000000-0005-0000-0000-00003F000000}"/>
    <cellStyle name="見出し 2 2" xfId="55" xr:uid="{00000000-0005-0000-0000-000040000000}"/>
    <cellStyle name="見出し 3 2" xfId="56" xr:uid="{00000000-0005-0000-0000-000041000000}"/>
    <cellStyle name="見出し 4 2" xfId="57" xr:uid="{00000000-0005-0000-0000-000042000000}"/>
    <cellStyle name="集計 2" xfId="58" xr:uid="{00000000-0005-0000-0000-000043000000}"/>
    <cellStyle name="出力 2" xfId="59" xr:uid="{00000000-0005-0000-0000-000044000000}"/>
    <cellStyle name="説明文 2" xfId="60" xr:uid="{00000000-0005-0000-0000-000045000000}"/>
    <cellStyle name="通貨 2" xfId="61" xr:uid="{00000000-0005-0000-0000-000046000000}"/>
    <cellStyle name="入力 2" xfId="62" xr:uid="{00000000-0005-0000-0000-000047000000}"/>
    <cellStyle name="標準" xfId="0" builtinId="0"/>
    <cellStyle name="標準 2" xfId="3" xr:uid="{00000000-0005-0000-0000-000049000000}"/>
    <cellStyle name="標準 2 2" xfId="5" xr:uid="{00000000-0005-0000-0000-00004A000000}"/>
    <cellStyle name="標準 2 2 2" xfId="8" xr:uid="{00000000-0005-0000-0000-00004B000000}"/>
    <cellStyle name="標準 2 2 2 2" xfId="14" xr:uid="{00000000-0005-0000-0000-00004C000000}"/>
    <cellStyle name="標準 2 2 2 2 2" xfId="97" xr:uid="{00000000-0005-0000-0000-00004D000000}"/>
    <cellStyle name="標準 2 2 2 2 3" xfId="98" xr:uid="{00000000-0005-0000-0000-00004E000000}"/>
    <cellStyle name="標準 2 2 2 3" xfId="99" xr:uid="{00000000-0005-0000-0000-00004F000000}"/>
    <cellStyle name="標準 2 2 2 3 2" xfId="100" xr:uid="{00000000-0005-0000-0000-000050000000}"/>
    <cellStyle name="標準 2 2 2 3 3" xfId="101" xr:uid="{00000000-0005-0000-0000-000051000000}"/>
    <cellStyle name="標準 2 2 2 4" xfId="102" xr:uid="{00000000-0005-0000-0000-000052000000}"/>
    <cellStyle name="標準 2 2 2 4 2" xfId="103" xr:uid="{00000000-0005-0000-0000-000053000000}"/>
    <cellStyle name="標準 2 2 2 4 3" xfId="104" xr:uid="{00000000-0005-0000-0000-000054000000}"/>
    <cellStyle name="標準 2 2 2 5" xfId="105" xr:uid="{00000000-0005-0000-0000-000055000000}"/>
    <cellStyle name="標準 2 2 2 6" xfId="106" xr:uid="{00000000-0005-0000-0000-000056000000}"/>
    <cellStyle name="標準 2 2 3" xfId="11" xr:uid="{00000000-0005-0000-0000-000057000000}"/>
    <cellStyle name="標準 2 2 3 2" xfId="107" xr:uid="{00000000-0005-0000-0000-000058000000}"/>
    <cellStyle name="標準 2 2 3 3" xfId="108" xr:uid="{00000000-0005-0000-0000-000059000000}"/>
    <cellStyle name="標準 2 2 4" xfId="63" xr:uid="{00000000-0005-0000-0000-00005A000000}"/>
    <cellStyle name="標準 2 2 4 2" xfId="109" xr:uid="{00000000-0005-0000-0000-00005B000000}"/>
    <cellStyle name="標準 2 2 4 3" xfId="110" xr:uid="{00000000-0005-0000-0000-00005C000000}"/>
    <cellStyle name="標準 2 2 5" xfId="64" xr:uid="{00000000-0005-0000-0000-00005D000000}"/>
    <cellStyle name="標準 2 2 5 2" xfId="111" xr:uid="{00000000-0005-0000-0000-00005E000000}"/>
    <cellStyle name="標準 2 2 5 3" xfId="112" xr:uid="{00000000-0005-0000-0000-00005F000000}"/>
    <cellStyle name="標準 2 2 6" xfId="113" xr:uid="{00000000-0005-0000-0000-000060000000}"/>
    <cellStyle name="標準 2 2 7" xfId="114" xr:uid="{00000000-0005-0000-0000-000061000000}"/>
    <cellStyle name="標準 2 3" xfId="65" xr:uid="{00000000-0005-0000-0000-000062000000}"/>
    <cellStyle name="標準 2 4" xfId="66" xr:uid="{00000000-0005-0000-0000-000063000000}"/>
    <cellStyle name="標準 3" xfId="2" xr:uid="{00000000-0005-0000-0000-000064000000}"/>
    <cellStyle name="標準 3 2" xfId="7" xr:uid="{00000000-0005-0000-0000-000065000000}"/>
    <cellStyle name="標準 3 2 2" xfId="13" xr:uid="{00000000-0005-0000-0000-000066000000}"/>
    <cellStyle name="標準 3 2 2 2" xfId="115" xr:uid="{00000000-0005-0000-0000-000067000000}"/>
    <cellStyle name="標準 3 2 2 3" xfId="116" xr:uid="{00000000-0005-0000-0000-000068000000}"/>
    <cellStyle name="標準 3 2 3" xfId="67" xr:uid="{00000000-0005-0000-0000-000069000000}"/>
    <cellStyle name="標準 3 2 3 2" xfId="117" xr:uid="{00000000-0005-0000-0000-00006A000000}"/>
    <cellStyle name="標準 3 2 3 3" xfId="118" xr:uid="{00000000-0005-0000-0000-00006B000000}"/>
    <cellStyle name="標準 3 2 4" xfId="119" xr:uid="{00000000-0005-0000-0000-00006C000000}"/>
    <cellStyle name="標準 3 2 4 2" xfId="120" xr:uid="{00000000-0005-0000-0000-00006D000000}"/>
    <cellStyle name="標準 3 2 4 3" xfId="121" xr:uid="{00000000-0005-0000-0000-00006E000000}"/>
    <cellStyle name="標準 3 2 5" xfId="122" xr:uid="{00000000-0005-0000-0000-00006F000000}"/>
    <cellStyle name="標準 3 2 6" xfId="123" xr:uid="{00000000-0005-0000-0000-000070000000}"/>
    <cellStyle name="標準 3 3" xfId="10" xr:uid="{00000000-0005-0000-0000-000071000000}"/>
    <cellStyle name="標準 3 3 2" xfId="68" xr:uid="{00000000-0005-0000-0000-000072000000}"/>
    <cellStyle name="標準 3 3 3" xfId="124" xr:uid="{00000000-0005-0000-0000-000073000000}"/>
    <cellStyle name="標準 3 4" xfId="69" xr:uid="{00000000-0005-0000-0000-000074000000}"/>
    <cellStyle name="標準 3 4 2" xfId="70" xr:uid="{00000000-0005-0000-0000-000075000000}"/>
    <cellStyle name="標準 3 4 3" xfId="125" xr:uid="{00000000-0005-0000-0000-000076000000}"/>
    <cellStyle name="標準 3 5" xfId="71" xr:uid="{00000000-0005-0000-0000-000077000000}"/>
    <cellStyle name="標準 3 5 2" xfId="126" xr:uid="{00000000-0005-0000-0000-000078000000}"/>
    <cellStyle name="標準 3 5 3" xfId="127" xr:uid="{00000000-0005-0000-0000-000079000000}"/>
    <cellStyle name="標準 3 6" xfId="72" xr:uid="{00000000-0005-0000-0000-00007A000000}"/>
    <cellStyle name="標準 3 7" xfId="128" xr:uid="{00000000-0005-0000-0000-00007B000000}"/>
    <cellStyle name="標準 4" xfId="73" xr:uid="{00000000-0005-0000-0000-00007C000000}"/>
    <cellStyle name="標準 4 2" xfId="129" xr:uid="{B0AF0D6A-CAEE-495A-87C2-CCB2F2018FF4}"/>
    <cellStyle name="標準 5" xfId="74" xr:uid="{00000000-0005-0000-0000-00007D000000}"/>
    <cellStyle name="標準 5 2" xfId="130" xr:uid="{DF04E39C-D558-4D13-BC14-95612CFED14C}"/>
    <cellStyle name="標準 6" xfId="16" xr:uid="{00000000-0005-0000-0000-00007E000000}"/>
    <cellStyle name="標準 7" xfId="76" xr:uid="{00000000-0005-0000-0000-00007F000000}"/>
    <cellStyle name="標準 8" xfId="131" xr:uid="{AB2CFF38-2FAD-455E-8CB6-72F763970FA6}"/>
    <cellStyle name="良い 2" xfId="75" xr:uid="{00000000-0005-0000-0000-000080000000}"/>
  </cellStyles>
  <dxfs count="31">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rgb="FFFFFF00"/>
        </patternFill>
      </fill>
    </dxf>
    <dxf>
      <fill>
        <patternFill>
          <bgColor rgb="FFFFC000"/>
        </patternFill>
      </fill>
    </dxf>
    <dxf>
      <font>
        <b/>
        <i val="0"/>
        <color auto="1"/>
      </font>
      <fill>
        <patternFill>
          <bgColor rgb="FFFF0000"/>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rgb="FFFFFF00"/>
        </patternFill>
      </fill>
    </dxf>
    <dxf>
      <fill>
        <patternFill>
          <bgColor theme="6" tint="0.7999816888943144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ont>
        <color rgb="FFFF0000"/>
      </font>
      <fill>
        <patternFill patternType="solid">
          <bgColor theme="0" tint="-0.14996795556505021"/>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colors>
    <mruColors>
      <color rgb="FF0000CC"/>
      <color rgb="FF000000"/>
      <color rgb="FFFFFFCC"/>
      <color rgb="FFFFFF99"/>
      <color rgb="FFC0C0C0"/>
      <color rgb="FFDE5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554182</xdr:colOff>
      <xdr:row>2</xdr:row>
      <xdr:rowOff>903720</xdr:rowOff>
    </xdr:from>
    <xdr:to>
      <xdr:col>69</xdr:col>
      <xdr:colOff>346364</xdr:colOff>
      <xdr:row>3</xdr:row>
      <xdr:rowOff>1269617</xdr:rowOff>
    </xdr:to>
    <xdr:sp macro="" textlink="">
      <xdr:nvSpPr>
        <xdr:cNvPr id="2" name="正方形/長方形 1">
          <a:extLst>
            <a:ext uri="{FF2B5EF4-FFF2-40B4-BE49-F238E27FC236}">
              <a16:creationId xmlns:a16="http://schemas.microsoft.com/office/drawing/2014/main" id="{6691740C-CF44-48E6-B597-890573B69F50}"/>
            </a:ext>
          </a:extLst>
        </xdr:cNvPr>
        <xdr:cNvSpPr/>
      </xdr:nvSpPr>
      <xdr:spPr>
        <a:xfrm>
          <a:off x="78416727" y="2947265"/>
          <a:ext cx="36316228" cy="19072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xdr:from>
      <xdr:col>17</xdr:col>
      <xdr:colOff>173181</xdr:colOff>
      <xdr:row>2</xdr:row>
      <xdr:rowOff>311726</xdr:rowOff>
    </xdr:from>
    <xdr:to>
      <xdr:col>19</xdr:col>
      <xdr:colOff>421822</xdr:colOff>
      <xdr:row>4</xdr:row>
      <xdr:rowOff>236104</xdr:rowOff>
    </xdr:to>
    <xdr:grpSp>
      <xdr:nvGrpSpPr>
        <xdr:cNvPr id="3" name="グループ化 2">
          <a:extLst>
            <a:ext uri="{FF2B5EF4-FFF2-40B4-BE49-F238E27FC236}">
              <a16:creationId xmlns:a16="http://schemas.microsoft.com/office/drawing/2014/main" id="{CBF49A65-9886-42B5-925C-EB9A6E90485F}"/>
            </a:ext>
          </a:extLst>
        </xdr:cNvPr>
        <xdr:cNvGrpSpPr/>
      </xdr:nvGrpSpPr>
      <xdr:grpSpPr>
        <a:xfrm>
          <a:off x="41317371" y="2772813"/>
          <a:ext cx="7370224" cy="3803651"/>
          <a:chOff x="24658307" y="547687"/>
          <a:chExt cx="6656676" cy="2706666"/>
        </a:xfrm>
      </xdr:grpSpPr>
      <xdr:sp macro="" textlink="">
        <xdr:nvSpPr>
          <xdr:cNvPr id="4" name="正方形/長方形 3">
            <a:extLst>
              <a:ext uri="{FF2B5EF4-FFF2-40B4-BE49-F238E27FC236}">
                <a16:creationId xmlns:a16="http://schemas.microsoft.com/office/drawing/2014/main" id="{645D30F9-5A8A-F071-96F0-ED0110CC757B}"/>
              </a:ext>
            </a:extLst>
          </xdr:cNvPr>
          <xdr:cNvSpPr/>
        </xdr:nvSpPr>
        <xdr:spPr>
          <a:xfrm>
            <a:off x="24658307" y="547687"/>
            <a:ext cx="6656676" cy="270666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5" name="グループ化 4">
            <a:extLst>
              <a:ext uri="{FF2B5EF4-FFF2-40B4-BE49-F238E27FC236}">
                <a16:creationId xmlns:a16="http://schemas.microsoft.com/office/drawing/2014/main" id="{DF53EA6D-BA47-B85A-CB5F-785E54E4BBF4}"/>
              </a:ext>
            </a:extLst>
          </xdr:cNvPr>
          <xdr:cNvGrpSpPr/>
        </xdr:nvGrpSpPr>
        <xdr:grpSpPr>
          <a:xfrm>
            <a:off x="25431454" y="849725"/>
            <a:ext cx="4450362" cy="514041"/>
            <a:chOff x="20809325" y="530440"/>
            <a:chExt cx="2084293" cy="313765"/>
          </a:xfrm>
        </xdr:grpSpPr>
        <xdr:sp macro="" textlink="">
          <xdr:nvSpPr>
            <xdr:cNvPr id="14" name="正方形/長方形 13">
              <a:extLst>
                <a:ext uri="{FF2B5EF4-FFF2-40B4-BE49-F238E27FC236}">
                  <a16:creationId xmlns:a16="http://schemas.microsoft.com/office/drawing/2014/main" id="{DA4110DE-271C-8CED-08BB-00E67639BCC1}"/>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5" name="正方形/長方形 14">
              <a:extLst>
                <a:ext uri="{FF2B5EF4-FFF2-40B4-BE49-F238E27FC236}">
                  <a16:creationId xmlns:a16="http://schemas.microsoft.com/office/drawing/2014/main" id="{7D8329D0-CFD8-7979-60DA-1067551C2A1A}"/>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6" name="直線コネクタ 15">
              <a:extLst>
                <a:ext uri="{FF2B5EF4-FFF2-40B4-BE49-F238E27FC236}">
                  <a16:creationId xmlns:a16="http://schemas.microsoft.com/office/drawing/2014/main" id="{F4932628-1D41-08CC-9AD3-C34CCA8A9841}"/>
                </a:ext>
              </a:extLst>
            </xdr:cNvPr>
            <xdr:cNvCxnSpPr>
              <a:stCxn id="14" idx="3"/>
              <a:endCxn id="15"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C1B5951E-F058-8E52-1729-E856AF57B1FB}"/>
              </a:ext>
            </a:extLst>
          </xdr:cNvPr>
          <xdr:cNvGrpSpPr/>
        </xdr:nvGrpSpPr>
        <xdr:grpSpPr>
          <a:xfrm>
            <a:off x="25407430" y="1584070"/>
            <a:ext cx="4522420" cy="514041"/>
            <a:chOff x="20809325" y="530440"/>
            <a:chExt cx="2117911" cy="313765"/>
          </a:xfrm>
        </xdr:grpSpPr>
        <xdr:sp macro="" textlink="">
          <xdr:nvSpPr>
            <xdr:cNvPr id="11" name="正方形/長方形 10">
              <a:extLst>
                <a:ext uri="{FF2B5EF4-FFF2-40B4-BE49-F238E27FC236}">
                  <a16:creationId xmlns:a16="http://schemas.microsoft.com/office/drawing/2014/main" id="{278DB4B5-ADB7-17C3-29D0-30D6F839963D}"/>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2" name="正方形/長方形 11">
              <a:extLst>
                <a:ext uri="{FF2B5EF4-FFF2-40B4-BE49-F238E27FC236}">
                  <a16:creationId xmlns:a16="http://schemas.microsoft.com/office/drawing/2014/main" id="{6BAEAEED-9A85-FE97-E201-B86837B5C19F}"/>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3" name="直線コネクタ 12">
              <a:extLst>
                <a:ext uri="{FF2B5EF4-FFF2-40B4-BE49-F238E27FC236}">
                  <a16:creationId xmlns:a16="http://schemas.microsoft.com/office/drawing/2014/main" id="{AF745A42-355E-CB6B-48D9-E35B86A8F439}"/>
                </a:ext>
              </a:extLst>
            </xdr:cNvPr>
            <xdr:cNvCxnSpPr>
              <a:stCxn id="11" idx="3"/>
              <a:endCxn id="12"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7" name="グループ化 6">
            <a:extLst>
              <a:ext uri="{FF2B5EF4-FFF2-40B4-BE49-F238E27FC236}">
                <a16:creationId xmlns:a16="http://schemas.microsoft.com/office/drawing/2014/main" id="{29381DC2-60F8-1E3E-5CB9-716F801A313A}"/>
              </a:ext>
            </a:extLst>
          </xdr:cNvPr>
          <xdr:cNvGrpSpPr/>
        </xdr:nvGrpSpPr>
        <xdr:grpSpPr>
          <a:xfrm>
            <a:off x="25407438" y="2326559"/>
            <a:ext cx="4561673" cy="513770"/>
            <a:chOff x="20809325" y="534306"/>
            <a:chExt cx="2136337" cy="315946"/>
          </a:xfrm>
        </xdr:grpSpPr>
        <xdr:sp macro="" textlink="">
          <xdr:nvSpPr>
            <xdr:cNvPr id="8" name="正方形/長方形 7">
              <a:extLst>
                <a:ext uri="{FF2B5EF4-FFF2-40B4-BE49-F238E27FC236}">
                  <a16:creationId xmlns:a16="http://schemas.microsoft.com/office/drawing/2014/main" id="{BC6C48CB-9CE3-51BA-6817-4242CEBF89AB}"/>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9" name="正方形/長方形 8">
              <a:extLst>
                <a:ext uri="{FF2B5EF4-FFF2-40B4-BE49-F238E27FC236}">
                  <a16:creationId xmlns:a16="http://schemas.microsoft.com/office/drawing/2014/main" id="{4BCE41DC-E5C8-3B18-CDD3-1F415C54E79D}"/>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10" name="直線コネクタ 9">
              <a:extLst>
                <a:ext uri="{FF2B5EF4-FFF2-40B4-BE49-F238E27FC236}">
                  <a16:creationId xmlns:a16="http://schemas.microsoft.com/office/drawing/2014/main" id="{D0826D9C-B7CD-4A62-5F57-A9AB946BB919}"/>
                </a:ext>
              </a:extLst>
            </xdr:cNvPr>
            <xdr:cNvCxnSpPr>
              <a:stCxn id="8" idx="3"/>
              <a:endCxn id="9"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5</xdr:col>
      <xdr:colOff>0</xdr:colOff>
      <xdr:row>18</xdr:row>
      <xdr:rowOff>0</xdr:rowOff>
    </xdr:from>
    <xdr:to>
      <xdr:col>7</xdr:col>
      <xdr:colOff>877454</xdr:colOff>
      <xdr:row>20</xdr:row>
      <xdr:rowOff>21826</xdr:rowOff>
    </xdr:to>
    <xdr:sp macro="" textlink="">
      <xdr:nvSpPr>
        <xdr:cNvPr id="17" name="右中かっこ 16">
          <a:extLst>
            <a:ext uri="{FF2B5EF4-FFF2-40B4-BE49-F238E27FC236}">
              <a16:creationId xmlns:a16="http://schemas.microsoft.com/office/drawing/2014/main" id="{51A5E587-9A6D-4713-B8C0-170BD30DFC10}"/>
            </a:ext>
          </a:extLst>
        </xdr:cNvPr>
        <xdr:cNvSpPr/>
      </xdr:nvSpPr>
      <xdr:spPr>
        <a:xfrm rot="5400000">
          <a:off x="15016795" y="7323659"/>
          <a:ext cx="648456" cy="7995227"/>
        </a:xfrm>
        <a:prstGeom prst="rightBrace">
          <a:avLst>
            <a:gd name="adj1" fmla="val 53633"/>
            <a:gd name="adj2" fmla="val 50401"/>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5</xdr:col>
      <xdr:colOff>1091046</xdr:colOff>
      <xdr:row>21</xdr:row>
      <xdr:rowOff>103124</xdr:rowOff>
    </xdr:from>
    <xdr:to>
      <xdr:col>6</xdr:col>
      <xdr:colOff>2779544</xdr:colOff>
      <xdr:row>30</xdr:row>
      <xdr:rowOff>211997</xdr:rowOff>
    </xdr:to>
    <xdr:sp macro="" textlink="">
      <xdr:nvSpPr>
        <xdr:cNvPr id="18" name="吹き出し: 角を丸めた四角形 17">
          <a:extLst>
            <a:ext uri="{FF2B5EF4-FFF2-40B4-BE49-F238E27FC236}">
              <a16:creationId xmlns:a16="http://schemas.microsoft.com/office/drawing/2014/main" id="{96335CE0-2FB0-46B7-A192-5DB8AE3FA0DA}"/>
            </a:ext>
          </a:extLst>
        </xdr:cNvPr>
        <xdr:cNvSpPr/>
      </xdr:nvSpPr>
      <xdr:spPr>
        <a:xfrm>
          <a:off x="12434455" y="12035351"/>
          <a:ext cx="5235550" cy="2916959"/>
        </a:xfrm>
        <a:prstGeom prst="wedgeRoundRectCallout">
          <a:avLst>
            <a:gd name="adj1" fmla="val 5412"/>
            <a:gd name="adj2" fmla="val -6108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rPr>
            <a:t>【</a:t>
          </a:r>
          <a:r>
            <a:rPr kumimoji="1" lang="ja-JP" altLang="en-US" sz="1600" b="1">
              <a:solidFill>
                <a:srgbClr val="000000"/>
              </a:solidFill>
            </a:rPr>
            <a:t>　②製品名　③性能区分</a:t>
          </a:r>
          <a:r>
            <a:rPr kumimoji="1" lang="en-US" altLang="ja-JP" sz="1600" b="1">
              <a:solidFill>
                <a:srgbClr val="000000"/>
              </a:solidFill>
            </a:rPr>
            <a:t>1</a:t>
          </a:r>
          <a:r>
            <a:rPr kumimoji="1" lang="ja-JP" altLang="en-US" sz="1600" b="1">
              <a:solidFill>
                <a:srgbClr val="000000"/>
              </a:solidFill>
            </a:rPr>
            <a:t>　④性能区分</a:t>
          </a:r>
          <a:r>
            <a:rPr kumimoji="1" lang="en-US" altLang="ja-JP" sz="1600" b="1">
              <a:solidFill>
                <a:srgbClr val="000000"/>
              </a:solidFill>
            </a:rPr>
            <a:t>2</a:t>
          </a:r>
          <a:r>
            <a:rPr kumimoji="1" lang="ja-JP" altLang="en-US" sz="1600" b="1">
              <a:solidFill>
                <a:srgbClr val="000000"/>
              </a:solidFill>
            </a:rPr>
            <a:t>　</a:t>
          </a:r>
          <a:r>
            <a:rPr kumimoji="1" lang="en-US" altLang="ja-JP" sz="1600" b="1">
              <a:solidFill>
                <a:srgbClr val="000000"/>
              </a:solidFill>
            </a:rPr>
            <a:t>】</a:t>
          </a:r>
        </a:p>
        <a:p>
          <a:pPr algn="l"/>
          <a:endParaRPr kumimoji="1" lang="en-US" altLang="ja-JP" sz="1600">
            <a:solidFill>
              <a:srgbClr val="000000"/>
            </a:solidFill>
          </a:endParaRPr>
        </a:p>
        <a:p>
          <a:pPr algn="l"/>
          <a:r>
            <a:rPr kumimoji="1" lang="ja-JP" altLang="en-US" sz="1600" b="1" u="sng">
              <a:solidFill>
                <a:srgbClr val="000000"/>
              </a:solidFill>
            </a:rPr>
            <a:t>②製品名を入力してください</a:t>
          </a:r>
          <a:endParaRPr kumimoji="1" lang="en-US" altLang="ja-JP" sz="1600" b="1" u="sng">
            <a:solidFill>
              <a:srgbClr val="000000"/>
            </a:solidFill>
          </a:endParaRPr>
        </a:p>
        <a:p>
          <a:pPr algn="l"/>
          <a:r>
            <a:rPr kumimoji="1" lang="ja-JP" altLang="en-US" sz="1600" b="0">
              <a:solidFill>
                <a:srgbClr val="000000"/>
              </a:solidFill>
            </a:rPr>
            <a:t>カタログ</a:t>
          </a:r>
          <a:r>
            <a:rPr kumimoji="1" lang="en-US" altLang="ja-JP" sz="1600" b="0">
              <a:solidFill>
                <a:srgbClr val="000000"/>
              </a:solidFill>
            </a:rPr>
            <a:t>(</a:t>
          </a:r>
          <a:r>
            <a:rPr kumimoji="1" lang="ja-JP" altLang="en-US" sz="1600" b="0">
              <a:solidFill>
                <a:srgbClr val="000000"/>
              </a:solidFill>
            </a:rPr>
            <a:t>仕様書等</a:t>
          </a:r>
          <a:r>
            <a:rPr kumimoji="1" lang="en-US" altLang="ja-JP" sz="1600" b="0">
              <a:solidFill>
                <a:srgbClr val="000000"/>
              </a:solidFill>
            </a:rPr>
            <a:t>)</a:t>
          </a:r>
          <a:r>
            <a:rPr kumimoji="1" lang="ja-JP" altLang="en-US" sz="1600" b="0">
              <a:solidFill>
                <a:srgbClr val="000000"/>
              </a:solidFill>
            </a:rPr>
            <a:t>に記載の製品名を入力</a:t>
          </a:r>
          <a:endParaRPr kumimoji="1" lang="en-US" altLang="ja-JP" sz="1600" b="0">
            <a:solidFill>
              <a:srgbClr val="000000"/>
            </a:solidFill>
          </a:endParaRPr>
        </a:p>
        <a:p>
          <a:pPr algn="l"/>
          <a:endParaRPr kumimoji="1" lang="en-US" altLang="ja-JP" sz="1600" b="0">
            <a:solidFill>
              <a:srgbClr val="000000"/>
            </a:solidFill>
          </a:endParaRPr>
        </a:p>
        <a:p>
          <a:pPr algn="l"/>
          <a:r>
            <a:rPr kumimoji="1" lang="ja-JP" altLang="en-US" sz="1600" b="1" u="sng">
              <a:solidFill>
                <a:srgbClr val="000000"/>
              </a:solidFill>
            </a:rPr>
            <a:t>③性能区分</a:t>
          </a:r>
          <a:r>
            <a:rPr kumimoji="1" lang="en-US" altLang="ja-JP" sz="1600" b="1" u="sng">
              <a:solidFill>
                <a:srgbClr val="000000"/>
              </a:solidFill>
            </a:rPr>
            <a:t>1</a:t>
          </a:r>
          <a:r>
            <a:rPr kumimoji="1" lang="ja-JP" altLang="en-US" sz="1600" b="1" u="sng">
              <a:solidFill>
                <a:srgbClr val="000000"/>
              </a:solidFill>
            </a:rPr>
            <a:t>、④性能区分</a:t>
          </a:r>
          <a:r>
            <a:rPr kumimoji="1" lang="en-US" altLang="ja-JP" sz="1600" b="1" u="sng">
              <a:solidFill>
                <a:srgbClr val="000000"/>
              </a:solidFill>
            </a:rPr>
            <a:t>2</a:t>
          </a:r>
          <a:r>
            <a:rPr kumimoji="1" lang="ja-JP" altLang="en-US" sz="1600" b="1" u="sng">
              <a:solidFill>
                <a:srgbClr val="000000"/>
              </a:solidFill>
            </a:rPr>
            <a:t>を選択してください</a:t>
          </a:r>
          <a:endParaRPr kumimoji="1" lang="en-US" altLang="ja-JP" sz="1600" b="1" u="sng">
            <a:solidFill>
              <a:srgbClr val="000000"/>
            </a:solidFill>
          </a:endParaRPr>
        </a:p>
        <a:p>
          <a:pPr algn="l"/>
          <a:r>
            <a:rPr kumimoji="1" lang="ja-JP" altLang="en-US" sz="1600" b="0" u="none">
              <a:solidFill>
                <a:srgbClr val="000000"/>
              </a:solidFill>
            </a:rPr>
            <a:t>カタログ</a:t>
          </a:r>
          <a:r>
            <a:rPr kumimoji="1" lang="en-US" altLang="ja-JP" sz="1600" b="0" u="none">
              <a:solidFill>
                <a:srgbClr val="000000"/>
              </a:solidFill>
            </a:rPr>
            <a:t>(</a:t>
          </a:r>
          <a:r>
            <a:rPr kumimoji="1" lang="ja-JP" altLang="en-US" sz="1600" b="0" u="none">
              <a:solidFill>
                <a:srgbClr val="000000"/>
              </a:solidFill>
            </a:rPr>
            <a:t>仕様書等</a:t>
          </a:r>
          <a:r>
            <a:rPr kumimoji="1" lang="en-US" altLang="ja-JP" sz="1600" b="0" u="none">
              <a:solidFill>
                <a:srgbClr val="000000"/>
              </a:solidFill>
            </a:rPr>
            <a:t>)</a:t>
          </a:r>
          <a:r>
            <a:rPr kumimoji="1" lang="ja-JP" altLang="en-US" sz="1600" b="0" u="none">
              <a:solidFill>
                <a:srgbClr val="000000"/>
              </a:solidFill>
            </a:rPr>
            <a:t>に記載の用途を選択</a:t>
          </a:r>
        </a:p>
      </xdr:txBody>
    </xdr:sp>
    <xdr:clientData/>
  </xdr:twoCellAnchor>
  <xdr:twoCellAnchor editAs="oneCell">
    <xdr:from>
      <xdr:col>7</xdr:col>
      <xdr:colOff>1554019</xdr:colOff>
      <xdr:row>21</xdr:row>
      <xdr:rowOff>8941</xdr:rowOff>
    </xdr:from>
    <xdr:to>
      <xdr:col>10</xdr:col>
      <xdr:colOff>1127588</xdr:colOff>
      <xdr:row>33</xdr:row>
      <xdr:rowOff>19158</xdr:rowOff>
    </xdr:to>
    <xdr:sp macro="" textlink="">
      <xdr:nvSpPr>
        <xdr:cNvPr id="21" name="吹き出し: 角を丸めた四角形 20">
          <a:extLst>
            <a:ext uri="{FF2B5EF4-FFF2-40B4-BE49-F238E27FC236}">
              <a16:creationId xmlns:a16="http://schemas.microsoft.com/office/drawing/2014/main" id="{FB2626F0-4FB7-4F43-9A0C-E9A14D9D3D55}"/>
            </a:ext>
          </a:extLst>
        </xdr:cNvPr>
        <xdr:cNvSpPr/>
      </xdr:nvSpPr>
      <xdr:spPr>
        <a:xfrm>
          <a:off x="19045383" y="11941168"/>
          <a:ext cx="6795077" cy="3743326"/>
        </a:xfrm>
        <a:prstGeom prst="wedgeRoundRectCallout">
          <a:avLst>
            <a:gd name="adj1" fmla="val 20939"/>
            <a:gd name="adj2" fmla="val -5551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rPr>
            <a:t>【</a:t>
          </a:r>
          <a:r>
            <a:rPr kumimoji="1" lang="ja-JP" altLang="en-US" sz="1600" b="1">
              <a:solidFill>
                <a:srgbClr val="000000"/>
              </a:solidFill>
            </a:rPr>
            <a:t>　⑤型番　⑥電源周波数　</a:t>
          </a:r>
          <a:r>
            <a:rPr kumimoji="1" lang="en-US" altLang="ja-JP" sz="1600" b="1">
              <a:solidFill>
                <a:srgbClr val="000000"/>
              </a:solidFill>
            </a:rPr>
            <a:t>】</a:t>
          </a:r>
        </a:p>
        <a:p>
          <a:pPr algn="l"/>
          <a:endParaRPr kumimoji="1" lang="en-US" altLang="ja-JP" sz="1600">
            <a:solidFill>
              <a:srgbClr val="000000"/>
            </a:solidFill>
            <a:latin typeface="+mj-ea"/>
            <a:ea typeface="+mj-ea"/>
          </a:endParaRPr>
        </a:p>
        <a:p>
          <a:pPr algn="l"/>
          <a:r>
            <a:rPr kumimoji="1" lang="ja-JP" altLang="en-US" sz="1600" b="1" u="sng">
              <a:solidFill>
                <a:srgbClr val="000000"/>
              </a:solidFill>
            </a:rPr>
            <a:t>⑤型番を入力してください</a:t>
          </a:r>
          <a:endParaRPr kumimoji="1" lang="en-US" altLang="ja-JP" sz="1600" b="1" u="sng">
            <a:solidFill>
              <a:srgbClr val="000000"/>
            </a:solidFill>
          </a:endParaRPr>
        </a:p>
        <a:p>
          <a:pPr algn="l"/>
          <a:r>
            <a:rPr kumimoji="1" lang="ja-JP" altLang="en-US" sz="1600" b="0">
              <a:solidFill>
                <a:srgbClr val="000000"/>
              </a:solidFill>
            </a:rPr>
            <a:t>カタログ</a:t>
          </a:r>
          <a:r>
            <a:rPr kumimoji="1" lang="en-US" altLang="ja-JP" sz="1600" b="0">
              <a:solidFill>
                <a:srgbClr val="000000"/>
              </a:solidFill>
            </a:rPr>
            <a:t>(</a:t>
          </a:r>
          <a:r>
            <a:rPr kumimoji="1" lang="ja-JP" altLang="en-US" sz="1600" b="0">
              <a:solidFill>
                <a:srgbClr val="000000"/>
              </a:solidFill>
            </a:rPr>
            <a:t>仕様書等</a:t>
          </a:r>
          <a:r>
            <a:rPr kumimoji="1" lang="en-US" altLang="ja-JP" sz="1600" b="0">
              <a:solidFill>
                <a:srgbClr val="000000"/>
              </a:solidFill>
            </a:rPr>
            <a:t>)</a:t>
          </a:r>
          <a:r>
            <a:rPr kumimoji="1" lang="ja-JP" altLang="en-US" sz="1600" b="0">
              <a:solidFill>
                <a:srgbClr val="000000"/>
              </a:solidFill>
            </a:rPr>
            <a:t>に記載の型番を入力</a:t>
          </a:r>
        </a:p>
        <a:p>
          <a:pPr algn="l"/>
          <a:endParaRPr kumimoji="1" lang="ja-JP" altLang="en-US" sz="1600" b="0">
            <a:solidFill>
              <a:srgbClr val="000000"/>
            </a:solidFill>
          </a:endParaRPr>
        </a:p>
        <a:p>
          <a:pPr algn="l"/>
          <a:r>
            <a:rPr kumimoji="1" lang="ja-JP" altLang="en-US" sz="1600" b="0">
              <a:solidFill>
                <a:srgbClr val="000000"/>
              </a:solidFill>
            </a:rPr>
            <a:t>ワイルドカード「■」を用いる場合、</a:t>
          </a:r>
        </a:p>
        <a:p>
          <a:pPr algn="l"/>
          <a:r>
            <a:rPr kumimoji="1" lang="ja-JP" altLang="en-US" sz="1600" b="0">
              <a:solidFill>
                <a:srgbClr val="000000"/>
              </a:solidFill>
            </a:rPr>
            <a:t>ワイルドカードの内訳一覧に、枝番の情報を入力</a:t>
          </a:r>
        </a:p>
        <a:p>
          <a:pPr algn="l"/>
          <a:endParaRPr kumimoji="1" lang="en-US" altLang="ja-JP" sz="1600" b="0">
            <a:solidFill>
              <a:srgbClr val="000000"/>
            </a:solidFill>
          </a:endParaRPr>
        </a:p>
        <a:p>
          <a:pPr algn="l"/>
          <a:r>
            <a:rPr kumimoji="1" lang="ja-JP" altLang="en-US" sz="1600" b="1" u="sng">
              <a:solidFill>
                <a:srgbClr val="000000"/>
              </a:solidFill>
            </a:rPr>
            <a:t>⑥電源周波数を選択してください</a:t>
          </a:r>
          <a:r>
            <a:rPr kumimoji="1" lang="ja-JP" altLang="en-US" sz="1600" b="1" u="none">
              <a:solidFill>
                <a:srgbClr val="000000"/>
              </a:solidFill>
            </a:rPr>
            <a:t>　</a:t>
          </a:r>
          <a:r>
            <a:rPr kumimoji="1" lang="en-US" altLang="ja-JP" sz="1600" b="1" u="none">
              <a:solidFill>
                <a:srgbClr val="000000"/>
              </a:solidFill>
            </a:rPr>
            <a:t>※</a:t>
          </a:r>
          <a:r>
            <a:rPr kumimoji="1" lang="ja-JP" altLang="en-US" sz="1600" b="1" u="none">
              <a:solidFill>
                <a:srgbClr val="000000"/>
              </a:solidFill>
            </a:rPr>
            <a:t>任意項目です</a:t>
          </a:r>
          <a:endParaRPr kumimoji="1" lang="en-US" altLang="ja-JP" sz="1600" b="1" u="none">
            <a:solidFill>
              <a:srgbClr val="000000"/>
            </a:solidFill>
          </a:endParaRPr>
        </a:p>
        <a:p>
          <a:pPr algn="l"/>
          <a:r>
            <a:rPr kumimoji="1" lang="ja-JP" altLang="en-US" sz="1600" b="0" u="none">
              <a:solidFill>
                <a:srgbClr val="000000"/>
              </a:solidFill>
            </a:rPr>
            <a:t>周波数によって性能値や能力値が異なる場合、プルダウンから選択</a:t>
          </a:r>
          <a:endParaRPr kumimoji="1" lang="en-US" altLang="ja-JP" sz="1600" b="0" u="none">
            <a:solidFill>
              <a:srgbClr val="000000"/>
            </a:solidFill>
          </a:endParaRPr>
        </a:p>
        <a:p>
          <a:pPr algn="l"/>
          <a:r>
            <a:rPr kumimoji="1" lang="en-US" altLang="ja-JP" sz="1600" b="0" u="none">
              <a:solidFill>
                <a:srgbClr val="000000"/>
              </a:solidFill>
            </a:rPr>
            <a:t>※</a:t>
          </a:r>
          <a:r>
            <a:rPr kumimoji="1" lang="ja-JP" altLang="en-US" sz="1600" b="0" u="none">
              <a:solidFill>
                <a:srgbClr val="000000"/>
              </a:solidFill>
            </a:rPr>
            <a:t>性能値や能力値が同じ場合は空欄としてください</a:t>
          </a:r>
          <a:endParaRPr kumimoji="1" lang="en-US" altLang="ja-JP" sz="1600" b="0" u="none">
            <a:solidFill>
              <a:srgbClr val="000000"/>
            </a:solidFill>
          </a:endParaRPr>
        </a:p>
      </xdr:txBody>
    </xdr:sp>
    <xdr:clientData/>
  </xdr:twoCellAnchor>
  <xdr:twoCellAnchor editAs="oneCell">
    <xdr:from>
      <xdr:col>9</xdr:col>
      <xdr:colOff>32911</xdr:colOff>
      <xdr:row>18</xdr:row>
      <xdr:rowOff>0</xdr:rowOff>
    </xdr:from>
    <xdr:to>
      <xdr:col>12</xdr:col>
      <xdr:colOff>22571</xdr:colOff>
      <xdr:row>20</xdr:row>
      <xdr:rowOff>21825</xdr:rowOff>
    </xdr:to>
    <xdr:sp macro="" textlink="">
      <xdr:nvSpPr>
        <xdr:cNvPr id="22" name="右中かっこ 21">
          <a:extLst>
            <a:ext uri="{FF2B5EF4-FFF2-40B4-BE49-F238E27FC236}">
              <a16:creationId xmlns:a16="http://schemas.microsoft.com/office/drawing/2014/main" id="{4311449F-ED6C-4328-833B-983549BA95A1}"/>
            </a:ext>
          </a:extLst>
        </xdr:cNvPr>
        <xdr:cNvSpPr/>
      </xdr:nvSpPr>
      <xdr:spPr>
        <a:xfrm rot="5400000">
          <a:off x="23212628" y="8668419"/>
          <a:ext cx="654805" cy="5312057"/>
        </a:xfrm>
        <a:prstGeom prst="rightBrace">
          <a:avLst>
            <a:gd name="adj1" fmla="val 53633"/>
            <a:gd name="adj2" fmla="val 45169"/>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10</xdr:col>
      <xdr:colOff>1648403</xdr:colOff>
      <xdr:row>21</xdr:row>
      <xdr:rowOff>232931</xdr:rowOff>
    </xdr:from>
    <xdr:to>
      <xdr:col>14</xdr:col>
      <xdr:colOff>2687481</xdr:colOff>
      <xdr:row>35</xdr:row>
      <xdr:rowOff>17784</xdr:rowOff>
    </xdr:to>
    <xdr:sp macro="" textlink="">
      <xdr:nvSpPr>
        <xdr:cNvPr id="23" name="吹き出し: 角を丸めた四角形 22">
          <a:extLst>
            <a:ext uri="{FF2B5EF4-FFF2-40B4-BE49-F238E27FC236}">
              <a16:creationId xmlns:a16="http://schemas.microsoft.com/office/drawing/2014/main" id="{955E597B-3CE6-464F-830D-9435EA05A5AB}"/>
            </a:ext>
          </a:extLst>
        </xdr:cNvPr>
        <xdr:cNvSpPr/>
      </xdr:nvSpPr>
      <xdr:spPr>
        <a:xfrm>
          <a:off x="26049721" y="12165158"/>
          <a:ext cx="7210239" cy="4160466"/>
        </a:xfrm>
        <a:prstGeom prst="wedgeRoundRectCallout">
          <a:avLst>
            <a:gd name="adj1" fmla="val -38549"/>
            <a:gd name="adj2" fmla="val -7803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j-ea"/>
              <a:ea typeface="+mj-ea"/>
            </a:rPr>
            <a:t>【</a:t>
          </a:r>
          <a:r>
            <a:rPr kumimoji="1" lang="ja-JP" altLang="en-US" sz="1600" b="1">
              <a:solidFill>
                <a:srgbClr val="000000"/>
              </a:solidFill>
              <a:latin typeface="+mj-ea"/>
              <a:ea typeface="+mj-ea"/>
            </a:rPr>
            <a:t>　⑦連結型フラグ　</a:t>
          </a:r>
          <a:r>
            <a:rPr kumimoji="1" lang="en-US" altLang="ja-JP" sz="1600" b="1">
              <a:solidFill>
                <a:srgbClr val="000000"/>
              </a:solidFill>
              <a:latin typeface="+mj-ea"/>
              <a:ea typeface="+mj-ea"/>
            </a:rPr>
            <a:t>】</a:t>
          </a:r>
        </a:p>
        <a:p>
          <a:pPr algn="l"/>
          <a:endParaRPr kumimoji="1" lang="en-US" altLang="ja-JP" sz="1600" b="1">
            <a:solidFill>
              <a:srgbClr val="000000"/>
            </a:solidFill>
            <a:latin typeface="+mj-ea"/>
            <a:ea typeface="+mj-ea"/>
          </a:endParaRPr>
        </a:p>
        <a:p>
          <a:pPr algn="l"/>
          <a:r>
            <a:rPr kumimoji="1" lang="ja-JP" altLang="en-US" sz="1600" b="1" u="sng">
              <a:solidFill>
                <a:srgbClr val="000000"/>
              </a:solidFill>
              <a:latin typeface="+mj-ea"/>
              <a:ea typeface="+mj-ea"/>
            </a:rPr>
            <a:t>⑦登録内容に応じてプルダウンで選択してください</a:t>
          </a:r>
          <a:endParaRPr kumimoji="1" lang="en-US" altLang="ja-JP" sz="1600" b="1" u="sng">
            <a:solidFill>
              <a:srgbClr val="000000"/>
            </a:solidFill>
            <a:latin typeface="+mj-ea"/>
            <a:ea typeface="+mj-ea"/>
          </a:endParaRPr>
        </a:p>
        <a:p>
          <a:pPr algn="l"/>
          <a:endParaRPr kumimoji="1" lang="en-US" altLang="ja-JP" sz="1600" b="0" u="none">
            <a:solidFill>
              <a:srgbClr val="000000"/>
            </a:solidFill>
            <a:latin typeface="+mj-ea"/>
            <a:ea typeface="+mj-ea"/>
          </a:endParaRPr>
        </a:p>
        <a:p>
          <a:pPr algn="l"/>
          <a:r>
            <a:rPr kumimoji="1" lang="ja-JP" altLang="en-US" sz="1600" b="0">
              <a:solidFill>
                <a:srgbClr val="000000"/>
              </a:solidFill>
              <a:latin typeface="+mj-ea"/>
              <a:ea typeface="+mj-ea"/>
            </a:rPr>
            <a:t>室外機を連結利用する場合　→　「連結」　を選択</a:t>
          </a:r>
          <a:endParaRPr kumimoji="1" lang="en-US" altLang="ja-JP" sz="1600" b="0">
            <a:solidFill>
              <a:srgbClr val="000000"/>
            </a:solidFill>
            <a:latin typeface="+mj-ea"/>
            <a:ea typeface="+mj-ea"/>
          </a:endParaRPr>
        </a:p>
        <a:p>
          <a:pPr algn="l"/>
          <a:endParaRPr kumimoji="1" lang="en-US" altLang="ja-JP" sz="1600" b="0">
            <a:solidFill>
              <a:srgbClr val="000000"/>
            </a:solidFill>
            <a:latin typeface="+mj-ea"/>
            <a:ea typeface="+mj-ea"/>
          </a:endParaRPr>
        </a:p>
        <a:p>
          <a:pPr algn="l"/>
          <a:r>
            <a:rPr kumimoji="1" lang="ja-JP" altLang="en-US" sz="1600" b="0">
              <a:solidFill>
                <a:srgbClr val="000000"/>
              </a:solidFill>
              <a:latin typeface="+mj-ea"/>
              <a:ea typeface="+mj-ea"/>
            </a:rPr>
            <a:t>室外機を連結利用しない場合　→　「</a:t>
          </a:r>
          <a:r>
            <a:rPr kumimoji="1" lang="en-US" altLang="ja-JP" sz="1600" b="0">
              <a:solidFill>
                <a:srgbClr val="000000"/>
              </a:solidFill>
              <a:latin typeface="+mj-ea"/>
              <a:ea typeface="+mj-ea"/>
            </a:rPr>
            <a:t>-</a:t>
          </a:r>
          <a:r>
            <a:rPr kumimoji="1" lang="ja-JP" altLang="en-US" sz="1600" b="0">
              <a:solidFill>
                <a:srgbClr val="000000"/>
              </a:solidFill>
              <a:latin typeface="+mj-ea"/>
              <a:ea typeface="+mj-ea"/>
            </a:rPr>
            <a:t>」　を選択</a:t>
          </a:r>
          <a:endParaRPr kumimoji="1" lang="en-US" altLang="ja-JP" sz="1600" b="0">
            <a:solidFill>
              <a:srgbClr val="000000"/>
            </a:solidFill>
            <a:latin typeface="+mj-ea"/>
            <a:ea typeface="+mj-ea"/>
          </a:endParaRPr>
        </a:p>
        <a:p>
          <a:pPr algn="l"/>
          <a:endParaRPr kumimoji="1" lang="en-US" altLang="ja-JP" sz="1600" b="0">
            <a:solidFill>
              <a:srgbClr val="000000"/>
            </a:solidFill>
            <a:latin typeface="+mj-ea"/>
            <a:ea typeface="+mj-ea"/>
          </a:endParaRPr>
        </a:p>
        <a:p>
          <a:pPr algn="l"/>
          <a:r>
            <a:rPr kumimoji="1" lang="ja-JP" altLang="en-US" sz="1600" b="0">
              <a:solidFill>
                <a:srgbClr val="000000"/>
              </a:solidFill>
              <a:latin typeface="+mj-ea"/>
              <a:ea typeface="+mj-ea"/>
            </a:rPr>
            <a:t>ハイブリッド空調で室外機マルチ型の場合　→　「ハイブリッド」　を選択</a:t>
          </a:r>
          <a:endParaRPr kumimoji="1" lang="en-US" altLang="ja-JP" sz="1600" b="0">
            <a:solidFill>
              <a:srgbClr val="000000"/>
            </a:solidFill>
            <a:latin typeface="+mj-ea"/>
            <a:ea typeface="+mj-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ハイブリッド空調で室外機一体型の場合　→　</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GHP</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として申請</a:t>
          </a:r>
          <a:endPar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xdr:txBody>
    </xdr:sp>
    <xdr:clientData/>
  </xdr:twoCellAnchor>
  <xdr:twoCellAnchor editAs="oneCell">
    <xdr:from>
      <xdr:col>1</xdr:col>
      <xdr:colOff>17318</xdr:colOff>
      <xdr:row>25</xdr:row>
      <xdr:rowOff>70717</xdr:rowOff>
    </xdr:from>
    <xdr:to>
      <xdr:col>4</xdr:col>
      <xdr:colOff>628533</xdr:colOff>
      <xdr:row>41</xdr:row>
      <xdr:rowOff>18936</xdr:rowOff>
    </xdr:to>
    <xdr:sp macro="" textlink="">
      <xdr:nvSpPr>
        <xdr:cNvPr id="25" name="正方形/長方形 24">
          <a:extLst>
            <a:ext uri="{FF2B5EF4-FFF2-40B4-BE49-F238E27FC236}">
              <a16:creationId xmlns:a16="http://schemas.microsoft.com/office/drawing/2014/main" id="{67E199BE-A7DD-4EF6-9DD0-4628C10DB606}"/>
            </a:ext>
          </a:extLst>
        </xdr:cNvPr>
        <xdr:cNvSpPr/>
      </xdr:nvSpPr>
      <xdr:spPr>
        <a:xfrm>
          <a:off x="900545" y="13249853"/>
          <a:ext cx="8463972" cy="4949826"/>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j-ea"/>
              <a:ea typeface="+mj-ea"/>
              <a:cs typeface="Meiryo UI" panose="020B0604030504040204" pitchFamily="50" charset="-128"/>
            </a:rPr>
            <a:t>◆製品型番リスト　入力ルール◆</a:t>
          </a:r>
          <a:endParaRPr kumimoji="1" lang="en-US" altLang="ja-JP" sz="1600" b="1" u="sng">
            <a:solidFill>
              <a:srgbClr val="FF0000"/>
            </a:solidFill>
            <a:latin typeface="+mj-ea"/>
            <a:ea typeface="+mj-ea"/>
            <a:cs typeface="Meiryo UI" panose="020B0604030504040204" pitchFamily="50" charset="-128"/>
          </a:endParaRPr>
        </a:p>
        <a:p>
          <a:pPr algn="l"/>
          <a:endParaRPr kumimoji="1" lang="en-US" altLang="ja-JP" sz="1600" b="1">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・製品名、型番、数値はカタログ</a:t>
          </a:r>
          <a:r>
            <a:rPr kumimoji="1" lang="en-US" altLang="ja-JP" sz="1600" b="0" u="sng">
              <a:solidFill>
                <a:srgbClr val="FF0000"/>
              </a:solidFill>
              <a:latin typeface="+mj-ea"/>
              <a:ea typeface="+mj-ea"/>
              <a:cs typeface="Meiryo UI" panose="020B0604030504040204" pitchFamily="50" charset="-128"/>
            </a:rPr>
            <a:t>(</a:t>
          </a:r>
          <a:r>
            <a:rPr kumimoji="1" lang="ja-JP" altLang="en-US" sz="1600" b="0" u="sng">
              <a:solidFill>
                <a:srgbClr val="FF0000"/>
              </a:solidFill>
              <a:latin typeface="+mj-ea"/>
              <a:ea typeface="+mj-ea"/>
              <a:cs typeface="Meiryo UI" panose="020B0604030504040204" pitchFamily="50" charset="-128"/>
            </a:rPr>
            <a:t>仕様書等）の記載と一致させること</a:t>
          </a:r>
          <a:endParaRPr kumimoji="1" lang="en-US" altLang="ja-JP" sz="1600" b="0" u="sng">
            <a:solidFill>
              <a:srgbClr val="FF0000"/>
            </a:solidFill>
            <a:latin typeface="+mj-ea"/>
            <a:ea typeface="+mj-ea"/>
            <a:cs typeface="Meiryo UI" panose="020B0604030504040204" pitchFamily="50" charset="-128"/>
          </a:endParaRPr>
        </a:p>
        <a:p>
          <a:pPr algn="l"/>
          <a:endParaRPr kumimoji="1" lang="ja-JP" altLang="en-US" sz="1600" b="0" u="sng">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・数値の入力欄において、単位記号は含めないこと</a:t>
          </a:r>
        </a:p>
        <a:p>
          <a:pPr algn="l"/>
          <a:r>
            <a:rPr kumimoji="1" lang="ja-JP" altLang="en-US" sz="1600" b="0" u="sng">
              <a:solidFill>
                <a:srgbClr val="FF0000"/>
              </a:solidFill>
              <a:latin typeface="+mj-ea"/>
              <a:ea typeface="+mj-ea"/>
              <a:cs typeface="Meiryo UI" panose="020B0604030504040204" pitchFamily="50" charset="-128"/>
            </a:rPr>
            <a:t>・半角</a:t>
          </a:r>
          <a:r>
            <a:rPr kumimoji="1" lang="en-US" altLang="ja-JP" sz="1600" b="0" u="sng">
              <a:solidFill>
                <a:srgbClr val="FF0000"/>
              </a:solidFill>
              <a:latin typeface="+mj-ea"/>
              <a:ea typeface="+mj-ea"/>
              <a:cs typeface="Meiryo UI" panose="020B0604030504040204" pitchFamily="50" charset="-128"/>
            </a:rPr>
            <a:t>/</a:t>
          </a:r>
          <a:r>
            <a:rPr kumimoji="1" lang="ja-JP" altLang="en-US" sz="1600" b="0" u="sng">
              <a:solidFill>
                <a:srgbClr val="FF0000"/>
              </a:solidFill>
              <a:latin typeface="+mj-ea"/>
              <a:ea typeface="+mj-ea"/>
              <a:cs typeface="Meiryo UI" panose="020B0604030504040204" pitchFamily="50" charset="-128"/>
            </a:rPr>
            <a:t>全角入力に</a:t>
          </a:r>
          <a:r>
            <a:rPr kumimoji="1" lang="ja-JP" altLang="en-US" sz="1600" b="0" u="sng">
              <a:solidFill>
                <a:srgbClr val="FF0000"/>
              </a:solidFill>
              <a:latin typeface="+mn-ea"/>
              <a:ea typeface="+mn-ea"/>
              <a:cs typeface="Meiryo UI" panose="020B0604030504040204" pitchFamily="50" charset="-128"/>
            </a:rPr>
            <a:t>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j-ea"/>
              <a:ea typeface="+mj-ea"/>
              <a:cs typeface="Meiryo UI" panose="020B0604030504040204" pitchFamily="50" charset="-128"/>
            </a:rPr>
            <a:t>英数字、記号</a:t>
          </a:r>
          <a:r>
            <a:rPr kumimoji="1" lang="en-US" altLang="ja-JP" sz="1600" b="0">
              <a:solidFill>
                <a:srgbClr val="FF0000"/>
              </a:solidFill>
              <a:latin typeface="+mj-ea"/>
              <a:ea typeface="+mj-ea"/>
              <a:cs typeface="Meiryo UI" panose="020B0604030504040204" pitchFamily="50" charset="-128"/>
            </a:rPr>
            <a:t>(/</a:t>
          </a:r>
          <a:r>
            <a:rPr kumimoji="1" lang="ja-JP" altLang="en-US" sz="1600" b="0">
              <a:solidFill>
                <a:srgbClr val="FF0000"/>
              </a:solidFill>
              <a:latin typeface="+mj-ea"/>
              <a:ea typeface="+mj-ea"/>
              <a:cs typeface="Meiryo UI" panose="020B0604030504040204" pitchFamily="50" charset="-128"/>
            </a:rPr>
            <a:t>スラッシュ、</a:t>
          </a:r>
          <a:r>
            <a:rPr kumimoji="1" lang="en-US" altLang="ja-JP" sz="1600" b="0">
              <a:solidFill>
                <a:srgbClr val="FF0000"/>
              </a:solidFill>
              <a:latin typeface="+mj-ea"/>
              <a:ea typeface="+mj-ea"/>
              <a:cs typeface="Meiryo UI" panose="020B0604030504040204" pitchFamily="50" charset="-128"/>
            </a:rPr>
            <a:t>-</a:t>
          </a:r>
          <a:r>
            <a:rPr kumimoji="1" lang="ja-JP" altLang="en-US" sz="1600" b="0">
              <a:solidFill>
                <a:srgbClr val="FF0000"/>
              </a:solidFill>
              <a:latin typeface="+mj-ea"/>
              <a:ea typeface="+mj-ea"/>
              <a:cs typeface="Meiryo UI" panose="020B0604030504040204" pitchFamily="50" charset="-128"/>
            </a:rPr>
            <a:t>ハイフン等</a:t>
          </a:r>
          <a:r>
            <a:rPr kumimoji="1" lang="en-US" altLang="ja-JP" sz="1600" b="0">
              <a:solidFill>
                <a:srgbClr val="FF0000"/>
              </a:solidFill>
              <a:latin typeface="+mj-ea"/>
              <a:ea typeface="+mj-ea"/>
              <a:cs typeface="Meiryo UI" panose="020B0604030504040204" pitchFamily="50" charset="-128"/>
            </a:rPr>
            <a:t>)</a:t>
          </a:r>
          <a:r>
            <a:rPr kumimoji="1" lang="ja-JP" altLang="en-US" sz="1600" b="0" baseline="0">
              <a:solidFill>
                <a:srgbClr val="FF0000"/>
              </a:solidFill>
              <a:latin typeface="+mj-ea"/>
              <a:ea typeface="+mj-ea"/>
              <a:cs typeface="Meiryo UI" panose="020B0604030504040204" pitchFamily="50" charset="-128"/>
            </a:rPr>
            <a:t>　</a:t>
          </a:r>
          <a:r>
            <a:rPr kumimoji="1" lang="ja-JP" altLang="en-US" sz="1600" b="0">
              <a:solidFill>
                <a:srgbClr val="FF0000"/>
              </a:solidFill>
              <a:latin typeface="+mj-ea"/>
              <a:ea typeface="+mj-ea"/>
              <a:cs typeface="Meiryo UI" panose="020B0604030504040204" pitchFamily="50" charset="-128"/>
            </a:rPr>
            <a:t>→　半角</a:t>
          </a:r>
          <a:endParaRPr kumimoji="1" lang="en-US" altLang="ja-JP" sz="1600" b="0">
            <a:solidFill>
              <a:srgbClr val="FF0000"/>
            </a:solidFill>
            <a:latin typeface="+mj-ea"/>
            <a:ea typeface="+mj-ea"/>
            <a:cs typeface="Meiryo UI" panose="020B0604030504040204" pitchFamily="50" charset="-128"/>
          </a:endParaRPr>
        </a:p>
        <a:p>
          <a:pPr algn="l"/>
          <a:r>
            <a:rPr kumimoji="1" lang="ja-JP" altLang="en-US" sz="1600" b="0">
              <a:solidFill>
                <a:srgbClr val="FF0000"/>
              </a:solidFill>
              <a:latin typeface="+mj-ea"/>
              <a:ea typeface="+mj-ea"/>
              <a:cs typeface="Meiryo UI" panose="020B0604030504040204" pitchFamily="50" charset="-128"/>
            </a:rPr>
            <a:t>漢字、片仮名、平仮名　→　全角</a:t>
          </a:r>
          <a:endParaRPr kumimoji="1" lang="en-US" altLang="ja-JP" sz="1600" b="0">
            <a:solidFill>
              <a:srgbClr val="FF0000"/>
            </a:solidFill>
            <a:latin typeface="+mj-ea"/>
            <a:ea typeface="+mj-ea"/>
            <a:cs typeface="Meiryo UI" panose="020B0604030504040204" pitchFamily="50" charset="-128"/>
          </a:endParaRPr>
        </a:p>
        <a:p>
          <a:pPr algn="l"/>
          <a:endParaRPr kumimoji="1" lang="en-US" altLang="ja-JP" sz="1600" b="0">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・基準値を超える型番を登録すること</a:t>
          </a:r>
          <a:endParaRPr kumimoji="1" lang="en-US" altLang="ja-JP" sz="1600" b="0" u="sng">
            <a:solidFill>
              <a:srgbClr val="FF0000"/>
            </a:solidFill>
            <a:latin typeface="+mj-ea"/>
            <a:ea typeface="+mj-ea"/>
            <a:cs typeface="Meiryo UI" panose="020B0604030504040204" pitchFamily="50" charset="-128"/>
          </a:endParaRPr>
        </a:p>
        <a:p>
          <a:pPr algn="l"/>
          <a:r>
            <a:rPr kumimoji="1" lang="ja-JP" altLang="en-US" sz="1600" b="0">
              <a:solidFill>
                <a:srgbClr val="FF0000"/>
              </a:solidFill>
              <a:latin typeface="+mj-ea"/>
              <a:ea typeface="+mj-ea"/>
              <a:cs typeface="Meiryo UI" panose="020B0604030504040204" pitchFamily="50" charset="-128"/>
            </a:rPr>
            <a:t>→　「基準値」シートを参照</a:t>
          </a:r>
          <a:endParaRPr kumimoji="1" lang="en-US" altLang="ja-JP" sz="1600" b="0">
            <a:solidFill>
              <a:srgbClr val="FF0000"/>
            </a:solidFill>
            <a:latin typeface="+mj-ea"/>
            <a:ea typeface="+mj-ea"/>
            <a:cs typeface="Meiryo UI" panose="020B0604030504040204" pitchFamily="50" charset="-128"/>
          </a:endParaRPr>
        </a:p>
        <a:p>
          <a:pPr algn="l"/>
          <a:endParaRPr kumimoji="1" lang="en-US" altLang="ja-JP" sz="1600" b="0">
            <a:solidFill>
              <a:srgbClr val="FF0000"/>
            </a:solidFill>
            <a:latin typeface="+mj-ea"/>
            <a:ea typeface="+mj-ea"/>
            <a:cs typeface="Meiryo UI" panose="020B0604030504040204" pitchFamily="50" charset="-128"/>
          </a:endParaRPr>
        </a:p>
        <a:p>
          <a:pPr algn="l"/>
          <a:r>
            <a:rPr kumimoji="1" lang="ja-JP" altLang="en-US" sz="1600" b="0">
              <a:solidFill>
                <a:srgbClr val="FF0000"/>
              </a:solidFill>
              <a:latin typeface="+mj-ea"/>
              <a:ea typeface="+mj-ea"/>
              <a:cs typeface="Meiryo UI" panose="020B0604030504040204" pitchFamily="50" charset="-128"/>
            </a:rPr>
            <a:t>・同一型番の製品で電源周波数が複数あり、性能値や能力値が異なる場合は、電波周波数ごとに同一型番を入力すること</a:t>
          </a:r>
        </a:p>
      </xdr:txBody>
    </xdr:sp>
    <xdr:clientData/>
  </xdr:twoCellAnchor>
  <xdr:twoCellAnchor editAs="oneCell">
    <xdr:from>
      <xdr:col>1</xdr:col>
      <xdr:colOff>2234046</xdr:colOff>
      <xdr:row>19</xdr:row>
      <xdr:rowOff>103909</xdr:rowOff>
    </xdr:from>
    <xdr:to>
      <xdr:col>3</xdr:col>
      <xdr:colOff>669059</xdr:colOff>
      <xdr:row>24</xdr:row>
      <xdr:rowOff>173613</xdr:rowOff>
    </xdr:to>
    <xdr:sp macro="" textlink="">
      <xdr:nvSpPr>
        <xdr:cNvPr id="26" name="吹き出し: 角を丸めた四角形 25">
          <a:extLst>
            <a:ext uri="{FF2B5EF4-FFF2-40B4-BE49-F238E27FC236}">
              <a16:creationId xmlns:a16="http://schemas.microsoft.com/office/drawing/2014/main" id="{2C4EF0DC-E518-4F37-BAA0-AFE9973608E5}"/>
            </a:ext>
          </a:extLst>
        </xdr:cNvPr>
        <xdr:cNvSpPr/>
      </xdr:nvSpPr>
      <xdr:spPr>
        <a:xfrm>
          <a:off x="3117273" y="11412682"/>
          <a:ext cx="3674629" cy="1628341"/>
        </a:xfrm>
        <a:prstGeom prst="wedgeRoundRectCallout">
          <a:avLst>
            <a:gd name="adj1" fmla="val -8391"/>
            <a:gd name="adj2" fmla="val -7418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j-ea"/>
              <a:ea typeface="+mj-ea"/>
            </a:rPr>
            <a:t>【</a:t>
          </a:r>
          <a:r>
            <a:rPr kumimoji="1" lang="ja-JP" altLang="en-US" sz="1600" b="1">
              <a:solidFill>
                <a:srgbClr val="000000"/>
              </a:solidFill>
              <a:latin typeface="+mj-ea"/>
              <a:ea typeface="+mj-ea"/>
            </a:rPr>
            <a:t>　①種別　</a:t>
          </a:r>
          <a:r>
            <a:rPr kumimoji="1" lang="en-US" altLang="ja-JP" sz="1600" b="1">
              <a:solidFill>
                <a:srgbClr val="000000"/>
              </a:solidFill>
              <a:latin typeface="+mj-ea"/>
              <a:ea typeface="+mj-ea"/>
            </a:rPr>
            <a:t>】</a:t>
          </a:r>
        </a:p>
        <a:p>
          <a:pPr algn="l"/>
          <a:endParaRPr kumimoji="1" lang="en-US" altLang="ja-JP" sz="1600">
            <a:solidFill>
              <a:srgbClr val="000000"/>
            </a:solidFill>
            <a:latin typeface="+mj-ea"/>
            <a:ea typeface="+mj-ea"/>
          </a:endParaRPr>
        </a:p>
        <a:p>
          <a:pPr algn="l"/>
          <a:r>
            <a:rPr kumimoji="1" lang="ja-JP" altLang="en-US" sz="1600" b="1" u="sng">
              <a:solidFill>
                <a:srgbClr val="000000"/>
              </a:solidFill>
              <a:latin typeface="+mj-ea"/>
              <a:ea typeface="+mj-ea"/>
            </a:rPr>
            <a:t>①種別を選択してください</a:t>
          </a:r>
          <a:endParaRPr kumimoji="1" lang="en-US" altLang="ja-JP" sz="1600" b="0" u="none">
            <a:solidFill>
              <a:srgbClr val="000000"/>
            </a:solidFill>
            <a:latin typeface="+mj-ea"/>
            <a:ea typeface="+mj-ea"/>
          </a:endParaRPr>
        </a:p>
        <a:p>
          <a:pPr algn="l"/>
          <a:r>
            <a:rPr kumimoji="1" lang="ja-JP" altLang="en-US" sz="1600" b="0" u="none">
              <a:solidFill>
                <a:srgbClr val="000000"/>
              </a:solidFill>
              <a:latin typeface="+mj-ea"/>
              <a:ea typeface="+mj-ea"/>
            </a:rPr>
            <a:t>プルダウンで選択</a:t>
          </a:r>
          <a:endParaRPr kumimoji="1" lang="en-US" altLang="ja-JP" sz="1600" b="0" u="none">
            <a:solidFill>
              <a:srgbClr val="000000"/>
            </a:solidFill>
            <a:latin typeface="+mj-ea"/>
            <a:ea typeface="+mj-ea"/>
          </a:endParaRPr>
        </a:p>
      </xdr:txBody>
    </xdr:sp>
    <xdr:clientData/>
  </xdr:twoCellAnchor>
  <xdr:twoCellAnchor editAs="oneCell">
    <xdr:from>
      <xdr:col>7</xdr:col>
      <xdr:colOff>1541318</xdr:colOff>
      <xdr:row>33</xdr:row>
      <xdr:rowOff>124402</xdr:rowOff>
    </xdr:from>
    <xdr:to>
      <xdr:col>10</xdr:col>
      <xdr:colOff>969649</xdr:colOff>
      <xdr:row>42</xdr:row>
      <xdr:rowOff>97565</xdr:rowOff>
    </xdr:to>
    <xdr:sp macro="" textlink="">
      <xdr:nvSpPr>
        <xdr:cNvPr id="27" name="正方形/長方形 26">
          <a:extLst>
            <a:ext uri="{FF2B5EF4-FFF2-40B4-BE49-F238E27FC236}">
              <a16:creationId xmlns:a16="http://schemas.microsoft.com/office/drawing/2014/main" id="{7CFC3C29-9099-4E9A-AD10-127C39EF9A3B}"/>
            </a:ext>
          </a:extLst>
        </xdr:cNvPr>
        <xdr:cNvSpPr/>
      </xdr:nvSpPr>
      <xdr:spPr>
        <a:xfrm>
          <a:off x="19032682" y="15797357"/>
          <a:ext cx="6657459" cy="2784423"/>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a:solidFill>
                <a:srgbClr val="FF0000"/>
              </a:solidFill>
              <a:effectLst/>
              <a:latin typeface="+mj-ea"/>
              <a:ea typeface="+mj-ea"/>
              <a:cs typeface="+mn-cs"/>
            </a:rPr>
            <a:t>◆型番・電源周波数の重複について◆</a:t>
          </a:r>
          <a:endParaRPr kumimoji="1" lang="en-US" altLang="ja-JP" sz="1600" b="1" u="sng">
            <a:solidFill>
              <a:srgbClr val="FF0000"/>
            </a:solidFill>
            <a:effectLst/>
            <a:latin typeface="+mj-ea"/>
            <a:ea typeface="+mj-ea"/>
            <a:cs typeface="+mn-cs"/>
          </a:endParaRPr>
        </a:p>
        <a:p>
          <a:endParaRPr kumimoji="1" lang="en-US" altLang="ja-JP" sz="1600" b="1">
            <a:solidFill>
              <a:srgbClr val="FF0000"/>
            </a:solidFill>
            <a:effectLst/>
            <a:latin typeface="+mj-ea"/>
            <a:ea typeface="+mj-ea"/>
            <a:cs typeface="+mn-cs"/>
          </a:endParaRPr>
        </a:p>
        <a:p>
          <a:r>
            <a:rPr kumimoji="1" lang="ja-JP" altLang="en-US" sz="1600" b="0">
              <a:solidFill>
                <a:srgbClr val="FF0000"/>
              </a:solidFill>
              <a:effectLst/>
              <a:latin typeface="+mj-ea"/>
              <a:ea typeface="+mj-ea"/>
              <a:cs typeface="+mn-cs"/>
            </a:rPr>
            <a:t>登録型番が重複している場合、または登録型番と電源周波数の組み合わせが重複している場合は、セルがオレンジ色に着色される。</a:t>
          </a:r>
        </a:p>
        <a:p>
          <a:endParaRPr kumimoji="1" lang="en-US" altLang="ja-JP" sz="1600" b="1">
            <a:solidFill>
              <a:srgbClr val="FF0000"/>
            </a:solidFill>
            <a:effectLst/>
            <a:latin typeface="+mj-ea"/>
            <a:ea typeface="+mj-ea"/>
            <a:cs typeface="+mn-cs"/>
          </a:endParaRPr>
        </a:p>
        <a:p>
          <a:r>
            <a:rPr kumimoji="1" lang="ja-JP" altLang="en-US" sz="1600" b="0" u="sng">
              <a:solidFill>
                <a:srgbClr val="FF0000"/>
              </a:solidFill>
              <a:effectLst/>
              <a:latin typeface="+mj-ea"/>
              <a:ea typeface="+mj-ea"/>
              <a:cs typeface="+mn-cs"/>
            </a:rPr>
            <a:t>→　一意の型番であること、または一意の型番</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電波周波数であることを確認のうえ、入力すること</a:t>
          </a:r>
          <a:endParaRPr kumimoji="1" lang="en-US" altLang="ja-JP" sz="1600" b="1" u="sng" baseline="0">
            <a:solidFill>
              <a:srgbClr val="FF0000"/>
            </a:solidFill>
            <a:effectLst/>
            <a:latin typeface="+mj-ea"/>
            <a:ea typeface="+mj-ea"/>
            <a:cs typeface="+mn-cs"/>
          </a:endParaRPr>
        </a:p>
      </xdr:txBody>
    </xdr:sp>
    <xdr:clientData/>
  </xdr:twoCellAnchor>
  <xdr:twoCellAnchor editAs="oneCell">
    <xdr:from>
      <xdr:col>13</xdr:col>
      <xdr:colOff>0</xdr:colOff>
      <xdr:row>18</xdr:row>
      <xdr:rowOff>0</xdr:rowOff>
    </xdr:from>
    <xdr:to>
      <xdr:col>17</xdr:col>
      <xdr:colOff>3010479</xdr:colOff>
      <xdr:row>20</xdr:row>
      <xdr:rowOff>22462</xdr:rowOff>
    </xdr:to>
    <xdr:sp macro="" textlink="">
      <xdr:nvSpPr>
        <xdr:cNvPr id="28" name="右中かっこ 27">
          <a:extLst>
            <a:ext uri="{FF2B5EF4-FFF2-40B4-BE49-F238E27FC236}">
              <a16:creationId xmlns:a16="http://schemas.microsoft.com/office/drawing/2014/main" id="{70EC8441-490F-479F-9509-F8E21E3BEF5A}"/>
            </a:ext>
          </a:extLst>
        </xdr:cNvPr>
        <xdr:cNvSpPr/>
      </xdr:nvSpPr>
      <xdr:spPr>
        <a:xfrm rot="5400000">
          <a:off x="34863288" y="3617712"/>
          <a:ext cx="651632" cy="15410297"/>
        </a:xfrm>
        <a:prstGeom prst="rightBrace">
          <a:avLst>
            <a:gd name="adj1" fmla="val 53633"/>
            <a:gd name="adj2" fmla="val 45169"/>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15</xdr:col>
      <xdr:colOff>1774394</xdr:colOff>
      <xdr:row>21</xdr:row>
      <xdr:rowOff>134934</xdr:rowOff>
    </xdr:from>
    <xdr:to>
      <xdr:col>17</xdr:col>
      <xdr:colOff>3067513</xdr:colOff>
      <xdr:row>32</xdr:row>
      <xdr:rowOff>94062</xdr:rowOff>
    </xdr:to>
    <xdr:sp macro="" textlink="">
      <xdr:nvSpPr>
        <xdr:cNvPr id="29" name="吹き出し: 角を丸めた四角形 28">
          <a:extLst>
            <a:ext uri="{FF2B5EF4-FFF2-40B4-BE49-F238E27FC236}">
              <a16:creationId xmlns:a16="http://schemas.microsoft.com/office/drawing/2014/main" id="{DB77D771-120E-4A2D-8FAE-C0028A263838}"/>
            </a:ext>
          </a:extLst>
        </xdr:cNvPr>
        <xdr:cNvSpPr/>
      </xdr:nvSpPr>
      <xdr:spPr>
        <a:xfrm>
          <a:off x="35458258" y="12067161"/>
          <a:ext cx="7481598" cy="3399558"/>
        </a:xfrm>
        <a:prstGeom prst="wedgeRoundRectCallout">
          <a:avLst>
            <a:gd name="adj1" fmla="val -43046"/>
            <a:gd name="adj2" fmla="val -6052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u="none">
              <a:solidFill>
                <a:srgbClr val="000000"/>
              </a:solidFill>
              <a:latin typeface="+mj-ea"/>
              <a:ea typeface="+mj-ea"/>
            </a:rPr>
            <a:t>【</a:t>
          </a:r>
          <a:r>
            <a:rPr kumimoji="1" lang="ja-JP" altLang="en-US" sz="1600" b="1" u="none">
              <a:solidFill>
                <a:srgbClr val="000000"/>
              </a:solidFill>
              <a:latin typeface="+mj-ea"/>
              <a:ea typeface="+mj-ea"/>
            </a:rPr>
            <a:t>　⑧室外機型番①～⑤　</a:t>
          </a:r>
          <a:r>
            <a:rPr kumimoji="1" lang="en-US" altLang="ja-JP" sz="1600" b="1" u="none">
              <a:solidFill>
                <a:srgbClr val="000000"/>
              </a:solidFill>
              <a:latin typeface="+mj-ea"/>
              <a:ea typeface="+mj-ea"/>
            </a:rPr>
            <a:t>】</a:t>
          </a:r>
          <a:endParaRPr kumimoji="1" lang="en-US" altLang="ja-JP" sz="1600" b="0" u="none">
            <a:solidFill>
              <a:srgbClr val="000000"/>
            </a:solidFill>
            <a:latin typeface="+mj-ea"/>
            <a:ea typeface="+mj-ea"/>
          </a:endParaRPr>
        </a:p>
        <a:p>
          <a:pPr algn="l"/>
          <a:endParaRPr kumimoji="1" lang="en-US" altLang="ja-JP" sz="1600" b="0" u="none">
            <a:solidFill>
              <a:srgbClr val="000000"/>
            </a:solidFill>
            <a:latin typeface="+mj-ea"/>
            <a:ea typeface="+mj-ea"/>
          </a:endParaRPr>
        </a:p>
        <a:p>
          <a:pPr algn="l"/>
          <a:r>
            <a:rPr kumimoji="1" lang="ja-JP" altLang="en-US" sz="1600" b="1" u="sng" baseline="0">
              <a:solidFill>
                <a:sysClr val="windowText" lastClr="000000"/>
              </a:solidFill>
              <a:latin typeface="+mj-ea"/>
              <a:ea typeface="+mj-ea"/>
            </a:rPr>
            <a:t>連結型フラグの選択に応じて、⑧室外機型番①～⑤を入力してください</a:t>
          </a:r>
          <a:endParaRPr kumimoji="1" lang="en-US" altLang="ja-JP" sz="1600" b="0" u="none" baseline="0">
            <a:solidFill>
              <a:sysClr val="windowText" lastClr="000000"/>
            </a:solidFill>
            <a:latin typeface="+mj-ea"/>
            <a:ea typeface="+mj-ea"/>
          </a:endParaRPr>
        </a:p>
        <a:p>
          <a:pPr algn="l"/>
          <a:endParaRPr kumimoji="1" lang="en-US" altLang="ja-JP" sz="1600" b="1" u="sng" baseline="0">
            <a:solidFill>
              <a:sysClr val="windowText" lastClr="000000"/>
            </a:solidFill>
            <a:latin typeface="+mj-ea"/>
            <a:ea typeface="+mj-ea"/>
          </a:endParaRPr>
        </a:p>
        <a:p>
          <a:pPr algn="l"/>
          <a:r>
            <a:rPr kumimoji="1" lang="ja-JP" altLang="en-US" sz="1600" b="1" u="sng" baseline="0">
              <a:solidFill>
                <a:sysClr val="windowText" lastClr="000000"/>
              </a:solidFill>
              <a:latin typeface="+mj-ea"/>
              <a:ea typeface="+mj-ea"/>
            </a:rPr>
            <a:t>連結型フラグが「</a:t>
          </a:r>
          <a:r>
            <a:rPr kumimoji="1" lang="ja-JP" altLang="en-US" sz="1600" b="1" u="sng" baseline="0">
              <a:solidFill>
                <a:sysClr val="windowText" lastClr="000000"/>
              </a:solidFill>
              <a:latin typeface="+mn-ea"/>
              <a:ea typeface="+mn-ea"/>
            </a:rPr>
            <a:t>連結</a:t>
          </a:r>
          <a:r>
            <a:rPr kumimoji="1" lang="ja-JP" altLang="en-US" sz="1600" b="1" u="sng" baseline="0">
              <a:solidFill>
                <a:sysClr val="windowText" lastClr="000000"/>
              </a:solidFill>
              <a:latin typeface="+mj-ea"/>
              <a:ea typeface="+mj-ea"/>
            </a:rPr>
            <a:t>」の場合</a:t>
          </a:r>
          <a:endParaRPr kumimoji="1" lang="en-US" altLang="ja-JP" sz="1600" b="1" u="sng" baseline="0">
            <a:solidFill>
              <a:sysClr val="windowText" lastClr="000000"/>
            </a:solidFill>
            <a:latin typeface="+mj-ea"/>
            <a:ea typeface="+mj-ea"/>
          </a:endParaRPr>
        </a:p>
        <a:p>
          <a:pPr algn="l"/>
          <a:r>
            <a:rPr kumimoji="1" lang="ja-JP" altLang="en-US" sz="1600" b="0" u="none" baseline="0">
              <a:solidFill>
                <a:sysClr val="windowText" lastClr="000000"/>
              </a:solidFill>
              <a:latin typeface="+mj-ea"/>
              <a:ea typeface="+mj-ea"/>
            </a:rPr>
            <a:t>→　</a:t>
          </a:r>
          <a:r>
            <a:rPr kumimoji="1" lang="en-US" altLang="ja-JP" sz="1600" b="0" u="none" baseline="0">
              <a:solidFill>
                <a:sysClr val="windowText" lastClr="000000"/>
              </a:solidFill>
              <a:latin typeface="+mj-ea"/>
              <a:ea typeface="+mj-ea"/>
            </a:rPr>
            <a:t>N</a:t>
          </a:r>
          <a:r>
            <a:rPr kumimoji="1" lang="ja-JP" altLang="en-US" sz="1600" b="0" u="none" baseline="0">
              <a:solidFill>
                <a:sysClr val="windowText" lastClr="000000"/>
              </a:solidFill>
              <a:latin typeface="+mj-ea"/>
              <a:ea typeface="+mj-ea"/>
            </a:rPr>
            <a:t>～</a:t>
          </a:r>
          <a:r>
            <a:rPr kumimoji="1" lang="en-US" altLang="ja-JP" sz="1600" b="0" u="none" baseline="0">
              <a:solidFill>
                <a:sysClr val="windowText" lastClr="000000"/>
              </a:solidFill>
              <a:latin typeface="+mj-ea"/>
              <a:ea typeface="+mj-ea"/>
            </a:rPr>
            <a:t>R</a:t>
          </a:r>
          <a:r>
            <a:rPr kumimoji="1" lang="ja-JP" altLang="en-US" sz="1600" b="0" u="none" baseline="0">
              <a:solidFill>
                <a:sysClr val="windowText" lastClr="000000"/>
              </a:solidFill>
              <a:latin typeface="+mj-ea"/>
              <a:ea typeface="+mj-ea"/>
            </a:rPr>
            <a:t>列「室外機型番①～⑤」に構成する室外機型番を入力</a:t>
          </a:r>
        </a:p>
        <a:p>
          <a:pPr algn="l"/>
          <a:endParaRPr kumimoji="1" lang="en-US" altLang="ja-JP" sz="1600" b="1" u="sng" baseline="0">
            <a:solidFill>
              <a:sysClr val="windowText" lastClr="000000"/>
            </a:solidFill>
            <a:latin typeface="+mj-ea"/>
            <a:ea typeface="+mj-ea"/>
          </a:endParaRPr>
        </a:p>
        <a:p>
          <a:pPr algn="l"/>
          <a:r>
            <a:rPr kumimoji="1" lang="ja-JP" altLang="en-US" sz="1600" b="1" u="sng" baseline="0">
              <a:solidFill>
                <a:sysClr val="windowText" lastClr="000000"/>
              </a:solidFill>
              <a:latin typeface="+mj-ea"/>
              <a:ea typeface="+mj-ea"/>
            </a:rPr>
            <a:t>連結型フラグが「－」、「ハイブリッド」の場合</a:t>
          </a:r>
          <a:endParaRPr kumimoji="1" lang="en-US" altLang="ja-JP" sz="1600" b="1" u="sng" baseline="0">
            <a:solidFill>
              <a:sysClr val="windowText" lastClr="000000"/>
            </a:solidFill>
            <a:latin typeface="+mj-ea"/>
            <a:ea typeface="+mj-ea"/>
          </a:endParaRPr>
        </a:p>
        <a:p>
          <a:pPr algn="l"/>
          <a:r>
            <a:rPr kumimoji="1" lang="ja-JP" altLang="en-US" sz="1600" b="0" u="none" baseline="0">
              <a:solidFill>
                <a:sysClr val="windowText" lastClr="000000"/>
              </a:solidFill>
              <a:latin typeface="+mj-ea"/>
              <a:ea typeface="+mj-ea"/>
            </a:rPr>
            <a:t>→　</a:t>
          </a:r>
          <a:r>
            <a:rPr kumimoji="1" lang="en-US" altLang="ja-JP" sz="1600" b="0" u="none" baseline="0">
              <a:solidFill>
                <a:sysClr val="windowText" lastClr="000000"/>
              </a:solidFill>
              <a:latin typeface="+mj-ea"/>
              <a:ea typeface="+mj-ea"/>
            </a:rPr>
            <a:t>N</a:t>
          </a:r>
          <a:r>
            <a:rPr kumimoji="1" lang="ja-JP" altLang="en-US" sz="1600" b="0" u="none" baseline="0">
              <a:solidFill>
                <a:sysClr val="windowText" lastClr="000000"/>
              </a:solidFill>
              <a:latin typeface="+mj-ea"/>
              <a:ea typeface="+mj-ea"/>
            </a:rPr>
            <a:t>列「室外機型番①」に室外機型番を入力</a:t>
          </a:r>
        </a:p>
      </xdr:txBody>
    </xdr:sp>
    <xdr:clientData/>
  </xdr:twoCellAnchor>
  <xdr:twoCellAnchor editAs="oneCell">
    <xdr:from>
      <xdr:col>19</xdr:col>
      <xdr:colOff>0</xdr:colOff>
      <xdr:row>18</xdr:row>
      <xdr:rowOff>0</xdr:rowOff>
    </xdr:from>
    <xdr:to>
      <xdr:col>23</xdr:col>
      <xdr:colOff>2364636</xdr:colOff>
      <xdr:row>20</xdr:row>
      <xdr:rowOff>21827</xdr:rowOff>
    </xdr:to>
    <xdr:sp macro="" textlink="">
      <xdr:nvSpPr>
        <xdr:cNvPr id="30" name="右中かっこ 29">
          <a:extLst>
            <a:ext uri="{FF2B5EF4-FFF2-40B4-BE49-F238E27FC236}">
              <a16:creationId xmlns:a16="http://schemas.microsoft.com/office/drawing/2014/main" id="{F75D5D84-0457-44CC-89AD-029C7A336E9C}"/>
            </a:ext>
          </a:extLst>
        </xdr:cNvPr>
        <xdr:cNvSpPr/>
      </xdr:nvSpPr>
      <xdr:spPr>
        <a:xfrm rot="5400000">
          <a:off x="52033316" y="5965274"/>
          <a:ext cx="648457" cy="10711999"/>
        </a:xfrm>
        <a:prstGeom prst="rightBrace">
          <a:avLst>
            <a:gd name="adj1" fmla="val 53633"/>
            <a:gd name="adj2" fmla="val 54196"/>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19</xdr:col>
      <xdr:colOff>501489</xdr:colOff>
      <xdr:row>21</xdr:row>
      <xdr:rowOff>152108</xdr:rowOff>
    </xdr:from>
    <xdr:to>
      <xdr:col>22</xdr:col>
      <xdr:colOff>1256273</xdr:colOff>
      <xdr:row>37</xdr:row>
      <xdr:rowOff>59022</xdr:rowOff>
    </xdr:to>
    <xdr:sp macro="" textlink="">
      <xdr:nvSpPr>
        <xdr:cNvPr id="31" name="吹き出し: 角を丸めた四角形 30">
          <a:extLst>
            <a:ext uri="{FF2B5EF4-FFF2-40B4-BE49-F238E27FC236}">
              <a16:creationId xmlns:a16="http://schemas.microsoft.com/office/drawing/2014/main" id="{E34D07AD-99BE-4418-A415-80A3A0CC4238}"/>
            </a:ext>
          </a:extLst>
        </xdr:cNvPr>
        <xdr:cNvSpPr/>
      </xdr:nvSpPr>
      <xdr:spPr>
        <a:xfrm>
          <a:off x="47503034" y="12084335"/>
          <a:ext cx="7072745" cy="4894551"/>
        </a:xfrm>
        <a:prstGeom prst="wedgeRoundRectCallout">
          <a:avLst>
            <a:gd name="adj1" fmla="val 12297"/>
            <a:gd name="adj2" fmla="val -5722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⑨性能値</a:t>
          </a:r>
          <a:r>
            <a:rPr kumimoji="1" lang="en-US" altLang="ja-JP" sz="1600" b="1">
              <a:solidFill>
                <a:srgbClr val="000000"/>
              </a:solidFill>
              <a:latin typeface="+mn-ea"/>
              <a:ea typeface="+mn-ea"/>
            </a:rPr>
            <a:t>(APF)</a:t>
          </a:r>
          <a:r>
            <a:rPr kumimoji="1" lang="ja-JP" altLang="en-US" sz="1600" b="1">
              <a:solidFill>
                <a:srgbClr val="000000"/>
              </a:solidFill>
              <a:latin typeface="+mn-ea"/>
              <a:ea typeface="+mn-ea"/>
            </a:rPr>
            <a:t>　⑩</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冷房</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定格能力</a:t>
          </a:r>
          <a:r>
            <a:rPr kumimoji="1" lang="en-US" altLang="ja-JP" sz="1600" b="1">
              <a:solidFill>
                <a:srgbClr val="000000"/>
              </a:solidFill>
              <a:latin typeface="+mn-ea"/>
              <a:ea typeface="+mn-ea"/>
            </a:rPr>
            <a:t>(kW)</a:t>
          </a:r>
          <a:r>
            <a:rPr kumimoji="1" lang="ja-JP" altLang="en-US" sz="1600" b="1">
              <a:solidFill>
                <a:srgbClr val="000000"/>
              </a:solidFill>
              <a:latin typeface="+mn-ea"/>
              <a:ea typeface="+mn-ea"/>
            </a:rPr>
            <a:t>、定格消費電力</a:t>
          </a:r>
          <a:r>
            <a:rPr kumimoji="1" lang="en-US" altLang="ja-JP" sz="1600" b="1">
              <a:solidFill>
                <a:srgbClr val="000000"/>
              </a:solidFill>
              <a:latin typeface="+mn-ea"/>
              <a:ea typeface="+mn-ea"/>
            </a:rPr>
            <a:t>(kW)</a:t>
          </a:r>
        </a:p>
        <a:p>
          <a:pPr algn="l"/>
          <a:r>
            <a:rPr kumimoji="1" lang="ja-JP" altLang="en-US" sz="1600" b="1">
              <a:solidFill>
                <a:srgbClr val="000000"/>
              </a:solidFill>
              <a:latin typeface="+mn-ea"/>
              <a:ea typeface="+mn-ea"/>
            </a:rPr>
            <a:t>　 ⑪</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暖房</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定格能力</a:t>
          </a:r>
          <a:r>
            <a:rPr kumimoji="1" lang="en-US" altLang="ja-JP" sz="1600" b="1">
              <a:solidFill>
                <a:srgbClr val="000000"/>
              </a:solidFill>
              <a:latin typeface="+mn-ea"/>
              <a:ea typeface="+mn-ea"/>
            </a:rPr>
            <a:t>(kW)</a:t>
          </a:r>
          <a:r>
            <a:rPr kumimoji="1" lang="ja-JP" altLang="en-US" sz="1600" b="1">
              <a:solidFill>
                <a:srgbClr val="000000"/>
              </a:solidFill>
              <a:latin typeface="+mn-ea"/>
              <a:ea typeface="+mn-ea"/>
            </a:rPr>
            <a:t>、定格消費電力</a:t>
          </a:r>
          <a:r>
            <a:rPr kumimoji="1" lang="en-US" altLang="ja-JP" sz="1600" b="1">
              <a:solidFill>
                <a:srgbClr val="000000"/>
              </a:solidFill>
              <a:latin typeface="+mn-ea"/>
              <a:ea typeface="+mn-ea"/>
            </a:rPr>
            <a:t>(kW)</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⑨性能値を入力してください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a:t>
          </a:r>
          <a:r>
            <a:rPr kumimoji="1" lang="en-US" altLang="ja-JP" sz="1600" b="0">
              <a:solidFill>
                <a:srgbClr val="000000"/>
              </a:solidFill>
              <a:latin typeface="+mn-ea"/>
              <a:ea typeface="+mn-ea"/>
            </a:rPr>
            <a:t>APF</a:t>
          </a:r>
          <a:r>
            <a:rPr kumimoji="1" lang="ja-JP" altLang="en-US" sz="1600" b="0">
              <a:solidFill>
                <a:srgbClr val="000000"/>
              </a:solidFill>
              <a:latin typeface="+mn-ea"/>
              <a:ea typeface="+mn-ea"/>
            </a:rPr>
            <a:t>性能値を入力</a:t>
          </a:r>
          <a:endParaRPr kumimoji="1" lang="en-US" altLang="ja-JP" sz="1600" b="0">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連結型フラグが「連結」の場合、入力不要</a:t>
          </a:r>
          <a:endParaRPr kumimoji="1" lang="en-US" altLang="ja-JP" sz="1600" b="0">
            <a:solidFill>
              <a:srgbClr val="000000"/>
            </a:solidFill>
            <a:latin typeface="+mn-ea"/>
            <a:ea typeface="+mn-ea"/>
          </a:endParaRPr>
        </a:p>
        <a:p>
          <a:pPr algn="l"/>
          <a:endParaRPr kumimoji="1" lang="en-US" altLang="ja-JP" sz="1600" b="1">
            <a:solidFill>
              <a:srgbClr val="000000"/>
            </a:solidFill>
            <a:latin typeface="+mn-ea"/>
            <a:ea typeface="+mn-ea"/>
          </a:endParaRPr>
        </a:p>
        <a:p>
          <a:pPr algn="l"/>
          <a:r>
            <a:rPr kumimoji="1" lang="ja-JP" altLang="en-US" sz="1600" b="1" u="sng">
              <a:solidFill>
                <a:sysClr val="windowText" lastClr="000000"/>
              </a:solidFill>
              <a:latin typeface="+mn-ea"/>
              <a:ea typeface="+mn-ea"/>
            </a:rPr>
            <a:t>⑩</a:t>
          </a:r>
          <a:r>
            <a:rPr kumimoji="1" lang="en-US" altLang="ja-JP" sz="1600" b="1" u="sng">
              <a:solidFill>
                <a:sysClr val="windowText" lastClr="000000"/>
              </a:solidFill>
              <a:effectLst/>
              <a:latin typeface="+mn-ea"/>
              <a:ea typeface="+mn-ea"/>
              <a:cs typeface="+mn-cs"/>
            </a:rPr>
            <a:t>(</a:t>
          </a:r>
          <a:r>
            <a:rPr kumimoji="1" lang="ja-JP" altLang="ja-JP" sz="1600" b="1" u="sng">
              <a:solidFill>
                <a:sysClr val="windowText" lastClr="000000"/>
              </a:solidFill>
              <a:effectLst/>
              <a:latin typeface="+mn-ea"/>
              <a:ea typeface="+mn-ea"/>
              <a:cs typeface="+mn-cs"/>
            </a:rPr>
            <a:t>冷房</a:t>
          </a:r>
          <a:r>
            <a:rPr kumimoji="1" lang="en-US" altLang="ja-JP" sz="1600" b="1" u="sng">
              <a:solidFill>
                <a:sysClr val="windowText" lastClr="000000"/>
              </a:solidFill>
              <a:effectLst/>
              <a:latin typeface="+mn-ea"/>
              <a:ea typeface="+mn-ea"/>
              <a:cs typeface="+mn-cs"/>
            </a:rPr>
            <a:t>)</a:t>
          </a:r>
          <a:r>
            <a:rPr kumimoji="1" lang="ja-JP" altLang="ja-JP" sz="1600" b="1" u="sng">
              <a:solidFill>
                <a:sysClr val="windowText" lastClr="000000"/>
              </a:solidFill>
              <a:effectLst/>
              <a:latin typeface="+mn-ea"/>
              <a:ea typeface="+mn-ea"/>
              <a:cs typeface="+mn-cs"/>
            </a:rPr>
            <a:t>定格能力</a:t>
          </a:r>
          <a:r>
            <a:rPr kumimoji="1" lang="en-US" altLang="ja-JP" sz="1600" b="1" u="sng">
              <a:solidFill>
                <a:sysClr val="windowText" lastClr="000000"/>
              </a:solidFill>
              <a:effectLst/>
              <a:latin typeface="+mn-ea"/>
              <a:ea typeface="+mn-ea"/>
              <a:cs typeface="+mn-cs"/>
            </a:rPr>
            <a:t>(kW)</a:t>
          </a:r>
          <a:r>
            <a:rPr kumimoji="1" lang="ja-JP" altLang="ja-JP" sz="1600" b="1" u="sng">
              <a:solidFill>
                <a:sysClr val="windowText" lastClr="000000"/>
              </a:solidFill>
              <a:effectLst/>
              <a:latin typeface="+mn-ea"/>
              <a:ea typeface="+mn-ea"/>
              <a:cs typeface="+mn-cs"/>
            </a:rPr>
            <a:t>、定格消費電力</a:t>
          </a:r>
          <a:r>
            <a:rPr kumimoji="1" lang="en-US" altLang="ja-JP" sz="1600" b="1" u="sng">
              <a:solidFill>
                <a:sysClr val="windowText" lastClr="000000"/>
              </a:solidFill>
              <a:effectLst/>
              <a:latin typeface="+mn-ea"/>
              <a:ea typeface="+mn-ea"/>
              <a:cs typeface="+mn-cs"/>
            </a:rPr>
            <a:t>(kW)</a:t>
          </a:r>
          <a:r>
            <a:rPr kumimoji="1" lang="ja-JP" altLang="en-US" sz="1600" b="1" u="sng">
              <a:solidFill>
                <a:sysClr val="windowText" lastClr="000000"/>
              </a:solidFill>
              <a:effectLst/>
              <a:latin typeface="+mn-ea"/>
              <a:ea typeface="+mn-ea"/>
              <a:cs typeface="+mn-cs"/>
            </a:rPr>
            <a:t>を入力してください</a:t>
          </a:r>
          <a:endParaRPr kumimoji="1" lang="en-US" altLang="ja-JP" sz="1600" b="1" u="sng">
            <a:solidFill>
              <a:sysClr val="windowText" lastClr="000000"/>
            </a:solidFill>
            <a:effectLst/>
            <a:latin typeface="+mn-ea"/>
            <a:ea typeface="+mn-ea"/>
            <a:cs typeface="+mn-cs"/>
          </a:endParaRPr>
        </a:p>
        <a:p>
          <a:pPr algn="l"/>
          <a:r>
            <a:rPr kumimoji="1" lang="ja-JP" altLang="en-US" sz="1600" b="0">
              <a:solidFill>
                <a:sysClr val="windowText" lastClr="000000"/>
              </a:solidFill>
              <a:latin typeface="+mn-ea"/>
              <a:ea typeface="+mn-ea"/>
            </a:rPr>
            <a:t>カタログ</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仕様書等</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に記載の値を入力　単位：</a:t>
          </a:r>
          <a:r>
            <a:rPr kumimoji="1" lang="en-US" altLang="ja-JP" sz="1600" b="0">
              <a:solidFill>
                <a:sysClr val="windowText" lastClr="000000"/>
              </a:solidFill>
              <a:latin typeface="+mn-ea"/>
              <a:ea typeface="+mn-ea"/>
            </a:rPr>
            <a:t>kW</a:t>
          </a:r>
        </a:p>
        <a:p>
          <a:pPr algn="l"/>
          <a:endParaRPr kumimoji="1" lang="en-US" altLang="ja-JP" sz="1600" b="0" u="none">
            <a:solidFill>
              <a:sysClr val="windowText" lastClr="000000"/>
            </a:solidFill>
            <a:latin typeface="+mn-ea"/>
            <a:ea typeface="+mn-ea"/>
          </a:endParaRPr>
        </a:p>
        <a:p>
          <a:pPr algn="l"/>
          <a:r>
            <a:rPr kumimoji="1" lang="ja-JP" altLang="en-US" sz="1600" b="1" u="sng">
              <a:solidFill>
                <a:sysClr val="windowText" lastClr="000000"/>
              </a:solidFill>
              <a:latin typeface="+mn-ea"/>
              <a:ea typeface="+mn-ea"/>
            </a:rPr>
            <a:t>⑪</a:t>
          </a:r>
          <a:r>
            <a:rPr kumimoji="1" lang="en-US" altLang="ja-JP" sz="1600" b="1" u="sng">
              <a:solidFill>
                <a:sysClr val="windowText" lastClr="000000"/>
              </a:solidFill>
              <a:effectLst/>
              <a:latin typeface="+mn-ea"/>
              <a:ea typeface="+mn-ea"/>
              <a:cs typeface="+mn-cs"/>
            </a:rPr>
            <a:t>(</a:t>
          </a:r>
          <a:r>
            <a:rPr kumimoji="1" lang="ja-JP" altLang="ja-JP" sz="1600" b="1" u="sng">
              <a:solidFill>
                <a:sysClr val="windowText" lastClr="000000"/>
              </a:solidFill>
              <a:effectLst/>
              <a:latin typeface="+mn-ea"/>
              <a:ea typeface="+mn-ea"/>
              <a:cs typeface="+mn-cs"/>
            </a:rPr>
            <a:t>暖房</a:t>
          </a:r>
          <a:r>
            <a:rPr kumimoji="1" lang="en-US" altLang="ja-JP" sz="1600" b="1" u="sng">
              <a:solidFill>
                <a:sysClr val="windowText" lastClr="000000"/>
              </a:solidFill>
              <a:effectLst/>
              <a:latin typeface="+mn-ea"/>
              <a:ea typeface="+mn-ea"/>
              <a:cs typeface="+mn-cs"/>
            </a:rPr>
            <a:t>)</a:t>
          </a:r>
          <a:r>
            <a:rPr kumimoji="1" lang="ja-JP" altLang="ja-JP" sz="1600" b="1" u="sng">
              <a:solidFill>
                <a:sysClr val="windowText" lastClr="000000"/>
              </a:solidFill>
              <a:effectLst/>
              <a:latin typeface="+mn-ea"/>
              <a:ea typeface="+mn-ea"/>
              <a:cs typeface="+mn-cs"/>
            </a:rPr>
            <a:t>定格能力</a:t>
          </a:r>
          <a:r>
            <a:rPr kumimoji="1" lang="en-US" altLang="ja-JP" sz="1600" b="1" u="sng">
              <a:solidFill>
                <a:sysClr val="windowText" lastClr="000000"/>
              </a:solidFill>
              <a:effectLst/>
              <a:latin typeface="+mn-ea"/>
              <a:ea typeface="+mn-ea"/>
              <a:cs typeface="+mn-cs"/>
            </a:rPr>
            <a:t>(kW)</a:t>
          </a:r>
          <a:r>
            <a:rPr kumimoji="1" lang="ja-JP" altLang="ja-JP" sz="1600" b="1" u="sng">
              <a:solidFill>
                <a:sysClr val="windowText" lastClr="000000"/>
              </a:solidFill>
              <a:effectLst/>
              <a:latin typeface="+mn-ea"/>
              <a:ea typeface="+mn-ea"/>
              <a:cs typeface="+mn-cs"/>
            </a:rPr>
            <a:t>、定格消費電力</a:t>
          </a:r>
          <a:r>
            <a:rPr kumimoji="1" lang="en-US" altLang="ja-JP" sz="1600" b="1" u="sng">
              <a:solidFill>
                <a:sysClr val="windowText" lastClr="000000"/>
              </a:solidFill>
              <a:effectLst/>
              <a:latin typeface="+mn-ea"/>
              <a:ea typeface="+mn-ea"/>
              <a:cs typeface="+mn-cs"/>
            </a:rPr>
            <a:t>(kW)</a:t>
          </a:r>
          <a:r>
            <a:rPr kumimoji="1" lang="ja-JP" altLang="en-US" sz="1600" b="1" u="sng">
              <a:solidFill>
                <a:sysClr val="windowText" lastClr="000000"/>
              </a:solidFill>
              <a:effectLst/>
              <a:latin typeface="+mn-ea"/>
              <a:ea typeface="+mn-ea"/>
              <a:cs typeface="+mn-cs"/>
            </a:rPr>
            <a:t>を入力してください</a:t>
          </a:r>
          <a:endParaRPr kumimoji="1" lang="en-US" altLang="ja-JP" sz="1600" b="1" u="sng">
            <a:solidFill>
              <a:sysClr val="windowText" lastClr="000000"/>
            </a:solidFill>
            <a:effectLst/>
            <a:latin typeface="+mn-ea"/>
            <a:ea typeface="+mn-ea"/>
            <a:cs typeface="+mn-cs"/>
          </a:endParaRPr>
        </a:p>
        <a:p>
          <a:pPr algn="l"/>
          <a:r>
            <a:rPr kumimoji="1" lang="ja-JP" altLang="en-US" sz="1600" b="0" u="none">
              <a:solidFill>
                <a:sysClr val="windowText" lastClr="000000"/>
              </a:solidFill>
              <a:effectLst/>
              <a:latin typeface="+mn-ea"/>
              <a:ea typeface="+mn-ea"/>
              <a:cs typeface="+mn-cs"/>
            </a:rPr>
            <a:t>カタログ</a:t>
          </a:r>
          <a:r>
            <a:rPr kumimoji="1" lang="en-US" altLang="ja-JP" sz="1600" b="0" u="none">
              <a:solidFill>
                <a:sysClr val="windowText" lastClr="000000"/>
              </a:solidFill>
              <a:effectLst/>
              <a:latin typeface="+mn-ea"/>
              <a:ea typeface="+mn-ea"/>
              <a:cs typeface="+mn-cs"/>
            </a:rPr>
            <a:t>(</a:t>
          </a:r>
          <a:r>
            <a:rPr kumimoji="1" lang="ja-JP" altLang="en-US" sz="1600" b="0" u="none">
              <a:solidFill>
                <a:sysClr val="windowText" lastClr="000000"/>
              </a:solidFill>
              <a:effectLst/>
              <a:latin typeface="+mn-ea"/>
              <a:ea typeface="+mn-ea"/>
              <a:cs typeface="+mn-cs"/>
            </a:rPr>
            <a:t>仕様書等</a:t>
          </a:r>
          <a:r>
            <a:rPr kumimoji="1" lang="en-US" altLang="ja-JP" sz="1600" b="0" u="none">
              <a:solidFill>
                <a:sysClr val="windowText" lastClr="000000"/>
              </a:solidFill>
              <a:effectLst/>
              <a:latin typeface="+mn-ea"/>
              <a:ea typeface="+mn-ea"/>
              <a:cs typeface="+mn-cs"/>
            </a:rPr>
            <a:t>)</a:t>
          </a:r>
          <a:r>
            <a:rPr kumimoji="1" lang="ja-JP" altLang="en-US" sz="1600" b="0" u="none">
              <a:solidFill>
                <a:sysClr val="windowText" lastClr="000000"/>
              </a:solidFill>
              <a:effectLst/>
              <a:latin typeface="+mn-ea"/>
              <a:ea typeface="+mn-ea"/>
              <a:cs typeface="+mn-cs"/>
            </a:rPr>
            <a:t>に記載の値を入力　単位：</a:t>
          </a:r>
          <a:r>
            <a:rPr kumimoji="1" lang="en-US" altLang="ja-JP" sz="1600" b="0" u="none">
              <a:solidFill>
                <a:sysClr val="windowText" lastClr="000000"/>
              </a:solidFill>
              <a:effectLst/>
              <a:latin typeface="+mn-ea"/>
              <a:ea typeface="+mn-ea"/>
              <a:cs typeface="+mn-cs"/>
            </a:rPr>
            <a:t>kW</a:t>
          </a:r>
        </a:p>
        <a:p>
          <a:pPr algn="l"/>
          <a:endParaRPr kumimoji="1" lang="en-US" altLang="ja-JP" sz="1600" b="0" u="none">
            <a:solidFill>
              <a:sysClr val="windowText" lastClr="000000"/>
            </a:solidFill>
            <a:effectLst/>
            <a:latin typeface="+mn-ea"/>
            <a:ea typeface="+mn-ea"/>
            <a:cs typeface="+mn-cs"/>
          </a:endParaRPr>
        </a:p>
        <a:p>
          <a:pPr algn="l"/>
          <a:r>
            <a:rPr kumimoji="1" lang="en-US" altLang="ja-JP" sz="1600" b="1" u="none">
              <a:solidFill>
                <a:srgbClr val="FF0000"/>
              </a:solidFill>
              <a:effectLst/>
              <a:latin typeface="+mn-ea"/>
              <a:ea typeface="+mn-ea"/>
              <a:cs typeface="+mn-cs"/>
            </a:rPr>
            <a:t>※</a:t>
          </a:r>
          <a:r>
            <a:rPr kumimoji="1" lang="ja-JP" altLang="en-US" sz="1600" b="1" u="none">
              <a:solidFill>
                <a:srgbClr val="FF0000"/>
              </a:solidFill>
              <a:effectLst/>
              <a:latin typeface="+mn-ea"/>
              <a:ea typeface="+mn-ea"/>
              <a:cs typeface="+mn-cs"/>
            </a:rPr>
            <a:t>定格消費電力は小数点第三位を四捨五入した値を入力してください</a:t>
          </a:r>
        </a:p>
      </xdr:txBody>
    </xdr:sp>
    <xdr:clientData/>
  </xdr:twoCellAnchor>
  <xdr:twoCellAnchor editAs="oneCell">
    <xdr:from>
      <xdr:col>23</xdr:col>
      <xdr:colOff>103909</xdr:colOff>
      <xdr:row>21</xdr:row>
      <xdr:rowOff>1</xdr:rowOff>
    </xdr:from>
    <xdr:to>
      <xdr:col>24</xdr:col>
      <xdr:colOff>893618</xdr:colOff>
      <xdr:row>27</xdr:row>
      <xdr:rowOff>74158</xdr:rowOff>
    </xdr:to>
    <xdr:sp macro="" textlink="">
      <xdr:nvSpPr>
        <xdr:cNvPr id="32" name="吹き出し: 角を丸めた四角形 31">
          <a:extLst>
            <a:ext uri="{FF2B5EF4-FFF2-40B4-BE49-F238E27FC236}">
              <a16:creationId xmlns:a16="http://schemas.microsoft.com/office/drawing/2014/main" id="{C77236B2-ECD7-4B86-BF54-5B7A6B185E8A}"/>
            </a:ext>
          </a:extLst>
        </xdr:cNvPr>
        <xdr:cNvSpPr/>
      </xdr:nvSpPr>
      <xdr:spPr>
        <a:xfrm>
          <a:off x="55452818" y="11932228"/>
          <a:ext cx="3231573" cy="1944521"/>
        </a:xfrm>
        <a:prstGeom prst="wedgeRoundRectCallout">
          <a:avLst>
            <a:gd name="adj1" fmla="val 41555"/>
            <a:gd name="adj2" fmla="val -8529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⑫寒冷地仕様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⑫寒冷地仕様を選択してください</a:t>
          </a:r>
        </a:p>
        <a:p>
          <a:pPr algn="l"/>
          <a:r>
            <a:rPr kumimoji="1" lang="ja-JP" altLang="en-US" sz="1600" b="0" u="none">
              <a:solidFill>
                <a:srgbClr val="000000"/>
              </a:solidFill>
              <a:latin typeface="+mn-ea"/>
              <a:ea typeface="+mn-ea"/>
            </a:rPr>
            <a:t>プルダウンで選択</a:t>
          </a:r>
        </a:p>
      </xdr:txBody>
    </xdr:sp>
    <xdr:clientData/>
  </xdr:twoCellAnchor>
  <xdr:twoCellAnchor editAs="oneCell">
    <xdr:from>
      <xdr:col>25</xdr:col>
      <xdr:colOff>1333500</xdr:colOff>
      <xdr:row>27</xdr:row>
      <xdr:rowOff>159039</xdr:rowOff>
    </xdr:from>
    <xdr:to>
      <xdr:col>27</xdr:col>
      <xdr:colOff>2744766</xdr:colOff>
      <xdr:row>36</xdr:row>
      <xdr:rowOff>54413</xdr:rowOff>
    </xdr:to>
    <xdr:sp macro="" textlink="">
      <xdr:nvSpPr>
        <xdr:cNvPr id="33" name="吹き出し: 角を丸めた四角形 32">
          <a:extLst>
            <a:ext uri="{FF2B5EF4-FFF2-40B4-BE49-F238E27FC236}">
              <a16:creationId xmlns:a16="http://schemas.microsoft.com/office/drawing/2014/main" id="{53A1FC63-6695-49EF-851F-5E40667FAD1A}"/>
            </a:ext>
          </a:extLst>
        </xdr:cNvPr>
        <xdr:cNvSpPr/>
      </xdr:nvSpPr>
      <xdr:spPr>
        <a:xfrm>
          <a:off x="60648273" y="13961630"/>
          <a:ext cx="4892221" cy="2695204"/>
        </a:xfrm>
        <a:prstGeom prst="wedgeRoundRectCallout">
          <a:avLst>
            <a:gd name="adj1" fmla="val -25907"/>
            <a:gd name="adj2" fmla="val -15228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⑭室内機圧縮機内蔵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⑭室内機に圧縮機が内蔵されている場合に選択してください</a:t>
          </a:r>
          <a:endParaRPr kumimoji="1" lang="en-US" altLang="ja-JP" sz="1600" b="1"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任意項目です</a:t>
          </a:r>
          <a:endParaRPr kumimoji="1" lang="en-US" altLang="ja-JP" sz="1600" b="1" u="none">
            <a:solidFill>
              <a:srgbClr val="000000"/>
            </a:solidFill>
            <a:latin typeface="+mn-ea"/>
            <a:ea typeface="+mn-ea"/>
          </a:endParaRPr>
        </a:p>
        <a:p>
          <a:pPr algn="l"/>
          <a:r>
            <a:rPr kumimoji="1" lang="ja-JP" altLang="en-US" sz="1600" b="0" u="none">
              <a:solidFill>
                <a:srgbClr val="000000"/>
              </a:solidFill>
              <a:latin typeface="+mn-ea"/>
              <a:ea typeface="+mn-ea"/>
            </a:rPr>
            <a:t>プルダウンで選択</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性能区分</a:t>
          </a:r>
          <a:r>
            <a:rPr kumimoji="1" lang="en-US" altLang="ja-JP" sz="1600" b="0" u="none">
              <a:solidFill>
                <a:srgbClr val="000000"/>
              </a:solidFill>
              <a:latin typeface="+mn-ea"/>
              <a:ea typeface="+mn-ea"/>
            </a:rPr>
            <a:t>1</a:t>
          </a:r>
          <a:r>
            <a:rPr kumimoji="1" lang="ja-JP" altLang="en-US" sz="1600" b="0" u="none">
              <a:solidFill>
                <a:srgbClr val="000000"/>
              </a:solidFill>
              <a:latin typeface="+mn-ea"/>
              <a:ea typeface="+mn-ea"/>
            </a:rPr>
            <a:t>が「設備用」で、対象となる場合のみ</a:t>
          </a:r>
          <a:endParaRPr kumimoji="1" lang="en-US" altLang="ja-JP" sz="1600" b="0" u="none">
            <a:solidFill>
              <a:srgbClr val="000000"/>
            </a:solidFill>
            <a:latin typeface="+mn-ea"/>
            <a:ea typeface="+mn-ea"/>
          </a:endParaRPr>
        </a:p>
      </xdr:txBody>
    </xdr:sp>
    <xdr:clientData/>
  </xdr:twoCellAnchor>
  <xdr:twoCellAnchor editAs="oneCell">
    <xdr:from>
      <xdr:col>28</xdr:col>
      <xdr:colOff>0</xdr:colOff>
      <xdr:row>18</xdr:row>
      <xdr:rowOff>0</xdr:rowOff>
    </xdr:from>
    <xdr:to>
      <xdr:col>29</xdr:col>
      <xdr:colOff>1088246</xdr:colOff>
      <xdr:row>25</xdr:row>
      <xdr:rowOff>246854</xdr:rowOff>
    </xdr:to>
    <xdr:sp macro="" textlink="">
      <xdr:nvSpPr>
        <xdr:cNvPr id="34" name="吹き出し: 角を丸めた四角形 33">
          <a:extLst>
            <a:ext uri="{FF2B5EF4-FFF2-40B4-BE49-F238E27FC236}">
              <a16:creationId xmlns:a16="http://schemas.microsoft.com/office/drawing/2014/main" id="{95FEFE9C-0F2B-45E6-AA62-2F189D72AFD4}"/>
            </a:ext>
          </a:extLst>
        </xdr:cNvPr>
        <xdr:cNvSpPr/>
      </xdr:nvSpPr>
      <xdr:spPr>
        <a:xfrm>
          <a:off x="65722500" y="10997045"/>
          <a:ext cx="3265719" cy="2433389"/>
        </a:xfrm>
        <a:prstGeom prst="wedgeRoundRectCallout">
          <a:avLst>
            <a:gd name="adj1" fmla="val -18928"/>
            <a:gd name="adj2" fmla="val -8911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⑮希望小売価格</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千円</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⑮希望小売価格 </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千円</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p>
        <a:p>
          <a:pPr algn="l"/>
          <a:r>
            <a:rPr kumimoji="1" lang="ja-JP" altLang="en-US" sz="1600" b="0" u="none">
              <a:solidFill>
                <a:srgbClr val="000000"/>
              </a:solidFill>
              <a:latin typeface="+mn-ea"/>
              <a:ea typeface="+mn-ea"/>
            </a:rPr>
            <a:t>単位に注意して入力</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任意項目です</a:t>
          </a:r>
        </a:p>
      </xdr:txBody>
    </xdr:sp>
    <xdr:clientData/>
  </xdr:twoCellAnchor>
  <xdr:twoCellAnchor editAs="oneCell">
    <xdr:from>
      <xdr:col>29</xdr:col>
      <xdr:colOff>0</xdr:colOff>
      <xdr:row>26</xdr:row>
      <xdr:rowOff>-1</xdr:rowOff>
    </xdr:from>
    <xdr:to>
      <xdr:col>30</xdr:col>
      <xdr:colOff>2303780</xdr:colOff>
      <xdr:row>51</xdr:row>
      <xdr:rowOff>153259</xdr:rowOff>
    </xdr:to>
    <xdr:grpSp>
      <xdr:nvGrpSpPr>
        <xdr:cNvPr id="35" name="グループ化 34">
          <a:extLst>
            <a:ext uri="{FF2B5EF4-FFF2-40B4-BE49-F238E27FC236}">
              <a16:creationId xmlns:a16="http://schemas.microsoft.com/office/drawing/2014/main" id="{8327BBDE-F443-4838-90E5-7771256D132E}"/>
            </a:ext>
          </a:extLst>
        </xdr:cNvPr>
        <xdr:cNvGrpSpPr/>
      </xdr:nvGrpSpPr>
      <xdr:grpSpPr>
        <a:xfrm>
          <a:off x="69151500" y="14616544"/>
          <a:ext cx="7693545" cy="8379397"/>
          <a:chOff x="55342788" y="13023274"/>
          <a:chExt cx="7700588" cy="7654631"/>
        </a:xfrm>
      </xdr:grpSpPr>
      <xdr:sp macro="" textlink="">
        <xdr:nvSpPr>
          <xdr:cNvPr id="36" name="吹き出し: 角を丸めた四角形 35">
            <a:extLst>
              <a:ext uri="{FF2B5EF4-FFF2-40B4-BE49-F238E27FC236}">
                <a16:creationId xmlns:a16="http://schemas.microsoft.com/office/drawing/2014/main" id="{59912F4C-DF23-4B69-AD6B-DEEF8A2C7DE3}"/>
              </a:ext>
            </a:extLst>
          </xdr:cNvPr>
          <xdr:cNvSpPr/>
        </xdr:nvSpPr>
        <xdr:spPr>
          <a:xfrm>
            <a:off x="55342788" y="13023274"/>
            <a:ext cx="7700588" cy="7654631"/>
          </a:xfrm>
          <a:prstGeom prst="wedgeRoundRectCallout">
            <a:avLst>
              <a:gd name="adj1" fmla="val -22735"/>
              <a:gd name="adj2" fmla="val -7645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⑯ワイルドカードの内訳一覧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⑯ワイルドカードを用いた場合</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ワイルドカードの内訳一覧を入力してください</a:t>
            </a: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に記載の型番を入力、入力方法は以下を参照</a:t>
            </a:r>
          </a:p>
          <a:p>
            <a:pPr algn="l"/>
            <a:endParaRPr kumimoji="1" lang="en-US" altLang="ja-JP" sz="1600" b="1">
              <a:solidFill>
                <a:srgbClr val="000000"/>
              </a:solidFill>
              <a:latin typeface="+mn-ea"/>
              <a:ea typeface="+mn-ea"/>
            </a:endParaRPr>
          </a:p>
        </xdr:txBody>
      </xdr:sp>
      <xdr:sp macro="" textlink="">
        <xdr:nvSpPr>
          <xdr:cNvPr id="37" name="四角形: 角を丸くする 36">
            <a:extLst>
              <a:ext uri="{FF2B5EF4-FFF2-40B4-BE49-F238E27FC236}">
                <a16:creationId xmlns:a16="http://schemas.microsoft.com/office/drawing/2014/main" id="{D690E49E-AE97-734B-D405-D54027DFCF1C}"/>
              </a:ext>
            </a:extLst>
          </xdr:cNvPr>
          <xdr:cNvSpPr/>
        </xdr:nvSpPr>
        <xdr:spPr>
          <a:xfrm>
            <a:off x="55452783" y="14396498"/>
            <a:ext cx="7474247" cy="5168538"/>
          </a:xfrm>
          <a:prstGeom prst="roundRect">
            <a:avLst>
              <a:gd name="adj" fmla="val 2715"/>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baseline="0">
                <a:solidFill>
                  <a:srgbClr val="FF0000"/>
                </a:solidFill>
                <a:effectLst/>
                <a:latin typeface="ＭＳ ゴシック" panose="020B0609070205080204" pitchFamily="49" charset="-128"/>
                <a:ea typeface="ＭＳ ゴシック" panose="020B0609070205080204" pitchFamily="49" charset="-128"/>
                <a:cs typeface="+mn-cs"/>
              </a:rPr>
              <a:t>◆ワイルドカードの内訳一覧　入力方法について◆</a:t>
            </a:r>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型番に「■」を入力した場合、該当する枝番、枝番の意味する仕様・内容等を「ワイルドカードの内訳一覧」にカンマ区切りで入力してください</a:t>
            </a:r>
            <a:b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br>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■に含まれる可能性のある枝番をすべて入力してください。</a:t>
            </a:r>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ただし、能力や性能値が異なる場合は別の型番として入力してください。</a:t>
            </a:r>
          </a:p>
          <a:p>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入力例）</a:t>
            </a:r>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　　　　　　カタログ記載型番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XYZ-123FL</a:t>
            </a: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XYZ-123GK</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性能値・能力値が確定する代表型番部分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性能値・能力値に影響のない枝番部分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-FL(</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●●仕様</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-GK(</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○○タイプ</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リストに入力する型番　　：</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XYZ-123■</a:t>
            </a:r>
            <a:endParaRPr kumimoji="0"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内訳一覧に入力する枝番　：</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-FL(</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●●仕様</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),-GK(</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○○タイプ</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枝番が</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2</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文字以上あっても、黒四角は</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1</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枝番と枝番の示す仕様はカンマ区切り入力する</a:t>
            </a:r>
            <a:endParaRPr lang="ja-JP" altLang="ja-JP" sz="1600" b="1">
              <a:solidFill>
                <a:srgbClr val="FF0000"/>
              </a:solidFill>
              <a:effectLst/>
              <a:latin typeface="ＭＳ ゴシック" panose="020B0609070205080204" pitchFamily="49" charset="-128"/>
              <a:ea typeface="ＭＳ ゴシック" panose="020B0609070205080204" pitchFamily="49" charset="-128"/>
            </a:endParaRPr>
          </a:p>
        </xdr:txBody>
      </xdr:sp>
    </xdr:grpSp>
    <xdr:clientData/>
  </xdr:twoCellAnchor>
  <xdr:twoCellAnchor editAs="oneCell">
    <xdr:from>
      <xdr:col>29</xdr:col>
      <xdr:colOff>4066597</xdr:colOff>
      <xdr:row>18</xdr:row>
      <xdr:rowOff>190500</xdr:rowOff>
    </xdr:from>
    <xdr:to>
      <xdr:col>30</xdr:col>
      <xdr:colOff>2073794</xdr:colOff>
      <xdr:row>25</xdr:row>
      <xdr:rowOff>154422</xdr:rowOff>
    </xdr:to>
    <xdr:sp macro="" textlink="">
      <xdr:nvSpPr>
        <xdr:cNvPr id="38" name="吹き出し: 角を丸めた四角形 37">
          <a:extLst>
            <a:ext uri="{FF2B5EF4-FFF2-40B4-BE49-F238E27FC236}">
              <a16:creationId xmlns:a16="http://schemas.microsoft.com/office/drawing/2014/main" id="{6DF75D6E-B59C-4014-8CB9-5A48AA61E064}"/>
            </a:ext>
          </a:extLst>
        </xdr:cNvPr>
        <xdr:cNvSpPr/>
      </xdr:nvSpPr>
      <xdr:spPr>
        <a:xfrm>
          <a:off x="71953870" y="11187545"/>
          <a:ext cx="3384262" cy="2146012"/>
        </a:xfrm>
        <a:prstGeom prst="wedgeRoundRectCallout">
          <a:avLst>
            <a:gd name="adj1" fmla="val 27507"/>
            <a:gd name="adj2" fmla="val -7616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⑰備考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⑰備考を入力してください</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必要に応じて</a:t>
          </a:r>
          <a:r>
            <a:rPr kumimoji="1" lang="en-US" altLang="ja-JP" sz="1600" b="0" i="0" u="none" strike="noStrike" kern="0" cap="none" spc="0" normalizeH="0" baseline="0" noProof="0">
              <a:ln>
                <a:noFill/>
              </a:ln>
              <a:solidFill>
                <a:srgbClr val="000000"/>
              </a:solidFill>
              <a:effectLst/>
              <a:uLnTx/>
              <a:uFillTx/>
              <a:latin typeface="+mn-ea"/>
              <a:ea typeface="+mn-ea"/>
              <a:cs typeface="+mn-cs"/>
            </a:rPr>
            <a:t>40</a:t>
          </a:r>
          <a:r>
            <a:rPr kumimoji="1" lang="ja-JP" altLang="en-US" sz="1600" b="0" i="0" u="none" strike="noStrike" kern="0" cap="none" spc="0" normalizeH="0" baseline="0" noProof="0">
              <a:ln>
                <a:noFill/>
              </a:ln>
              <a:solidFill>
                <a:srgbClr val="000000"/>
              </a:solidFill>
              <a:effectLst/>
              <a:uLnTx/>
              <a:uFillTx/>
              <a:latin typeface="+mn-ea"/>
              <a:ea typeface="+mn-ea"/>
              <a:cs typeface="+mn-cs"/>
            </a:rPr>
            <a:t>文字以内で入力</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twoCellAnchor editAs="oneCell">
    <xdr:from>
      <xdr:col>14</xdr:col>
      <xdr:colOff>0</xdr:colOff>
      <xdr:row>1</xdr:row>
      <xdr:rowOff>40233</xdr:rowOff>
    </xdr:from>
    <xdr:to>
      <xdr:col>14</xdr:col>
      <xdr:colOff>589481</xdr:colOff>
      <xdr:row>3</xdr:row>
      <xdr:rowOff>1904999</xdr:rowOff>
    </xdr:to>
    <xdr:sp macro="" textlink="">
      <xdr:nvSpPr>
        <xdr:cNvPr id="39" name="右中かっこ 38">
          <a:extLst>
            <a:ext uri="{FF2B5EF4-FFF2-40B4-BE49-F238E27FC236}">
              <a16:creationId xmlns:a16="http://schemas.microsoft.com/office/drawing/2014/main" id="{CBBF813D-991F-4995-8500-86F0EC45ADE8}"/>
            </a:ext>
          </a:extLst>
        </xdr:cNvPr>
        <xdr:cNvSpPr/>
      </xdr:nvSpPr>
      <xdr:spPr>
        <a:xfrm>
          <a:off x="31553727" y="559778"/>
          <a:ext cx="589481" cy="5744039"/>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14</xdr:col>
      <xdr:colOff>1010688</xdr:colOff>
      <xdr:row>1</xdr:row>
      <xdr:rowOff>311727</xdr:rowOff>
    </xdr:from>
    <xdr:to>
      <xdr:col>16</xdr:col>
      <xdr:colOff>249640</xdr:colOff>
      <xdr:row>2</xdr:row>
      <xdr:rowOff>815519</xdr:rowOff>
    </xdr:to>
    <xdr:sp macro="" textlink="">
      <xdr:nvSpPr>
        <xdr:cNvPr id="40" name="吹き出し: 角を丸めた四角形 39">
          <a:extLst>
            <a:ext uri="{FF2B5EF4-FFF2-40B4-BE49-F238E27FC236}">
              <a16:creationId xmlns:a16="http://schemas.microsoft.com/office/drawing/2014/main" id="{A5AD6BA4-09DD-41C3-BF31-6309A0729793}"/>
            </a:ext>
          </a:extLst>
        </xdr:cNvPr>
        <xdr:cNvSpPr/>
      </xdr:nvSpPr>
      <xdr:spPr>
        <a:xfrm>
          <a:off x="32564415" y="831272"/>
          <a:ext cx="5444576" cy="2451049"/>
        </a:xfrm>
        <a:prstGeom prst="wedgeRoundRectCallout">
          <a:avLst>
            <a:gd name="adj1" fmla="val -57143"/>
            <a:gd name="adj2" fmla="val 50779"/>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l"/>
          <a:endParaRPr kumimoji="1" lang="en-US" altLang="ja-JP" sz="1600" b="1">
            <a:solidFill>
              <a:srgbClr val="FF0000"/>
            </a:solidFill>
            <a:latin typeface="+mn-ea"/>
            <a:ea typeface="+mn-ea"/>
          </a:endParaRPr>
        </a:p>
        <a:p>
          <a:pPr algn="l"/>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editAs="oneCell">
    <xdr:from>
      <xdr:col>14</xdr:col>
      <xdr:colOff>2552266</xdr:colOff>
      <xdr:row>2</xdr:row>
      <xdr:rowOff>976313</xdr:rowOff>
    </xdr:from>
    <xdr:to>
      <xdr:col>16</xdr:col>
      <xdr:colOff>2384229</xdr:colOff>
      <xdr:row>3</xdr:row>
      <xdr:rowOff>1616370</xdr:rowOff>
    </xdr:to>
    <xdr:sp macro="" textlink="">
      <xdr:nvSpPr>
        <xdr:cNvPr id="41" name="吹き出し: 角を丸めた四角形 40">
          <a:extLst>
            <a:ext uri="{FF2B5EF4-FFF2-40B4-BE49-F238E27FC236}">
              <a16:creationId xmlns:a16="http://schemas.microsoft.com/office/drawing/2014/main" id="{1857F149-8A4E-44E2-859B-03BC243F1E37}"/>
            </a:ext>
          </a:extLst>
        </xdr:cNvPr>
        <xdr:cNvSpPr/>
      </xdr:nvSpPr>
      <xdr:spPr>
        <a:xfrm>
          <a:off x="33136175" y="3019858"/>
          <a:ext cx="6034412" cy="2593837"/>
        </a:xfrm>
        <a:prstGeom prst="wedgeRoundRectCallout">
          <a:avLst>
            <a:gd name="adj1" fmla="val 60750"/>
            <a:gd name="adj2" fmla="val -34337"/>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セルが着色された場合、情報が誤って入力されている可能性があります</a:t>
          </a:r>
        </a:p>
        <a:p>
          <a:pPr algn="l"/>
          <a:endParaRPr kumimoji="1" lang="ja-JP" altLang="en-US" sz="1600" b="0">
            <a:solidFill>
              <a:srgbClr val="FF0000"/>
            </a:solidFill>
          </a:endParaRPr>
        </a:p>
        <a:p>
          <a:pPr algn="l"/>
          <a:r>
            <a:rPr kumimoji="1" lang="ja-JP" altLang="en-US" sz="1600" b="0">
              <a:solidFill>
                <a:srgbClr val="FF0000"/>
              </a:solidFill>
            </a:rPr>
            <a:t>凡例の内容に従い、入力内容を確認し、修正してください</a:t>
          </a:r>
          <a:endParaRPr kumimoji="1" lang="en-US" altLang="ja-JP" sz="1600" b="0">
            <a:solidFill>
              <a:srgbClr val="FF0000"/>
            </a:solidFill>
          </a:endParaRPr>
        </a:p>
      </xdr:txBody>
    </xdr:sp>
    <xdr:clientData/>
  </xdr:twoCellAnchor>
  <xdr:twoCellAnchor editAs="oneCell">
    <xdr:from>
      <xdr:col>23</xdr:col>
      <xdr:colOff>2340493</xdr:colOff>
      <xdr:row>1</xdr:row>
      <xdr:rowOff>1198765</xdr:rowOff>
    </xdr:from>
    <xdr:to>
      <xdr:col>27</xdr:col>
      <xdr:colOff>1235304</xdr:colOff>
      <xdr:row>3</xdr:row>
      <xdr:rowOff>1658736</xdr:rowOff>
    </xdr:to>
    <xdr:sp macro="" textlink="">
      <xdr:nvSpPr>
        <xdr:cNvPr id="43" name="吹き出し: 角を丸めた四角形 42">
          <a:extLst>
            <a:ext uri="{FF2B5EF4-FFF2-40B4-BE49-F238E27FC236}">
              <a16:creationId xmlns:a16="http://schemas.microsoft.com/office/drawing/2014/main" id="{81BF51EE-5A5E-4E5E-9CC7-4405DF770C57}"/>
            </a:ext>
          </a:extLst>
        </xdr:cNvPr>
        <xdr:cNvSpPr/>
      </xdr:nvSpPr>
      <xdr:spPr>
        <a:xfrm>
          <a:off x="58953629" y="1718310"/>
          <a:ext cx="6341630" cy="4339244"/>
        </a:xfrm>
        <a:prstGeom prst="wedgeRoundRectCallout">
          <a:avLst>
            <a:gd name="adj1" fmla="val -11051"/>
            <a:gd name="adj2" fmla="val 6647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⑬</a:t>
          </a:r>
          <a:r>
            <a:rPr kumimoji="1" lang="en-US" altLang="ja-JP" sz="1600" b="1">
              <a:solidFill>
                <a:srgbClr val="000000"/>
              </a:solidFill>
              <a:latin typeface="+mn-ea"/>
              <a:ea typeface="+mn-ea"/>
            </a:rPr>
            <a:t>AI</a:t>
          </a:r>
          <a:r>
            <a:rPr kumimoji="1" lang="ja-JP" altLang="en-US" sz="1600" b="1">
              <a:solidFill>
                <a:srgbClr val="000000"/>
              </a:solidFill>
              <a:latin typeface="+mn-ea"/>
              <a:ea typeface="+mn-ea"/>
            </a:rPr>
            <a:t>制御装置接続可否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⑬</a:t>
          </a:r>
          <a:r>
            <a:rPr kumimoji="1" lang="en-US" altLang="ja-JP" sz="1600" b="1" u="sng">
              <a:solidFill>
                <a:srgbClr val="000000"/>
              </a:solidFill>
              <a:latin typeface="+mn-ea"/>
              <a:ea typeface="+mn-ea"/>
            </a:rPr>
            <a:t>AI</a:t>
          </a:r>
          <a:r>
            <a:rPr kumimoji="1" lang="ja-JP" altLang="en-US" sz="1600" b="1" u="sng">
              <a:solidFill>
                <a:srgbClr val="000000"/>
              </a:solidFill>
              <a:latin typeface="+mn-ea"/>
              <a:ea typeface="+mn-ea"/>
            </a:rPr>
            <a:t>制御装置接続を選択してください</a:t>
          </a:r>
        </a:p>
        <a:p>
          <a:pPr algn="l"/>
          <a:r>
            <a:rPr kumimoji="1" lang="en-US" altLang="ja-JP" sz="1600" b="0" u="none">
              <a:solidFill>
                <a:srgbClr val="000000"/>
              </a:solidFill>
              <a:latin typeface="+mn-ea"/>
              <a:ea typeface="+mn-ea"/>
            </a:rPr>
            <a:t>GX</a:t>
          </a:r>
          <a:r>
            <a:rPr kumimoji="1" lang="ja-JP" altLang="en-US" sz="1600" b="0" u="none">
              <a:solidFill>
                <a:srgbClr val="000000"/>
              </a:solidFill>
              <a:latin typeface="+mn-ea"/>
              <a:ea typeface="+mn-ea"/>
            </a:rPr>
            <a:t>要件にかかわる書類を提出され、トップ</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性能枠基準を超えている設備に関してはプルダウンより選択してください。</a:t>
          </a:r>
          <a:endParaRPr kumimoji="1" lang="en-US" altLang="ja-JP" sz="1600" b="0" u="none">
            <a:solidFill>
              <a:srgbClr val="000000"/>
            </a:solidFill>
            <a:latin typeface="+mn-ea"/>
            <a:ea typeface="+mn-ea"/>
          </a:endParaRPr>
        </a:p>
        <a:p>
          <a:pPr algn="l"/>
          <a:r>
            <a:rPr kumimoji="1" lang="en-US" altLang="ja-JP" sz="1600" b="1" u="none">
              <a:solidFill>
                <a:srgbClr val="FF0000"/>
              </a:solidFill>
              <a:latin typeface="+mn-ea"/>
              <a:ea typeface="+mn-ea"/>
            </a:rPr>
            <a:t>※</a:t>
          </a:r>
          <a:r>
            <a:rPr kumimoji="1" lang="ja-JP" altLang="en-US" sz="1600" b="1" u="none">
              <a:solidFill>
                <a:srgbClr val="FF0000"/>
              </a:solidFill>
              <a:latin typeface="+mn-ea"/>
              <a:ea typeface="+mn-ea"/>
            </a:rPr>
            <a:t>連結型フラグ「連結」かつ連結型番全体で</a:t>
          </a:r>
          <a:r>
            <a:rPr kumimoji="1" lang="en-US" altLang="ja-JP" sz="1600" b="1" u="none">
              <a:solidFill>
                <a:srgbClr val="FF0000"/>
              </a:solidFill>
              <a:latin typeface="+mn-ea"/>
              <a:ea typeface="+mn-ea"/>
            </a:rPr>
            <a:t>AI</a:t>
          </a:r>
          <a:r>
            <a:rPr kumimoji="1" lang="ja-JP" altLang="en-US" sz="1600" b="1" u="none">
              <a:solidFill>
                <a:srgbClr val="FF0000"/>
              </a:solidFill>
              <a:latin typeface="+mn-ea"/>
              <a:ea typeface="+mn-ea"/>
            </a:rPr>
            <a:t>制御の接続が可能な場合、プルダウンより「可」を選択してください。</a:t>
          </a:r>
          <a:endParaRPr kumimoji="1" lang="en-US" altLang="ja-JP" sz="1600" b="1" u="none">
            <a:solidFill>
              <a:srgbClr val="FF0000"/>
            </a:solidFill>
            <a:latin typeface="+mn-ea"/>
            <a:ea typeface="+mn-ea"/>
          </a:endParaRPr>
        </a:p>
        <a:p>
          <a:pPr algn="l"/>
          <a:r>
            <a:rPr kumimoji="1" lang="ja-JP" altLang="en-US" sz="1600" b="1" u="none">
              <a:solidFill>
                <a:srgbClr val="FF0000"/>
              </a:solidFill>
              <a:latin typeface="+mn-ea"/>
              <a:ea typeface="+mn-ea"/>
            </a:rPr>
            <a:t>（連結前のすべての室外機がトップ性能枠基準</a:t>
          </a:r>
          <a:r>
            <a:rPr kumimoji="1" lang="en-US" altLang="ja-JP" sz="1600" b="1" u="none">
              <a:solidFill>
                <a:srgbClr val="FF0000"/>
              </a:solidFill>
              <a:latin typeface="+mn-ea"/>
              <a:ea typeface="+mn-ea"/>
            </a:rPr>
            <a:t>APF</a:t>
          </a:r>
          <a:r>
            <a:rPr kumimoji="1" lang="ja-JP" altLang="en-US" sz="1600" b="1" u="none">
              <a:solidFill>
                <a:srgbClr val="FF0000"/>
              </a:solidFill>
              <a:latin typeface="+mn-ea"/>
              <a:ea typeface="+mn-ea"/>
            </a:rPr>
            <a:t>を満たしている場合に限ります）</a:t>
          </a:r>
          <a:endParaRPr kumimoji="1" lang="en-US" altLang="ja-JP" sz="1600" b="1" u="none">
            <a:solidFill>
              <a:srgbClr val="FF0000"/>
            </a:solidFill>
            <a:latin typeface="+mn-ea"/>
            <a:ea typeface="+mn-ea"/>
          </a:endParaRPr>
        </a:p>
        <a:p>
          <a:pPr algn="l"/>
          <a:endParaRPr kumimoji="1" lang="en-US" altLang="ja-JP" sz="1600" b="1" u="none">
            <a:solidFill>
              <a:srgbClr val="FF0000"/>
            </a:solidFill>
            <a:latin typeface="+mn-ea"/>
            <a:ea typeface="+mn-ea"/>
          </a:endParaRPr>
        </a:p>
        <a:p>
          <a:pPr algn="l"/>
          <a:r>
            <a:rPr kumimoji="1" lang="en-US" altLang="ja-JP" sz="1600" b="1" u="none">
              <a:solidFill>
                <a:srgbClr val="FF0000"/>
              </a:solidFill>
              <a:latin typeface="+mn-ea"/>
              <a:ea typeface="+mn-ea"/>
            </a:rPr>
            <a:t>※AI</a:t>
          </a:r>
          <a:r>
            <a:rPr kumimoji="1" lang="ja-JP" altLang="en-US" sz="1600" b="1" u="none">
              <a:solidFill>
                <a:srgbClr val="FF0000"/>
              </a:solidFill>
              <a:latin typeface="+mn-ea"/>
              <a:ea typeface="+mn-ea"/>
            </a:rPr>
            <a:t>制御装置について、製品型番登録されない事業者は「否」を選択してください。</a:t>
          </a:r>
          <a:endParaRPr kumimoji="1" lang="en-US" altLang="ja-JP" sz="1600" b="1" u="none">
            <a:solidFill>
              <a:srgbClr val="FF0000"/>
            </a:solidFill>
            <a:latin typeface="+mn-ea"/>
            <a:ea typeface="+mn-ea"/>
          </a:endParaRPr>
        </a:p>
      </xdr:txBody>
    </xdr:sp>
    <xdr:clientData/>
  </xdr:twoCellAnchor>
  <xdr:twoCellAnchor editAs="oneCell">
    <xdr:from>
      <xdr:col>30</xdr:col>
      <xdr:colOff>1246909</xdr:colOff>
      <xdr:row>1</xdr:row>
      <xdr:rowOff>931372</xdr:rowOff>
    </xdr:from>
    <xdr:to>
      <xdr:col>31</xdr:col>
      <xdr:colOff>1010806</xdr:colOff>
      <xdr:row>3</xdr:row>
      <xdr:rowOff>1217988</xdr:rowOff>
    </xdr:to>
    <xdr:sp macro="" textlink="">
      <xdr:nvSpPr>
        <xdr:cNvPr id="44" name="吹き出し: 角を丸めた四角形 43">
          <a:extLst>
            <a:ext uri="{FF2B5EF4-FFF2-40B4-BE49-F238E27FC236}">
              <a16:creationId xmlns:a16="http://schemas.microsoft.com/office/drawing/2014/main" id="{45AA3408-D010-4E3B-B1B8-E94566DC718E}"/>
            </a:ext>
          </a:extLst>
        </xdr:cNvPr>
        <xdr:cNvSpPr/>
      </xdr:nvSpPr>
      <xdr:spPr>
        <a:xfrm>
          <a:off x="75784364" y="1450917"/>
          <a:ext cx="7362768" cy="4165889"/>
        </a:xfrm>
        <a:prstGeom prst="wedgeRoundRectCallout">
          <a:avLst>
            <a:gd name="adj1" fmla="val 41993"/>
            <a:gd name="adj2" fmla="val 79085"/>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⑱トップ性能枠対象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下記３つの要件を満たした場合に　トップ性能枠対象と自動表示されます。</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①</a:t>
          </a:r>
          <a:r>
            <a:rPr kumimoji="1" lang="en-US" altLang="ja-JP" sz="1600" b="0" i="0" u="none" strike="noStrike" kern="0" cap="none" spc="0" normalizeH="0" baseline="0" noProof="0">
              <a:ln>
                <a:noFill/>
              </a:ln>
              <a:solidFill>
                <a:srgbClr val="000000"/>
              </a:solidFill>
              <a:effectLst/>
              <a:uLnTx/>
              <a:uFillTx/>
              <a:latin typeface="+mn-ea"/>
              <a:ea typeface="+mn-ea"/>
              <a:cs typeface="+mn-cs"/>
            </a:rPr>
            <a:t>GX</a:t>
          </a:r>
          <a:r>
            <a:rPr kumimoji="1" lang="ja-JP" altLang="en-US" sz="1600" b="0" i="0" u="none" strike="noStrike" kern="0" cap="none" spc="0" normalizeH="0" baseline="0" noProof="0">
              <a:ln>
                <a:noFill/>
              </a:ln>
              <a:solidFill>
                <a:srgbClr val="000000"/>
              </a:solidFill>
              <a:effectLst/>
              <a:uLnTx/>
              <a:uFillTx/>
              <a:latin typeface="+mn-ea"/>
              <a:ea typeface="+mn-ea"/>
              <a:cs typeface="+mn-cs"/>
            </a:rPr>
            <a:t>要件にかかわる書類の提出：「あり」</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②</a:t>
          </a:r>
          <a:r>
            <a:rPr kumimoji="1" lang="en-US" altLang="ja-JP" sz="1600" b="0" i="0" u="none" strike="noStrike" kern="0" cap="none" spc="0" normalizeH="0" baseline="0" noProof="0">
              <a:ln>
                <a:noFill/>
              </a:ln>
              <a:solidFill>
                <a:srgbClr val="000000"/>
              </a:solidFill>
              <a:effectLst/>
              <a:uLnTx/>
              <a:uFillTx/>
              <a:latin typeface="+mn-ea"/>
              <a:ea typeface="+mn-ea"/>
              <a:cs typeface="+mn-cs"/>
            </a:rPr>
            <a:t>AI</a:t>
          </a:r>
          <a:r>
            <a:rPr kumimoji="1" lang="ja-JP" altLang="en-US" sz="1600" b="0" i="0" u="none" strike="noStrike" kern="0" cap="none" spc="0" normalizeH="0" baseline="0" noProof="0">
              <a:ln>
                <a:noFill/>
              </a:ln>
              <a:solidFill>
                <a:srgbClr val="000000"/>
              </a:solidFill>
              <a:effectLst/>
              <a:uLnTx/>
              <a:uFillTx/>
              <a:latin typeface="+mn-ea"/>
              <a:ea typeface="+mn-ea"/>
              <a:cs typeface="+mn-cs"/>
            </a:rPr>
            <a:t>制御装置接続可否：「可」</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③トップ性能枠基準</a:t>
          </a:r>
          <a:r>
            <a:rPr kumimoji="1" lang="en-US" altLang="ja-JP" sz="1600" b="0" i="0" u="none" strike="noStrike" kern="0" cap="none" spc="0" normalizeH="0" baseline="0" noProof="0">
              <a:ln>
                <a:noFill/>
              </a:ln>
              <a:solidFill>
                <a:srgbClr val="000000"/>
              </a:solidFill>
              <a:effectLst/>
              <a:uLnTx/>
              <a:uFillTx/>
              <a:latin typeface="+mn-ea"/>
              <a:ea typeface="+mn-ea"/>
              <a:cs typeface="+mn-cs"/>
            </a:rPr>
            <a:t>APF</a:t>
          </a:r>
          <a:r>
            <a:rPr kumimoji="1" lang="ja-JP" altLang="en-US" sz="1600" b="0" i="0" u="none" strike="noStrike" kern="0" cap="none" spc="0" normalizeH="0" baseline="0" noProof="0">
              <a:ln>
                <a:noFill/>
              </a:ln>
              <a:solidFill>
                <a:srgbClr val="000000"/>
              </a:solidFill>
              <a:effectLst/>
              <a:uLnTx/>
              <a:uFillTx/>
              <a:latin typeface="+mn-ea"/>
              <a:ea typeface="+mn-ea"/>
              <a:cs typeface="+mn-cs"/>
            </a:rPr>
            <a:t>を超えている</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連結フラグを「連結」にされた型番については、</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　①②を満たした場合、「トップ性能枠対象」と自動表示されます。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　ただし、連結前のすべての室外機が</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　トップ性能枠基準</a:t>
          </a:r>
          <a:r>
            <a:rPr kumimoji="1" lang="en-US" altLang="ja-JP" sz="1600" b="0" i="0" u="none" strike="noStrike" kern="0" cap="none" spc="0" normalizeH="0" baseline="0" noProof="0">
              <a:ln>
                <a:noFill/>
              </a:ln>
              <a:solidFill>
                <a:srgbClr val="000000"/>
              </a:solidFill>
              <a:effectLst/>
              <a:uLnTx/>
              <a:uFillTx/>
              <a:latin typeface="+mn-ea"/>
              <a:ea typeface="+mn-ea"/>
              <a:cs typeface="+mn-cs"/>
            </a:rPr>
            <a:t>APF</a:t>
          </a:r>
          <a:r>
            <a:rPr kumimoji="1" lang="ja-JP" altLang="en-US" sz="1600" b="0" i="0" u="none" strike="noStrike" kern="0" cap="none" spc="0" normalizeH="0" baseline="0" noProof="0">
              <a:ln>
                <a:noFill/>
              </a:ln>
              <a:solidFill>
                <a:srgbClr val="000000"/>
              </a:solidFill>
              <a:effectLst/>
              <a:uLnTx/>
              <a:uFillTx/>
              <a:latin typeface="+mn-ea"/>
              <a:ea typeface="+mn-ea"/>
              <a:cs typeface="+mn-cs"/>
            </a:rPr>
            <a:t>を満たしていることを必ずご確認ください。</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twoCellAnchor editAs="oneCell">
    <xdr:from>
      <xdr:col>5</xdr:col>
      <xdr:colOff>2374264</xdr:colOff>
      <xdr:row>1</xdr:row>
      <xdr:rowOff>190500</xdr:rowOff>
    </xdr:from>
    <xdr:to>
      <xdr:col>6</xdr:col>
      <xdr:colOff>2074256</xdr:colOff>
      <xdr:row>1</xdr:row>
      <xdr:rowOff>1869385</xdr:rowOff>
    </xdr:to>
    <xdr:sp macro="" textlink="">
      <xdr:nvSpPr>
        <xdr:cNvPr id="46" name="吹き出し: 角を丸めた四角形 45">
          <a:extLst>
            <a:ext uri="{FF2B5EF4-FFF2-40B4-BE49-F238E27FC236}">
              <a16:creationId xmlns:a16="http://schemas.microsoft.com/office/drawing/2014/main" id="{81F4E27C-A77A-436D-BF87-92C52476A07D}"/>
            </a:ext>
          </a:extLst>
        </xdr:cNvPr>
        <xdr:cNvSpPr/>
      </xdr:nvSpPr>
      <xdr:spPr>
        <a:xfrm>
          <a:off x="13717673" y="710045"/>
          <a:ext cx="3238789" cy="1678885"/>
        </a:xfrm>
        <a:prstGeom prst="wedgeRoundRectCallout">
          <a:avLst>
            <a:gd name="adj1" fmla="val -67897"/>
            <a:gd name="adj2" fmla="val -251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フリガナ</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を入力してください　</a:t>
          </a:r>
        </a:p>
        <a:p>
          <a:pPr algn="l"/>
          <a:r>
            <a:rPr kumimoji="1" lang="ja-JP" altLang="en-US" sz="1600" b="0" u="none">
              <a:solidFill>
                <a:srgbClr val="000000"/>
              </a:solidFill>
              <a:latin typeface="+mn-ea"/>
              <a:ea typeface="+mn-ea"/>
            </a:rPr>
            <a:t>・全角カタカナで入力</a:t>
          </a:r>
        </a:p>
        <a:p>
          <a:pPr algn="l"/>
          <a:r>
            <a:rPr kumimoji="1" lang="ja-JP" altLang="en-US" sz="1600" b="0" u="none">
              <a:solidFill>
                <a:srgbClr val="FF0000"/>
              </a:solidFill>
              <a:latin typeface="+mn-ea"/>
              <a:ea typeface="+mn-ea"/>
            </a:rPr>
            <a:t>・法人格は省略</a:t>
          </a:r>
          <a:endParaRPr kumimoji="1" lang="en-US" altLang="ja-JP" sz="1600" b="0" u="none">
            <a:solidFill>
              <a:srgbClr val="000000"/>
            </a:solidFill>
            <a:latin typeface="+mn-ea"/>
            <a:ea typeface="+mn-ea"/>
          </a:endParaRPr>
        </a:p>
      </xdr:txBody>
    </xdr:sp>
    <xdr:clientData/>
  </xdr:twoCellAnchor>
  <xdr:twoCellAnchor editAs="oneCell">
    <xdr:from>
      <xdr:col>6</xdr:col>
      <xdr:colOff>2536423</xdr:colOff>
      <xdr:row>2</xdr:row>
      <xdr:rowOff>1855240</xdr:rowOff>
    </xdr:from>
    <xdr:to>
      <xdr:col>8</xdr:col>
      <xdr:colOff>286674</xdr:colOff>
      <xdr:row>3</xdr:row>
      <xdr:rowOff>1425114</xdr:rowOff>
    </xdr:to>
    <xdr:sp macro="" textlink="">
      <xdr:nvSpPr>
        <xdr:cNvPr id="47" name="吹き出し: 角を丸めた四角形 46">
          <a:extLst>
            <a:ext uri="{FF2B5EF4-FFF2-40B4-BE49-F238E27FC236}">
              <a16:creationId xmlns:a16="http://schemas.microsoft.com/office/drawing/2014/main" id="{4D39887F-A863-4369-8061-1EC679107844}"/>
            </a:ext>
          </a:extLst>
        </xdr:cNvPr>
        <xdr:cNvSpPr/>
      </xdr:nvSpPr>
      <xdr:spPr>
        <a:xfrm>
          <a:off x="17430059" y="4314422"/>
          <a:ext cx="3184350" cy="1513320"/>
        </a:xfrm>
        <a:prstGeom prst="wedgeRoundRectCallout">
          <a:avLst>
            <a:gd name="adj1" fmla="val -49780"/>
            <a:gd name="adj2" fmla="val -8596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へメール申請を行った日付を入力してください</a:t>
          </a:r>
        </a:p>
      </xdr:txBody>
    </xdr:sp>
    <xdr:clientData/>
  </xdr:twoCellAnchor>
  <xdr:twoCellAnchor editAs="oneCell">
    <xdr:from>
      <xdr:col>2</xdr:col>
      <xdr:colOff>2320636</xdr:colOff>
      <xdr:row>1</xdr:row>
      <xdr:rowOff>203229</xdr:rowOff>
    </xdr:from>
    <xdr:to>
      <xdr:col>4</xdr:col>
      <xdr:colOff>435263</xdr:colOff>
      <xdr:row>1</xdr:row>
      <xdr:rowOff>1906388</xdr:rowOff>
    </xdr:to>
    <xdr:sp macro="" textlink="">
      <xdr:nvSpPr>
        <xdr:cNvPr id="48" name="吹き出し: 角を丸めた四角形 47">
          <a:extLst>
            <a:ext uri="{FF2B5EF4-FFF2-40B4-BE49-F238E27FC236}">
              <a16:creationId xmlns:a16="http://schemas.microsoft.com/office/drawing/2014/main" id="{931D1A47-8F17-41AF-890C-BBBC6F33CA63}"/>
            </a:ext>
          </a:extLst>
        </xdr:cNvPr>
        <xdr:cNvSpPr/>
      </xdr:nvSpPr>
      <xdr:spPr>
        <a:xfrm>
          <a:off x="5818909" y="722774"/>
          <a:ext cx="3337098" cy="1703159"/>
        </a:xfrm>
        <a:prstGeom prst="wedgeRoundRectCallout">
          <a:avLst>
            <a:gd name="adj1" fmla="val -68609"/>
            <a:gd name="adj2" fmla="val -630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50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000000"/>
            </a:solidFill>
            <a:latin typeface="+mn-ea"/>
            <a:ea typeface="+mn-ea"/>
          </a:endParaRPr>
        </a:p>
      </xdr:txBody>
    </xdr:sp>
    <xdr:clientData/>
  </xdr:twoCellAnchor>
  <xdr:twoCellAnchor editAs="oneCell">
    <xdr:from>
      <xdr:col>3</xdr:col>
      <xdr:colOff>2399086</xdr:colOff>
      <xdr:row>2</xdr:row>
      <xdr:rowOff>1083425</xdr:rowOff>
    </xdr:from>
    <xdr:to>
      <xdr:col>5</xdr:col>
      <xdr:colOff>1008264</xdr:colOff>
      <xdr:row>3</xdr:row>
      <xdr:rowOff>1280103</xdr:rowOff>
    </xdr:to>
    <xdr:sp macro="" textlink="">
      <xdr:nvSpPr>
        <xdr:cNvPr id="49" name="吹き出し: 角を丸めた四角形 48">
          <a:extLst>
            <a:ext uri="{FF2B5EF4-FFF2-40B4-BE49-F238E27FC236}">
              <a16:creationId xmlns:a16="http://schemas.microsoft.com/office/drawing/2014/main" id="{59F3EBB6-0B5B-4A58-86BE-EA76D6037852}"/>
            </a:ext>
          </a:extLst>
        </xdr:cNvPr>
        <xdr:cNvSpPr/>
      </xdr:nvSpPr>
      <xdr:spPr>
        <a:xfrm>
          <a:off x="8512404" y="3542607"/>
          <a:ext cx="3852604" cy="2132504"/>
        </a:xfrm>
        <a:prstGeom prst="wedgeRoundRectCallout">
          <a:avLst>
            <a:gd name="adj1" fmla="val -61051"/>
            <a:gd name="adj2" fmla="val -4696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u="none">
              <a:solidFill>
                <a:schemeClr val="tx1"/>
              </a:solidFill>
              <a:latin typeface="+mj-ea"/>
              <a:ea typeface="+mj-ea"/>
            </a:rPr>
            <a:t>【</a:t>
          </a:r>
          <a:r>
            <a:rPr kumimoji="1" lang="ja-JP" altLang="en-US" sz="1600" b="1" u="none">
              <a:solidFill>
                <a:schemeClr val="tx1"/>
              </a:solidFill>
              <a:latin typeface="+mj-ea"/>
              <a:ea typeface="+mj-ea"/>
            </a:rPr>
            <a:t>　</a:t>
          </a:r>
          <a:r>
            <a:rPr kumimoji="1" lang="en-US" altLang="ja-JP" sz="1600" b="1" u="none">
              <a:solidFill>
                <a:schemeClr val="tx1"/>
              </a:solidFill>
              <a:latin typeface="+mj-ea"/>
              <a:ea typeface="+mj-ea"/>
            </a:rPr>
            <a:t>GX</a:t>
          </a:r>
          <a:r>
            <a:rPr kumimoji="1" lang="ja-JP" altLang="en-US" sz="1600" b="1" u="none">
              <a:solidFill>
                <a:schemeClr val="tx1"/>
              </a:solidFill>
              <a:latin typeface="+mj-ea"/>
              <a:ea typeface="+mj-ea"/>
            </a:rPr>
            <a:t>要件にかかわる書類の提出　</a:t>
          </a:r>
          <a:r>
            <a:rPr kumimoji="1" lang="en-US" altLang="ja-JP" sz="1600" b="1" u="none">
              <a:solidFill>
                <a:schemeClr val="tx1"/>
              </a:solidFill>
              <a:latin typeface="+mj-ea"/>
              <a:ea typeface="+mj-ea"/>
            </a:rPr>
            <a:t>】</a:t>
          </a:r>
        </a:p>
        <a:p>
          <a:pPr algn="l"/>
          <a:r>
            <a:rPr kumimoji="1" lang="ja-JP" altLang="en-US" sz="1600" b="0" u="none">
              <a:solidFill>
                <a:schemeClr val="tx1"/>
              </a:solidFill>
              <a:latin typeface="+mj-ea"/>
              <a:ea typeface="+mj-ea"/>
            </a:rPr>
            <a:t>該当の書類を提出する、もしくは提出予定の場合は「あり」を選択してください</a:t>
          </a:r>
          <a:endParaRPr kumimoji="1" lang="en-US" altLang="ja-JP" sz="1600" b="0" u="none">
            <a:solidFill>
              <a:schemeClr val="tx1"/>
            </a:solidFill>
            <a:latin typeface="+mj-ea"/>
            <a:ea typeface="+mj-ea"/>
          </a:endParaRPr>
        </a:p>
        <a:p>
          <a:pPr algn="l"/>
          <a:r>
            <a:rPr kumimoji="1" lang="en-US" altLang="ja-JP" sz="1600" b="0" u="none">
              <a:solidFill>
                <a:srgbClr val="FF0000"/>
              </a:solidFill>
              <a:latin typeface="+mj-ea"/>
              <a:ea typeface="+mj-ea"/>
            </a:rPr>
            <a:t>※</a:t>
          </a:r>
          <a:r>
            <a:rPr kumimoji="1" lang="ja-JP" altLang="en-US" sz="1600" b="0" u="none">
              <a:solidFill>
                <a:srgbClr val="FF0000"/>
              </a:solidFill>
              <a:latin typeface="+mj-ea"/>
              <a:ea typeface="+mj-ea"/>
            </a:rPr>
            <a:t>提出予定の場合は、登録申請メールに提出予定日を記載してください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21128</xdr:colOff>
      <xdr:row>3</xdr:row>
      <xdr:rowOff>225137</xdr:rowOff>
    </xdr:from>
    <xdr:to>
      <xdr:col>10</xdr:col>
      <xdr:colOff>6150552</xdr:colOff>
      <xdr:row>3</xdr:row>
      <xdr:rowOff>1922379</xdr:rowOff>
    </xdr:to>
    <xdr:grpSp>
      <xdr:nvGrpSpPr>
        <xdr:cNvPr id="13" name="グループ化 12">
          <a:extLst>
            <a:ext uri="{FF2B5EF4-FFF2-40B4-BE49-F238E27FC236}">
              <a16:creationId xmlns:a16="http://schemas.microsoft.com/office/drawing/2014/main" id="{E88FDCEB-7549-4B7D-925E-996A9AE63BFD}"/>
            </a:ext>
          </a:extLst>
        </xdr:cNvPr>
        <xdr:cNvGrpSpPr/>
      </xdr:nvGrpSpPr>
      <xdr:grpSpPr>
        <a:xfrm>
          <a:off x="24990136" y="4623955"/>
          <a:ext cx="6137044" cy="1701052"/>
          <a:chOff x="24658307" y="547689"/>
          <a:chExt cx="5691519" cy="1767472"/>
        </a:xfrm>
      </xdr:grpSpPr>
      <xdr:sp macro="" textlink="">
        <xdr:nvSpPr>
          <xdr:cNvPr id="20" name="正方形/長方形 19">
            <a:extLst>
              <a:ext uri="{FF2B5EF4-FFF2-40B4-BE49-F238E27FC236}">
                <a16:creationId xmlns:a16="http://schemas.microsoft.com/office/drawing/2014/main" id="{CAE6BE9F-B611-B066-A5AF-B247C3D23DF5}"/>
              </a:ext>
            </a:extLst>
          </xdr:cNvPr>
          <xdr:cNvSpPr/>
        </xdr:nvSpPr>
        <xdr:spPr>
          <a:xfrm>
            <a:off x="24658307" y="547689"/>
            <a:ext cx="5691519" cy="17674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25" name="グループ化 24">
            <a:extLst>
              <a:ext uri="{FF2B5EF4-FFF2-40B4-BE49-F238E27FC236}">
                <a16:creationId xmlns:a16="http://schemas.microsoft.com/office/drawing/2014/main" id="{038D86E9-D4E7-9746-B9FC-EF2752D7EB1B}"/>
              </a:ext>
            </a:extLst>
          </xdr:cNvPr>
          <xdr:cNvGrpSpPr/>
        </xdr:nvGrpSpPr>
        <xdr:grpSpPr>
          <a:xfrm>
            <a:off x="25431454" y="849725"/>
            <a:ext cx="4450362" cy="514041"/>
            <a:chOff x="20809325" y="530440"/>
            <a:chExt cx="2084293" cy="313765"/>
          </a:xfrm>
        </xdr:grpSpPr>
        <xdr:sp macro="" textlink="">
          <xdr:nvSpPr>
            <xdr:cNvPr id="30" name="正方形/長方形 29">
              <a:extLst>
                <a:ext uri="{FF2B5EF4-FFF2-40B4-BE49-F238E27FC236}">
                  <a16:creationId xmlns:a16="http://schemas.microsoft.com/office/drawing/2014/main" id="{62EF2D1A-6388-71DF-03D7-858DF4D6CC09}"/>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31" name="正方形/長方形 30">
              <a:extLst>
                <a:ext uri="{FF2B5EF4-FFF2-40B4-BE49-F238E27FC236}">
                  <a16:creationId xmlns:a16="http://schemas.microsoft.com/office/drawing/2014/main" id="{BB35FFFD-C74A-837B-5EEB-C8A82F6A045A}"/>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32" name="直線コネクタ 31">
              <a:extLst>
                <a:ext uri="{FF2B5EF4-FFF2-40B4-BE49-F238E27FC236}">
                  <a16:creationId xmlns:a16="http://schemas.microsoft.com/office/drawing/2014/main" id="{2F5F88AC-D139-5E2A-ABF9-6E478725CF37}"/>
                </a:ext>
              </a:extLst>
            </xdr:cNvPr>
            <xdr:cNvCxnSpPr>
              <a:stCxn id="30" idx="3"/>
              <a:endCxn id="31"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26" name="グループ化 25">
            <a:extLst>
              <a:ext uri="{FF2B5EF4-FFF2-40B4-BE49-F238E27FC236}">
                <a16:creationId xmlns:a16="http://schemas.microsoft.com/office/drawing/2014/main" id="{BAE349C2-4451-8BDA-EFFC-01BBE53E10C6}"/>
              </a:ext>
            </a:extLst>
          </xdr:cNvPr>
          <xdr:cNvGrpSpPr/>
        </xdr:nvGrpSpPr>
        <xdr:grpSpPr>
          <a:xfrm>
            <a:off x="25407430" y="1584070"/>
            <a:ext cx="4522420" cy="514041"/>
            <a:chOff x="20809325" y="530440"/>
            <a:chExt cx="2117911" cy="313765"/>
          </a:xfrm>
        </xdr:grpSpPr>
        <xdr:sp macro="" textlink="">
          <xdr:nvSpPr>
            <xdr:cNvPr id="27" name="正方形/長方形 26">
              <a:extLst>
                <a:ext uri="{FF2B5EF4-FFF2-40B4-BE49-F238E27FC236}">
                  <a16:creationId xmlns:a16="http://schemas.microsoft.com/office/drawing/2014/main" id="{A52A9E6F-50E2-D451-EF31-2AE767855FC6}"/>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28" name="正方形/長方形 27">
              <a:extLst>
                <a:ext uri="{FF2B5EF4-FFF2-40B4-BE49-F238E27FC236}">
                  <a16:creationId xmlns:a16="http://schemas.microsoft.com/office/drawing/2014/main" id="{514EC3A5-AB8B-CE66-9956-E7189A741F76}"/>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29" name="直線コネクタ 28">
              <a:extLst>
                <a:ext uri="{FF2B5EF4-FFF2-40B4-BE49-F238E27FC236}">
                  <a16:creationId xmlns:a16="http://schemas.microsoft.com/office/drawing/2014/main" id="{E3B592EB-DA27-082B-037D-8B01D48F0D0D}"/>
                </a:ext>
              </a:extLst>
            </xdr:cNvPr>
            <xdr:cNvCxnSpPr>
              <a:stCxn id="27" idx="3"/>
              <a:endCxn id="28"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554182</xdr:colOff>
      <xdr:row>2</xdr:row>
      <xdr:rowOff>900545</xdr:rowOff>
    </xdr:from>
    <xdr:to>
      <xdr:col>20</xdr:col>
      <xdr:colOff>0</xdr:colOff>
      <xdr:row>3</xdr:row>
      <xdr:rowOff>1266442</xdr:rowOff>
    </xdr:to>
    <xdr:sp macro="" textlink="">
      <xdr:nvSpPr>
        <xdr:cNvPr id="2" name="正方形/長方形 1">
          <a:extLst>
            <a:ext uri="{FF2B5EF4-FFF2-40B4-BE49-F238E27FC236}">
              <a16:creationId xmlns:a16="http://schemas.microsoft.com/office/drawing/2014/main" id="{9A47A133-B698-47FE-8526-6704DDA87B9D}"/>
            </a:ext>
          </a:extLst>
        </xdr:cNvPr>
        <xdr:cNvSpPr/>
      </xdr:nvSpPr>
      <xdr:spPr>
        <a:xfrm>
          <a:off x="23947582" y="2942070"/>
          <a:ext cx="33735818" cy="18994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editAs="oneCell">
    <xdr:from>
      <xdr:col>1</xdr:col>
      <xdr:colOff>2112819</xdr:colOff>
      <xdr:row>17</xdr:row>
      <xdr:rowOff>8953</xdr:rowOff>
    </xdr:from>
    <xdr:to>
      <xdr:col>3</xdr:col>
      <xdr:colOff>783534</xdr:colOff>
      <xdr:row>22</xdr:row>
      <xdr:rowOff>133182</xdr:rowOff>
    </xdr:to>
    <xdr:sp macro="" textlink="">
      <xdr:nvSpPr>
        <xdr:cNvPr id="14" name="吹き出し: 角を丸めた四角形 13">
          <a:extLst>
            <a:ext uri="{FF2B5EF4-FFF2-40B4-BE49-F238E27FC236}">
              <a16:creationId xmlns:a16="http://schemas.microsoft.com/office/drawing/2014/main" id="{124F1D1B-501E-4A7B-887C-4EA6D84C469B}"/>
            </a:ext>
          </a:extLst>
        </xdr:cNvPr>
        <xdr:cNvSpPr/>
      </xdr:nvSpPr>
      <xdr:spPr>
        <a:xfrm>
          <a:off x="2996046" y="10694271"/>
          <a:ext cx="3906521" cy="1694296"/>
        </a:xfrm>
        <a:prstGeom prst="wedgeRoundRectCallout">
          <a:avLst>
            <a:gd name="adj1" fmla="val -8391"/>
            <a:gd name="adj2" fmla="val -7418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①種別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①種別を選択してください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プルダウンから選択</a:t>
          </a:r>
          <a:endParaRPr kumimoji="1" lang="en-US" altLang="ja-JP" sz="1600" b="0" u="none">
            <a:solidFill>
              <a:srgbClr val="000000"/>
            </a:solidFill>
            <a:latin typeface="+mn-ea"/>
            <a:ea typeface="+mn-ea"/>
          </a:endParaRPr>
        </a:p>
      </xdr:txBody>
    </xdr:sp>
    <xdr:clientData/>
  </xdr:twoCellAnchor>
  <xdr:twoCellAnchor editAs="oneCell">
    <xdr:from>
      <xdr:col>1</xdr:col>
      <xdr:colOff>678585</xdr:colOff>
      <xdr:row>23</xdr:row>
      <xdr:rowOff>245628</xdr:rowOff>
    </xdr:from>
    <xdr:to>
      <xdr:col>3</xdr:col>
      <xdr:colOff>1887683</xdr:colOff>
      <xdr:row>35</xdr:row>
      <xdr:rowOff>17318</xdr:rowOff>
    </xdr:to>
    <xdr:sp macro="" textlink="">
      <xdr:nvSpPr>
        <xdr:cNvPr id="15" name="正方形/長方形 14">
          <a:extLst>
            <a:ext uri="{FF2B5EF4-FFF2-40B4-BE49-F238E27FC236}">
              <a16:creationId xmlns:a16="http://schemas.microsoft.com/office/drawing/2014/main" id="{0722C508-F01D-4DB9-93C0-288D2C6EDE02}"/>
            </a:ext>
          </a:extLst>
        </xdr:cNvPr>
        <xdr:cNvSpPr/>
      </xdr:nvSpPr>
      <xdr:spPr>
        <a:xfrm>
          <a:off x="1561812" y="12801310"/>
          <a:ext cx="6439189" cy="3512417"/>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j-ea"/>
              <a:ea typeface="+mj-ea"/>
              <a:cs typeface="Meiryo UI" panose="020B0604030504040204" pitchFamily="50" charset="-128"/>
            </a:rPr>
            <a:t>◆製品型番リスト　入力ルール◆</a:t>
          </a:r>
          <a:endParaRPr kumimoji="1" lang="en-US" altLang="ja-JP" sz="1600" b="1" u="sng">
            <a:solidFill>
              <a:srgbClr val="FF0000"/>
            </a:solidFill>
            <a:latin typeface="+mj-ea"/>
            <a:ea typeface="+mj-ea"/>
            <a:cs typeface="Meiryo UI" panose="020B0604030504040204" pitchFamily="50" charset="-128"/>
          </a:endParaRPr>
        </a:p>
        <a:p>
          <a:pPr algn="l"/>
          <a:endParaRPr kumimoji="1" lang="en-US" altLang="ja-JP" sz="1600" b="1">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・製品名、型番、数値はカタログ</a:t>
          </a:r>
          <a:r>
            <a:rPr kumimoji="1" lang="en-US" altLang="ja-JP" sz="1600" b="0" u="sng">
              <a:solidFill>
                <a:srgbClr val="FF0000"/>
              </a:solidFill>
              <a:latin typeface="+mj-ea"/>
              <a:ea typeface="+mj-ea"/>
              <a:cs typeface="Meiryo UI" panose="020B0604030504040204" pitchFamily="50" charset="-128"/>
            </a:rPr>
            <a:t>(</a:t>
          </a:r>
          <a:r>
            <a:rPr kumimoji="1" lang="ja-JP" altLang="en-US" sz="1600" b="0" u="sng">
              <a:solidFill>
                <a:srgbClr val="FF0000"/>
              </a:solidFill>
              <a:latin typeface="+mj-ea"/>
              <a:ea typeface="+mj-ea"/>
              <a:cs typeface="Meiryo UI" panose="020B0604030504040204" pitchFamily="50" charset="-128"/>
            </a:rPr>
            <a:t>仕様書等）の記載と一致させること</a:t>
          </a:r>
          <a:endParaRPr kumimoji="1" lang="en-US" altLang="ja-JP" sz="1600" b="0" u="sng">
            <a:solidFill>
              <a:srgbClr val="FF0000"/>
            </a:solidFill>
            <a:latin typeface="+mj-ea"/>
            <a:ea typeface="+mj-ea"/>
            <a:cs typeface="Meiryo UI" panose="020B0604030504040204" pitchFamily="50" charset="-128"/>
          </a:endParaRPr>
        </a:p>
        <a:p>
          <a:pPr algn="l"/>
          <a:endParaRPr kumimoji="1" lang="ja-JP" altLang="en-US" sz="1600" b="0" u="sng">
            <a:solidFill>
              <a:srgbClr val="FF0000"/>
            </a:solidFill>
            <a:latin typeface="+mj-ea"/>
            <a:ea typeface="+mj-ea"/>
            <a:cs typeface="Meiryo UI" panose="020B0604030504040204" pitchFamily="50" charset="-128"/>
          </a:endParaRPr>
        </a:p>
        <a:p>
          <a:pPr algn="l"/>
          <a:r>
            <a:rPr kumimoji="1" lang="ja-JP" altLang="en-US" sz="1600" b="0" u="sng">
              <a:solidFill>
                <a:srgbClr val="FF0000"/>
              </a:solidFill>
              <a:latin typeface="+mj-ea"/>
              <a:ea typeface="+mj-ea"/>
              <a:cs typeface="Meiryo UI" panose="020B0604030504040204" pitchFamily="50" charset="-128"/>
            </a:rPr>
            <a:t>・数値の入力欄において、単位記号は含めないこと</a:t>
          </a:r>
        </a:p>
        <a:p>
          <a:pPr algn="l"/>
          <a:r>
            <a:rPr kumimoji="1" lang="ja-JP" altLang="en-US" sz="1600" b="0" u="sng">
              <a:solidFill>
                <a:srgbClr val="FF0000"/>
              </a:solidFill>
              <a:latin typeface="+mj-ea"/>
              <a:ea typeface="+mj-ea"/>
              <a:cs typeface="Meiryo UI" panose="020B0604030504040204" pitchFamily="50" charset="-128"/>
            </a:rPr>
            <a:t>・半角</a:t>
          </a:r>
          <a:r>
            <a:rPr kumimoji="1" lang="en-US" altLang="ja-JP" sz="1600" b="0" u="sng">
              <a:solidFill>
                <a:srgbClr val="FF0000"/>
              </a:solidFill>
              <a:latin typeface="+mj-ea"/>
              <a:ea typeface="+mj-ea"/>
              <a:cs typeface="Meiryo UI" panose="020B0604030504040204" pitchFamily="50" charset="-128"/>
            </a:rPr>
            <a:t>/</a:t>
          </a:r>
          <a:r>
            <a:rPr kumimoji="1" lang="ja-JP" altLang="en-US" sz="1600" b="0" u="sng">
              <a:solidFill>
                <a:srgbClr val="FF0000"/>
              </a:solidFill>
              <a:latin typeface="+mj-ea"/>
              <a:ea typeface="+mj-ea"/>
              <a:cs typeface="Meiryo UI" panose="020B0604030504040204" pitchFamily="50" charset="-128"/>
            </a:rPr>
            <a:t>全角入力に</a:t>
          </a:r>
          <a:r>
            <a:rPr kumimoji="1" lang="ja-JP" altLang="en-US" sz="1600" b="0" u="sng">
              <a:solidFill>
                <a:srgbClr val="FF0000"/>
              </a:solidFill>
              <a:latin typeface="+mn-ea"/>
              <a:ea typeface="+mn-ea"/>
              <a:cs typeface="Meiryo UI" panose="020B0604030504040204" pitchFamily="50" charset="-128"/>
            </a:rPr>
            <a:t>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j-ea"/>
              <a:ea typeface="+mj-ea"/>
              <a:cs typeface="Meiryo UI" panose="020B0604030504040204" pitchFamily="50" charset="-128"/>
            </a:rPr>
            <a:t>英数字、記号</a:t>
          </a:r>
          <a:r>
            <a:rPr kumimoji="1" lang="en-US" altLang="ja-JP" sz="1600" b="0">
              <a:solidFill>
                <a:srgbClr val="FF0000"/>
              </a:solidFill>
              <a:latin typeface="+mj-ea"/>
              <a:ea typeface="+mj-ea"/>
              <a:cs typeface="Meiryo UI" panose="020B0604030504040204" pitchFamily="50" charset="-128"/>
            </a:rPr>
            <a:t>(/</a:t>
          </a:r>
          <a:r>
            <a:rPr kumimoji="1" lang="ja-JP" altLang="en-US" sz="1600" b="0">
              <a:solidFill>
                <a:srgbClr val="FF0000"/>
              </a:solidFill>
              <a:latin typeface="+mj-ea"/>
              <a:ea typeface="+mj-ea"/>
              <a:cs typeface="Meiryo UI" panose="020B0604030504040204" pitchFamily="50" charset="-128"/>
            </a:rPr>
            <a:t>スラッシュ、</a:t>
          </a:r>
          <a:r>
            <a:rPr kumimoji="1" lang="en-US" altLang="ja-JP" sz="1600" b="0">
              <a:solidFill>
                <a:srgbClr val="FF0000"/>
              </a:solidFill>
              <a:latin typeface="+mj-ea"/>
              <a:ea typeface="+mj-ea"/>
              <a:cs typeface="Meiryo UI" panose="020B0604030504040204" pitchFamily="50" charset="-128"/>
            </a:rPr>
            <a:t>-</a:t>
          </a:r>
          <a:r>
            <a:rPr kumimoji="1" lang="ja-JP" altLang="en-US" sz="1600" b="0">
              <a:solidFill>
                <a:srgbClr val="FF0000"/>
              </a:solidFill>
              <a:latin typeface="+mj-ea"/>
              <a:ea typeface="+mj-ea"/>
              <a:cs typeface="Meiryo UI" panose="020B0604030504040204" pitchFamily="50" charset="-128"/>
            </a:rPr>
            <a:t>ハイフン等</a:t>
          </a:r>
          <a:r>
            <a:rPr kumimoji="1" lang="en-US" altLang="ja-JP" sz="1600" b="0">
              <a:solidFill>
                <a:srgbClr val="FF0000"/>
              </a:solidFill>
              <a:latin typeface="+mj-ea"/>
              <a:ea typeface="+mj-ea"/>
              <a:cs typeface="Meiryo UI" panose="020B0604030504040204" pitchFamily="50" charset="-128"/>
            </a:rPr>
            <a:t>)</a:t>
          </a:r>
          <a:r>
            <a:rPr kumimoji="1" lang="ja-JP" altLang="en-US" sz="1600" b="0" baseline="0">
              <a:solidFill>
                <a:srgbClr val="FF0000"/>
              </a:solidFill>
              <a:latin typeface="+mj-ea"/>
              <a:ea typeface="+mj-ea"/>
              <a:cs typeface="Meiryo UI" panose="020B0604030504040204" pitchFamily="50" charset="-128"/>
            </a:rPr>
            <a:t>　</a:t>
          </a:r>
          <a:r>
            <a:rPr kumimoji="1" lang="ja-JP" altLang="en-US" sz="1600" b="0">
              <a:solidFill>
                <a:srgbClr val="FF0000"/>
              </a:solidFill>
              <a:latin typeface="+mj-ea"/>
              <a:ea typeface="+mj-ea"/>
              <a:cs typeface="Meiryo UI" panose="020B0604030504040204" pitchFamily="50" charset="-128"/>
            </a:rPr>
            <a:t>→　半角</a:t>
          </a:r>
          <a:endParaRPr kumimoji="1" lang="en-US" altLang="ja-JP" sz="1600" b="0">
            <a:solidFill>
              <a:srgbClr val="FF0000"/>
            </a:solidFill>
            <a:latin typeface="+mj-ea"/>
            <a:ea typeface="+mj-ea"/>
            <a:cs typeface="Meiryo UI" panose="020B0604030504040204" pitchFamily="50" charset="-128"/>
          </a:endParaRPr>
        </a:p>
        <a:p>
          <a:pPr algn="l"/>
          <a:r>
            <a:rPr kumimoji="1" lang="ja-JP" altLang="en-US" sz="1600" b="0">
              <a:solidFill>
                <a:srgbClr val="FF0000"/>
              </a:solidFill>
              <a:latin typeface="+mj-ea"/>
              <a:ea typeface="+mj-ea"/>
              <a:cs typeface="Meiryo UI" panose="020B0604030504040204" pitchFamily="50" charset="-128"/>
            </a:rPr>
            <a:t>漢字、片仮名、平仮名　→　全角</a:t>
          </a:r>
          <a:endParaRPr kumimoji="1" lang="en-US" altLang="ja-JP" sz="1600" b="0">
            <a:solidFill>
              <a:srgbClr val="FF0000"/>
            </a:solidFill>
            <a:latin typeface="+mj-ea"/>
            <a:ea typeface="+mj-ea"/>
            <a:cs typeface="Meiryo UI" panose="020B0604030504040204" pitchFamily="50" charset="-128"/>
          </a:endParaRPr>
        </a:p>
      </xdr:txBody>
    </xdr:sp>
    <xdr:clientData/>
  </xdr:twoCellAnchor>
  <xdr:twoCellAnchor editAs="oneCell">
    <xdr:from>
      <xdr:col>5</xdr:col>
      <xdr:colOff>40352</xdr:colOff>
      <xdr:row>15</xdr:row>
      <xdr:rowOff>39432</xdr:rowOff>
    </xdr:from>
    <xdr:to>
      <xdr:col>6</xdr:col>
      <xdr:colOff>3545147</xdr:colOff>
      <xdr:row>17</xdr:row>
      <xdr:rowOff>36263</xdr:rowOff>
    </xdr:to>
    <xdr:sp macro="" textlink="">
      <xdr:nvSpPr>
        <xdr:cNvPr id="16" name="右中かっこ 15">
          <a:extLst>
            <a:ext uri="{FF2B5EF4-FFF2-40B4-BE49-F238E27FC236}">
              <a16:creationId xmlns:a16="http://schemas.microsoft.com/office/drawing/2014/main" id="{F683D592-5C2D-48B1-AE46-2C1D05206600}"/>
            </a:ext>
          </a:extLst>
        </xdr:cNvPr>
        <xdr:cNvSpPr/>
      </xdr:nvSpPr>
      <xdr:spPr>
        <a:xfrm rot="5400000">
          <a:off x="14601130" y="7819108"/>
          <a:ext cx="654922" cy="7089659"/>
        </a:xfrm>
        <a:prstGeom prst="rightBrace">
          <a:avLst>
            <a:gd name="adj1" fmla="val 53633"/>
            <a:gd name="adj2" fmla="val 50401"/>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4</xdr:col>
      <xdr:colOff>1282673</xdr:colOff>
      <xdr:row>19</xdr:row>
      <xdr:rowOff>85062</xdr:rowOff>
    </xdr:from>
    <xdr:to>
      <xdr:col>6</xdr:col>
      <xdr:colOff>479409</xdr:colOff>
      <xdr:row>27</xdr:row>
      <xdr:rowOff>22227</xdr:rowOff>
    </xdr:to>
    <xdr:sp macro="" textlink="">
      <xdr:nvSpPr>
        <xdr:cNvPr id="17" name="吹き出し: 角を丸めた四角形 16">
          <a:extLst>
            <a:ext uri="{FF2B5EF4-FFF2-40B4-BE49-F238E27FC236}">
              <a16:creationId xmlns:a16="http://schemas.microsoft.com/office/drawing/2014/main" id="{02D03697-75FC-4597-8CFF-0C29143BCEE0}"/>
            </a:ext>
          </a:extLst>
        </xdr:cNvPr>
        <xdr:cNvSpPr/>
      </xdr:nvSpPr>
      <xdr:spPr>
        <a:xfrm>
          <a:off x="10011037" y="12398289"/>
          <a:ext cx="5392835" cy="2565719"/>
        </a:xfrm>
        <a:prstGeom prst="wedgeRoundRectCallout">
          <a:avLst>
            <a:gd name="adj1" fmla="val 42503"/>
            <a:gd name="adj2" fmla="val -7589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②製品名　③型番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②製品名を入力してください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に記載の製品名を入力</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③型番を入力してください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に記載の型番を入力</a:t>
          </a:r>
          <a:endParaRPr kumimoji="1" lang="en-US" altLang="ja-JP" sz="1600" b="0" u="none">
            <a:solidFill>
              <a:srgbClr val="000000"/>
            </a:solidFill>
            <a:latin typeface="+mn-ea"/>
            <a:ea typeface="+mn-ea"/>
          </a:endParaRPr>
        </a:p>
      </xdr:txBody>
    </xdr:sp>
    <xdr:clientData/>
  </xdr:twoCellAnchor>
  <xdr:twoCellAnchor editAs="oneCell">
    <xdr:from>
      <xdr:col>10</xdr:col>
      <xdr:colOff>1259784</xdr:colOff>
      <xdr:row>17</xdr:row>
      <xdr:rowOff>220519</xdr:rowOff>
    </xdr:from>
    <xdr:to>
      <xdr:col>10</xdr:col>
      <xdr:colOff>4816662</xdr:colOff>
      <xdr:row>24</xdr:row>
      <xdr:rowOff>98826</xdr:rowOff>
    </xdr:to>
    <xdr:sp macro="" textlink="">
      <xdr:nvSpPr>
        <xdr:cNvPr id="18" name="吹き出し: 角を丸めた四角形 17">
          <a:extLst>
            <a:ext uri="{FF2B5EF4-FFF2-40B4-BE49-F238E27FC236}">
              <a16:creationId xmlns:a16="http://schemas.microsoft.com/office/drawing/2014/main" id="{139AD2CF-4A42-4B13-9134-303B39322981}"/>
            </a:ext>
          </a:extLst>
        </xdr:cNvPr>
        <xdr:cNvSpPr/>
      </xdr:nvSpPr>
      <xdr:spPr>
        <a:xfrm>
          <a:off x="26232602" y="11875655"/>
          <a:ext cx="3560688" cy="2177816"/>
        </a:xfrm>
        <a:prstGeom prst="wedgeRoundRectCallout">
          <a:avLst>
            <a:gd name="adj1" fmla="val 8758"/>
            <a:gd name="adj2" fmla="val -9264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⑦備考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⑦備考を入力してください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必要に応じて</a:t>
          </a:r>
          <a:r>
            <a:rPr kumimoji="1" lang="en-US" altLang="ja-JP" sz="1600" b="0" i="0" u="none" strike="noStrike" kern="0" cap="none" spc="0" normalizeH="0" baseline="0" noProof="0">
              <a:ln>
                <a:noFill/>
              </a:ln>
              <a:solidFill>
                <a:srgbClr val="000000"/>
              </a:solidFill>
              <a:effectLst/>
              <a:uLnTx/>
              <a:uFillTx/>
              <a:latin typeface="+mn-ea"/>
              <a:ea typeface="+mn-ea"/>
              <a:cs typeface="+mn-cs"/>
            </a:rPr>
            <a:t>40</a:t>
          </a:r>
          <a:r>
            <a:rPr kumimoji="1" lang="ja-JP" altLang="en-US" sz="1600" b="0" i="0" u="none" strike="noStrike" kern="0" cap="none" spc="0" normalizeH="0" baseline="0" noProof="0">
              <a:ln>
                <a:noFill/>
              </a:ln>
              <a:solidFill>
                <a:srgbClr val="000000"/>
              </a:solidFill>
              <a:effectLst/>
              <a:uLnTx/>
              <a:uFillTx/>
              <a:latin typeface="+mn-ea"/>
              <a:ea typeface="+mn-ea"/>
              <a:cs typeface="+mn-cs"/>
            </a:rPr>
            <a:t>文字以内で入力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p>
      </xdr:txBody>
    </xdr:sp>
    <xdr:clientData/>
  </xdr:twoCellAnchor>
  <xdr:twoCellAnchor editAs="oneCell">
    <xdr:from>
      <xdr:col>8</xdr:col>
      <xdr:colOff>1148827</xdr:colOff>
      <xdr:row>24</xdr:row>
      <xdr:rowOff>306592</xdr:rowOff>
    </xdr:from>
    <xdr:to>
      <xdr:col>10</xdr:col>
      <xdr:colOff>268600</xdr:colOff>
      <xdr:row>31</xdr:row>
      <xdr:rowOff>289388</xdr:rowOff>
    </xdr:to>
    <xdr:sp macro="" textlink="">
      <xdr:nvSpPr>
        <xdr:cNvPr id="19" name="吹き出し: 角を丸めた四角形 18">
          <a:extLst>
            <a:ext uri="{FF2B5EF4-FFF2-40B4-BE49-F238E27FC236}">
              <a16:creationId xmlns:a16="http://schemas.microsoft.com/office/drawing/2014/main" id="{71EA0E5A-9156-4D7A-8A9A-21E56803078D}"/>
            </a:ext>
          </a:extLst>
        </xdr:cNvPr>
        <xdr:cNvSpPr/>
      </xdr:nvSpPr>
      <xdr:spPr>
        <a:xfrm>
          <a:off x="21792100" y="14265047"/>
          <a:ext cx="3449318" cy="2293734"/>
        </a:xfrm>
        <a:prstGeom prst="wedgeRoundRectCallout">
          <a:avLst>
            <a:gd name="adj1" fmla="val 25445"/>
            <a:gd name="adj2" fmla="val -24628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⑥希望小売価格</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千円</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⑥希望小売価格</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千円</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p>
        <a:p>
          <a:pPr algn="l"/>
          <a:r>
            <a:rPr kumimoji="1" lang="ja-JP" altLang="en-US" sz="1600" b="0" u="none">
              <a:solidFill>
                <a:srgbClr val="000000"/>
              </a:solidFill>
              <a:latin typeface="+mn-ea"/>
              <a:ea typeface="+mn-ea"/>
            </a:rPr>
            <a:t>単位に注意して入力</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任意項目です</a:t>
          </a:r>
        </a:p>
      </xdr:txBody>
    </xdr:sp>
    <xdr:clientData/>
  </xdr:twoCellAnchor>
  <xdr:twoCellAnchor editAs="oneCell">
    <xdr:from>
      <xdr:col>7</xdr:col>
      <xdr:colOff>2145550</xdr:colOff>
      <xdr:row>3</xdr:row>
      <xdr:rowOff>59747</xdr:rowOff>
    </xdr:from>
    <xdr:to>
      <xdr:col>9</xdr:col>
      <xdr:colOff>1810102</xdr:colOff>
      <xdr:row>4</xdr:row>
      <xdr:rowOff>250247</xdr:rowOff>
    </xdr:to>
    <xdr:sp macro="" textlink="">
      <xdr:nvSpPr>
        <xdr:cNvPr id="21" name="吹き出し: 角を丸めた四角形 20">
          <a:extLst>
            <a:ext uri="{FF2B5EF4-FFF2-40B4-BE49-F238E27FC236}">
              <a16:creationId xmlns:a16="http://schemas.microsoft.com/office/drawing/2014/main" id="{B7D8F9D8-E876-4237-B524-22C2C0E32C98}"/>
            </a:ext>
          </a:extLst>
        </xdr:cNvPr>
        <xdr:cNvSpPr/>
      </xdr:nvSpPr>
      <xdr:spPr>
        <a:xfrm>
          <a:off x="20624050" y="4458565"/>
          <a:ext cx="3982667" cy="2135852"/>
        </a:xfrm>
        <a:prstGeom prst="wedgeRoundRectCallout">
          <a:avLst>
            <a:gd name="adj1" fmla="val 63224"/>
            <a:gd name="adj2" fmla="val -13479"/>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セルが着色された場合、情報が誤って入力されている可能性があります</a:t>
          </a:r>
        </a:p>
        <a:p>
          <a:pPr algn="l"/>
          <a:endParaRPr kumimoji="1" lang="ja-JP" altLang="en-US" sz="1600" b="0">
            <a:solidFill>
              <a:srgbClr val="FF0000"/>
            </a:solidFill>
          </a:endParaRPr>
        </a:p>
        <a:p>
          <a:pPr algn="l"/>
          <a:r>
            <a:rPr kumimoji="1" lang="ja-JP" altLang="en-US" sz="1600" b="0">
              <a:solidFill>
                <a:srgbClr val="FF0000"/>
              </a:solidFill>
            </a:rPr>
            <a:t>凡例の内容に従い、入力内容を確認し、修正してください</a:t>
          </a:r>
          <a:endParaRPr kumimoji="1" lang="en-US" altLang="ja-JP" sz="1600" b="0">
            <a:solidFill>
              <a:srgbClr val="FF0000"/>
            </a:solidFill>
          </a:endParaRPr>
        </a:p>
      </xdr:txBody>
    </xdr:sp>
    <xdr:clientData/>
  </xdr:twoCellAnchor>
  <xdr:twoCellAnchor editAs="oneCell">
    <xdr:from>
      <xdr:col>6</xdr:col>
      <xdr:colOff>1316009</xdr:colOff>
      <xdr:row>19</xdr:row>
      <xdr:rowOff>50167</xdr:rowOff>
    </xdr:from>
    <xdr:to>
      <xdr:col>8</xdr:col>
      <xdr:colOff>821747</xdr:colOff>
      <xdr:row>27</xdr:row>
      <xdr:rowOff>250076</xdr:rowOff>
    </xdr:to>
    <xdr:sp macro="" textlink="">
      <xdr:nvSpPr>
        <xdr:cNvPr id="22" name="吹き出し: 角を丸めた四角形 21">
          <a:extLst>
            <a:ext uri="{FF2B5EF4-FFF2-40B4-BE49-F238E27FC236}">
              <a16:creationId xmlns:a16="http://schemas.microsoft.com/office/drawing/2014/main" id="{C5A52243-F0BE-4BF1-A4D9-2A1286357829}"/>
            </a:ext>
          </a:extLst>
        </xdr:cNvPr>
        <xdr:cNvSpPr/>
      </xdr:nvSpPr>
      <xdr:spPr>
        <a:xfrm>
          <a:off x="16244282" y="12363394"/>
          <a:ext cx="5228358" cy="2828463"/>
        </a:xfrm>
        <a:prstGeom prst="wedgeRoundRectCallout">
          <a:avLst>
            <a:gd name="adj1" fmla="val 33624"/>
            <a:gd name="adj2" fmla="val -72270"/>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最大制御台数</a:t>
          </a:r>
          <a:r>
            <a:rPr kumimoji="1" lang="ja-JP" altLang="en-US" sz="1600" b="1" baseline="0">
              <a:solidFill>
                <a:srgbClr val="000000"/>
              </a:solidFill>
              <a:latin typeface="+mn-ea"/>
              <a:ea typeface="+mn-ea"/>
            </a:rPr>
            <a:t>　④室外機台数　⑤室内機台数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④室外機の最大制御台数を入力してください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に記載の最大制御台数を入力</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ja-JP" altLang="en-US" sz="1600" b="1" u="sng">
              <a:solidFill>
                <a:srgbClr val="000000"/>
              </a:solidFill>
              <a:latin typeface="+mn-ea"/>
              <a:ea typeface="+mn-ea"/>
            </a:rPr>
            <a:t>⑤室内機の最大制御台数を入力してください</a:t>
          </a: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に記載の最大制御台数を入力</a:t>
          </a:r>
        </a:p>
        <a:p>
          <a:pPr algn="l"/>
          <a:endParaRPr kumimoji="1" lang="ja-JP" altLang="en-US" sz="1600" b="0" u="none">
            <a:solidFill>
              <a:srgbClr val="000000"/>
            </a:solidFill>
            <a:latin typeface="+mn-ea"/>
            <a:ea typeface="+mn-ea"/>
          </a:endParaRPr>
        </a:p>
      </xdr:txBody>
    </xdr:sp>
    <xdr:clientData/>
  </xdr:twoCellAnchor>
  <xdr:twoCellAnchor editAs="oneCell">
    <xdr:from>
      <xdr:col>7</xdr:col>
      <xdr:colOff>1</xdr:colOff>
      <xdr:row>15</xdr:row>
      <xdr:rowOff>86594</xdr:rowOff>
    </xdr:from>
    <xdr:to>
      <xdr:col>9</xdr:col>
      <xdr:colOff>0</xdr:colOff>
      <xdr:row>16</xdr:row>
      <xdr:rowOff>325876</xdr:rowOff>
    </xdr:to>
    <xdr:sp macro="" textlink="">
      <xdr:nvSpPr>
        <xdr:cNvPr id="23" name="右中かっこ 22">
          <a:extLst>
            <a:ext uri="{FF2B5EF4-FFF2-40B4-BE49-F238E27FC236}">
              <a16:creationId xmlns:a16="http://schemas.microsoft.com/office/drawing/2014/main" id="{A28D2DE3-D725-479C-935A-5B25984A915D}"/>
            </a:ext>
          </a:extLst>
        </xdr:cNvPr>
        <xdr:cNvSpPr/>
      </xdr:nvSpPr>
      <xdr:spPr>
        <a:xfrm rot="5400000">
          <a:off x="20361014" y="9201126"/>
          <a:ext cx="564518" cy="4329544"/>
        </a:xfrm>
        <a:prstGeom prst="rightBrace">
          <a:avLst>
            <a:gd name="adj1" fmla="val 53633"/>
            <a:gd name="adj2" fmla="val 50401"/>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8</xdr:col>
      <xdr:colOff>1584236</xdr:colOff>
      <xdr:row>1</xdr:row>
      <xdr:rowOff>38448</xdr:rowOff>
    </xdr:from>
    <xdr:to>
      <xdr:col>9</xdr:col>
      <xdr:colOff>3421</xdr:colOff>
      <xdr:row>2</xdr:row>
      <xdr:rowOff>1922319</xdr:rowOff>
    </xdr:to>
    <xdr:sp macro="" textlink="">
      <xdr:nvSpPr>
        <xdr:cNvPr id="33" name="右中かっこ 32">
          <a:extLst>
            <a:ext uri="{FF2B5EF4-FFF2-40B4-BE49-F238E27FC236}">
              <a16:creationId xmlns:a16="http://schemas.microsoft.com/office/drawing/2014/main" id="{0A5F9D44-C1BA-4B4F-B0F9-5422763078A2}"/>
            </a:ext>
          </a:extLst>
        </xdr:cNvPr>
        <xdr:cNvSpPr/>
      </xdr:nvSpPr>
      <xdr:spPr>
        <a:xfrm flipH="1">
          <a:off x="22227509" y="557993"/>
          <a:ext cx="583957" cy="3823508"/>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6</xdr:col>
      <xdr:colOff>2580408</xdr:colOff>
      <xdr:row>0</xdr:row>
      <xdr:rowOff>96406</xdr:rowOff>
    </xdr:from>
    <xdr:to>
      <xdr:col>8</xdr:col>
      <xdr:colOff>1258511</xdr:colOff>
      <xdr:row>2</xdr:row>
      <xdr:rowOff>95893</xdr:rowOff>
    </xdr:to>
    <xdr:sp macro="" textlink="">
      <xdr:nvSpPr>
        <xdr:cNvPr id="34" name="吹き出し: 角を丸めた四角形 33">
          <a:extLst>
            <a:ext uri="{FF2B5EF4-FFF2-40B4-BE49-F238E27FC236}">
              <a16:creationId xmlns:a16="http://schemas.microsoft.com/office/drawing/2014/main" id="{760BFDBA-9F37-43D8-B759-64BE426CB897}"/>
            </a:ext>
          </a:extLst>
        </xdr:cNvPr>
        <xdr:cNvSpPr/>
      </xdr:nvSpPr>
      <xdr:spPr>
        <a:xfrm>
          <a:off x="17508681" y="96406"/>
          <a:ext cx="4393103" cy="2458669"/>
        </a:xfrm>
        <a:prstGeom prst="wedgeRoundRectCallout">
          <a:avLst>
            <a:gd name="adj1" fmla="val 57673"/>
            <a:gd name="adj2" fmla="val 43735"/>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l"/>
          <a:endParaRPr kumimoji="1" lang="en-US" altLang="ja-JP" sz="1600" b="1">
            <a:solidFill>
              <a:srgbClr val="FF0000"/>
            </a:solidFill>
            <a:latin typeface="+mn-ea"/>
            <a:ea typeface="+mn-ea"/>
          </a:endParaRPr>
        </a:p>
        <a:p>
          <a:pPr algn="l"/>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editAs="oneCell">
    <xdr:from>
      <xdr:col>5</xdr:col>
      <xdr:colOff>2131808</xdr:colOff>
      <xdr:row>1</xdr:row>
      <xdr:rowOff>188595</xdr:rowOff>
    </xdr:from>
    <xdr:to>
      <xdr:col>6</xdr:col>
      <xdr:colOff>1789543</xdr:colOff>
      <xdr:row>1</xdr:row>
      <xdr:rowOff>1867480</xdr:rowOff>
    </xdr:to>
    <xdr:sp macro="" textlink="">
      <xdr:nvSpPr>
        <xdr:cNvPr id="35" name="吹き出し: 角を丸めた四角形 34">
          <a:extLst>
            <a:ext uri="{FF2B5EF4-FFF2-40B4-BE49-F238E27FC236}">
              <a16:creationId xmlns:a16="http://schemas.microsoft.com/office/drawing/2014/main" id="{930626F6-60F0-4BFD-BE9B-A2D54ACA9E0E}"/>
            </a:ext>
          </a:extLst>
        </xdr:cNvPr>
        <xdr:cNvSpPr/>
      </xdr:nvSpPr>
      <xdr:spPr>
        <a:xfrm>
          <a:off x="13475217" y="708140"/>
          <a:ext cx="3242599" cy="1678885"/>
        </a:xfrm>
        <a:prstGeom prst="wedgeRoundRectCallout">
          <a:avLst>
            <a:gd name="adj1" fmla="val -67897"/>
            <a:gd name="adj2" fmla="val -251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フリガナ</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を入力してください　</a:t>
          </a:r>
        </a:p>
        <a:p>
          <a:pPr algn="l"/>
          <a:r>
            <a:rPr kumimoji="1" lang="ja-JP" altLang="en-US" sz="1600" b="0" u="none">
              <a:solidFill>
                <a:srgbClr val="000000"/>
              </a:solidFill>
              <a:latin typeface="+mn-ea"/>
              <a:ea typeface="+mn-ea"/>
            </a:rPr>
            <a:t>・全角カタカナで入力</a:t>
          </a:r>
        </a:p>
        <a:p>
          <a:pPr algn="l"/>
          <a:r>
            <a:rPr kumimoji="1" lang="ja-JP" altLang="en-US" sz="1600" b="0" u="none">
              <a:solidFill>
                <a:srgbClr val="FF0000"/>
              </a:solidFill>
              <a:latin typeface="+mn-ea"/>
              <a:ea typeface="+mn-ea"/>
            </a:rPr>
            <a:t>・法人格は省略</a:t>
          </a:r>
          <a:endParaRPr kumimoji="1" lang="en-US" altLang="ja-JP" sz="1600" b="0" u="none">
            <a:solidFill>
              <a:srgbClr val="000000"/>
            </a:solidFill>
            <a:latin typeface="+mn-ea"/>
            <a:ea typeface="+mn-ea"/>
          </a:endParaRPr>
        </a:p>
      </xdr:txBody>
    </xdr:sp>
    <xdr:clientData/>
  </xdr:twoCellAnchor>
  <xdr:twoCellAnchor editAs="oneCell">
    <xdr:from>
      <xdr:col>6</xdr:col>
      <xdr:colOff>2253615</xdr:colOff>
      <xdr:row>2</xdr:row>
      <xdr:rowOff>1859050</xdr:rowOff>
    </xdr:from>
    <xdr:to>
      <xdr:col>7</xdr:col>
      <xdr:colOff>1889643</xdr:colOff>
      <xdr:row>3</xdr:row>
      <xdr:rowOff>1425114</xdr:rowOff>
    </xdr:to>
    <xdr:sp macro="" textlink="">
      <xdr:nvSpPr>
        <xdr:cNvPr id="36" name="吹き出し: 角を丸めた四角形 35">
          <a:extLst>
            <a:ext uri="{FF2B5EF4-FFF2-40B4-BE49-F238E27FC236}">
              <a16:creationId xmlns:a16="http://schemas.microsoft.com/office/drawing/2014/main" id="{483C2927-9C92-428C-BE8E-E8CED81BBAAB}"/>
            </a:ext>
          </a:extLst>
        </xdr:cNvPr>
        <xdr:cNvSpPr/>
      </xdr:nvSpPr>
      <xdr:spPr>
        <a:xfrm>
          <a:off x="17181888" y="4318232"/>
          <a:ext cx="3186255" cy="1499985"/>
        </a:xfrm>
        <a:prstGeom prst="wedgeRoundRectCallout">
          <a:avLst>
            <a:gd name="adj1" fmla="val -49780"/>
            <a:gd name="adj2" fmla="val -8596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へメール申請を行った日付を入力してください</a:t>
          </a:r>
        </a:p>
      </xdr:txBody>
    </xdr:sp>
    <xdr:clientData/>
  </xdr:twoCellAnchor>
  <xdr:twoCellAnchor editAs="oneCell">
    <xdr:from>
      <xdr:col>2</xdr:col>
      <xdr:colOff>2081990</xdr:colOff>
      <xdr:row>1</xdr:row>
      <xdr:rowOff>195609</xdr:rowOff>
    </xdr:from>
    <xdr:to>
      <xdr:col>4</xdr:col>
      <xdr:colOff>177567</xdr:colOff>
      <xdr:row>1</xdr:row>
      <xdr:rowOff>1902578</xdr:rowOff>
    </xdr:to>
    <xdr:sp macro="" textlink="">
      <xdr:nvSpPr>
        <xdr:cNvPr id="37" name="吹き出し: 角を丸めた四角形 36">
          <a:extLst>
            <a:ext uri="{FF2B5EF4-FFF2-40B4-BE49-F238E27FC236}">
              <a16:creationId xmlns:a16="http://schemas.microsoft.com/office/drawing/2014/main" id="{D4E15646-ED4B-4240-A625-1971E3A63E08}"/>
            </a:ext>
          </a:extLst>
        </xdr:cNvPr>
        <xdr:cNvSpPr/>
      </xdr:nvSpPr>
      <xdr:spPr>
        <a:xfrm>
          <a:off x="5580263" y="715154"/>
          <a:ext cx="3333288" cy="1706969"/>
        </a:xfrm>
        <a:prstGeom prst="wedgeRoundRectCallout">
          <a:avLst>
            <a:gd name="adj1" fmla="val -68609"/>
            <a:gd name="adj2" fmla="val -630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50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000000"/>
            </a:solidFill>
            <a:latin typeface="+mn-ea"/>
            <a:ea typeface="+mn-ea"/>
          </a:endParaRPr>
        </a:p>
      </xdr:txBody>
    </xdr:sp>
    <xdr:clientData/>
  </xdr:twoCellAnchor>
  <xdr:twoCellAnchor editAs="oneCell">
    <xdr:from>
      <xdr:col>3</xdr:col>
      <xdr:colOff>2145200</xdr:colOff>
      <xdr:row>2</xdr:row>
      <xdr:rowOff>1092950</xdr:rowOff>
    </xdr:from>
    <xdr:to>
      <xdr:col>5</xdr:col>
      <xdr:colOff>779143</xdr:colOff>
      <xdr:row>3</xdr:row>
      <xdr:rowOff>1274388</xdr:rowOff>
    </xdr:to>
    <xdr:sp macro="" textlink="">
      <xdr:nvSpPr>
        <xdr:cNvPr id="38" name="吹き出し: 角を丸めた四角形 37">
          <a:extLst>
            <a:ext uri="{FF2B5EF4-FFF2-40B4-BE49-F238E27FC236}">
              <a16:creationId xmlns:a16="http://schemas.microsoft.com/office/drawing/2014/main" id="{E705E8BF-71C3-43AD-9B73-C876E3AE9C18}"/>
            </a:ext>
          </a:extLst>
        </xdr:cNvPr>
        <xdr:cNvSpPr/>
      </xdr:nvSpPr>
      <xdr:spPr>
        <a:xfrm>
          <a:off x="8258518" y="3552132"/>
          <a:ext cx="3858319" cy="2128694"/>
        </a:xfrm>
        <a:prstGeom prst="wedgeRoundRectCallout">
          <a:avLst>
            <a:gd name="adj1" fmla="val -61051"/>
            <a:gd name="adj2" fmla="val -4696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u="none">
              <a:solidFill>
                <a:schemeClr val="tx1"/>
              </a:solidFill>
              <a:latin typeface="+mj-ea"/>
              <a:ea typeface="+mj-ea"/>
            </a:rPr>
            <a:t>【</a:t>
          </a:r>
          <a:r>
            <a:rPr kumimoji="1" lang="ja-JP" altLang="en-US" sz="1600" b="1" u="none">
              <a:solidFill>
                <a:schemeClr val="tx1"/>
              </a:solidFill>
              <a:latin typeface="+mj-ea"/>
              <a:ea typeface="+mj-ea"/>
            </a:rPr>
            <a:t>　</a:t>
          </a:r>
          <a:r>
            <a:rPr kumimoji="1" lang="en-US" altLang="ja-JP" sz="1600" b="1" u="none">
              <a:solidFill>
                <a:schemeClr val="tx1"/>
              </a:solidFill>
              <a:latin typeface="+mj-ea"/>
              <a:ea typeface="+mj-ea"/>
            </a:rPr>
            <a:t>GX</a:t>
          </a:r>
          <a:r>
            <a:rPr kumimoji="1" lang="ja-JP" altLang="en-US" sz="1600" b="1" u="none">
              <a:solidFill>
                <a:schemeClr val="tx1"/>
              </a:solidFill>
              <a:latin typeface="+mj-ea"/>
              <a:ea typeface="+mj-ea"/>
            </a:rPr>
            <a:t>要件にかかわる書類の提出　</a:t>
          </a:r>
          <a:r>
            <a:rPr kumimoji="1" lang="en-US" altLang="ja-JP" sz="1600" b="1" u="none">
              <a:solidFill>
                <a:schemeClr val="tx1"/>
              </a:solidFill>
              <a:latin typeface="+mj-ea"/>
              <a:ea typeface="+mj-ea"/>
            </a:rPr>
            <a:t>】</a:t>
          </a:r>
        </a:p>
        <a:p>
          <a:pPr algn="l"/>
          <a:r>
            <a:rPr kumimoji="1" lang="ja-JP" altLang="en-US" sz="1600" b="0" u="none">
              <a:solidFill>
                <a:schemeClr val="tx1"/>
              </a:solidFill>
              <a:latin typeface="+mj-ea"/>
              <a:ea typeface="+mj-ea"/>
            </a:rPr>
            <a:t>該当の書類を提出する、もしくは提出予定の場合は「あり」を選択してください</a:t>
          </a:r>
          <a:endParaRPr kumimoji="1" lang="en-US" altLang="ja-JP" sz="1600" b="0" u="none">
            <a:solidFill>
              <a:schemeClr val="tx1"/>
            </a:solidFill>
            <a:latin typeface="+mj-ea"/>
            <a:ea typeface="+mj-ea"/>
          </a:endParaRPr>
        </a:p>
        <a:p>
          <a:pPr algn="l"/>
          <a:r>
            <a:rPr kumimoji="1" lang="en-US" altLang="ja-JP" sz="1600" b="0" u="none">
              <a:solidFill>
                <a:srgbClr val="FF0000"/>
              </a:solidFill>
              <a:latin typeface="+mj-ea"/>
              <a:ea typeface="+mj-ea"/>
            </a:rPr>
            <a:t>※</a:t>
          </a:r>
          <a:r>
            <a:rPr kumimoji="1" lang="ja-JP" altLang="en-US" sz="1600" b="0" u="none">
              <a:solidFill>
                <a:srgbClr val="FF0000"/>
              </a:solidFill>
              <a:latin typeface="+mj-ea"/>
              <a:ea typeface="+mj-ea"/>
            </a:rPr>
            <a:t>提出予定の場合は、登録申請メールに提出予定日を記載してください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554181</xdr:colOff>
      <xdr:row>2</xdr:row>
      <xdr:rowOff>900545</xdr:rowOff>
    </xdr:from>
    <xdr:to>
      <xdr:col>71</xdr:col>
      <xdr:colOff>461817</xdr:colOff>
      <xdr:row>3</xdr:row>
      <xdr:rowOff>1266442</xdr:rowOff>
    </xdr:to>
    <xdr:sp macro="" textlink="">
      <xdr:nvSpPr>
        <xdr:cNvPr id="2" name="正方形/長方形 1">
          <a:extLst>
            <a:ext uri="{FF2B5EF4-FFF2-40B4-BE49-F238E27FC236}">
              <a16:creationId xmlns:a16="http://schemas.microsoft.com/office/drawing/2014/main" id="{036042FE-A5E1-4B43-ADEB-7901A479218D}"/>
            </a:ext>
          </a:extLst>
        </xdr:cNvPr>
        <xdr:cNvSpPr/>
      </xdr:nvSpPr>
      <xdr:spPr>
        <a:xfrm>
          <a:off x="79328817" y="2944090"/>
          <a:ext cx="36806909" cy="19014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xdr:from>
      <xdr:col>14</xdr:col>
      <xdr:colOff>481098</xdr:colOff>
      <xdr:row>2</xdr:row>
      <xdr:rowOff>39715</xdr:rowOff>
    </xdr:from>
    <xdr:to>
      <xdr:col>16</xdr:col>
      <xdr:colOff>1651413</xdr:colOff>
      <xdr:row>3</xdr:row>
      <xdr:rowOff>1903730</xdr:rowOff>
    </xdr:to>
    <xdr:grpSp>
      <xdr:nvGrpSpPr>
        <xdr:cNvPr id="3" name="グループ化 2">
          <a:extLst>
            <a:ext uri="{FF2B5EF4-FFF2-40B4-BE49-F238E27FC236}">
              <a16:creationId xmlns:a16="http://schemas.microsoft.com/office/drawing/2014/main" id="{7C8DF065-B4C4-4DE6-9F23-E79A23687133}"/>
            </a:ext>
          </a:extLst>
        </xdr:cNvPr>
        <xdr:cNvGrpSpPr/>
      </xdr:nvGrpSpPr>
      <xdr:grpSpPr>
        <a:xfrm>
          <a:off x="32325424" y="2498897"/>
          <a:ext cx="7377844" cy="3803651"/>
          <a:chOff x="24658307" y="547687"/>
          <a:chExt cx="6656676" cy="2706666"/>
        </a:xfrm>
      </xdr:grpSpPr>
      <xdr:sp macro="" textlink="">
        <xdr:nvSpPr>
          <xdr:cNvPr id="4" name="正方形/長方形 3">
            <a:extLst>
              <a:ext uri="{FF2B5EF4-FFF2-40B4-BE49-F238E27FC236}">
                <a16:creationId xmlns:a16="http://schemas.microsoft.com/office/drawing/2014/main" id="{FD66FFC1-B458-425E-BB06-A6EB3AC02FD5}"/>
              </a:ext>
            </a:extLst>
          </xdr:cNvPr>
          <xdr:cNvSpPr/>
        </xdr:nvSpPr>
        <xdr:spPr>
          <a:xfrm>
            <a:off x="24658307" y="547687"/>
            <a:ext cx="6656676" cy="270666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5" name="グループ化 4">
            <a:extLst>
              <a:ext uri="{FF2B5EF4-FFF2-40B4-BE49-F238E27FC236}">
                <a16:creationId xmlns:a16="http://schemas.microsoft.com/office/drawing/2014/main" id="{78C8ADD9-232C-4BF4-96AC-36651854D650}"/>
              </a:ext>
            </a:extLst>
          </xdr:cNvPr>
          <xdr:cNvGrpSpPr/>
        </xdr:nvGrpSpPr>
        <xdr:grpSpPr>
          <a:xfrm>
            <a:off x="25431454" y="849725"/>
            <a:ext cx="4450362" cy="514041"/>
            <a:chOff x="20809325" y="530440"/>
            <a:chExt cx="2084293" cy="313765"/>
          </a:xfrm>
        </xdr:grpSpPr>
        <xdr:sp macro="" textlink="">
          <xdr:nvSpPr>
            <xdr:cNvPr id="14" name="正方形/長方形 13">
              <a:extLst>
                <a:ext uri="{FF2B5EF4-FFF2-40B4-BE49-F238E27FC236}">
                  <a16:creationId xmlns:a16="http://schemas.microsoft.com/office/drawing/2014/main" id="{6D974318-8C17-43D7-87FB-7979C302F3F5}"/>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5" name="正方形/長方形 14">
              <a:extLst>
                <a:ext uri="{FF2B5EF4-FFF2-40B4-BE49-F238E27FC236}">
                  <a16:creationId xmlns:a16="http://schemas.microsoft.com/office/drawing/2014/main" id="{BE6EE841-D628-446E-8FF2-DC3ECE3EE037}"/>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6" name="直線コネクタ 15">
              <a:extLst>
                <a:ext uri="{FF2B5EF4-FFF2-40B4-BE49-F238E27FC236}">
                  <a16:creationId xmlns:a16="http://schemas.microsoft.com/office/drawing/2014/main" id="{FBC78632-AAE4-45A1-ACB8-C49FD8FC748B}"/>
                </a:ext>
              </a:extLst>
            </xdr:cNvPr>
            <xdr:cNvCxnSpPr>
              <a:stCxn id="14" idx="3"/>
              <a:endCxn id="15"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17D38185-1B88-4861-9AEF-D17DEE44B5F4}"/>
              </a:ext>
            </a:extLst>
          </xdr:cNvPr>
          <xdr:cNvGrpSpPr/>
        </xdr:nvGrpSpPr>
        <xdr:grpSpPr>
          <a:xfrm>
            <a:off x="25407430" y="1584070"/>
            <a:ext cx="4522420" cy="514041"/>
            <a:chOff x="20809325" y="530440"/>
            <a:chExt cx="2117911" cy="313765"/>
          </a:xfrm>
        </xdr:grpSpPr>
        <xdr:sp macro="" textlink="">
          <xdr:nvSpPr>
            <xdr:cNvPr id="11" name="正方形/長方形 10">
              <a:extLst>
                <a:ext uri="{FF2B5EF4-FFF2-40B4-BE49-F238E27FC236}">
                  <a16:creationId xmlns:a16="http://schemas.microsoft.com/office/drawing/2014/main" id="{44DD78FE-5551-476F-933F-A13C6C47D3C0}"/>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2" name="正方形/長方形 11">
              <a:extLst>
                <a:ext uri="{FF2B5EF4-FFF2-40B4-BE49-F238E27FC236}">
                  <a16:creationId xmlns:a16="http://schemas.microsoft.com/office/drawing/2014/main" id="{F2F78E45-C126-4207-834D-BEB97DB83C57}"/>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3" name="直線コネクタ 12">
              <a:extLst>
                <a:ext uri="{FF2B5EF4-FFF2-40B4-BE49-F238E27FC236}">
                  <a16:creationId xmlns:a16="http://schemas.microsoft.com/office/drawing/2014/main" id="{E3AEA3ED-B348-4775-935C-28A14E01DC1D}"/>
                </a:ext>
              </a:extLst>
            </xdr:cNvPr>
            <xdr:cNvCxnSpPr>
              <a:stCxn id="11" idx="3"/>
              <a:endCxn id="12"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7" name="グループ化 6">
            <a:extLst>
              <a:ext uri="{FF2B5EF4-FFF2-40B4-BE49-F238E27FC236}">
                <a16:creationId xmlns:a16="http://schemas.microsoft.com/office/drawing/2014/main" id="{54CFFC57-C047-477B-A14A-7B27EDC63B19}"/>
              </a:ext>
            </a:extLst>
          </xdr:cNvPr>
          <xdr:cNvGrpSpPr/>
        </xdr:nvGrpSpPr>
        <xdr:grpSpPr>
          <a:xfrm>
            <a:off x="25407438" y="2326559"/>
            <a:ext cx="4561673" cy="513770"/>
            <a:chOff x="20809325" y="534306"/>
            <a:chExt cx="2136337" cy="315946"/>
          </a:xfrm>
        </xdr:grpSpPr>
        <xdr:sp macro="" textlink="">
          <xdr:nvSpPr>
            <xdr:cNvPr id="8" name="正方形/長方形 7">
              <a:extLst>
                <a:ext uri="{FF2B5EF4-FFF2-40B4-BE49-F238E27FC236}">
                  <a16:creationId xmlns:a16="http://schemas.microsoft.com/office/drawing/2014/main" id="{9BDB090E-2D81-4B52-91B6-01C4C437574C}"/>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9" name="正方形/長方形 8">
              <a:extLst>
                <a:ext uri="{FF2B5EF4-FFF2-40B4-BE49-F238E27FC236}">
                  <a16:creationId xmlns:a16="http://schemas.microsoft.com/office/drawing/2014/main" id="{7FA75E1F-334F-48CC-A371-D47FBA50D059}"/>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10" name="直線コネクタ 9">
              <a:extLst>
                <a:ext uri="{FF2B5EF4-FFF2-40B4-BE49-F238E27FC236}">
                  <a16:creationId xmlns:a16="http://schemas.microsoft.com/office/drawing/2014/main" id="{E30861A3-D024-4DF5-9C67-B0A667B93468}"/>
                </a:ext>
              </a:extLst>
            </xdr:cNvPr>
            <xdr:cNvCxnSpPr>
              <a:stCxn id="8" idx="3"/>
              <a:endCxn id="9"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86590</xdr:colOff>
      <xdr:row>1</xdr:row>
      <xdr:rowOff>7621</xdr:rowOff>
    </xdr:from>
    <xdr:to>
      <xdr:col>8</xdr:col>
      <xdr:colOff>1645227</xdr:colOff>
      <xdr:row>2</xdr:row>
      <xdr:rowOff>1017789</xdr:rowOff>
    </xdr:to>
    <xdr:sp macro="" textlink="">
      <xdr:nvSpPr>
        <xdr:cNvPr id="17" name="正方形/長方形 16">
          <a:extLst>
            <a:ext uri="{FF2B5EF4-FFF2-40B4-BE49-F238E27FC236}">
              <a16:creationId xmlns:a16="http://schemas.microsoft.com/office/drawing/2014/main" id="{AB8F8AF7-996F-4711-9CF7-8EB9F096624F}"/>
            </a:ext>
          </a:extLst>
        </xdr:cNvPr>
        <xdr:cNvSpPr/>
      </xdr:nvSpPr>
      <xdr:spPr>
        <a:xfrm>
          <a:off x="18547772" y="527166"/>
          <a:ext cx="3429000" cy="294980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本シートでは、電気式パッケージエアコンのうち、</a:t>
          </a:r>
          <a:r>
            <a:rPr kumimoji="1" lang="ja-JP" altLang="en-US" sz="2000" b="1">
              <a:solidFill>
                <a:srgbClr val="FF0000"/>
              </a:solidFill>
            </a:rPr>
            <a:t>本体について入力</a:t>
          </a:r>
          <a:r>
            <a:rPr kumimoji="1" lang="ja-JP" altLang="en-US" sz="2000">
              <a:solidFill>
                <a:srgbClr val="FF0000"/>
              </a:solidFill>
            </a:rPr>
            <a:t>してください。</a:t>
          </a:r>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FF0000"/>
              </a:solidFill>
            </a:rPr>
            <a:t>AI</a:t>
          </a:r>
          <a:r>
            <a:rPr kumimoji="1" lang="ja-JP" altLang="en-US" sz="2000">
              <a:solidFill>
                <a:srgbClr val="FF0000"/>
              </a:solidFill>
            </a:rPr>
            <a:t>制御装置については、別シート：新規登録用</a:t>
          </a:r>
          <a:r>
            <a:rPr kumimoji="1" lang="en-US" altLang="ja-JP" sz="2000">
              <a:solidFill>
                <a:srgbClr val="FF0000"/>
              </a:solidFill>
            </a:rPr>
            <a:t>(AI</a:t>
          </a:r>
          <a:r>
            <a:rPr kumimoji="1" lang="ja-JP" altLang="en-US" sz="2000">
              <a:solidFill>
                <a:srgbClr val="FF0000"/>
              </a:solidFill>
            </a:rPr>
            <a:t>制御装置</a:t>
          </a:r>
          <a:r>
            <a:rPr kumimoji="1" lang="en-US" altLang="ja-JP" sz="2000">
              <a:solidFill>
                <a:srgbClr val="FF0000"/>
              </a:solidFill>
            </a:rPr>
            <a:t>)</a:t>
          </a:r>
          <a:r>
            <a:rPr kumimoji="1" lang="ja-JP" altLang="en-US" sz="2000">
              <a:solidFill>
                <a:srgbClr val="FF0000"/>
              </a:solidFill>
            </a:rPr>
            <a:t>に入力してください。</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554182</xdr:colOff>
      <xdr:row>2</xdr:row>
      <xdr:rowOff>900545</xdr:rowOff>
    </xdr:from>
    <xdr:to>
      <xdr:col>20</xdr:col>
      <xdr:colOff>0</xdr:colOff>
      <xdr:row>3</xdr:row>
      <xdr:rowOff>1266442</xdr:rowOff>
    </xdr:to>
    <xdr:sp macro="" textlink="">
      <xdr:nvSpPr>
        <xdr:cNvPr id="2" name="正方形/長方形 1">
          <a:extLst>
            <a:ext uri="{FF2B5EF4-FFF2-40B4-BE49-F238E27FC236}">
              <a16:creationId xmlns:a16="http://schemas.microsoft.com/office/drawing/2014/main" id="{09560984-FC17-4B16-96F5-1FD7BCD1C832}"/>
            </a:ext>
          </a:extLst>
        </xdr:cNvPr>
        <xdr:cNvSpPr/>
      </xdr:nvSpPr>
      <xdr:spPr>
        <a:xfrm>
          <a:off x="78430582" y="2942070"/>
          <a:ext cx="33735818" cy="189942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editAs="oneCell">
    <xdr:from>
      <xdr:col>10</xdr:col>
      <xdr:colOff>17318</xdr:colOff>
      <xdr:row>3</xdr:row>
      <xdr:rowOff>225137</xdr:rowOff>
    </xdr:from>
    <xdr:to>
      <xdr:col>10</xdr:col>
      <xdr:colOff>6150552</xdr:colOff>
      <xdr:row>3</xdr:row>
      <xdr:rowOff>1926189</xdr:rowOff>
    </xdr:to>
    <xdr:grpSp>
      <xdr:nvGrpSpPr>
        <xdr:cNvPr id="3" name="グループ化 2">
          <a:extLst>
            <a:ext uri="{FF2B5EF4-FFF2-40B4-BE49-F238E27FC236}">
              <a16:creationId xmlns:a16="http://schemas.microsoft.com/office/drawing/2014/main" id="{DCD840FA-8EE9-4D5D-8E90-18874C219D2D}"/>
            </a:ext>
          </a:extLst>
        </xdr:cNvPr>
        <xdr:cNvGrpSpPr/>
      </xdr:nvGrpSpPr>
      <xdr:grpSpPr>
        <a:xfrm>
          <a:off x="24993946" y="4623955"/>
          <a:ext cx="6133234" cy="1697242"/>
          <a:chOff x="24658307" y="547689"/>
          <a:chExt cx="5691519" cy="1767472"/>
        </a:xfrm>
      </xdr:grpSpPr>
      <xdr:sp macro="" textlink="">
        <xdr:nvSpPr>
          <xdr:cNvPr id="7" name="正方形/長方形 6">
            <a:extLst>
              <a:ext uri="{FF2B5EF4-FFF2-40B4-BE49-F238E27FC236}">
                <a16:creationId xmlns:a16="http://schemas.microsoft.com/office/drawing/2014/main" id="{16122245-DE73-2501-989B-0D248656C0A9}"/>
              </a:ext>
            </a:extLst>
          </xdr:cNvPr>
          <xdr:cNvSpPr/>
        </xdr:nvSpPr>
        <xdr:spPr>
          <a:xfrm>
            <a:off x="24658307" y="547689"/>
            <a:ext cx="5691519" cy="17674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8" name="グループ化 7">
            <a:extLst>
              <a:ext uri="{FF2B5EF4-FFF2-40B4-BE49-F238E27FC236}">
                <a16:creationId xmlns:a16="http://schemas.microsoft.com/office/drawing/2014/main" id="{2B254AAE-DE1A-3B5F-56D4-53AF55DAC86A}"/>
              </a:ext>
            </a:extLst>
          </xdr:cNvPr>
          <xdr:cNvGrpSpPr/>
        </xdr:nvGrpSpPr>
        <xdr:grpSpPr>
          <a:xfrm>
            <a:off x="25431454" y="849725"/>
            <a:ext cx="4450362" cy="514041"/>
            <a:chOff x="20809325" y="530440"/>
            <a:chExt cx="2084293" cy="313765"/>
          </a:xfrm>
        </xdr:grpSpPr>
        <xdr:sp macro="" textlink="">
          <xdr:nvSpPr>
            <xdr:cNvPr id="20" name="正方形/長方形 19">
              <a:extLst>
                <a:ext uri="{FF2B5EF4-FFF2-40B4-BE49-F238E27FC236}">
                  <a16:creationId xmlns:a16="http://schemas.microsoft.com/office/drawing/2014/main" id="{F62F435F-25E2-B0D4-71C1-81AAB32B5339}"/>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21" name="正方形/長方形 20">
              <a:extLst>
                <a:ext uri="{FF2B5EF4-FFF2-40B4-BE49-F238E27FC236}">
                  <a16:creationId xmlns:a16="http://schemas.microsoft.com/office/drawing/2014/main" id="{2C278CB6-D325-4278-36F0-C5F7DA12E18A}"/>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22" name="直線コネクタ 21">
              <a:extLst>
                <a:ext uri="{FF2B5EF4-FFF2-40B4-BE49-F238E27FC236}">
                  <a16:creationId xmlns:a16="http://schemas.microsoft.com/office/drawing/2014/main" id="{4F0D4EFF-CE15-B16C-BE94-98786CA67262}"/>
                </a:ext>
              </a:extLst>
            </xdr:cNvPr>
            <xdr:cNvCxnSpPr>
              <a:stCxn id="20" idx="3"/>
              <a:endCxn id="21"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9" name="グループ化 8">
            <a:extLst>
              <a:ext uri="{FF2B5EF4-FFF2-40B4-BE49-F238E27FC236}">
                <a16:creationId xmlns:a16="http://schemas.microsoft.com/office/drawing/2014/main" id="{9AEE973F-0CA3-A1EE-D2DE-4A6B7F8085D8}"/>
              </a:ext>
            </a:extLst>
          </xdr:cNvPr>
          <xdr:cNvGrpSpPr/>
        </xdr:nvGrpSpPr>
        <xdr:grpSpPr>
          <a:xfrm>
            <a:off x="25407430" y="1584070"/>
            <a:ext cx="4522420" cy="514041"/>
            <a:chOff x="20809325" y="530440"/>
            <a:chExt cx="2117911" cy="313765"/>
          </a:xfrm>
        </xdr:grpSpPr>
        <xdr:sp macro="" textlink="">
          <xdr:nvSpPr>
            <xdr:cNvPr id="10" name="正方形/長方形 9">
              <a:extLst>
                <a:ext uri="{FF2B5EF4-FFF2-40B4-BE49-F238E27FC236}">
                  <a16:creationId xmlns:a16="http://schemas.microsoft.com/office/drawing/2014/main" id="{991EC8E8-01A0-5243-F310-313FB24F5A8E}"/>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8" name="正方形/長方形 17">
              <a:extLst>
                <a:ext uri="{FF2B5EF4-FFF2-40B4-BE49-F238E27FC236}">
                  <a16:creationId xmlns:a16="http://schemas.microsoft.com/office/drawing/2014/main" id="{91C27D5B-423D-102A-B20D-BBA5BAE5B27B}"/>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9" name="直線コネクタ 18">
              <a:extLst>
                <a:ext uri="{FF2B5EF4-FFF2-40B4-BE49-F238E27FC236}">
                  <a16:creationId xmlns:a16="http://schemas.microsoft.com/office/drawing/2014/main" id="{286DB308-ADB5-CDBC-F9C7-078B4AF24140}"/>
                </a:ext>
              </a:extLst>
            </xdr:cNvPr>
            <xdr:cNvCxnSpPr>
              <a:stCxn id="10" idx="3"/>
              <a:endCxn id="18"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148071</xdr:colOff>
      <xdr:row>1</xdr:row>
      <xdr:rowOff>34638</xdr:rowOff>
    </xdr:from>
    <xdr:to>
      <xdr:col>8</xdr:col>
      <xdr:colOff>2022417</xdr:colOff>
      <xdr:row>2</xdr:row>
      <xdr:rowOff>783128</xdr:rowOff>
    </xdr:to>
    <xdr:sp macro="" textlink="">
      <xdr:nvSpPr>
        <xdr:cNvPr id="23" name="正方形/長方形 22">
          <a:extLst>
            <a:ext uri="{FF2B5EF4-FFF2-40B4-BE49-F238E27FC236}">
              <a16:creationId xmlns:a16="http://schemas.microsoft.com/office/drawing/2014/main" id="{299B3FBE-F57F-40C4-8F81-EB0B157E3C96}"/>
            </a:ext>
          </a:extLst>
        </xdr:cNvPr>
        <xdr:cNvSpPr/>
      </xdr:nvSpPr>
      <xdr:spPr>
        <a:xfrm>
          <a:off x="18626571" y="554183"/>
          <a:ext cx="4039119" cy="268812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本シートでは、電気式パッケージエアコンのうち、</a:t>
          </a:r>
          <a:r>
            <a:rPr kumimoji="1" lang="en-US" altLang="ja-JP" sz="2000" b="1">
              <a:solidFill>
                <a:srgbClr val="FF0000"/>
              </a:solidFill>
            </a:rPr>
            <a:t>AI</a:t>
          </a:r>
          <a:r>
            <a:rPr kumimoji="1" lang="ja-JP" altLang="en-US" sz="2000" b="1">
              <a:solidFill>
                <a:srgbClr val="FF0000"/>
              </a:solidFill>
            </a:rPr>
            <a:t>制御装置について入力</a:t>
          </a:r>
          <a:r>
            <a:rPr kumimoji="1" lang="ja-JP" altLang="en-US" sz="2000">
              <a:solidFill>
                <a:srgbClr val="FF0000"/>
              </a:solidFill>
            </a:rPr>
            <a:t>してください。</a:t>
          </a:r>
          <a:endParaRPr kumimoji="1" lang="en-US" altLang="ja-JP" sz="2000">
            <a:solidFill>
              <a:srgbClr val="FF0000"/>
            </a:solidFill>
          </a:endParaRPr>
        </a:p>
        <a:p>
          <a:pPr algn="l"/>
          <a:endParaRPr kumimoji="1" lang="en-US" altLang="ja-JP" sz="2000">
            <a:solidFill>
              <a:srgbClr val="FF0000"/>
            </a:solidFill>
          </a:endParaRPr>
        </a:p>
        <a:p>
          <a:pPr algn="l"/>
          <a:r>
            <a:rPr kumimoji="1" lang="ja-JP" altLang="en-US" sz="2000">
              <a:solidFill>
                <a:srgbClr val="FF0000"/>
              </a:solidFill>
            </a:rPr>
            <a:t>本体については、別シート：新規登録用</a:t>
          </a:r>
          <a:r>
            <a:rPr kumimoji="1" lang="en-US" altLang="ja-JP" sz="2000">
              <a:solidFill>
                <a:srgbClr val="FF0000"/>
              </a:solidFill>
            </a:rPr>
            <a:t>(</a:t>
          </a:r>
          <a:r>
            <a:rPr kumimoji="1" lang="ja-JP" altLang="en-US" sz="2000">
              <a:solidFill>
                <a:srgbClr val="FF0000"/>
              </a:solidFill>
            </a:rPr>
            <a:t>本体</a:t>
          </a:r>
          <a:r>
            <a:rPr kumimoji="1" lang="en-US" altLang="ja-JP" sz="2000">
              <a:solidFill>
                <a:srgbClr val="FF0000"/>
              </a:solidFill>
            </a:rPr>
            <a:t>)</a:t>
          </a:r>
          <a:r>
            <a:rPr kumimoji="1" lang="ja-JP" altLang="en-US" sz="2000">
              <a:solidFill>
                <a:srgbClr val="FF0000"/>
              </a:solidFill>
            </a:rPr>
            <a:t>に入力してください。</a:t>
          </a:r>
          <a:endParaRPr kumimoji="1" lang="en-US" altLang="ja-JP" sz="2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18196</xdr:colOff>
      <xdr:row>0</xdr:row>
      <xdr:rowOff>13532</xdr:rowOff>
    </xdr:from>
    <xdr:to>
      <xdr:col>5</xdr:col>
      <xdr:colOff>374431</xdr:colOff>
      <xdr:row>2</xdr:row>
      <xdr:rowOff>19669</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18196" y="13532"/>
          <a:ext cx="2996959" cy="426551"/>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電気式パッケージエアコン／基準値</a:t>
          </a:r>
        </a:p>
      </xdr:txBody>
    </xdr:sp>
    <xdr:clientData/>
  </xdr:twoCellAnchor>
  <xdr:twoCellAnchor editAs="oneCell">
    <xdr:from>
      <xdr:col>0</xdr:col>
      <xdr:colOff>140970</xdr:colOff>
      <xdr:row>4</xdr:row>
      <xdr:rowOff>91440</xdr:rowOff>
    </xdr:from>
    <xdr:to>
      <xdr:col>11</xdr:col>
      <xdr:colOff>208610</xdr:colOff>
      <xdr:row>48</xdr:row>
      <xdr:rowOff>1806</xdr:rowOff>
    </xdr:to>
    <xdr:pic>
      <xdr:nvPicPr>
        <xdr:cNvPr id="9" name="図 8">
          <a:extLst>
            <a:ext uri="{FF2B5EF4-FFF2-40B4-BE49-F238E27FC236}">
              <a16:creationId xmlns:a16="http://schemas.microsoft.com/office/drawing/2014/main" id="{1FA11B56-7708-4860-AABF-7944AC8F612E}"/>
            </a:ext>
          </a:extLst>
        </xdr:cNvPr>
        <xdr:cNvPicPr>
          <a:picLocks noChangeAspect="1"/>
        </xdr:cNvPicPr>
      </xdr:nvPicPr>
      <xdr:blipFill>
        <a:blip xmlns:r="http://schemas.openxmlformats.org/officeDocument/2006/relationships" r:embed="rId1"/>
        <a:stretch>
          <a:fillRect/>
        </a:stretch>
      </xdr:blipFill>
      <xdr:spPr>
        <a:xfrm>
          <a:off x="140970" y="932268"/>
          <a:ext cx="6735140" cy="9159469"/>
        </a:xfrm>
        <a:prstGeom prst="rect">
          <a:avLst/>
        </a:prstGeom>
      </xdr:spPr>
    </xdr:pic>
    <xdr:clientData/>
  </xdr:twoCellAnchor>
  <xdr:twoCellAnchor>
    <xdr:from>
      <xdr:col>13</xdr:col>
      <xdr:colOff>0</xdr:colOff>
      <xdr:row>4</xdr:row>
      <xdr:rowOff>95776</xdr:rowOff>
    </xdr:from>
    <xdr:to>
      <xdr:col>22</xdr:col>
      <xdr:colOff>284851</xdr:colOff>
      <xdr:row>48</xdr:row>
      <xdr:rowOff>1</xdr:rowOff>
    </xdr:to>
    <xdr:sp macro="" textlink="">
      <xdr:nvSpPr>
        <xdr:cNvPr id="10" name="正方形/長方形 9">
          <a:extLst>
            <a:ext uri="{FF2B5EF4-FFF2-40B4-BE49-F238E27FC236}">
              <a16:creationId xmlns:a16="http://schemas.microsoft.com/office/drawing/2014/main" id="{6F5DBFC6-5DC1-1A2A-6770-C9D004DFBF75}"/>
            </a:ext>
          </a:extLst>
        </xdr:cNvPr>
        <xdr:cNvSpPr/>
      </xdr:nvSpPr>
      <xdr:spPr bwMode="auto">
        <a:xfrm>
          <a:off x="7593724" y="936604"/>
          <a:ext cx="6433403" cy="9153328"/>
        </a:xfrm>
        <a:prstGeom prst="rect">
          <a:avLst/>
        </a:prstGeom>
        <a:noFill/>
        <a:ln w="9525" algn="ctr">
          <a:solidFill>
            <a:srgbClr val="A5A5A5"/>
          </a:solidFill>
          <a:miter lim="800000"/>
          <a:headEnd/>
          <a:tailEnd/>
        </a:ln>
      </xdr:spPr>
      <xdr:txBody>
        <a:bodyPr vert="horz" wrap="square" lIns="91440" tIns="45720" rIns="91440" bIns="45720" numCol="1" rtlCol="0" anchor="ctr" anchorCtr="0" compatLnSpc="1">
          <a:prstTxWarp prst="textNoShape">
            <a:avLst/>
          </a:prstTxWarp>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base" latinLnBrk="0" hangingPunct="1">
            <a:lnSpc>
              <a:spcPct val="100000"/>
            </a:lnSpc>
            <a:spcBef>
              <a:spcPts val="500"/>
            </a:spcBef>
            <a:spcAft>
              <a:spcPts val="500"/>
            </a:spcAft>
            <a:buClrTx/>
            <a:buSzTx/>
            <a:buFontTx/>
            <a:buNone/>
            <a:tabLst/>
            <a:defRPr/>
          </a:pPr>
          <a:endParaRPr kumimoji="1" lang="ja-JP" altLang="en-US" sz="1200" b="1" i="0" u="none" strike="noStrike" kern="1200" cap="none" spc="0" normalizeH="0" baseline="0">
            <a:ln>
              <a:noFill/>
            </a:ln>
            <a:solidFill>
              <a:srgbClr val="1F497D"/>
            </a:solidFill>
            <a:effectLst/>
            <a:uLnTx/>
            <a:uFillTx/>
            <a:latin typeface="ＭＳ Ｐ明朝" panose="02020600040205080304" pitchFamily="18" charset="-128"/>
            <a:ea typeface="ＭＳ Ｐ明朝" panose="02020600040205080304" pitchFamily="18" charset="-128"/>
            <a:cs typeface="ＭＳ Ｐゴシック" pitchFamily="50" charset="-128"/>
          </a:endParaRPr>
        </a:p>
      </xdr:txBody>
    </xdr:sp>
    <xdr:clientData/>
  </xdr:twoCellAnchor>
  <xdr:twoCellAnchor editAs="oneCell">
    <xdr:from>
      <xdr:col>13</xdr:col>
      <xdr:colOff>53790</xdr:colOff>
      <xdr:row>5</xdr:row>
      <xdr:rowOff>70111</xdr:rowOff>
    </xdr:from>
    <xdr:to>
      <xdr:col>22</xdr:col>
      <xdr:colOff>246301</xdr:colOff>
      <xdr:row>35</xdr:row>
      <xdr:rowOff>59005</xdr:rowOff>
    </xdr:to>
    <xdr:pic>
      <xdr:nvPicPr>
        <xdr:cNvPr id="11" name="table">
          <a:extLst>
            <a:ext uri="{FF2B5EF4-FFF2-40B4-BE49-F238E27FC236}">
              <a16:creationId xmlns:a16="http://schemas.microsoft.com/office/drawing/2014/main" id="{B7EED785-09E0-4DE4-5D80-728A88157E51}"/>
            </a:ext>
          </a:extLst>
        </xdr:cNvPr>
        <xdr:cNvPicPr>
          <a:picLocks noChangeAspect="1"/>
        </xdr:cNvPicPr>
      </xdr:nvPicPr>
      <xdr:blipFill>
        <a:blip xmlns:r="http://schemas.openxmlformats.org/officeDocument/2006/relationships" r:embed="rId2"/>
        <a:stretch>
          <a:fillRect/>
        </a:stretch>
      </xdr:blipFill>
      <xdr:spPr>
        <a:xfrm>
          <a:off x="7647514" y="700732"/>
          <a:ext cx="6341063" cy="6287481"/>
        </a:xfrm>
        <a:prstGeom prst="rect">
          <a:avLst/>
        </a:prstGeom>
      </xdr:spPr>
    </xdr:pic>
    <xdr:clientData/>
  </xdr:twoCellAnchor>
  <xdr:twoCellAnchor editAs="oneCell">
    <xdr:from>
      <xdr:col>13</xdr:col>
      <xdr:colOff>17790</xdr:colOff>
      <xdr:row>35</xdr:row>
      <xdr:rowOff>87007</xdr:rowOff>
    </xdr:from>
    <xdr:to>
      <xdr:col>22</xdr:col>
      <xdr:colOff>282301</xdr:colOff>
      <xdr:row>39</xdr:row>
      <xdr:rowOff>93889</xdr:rowOff>
    </xdr:to>
    <xdr:pic>
      <xdr:nvPicPr>
        <xdr:cNvPr id="12" name="table">
          <a:extLst>
            <a:ext uri="{FF2B5EF4-FFF2-40B4-BE49-F238E27FC236}">
              <a16:creationId xmlns:a16="http://schemas.microsoft.com/office/drawing/2014/main" id="{D72ADC18-751C-8294-4613-6CEEDD2D75B1}"/>
            </a:ext>
          </a:extLst>
        </xdr:cNvPr>
        <xdr:cNvPicPr>
          <a:picLocks noChangeAspect="1"/>
        </xdr:cNvPicPr>
      </xdr:nvPicPr>
      <xdr:blipFill>
        <a:blip xmlns:r="http://schemas.openxmlformats.org/officeDocument/2006/relationships" r:embed="rId3"/>
        <a:stretch>
          <a:fillRect/>
        </a:stretch>
      </xdr:blipFill>
      <xdr:spPr>
        <a:xfrm>
          <a:off x="7611514" y="7023835"/>
          <a:ext cx="6413063" cy="862950"/>
        </a:xfrm>
        <a:prstGeom prst="rect">
          <a:avLst/>
        </a:prstGeom>
      </xdr:spPr>
    </xdr:pic>
    <xdr:clientData/>
  </xdr:twoCellAnchor>
  <xdr:twoCellAnchor>
    <xdr:from>
      <xdr:col>0</xdr:col>
      <xdr:colOff>144517</xdr:colOff>
      <xdr:row>3</xdr:row>
      <xdr:rowOff>0</xdr:rowOff>
    </xdr:from>
    <xdr:to>
      <xdr:col>11</xdr:col>
      <xdr:colOff>212966</xdr:colOff>
      <xdr:row>4</xdr:row>
      <xdr:rowOff>95386</xdr:rowOff>
    </xdr:to>
    <xdr:sp macro="" textlink="">
      <xdr:nvSpPr>
        <xdr:cNvPr id="16" name="正方形/長方形 15">
          <a:extLst>
            <a:ext uri="{FF2B5EF4-FFF2-40B4-BE49-F238E27FC236}">
              <a16:creationId xmlns:a16="http://schemas.microsoft.com/office/drawing/2014/main" id="{FF4F404E-2AB4-00EA-C67C-F4AB85C5F9C4}"/>
            </a:ext>
          </a:extLst>
        </xdr:cNvPr>
        <xdr:cNvSpPr/>
      </xdr:nvSpPr>
      <xdr:spPr>
        <a:xfrm>
          <a:off x="144517" y="630621"/>
          <a:ext cx="6735949" cy="30559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1434" tIns="45718" rIns="91434" bIns="45718" rtlCol="0" anchor="ctr"/>
        <a:lstStyle>
          <a:defPPr>
            <a:defRPr lang="ja-JP"/>
          </a:defPPr>
          <a:lvl1pPr marL="0" algn="l" defTabSz="914342" rtl="0" eaLnBrk="1" latinLnBrk="0" hangingPunct="1">
            <a:defRPr kumimoji="1" sz="1800" kern="1200">
              <a:solidFill>
                <a:schemeClr val="lt1"/>
              </a:solidFill>
              <a:latin typeface="+mn-lt"/>
              <a:ea typeface="+mn-ea"/>
              <a:cs typeface="+mn-cs"/>
            </a:defRPr>
          </a:lvl1pPr>
          <a:lvl2pPr marL="457171" algn="l" defTabSz="914342" rtl="0" eaLnBrk="1" latinLnBrk="0" hangingPunct="1">
            <a:defRPr kumimoji="1" sz="1800" kern="1200">
              <a:solidFill>
                <a:schemeClr val="lt1"/>
              </a:solidFill>
              <a:latin typeface="+mn-lt"/>
              <a:ea typeface="+mn-ea"/>
              <a:cs typeface="+mn-cs"/>
            </a:defRPr>
          </a:lvl2pPr>
          <a:lvl3pPr marL="914342" algn="l" defTabSz="914342" rtl="0" eaLnBrk="1" latinLnBrk="0" hangingPunct="1">
            <a:defRPr kumimoji="1" sz="1800" kern="1200">
              <a:solidFill>
                <a:schemeClr val="lt1"/>
              </a:solidFill>
              <a:latin typeface="+mn-lt"/>
              <a:ea typeface="+mn-ea"/>
              <a:cs typeface="+mn-cs"/>
            </a:defRPr>
          </a:lvl3pPr>
          <a:lvl4pPr marL="1371513" algn="l" defTabSz="914342" rtl="0" eaLnBrk="1" latinLnBrk="0" hangingPunct="1">
            <a:defRPr kumimoji="1" sz="1800" kern="1200">
              <a:solidFill>
                <a:schemeClr val="lt1"/>
              </a:solidFill>
              <a:latin typeface="+mn-lt"/>
              <a:ea typeface="+mn-ea"/>
              <a:cs typeface="+mn-cs"/>
            </a:defRPr>
          </a:lvl4pPr>
          <a:lvl5pPr marL="1828684" algn="l" defTabSz="914342" rtl="0" eaLnBrk="1" latinLnBrk="0" hangingPunct="1">
            <a:defRPr kumimoji="1" sz="1800" kern="1200">
              <a:solidFill>
                <a:schemeClr val="lt1"/>
              </a:solidFill>
              <a:latin typeface="+mn-lt"/>
              <a:ea typeface="+mn-ea"/>
              <a:cs typeface="+mn-cs"/>
            </a:defRPr>
          </a:lvl5pPr>
          <a:lvl6pPr marL="2285855" algn="l" defTabSz="914342" rtl="0" eaLnBrk="1" latinLnBrk="0" hangingPunct="1">
            <a:defRPr kumimoji="1" sz="1800" kern="1200">
              <a:solidFill>
                <a:schemeClr val="lt1"/>
              </a:solidFill>
              <a:latin typeface="+mn-lt"/>
              <a:ea typeface="+mn-ea"/>
              <a:cs typeface="+mn-cs"/>
            </a:defRPr>
          </a:lvl6pPr>
          <a:lvl7pPr marL="2743026" algn="l" defTabSz="914342" rtl="0" eaLnBrk="1" latinLnBrk="0" hangingPunct="1">
            <a:defRPr kumimoji="1" sz="1800" kern="1200">
              <a:solidFill>
                <a:schemeClr val="lt1"/>
              </a:solidFill>
              <a:latin typeface="+mn-lt"/>
              <a:ea typeface="+mn-ea"/>
              <a:cs typeface="+mn-cs"/>
            </a:defRPr>
          </a:lvl7pPr>
          <a:lvl8pPr marL="3200198" algn="l" defTabSz="914342" rtl="0" eaLnBrk="1" latinLnBrk="0" hangingPunct="1">
            <a:defRPr kumimoji="1" sz="1800" kern="1200">
              <a:solidFill>
                <a:schemeClr val="lt1"/>
              </a:solidFill>
              <a:latin typeface="+mn-lt"/>
              <a:ea typeface="+mn-ea"/>
              <a:cs typeface="+mn-cs"/>
            </a:defRPr>
          </a:lvl8pPr>
          <a:lvl9pPr marL="3657369" algn="l" defTabSz="914342" rtl="0" eaLnBrk="1" latinLnBrk="0" hangingPunct="1">
            <a:defRPr kumimoji="1" sz="1800" kern="1200">
              <a:solidFill>
                <a:schemeClr val="lt1"/>
              </a:solidFill>
              <a:latin typeface="+mn-lt"/>
              <a:ea typeface="+mn-ea"/>
              <a:cs typeface="+mn-cs"/>
            </a:defRPr>
          </a:lvl9pPr>
        </a:lstStyle>
        <a:p>
          <a:r>
            <a:rPr lang="ja-JP" altLang="en-US" sz="1300" b="1">
              <a:latin typeface="ＭＳ Ｐ明朝" panose="02020600040205080304" pitchFamily="18" charset="-128"/>
              <a:ea typeface="ＭＳ Ｐ明朝" panose="02020600040205080304" pitchFamily="18" charset="-128"/>
            </a:rPr>
            <a:t>従来枠およびメーカー強化枠における基準表</a:t>
          </a:r>
        </a:p>
      </xdr:txBody>
    </xdr:sp>
    <xdr:clientData/>
  </xdr:twoCellAnchor>
  <xdr:twoCellAnchor>
    <xdr:from>
      <xdr:col>13</xdr:col>
      <xdr:colOff>0</xdr:colOff>
      <xdr:row>3</xdr:row>
      <xdr:rowOff>0</xdr:rowOff>
    </xdr:from>
    <xdr:to>
      <xdr:col>22</xdr:col>
      <xdr:colOff>295603</xdr:colOff>
      <xdr:row>4</xdr:row>
      <xdr:rowOff>91576</xdr:rowOff>
    </xdr:to>
    <xdr:sp macro="" textlink="">
      <xdr:nvSpPr>
        <xdr:cNvPr id="17" name="正方形/長方形 16">
          <a:extLst>
            <a:ext uri="{FF2B5EF4-FFF2-40B4-BE49-F238E27FC236}">
              <a16:creationId xmlns:a16="http://schemas.microsoft.com/office/drawing/2014/main" id="{CF87E2DD-4111-4441-B943-8946E9A96493}"/>
            </a:ext>
          </a:extLst>
        </xdr:cNvPr>
        <xdr:cNvSpPr/>
      </xdr:nvSpPr>
      <xdr:spPr>
        <a:xfrm>
          <a:off x="7593724" y="630621"/>
          <a:ext cx="6444155" cy="301783"/>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1434" tIns="45718" rIns="91434" bIns="45718" rtlCol="0" anchor="ctr"/>
        <a:lstStyle>
          <a:defPPr>
            <a:defRPr lang="ja-JP"/>
          </a:defPPr>
          <a:lvl1pPr marL="0" algn="l" defTabSz="914342" rtl="0" eaLnBrk="1" latinLnBrk="0" hangingPunct="1">
            <a:defRPr kumimoji="1" sz="1800" kern="1200">
              <a:solidFill>
                <a:schemeClr val="lt1"/>
              </a:solidFill>
              <a:latin typeface="+mn-lt"/>
              <a:ea typeface="+mn-ea"/>
              <a:cs typeface="+mn-cs"/>
            </a:defRPr>
          </a:lvl1pPr>
          <a:lvl2pPr marL="457171" algn="l" defTabSz="914342" rtl="0" eaLnBrk="1" latinLnBrk="0" hangingPunct="1">
            <a:defRPr kumimoji="1" sz="1800" kern="1200">
              <a:solidFill>
                <a:schemeClr val="lt1"/>
              </a:solidFill>
              <a:latin typeface="+mn-lt"/>
              <a:ea typeface="+mn-ea"/>
              <a:cs typeface="+mn-cs"/>
            </a:defRPr>
          </a:lvl2pPr>
          <a:lvl3pPr marL="914342" algn="l" defTabSz="914342" rtl="0" eaLnBrk="1" latinLnBrk="0" hangingPunct="1">
            <a:defRPr kumimoji="1" sz="1800" kern="1200">
              <a:solidFill>
                <a:schemeClr val="lt1"/>
              </a:solidFill>
              <a:latin typeface="+mn-lt"/>
              <a:ea typeface="+mn-ea"/>
              <a:cs typeface="+mn-cs"/>
            </a:defRPr>
          </a:lvl3pPr>
          <a:lvl4pPr marL="1371513" algn="l" defTabSz="914342" rtl="0" eaLnBrk="1" latinLnBrk="0" hangingPunct="1">
            <a:defRPr kumimoji="1" sz="1800" kern="1200">
              <a:solidFill>
                <a:schemeClr val="lt1"/>
              </a:solidFill>
              <a:latin typeface="+mn-lt"/>
              <a:ea typeface="+mn-ea"/>
              <a:cs typeface="+mn-cs"/>
            </a:defRPr>
          </a:lvl4pPr>
          <a:lvl5pPr marL="1828684" algn="l" defTabSz="914342" rtl="0" eaLnBrk="1" latinLnBrk="0" hangingPunct="1">
            <a:defRPr kumimoji="1" sz="1800" kern="1200">
              <a:solidFill>
                <a:schemeClr val="lt1"/>
              </a:solidFill>
              <a:latin typeface="+mn-lt"/>
              <a:ea typeface="+mn-ea"/>
              <a:cs typeface="+mn-cs"/>
            </a:defRPr>
          </a:lvl5pPr>
          <a:lvl6pPr marL="2285855" algn="l" defTabSz="914342" rtl="0" eaLnBrk="1" latinLnBrk="0" hangingPunct="1">
            <a:defRPr kumimoji="1" sz="1800" kern="1200">
              <a:solidFill>
                <a:schemeClr val="lt1"/>
              </a:solidFill>
              <a:latin typeface="+mn-lt"/>
              <a:ea typeface="+mn-ea"/>
              <a:cs typeface="+mn-cs"/>
            </a:defRPr>
          </a:lvl6pPr>
          <a:lvl7pPr marL="2743026" algn="l" defTabSz="914342" rtl="0" eaLnBrk="1" latinLnBrk="0" hangingPunct="1">
            <a:defRPr kumimoji="1" sz="1800" kern="1200">
              <a:solidFill>
                <a:schemeClr val="lt1"/>
              </a:solidFill>
              <a:latin typeface="+mn-lt"/>
              <a:ea typeface="+mn-ea"/>
              <a:cs typeface="+mn-cs"/>
            </a:defRPr>
          </a:lvl7pPr>
          <a:lvl8pPr marL="3200198" algn="l" defTabSz="914342" rtl="0" eaLnBrk="1" latinLnBrk="0" hangingPunct="1">
            <a:defRPr kumimoji="1" sz="1800" kern="1200">
              <a:solidFill>
                <a:schemeClr val="lt1"/>
              </a:solidFill>
              <a:latin typeface="+mn-lt"/>
              <a:ea typeface="+mn-ea"/>
              <a:cs typeface="+mn-cs"/>
            </a:defRPr>
          </a:lvl8pPr>
          <a:lvl9pPr marL="3657369" algn="l" defTabSz="914342" rtl="0" eaLnBrk="1" latinLnBrk="0" hangingPunct="1">
            <a:defRPr kumimoji="1" sz="1800" kern="1200">
              <a:solidFill>
                <a:schemeClr val="lt1"/>
              </a:solidFill>
              <a:latin typeface="+mn-lt"/>
              <a:ea typeface="+mn-ea"/>
              <a:cs typeface="+mn-cs"/>
            </a:defRPr>
          </a:lvl9pPr>
        </a:lstStyle>
        <a:p>
          <a:r>
            <a:rPr lang="ja-JP" altLang="en-US" sz="1300" b="1">
              <a:latin typeface="ＭＳ Ｐ明朝" panose="02020600040205080304" pitchFamily="18" charset="-128"/>
              <a:ea typeface="ＭＳ Ｐ明朝" panose="02020600040205080304" pitchFamily="18" charset="-128"/>
            </a:rPr>
            <a:t>トップ性能枠における基準表</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7</xdr:col>
      <xdr:colOff>554491</xdr:colOff>
      <xdr:row>16</xdr:row>
      <xdr:rowOff>76387</xdr:rowOff>
    </xdr:to>
    <xdr:sp macro="" textlink="">
      <xdr:nvSpPr>
        <xdr:cNvPr id="3" name="吹き出し: 角を丸めた四角形 2">
          <a:extLst>
            <a:ext uri="{FF2B5EF4-FFF2-40B4-BE49-F238E27FC236}">
              <a16:creationId xmlns:a16="http://schemas.microsoft.com/office/drawing/2014/main" id="{58BF6771-416C-48FA-B6D6-90CD67581415}"/>
            </a:ext>
          </a:extLst>
        </xdr:cNvPr>
        <xdr:cNvSpPr/>
      </xdr:nvSpPr>
      <xdr:spPr>
        <a:xfrm>
          <a:off x="7313083" y="2656417"/>
          <a:ext cx="3680385" cy="1536887"/>
        </a:xfrm>
        <a:prstGeom prst="wedgeRoundRectCallout">
          <a:avLst>
            <a:gd name="adj1" fmla="val -121714"/>
            <a:gd name="adj2" fmla="val 58770"/>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u="none">
              <a:solidFill>
                <a:srgbClr val="000000"/>
              </a:solidFill>
              <a:latin typeface="+mn-ea"/>
              <a:ea typeface="+mn-ea"/>
            </a:rPr>
            <a:t>GX</a:t>
          </a:r>
          <a:r>
            <a:rPr kumimoji="1" lang="ja-JP" altLang="en-US" sz="1400" b="0" u="none">
              <a:solidFill>
                <a:srgbClr val="000000"/>
              </a:solidFill>
              <a:latin typeface="+mn-ea"/>
              <a:ea typeface="+mn-ea"/>
            </a:rPr>
            <a:t>要件にかかわる書類を提出する場合は、</a:t>
          </a:r>
          <a:endParaRPr kumimoji="1" lang="en-US" altLang="ja-JP" sz="1400" b="0" u="none">
            <a:solidFill>
              <a:srgbClr val="000000"/>
            </a:solidFill>
            <a:latin typeface="+mn-ea"/>
            <a:ea typeface="+mn-ea"/>
          </a:endParaRPr>
        </a:p>
        <a:p>
          <a:pPr algn="l"/>
          <a:r>
            <a:rPr kumimoji="1" lang="ja-JP" altLang="en-US" sz="1400" b="1" u="none">
              <a:solidFill>
                <a:srgbClr val="FF0000"/>
              </a:solidFill>
              <a:latin typeface="+mn-ea"/>
              <a:ea typeface="+mn-ea"/>
            </a:rPr>
            <a:t>該当の書類名を追記</a:t>
          </a:r>
          <a:r>
            <a:rPr kumimoji="1" lang="ja-JP" altLang="en-US" sz="1400" b="0" u="none">
              <a:solidFill>
                <a:srgbClr val="000000"/>
              </a:solidFill>
              <a:latin typeface="+mn-ea"/>
              <a:ea typeface="+mn-ea"/>
            </a:rPr>
            <a:t>して下さい。</a:t>
          </a:r>
          <a:endParaRPr kumimoji="1" lang="en-US" altLang="ja-JP" sz="1400" b="0" u="none">
            <a:solidFill>
              <a:srgbClr val="000000"/>
            </a:solidFill>
            <a:latin typeface="+mn-ea"/>
            <a:ea typeface="+mn-ea"/>
          </a:endParaRPr>
        </a:p>
        <a:p>
          <a:pPr algn="l"/>
          <a:r>
            <a:rPr kumimoji="1" lang="ja-JP" altLang="en-US" sz="1400" b="0" u="none">
              <a:solidFill>
                <a:srgbClr val="000000"/>
              </a:solidFill>
              <a:latin typeface="+mn-ea"/>
              <a:ea typeface="+mn-ea"/>
            </a:rPr>
            <a:t>また、提出予定の場合は</a:t>
          </a:r>
          <a:r>
            <a:rPr kumimoji="1" lang="ja-JP" altLang="en-US" sz="1400" b="1" u="none">
              <a:solidFill>
                <a:srgbClr val="FF0000"/>
              </a:solidFill>
              <a:latin typeface="+mn-ea"/>
              <a:ea typeface="+mn-ea"/>
            </a:rPr>
            <a:t>提出予定日を記載</a:t>
          </a:r>
          <a:r>
            <a:rPr kumimoji="1" lang="ja-JP" altLang="en-US" sz="1400" b="0" u="none">
              <a:solidFill>
                <a:srgbClr val="000000"/>
              </a:solidFill>
              <a:latin typeface="+mn-ea"/>
              <a:ea typeface="+mn-ea"/>
            </a:rPr>
            <a:t>してください。</a:t>
          </a:r>
          <a:endParaRPr kumimoji="1" lang="en-US" altLang="ja-JP" sz="1400" b="0" u="none">
            <a:solidFill>
              <a:srgbClr val="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6</xdr:row>
      <xdr:rowOff>133350</xdr:rowOff>
    </xdr:from>
    <xdr:to>
      <xdr:col>1</xdr:col>
      <xdr:colOff>495300</xdr:colOff>
      <xdr:row>9</xdr:row>
      <xdr:rowOff>76200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14300" y="1381125"/>
          <a:ext cx="2066925" cy="514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t>編集不可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330;&#65297;&#24180;&#24230;%20&#35036;&#27491;&#65288;&#29983;&#29987;&#35373;&#20633;&#30465;&#12456;&#12493;&#65289;/03&#12288;&#35506;&#38988;&#12539;&#12479;&#12473;&#12463;/&#35069;&#21697;&#22411;&#30058;&#12510;&#12473;&#12479;&#36939;&#29992;/&#35069;&#21697;&#22411;&#30058;&#12522;&#12473;&#12488;&#31649;&#2970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411;&#30058;&#12510;&#12473;&#12479;/4.&#36914;&#25431;&#31649;&#29702;/&#22411;&#30058;&#12522;&#12473;&#12488;&#31649;&#29702;&#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ール管理表"/>
      <sheetName val="製品型番リスト管理表"/>
      <sheetName val="工業会提出用リスト"/>
      <sheetName val="不備内容管理表"/>
      <sheetName val="メーカー情報管一覧"/>
    </sheetNames>
    <sheetDataSet>
      <sheetData sheetId="0"/>
      <sheetData sheetId="1">
        <row r="5">
          <cell r="AY5" t="str">
            <v>日本工作機械工業会</v>
          </cell>
        </row>
        <row r="6">
          <cell r="AY6" t="str">
            <v>日本産業機械工業会</v>
          </cell>
        </row>
        <row r="7">
          <cell r="AY7" t="str">
            <v>日本印刷機械工業会</v>
          </cell>
        </row>
        <row r="8">
          <cell r="AY8" t="str">
            <v>日本鍛圧機械工業会</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棚卸対象メーカーID"/>
      <sheetName val="リストベース"/>
      <sheetName val="モデルチェンジ管理"/>
      <sheetName val="メーカー情報"/>
      <sheetName val="型番リスト"/>
      <sheetName val="不備内容管理表"/>
      <sheetName val="変更・削除管理"/>
      <sheetName val="サンプルチェック数算出方法"/>
      <sheetName val="MC&amp;変更用FMT作成表"/>
      <sheetName val="型番マスタ運用担当"/>
      <sheetName val="data"/>
      <sheetName val="管理伝票"/>
      <sheetName val="申CS"/>
      <sheetName val="Sheet1"/>
    </sheetNames>
    <sheetDataSet>
      <sheetData sheetId="0"/>
      <sheetData sheetId="1"/>
      <sheetData sheetId="2"/>
      <sheetData sheetId="3"/>
      <sheetData sheetId="4">
        <row r="1">
          <cell r="AQ1">
            <v>0</v>
          </cell>
        </row>
        <row r="3">
          <cell r="AQ3" t="str">
            <v>受付or審査</v>
          </cell>
        </row>
        <row r="4">
          <cell r="AQ4" t="str">
            <v>レコード無効化フラグ</v>
          </cell>
        </row>
        <row r="5">
          <cell r="AQ5">
            <v>0</v>
          </cell>
        </row>
        <row r="6">
          <cell r="AQ6" t="str">
            <v>レコード無効化フラグ</v>
          </cell>
        </row>
        <row r="7">
          <cell r="AQ7" t="str">
            <v>×</v>
          </cell>
        </row>
        <row r="8">
          <cell r="AQ8">
            <v>0</v>
          </cell>
        </row>
        <row r="9">
          <cell r="AQ9">
            <v>0</v>
          </cell>
        </row>
        <row r="10">
          <cell r="AQ10">
            <v>0</v>
          </cell>
        </row>
        <row r="11">
          <cell r="AQ11">
            <v>0</v>
          </cell>
        </row>
        <row r="12">
          <cell r="AQ12">
            <v>0</v>
          </cell>
        </row>
        <row r="13">
          <cell r="AQ13">
            <v>0</v>
          </cell>
        </row>
        <row r="14">
          <cell r="AQ14" t="str">
            <v>×</v>
          </cell>
        </row>
        <row r="15">
          <cell r="AQ15">
            <v>0</v>
          </cell>
        </row>
        <row r="16">
          <cell r="AQ16">
            <v>0</v>
          </cell>
        </row>
        <row r="17">
          <cell r="AQ17" t="str">
            <v>×</v>
          </cell>
        </row>
        <row r="18">
          <cell r="AQ18">
            <v>0</v>
          </cell>
        </row>
        <row r="19">
          <cell r="AQ19" t="str">
            <v>×</v>
          </cell>
        </row>
        <row r="20">
          <cell r="AQ20">
            <v>0</v>
          </cell>
        </row>
        <row r="21">
          <cell r="AQ21" t="str">
            <v>×</v>
          </cell>
        </row>
        <row r="22">
          <cell r="AQ22">
            <v>0</v>
          </cell>
        </row>
        <row r="23">
          <cell r="AQ23" t="str">
            <v>×</v>
          </cell>
        </row>
        <row r="24">
          <cell r="AQ24" t="str">
            <v>×</v>
          </cell>
        </row>
        <row r="25">
          <cell r="AQ25" t="str">
            <v>×</v>
          </cell>
        </row>
        <row r="26">
          <cell r="AQ26" t="str">
            <v>×</v>
          </cell>
        </row>
        <row r="27">
          <cell r="AQ27" t="str">
            <v>×</v>
          </cell>
        </row>
        <row r="28">
          <cell r="AQ28" t="str">
            <v>×</v>
          </cell>
        </row>
        <row r="29">
          <cell r="AQ29" t="str">
            <v>×</v>
          </cell>
        </row>
        <row r="30">
          <cell r="AQ30" t="str">
            <v>×</v>
          </cell>
        </row>
        <row r="31">
          <cell r="AQ31" t="str">
            <v>×</v>
          </cell>
        </row>
        <row r="32">
          <cell r="AQ32" t="str">
            <v>×</v>
          </cell>
        </row>
        <row r="33">
          <cell r="AQ33" t="str">
            <v>×</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t="str">
            <v>×</v>
          </cell>
        </row>
        <row r="46">
          <cell r="AQ46" t="str">
            <v>×</v>
          </cell>
        </row>
        <row r="47">
          <cell r="AQ47">
            <v>0</v>
          </cell>
        </row>
        <row r="48">
          <cell r="AQ48" t="str">
            <v>×</v>
          </cell>
        </row>
        <row r="49">
          <cell r="AQ49">
            <v>0</v>
          </cell>
        </row>
        <row r="50">
          <cell r="AQ50" t="str">
            <v>×</v>
          </cell>
        </row>
        <row r="51">
          <cell r="AQ51">
            <v>0</v>
          </cell>
        </row>
        <row r="52">
          <cell r="AQ52">
            <v>0</v>
          </cell>
        </row>
        <row r="53">
          <cell r="AQ53">
            <v>0</v>
          </cell>
        </row>
        <row r="54">
          <cell r="AQ54">
            <v>0</v>
          </cell>
        </row>
        <row r="55">
          <cell r="AQ55">
            <v>0</v>
          </cell>
        </row>
        <row r="56">
          <cell r="AQ56" t="str">
            <v>×</v>
          </cell>
        </row>
        <row r="57">
          <cell r="AQ57" t="str">
            <v>×</v>
          </cell>
        </row>
        <row r="58">
          <cell r="AQ58">
            <v>0</v>
          </cell>
        </row>
        <row r="59">
          <cell r="AQ59">
            <v>0</v>
          </cell>
        </row>
        <row r="60">
          <cell r="AQ60" t="str">
            <v>×</v>
          </cell>
        </row>
        <row r="61">
          <cell r="AQ61">
            <v>0</v>
          </cell>
        </row>
        <row r="62">
          <cell r="AQ62">
            <v>0</v>
          </cell>
        </row>
        <row r="63">
          <cell r="AQ63" t="str">
            <v>×</v>
          </cell>
        </row>
        <row r="64">
          <cell r="AQ64">
            <v>0</v>
          </cell>
        </row>
        <row r="65">
          <cell r="AQ65">
            <v>0</v>
          </cell>
        </row>
        <row r="66">
          <cell r="AQ66">
            <v>0</v>
          </cell>
        </row>
        <row r="67">
          <cell r="AQ67" t="str">
            <v>×</v>
          </cell>
        </row>
        <row r="68">
          <cell r="AQ68" t="str">
            <v>×</v>
          </cell>
        </row>
        <row r="69">
          <cell r="AQ69">
            <v>0</v>
          </cell>
        </row>
        <row r="70">
          <cell r="AQ70">
            <v>0</v>
          </cell>
        </row>
        <row r="71">
          <cell r="AQ71">
            <v>0</v>
          </cell>
        </row>
        <row r="72">
          <cell r="AQ72" t="str">
            <v>×</v>
          </cell>
        </row>
        <row r="73">
          <cell r="AQ73" t="str">
            <v>×</v>
          </cell>
        </row>
        <row r="74">
          <cell r="AQ74">
            <v>0</v>
          </cell>
        </row>
        <row r="75">
          <cell r="AQ75" t="str">
            <v>×</v>
          </cell>
        </row>
        <row r="76">
          <cell r="AQ76">
            <v>0</v>
          </cell>
        </row>
        <row r="77">
          <cell r="AQ77" t="str">
            <v>×</v>
          </cell>
        </row>
        <row r="78">
          <cell r="AQ78">
            <v>0</v>
          </cell>
        </row>
        <row r="79">
          <cell r="AQ79">
            <v>0</v>
          </cell>
        </row>
        <row r="80">
          <cell r="AQ80">
            <v>0</v>
          </cell>
        </row>
        <row r="81">
          <cell r="AQ81">
            <v>0</v>
          </cell>
        </row>
        <row r="82">
          <cell r="AQ82" t="str">
            <v>×</v>
          </cell>
        </row>
        <row r="83">
          <cell r="AQ83">
            <v>0</v>
          </cell>
        </row>
        <row r="84">
          <cell r="AQ84" t="str">
            <v>×</v>
          </cell>
        </row>
        <row r="85">
          <cell r="AQ85" t="str">
            <v>×</v>
          </cell>
        </row>
        <row r="86">
          <cell r="AQ86" t="str">
            <v>×</v>
          </cell>
        </row>
        <row r="87">
          <cell r="AQ87" t="str">
            <v>×</v>
          </cell>
        </row>
        <row r="88">
          <cell r="AQ88">
            <v>0</v>
          </cell>
        </row>
        <row r="89">
          <cell r="AQ89">
            <v>0</v>
          </cell>
        </row>
        <row r="90">
          <cell r="AQ90">
            <v>0</v>
          </cell>
        </row>
        <row r="91">
          <cell r="AQ91" t="str">
            <v>×</v>
          </cell>
        </row>
        <row r="92">
          <cell r="AQ92">
            <v>0</v>
          </cell>
        </row>
        <row r="93">
          <cell r="AQ93">
            <v>0</v>
          </cell>
        </row>
        <row r="94">
          <cell r="AQ94" t="str">
            <v>×</v>
          </cell>
        </row>
        <row r="95">
          <cell r="AQ95">
            <v>0</v>
          </cell>
        </row>
        <row r="96">
          <cell r="AQ96">
            <v>0</v>
          </cell>
        </row>
        <row r="97">
          <cell r="AQ97">
            <v>0</v>
          </cell>
        </row>
        <row r="98">
          <cell r="AQ98">
            <v>0</v>
          </cell>
        </row>
        <row r="99">
          <cell r="AQ99" t="str">
            <v>×</v>
          </cell>
        </row>
        <row r="100">
          <cell r="AQ100" t="str">
            <v>×</v>
          </cell>
        </row>
        <row r="101">
          <cell r="AQ101">
            <v>0</v>
          </cell>
        </row>
        <row r="102">
          <cell r="AQ102" t="str">
            <v>×</v>
          </cell>
        </row>
        <row r="103">
          <cell r="AQ103">
            <v>0</v>
          </cell>
        </row>
        <row r="104">
          <cell r="AQ104" t="str">
            <v>×</v>
          </cell>
        </row>
        <row r="105">
          <cell r="AQ105">
            <v>0</v>
          </cell>
        </row>
        <row r="106">
          <cell r="AQ106" t="str">
            <v>×</v>
          </cell>
        </row>
        <row r="107">
          <cell r="AQ107">
            <v>0</v>
          </cell>
        </row>
        <row r="108">
          <cell r="AQ108" t="str">
            <v>×</v>
          </cell>
        </row>
        <row r="109">
          <cell r="AQ109">
            <v>0</v>
          </cell>
        </row>
        <row r="110">
          <cell r="AQ110" t="str">
            <v>×</v>
          </cell>
        </row>
        <row r="111">
          <cell r="AQ111" t="str">
            <v>×</v>
          </cell>
        </row>
        <row r="112">
          <cell r="AQ112">
            <v>0</v>
          </cell>
        </row>
        <row r="113">
          <cell r="AQ113">
            <v>0</v>
          </cell>
        </row>
        <row r="114">
          <cell r="AQ114">
            <v>0</v>
          </cell>
        </row>
        <row r="115">
          <cell r="AQ115">
            <v>0</v>
          </cell>
        </row>
        <row r="116">
          <cell r="AQ116">
            <v>0</v>
          </cell>
        </row>
        <row r="117">
          <cell r="AQ117" t="str">
            <v>×</v>
          </cell>
        </row>
        <row r="118">
          <cell r="AQ118">
            <v>0</v>
          </cell>
        </row>
        <row r="119">
          <cell r="AQ119">
            <v>0</v>
          </cell>
        </row>
        <row r="120">
          <cell r="AQ120">
            <v>0</v>
          </cell>
        </row>
        <row r="121">
          <cell r="AQ121" t="str">
            <v>×</v>
          </cell>
        </row>
        <row r="122">
          <cell r="AQ122" t="str">
            <v>×</v>
          </cell>
        </row>
        <row r="123">
          <cell r="AQ123">
            <v>0</v>
          </cell>
        </row>
        <row r="124">
          <cell r="AQ124">
            <v>0</v>
          </cell>
        </row>
        <row r="125">
          <cell r="AQ125">
            <v>0</v>
          </cell>
        </row>
        <row r="126">
          <cell r="AQ126" t="str">
            <v>×</v>
          </cell>
        </row>
        <row r="127">
          <cell r="AQ127">
            <v>0</v>
          </cell>
        </row>
        <row r="128">
          <cell r="AQ128">
            <v>0</v>
          </cell>
        </row>
        <row r="129">
          <cell r="AQ129">
            <v>0</v>
          </cell>
        </row>
        <row r="130">
          <cell r="AQ130" t="str">
            <v>×</v>
          </cell>
        </row>
        <row r="131">
          <cell r="AQ131">
            <v>0</v>
          </cell>
        </row>
        <row r="132">
          <cell r="AQ132" t="str">
            <v>×</v>
          </cell>
        </row>
        <row r="133">
          <cell r="AQ133" t="str">
            <v>×</v>
          </cell>
        </row>
        <row r="134">
          <cell r="AQ134" t="str">
            <v>×</v>
          </cell>
        </row>
        <row r="135">
          <cell r="AQ135">
            <v>0</v>
          </cell>
        </row>
        <row r="136">
          <cell r="AQ136" t="str">
            <v>×</v>
          </cell>
        </row>
        <row r="137">
          <cell r="AQ137">
            <v>0</v>
          </cell>
        </row>
        <row r="138">
          <cell r="AQ138">
            <v>0</v>
          </cell>
        </row>
        <row r="139">
          <cell r="AQ139">
            <v>0</v>
          </cell>
        </row>
        <row r="140">
          <cell r="AQ140">
            <v>0</v>
          </cell>
        </row>
        <row r="141">
          <cell r="AQ141">
            <v>0</v>
          </cell>
        </row>
        <row r="142">
          <cell r="AQ142" t="str">
            <v>×</v>
          </cell>
        </row>
        <row r="143">
          <cell r="AQ143" t="str">
            <v>×</v>
          </cell>
        </row>
        <row r="144">
          <cell r="AQ144" t="str">
            <v>×</v>
          </cell>
        </row>
        <row r="145">
          <cell r="AQ145" t="str">
            <v>×</v>
          </cell>
        </row>
        <row r="146">
          <cell r="AQ146">
            <v>0</v>
          </cell>
        </row>
        <row r="147">
          <cell r="AQ147" t="str">
            <v>×</v>
          </cell>
        </row>
        <row r="148">
          <cell r="AQ148">
            <v>0</v>
          </cell>
        </row>
        <row r="149">
          <cell r="AQ149" t="str">
            <v>×</v>
          </cell>
        </row>
        <row r="150">
          <cell r="AQ150">
            <v>0</v>
          </cell>
        </row>
        <row r="151">
          <cell r="AQ151" t="str">
            <v>×</v>
          </cell>
        </row>
        <row r="152">
          <cell r="AQ152">
            <v>0</v>
          </cell>
        </row>
        <row r="153">
          <cell r="AQ153" t="str">
            <v>×</v>
          </cell>
        </row>
        <row r="154">
          <cell r="AQ154" t="str">
            <v>×</v>
          </cell>
        </row>
        <row r="155">
          <cell r="AQ155">
            <v>0</v>
          </cell>
        </row>
        <row r="156">
          <cell r="AQ156">
            <v>0</v>
          </cell>
        </row>
        <row r="157">
          <cell r="AQ157">
            <v>0</v>
          </cell>
        </row>
        <row r="158">
          <cell r="AQ158">
            <v>0</v>
          </cell>
        </row>
        <row r="159">
          <cell r="AQ159" t="str">
            <v>×</v>
          </cell>
        </row>
        <row r="160">
          <cell r="AQ160">
            <v>0</v>
          </cell>
        </row>
        <row r="161">
          <cell r="AQ161">
            <v>0</v>
          </cell>
        </row>
        <row r="162">
          <cell r="AQ162">
            <v>0</v>
          </cell>
        </row>
        <row r="163">
          <cell r="AQ163" t="str">
            <v>×</v>
          </cell>
        </row>
        <row r="164">
          <cell r="AQ164">
            <v>0</v>
          </cell>
        </row>
        <row r="165">
          <cell r="AQ165">
            <v>0</v>
          </cell>
        </row>
        <row r="166">
          <cell r="AQ166">
            <v>0</v>
          </cell>
        </row>
        <row r="167">
          <cell r="AQ167">
            <v>0</v>
          </cell>
        </row>
        <row r="168">
          <cell r="AQ168">
            <v>0</v>
          </cell>
        </row>
        <row r="169">
          <cell r="AQ169" t="str">
            <v>×</v>
          </cell>
        </row>
        <row r="170">
          <cell r="AQ170">
            <v>0</v>
          </cell>
        </row>
        <row r="171">
          <cell r="AQ171">
            <v>0</v>
          </cell>
        </row>
        <row r="172">
          <cell r="AQ172">
            <v>0</v>
          </cell>
        </row>
        <row r="173">
          <cell r="AQ173" t="str">
            <v>×</v>
          </cell>
        </row>
        <row r="174">
          <cell r="AQ174">
            <v>0</v>
          </cell>
        </row>
        <row r="175">
          <cell r="AQ175" t="str">
            <v>×</v>
          </cell>
        </row>
        <row r="176">
          <cell r="AQ176">
            <v>0</v>
          </cell>
        </row>
        <row r="177">
          <cell r="AQ177" t="str">
            <v>×</v>
          </cell>
        </row>
        <row r="178">
          <cell r="AQ178">
            <v>0</v>
          </cell>
        </row>
        <row r="179">
          <cell r="AQ179">
            <v>0</v>
          </cell>
        </row>
        <row r="180">
          <cell r="AQ180" t="str">
            <v>×</v>
          </cell>
        </row>
        <row r="181">
          <cell r="AQ181">
            <v>0</v>
          </cell>
        </row>
        <row r="182">
          <cell r="AQ182" t="str">
            <v>×</v>
          </cell>
        </row>
        <row r="183">
          <cell r="AQ183">
            <v>0</v>
          </cell>
        </row>
        <row r="184">
          <cell r="AQ184" t="str">
            <v>×</v>
          </cell>
        </row>
        <row r="185">
          <cell r="AQ185" t="str">
            <v>×</v>
          </cell>
        </row>
        <row r="186">
          <cell r="AQ186">
            <v>0</v>
          </cell>
        </row>
        <row r="187">
          <cell r="AQ187" t="str">
            <v>×</v>
          </cell>
        </row>
        <row r="188">
          <cell r="AQ188">
            <v>0</v>
          </cell>
        </row>
        <row r="189">
          <cell r="AQ189" t="str">
            <v>×</v>
          </cell>
        </row>
        <row r="190">
          <cell r="AQ190">
            <v>0</v>
          </cell>
        </row>
        <row r="191">
          <cell r="AQ191">
            <v>0</v>
          </cell>
        </row>
        <row r="192">
          <cell r="AQ192" t="str">
            <v>×</v>
          </cell>
        </row>
        <row r="193">
          <cell r="AQ193" t="str">
            <v>×</v>
          </cell>
        </row>
        <row r="194">
          <cell r="AQ194">
            <v>0</v>
          </cell>
        </row>
        <row r="195">
          <cell r="AQ195" t="str">
            <v>×</v>
          </cell>
        </row>
        <row r="196">
          <cell r="AQ196" t="str">
            <v>×</v>
          </cell>
        </row>
        <row r="197">
          <cell r="AQ197">
            <v>0</v>
          </cell>
        </row>
        <row r="198">
          <cell r="AQ198" t="str">
            <v>×</v>
          </cell>
        </row>
        <row r="199">
          <cell r="AQ199">
            <v>0</v>
          </cell>
        </row>
        <row r="200">
          <cell r="AQ200">
            <v>0</v>
          </cell>
        </row>
        <row r="201">
          <cell r="AQ201" t="str">
            <v>×</v>
          </cell>
        </row>
        <row r="202">
          <cell r="AQ202">
            <v>0</v>
          </cell>
        </row>
        <row r="203">
          <cell r="AQ203" t="str">
            <v>×</v>
          </cell>
        </row>
        <row r="204">
          <cell r="AQ204">
            <v>0</v>
          </cell>
        </row>
        <row r="205">
          <cell r="AQ205">
            <v>0</v>
          </cell>
        </row>
        <row r="206">
          <cell r="AQ206" t="str">
            <v>×</v>
          </cell>
        </row>
        <row r="207">
          <cell r="AQ207">
            <v>0</v>
          </cell>
        </row>
        <row r="208">
          <cell r="AQ208">
            <v>0</v>
          </cell>
        </row>
        <row r="209">
          <cell r="AQ209" t="str">
            <v>×</v>
          </cell>
        </row>
        <row r="210">
          <cell r="AQ210" t="str">
            <v>×</v>
          </cell>
        </row>
        <row r="211">
          <cell r="AQ211" t="str">
            <v>×</v>
          </cell>
        </row>
        <row r="212">
          <cell r="AQ212">
            <v>0</v>
          </cell>
        </row>
        <row r="213">
          <cell r="AQ213">
            <v>0</v>
          </cell>
        </row>
        <row r="214">
          <cell r="AQ214">
            <v>0</v>
          </cell>
        </row>
        <row r="215">
          <cell r="AQ215">
            <v>0</v>
          </cell>
        </row>
        <row r="216">
          <cell r="AQ216">
            <v>0</v>
          </cell>
        </row>
        <row r="217">
          <cell r="AQ217">
            <v>0</v>
          </cell>
        </row>
        <row r="218">
          <cell r="AQ218">
            <v>0</v>
          </cell>
        </row>
        <row r="219">
          <cell r="AQ219">
            <v>0</v>
          </cell>
        </row>
        <row r="220">
          <cell r="AQ220" t="str">
            <v>×</v>
          </cell>
        </row>
        <row r="221">
          <cell r="AQ221">
            <v>0</v>
          </cell>
        </row>
        <row r="222">
          <cell r="AQ222" t="str">
            <v>×</v>
          </cell>
        </row>
        <row r="223">
          <cell r="AQ223">
            <v>0</v>
          </cell>
        </row>
        <row r="224">
          <cell r="AQ224">
            <v>0</v>
          </cell>
        </row>
        <row r="225">
          <cell r="AQ225">
            <v>0</v>
          </cell>
        </row>
        <row r="226">
          <cell r="AQ226" t="str">
            <v>×</v>
          </cell>
        </row>
        <row r="227">
          <cell r="AQ227" t="str">
            <v>×</v>
          </cell>
        </row>
        <row r="228">
          <cell r="AQ228">
            <v>0</v>
          </cell>
        </row>
        <row r="229">
          <cell r="AQ229" t="str">
            <v>×</v>
          </cell>
        </row>
        <row r="230">
          <cell r="AQ230">
            <v>0</v>
          </cell>
        </row>
        <row r="231">
          <cell r="AQ231" t="str">
            <v>×</v>
          </cell>
        </row>
        <row r="232">
          <cell r="AQ232">
            <v>0</v>
          </cell>
        </row>
        <row r="233">
          <cell r="AQ233">
            <v>0</v>
          </cell>
        </row>
        <row r="234">
          <cell r="AQ234" t="str">
            <v>×</v>
          </cell>
        </row>
        <row r="235">
          <cell r="AQ235" t="str">
            <v>×</v>
          </cell>
        </row>
        <row r="236">
          <cell r="AQ236">
            <v>0</v>
          </cell>
        </row>
        <row r="237">
          <cell r="AQ237">
            <v>0</v>
          </cell>
        </row>
        <row r="238">
          <cell r="AQ238">
            <v>0</v>
          </cell>
        </row>
        <row r="239">
          <cell r="AQ239">
            <v>0</v>
          </cell>
        </row>
        <row r="240">
          <cell r="AQ240">
            <v>0</v>
          </cell>
        </row>
        <row r="241">
          <cell r="AQ241" t="str">
            <v>×</v>
          </cell>
        </row>
        <row r="242">
          <cell r="AQ242">
            <v>0</v>
          </cell>
        </row>
        <row r="243">
          <cell r="AQ243" t="str">
            <v>×</v>
          </cell>
        </row>
        <row r="244">
          <cell r="AQ244">
            <v>0</v>
          </cell>
        </row>
        <row r="245">
          <cell r="AQ245">
            <v>0</v>
          </cell>
        </row>
        <row r="246">
          <cell r="AQ246">
            <v>0</v>
          </cell>
        </row>
        <row r="247">
          <cell r="AQ247">
            <v>0</v>
          </cell>
        </row>
        <row r="248">
          <cell r="AQ248">
            <v>0</v>
          </cell>
        </row>
        <row r="249">
          <cell r="AQ249">
            <v>0</v>
          </cell>
        </row>
        <row r="250">
          <cell r="AQ250">
            <v>0</v>
          </cell>
        </row>
        <row r="251">
          <cell r="AQ251">
            <v>0</v>
          </cell>
        </row>
        <row r="252">
          <cell r="AQ252" t="str">
            <v>×</v>
          </cell>
        </row>
        <row r="253">
          <cell r="AQ253">
            <v>0</v>
          </cell>
        </row>
        <row r="254">
          <cell r="AQ254" t="str">
            <v>×</v>
          </cell>
        </row>
        <row r="255">
          <cell r="AQ255">
            <v>0</v>
          </cell>
        </row>
        <row r="256">
          <cell r="AQ256" t="str">
            <v>×</v>
          </cell>
        </row>
        <row r="257">
          <cell r="AQ257" t="str">
            <v>×</v>
          </cell>
        </row>
        <row r="258">
          <cell r="AQ258">
            <v>0</v>
          </cell>
        </row>
        <row r="259">
          <cell r="AQ259" t="str">
            <v>×</v>
          </cell>
        </row>
        <row r="260">
          <cell r="AQ260">
            <v>0</v>
          </cell>
        </row>
        <row r="261">
          <cell r="AQ261">
            <v>0</v>
          </cell>
        </row>
        <row r="262">
          <cell r="AQ262" t="str">
            <v>×</v>
          </cell>
        </row>
        <row r="263">
          <cell r="AQ263">
            <v>0</v>
          </cell>
        </row>
        <row r="264">
          <cell r="AQ264">
            <v>0</v>
          </cell>
        </row>
        <row r="265">
          <cell r="AQ265">
            <v>0</v>
          </cell>
        </row>
        <row r="266">
          <cell r="AQ266">
            <v>0</v>
          </cell>
        </row>
        <row r="267">
          <cell r="AQ267" t="str">
            <v>×</v>
          </cell>
        </row>
        <row r="268">
          <cell r="AQ268" t="str">
            <v>×</v>
          </cell>
        </row>
        <row r="269">
          <cell r="AQ269">
            <v>0</v>
          </cell>
        </row>
        <row r="270">
          <cell r="AQ270" t="str">
            <v>×</v>
          </cell>
        </row>
        <row r="271">
          <cell r="AQ271">
            <v>0</v>
          </cell>
        </row>
        <row r="272">
          <cell r="AQ272">
            <v>0</v>
          </cell>
        </row>
        <row r="273">
          <cell r="AQ273">
            <v>0</v>
          </cell>
        </row>
        <row r="274">
          <cell r="AQ274">
            <v>0</v>
          </cell>
        </row>
        <row r="275">
          <cell r="AQ275">
            <v>0</v>
          </cell>
        </row>
        <row r="276">
          <cell r="AQ276">
            <v>0</v>
          </cell>
        </row>
        <row r="277">
          <cell r="AQ277">
            <v>0</v>
          </cell>
        </row>
        <row r="278">
          <cell r="AQ278">
            <v>0</v>
          </cell>
        </row>
        <row r="279">
          <cell r="AQ279">
            <v>0</v>
          </cell>
        </row>
        <row r="280">
          <cell r="AQ280">
            <v>0</v>
          </cell>
        </row>
        <row r="281">
          <cell r="AQ281">
            <v>0</v>
          </cell>
        </row>
        <row r="282">
          <cell r="AQ282">
            <v>0</v>
          </cell>
        </row>
        <row r="283">
          <cell r="AQ283">
            <v>0</v>
          </cell>
        </row>
        <row r="284">
          <cell r="AQ284">
            <v>0</v>
          </cell>
        </row>
        <row r="285">
          <cell r="AQ285">
            <v>0</v>
          </cell>
        </row>
        <row r="286">
          <cell r="AQ286">
            <v>0</v>
          </cell>
        </row>
        <row r="287">
          <cell r="AQ287">
            <v>0</v>
          </cell>
        </row>
        <row r="288">
          <cell r="AQ288">
            <v>0</v>
          </cell>
        </row>
        <row r="289">
          <cell r="AQ289">
            <v>0</v>
          </cell>
        </row>
        <row r="290">
          <cell r="AQ290">
            <v>0</v>
          </cell>
        </row>
        <row r="291">
          <cell r="AQ291">
            <v>0</v>
          </cell>
        </row>
        <row r="292">
          <cell r="AQ292">
            <v>0</v>
          </cell>
        </row>
        <row r="293">
          <cell r="AQ293">
            <v>0</v>
          </cell>
        </row>
        <row r="294">
          <cell r="AQ294">
            <v>0</v>
          </cell>
        </row>
        <row r="295">
          <cell r="AQ295">
            <v>0</v>
          </cell>
        </row>
        <row r="296">
          <cell r="AQ296">
            <v>0</v>
          </cell>
        </row>
        <row r="297">
          <cell r="AQ297">
            <v>0</v>
          </cell>
        </row>
        <row r="298">
          <cell r="AQ298">
            <v>0</v>
          </cell>
        </row>
        <row r="299">
          <cell r="AQ299">
            <v>0</v>
          </cell>
        </row>
        <row r="300">
          <cell r="AQ300">
            <v>0</v>
          </cell>
        </row>
        <row r="301">
          <cell r="AQ301">
            <v>0</v>
          </cell>
        </row>
        <row r="302">
          <cell r="AQ302">
            <v>0</v>
          </cell>
        </row>
        <row r="303">
          <cell r="AQ303">
            <v>0</v>
          </cell>
        </row>
        <row r="304">
          <cell r="AQ304">
            <v>0</v>
          </cell>
        </row>
        <row r="305">
          <cell r="AQ305">
            <v>0</v>
          </cell>
        </row>
        <row r="306">
          <cell r="AQ306">
            <v>0</v>
          </cell>
        </row>
        <row r="307">
          <cell r="AQ307">
            <v>0</v>
          </cell>
        </row>
        <row r="308">
          <cell r="AQ308">
            <v>0</v>
          </cell>
        </row>
        <row r="309">
          <cell r="AQ309">
            <v>0</v>
          </cell>
        </row>
        <row r="310">
          <cell r="AQ310">
            <v>0</v>
          </cell>
        </row>
        <row r="311">
          <cell r="AQ311">
            <v>0</v>
          </cell>
        </row>
        <row r="312">
          <cell r="AQ312">
            <v>0</v>
          </cell>
        </row>
        <row r="313">
          <cell r="AQ313">
            <v>0</v>
          </cell>
        </row>
        <row r="314">
          <cell r="AQ314">
            <v>0</v>
          </cell>
        </row>
        <row r="315">
          <cell r="AQ315">
            <v>0</v>
          </cell>
        </row>
        <row r="316">
          <cell r="AQ316">
            <v>0</v>
          </cell>
        </row>
        <row r="317">
          <cell r="AQ317">
            <v>0</v>
          </cell>
        </row>
        <row r="318">
          <cell r="AQ318">
            <v>0</v>
          </cell>
        </row>
        <row r="319">
          <cell r="AQ319">
            <v>0</v>
          </cell>
        </row>
        <row r="320">
          <cell r="AQ320" t="str">
            <v>×</v>
          </cell>
        </row>
        <row r="321">
          <cell r="AQ321">
            <v>0</v>
          </cell>
        </row>
        <row r="322">
          <cell r="AQ322">
            <v>0</v>
          </cell>
        </row>
        <row r="323">
          <cell r="AQ323">
            <v>0</v>
          </cell>
        </row>
        <row r="324">
          <cell r="AQ324">
            <v>0</v>
          </cell>
        </row>
        <row r="325">
          <cell r="AQ325" t="str">
            <v>×</v>
          </cell>
        </row>
        <row r="326">
          <cell r="AQ326" t="str">
            <v>×</v>
          </cell>
        </row>
        <row r="327">
          <cell r="AQ327">
            <v>0</v>
          </cell>
        </row>
        <row r="328">
          <cell r="AQ328" t="str">
            <v>×</v>
          </cell>
        </row>
        <row r="329">
          <cell r="AQ329" t="str">
            <v>×</v>
          </cell>
        </row>
        <row r="330">
          <cell r="AQ330">
            <v>0</v>
          </cell>
        </row>
        <row r="331">
          <cell r="AQ331">
            <v>0</v>
          </cell>
        </row>
        <row r="332">
          <cell r="AQ332" t="str">
            <v>×</v>
          </cell>
        </row>
        <row r="333">
          <cell r="AQ333">
            <v>0</v>
          </cell>
        </row>
        <row r="334">
          <cell r="AQ334">
            <v>0</v>
          </cell>
        </row>
        <row r="335">
          <cell r="AQ335" t="str">
            <v>×</v>
          </cell>
        </row>
        <row r="336">
          <cell r="AQ336">
            <v>0</v>
          </cell>
        </row>
        <row r="337">
          <cell r="AQ337">
            <v>0</v>
          </cell>
        </row>
        <row r="338">
          <cell r="AQ338">
            <v>0</v>
          </cell>
        </row>
        <row r="339">
          <cell r="AQ339">
            <v>0</v>
          </cell>
        </row>
        <row r="340">
          <cell r="AQ340">
            <v>0</v>
          </cell>
        </row>
        <row r="341">
          <cell r="AQ341">
            <v>0</v>
          </cell>
        </row>
        <row r="342">
          <cell r="AQ342">
            <v>0</v>
          </cell>
        </row>
        <row r="343">
          <cell r="AQ343">
            <v>0</v>
          </cell>
        </row>
        <row r="344">
          <cell r="AQ344">
            <v>0</v>
          </cell>
        </row>
        <row r="345">
          <cell r="AQ345">
            <v>0</v>
          </cell>
        </row>
        <row r="346">
          <cell r="AQ346">
            <v>0</v>
          </cell>
        </row>
        <row r="347">
          <cell r="AQ347">
            <v>0</v>
          </cell>
        </row>
        <row r="348">
          <cell r="AQ348">
            <v>0</v>
          </cell>
        </row>
        <row r="349">
          <cell r="AQ349">
            <v>0</v>
          </cell>
        </row>
        <row r="350">
          <cell r="AQ350">
            <v>0</v>
          </cell>
        </row>
        <row r="351">
          <cell r="AQ351">
            <v>0</v>
          </cell>
        </row>
        <row r="352">
          <cell r="AQ352">
            <v>0</v>
          </cell>
        </row>
        <row r="353">
          <cell r="AQ353">
            <v>0</v>
          </cell>
        </row>
        <row r="354">
          <cell r="AQ354">
            <v>0</v>
          </cell>
        </row>
        <row r="355">
          <cell r="AQ355" t="str">
            <v>×</v>
          </cell>
        </row>
        <row r="356">
          <cell r="AQ356">
            <v>0</v>
          </cell>
        </row>
        <row r="357">
          <cell r="AQ357">
            <v>0</v>
          </cell>
        </row>
        <row r="358">
          <cell r="AQ358">
            <v>0</v>
          </cell>
        </row>
        <row r="359">
          <cell r="AQ359">
            <v>0</v>
          </cell>
        </row>
        <row r="360">
          <cell r="AQ360">
            <v>0</v>
          </cell>
        </row>
        <row r="361">
          <cell r="AQ361">
            <v>0</v>
          </cell>
        </row>
        <row r="362">
          <cell r="AQ362" t="str">
            <v>×</v>
          </cell>
        </row>
        <row r="363">
          <cell r="AQ363" t="str">
            <v>×</v>
          </cell>
        </row>
        <row r="364">
          <cell r="AQ364">
            <v>0</v>
          </cell>
        </row>
        <row r="365">
          <cell r="AQ365" t="str">
            <v>×</v>
          </cell>
        </row>
        <row r="366">
          <cell r="AQ366">
            <v>0</v>
          </cell>
        </row>
        <row r="367">
          <cell r="AQ367">
            <v>0</v>
          </cell>
        </row>
        <row r="368">
          <cell r="AQ368" t="str">
            <v>×</v>
          </cell>
        </row>
        <row r="369">
          <cell r="AQ369">
            <v>0</v>
          </cell>
        </row>
        <row r="370">
          <cell r="AQ370">
            <v>0</v>
          </cell>
        </row>
        <row r="371">
          <cell r="AQ371">
            <v>0</v>
          </cell>
        </row>
        <row r="372">
          <cell r="AQ372">
            <v>0</v>
          </cell>
        </row>
        <row r="373">
          <cell r="AQ373" t="str">
            <v>×</v>
          </cell>
        </row>
        <row r="374">
          <cell r="AQ374">
            <v>0</v>
          </cell>
        </row>
        <row r="375">
          <cell r="AQ375">
            <v>0</v>
          </cell>
        </row>
        <row r="376">
          <cell r="AQ376">
            <v>0</v>
          </cell>
        </row>
        <row r="377">
          <cell r="AQ377">
            <v>0</v>
          </cell>
        </row>
        <row r="378">
          <cell r="AQ378">
            <v>0</v>
          </cell>
        </row>
        <row r="379">
          <cell r="AQ379">
            <v>0</v>
          </cell>
        </row>
        <row r="380">
          <cell r="AQ380">
            <v>0</v>
          </cell>
        </row>
        <row r="381">
          <cell r="AQ381">
            <v>0</v>
          </cell>
        </row>
        <row r="382">
          <cell r="AQ382" t="str">
            <v>×</v>
          </cell>
        </row>
        <row r="383">
          <cell r="AQ383">
            <v>0</v>
          </cell>
        </row>
        <row r="384">
          <cell r="AQ384">
            <v>0</v>
          </cell>
        </row>
        <row r="385">
          <cell r="AQ385">
            <v>0</v>
          </cell>
        </row>
        <row r="386">
          <cell r="AQ386">
            <v>0</v>
          </cell>
        </row>
        <row r="387">
          <cell r="AQ387">
            <v>0</v>
          </cell>
        </row>
        <row r="388">
          <cell r="AQ388">
            <v>0</v>
          </cell>
        </row>
        <row r="389">
          <cell r="AQ389">
            <v>0</v>
          </cell>
        </row>
        <row r="390">
          <cell r="AQ390" t="str">
            <v>×</v>
          </cell>
        </row>
        <row r="391">
          <cell r="AQ391">
            <v>0</v>
          </cell>
        </row>
        <row r="392">
          <cell r="AQ392" t="str">
            <v>×</v>
          </cell>
        </row>
        <row r="393">
          <cell r="AQ393">
            <v>0</v>
          </cell>
        </row>
        <row r="394">
          <cell r="AQ394">
            <v>0</v>
          </cell>
        </row>
        <row r="395">
          <cell r="AQ395" t="str">
            <v>×</v>
          </cell>
        </row>
        <row r="396">
          <cell r="AQ396">
            <v>0</v>
          </cell>
        </row>
        <row r="397">
          <cell r="AQ397">
            <v>0</v>
          </cell>
        </row>
        <row r="398">
          <cell r="AQ398" t="str">
            <v>×</v>
          </cell>
        </row>
        <row r="399">
          <cell r="AQ399">
            <v>0</v>
          </cell>
        </row>
        <row r="400">
          <cell r="AQ400" t="str">
            <v>×</v>
          </cell>
        </row>
        <row r="401">
          <cell r="AQ401">
            <v>0</v>
          </cell>
        </row>
        <row r="402">
          <cell r="AQ402">
            <v>0</v>
          </cell>
        </row>
        <row r="403">
          <cell r="AQ403" t="str">
            <v>×</v>
          </cell>
        </row>
        <row r="404">
          <cell r="AQ404">
            <v>0</v>
          </cell>
        </row>
        <row r="405">
          <cell r="AQ405" t="str">
            <v>×</v>
          </cell>
        </row>
        <row r="406">
          <cell r="AQ406" t="str">
            <v>×</v>
          </cell>
        </row>
        <row r="407">
          <cell r="AQ407" t="str">
            <v>×</v>
          </cell>
        </row>
        <row r="408">
          <cell r="AQ408">
            <v>0</v>
          </cell>
        </row>
        <row r="409">
          <cell r="AQ409" t="str">
            <v>×</v>
          </cell>
        </row>
        <row r="410">
          <cell r="AQ410">
            <v>0</v>
          </cell>
        </row>
        <row r="411">
          <cell r="AQ411">
            <v>0</v>
          </cell>
        </row>
        <row r="412">
          <cell r="AQ412">
            <v>0</v>
          </cell>
        </row>
        <row r="413">
          <cell r="AQ413">
            <v>0</v>
          </cell>
        </row>
        <row r="414">
          <cell r="AQ414">
            <v>0</v>
          </cell>
        </row>
        <row r="415">
          <cell r="AQ415">
            <v>0</v>
          </cell>
        </row>
        <row r="416">
          <cell r="AQ416" t="str">
            <v>×</v>
          </cell>
        </row>
        <row r="417">
          <cell r="AQ417">
            <v>0</v>
          </cell>
        </row>
        <row r="418">
          <cell r="AQ418">
            <v>0</v>
          </cell>
        </row>
        <row r="419">
          <cell r="AQ419">
            <v>0</v>
          </cell>
        </row>
        <row r="420">
          <cell r="AQ420">
            <v>0</v>
          </cell>
        </row>
        <row r="421">
          <cell r="AQ421">
            <v>0</v>
          </cell>
        </row>
        <row r="422">
          <cell r="AQ422">
            <v>0</v>
          </cell>
        </row>
        <row r="423">
          <cell r="AQ423">
            <v>0</v>
          </cell>
        </row>
        <row r="424">
          <cell r="AQ424">
            <v>0</v>
          </cell>
        </row>
        <row r="425">
          <cell r="AQ425">
            <v>0</v>
          </cell>
        </row>
        <row r="426">
          <cell r="AQ426">
            <v>0</v>
          </cell>
        </row>
        <row r="427">
          <cell r="AQ427">
            <v>0</v>
          </cell>
        </row>
        <row r="428">
          <cell r="AQ428">
            <v>0</v>
          </cell>
        </row>
        <row r="429">
          <cell r="AQ429">
            <v>0</v>
          </cell>
        </row>
        <row r="430">
          <cell r="AQ430">
            <v>0</v>
          </cell>
        </row>
        <row r="431">
          <cell r="AQ431" t="str">
            <v>×</v>
          </cell>
        </row>
        <row r="432">
          <cell r="AQ432">
            <v>0</v>
          </cell>
        </row>
        <row r="433">
          <cell r="AQ433">
            <v>0</v>
          </cell>
        </row>
        <row r="434">
          <cell r="AQ434" t="str">
            <v>×</v>
          </cell>
        </row>
        <row r="435">
          <cell r="AQ435">
            <v>0</v>
          </cell>
        </row>
        <row r="436">
          <cell r="AQ436" t="str">
            <v>×</v>
          </cell>
        </row>
        <row r="437">
          <cell r="AQ437" t="str">
            <v>×</v>
          </cell>
        </row>
        <row r="438">
          <cell r="AQ438">
            <v>0</v>
          </cell>
        </row>
        <row r="439">
          <cell r="AQ439">
            <v>0</v>
          </cell>
        </row>
        <row r="440">
          <cell r="AQ440" t="str">
            <v>×</v>
          </cell>
        </row>
        <row r="441">
          <cell r="AQ441">
            <v>0</v>
          </cell>
        </row>
        <row r="442">
          <cell r="AQ442" t="str">
            <v>×</v>
          </cell>
        </row>
        <row r="443">
          <cell r="AQ443" t="str">
            <v>×</v>
          </cell>
        </row>
        <row r="444">
          <cell r="AQ444">
            <v>0</v>
          </cell>
        </row>
        <row r="445">
          <cell r="AQ445">
            <v>0</v>
          </cell>
        </row>
        <row r="446">
          <cell r="AQ446">
            <v>0</v>
          </cell>
        </row>
        <row r="447">
          <cell r="AQ447" t="str">
            <v>×</v>
          </cell>
        </row>
        <row r="448">
          <cell r="AQ448">
            <v>0</v>
          </cell>
        </row>
        <row r="449">
          <cell r="AQ449">
            <v>0</v>
          </cell>
        </row>
        <row r="450">
          <cell r="AQ450">
            <v>0</v>
          </cell>
        </row>
        <row r="451">
          <cell r="AQ451" t="str">
            <v>×</v>
          </cell>
        </row>
        <row r="452">
          <cell r="AQ452">
            <v>0</v>
          </cell>
        </row>
        <row r="453">
          <cell r="AQ453">
            <v>0</v>
          </cell>
        </row>
        <row r="454">
          <cell r="AQ454">
            <v>0</v>
          </cell>
        </row>
        <row r="455">
          <cell r="AQ455">
            <v>0</v>
          </cell>
        </row>
        <row r="456">
          <cell r="AQ456" t="str">
            <v>×</v>
          </cell>
        </row>
        <row r="457">
          <cell r="AQ457">
            <v>0</v>
          </cell>
        </row>
        <row r="458">
          <cell r="AQ458">
            <v>0</v>
          </cell>
        </row>
        <row r="459">
          <cell r="AQ459" t="str">
            <v>×</v>
          </cell>
        </row>
        <row r="460">
          <cell r="AQ460">
            <v>0</v>
          </cell>
        </row>
        <row r="461">
          <cell r="AQ461">
            <v>0</v>
          </cell>
        </row>
        <row r="462">
          <cell r="AQ462">
            <v>0</v>
          </cell>
        </row>
        <row r="463">
          <cell r="AQ463">
            <v>0</v>
          </cell>
        </row>
        <row r="464">
          <cell r="AQ464">
            <v>0</v>
          </cell>
        </row>
        <row r="465">
          <cell r="AQ465">
            <v>0</v>
          </cell>
        </row>
        <row r="466">
          <cell r="AQ466" t="str">
            <v>×</v>
          </cell>
        </row>
        <row r="467">
          <cell r="AQ467">
            <v>0</v>
          </cell>
        </row>
        <row r="468">
          <cell r="AQ468">
            <v>0</v>
          </cell>
        </row>
        <row r="469">
          <cell r="AQ469">
            <v>0</v>
          </cell>
        </row>
        <row r="470">
          <cell r="AQ470">
            <v>0</v>
          </cell>
        </row>
        <row r="471">
          <cell r="AQ471">
            <v>0</v>
          </cell>
        </row>
        <row r="472">
          <cell r="AQ472">
            <v>0</v>
          </cell>
        </row>
        <row r="473">
          <cell r="AQ473">
            <v>0</v>
          </cell>
        </row>
        <row r="474">
          <cell r="AQ474">
            <v>0</v>
          </cell>
        </row>
        <row r="475">
          <cell r="AQ475">
            <v>0</v>
          </cell>
        </row>
        <row r="476">
          <cell r="AQ476">
            <v>0</v>
          </cell>
        </row>
        <row r="477">
          <cell r="AQ477">
            <v>0</v>
          </cell>
        </row>
        <row r="478">
          <cell r="AQ478">
            <v>0</v>
          </cell>
        </row>
        <row r="479">
          <cell r="AQ479">
            <v>0</v>
          </cell>
        </row>
        <row r="480">
          <cell r="AQ480">
            <v>0</v>
          </cell>
        </row>
        <row r="481">
          <cell r="AQ481">
            <v>0</v>
          </cell>
        </row>
        <row r="482">
          <cell r="AQ482">
            <v>0</v>
          </cell>
        </row>
        <row r="483">
          <cell r="AQ483">
            <v>0</v>
          </cell>
        </row>
        <row r="484">
          <cell r="AQ484">
            <v>0</v>
          </cell>
        </row>
        <row r="485">
          <cell r="AQ485" t="str">
            <v>×</v>
          </cell>
        </row>
        <row r="486">
          <cell r="AQ486">
            <v>0</v>
          </cell>
        </row>
        <row r="487">
          <cell r="AQ487" t="str">
            <v>×</v>
          </cell>
        </row>
        <row r="488">
          <cell r="AQ488">
            <v>0</v>
          </cell>
        </row>
        <row r="489">
          <cell r="AQ489">
            <v>0</v>
          </cell>
        </row>
        <row r="490">
          <cell r="AQ490" t="str">
            <v>×</v>
          </cell>
        </row>
        <row r="491">
          <cell r="AQ491">
            <v>0</v>
          </cell>
        </row>
        <row r="492">
          <cell r="AQ492">
            <v>0</v>
          </cell>
        </row>
        <row r="493">
          <cell r="AQ493">
            <v>0</v>
          </cell>
        </row>
        <row r="494">
          <cell r="AQ494">
            <v>0</v>
          </cell>
        </row>
        <row r="495">
          <cell r="AQ495">
            <v>0</v>
          </cell>
        </row>
        <row r="496">
          <cell r="AQ496">
            <v>0</v>
          </cell>
        </row>
        <row r="497">
          <cell r="AQ497">
            <v>0</v>
          </cell>
        </row>
        <row r="498">
          <cell r="AQ498" t="str">
            <v>×</v>
          </cell>
        </row>
        <row r="499">
          <cell r="AQ499">
            <v>0</v>
          </cell>
        </row>
        <row r="500">
          <cell r="AQ500">
            <v>0</v>
          </cell>
        </row>
        <row r="501">
          <cell r="AQ501">
            <v>0</v>
          </cell>
        </row>
        <row r="502">
          <cell r="AQ502">
            <v>0</v>
          </cell>
        </row>
        <row r="503">
          <cell r="AQ503">
            <v>0</v>
          </cell>
        </row>
        <row r="504">
          <cell r="AQ504">
            <v>0</v>
          </cell>
        </row>
        <row r="505">
          <cell r="AQ505">
            <v>0</v>
          </cell>
        </row>
        <row r="506">
          <cell r="AQ506" t="str">
            <v>×</v>
          </cell>
        </row>
        <row r="507">
          <cell r="AQ507">
            <v>0</v>
          </cell>
        </row>
        <row r="508">
          <cell r="AQ508">
            <v>0</v>
          </cell>
        </row>
        <row r="509">
          <cell r="AQ509">
            <v>0</v>
          </cell>
        </row>
        <row r="510">
          <cell r="AQ510" t="str">
            <v>×</v>
          </cell>
        </row>
        <row r="511">
          <cell r="AQ511">
            <v>0</v>
          </cell>
        </row>
        <row r="512">
          <cell r="AQ512">
            <v>0</v>
          </cell>
        </row>
        <row r="513">
          <cell r="AQ513" t="str">
            <v>×</v>
          </cell>
        </row>
        <row r="514">
          <cell r="AQ514" t="str">
            <v>×</v>
          </cell>
        </row>
        <row r="515">
          <cell r="AQ515">
            <v>0</v>
          </cell>
        </row>
        <row r="516">
          <cell r="AQ516">
            <v>0</v>
          </cell>
        </row>
        <row r="517">
          <cell r="AQ517">
            <v>0</v>
          </cell>
        </row>
        <row r="518">
          <cell r="AQ518">
            <v>0</v>
          </cell>
        </row>
        <row r="519">
          <cell r="AQ519">
            <v>0</v>
          </cell>
        </row>
        <row r="520">
          <cell r="AQ520">
            <v>0</v>
          </cell>
        </row>
        <row r="521">
          <cell r="AQ521" t="str">
            <v>×</v>
          </cell>
        </row>
        <row r="522">
          <cell r="AQ522">
            <v>0</v>
          </cell>
        </row>
        <row r="523">
          <cell r="AQ523">
            <v>0</v>
          </cell>
        </row>
        <row r="524">
          <cell r="AQ524">
            <v>0</v>
          </cell>
        </row>
        <row r="525">
          <cell r="AQ525">
            <v>0</v>
          </cell>
        </row>
        <row r="526">
          <cell r="AQ526">
            <v>0</v>
          </cell>
        </row>
        <row r="527">
          <cell r="AQ527">
            <v>0</v>
          </cell>
        </row>
        <row r="528">
          <cell r="AQ528">
            <v>0</v>
          </cell>
        </row>
        <row r="529">
          <cell r="AQ529">
            <v>0</v>
          </cell>
        </row>
        <row r="530">
          <cell r="AQ530" t="str">
            <v>×</v>
          </cell>
        </row>
        <row r="531">
          <cell r="AQ531">
            <v>0</v>
          </cell>
        </row>
        <row r="532">
          <cell r="AQ532">
            <v>0</v>
          </cell>
        </row>
        <row r="533">
          <cell r="AQ533">
            <v>0</v>
          </cell>
        </row>
        <row r="534">
          <cell r="AQ534">
            <v>0</v>
          </cell>
        </row>
        <row r="535">
          <cell r="AQ535">
            <v>0</v>
          </cell>
        </row>
        <row r="536">
          <cell r="AQ536">
            <v>0</v>
          </cell>
        </row>
        <row r="537">
          <cell r="AQ537">
            <v>0</v>
          </cell>
        </row>
        <row r="538">
          <cell r="AQ538" t="str">
            <v>×</v>
          </cell>
        </row>
        <row r="539">
          <cell r="AQ539">
            <v>0</v>
          </cell>
        </row>
        <row r="540">
          <cell r="AQ540">
            <v>0</v>
          </cell>
        </row>
        <row r="541">
          <cell r="AQ541">
            <v>0</v>
          </cell>
        </row>
        <row r="542">
          <cell r="AQ542" t="str">
            <v>×</v>
          </cell>
        </row>
        <row r="543">
          <cell r="AQ543">
            <v>0</v>
          </cell>
        </row>
        <row r="544">
          <cell r="AQ544" t="str">
            <v>×</v>
          </cell>
        </row>
        <row r="545">
          <cell r="AQ545">
            <v>0</v>
          </cell>
        </row>
        <row r="546">
          <cell r="AQ546">
            <v>0</v>
          </cell>
        </row>
        <row r="547">
          <cell r="AQ547" t="str">
            <v>×</v>
          </cell>
        </row>
        <row r="548">
          <cell r="AQ548" t="str">
            <v>×</v>
          </cell>
        </row>
        <row r="549">
          <cell r="AQ549" t="str">
            <v>×</v>
          </cell>
        </row>
        <row r="550">
          <cell r="AQ550">
            <v>0</v>
          </cell>
        </row>
        <row r="551">
          <cell r="AQ551">
            <v>0</v>
          </cell>
        </row>
        <row r="552">
          <cell r="AQ552">
            <v>0</v>
          </cell>
        </row>
        <row r="553">
          <cell r="AQ553" t="str">
            <v>×</v>
          </cell>
        </row>
        <row r="554">
          <cell r="AQ554">
            <v>0</v>
          </cell>
        </row>
        <row r="555">
          <cell r="AQ555">
            <v>0</v>
          </cell>
        </row>
        <row r="556">
          <cell r="AQ556">
            <v>0</v>
          </cell>
        </row>
        <row r="557">
          <cell r="AQ557">
            <v>0</v>
          </cell>
        </row>
        <row r="558">
          <cell r="AQ558">
            <v>0</v>
          </cell>
        </row>
        <row r="559">
          <cell r="AQ559">
            <v>0</v>
          </cell>
        </row>
        <row r="560">
          <cell r="AQ560">
            <v>0</v>
          </cell>
        </row>
        <row r="561">
          <cell r="AQ561">
            <v>0</v>
          </cell>
        </row>
        <row r="562">
          <cell r="AQ562">
            <v>0</v>
          </cell>
        </row>
        <row r="563">
          <cell r="AQ563" t="str">
            <v>×</v>
          </cell>
        </row>
        <row r="564">
          <cell r="AQ564" t="str">
            <v>×</v>
          </cell>
        </row>
        <row r="565">
          <cell r="AQ565" t="str">
            <v>×</v>
          </cell>
        </row>
        <row r="566">
          <cell r="AQ566">
            <v>0</v>
          </cell>
        </row>
        <row r="567">
          <cell r="AQ567" t="str">
            <v>×</v>
          </cell>
        </row>
        <row r="568">
          <cell r="AQ568">
            <v>0</v>
          </cell>
        </row>
        <row r="569">
          <cell r="AQ569">
            <v>0</v>
          </cell>
        </row>
        <row r="570">
          <cell r="AQ570">
            <v>0</v>
          </cell>
        </row>
        <row r="571">
          <cell r="AQ571">
            <v>0</v>
          </cell>
        </row>
        <row r="572">
          <cell r="AQ572">
            <v>0</v>
          </cell>
        </row>
        <row r="573">
          <cell r="AQ573">
            <v>0</v>
          </cell>
        </row>
        <row r="574">
          <cell r="AQ574">
            <v>0</v>
          </cell>
        </row>
        <row r="575">
          <cell r="AQ575" t="str">
            <v>×</v>
          </cell>
        </row>
        <row r="576">
          <cell r="AQ576">
            <v>0</v>
          </cell>
        </row>
        <row r="577">
          <cell r="AQ577">
            <v>0</v>
          </cell>
        </row>
        <row r="578">
          <cell r="AQ578">
            <v>0</v>
          </cell>
        </row>
        <row r="579">
          <cell r="AQ579">
            <v>0</v>
          </cell>
        </row>
        <row r="580">
          <cell r="AQ580">
            <v>0</v>
          </cell>
        </row>
        <row r="581">
          <cell r="AQ581" t="str">
            <v>×</v>
          </cell>
        </row>
        <row r="582">
          <cell r="AQ582">
            <v>0</v>
          </cell>
        </row>
        <row r="583">
          <cell r="AQ583" t="str">
            <v>×</v>
          </cell>
        </row>
        <row r="584">
          <cell r="AQ584">
            <v>0</v>
          </cell>
        </row>
        <row r="585">
          <cell r="AQ585">
            <v>0</v>
          </cell>
        </row>
        <row r="586">
          <cell r="AQ586">
            <v>0</v>
          </cell>
        </row>
        <row r="587">
          <cell r="AQ587">
            <v>0</v>
          </cell>
        </row>
        <row r="588">
          <cell r="AQ588">
            <v>0</v>
          </cell>
        </row>
        <row r="589">
          <cell r="AQ589">
            <v>0</v>
          </cell>
        </row>
        <row r="590">
          <cell r="AQ590" t="str">
            <v>×</v>
          </cell>
        </row>
        <row r="591">
          <cell r="AQ591">
            <v>0</v>
          </cell>
        </row>
        <row r="592">
          <cell r="AQ592">
            <v>0</v>
          </cell>
        </row>
        <row r="593">
          <cell r="AQ593">
            <v>0</v>
          </cell>
        </row>
        <row r="594">
          <cell r="AQ594">
            <v>0</v>
          </cell>
        </row>
        <row r="595">
          <cell r="AQ595">
            <v>0</v>
          </cell>
        </row>
        <row r="596">
          <cell r="AQ596">
            <v>0</v>
          </cell>
        </row>
        <row r="597">
          <cell r="AQ597">
            <v>0</v>
          </cell>
        </row>
        <row r="598">
          <cell r="AQ598">
            <v>0</v>
          </cell>
        </row>
        <row r="599">
          <cell r="AQ599">
            <v>0</v>
          </cell>
        </row>
        <row r="600">
          <cell r="AQ600">
            <v>0</v>
          </cell>
        </row>
        <row r="601">
          <cell r="AQ601">
            <v>0</v>
          </cell>
        </row>
        <row r="602">
          <cell r="AQ602">
            <v>0</v>
          </cell>
        </row>
        <row r="603">
          <cell r="AQ603">
            <v>0</v>
          </cell>
        </row>
        <row r="604">
          <cell r="AQ604">
            <v>0</v>
          </cell>
        </row>
        <row r="605">
          <cell r="AQ605">
            <v>0</v>
          </cell>
        </row>
        <row r="606">
          <cell r="AQ606">
            <v>0</v>
          </cell>
        </row>
        <row r="607">
          <cell r="AQ607">
            <v>0</v>
          </cell>
        </row>
        <row r="608">
          <cell r="AQ608">
            <v>0</v>
          </cell>
        </row>
        <row r="609">
          <cell r="AQ609">
            <v>0</v>
          </cell>
        </row>
        <row r="610">
          <cell r="AQ610">
            <v>0</v>
          </cell>
        </row>
        <row r="611">
          <cell r="AQ611" t="str">
            <v>×</v>
          </cell>
        </row>
        <row r="612">
          <cell r="AQ612">
            <v>0</v>
          </cell>
        </row>
        <row r="613">
          <cell r="AQ613">
            <v>0</v>
          </cell>
        </row>
        <row r="614">
          <cell r="AQ614">
            <v>0</v>
          </cell>
        </row>
        <row r="615">
          <cell r="AQ615">
            <v>0</v>
          </cell>
        </row>
        <row r="616">
          <cell r="AQ616">
            <v>0</v>
          </cell>
        </row>
        <row r="617">
          <cell r="AQ617">
            <v>0</v>
          </cell>
        </row>
        <row r="618">
          <cell r="AQ618" t="str">
            <v>×</v>
          </cell>
        </row>
        <row r="619">
          <cell r="AQ619">
            <v>0</v>
          </cell>
        </row>
        <row r="620">
          <cell r="AQ620">
            <v>0</v>
          </cell>
        </row>
        <row r="621">
          <cell r="AQ621" t="str">
            <v>×</v>
          </cell>
        </row>
        <row r="622">
          <cell r="AQ622">
            <v>0</v>
          </cell>
        </row>
        <row r="623">
          <cell r="AQ623">
            <v>0</v>
          </cell>
        </row>
        <row r="624">
          <cell r="AQ624">
            <v>0</v>
          </cell>
        </row>
        <row r="625">
          <cell r="AQ625">
            <v>0</v>
          </cell>
        </row>
        <row r="626">
          <cell r="AQ626" t="str">
            <v>×</v>
          </cell>
        </row>
        <row r="627">
          <cell r="AQ627">
            <v>0</v>
          </cell>
        </row>
        <row r="628">
          <cell r="AQ628">
            <v>0</v>
          </cell>
        </row>
        <row r="629">
          <cell r="AQ629">
            <v>0</v>
          </cell>
        </row>
        <row r="630">
          <cell r="AQ630">
            <v>0</v>
          </cell>
        </row>
        <row r="631">
          <cell r="AQ631">
            <v>0</v>
          </cell>
        </row>
        <row r="632">
          <cell r="AQ632">
            <v>0</v>
          </cell>
        </row>
        <row r="633">
          <cell r="AQ633" t="str">
            <v>×</v>
          </cell>
        </row>
        <row r="634">
          <cell r="AQ634" t="str">
            <v>×</v>
          </cell>
        </row>
        <row r="635">
          <cell r="AQ635">
            <v>0</v>
          </cell>
        </row>
        <row r="636">
          <cell r="AQ636">
            <v>0</v>
          </cell>
        </row>
        <row r="637">
          <cell r="AQ637">
            <v>0</v>
          </cell>
        </row>
        <row r="638">
          <cell r="AQ638" t="str">
            <v>×</v>
          </cell>
        </row>
        <row r="639">
          <cell r="AQ639">
            <v>0</v>
          </cell>
        </row>
        <row r="640">
          <cell r="AQ640">
            <v>0</v>
          </cell>
        </row>
        <row r="641">
          <cell r="AQ641">
            <v>0</v>
          </cell>
        </row>
        <row r="642">
          <cell r="AQ642">
            <v>0</v>
          </cell>
        </row>
        <row r="643">
          <cell r="AQ643">
            <v>0</v>
          </cell>
        </row>
        <row r="644">
          <cell r="AQ644">
            <v>0</v>
          </cell>
        </row>
        <row r="645">
          <cell r="AQ645">
            <v>0</v>
          </cell>
        </row>
        <row r="646">
          <cell r="AQ646">
            <v>0</v>
          </cell>
        </row>
        <row r="647">
          <cell r="AQ647">
            <v>0</v>
          </cell>
        </row>
        <row r="648">
          <cell r="AQ648" t="str">
            <v>×</v>
          </cell>
        </row>
        <row r="649">
          <cell r="AQ649">
            <v>0</v>
          </cell>
        </row>
        <row r="650">
          <cell r="AQ650">
            <v>0</v>
          </cell>
        </row>
        <row r="651">
          <cell r="AQ651">
            <v>0</v>
          </cell>
        </row>
        <row r="652">
          <cell r="AQ652">
            <v>0</v>
          </cell>
        </row>
        <row r="653">
          <cell r="AQ653">
            <v>0</v>
          </cell>
        </row>
        <row r="654">
          <cell r="AQ654">
            <v>0</v>
          </cell>
        </row>
        <row r="655">
          <cell r="AQ655">
            <v>0</v>
          </cell>
        </row>
        <row r="656">
          <cell r="AQ656">
            <v>0</v>
          </cell>
        </row>
        <row r="657">
          <cell r="AQ657" t="str">
            <v>×</v>
          </cell>
        </row>
        <row r="658">
          <cell r="AQ658" t="str">
            <v>×</v>
          </cell>
        </row>
        <row r="659">
          <cell r="AQ659">
            <v>0</v>
          </cell>
        </row>
        <row r="660">
          <cell r="AQ660">
            <v>0</v>
          </cell>
        </row>
        <row r="661">
          <cell r="AQ661">
            <v>0</v>
          </cell>
        </row>
        <row r="662">
          <cell r="AQ662">
            <v>0</v>
          </cell>
        </row>
        <row r="663">
          <cell r="AQ663">
            <v>0</v>
          </cell>
        </row>
        <row r="664">
          <cell r="AQ664">
            <v>0</v>
          </cell>
        </row>
        <row r="665">
          <cell r="AQ665">
            <v>0</v>
          </cell>
        </row>
        <row r="666">
          <cell r="AQ666">
            <v>0</v>
          </cell>
        </row>
        <row r="667">
          <cell r="AQ667">
            <v>0</v>
          </cell>
        </row>
        <row r="668">
          <cell r="AQ668" t="str">
            <v>×</v>
          </cell>
        </row>
        <row r="669">
          <cell r="AQ669" t="str">
            <v>×</v>
          </cell>
        </row>
        <row r="670">
          <cell r="AQ670">
            <v>0</v>
          </cell>
        </row>
        <row r="671">
          <cell r="AQ671">
            <v>0</v>
          </cell>
        </row>
        <row r="672">
          <cell r="AQ672">
            <v>0</v>
          </cell>
        </row>
        <row r="673">
          <cell r="AQ673" t="str">
            <v>×</v>
          </cell>
        </row>
        <row r="674">
          <cell r="AQ674">
            <v>0</v>
          </cell>
        </row>
        <row r="675">
          <cell r="AQ675">
            <v>0</v>
          </cell>
        </row>
        <row r="676">
          <cell r="AQ676">
            <v>0</v>
          </cell>
        </row>
        <row r="677">
          <cell r="AQ677" t="str">
            <v>×</v>
          </cell>
        </row>
        <row r="678">
          <cell r="AQ678" t="str">
            <v>×</v>
          </cell>
        </row>
        <row r="679">
          <cell r="AQ679">
            <v>0</v>
          </cell>
        </row>
        <row r="680">
          <cell r="AQ680">
            <v>0</v>
          </cell>
        </row>
        <row r="681">
          <cell r="AQ681">
            <v>0</v>
          </cell>
        </row>
        <row r="682">
          <cell r="AQ682" t="str">
            <v>×</v>
          </cell>
        </row>
        <row r="683">
          <cell r="AQ683">
            <v>0</v>
          </cell>
        </row>
        <row r="684">
          <cell r="AQ684">
            <v>0</v>
          </cell>
        </row>
        <row r="685">
          <cell r="AQ685" t="str">
            <v>×</v>
          </cell>
        </row>
        <row r="686">
          <cell r="AQ686">
            <v>0</v>
          </cell>
        </row>
        <row r="687">
          <cell r="AQ687" t="str">
            <v>×</v>
          </cell>
        </row>
        <row r="688">
          <cell r="AQ688">
            <v>0</v>
          </cell>
        </row>
        <row r="689">
          <cell r="AQ689">
            <v>0</v>
          </cell>
        </row>
        <row r="690">
          <cell r="AQ690">
            <v>0</v>
          </cell>
        </row>
        <row r="691">
          <cell r="AQ691">
            <v>0</v>
          </cell>
        </row>
        <row r="692">
          <cell r="AQ692">
            <v>0</v>
          </cell>
        </row>
        <row r="693">
          <cell r="AQ693" t="str">
            <v>×</v>
          </cell>
        </row>
        <row r="694">
          <cell r="AQ694">
            <v>0</v>
          </cell>
        </row>
        <row r="695">
          <cell r="AQ695">
            <v>0</v>
          </cell>
        </row>
        <row r="696">
          <cell r="AQ696">
            <v>0</v>
          </cell>
        </row>
        <row r="697">
          <cell r="AQ697">
            <v>0</v>
          </cell>
        </row>
        <row r="698">
          <cell r="AQ698">
            <v>0</v>
          </cell>
        </row>
        <row r="699">
          <cell r="AQ699">
            <v>0</v>
          </cell>
        </row>
        <row r="700">
          <cell r="AQ700">
            <v>0</v>
          </cell>
        </row>
        <row r="701">
          <cell r="AQ701">
            <v>0</v>
          </cell>
        </row>
        <row r="702">
          <cell r="AQ702">
            <v>0</v>
          </cell>
        </row>
        <row r="703">
          <cell r="AQ703" t="str">
            <v>×</v>
          </cell>
        </row>
        <row r="704">
          <cell r="AQ704">
            <v>0</v>
          </cell>
        </row>
        <row r="705">
          <cell r="AQ705">
            <v>0</v>
          </cell>
        </row>
        <row r="706">
          <cell r="AQ706">
            <v>0</v>
          </cell>
        </row>
        <row r="707">
          <cell r="AQ707" t="str">
            <v>×</v>
          </cell>
        </row>
        <row r="708">
          <cell r="AQ708">
            <v>0</v>
          </cell>
        </row>
        <row r="709">
          <cell r="AQ709">
            <v>0</v>
          </cell>
        </row>
        <row r="710">
          <cell r="AQ710">
            <v>0</v>
          </cell>
        </row>
        <row r="711">
          <cell r="AQ711">
            <v>0</v>
          </cell>
        </row>
        <row r="712">
          <cell r="AQ712" t="str">
            <v>×</v>
          </cell>
        </row>
        <row r="713">
          <cell r="AQ713">
            <v>0</v>
          </cell>
        </row>
        <row r="714">
          <cell r="AQ714">
            <v>0</v>
          </cell>
        </row>
        <row r="715">
          <cell r="AQ715">
            <v>0</v>
          </cell>
        </row>
        <row r="716">
          <cell r="AQ716">
            <v>0</v>
          </cell>
        </row>
        <row r="717">
          <cell r="AQ717">
            <v>0</v>
          </cell>
        </row>
        <row r="718">
          <cell r="AQ718">
            <v>0</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st-kataban@sii.or.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43B66-0EC7-4B1A-AF54-F2A64D8B33EF}">
  <sheetPr>
    <tabColor theme="4"/>
    <pageSetUpPr fitToPage="1"/>
  </sheetPr>
  <dimension ref="A1:BT1011"/>
  <sheetViews>
    <sheetView tabSelected="1" zoomScale="55" zoomScaleNormal="55" workbookViewId="0">
      <selection sqref="A1:B1"/>
    </sheetView>
  </sheetViews>
  <sheetFormatPr defaultColWidth="9" defaultRowHeight="16.2" outlineLevelCol="1" x14ac:dyDescent="0.2"/>
  <cols>
    <col min="1" max="1" width="11.59765625" style="158" bestFit="1" customWidth="1"/>
    <col min="2" max="5" width="34.296875" style="129" customWidth="1"/>
    <col min="6" max="6" width="46.59765625" style="239" customWidth="1"/>
    <col min="7" max="7" width="46.796875" style="129" customWidth="1"/>
    <col min="8" max="8" width="24.5" style="129" bestFit="1" customWidth="1"/>
    <col min="9" max="9" width="23.3984375" style="129" customWidth="1"/>
    <col min="10" max="10" width="46.59765625" style="129" customWidth="1"/>
    <col min="11" max="11" width="23.09765625" style="129" customWidth="1"/>
    <col min="12" max="12" width="30.59765625" style="129" hidden="1" customWidth="1"/>
    <col min="13" max="13" width="17.296875" style="129" customWidth="1"/>
    <col min="14" max="18" width="40.59765625" style="129" customWidth="1"/>
    <col min="19" max="19" width="52.69921875" style="240" customWidth="1"/>
    <col min="20" max="20" width="26.09765625" style="241" customWidth="1"/>
    <col min="21" max="21" width="26.59765625" style="240" customWidth="1"/>
    <col min="22" max="22" width="30.09765625" style="241" customWidth="1"/>
    <col min="23" max="23" width="26.59765625" style="129" customWidth="1"/>
    <col min="24" max="24" width="32.09765625" style="129" customWidth="1"/>
    <col min="25" max="26" width="20" style="129" customWidth="1"/>
    <col min="27" max="27" width="25.59765625" style="129" customWidth="1"/>
    <col min="28" max="28" width="38.5" style="129" bestFit="1" customWidth="1"/>
    <col min="29" max="29" width="28.5" style="129" customWidth="1"/>
    <col min="30" max="30" width="70.59765625" style="129" customWidth="1"/>
    <col min="31" max="31" width="99.796875" style="129" customWidth="1"/>
    <col min="32" max="32" width="24.5" style="242" customWidth="1"/>
    <col min="33" max="33" width="11.59765625" style="129" hidden="1" customWidth="1" outlineLevel="1"/>
    <col min="34" max="34" width="23.59765625" style="129" hidden="1" customWidth="1" outlineLevel="1"/>
    <col min="35" max="35" width="16" style="129" hidden="1" customWidth="1" outlineLevel="1"/>
    <col min="36" max="37" width="9" style="129" hidden="1" customWidth="1" outlineLevel="1"/>
    <col min="38" max="38" width="25.296875" style="129" hidden="1" customWidth="1" outlineLevel="1"/>
    <col min="39" max="39" width="26.59765625" style="129" hidden="1" customWidth="1" outlineLevel="1"/>
    <col min="40" max="40" width="19.09765625" style="129" hidden="1" customWidth="1" outlineLevel="1"/>
    <col min="41" max="45" width="12.59765625" style="129" hidden="1" customWidth="1" outlineLevel="1"/>
    <col min="46" max="46" width="10.09765625" style="129" hidden="1" customWidth="1" outlineLevel="1"/>
    <col min="47" max="47" width="9" style="129" hidden="1" customWidth="1" outlineLevel="1"/>
    <col min="48" max="48" width="26.59765625" style="129" hidden="1" customWidth="1" outlineLevel="1"/>
    <col min="49" max="49" width="19.09765625" style="129" hidden="1" customWidth="1" outlineLevel="1"/>
    <col min="50" max="54" width="12.59765625" style="129" hidden="1" customWidth="1" outlineLevel="1"/>
    <col min="55" max="55" width="10.09765625" style="129" hidden="1" customWidth="1" outlineLevel="1"/>
    <col min="56" max="62" width="9" style="129" hidden="1" customWidth="1" outlineLevel="1"/>
    <col min="63" max="63" width="20.5" style="129" hidden="1" customWidth="1" outlineLevel="1"/>
    <col min="64" max="64" width="21.59765625" style="129" hidden="1" customWidth="1" outlineLevel="1"/>
    <col min="65" max="65" width="9.09765625" style="129" hidden="1" customWidth="1" outlineLevel="1"/>
    <col min="66" max="66" width="10.09765625" style="129" hidden="1" customWidth="1" outlineLevel="1"/>
    <col min="67" max="67" width="9.09765625" style="129" hidden="1" customWidth="1" outlineLevel="1"/>
    <col min="68" max="71" width="9" style="129" hidden="1" customWidth="1" outlineLevel="1"/>
    <col min="72" max="72" width="9" style="1" collapsed="1"/>
    <col min="73" max="16384" width="9" style="129"/>
  </cols>
  <sheetData>
    <row r="1" spans="1:69" s="126" customFormat="1" ht="40.35" customHeight="1" thickBot="1" x14ac:dyDescent="0.25">
      <c r="A1" s="316" t="s">
        <v>190</v>
      </c>
      <c r="B1" s="317"/>
      <c r="C1" s="317" t="s">
        <v>189</v>
      </c>
      <c r="D1" s="317"/>
      <c r="E1" s="317"/>
      <c r="F1" s="317"/>
      <c r="G1" s="318"/>
      <c r="H1" s="125"/>
      <c r="J1" s="319" t="s">
        <v>37</v>
      </c>
      <c r="K1" s="320"/>
      <c r="L1" s="320"/>
      <c r="M1" s="320"/>
      <c r="N1" s="321"/>
      <c r="R1" s="127"/>
      <c r="U1" s="128"/>
      <c r="Y1" s="129"/>
      <c r="Z1" s="129"/>
      <c r="AA1" s="129"/>
      <c r="AB1" s="129"/>
      <c r="AC1" s="129"/>
      <c r="AE1" s="129"/>
      <c r="BK1" s="130" t="s">
        <v>140</v>
      </c>
      <c r="BL1" s="131">
        <v>46084</v>
      </c>
      <c r="BM1" s="132" t="s">
        <v>141</v>
      </c>
      <c r="BN1" s="133" t="s">
        <v>151</v>
      </c>
    </row>
    <row r="2" spans="1:69" s="126" customFormat="1" ht="153" customHeight="1" x14ac:dyDescent="0.2">
      <c r="A2" s="322" t="s">
        <v>33</v>
      </c>
      <c r="B2" s="323"/>
      <c r="C2" s="324" t="s">
        <v>139</v>
      </c>
      <c r="D2" s="325"/>
      <c r="E2" s="134" t="s">
        <v>34</v>
      </c>
      <c r="F2" s="326" t="s">
        <v>194</v>
      </c>
      <c r="G2" s="327"/>
      <c r="H2" s="125"/>
      <c r="J2" s="135" t="s">
        <v>38</v>
      </c>
      <c r="K2" s="328" t="s">
        <v>130</v>
      </c>
      <c r="L2" s="329"/>
      <c r="M2" s="329"/>
      <c r="N2" s="330"/>
      <c r="R2" s="136"/>
      <c r="S2" s="137"/>
      <c r="T2" s="136"/>
      <c r="U2" s="137"/>
      <c r="V2" s="138"/>
      <c r="W2" s="139"/>
      <c r="X2" s="139"/>
      <c r="Y2" s="129"/>
      <c r="Z2" s="129"/>
      <c r="AA2" s="129"/>
      <c r="AB2" s="129"/>
      <c r="AC2" s="129"/>
      <c r="AE2" s="129"/>
    </row>
    <row r="3" spans="1:69" s="126" customFormat="1" ht="153" customHeight="1" x14ac:dyDescent="0.2">
      <c r="A3" s="302" t="s">
        <v>186</v>
      </c>
      <c r="B3" s="303"/>
      <c r="C3" s="304" t="s">
        <v>187</v>
      </c>
      <c r="D3" s="305"/>
      <c r="E3" s="306"/>
      <c r="F3" s="140" t="s">
        <v>35</v>
      </c>
      <c r="G3" s="141" t="s">
        <v>152</v>
      </c>
      <c r="H3" s="125"/>
      <c r="J3" s="142" t="s">
        <v>39</v>
      </c>
      <c r="K3" s="307" t="s">
        <v>203</v>
      </c>
      <c r="L3" s="308"/>
      <c r="M3" s="308"/>
      <c r="N3" s="309"/>
      <c r="R3" s="136"/>
      <c r="S3" s="137"/>
      <c r="T3" s="136"/>
      <c r="U3" s="138"/>
      <c r="V3" s="143"/>
      <c r="Y3" s="129"/>
      <c r="Z3" s="129"/>
      <c r="AA3" s="129"/>
      <c r="AB3" s="129"/>
      <c r="AC3" s="129"/>
      <c r="AE3" s="129"/>
    </row>
    <row r="4" spans="1:69" s="126" customFormat="1" ht="153" customHeight="1" thickBot="1" x14ac:dyDescent="0.25">
      <c r="A4" s="310" t="s">
        <v>188</v>
      </c>
      <c r="B4" s="311"/>
      <c r="C4" s="311"/>
      <c r="D4" s="311"/>
      <c r="E4" s="312"/>
      <c r="F4" s="144" t="s">
        <v>36</v>
      </c>
      <c r="G4" s="144">
        <f>COUNTIF($B$12:$B$66,"高効率空調")</f>
        <v>7</v>
      </c>
      <c r="H4" s="145"/>
      <c r="J4" s="146" t="s">
        <v>52</v>
      </c>
      <c r="K4" s="313" t="s">
        <v>40</v>
      </c>
      <c r="L4" s="314"/>
      <c r="M4" s="314"/>
      <c r="N4" s="315"/>
      <c r="O4" s="147"/>
      <c r="P4" s="147"/>
      <c r="Q4" s="148"/>
      <c r="R4" s="149"/>
      <c r="S4" s="150"/>
      <c r="T4" s="149"/>
      <c r="U4" s="150"/>
      <c r="V4" s="148"/>
      <c r="W4" s="148"/>
      <c r="X4" s="148"/>
      <c r="Y4" s="129"/>
      <c r="Z4" s="129"/>
      <c r="AA4" s="129"/>
      <c r="AB4" s="129"/>
      <c r="AC4" s="129"/>
      <c r="AE4" s="129"/>
    </row>
    <row r="5" spans="1:69" s="126" customFormat="1" ht="30" customHeight="1" thickBot="1" x14ac:dyDescent="0.25">
      <c r="A5" s="138"/>
      <c r="B5" s="151"/>
      <c r="C5" s="152"/>
      <c r="D5" s="153"/>
      <c r="E5" s="152"/>
      <c r="F5" s="152"/>
      <c r="G5" s="153"/>
      <c r="H5" s="152"/>
      <c r="I5" s="154"/>
      <c r="J5" s="152"/>
      <c r="K5" s="152"/>
      <c r="L5" s="153"/>
      <c r="M5" s="153"/>
      <c r="N5" s="153"/>
      <c r="O5" s="153"/>
      <c r="P5" s="152"/>
      <c r="Q5" s="152"/>
      <c r="R5" s="155"/>
      <c r="S5" s="156"/>
      <c r="T5" s="155"/>
      <c r="U5" s="156"/>
      <c r="V5" s="157"/>
      <c r="W5" s="157"/>
      <c r="X5" s="157"/>
      <c r="Y5" s="158"/>
      <c r="Z5" s="158"/>
      <c r="AA5" s="158"/>
      <c r="AB5" s="158"/>
      <c r="AC5" s="158"/>
      <c r="AD5" s="153"/>
      <c r="AE5" s="158"/>
      <c r="AF5" s="153"/>
      <c r="AG5" s="126" t="str">
        <f>IF(COUNTIF($AG$12:$AG$66,"✓")=0,"",COUNTIF($AG$12:$AG$66,"✓"))</f>
        <v/>
      </c>
      <c r="AJ5" s="151"/>
      <c r="AN5" s="159" t="s">
        <v>137</v>
      </c>
      <c r="AW5" s="273"/>
    </row>
    <row r="6" spans="1:69" s="126" customFormat="1" ht="40.35" customHeight="1" x14ac:dyDescent="0.2">
      <c r="A6" s="160" t="s">
        <v>3</v>
      </c>
      <c r="B6" s="161">
        <f>COLUMN()-1</f>
        <v>1</v>
      </c>
      <c r="C6" s="162">
        <f t="shared" ref="C6:K6" si="0">COLUMN()-1</f>
        <v>2</v>
      </c>
      <c r="D6" s="162">
        <f t="shared" si="0"/>
        <v>3</v>
      </c>
      <c r="E6" s="163">
        <f t="shared" si="0"/>
        <v>4</v>
      </c>
      <c r="F6" s="162">
        <f t="shared" si="0"/>
        <v>5</v>
      </c>
      <c r="G6" s="163">
        <f t="shared" si="0"/>
        <v>6</v>
      </c>
      <c r="H6" s="163">
        <f t="shared" si="0"/>
        <v>7</v>
      </c>
      <c r="I6" s="163">
        <f t="shared" si="0"/>
        <v>8</v>
      </c>
      <c r="J6" s="162">
        <f t="shared" si="0"/>
        <v>9</v>
      </c>
      <c r="K6" s="162">
        <f t="shared" si="0"/>
        <v>10</v>
      </c>
      <c r="L6" s="164" t="s">
        <v>101</v>
      </c>
      <c r="M6" s="163">
        <f>COLUMN()-2</f>
        <v>11</v>
      </c>
      <c r="N6" s="163">
        <f t="shared" ref="N6:AF6" si="1">COLUMN()-2</f>
        <v>12</v>
      </c>
      <c r="O6" s="163">
        <f t="shared" si="1"/>
        <v>13</v>
      </c>
      <c r="P6" s="163">
        <f t="shared" si="1"/>
        <v>14</v>
      </c>
      <c r="Q6" s="163">
        <f t="shared" si="1"/>
        <v>15</v>
      </c>
      <c r="R6" s="163">
        <f t="shared" si="1"/>
        <v>16</v>
      </c>
      <c r="S6" s="163">
        <f t="shared" si="1"/>
        <v>17</v>
      </c>
      <c r="T6" s="163">
        <f t="shared" si="1"/>
        <v>18</v>
      </c>
      <c r="U6" s="162">
        <f t="shared" si="1"/>
        <v>19</v>
      </c>
      <c r="V6" s="163">
        <f t="shared" si="1"/>
        <v>20</v>
      </c>
      <c r="W6" s="163">
        <f t="shared" si="1"/>
        <v>21</v>
      </c>
      <c r="X6" s="163">
        <f t="shared" si="1"/>
        <v>22</v>
      </c>
      <c r="Y6" s="163">
        <f t="shared" si="1"/>
        <v>23</v>
      </c>
      <c r="Z6" s="163">
        <f t="shared" si="1"/>
        <v>24</v>
      </c>
      <c r="AA6" s="163">
        <f t="shared" si="1"/>
        <v>25</v>
      </c>
      <c r="AB6" s="165">
        <f t="shared" si="1"/>
        <v>26</v>
      </c>
      <c r="AC6" s="165">
        <f t="shared" si="1"/>
        <v>27</v>
      </c>
      <c r="AD6" s="163">
        <f t="shared" si="1"/>
        <v>28</v>
      </c>
      <c r="AE6" s="165">
        <f t="shared" si="1"/>
        <v>29</v>
      </c>
      <c r="AF6" s="166">
        <f t="shared" si="1"/>
        <v>30</v>
      </c>
      <c r="AG6" s="167"/>
      <c r="AH6" s="152"/>
      <c r="AI6" s="152"/>
      <c r="AU6" s="151"/>
      <c r="BD6" s="151"/>
      <c r="BE6" s="151"/>
      <c r="BF6" s="151"/>
      <c r="BG6" s="151"/>
      <c r="BH6" s="151"/>
    </row>
    <row r="7" spans="1:69" s="126" customFormat="1" ht="40.35" customHeight="1" x14ac:dyDescent="0.2">
      <c r="A7" s="168" t="s">
        <v>42</v>
      </c>
      <c r="B7" s="169" t="s">
        <v>47</v>
      </c>
      <c r="C7" s="169" t="s">
        <v>47</v>
      </c>
      <c r="D7" s="169" t="s">
        <v>47</v>
      </c>
      <c r="E7" s="170" t="s">
        <v>50</v>
      </c>
      <c r="F7" s="169" t="s">
        <v>47</v>
      </c>
      <c r="G7" s="170" t="s">
        <v>50</v>
      </c>
      <c r="H7" s="170" t="s">
        <v>50</v>
      </c>
      <c r="I7" s="170" t="s">
        <v>50</v>
      </c>
      <c r="J7" s="169" t="s">
        <v>47</v>
      </c>
      <c r="K7" s="169" t="s">
        <v>47</v>
      </c>
      <c r="L7" s="171" t="s">
        <v>50</v>
      </c>
      <c r="M7" s="170" t="s">
        <v>50</v>
      </c>
      <c r="N7" s="170" t="s">
        <v>50</v>
      </c>
      <c r="O7" s="170" t="s">
        <v>50</v>
      </c>
      <c r="P7" s="170" t="s">
        <v>50</v>
      </c>
      <c r="Q7" s="170" t="s">
        <v>50</v>
      </c>
      <c r="R7" s="170" t="s">
        <v>50</v>
      </c>
      <c r="S7" s="170" t="s">
        <v>236</v>
      </c>
      <c r="T7" s="170" t="s">
        <v>50</v>
      </c>
      <c r="U7" s="169" t="s">
        <v>47</v>
      </c>
      <c r="V7" s="172" t="s">
        <v>142</v>
      </c>
      <c r="W7" s="172" t="s">
        <v>142</v>
      </c>
      <c r="X7" s="172" t="s">
        <v>142</v>
      </c>
      <c r="Y7" s="170" t="s">
        <v>50</v>
      </c>
      <c r="Z7" s="170" t="s">
        <v>50</v>
      </c>
      <c r="AA7" s="170" t="s">
        <v>50</v>
      </c>
      <c r="AB7" s="170" t="s">
        <v>50</v>
      </c>
      <c r="AC7" s="172" t="s">
        <v>50</v>
      </c>
      <c r="AD7" s="170" t="s">
        <v>50</v>
      </c>
      <c r="AE7" s="173" t="s">
        <v>50</v>
      </c>
      <c r="AF7" s="174" t="s">
        <v>50</v>
      </c>
      <c r="AG7" s="175"/>
      <c r="AH7" s="151"/>
      <c r="AI7" s="151"/>
      <c r="AM7" s="299" t="s">
        <v>183</v>
      </c>
      <c r="AN7" s="299"/>
      <c r="AO7" s="299"/>
      <c r="AP7" s="299"/>
      <c r="AQ7" s="299"/>
      <c r="AR7" s="299"/>
      <c r="AS7" s="299"/>
      <c r="AT7" s="299"/>
      <c r="AU7" s="299"/>
      <c r="AV7" s="293" t="s">
        <v>182</v>
      </c>
      <c r="AW7" s="293"/>
      <c r="AX7" s="293"/>
      <c r="AY7" s="293"/>
      <c r="AZ7" s="293"/>
      <c r="BA7" s="293"/>
      <c r="BB7" s="293"/>
      <c r="BC7" s="293"/>
      <c r="BD7" s="293"/>
      <c r="BE7" s="151"/>
      <c r="BF7" s="151"/>
      <c r="BG7" s="151"/>
      <c r="BH7" s="151"/>
    </row>
    <row r="8" spans="1:69" s="126" customFormat="1" ht="40.35" customHeight="1" thickBot="1" x14ac:dyDescent="0.25">
      <c r="A8" s="176" t="s">
        <v>43</v>
      </c>
      <c r="B8" s="177" t="s">
        <v>46</v>
      </c>
      <c r="C8" s="178" t="s">
        <v>48</v>
      </c>
      <c r="D8" s="179" t="s">
        <v>46</v>
      </c>
      <c r="E8" s="179" t="s">
        <v>46</v>
      </c>
      <c r="F8" s="178" t="s">
        <v>48</v>
      </c>
      <c r="G8" s="178" t="s">
        <v>48</v>
      </c>
      <c r="H8" s="178" t="s">
        <v>48</v>
      </c>
      <c r="I8" s="179" t="s">
        <v>46</v>
      </c>
      <c r="J8" s="178" t="s">
        <v>48</v>
      </c>
      <c r="K8" s="180" t="s">
        <v>49</v>
      </c>
      <c r="L8" s="181" t="s">
        <v>101</v>
      </c>
      <c r="M8" s="178" t="s">
        <v>48</v>
      </c>
      <c r="N8" s="178" t="s">
        <v>48</v>
      </c>
      <c r="O8" s="178" t="s">
        <v>143</v>
      </c>
      <c r="P8" s="178" t="s">
        <v>143</v>
      </c>
      <c r="Q8" s="178" t="s">
        <v>143</v>
      </c>
      <c r="R8" s="178" t="s">
        <v>143</v>
      </c>
      <c r="S8" s="182" t="s">
        <v>46</v>
      </c>
      <c r="T8" s="178" t="s">
        <v>48</v>
      </c>
      <c r="U8" s="178" t="s">
        <v>48</v>
      </c>
      <c r="V8" s="178" t="s">
        <v>48</v>
      </c>
      <c r="W8" s="178" t="s">
        <v>48</v>
      </c>
      <c r="X8" s="178" t="s">
        <v>48</v>
      </c>
      <c r="Y8" s="178" t="s">
        <v>48</v>
      </c>
      <c r="Z8" s="178" t="s">
        <v>143</v>
      </c>
      <c r="AA8" s="180" t="s">
        <v>49</v>
      </c>
      <c r="AB8" s="182" t="s">
        <v>46</v>
      </c>
      <c r="AC8" s="180" t="s">
        <v>49</v>
      </c>
      <c r="AD8" s="178" t="s">
        <v>143</v>
      </c>
      <c r="AE8" s="183" t="s">
        <v>49</v>
      </c>
      <c r="AF8" s="184" t="s">
        <v>46</v>
      </c>
      <c r="AG8" s="185"/>
      <c r="AH8" s="186"/>
      <c r="AI8" s="187"/>
      <c r="AM8" s="126" t="s">
        <v>67</v>
      </c>
      <c r="AT8" s="126" t="s">
        <v>72</v>
      </c>
      <c r="AU8" s="151"/>
      <c r="AV8" s="126" t="s">
        <v>67</v>
      </c>
      <c r="BC8" s="126" t="s">
        <v>72</v>
      </c>
      <c r="BD8" s="151"/>
      <c r="BE8" s="151"/>
      <c r="BF8" s="151"/>
      <c r="BG8" s="151"/>
      <c r="BH8" s="151"/>
    </row>
    <row r="9" spans="1:69" s="189" customFormat="1" ht="42.75" customHeight="1" x14ac:dyDescent="0.2">
      <c r="A9" s="294" t="s">
        <v>31</v>
      </c>
      <c r="B9" s="296" t="s">
        <v>41</v>
      </c>
      <c r="C9" s="296" t="s">
        <v>0</v>
      </c>
      <c r="D9" s="296" t="s">
        <v>44</v>
      </c>
      <c r="E9" s="284" t="s">
        <v>45</v>
      </c>
      <c r="F9" s="296" t="s">
        <v>5</v>
      </c>
      <c r="G9" s="284" t="s">
        <v>53</v>
      </c>
      <c r="H9" s="285" t="s">
        <v>54</v>
      </c>
      <c r="I9" s="297" t="s">
        <v>110</v>
      </c>
      <c r="J9" s="300" t="s">
        <v>55</v>
      </c>
      <c r="K9" s="300" t="s">
        <v>102</v>
      </c>
      <c r="L9" s="301" t="s">
        <v>147</v>
      </c>
      <c r="M9" s="285" t="s">
        <v>20</v>
      </c>
      <c r="N9" s="284" t="s">
        <v>125</v>
      </c>
      <c r="O9" s="284" t="s">
        <v>126</v>
      </c>
      <c r="P9" s="284" t="s">
        <v>127</v>
      </c>
      <c r="Q9" s="284" t="s">
        <v>128</v>
      </c>
      <c r="R9" s="284" t="s">
        <v>129</v>
      </c>
      <c r="S9" s="284" t="s">
        <v>138</v>
      </c>
      <c r="T9" s="284" t="s">
        <v>168</v>
      </c>
      <c r="U9" s="300" t="s">
        <v>166</v>
      </c>
      <c r="V9" s="284" t="s">
        <v>146</v>
      </c>
      <c r="W9" s="284" t="s">
        <v>167</v>
      </c>
      <c r="X9" s="284" t="s">
        <v>145</v>
      </c>
      <c r="Y9" s="285" t="s">
        <v>11</v>
      </c>
      <c r="Z9" s="288" t="s">
        <v>178</v>
      </c>
      <c r="AA9" s="288" t="s">
        <v>174</v>
      </c>
      <c r="AB9" s="288" t="s">
        <v>175</v>
      </c>
      <c r="AC9" s="290" t="s">
        <v>144</v>
      </c>
      <c r="AD9" s="288" t="s">
        <v>74</v>
      </c>
      <c r="AE9" s="292" t="s">
        <v>4</v>
      </c>
      <c r="AF9" s="278" t="s">
        <v>179</v>
      </c>
      <c r="AG9" s="286" t="s">
        <v>161</v>
      </c>
      <c r="AH9" s="278" t="s">
        <v>162</v>
      </c>
      <c r="AI9" s="282" t="s">
        <v>228</v>
      </c>
      <c r="AJ9" s="280" t="s">
        <v>32</v>
      </c>
      <c r="AK9" s="280"/>
      <c r="AL9" s="281"/>
      <c r="AM9" s="274" t="s">
        <v>26</v>
      </c>
      <c r="AN9" s="274" t="s">
        <v>148</v>
      </c>
      <c r="AO9" s="188" t="s">
        <v>164</v>
      </c>
      <c r="AP9" s="188"/>
      <c r="AQ9" s="188"/>
      <c r="AR9" s="188"/>
      <c r="AS9" s="188"/>
      <c r="AU9" s="276" t="s">
        <v>27</v>
      </c>
      <c r="AV9" s="274" t="s">
        <v>26</v>
      </c>
      <c r="AW9" s="274" t="s">
        <v>148</v>
      </c>
      <c r="AX9" s="188" t="s">
        <v>164</v>
      </c>
      <c r="AY9" s="188"/>
      <c r="AZ9" s="188"/>
      <c r="BA9" s="188"/>
      <c r="BB9" s="188"/>
      <c r="BD9" s="276" t="s">
        <v>27</v>
      </c>
      <c r="BE9" s="190"/>
      <c r="BF9" s="190"/>
      <c r="BG9" s="190"/>
      <c r="BH9" s="276" t="s">
        <v>165</v>
      </c>
      <c r="BI9" s="191" t="s">
        <v>157</v>
      </c>
    </row>
    <row r="10" spans="1:69" s="189" customFormat="1" ht="42.75" customHeight="1" x14ac:dyDescent="0.2">
      <c r="A10" s="295"/>
      <c r="B10" s="296"/>
      <c r="C10" s="296"/>
      <c r="D10" s="296"/>
      <c r="E10" s="285"/>
      <c r="F10" s="296"/>
      <c r="G10" s="285"/>
      <c r="H10" s="285"/>
      <c r="I10" s="298"/>
      <c r="J10" s="296"/>
      <c r="K10" s="300"/>
      <c r="L10" s="301"/>
      <c r="M10" s="285"/>
      <c r="N10" s="285"/>
      <c r="O10" s="285"/>
      <c r="P10" s="285"/>
      <c r="Q10" s="285"/>
      <c r="R10" s="285"/>
      <c r="S10" s="285"/>
      <c r="T10" s="285"/>
      <c r="U10" s="296"/>
      <c r="V10" s="285"/>
      <c r="W10" s="285"/>
      <c r="X10" s="285"/>
      <c r="Y10" s="285"/>
      <c r="Z10" s="289"/>
      <c r="AA10" s="289"/>
      <c r="AB10" s="289"/>
      <c r="AC10" s="291"/>
      <c r="AD10" s="289"/>
      <c r="AE10" s="291"/>
      <c r="AF10" s="279"/>
      <c r="AG10" s="287"/>
      <c r="AH10" s="279"/>
      <c r="AI10" s="283"/>
      <c r="AJ10" s="193" t="s">
        <v>160</v>
      </c>
      <c r="AK10" s="194" t="s">
        <v>30</v>
      </c>
      <c r="AL10" s="195" t="s">
        <v>163</v>
      </c>
      <c r="AM10" s="275"/>
      <c r="AN10" s="275"/>
      <c r="AO10" s="188"/>
      <c r="AP10" s="188"/>
      <c r="AQ10" s="188"/>
      <c r="AR10" s="188"/>
      <c r="AS10" s="188"/>
      <c r="AT10" s="189" t="s">
        <v>23</v>
      </c>
      <c r="AU10" s="277"/>
      <c r="AV10" s="275"/>
      <c r="AW10" s="275"/>
      <c r="AX10" s="188"/>
      <c r="AY10" s="188"/>
      <c r="AZ10" s="188"/>
      <c r="BA10" s="188"/>
      <c r="BB10" s="188"/>
      <c r="BC10" s="189" t="s">
        <v>23</v>
      </c>
      <c r="BD10" s="277"/>
      <c r="BE10" s="196"/>
      <c r="BF10" s="196"/>
      <c r="BG10" s="196"/>
      <c r="BH10" s="277"/>
      <c r="BI10" s="189">
        <v>0</v>
      </c>
      <c r="BL10" s="189" t="s">
        <v>171</v>
      </c>
    </row>
    <row r="11" spans="1:69" s="126" customFormat="1" ht="25.35" customHeight="1" x14ac:dyDescent="0.2">
      <c r="A11" s="197" t="s">
        <v>51</v>
      </c>
      <c r="B11" s="171" t="str">
        <f t="shared" ref="B11:B66" si="2">IF($C11="","","高効率空調")</f>
        <v>高効率空調</v>
      </c>
      <c r="C11" s="198" t="s">
        <v>7</v>
      </c>
      <c r="D11" s="17" t="s">
        <v>139</v>
      </c>
      <c r="E11" s="17" t="s">
        <v>136</v>
      </c>
      <c r="F11" s="199" t="s">
        <v>111</v>
      </c>
      <c r="G11" s="49" t="s">
        <v>106</v>
      </c>
      <c r="H11" s="50" t="s">
        <v>56</v>
      </c>
      <c r="I11" s="17" t="s">
        <v>81</v>
      </c>
      <c r="J11" s="199" t="s">
        <v>191</v>
      </c>
      <c r="K11" s="50" t="s">
        <v>28</v>
      </c>
      <c r="L11" s="17"/>
      <c r="M11" s="50" t="s">
        <v>16</v>
      </c>
      <c r="N11" s="199" t="s">
        <v>192</v>
      </c>
      <c r="O11" s="200"/>
      <c r="P11" s="200"/>
      <c r="Q11" s="200"/>
      <c r="R11" s="200"/>
      <c r="S11" s="18" t="s">
        <v>237</v>
      </c>
      <c r="T11" s="198">
        <v>6.4</v>
      </c>
      <c r="U11" s="198">
        <v>10</v>
      </c>
      <c r="V11" s="198">
        <v>2.64</v>
      </c>
      <c r="W11" s="198">
        <v>11.2</v>
      </c>
      <c r="X11" s="198">
        <v>2.75</v>
      </c>
      <c r="Y11" s="50" t="s">
        <v>9</v>
      </c>
      <c r="Z11" s="101"/>
      <c r="AA11" s="101"/>
      <c r="AB11" s="101" t="s">
        <v>177</v>
      </c>
      <c r="AC11" s="57">
        <v>300</v>
      </c>
      <c r="AD11" s="199" t="s">
        <v>169</v>
      </c>
      <c r="AE11" s="25"/>
      <c r="AF11" s="201" t="s">
        <v>16</v>
      </c>
      <c r="AG11" s="65"/>
      <c r="AH11" s="66"/>
      <c r="AI11" s="120"/>
      <c r="AJ11" s="202"/>
      <c r="AK11" s="203"/>
      <c r="AL11" s="204"/>
      <c r="AM11" s="205">
        <v>6.3</v>
      </c>
      <c r="AN11" s="205" t="s">
        <v>199</v>
      </c>
      <c r="AO11" s="205">
        <v>6.3</v>
      </c>
      <c r="AP11" s="205" t="s">
        <v>199</v>
      </c>
      <c r="AQ11" s="205" t="s">
        <v>199</v>
      </c>
      <c r="AR11" s="205" t="s">
        <v>199</v>
      </c>
      <c r="AS11" s="205" t="s">
        <v>199</v>
      </c>
      <c r="AT11" s="206">
        <v>1</v>
      </c>
      <c r="AU11" s="205">
        <v>6.3</v>
      </c>
      <c r="AV11" s="205">
        <v>6.8</v>
      </c>
      <c r="AW11" s="205" t="s">
        <v>199</v>
      </c>
      <c r="AX11" s="205">
        <v>6.8</v>
      </c>
      <c r="AY11" s="205" t="s">
        <v>199</v>
      </c>
      <c r="AZ11" s="205" t="s">
        <v>199</v>
      </c>
      <c r="BA11" s="205" t="s">
        <v>199</v>
      </c>
      <c r="BB11" s="205" t="s">
        <v>199</v>
      </c>
      <c r="BC11" s="206">
        <v>1</v>
      </c>
      <c r="BD11" s="206">
        <v>6.8</v>
      </c>
      <c r="BE11" s="206"/>
      <c r="BF11" s="206"/>
      <c r="BG11" s="206"/>
      <c r="BH11" s="206" t="s">
        <v>200</v>
      </c>
      <c r="BI11" s="191" t="s">
        <v>158</v>
      </c>
      <c r="BJ11" s="191" t="s">
        <v>109</v>
      </c>
      <c r="BK11" s="191" t="s">
        <v>104</v>
      </c>
      <c r="BL11" s="191" t="s">
        <v>159</v>
      </c>
      <c r="BM11" s="207" t="s">
        <v>64</v>
      </c>
      <c r="BN11" s="207" t="s">
        <v>65</v>
      </c>
      <c r="BO11" s="208" t="s">
        <v>237</v>
      </c>
      <c r="BP11" s="208" t="s">
        <v>204</v>
      </c>
      <c r="BQ11" s="126" t="s">
        <v>68</v>
      </c>
    </row>
    <row r="12" spans="1:69" s="208" customFormat="1" ht="25.35" customHeight="1" x14ac:dyDescent="0.2">
      <c r="A12" s="209">
        <f>ROW()-11</f>
        <v>1</v>
      </c>
      <c r="B12" s="171" t="str">
        <f t="shared" si="2"/>
        <v>高効率空調</v>
      </c>
      <c r="C12" s="210" t="s">
        <v>7</v>
      </c>
      <c r="D12" s="17" t="str">
        <f>IF($C$2="","",IF($B12&lt;&gt;"",$C$2,""))</f>
        <v>○○○株式会社</v>
      </c>
      <c r="E12" s="17" t="str">
        <f>IF($F$2="","",IF($B12&lt;&gt;"",$F$2,""))</f>
        <v>マルマルマル</v>
      </c>
      <c r="F12" s="211" t="s">
        <v>112</v>
      </c>
      <c r="G12" s="113" t="s">
        <v>106</v>
      </c>
      <c r="H12" s="212" t="s">
        <v>56</v>
      </c>
      <c r="I12" s="17" t="s">
        <v>75</v>
      </c>
      <c r="J12" s="213" t="s">
        <v>116</v>
      </c>
      <c r="K12" s="214" t="s">
        <v>28</v>
      </c>
      <c r="L12" s="17"/>
      <c r="M12" s="212" t="s">
        <v>16</v>
      </c>
      <c r="N12" s="211" t="s">
        <v>116</v>
      </c>
      <c r="O12" s="215"/>
      <c r="P12" s="215"/>
      <c r="Q12" s="215"/>
      <c r="R12" s="215"/>
      <c r="S12" s="18" t="s">
        <v>237</v>
      </c>
      <c r="T12" s="216">
        <v>7</v>
      </c>
      <c r="U12" s="216">
        <v>3.6</v>
      </c>
      <c r="V12" s="216">
        <v>2.8</v>
      </c>
      <c r="W12" s="212">
        <v>12.5</v>
      </c>
      <c r="X12" s="216">
        <v>3</v>
      </c>
      <c r="Y12" s="212" t="s">
        <v>9</v>
      </c>
      <c r="Z12" s="113" t="s">
        <v>184</v>
      </c>
      <c r="AA12" s="101"/>
      <c r="AB12" s="101" t="s">
        <v>177</v>
      </c>
      <c r="AC12" s="217"/>
      <c r="AD12" s="215"/>
      <c r="AE12" s="218"/>
      <c r="AF12" s="201" t="s">
        <v>217</v>
      </c>
      <c r="AG12" s="219"/>
      <c r="AH12" s="220"/>
      <c r="AI12" s="121">
        <f>IF($F$2="","",IF(AND($B12&lt;&gt;"",$C$3="あり"),1,""))</f>
        <v>1</v>
      </c>
      <c r="AJ12" s="221"/>
      <c r="AK12" s="222"/>
      <c r="AL12" s="223"/>
      <c r="AM12" s="224">
        <v>6.3</v>
      </c>
      <c r="AN12" s="224" t="s">
        <v>199</v>
      </c>
      <c r="AO12" s="224">
        <v>6.3</v>
      </c>
      <c r="AP12" s="224" t="s">
        <v>199</v>
      </c>
      <c r="AQ12" s="224" t="s">
        <v>199</v>
      </c>
      <c r="AR12" s="224" t="s">
        <v>199</v>
      </c>
      <c r="AS12" s="224" t="s">
        <v>199</v>
      </c>
      <c r="AT12" s="225">
        <v>1</v>
      </c>
      <c r="AU12" s="224">
        <v>6.3</v>
      </c>
      <c r="AV12" s="224">
        <v>6.8</v>
      </c>
      <c r="AW12" s="224" t="s">
        <v>199</v>
      </c>
      <c r="AX12" s="224">
        <v>6.8</v>
      </c>
      <c r="AY12" s="224" t="s">
        <v>199</v>
      </c>
      <c r="AZ12" s="224" t="s">
        <v>199</v>
      </c>
      <c r="BA12" s="224" t="s">
        <v>199</v>
      </c>
      <c r="BB12" s="224" t="s">
        <v>199</v>
      </c>
      <c r="BC12" s="225">
        <v>1</v>
      </c>
      <c r="BD12" s="225">
        <v>6.8</v>
      </c>
      <c r="BE12" s="225"/>
      <c r="BF12" s="225"/>
      <c r="BG12" s="225"/>
      <c r="BH12" s="225" t="s">
        <v>200</v>
      </c>
      <c r="BI12" s="226">
        <v>0</v>
      </c>
      <c r="BJ12" s="226">
        <v>0</v>
      </c>
      <c r="BK12" s="226">
        <v>0</v>
      </c>
      <c r="BL12" s="226" t="s">
        <v>205</v>
      </c>
      <c r="BM12" s="227">
        <v>2</v>
      </c>
      <c r="BN12" s="227">
        <v>0</v>
      </c>
      <c r="BO12" s="208" t="s">
        <v>237</v>
      </c>
      <c r="BP12" s="208" t="s">
        <v>206</v>
      </c>
      <c r="BQ12" s="126" t="s">
        <v>68</v>
      </c>
    </row>
    <row r="13" spans="1:69" s="208" customFormat="1" ht="25.35" customHeight="1" x14ac:dyDescent="0.2">
      <c r="A13" s="209">
        <f t="shared" ref="A13:A66" si="3">ROW()-11</f>
        <v>2</v>
      </c>
      <c r="B13" s="171" t="str">
        <f t="shared" si="2"/>
        <v>高効率空調</v>
      </c>
      <c r="C13" s="210" t="s">
        <v>7</v>
      </c>
      <c r="D13" s="17" t="str">
        <f t="shared" ref="D13:D66" si="4">IF($C$2="","",IF($B13&lt;&gt;"",$C$2,""))</f>
        <v>○○○株式会社</v>
      </c>
      <c r="E13" s="17" t="str">
        <f t="shared" ref="E13:E66" si="5">IF($F$2="","",IF($B13&lt;&gt;"",$F$2,""))</f>
        <v>マルマルマル</v>
      </c>
      <c r="F13" s="211" t="s">
        <v>112</v>
      </c>
      <c r="G13" s="113" t="s">
        <v>106</v>
      </c>
      <c r="H13" s="212" t="s">
        <v>56</v>
      </c>
      <c r="I13" s="17" t="s">
        <v>76</v>
      </c>
      <c r="J13" s="213" t="s">
        <v>116</v>
      </c>
      <c r="K13" s="214" t="s">
        <v>28</v>
      </c>
      <c r="L13" s="17"/>
      <c r="M13" s="212" t="s">
        <v>16</v>
      </c>
      <c r="N13" s="211" t="s">
        <v>116</v>
      </c>
      <c r="O13" s="215"/>
      <c r="P13" s="215"/>
      <c r="Q13" s="215"/>
      <c r="R13" s="215"/>
      <c r="S13" s="18" t="s">
        <v>238</v>
      </c>
      <c r="T13" s="228">
        <v>5.0999999999999996</v>
      </c>
      <c r="U13" s="212">
        <v>4</v>
      </c>
      <c r="V13" s="212">
        <v>3</v>
      </c>
      <c r="W13" s="212">
        <v>13</v>
      </c>
      <c r="X13" s="212">
        <v>3.2</v>
      </c>
      <c r="Y13" s="212" t="s">
        <v>9</v>
      </c>
      <c r="Z13" s="101"/>
      <c r="AA13" s="101"/>
      <c r="AB13" s="101" t="s">
        <v>177</v>
      </c>
      <c r="AC13" s="217"/>
      <c r="AD13" s="215"/>
      <c r="AE13" s="218"/>
      <c r="AF13" s="201" t="s">
        <v>16</v>
      </c>
      <c r="AG13" s="219"/>
      <c r="AH13" s="220"/>
      <c r="AI13" s="121">
        <f t="shared" ref="AI13:AI76" si="6">IF($F$2="","",IF(AND($B13&lt;&gt;"",$C$3="あり"),1,""))</f>
        <v>1</v>
      </c>
      <c r="AJ13" s="221"/>
      <c r="AK13" s="222"/>
      <c r="AL13" s="223"/>
      <c r="AM13" s="224">
        <v>6.2</v>
      </c>
      <c r="AN13" s="224" t="s">
        <v>199</v>
      </c>
      <c r="AO13" s="224">
        <v>6.2</v>
      </c>
      <c r="AP13" s="224" t="s">
        <v>199</v>
      </c>
      <c r="AQ13" s="224" t="s">
        <v>199</v>
      </c>
      <c r="AR13" s="224" t="s">
        <v>199</v>
      </c>
      <c r="AS13" s="224" t="s">
        <v>199</v>
      </c>
      <c r="AT13" s="225">
        <v>1</v>
      </c>
      <c r="AU13" s="224">
        <v>6.2</v>
      </c>
      <c r="AV13" s="224">
        <v>6.6999999999999993</v>
      </c>
      <c r="AW13" s="224" t="s">
        <v>199</v>
      </c>
      <c r="AX13" s="224">
        <v>6.6999999999999993</v>
      </c>
      <c r="AY13" s="224" t="s">
        <v>199</v>
      </c>
      <c r="AZ13" s="224" t="s">
        <v>199</v>
      </c>
      <c r="BA13" s="224" t="s">
        <v>199</v>
      </c>
      <c r="BB13" s="224" t="s">
        <v>199</v>
      </c>
      <c r="BC13" s="225">
        <v>1</v>
      </c>
      <c r="BD13" s="225">
        <v>6.7</v>
      </c>
      <c r="BE13" s="225"/>
      <c r="BF13" s="225"/>
      <c r="BG13" s="225"/>
      <c r="BH13" s="225" t="s">
        <v>200</v>
      </c>
      <c r="BI13" s="226">
        <v>0</v>
      </c>
      <c r="BJ13" s="226">
        <v>0</v>
      </c>
      <c r="BK13" s="226">
        <v>0</v>
      </c>
      <c r="BL13" s="226" t="s">
        <v>205</v>
      </c>
      <c r="BM13" s="227">
        <v>2</v>
      </c>
      <c r="BN13" s="227">
        <v>1</v>
      </c>
      <c r="BO13" s="208" t="s">
        <v>238</v>
      </c>
      <c r="BP13" s="208" t="s">
        <v>207</v>
      </c>
      <c r="BQ13" s="126" t="s">
        <v>68</v>
      </c>
    </row>
    <row r="14" spans="1:69" s="208" customFormat="1" ht="25.35" customHeight="1" x14ac:dyDescent="0.2">
      <c r="A14" s="209">
        <f t="shared" si="3"/>
        <v>3</v>
      </c>
      <c r="B14" s="171" t="str">
        <f t="shared" si="2"/>
        <v>高効率空調</v>
      </c>
      <c r="C14" s="210" t="s">
        <v>7</v>
      </c>
      <c r="D14" s="17" t="str">
        <f t="shared" si="4"/>
        <v>○○○株式会社</v>
      </c>
      <c r="E14" s="17" t="str">
        <f t="shared" si="5"/>
        <v>マルマルマル</v>
      </c>
      <c r="F14" s="211" t="s">
        <v>112</v>
      </c>
      <c r="G14" s="113" t="s">
        <v>106</v>
      </c>
      <c r="H14" s="212" t="s">
        <v>122</v>
      </c>
      <c r="I14" s="17" t="s">
        <v>77</v>
      </c>
      <c r="J14" s="211" t="s">
        <v>117</v>
      </c>
      <c r="K14" s="212" t="s">
        <v>28</v>
      </c>
      <c r="L14" s="17"/>
      <c r="M14" s="212" t="s">
        <v>16</v>
      </c>
      <c r="N14" s="211" t="s">
        <v>117</v>
      </c>
      <c r="O14" s="215"/>
      <c r="P14" s="215"/>
      <c r="Q14" s="215"/>
      <c r="R14" s="215"/>
      <c r="S14" s="18" t="s">
        <v>239</v>
      </c>
      <c r="T14" s="216">
        <v>5.5</v>
      </c>
      <c r="U14" s="212">
        <v>4.5</v>
      </c>
      <c r="V14" s="212">
        <v>3.2</v>
      </c>
      <c r="W14" s="212">
        <v>13.5</v>
      </c>
      <c r="X14" s="212">
        <v>3.5</v>
      </c>
      <c r="Y14" s="212" t="s">
        <v>9</v>
      </c>
      <c r="Z14" s="101"/>
      <c r="AA14" s="101"/>
      <c r="AB14" s="101" t="s">
        <v>177</v>
      </c>
      <c r="AC14" s="217">
        <v>400</v>
      </c>
      <c r="AD14" s="215"/>
      <c r="AE14" s="218"/>
      <c r="AF14" s="201" t="s">
        <v>16</v>
      </c>
      <c r="AG14" s="219"/>
      <c r="AH14" s="220"/>
      <c r="AI14" s="121">
        <f t="shared" si="6"/>
        <v>1</v>
      </c>
      <c r="AJ14" s="221"/>
      <c r="AK14" s="222"/>
      <c r="AL14" s="223"/>
      <c r="AM14" s="224">
        <v>5.2</v>
      </c>
      <c r="AN14" s="224" t="s">
        <v>199</v>
      </c>
      <c r="AO14" s="224">
        <v>5.2</v>
      </c>
      <c r="AP14" s="224">
        <v>5.2</v>
      </c>
      <c r="AQ14" s="224" t="s">
        <v>199</v>
      </c>
      <c r="AR14" s="224" t="s">
        <v>199</v>
      </c>
      <c r="AS14" s="224" t="s">
        <v>199</v>
      </c>
      <c r="AT14" s="225">
        <v>1</v>
      </c>
      <c r="AU14" s="224">
        <v>5.2</v>
      </c>
      <c r="AV14" s="224">
        <v>5.6</v>
      </c>
      <c r="AW14" s="224" t="s">
        <v>199</v>
      </c>
      <c r="AX14" s="224">
        <v>5.6</v>
      </c>
      <c r="AY14" s="224">
        <v>5.6</v>
      </c>
      <c r="AZ14" s="224" t="s">
        <v>199</v>
      </c>
      <c r="BA14" s="224" t="s">
        <v>199</v>
      </c>
      <c r="BB14" s="224" t="s">
        <v>199</v>
      </c>
      <c r="BC14" s="225">
        <v>1</v>
      </c>
      <c r="BD14" s="225">
        <v>5.6</v>
      </c>
      <c r="BE14" s="225"/>
      <c r="BF14" s="225"/>
      <c r="BG14" s="225"/>
      <c r="BH14" s="225" t="s">
        <v>200</v>
      </c>
      <c r="BI14" s="226">
        <v>0</v>
      </c>
      <c r="BJ14" s="226">
        <v>0</v>
      </c>
      <c r="BK14" s="226">
        <v>0</v>
      </c>
      <c r="BL14" s="226" t="s">
        <v>208</v>
      </c>
      <c r="BM14" s="227">
        <v>1</v>
      </c>
      <c r="BN14" s="227">
        <v>0</v>
      </c>
      <c r="BO14" s="208" t="s">
        <v>239</v>
      </c>
      <c r="BP14" s="208" t="s">
        <v>209</v>
      </c>
      <c r="BQ14" s="126" t="s">
        <v>69</v>
      </c>
    </row>
    <row r="15" spans="1:69" s="208" customFormat="1" ht="25.35" customHeight="1" x14ac:dyDescent="0.2">
      <c r="A15" s="209">
        <f t="shared" si="3"/>
        <v>4</v>
      </c>
      <c r="B15" s="171" t="str">
        <f t="shared" si="2"/>
        <v>高効率空調</v>
      </c>
      <c r="C15" s="210" t="s">
        <v>7</v>
      </c>
      <c r="D15" s="17" t="str">
        <f t="shared" si="4"/>
        <v>○○○株式会社</v>
      </c>
      <c r="E15" s="17" t="str">
        <f t="shared" si="5"/>
        <v>マルマルマル</v>
      </c>
      <c r="F15" s="211" t="s">
        <v>112</v>
      </c>
      <c r="G15" s="113" t="s">
        <v>106</v>
      </c>
      <c r="H15" s="212" t="s">
        <v>122</v>
      </c>
      <c r="I15" s="17" t="s">
        <v>78</v>
      </c>
      <c r="J15" s="211" t="s">
        <v>118</v>
      </c>
      <c r="K15" s="212" t="s">
        <v>28</v>
      </c>
      <c r="L15" s="17"/>
      <c r="M15" s="212" t="s">
        <v>16</v>
      </c>
      <c r="N15" s="211" t="s">
        <v>118</v>
      </c>
      <c r="O15" s="215"/>
      <c r="P15" s="215"/>
      <c r="Q15" s="215"/>
      <c r="R15" s="215"/>
      <c r="S15" s="18" t="s">
        <v>240</v>
      </c>
      <c r="T15" s="216">
        <v>6</v>
      </c>
      <c r="U15" s="212">
        <v>5</v>
      </c>
      <c r="V15" s="212">
        <v>3.5</v>
      </c>
      <c r="W15" s="212">
        <v>14</v>
      </c>
      <c r="X15" s="212">
        <v>3.8</v>
      </c>
      <c r="Y15" s="212" t="s">
        <v>9</v>
      </c>
      <c r="Z15" s="113" t="s">
        <v>185</v>
      </c>
      <c r="AA15" s="101"/>
      <c r="AB15" s="101" t="s">
        <v>177</v>
      </c>
      <c r="AC15" s="217"/>
      <c r="AD15" s="215"/>
      <c r="AE15" s="218"/>
      <c r="AF15" s="201" t="s">
        <v>16</v>
      </c>
      <c r="AG15" s="219"/>
      <c r="AH15" s="220"/>
      <c r="AI15" s="121">
        <f t="shared" si="6"/>
        <v>1</v>
      </c>
      <c r="AJ15" s="221"/>
      <c r="AK15" s="222"/>
      <c r="AL15" s="223"/>
      <c r="AM15" s="224">
        <v>5.0999999999999996</v>
      </c>
      <c r="AN15" s="224" t="s">
        <v>199</v>
      </c>
      <c r="AO15" s="224">
        <v>5.0999999999999996</v>
      </c>
      <c r="AP15" s="224">
        <v>5.0999999999999996</v>
      </c>
      <c r="AQ15" s="224" t="s">
        <v>199</v>
      </c>
      <c r="AR15" s="224" t="s">
        <v>199</v>
      </c>
      <c r="AS15" s="224" t="s">
        <v>199</v>
      </c>
      <c r="AT15" s="225">
        <v>1</v>
      </c>
      <c r="AU15" s="224">
        <v>5.0999999999999996</v>
      </c>
      <c r="AV15" s="224">
        <v>5.5</v>
      </c>
      <c r="AW15" s="224" t="s">
        <v>199</v>
      </c>
      <c r="AX15" s="224">
        <v>5.5</v>
      </c>
      <c r="AY15" s="224">
        <v>5.5</v>
      </c>
      <c r="AZ15" s="224" t="s">
        <v>199</v>
      </c>
      <c r="BA15" s="224" t="s">
        <v>199</v>
      </c>
      <c r="BB15" s="224" t="s">
        <v>199</v>
      </c>
      <c r="BC15" s="225">
        <v>1</v>
      </c>
      <c r="BD15" s="225">
        <v>5.5</v>
      </c>
      <c r="BE15" s="225"/>
      <c r="BF15" s="225"/>
      <c r="BG15" s="225"/>
      <c r="BH15" s="225" t="s">
        <v>200</v>
      </c>
      <c r="BI15" s="226">
        <v>0</v>
      </c>
      <c r="BJ15" s="226">
        <v>0</v>
      </c>
      <c r="BK15" s="226">
        <v>0</v>
      </c>
      <c r="BL15" s="226" t="s">
        <v>210</v>
      </c>
      <c r="BM15" s="227">
        <v>1</v>
      </c>
      <c r="BN15" s="227">
        <v>0</v>
      </c>
      <c r="BO15" s="208" t="s">
        <v>240</v>
      </c>
      <c r="BP15" s="208" t="s">
        <v>211</v>
      </c>
      <c r="BQ15" s="126" t="s">
        <v>69</v>
      </c>
    </row>
    <row r="16" spans="1:69" s="208" customFormat="1" ht="25.35" customHeight="1" x14ac:dyDescent="0.2">
      <c r="A16" s="209">
        <f t="shared" si="3"/>
        <v>5</v>
      </c>
      <c r="B16" s="171" t="str">
        <f t="shared" si="2"/>
        <v>高効率空調</v>
      </c>
      <c r="C16" s="210" t="s">
        <v>7</v>
      </c>
      <c r="D16" s="17" t="str">
        <f t="shared" si="4"/>
        <v>○○○株式会社</v>
      </c>
      <c r="E16" s="17" t="str">
        <f t="shared" si="5"/>
        <v>マルマルマル</v>
      </c>
      <c r="F16" s="211" t="s">
        <v>114</v>
      </c>
      <c r="G16" s="113" t="s">
        <v>57</v>
      </c>
      <c r="H16" s="212" t="s">
        <v>108</v>
      </c>
      <c r="I16" s="17" t="s">
        <v>90</v>
      </c>
      <c r="J16" s="211" t="s">
        <v>119</v>
      </c>
      <c r="K16" s="212"/>
      <c r="L16" s="17"/>
      <c r="M16" s="212" t="s">
        <v>105</v>
      </c>
      <c r="N16" s="211" t="s">
        <v>116</v>
      </c>
      <c r="O16" s="211" t="s">
        <v>117</v>
      </c>
      <c r="P16" s="211"/>
      <c r="Q16" s="211"/>
      <c r="R16" s="211"/>
      <c r="S16" s="18" t="s">
        <v>202</v>
      </c>
      <c r="T16" s="267"/>
      <c r="U16" s="212">
        <v>33.5</v>
      </c>
      <c r="V16" s="212">
        <v>2.8</v>
      </c>
      <c r="W16" s="212">
        <v>12</v>
      </c>
      <c r="X16" s="212">
        <v>2.8</v>
      </c>
      <c r="Y16" s="212" t="s">
        <v>8</v>
      </c>
      <c r="Z16" s="113" t="s">
        <v>184</v>
      </c>
      <c r="AA16" s="101"/>
      <c r="AB16" s="101" t="s">
        <v>177</v>
      </c>
      <c r="AC16" s="217"/>
      <c r="AD16" s="215"/>
      <c r="AE16" s="218"/>
      <c r="AF16" s="201" t="s">
        <v>217</v>
      </c>
      <c r="AG16" s="219"/>
      <c r="AH16" s="220"/>
      <c r="AI16" s="121">
        <f t="shared" si="6"/>
        <v>1</v>
      </c>
      <c r="AJ16" s="221"/>
      <c r="AK16" s="222"/>
      <c r="AL16" s="223"/>
      <c r="AM16" s="224">
        <v>5</v>
      </c>
      <c r="AN16" s="224" t="s">
        <v>199</v>
      </c>
      <c r="AO16" s="224">
        <v>5</v>
      </c>
      <c r="AP16" s="224">
        <v>5</v>
      </c>
      <c r="AQ16" s="224">
        <v>5</v>
      </c>
      <c r="AR16" s="224" t="s">
        <v>199</v>
      </c>
      <c r="AS16" s="224" t="s">
        <v>199</v>
      </c>
      <c r="AT16" s="225">
        <v>0.9</v>
      </c>
      <c r="AU16" s="224">
        <v>4.5</v>
      </c>
      <c r="AV16" s="224">
        <v>5.3999999999999995</v>
      </c>
      <c r="AW16" s="224" t="s">
        <v>199</v>
      </c>
      <c r="AX16" s="224">
        <v>5.3999999999999995</v>
      </c>
      <c r="AY16" s="224">
        <v>5.3999999999999995</v>
      </c>
      <c r="AZ16" s="224">
        <v>5.3999999999999995</v>
      </c>
      <c r="BA16" s="224" t="s">
        <v>199</v>
      </c>
      <c r="BB16" s="224" t="s">
        <v>199</v>
      </c>
      <c r="BC16" s="225">
        <v>0.9</v>
      </c>
      <c r="BD16" s="225">
        <v>4.8</v>
      </c>
      <c r="BE16" s="225"/>
      <c r="BF16" s="225"/>
      <c r="BG16" s="225"/>
      <c r="BH16" s="225" t="s">
        <v>199</v>
      </c>
      <c r="BI16" s="226">
        <v>0</v>
      </c>
      <c r="BJ16" s="226">
        <v>0</v>
      </c>
      <c r="BK16" s="226">
        <v>0</v>
      </c>
      <c r="BL16" s="226" t="s">
        <v>119</v>
      </c>
      <c r="BM16" s="227">
        <v>1</v>
      </c>
      <c r="BN16" s="227">
        <v>0</v>
      </c>
      <c r="BO16" s="208" t="s">
        <v>241</v>
      </c>
      <c r="BP16" s="208" t="s">
        <v>212</v>
      </c>
      <c r="BQ16" s="126" t="s">
        <v>201</v>
      </c>
    </row>
    <row r="17" spans="1:69" s="208" customFormat="1" ht="25.35" customHeight="1" x14ac:dyDescent="0.2">
      <c r="A17" s="209">
        <f t="shared" si="3"/>
        <v>6</v>
      </c>
      <c r="B17" s="171" t="str">
        <f t="shared" si="2"/>
        <v>高効率空調</v>
      </c>
      <c r="C17" s="210" t="s">
        <v>7</v>
      </c>
      <c r="D17" s="17" t="str">
        <f t="shared" si="4"/>
        <v>○○○株式会社</v>
      </c>
      <c r="E17" s="17" t="str">
        <f t="shared" si="5"/>
        <v>マルマルマル</v>
      </c>
      <c r="F17" s="211" t="s">
        <v>115</v>
      </c>
      <c r="G17" s="113" t="s">
        <v>57</v>
      </c>
      <c r="H17" s="212" t="s">
        <v>108</v>
      </c>
      <c r="I17" s="17" t="s">
        <v>91</v>
      </c>
      <c r="J17" s="211" t="s">
        <v>120</v>
      </c>
      <c r="K17" s="212"/>
      <c r="L17" s="17"/>
      <c r="M17" s="212" t="s">
        <v>105</v>
      </c>
      <c r="N17" s="211" t="s">
        <v>118</v>
      </c>
      <c r="O17" s="211" t="s">
        <v>193</v>
      </c>
      <c r="P17" s="211"/>
      <c r="Q17" s="211"/>
      <c r="R17" s="211"/>
      <c r="S17" s="18" t="s">
        <v>202</v>
      </c>
      <c r="T17" s="229"/>
      <c r="U17" s="212">
        <v>40</v>
      </c>
      <c r="V17" s="212">
        <v>3</v>
      </c>
      <c r="W17" s="212">
        <v>12.5</v>
      </c>
      <c r="X17" s="212">
        <v>3.1</v>
      </c>
      <c r="Y17" s="212" t="s">
        <v>8</v>
      </c>
      <c r="Z17" s="101"/>
      <c r="AA17" s="101"/>
      <c r="AB17" s="101" t="s">
        <v>177</v>
      </c>
      <c r="AC17" s="217"/>
      <c r="AD17" s="215"/>
      <c r="AE17" s="218"/>
      <c r="AF17" s="201" t="s">
        <v>16</v>
      </c>
      <c r="AG17" s="219"/>
      <c r="AH17" s="220"/>
      <c r="AI17" s="121">
        <f t="shared" si="6"/>
        <v>1</v>
      </c>
      <c r="AJ17" s="221"/>
      <c r="AK17" s="222"/>
      <c r="AL17" s="223"/>
      <c r="AM17" s="224">
        <v>5</v>
      </c>
      <c r="AN17" s="224" t="s">
        <v>199</v>
      </c>
      <c r="AO17" s="224">
        <v>5</v>
      </c>
      <c r="AP17" s="224">
        <v>5</v>
      </c>
      <c r="AQ17" s="224">
        <v>5</v>
      </c>
      <c r="AR17" s="224" t="s">
        <v>199</v>
      </c>
      <c r="AS17" s="224" t="s">
        <v>199</v>
      </c>
      <c r="AT17" s="225">
        <v>0.9</v>
      </c>
      <c r="AU17" s="224">
        <v>4.5</v>
      </c>
      <c r="AV17" s="224">
        <v>5.3999999999999995</v>
      </c>
      <c r="AW17" s="224" t="s">
        <v>199</v>
      </c>
      <c r="AX17" s="224">
        <v>5.3999999999999995</v>
      </c>
      <c r="AY17" s="224">
        <v>5.3999999999999995</v>
      </c>
      <c r="AZ17" s="224">
        <v>5.3999999999999995</v>
      </c>
      <c r="BA17" s="224" t="s">
        <v>199</v>
      </c>
      <c r="BB17" s="224" t="s">
        <v>199</v>
      </c>
      <c r="BC17" s="225">
        <v>0.9</v>
      </c>
      <c r="BD17" s="225">
        <v>4.8</v>
      </c>
      <c r="BE17" s="225"/>
      <c r="BF17" s="225"/>
      <c r="BG17" s="225"/>
      <c r="BH17" s="225" t="s">
        <v>199</v>
      </c>
      <c r="BI17" s="226">
        <v>0</v>
      </c>
      <c r="BJ17" s="226">
        <v>0</v>
      </c>
      <c r="BK17" s="226">
        <v>0</v>
      </c>
      <c r="BL17" s="226" t="s">
        <v>120</v>
      </c>
      <c r="BM17" s="227">
        <v>1</v>
      </c>
      <c r="BN17" s="227">
        <v>0</v>
      </c>
      <c r="BO17" s="208" t="s">
        <v>241</v>
      </c>
      <c r="BP17" s="208" t="s">
        <v>213</v>
      </c>
      <c r="BQ17" s="126" t="s">
        <v>201</v>
      </c>
    </row>
    <row r="18" spans="1:69" s="208" customFormat="1" ht="25.35" customHeight="1" x14ac:dyDescent="0.2">
      <c r="A18" s="209">
        <f t="shared" si="3"/>
        <v>7</v>
      </c>
      <c r="B18" s="171" t="str">
        <f t="shared" si="2"/>
        <v>高効率空調</v>
      </c>
      <c r="C18" s="210" t="s">
        <v>7</v>
      </c>
      <c r="D18" s="17" t="str">
        <f t="shared" si="4"/>
        <v>○○○株式会社</v>
      </c>
      <c r="E18" s="17" t="str">
        <f t="shared" si="5"/>
        <v>マルマルマル</v>
      </c>
      <c r="F18" s="211" t="s">
        <v>113</v>
      </c>
      <c r="G18" s="113" t="s">
        <v>58</v>
      </c>
      <c r="H18" s="212" t="s">
        <v>107</v>
      </c>
      <c r="I18" s="17" t="s">
        <v>84</v>
      </c>
      <c r="J18" s="211" t="s">
        <v>121</v>
      </c>
      <c r="K18" s="212" t="s">
        <v>29</v>
      </c>
      <c r="L18" s="17"/>
      <c r="M18" s="212" t="s">
        <v>16</v>
      </c>
      <c r="N18" s="230"/>
      <c r="O18" s="215"/>
      <c r="P18" s="215"/>
      <c r="Q18" s="215"/>
      <c r="R18" s="215"/>
      <c r="S18" s="18" t="s">
        <v>241</v>
      </c>
      <c r="T18" s="229"/>
      <c r="U18" s="212">
        <v>20</v>
      </c>
      <c r="V18" s="212">
        <v>3.5</v>
      </c>
      <c r="W18" s="212">
        <v>13</v>
      </c>
      <c r="X18" s="212">
        <v>3.2</v>
      </c>
      <c r="Y18" s="212" t="s">
        <v>8</v>
      </c>
      <c r="Z18" s="101"/>
      <c r="AA18" s="113" t="s">
        <v>195</v>
      </c>
      <c r="AB18" s="101" t="s">
        <v>177</v>
      </c>
      <c r="AC18" s="217"/>
      <c r="AD18" s="211" t="s">
        <v>169</v>
      </c>
      <c r="AE18" s="218"/>
      <c r="AF18" s="201" t="s">
        <v>16</v>
      </c>
      <c r="AG18" s="219"/>
      <c r="AH18" s="220"/>
      <c r="AI18" s="121">
        <f t="shared" si="6"/>
        <v>1</v>
      </c>
      <c r="AJ18" s="221"/>
      <c r="AK18" s="222"/>
      <c r="AL18" s="223"/>
      <c r="AM18" s="224">
        <v>5</v>
      </c>
      <c r="AN18" s="224" t="s">
        <v>199</v>
      </c>
      <c r="AO18" s="224">
        <v>5</v>
      </c>
      <c r="AP18" s="224">
        <v>5</v>
      </c>
      <c r="AQ18" s="224">
        <v>5</v>
      </c>
      <c r="AR18" s="224">
        <v>5</v>
      </c>
      <c r="AS18" s="224" t="s">
        <v>199</v>
      </c>
      <c r="AT18" s="225">
        <v>0.9</v>
      </c>
      <c r="AU18" s="224">
        <v>4.5</v>
      </c>
      <c r="AV18" s="224">
        <v>5.3999999999999995</v>
      </c>
      <c r="AW18" s="224" t="s">
        <v>199</v>
      </c>
      <c r="AX18" s="224">
        <v>5.3999999999999995</v>
      </c>
      <c r="AY18" s="224">
        <v>5.3999999999999995</v>
      </c>
      <c r="AZ18" s="224">
        <v>5.3999999999999995</v>
      </c>
      <c r="BA18" s="224">
        <v>5.3999999999999995</v>
      </c>
      <c r="BB18" s="224" t="s">
        <v>199</v>
      </c>
      <c r="BC18" s="225">
        <v>0.9</v>
      </c>
      <c r="BD18" s="225">
        <v>4.8</v>
      </c>
      <c r="BE18" s="225"/>
      <c r="BF18" s="225"/>
      <c r="BG18" s="225"/>
      <c r="BH18" s="225" t="s">
        <v>214</v>
      </c>
      <c r="BI18" s="226">
        <v>1</v>
      </c>
      <c r="BJ18" s="226">
        <v>0</v>
      </c>
      <c r="BK18" s="226">
        <v>0</v>
      </c>
      <c r="BL18" s="226" t="s">
        <v>215</v>
      </c>
      <c r="BM18" s="227">
        <v>1</v>
      </c>
      <c r="BN18" s="227">
        <v>0</v>
      </c>
      <c r="BO18" s="208" t="s">
        <v>241</v>
      </c>
      <c r="BP18" s="208" t="s">
        <v>216</v>
      </c>
      <c r="BQ18" s="126" t="s">
        <v>70</v>
      </c>
    </row>
    <row r="19" spans="1:69" s="208" customFormat="1" ht="25.35" customHeight="1" x14ac:dyDescent="0.2">
      <c r="A19" s="209">
        <f t="shared" si="3"/>
        <v>8</v>
      </c>
      <c r="B19" s="171" t="str">
        <f t="shared" si="2"/>
        <v/>
      </c>
      <c r="C19" s="210"/>
      <c r="D19" s="17" t="str">
        <f t="shared" si="4"/>
        <v/>
      </c>
      <c r="E19" s="17" t="str">
        <f t="shared" si="5"/>
        <v/>
      </c>
      <c r="F19" s="211"/>
      <c r="G19" s="113"/>
      <c r="H19" s="212"/>
      <c r="I19" s="17" t="s">
        <v>199</v>
      </c>
      <c r="J19" s="211"/>
      <c r="K19" s="212"/>
      <c r="L19" s="17"/>
      <c r="M19" s="212"/>
      <c r="N19" s="211"/>
      <c r="O19" s="215"/>
      <c r="P19" s="215"/>
      <c r="Q19" s="215"/>
      <c r="R19" s="215"/>
      <c r="S19" s="18" t="s">
        <v>199</v>
      </c>
      <c r="T19" s="212"/>
      <c r="U19" s="212"/>
      <c r="V19" s="212"/>
      <c r="W19" s="212"/>
      <c r="X19" s="212"/>
      <c r="Y19" s="212"/>
      <c r="Z19" s="101"/>
      <c r="AA19" s="101"/>
      <c r="AB19" s="101" t="s">
        <v>199</v>
      </c>
      <c r="AC19" s="217"/>
      <c r="AD19" s="215"/>
      <c r="AE19" s="218"/>
      <c r="AF19" s="201" t="s">
        <v>16</v>
      </c>
      <c r="AG19" s="219"/>
      <c r="AH19" s="220"/>
      <c r="AI19" s="121" t="str">
        <f t="shared" si="6"/>
        <v/>
      </c>
      <c r="AJ19" s="221"/>
      <c r="AK19" s="222"/>
      <c r="AL19" s="223"/>
      <c r="AM19" s="224">
        <v>0</v>
      </c>
      <c r="AN19" s="224" t="s">
        <v>199</v>
      </c>
      <c r="AO19" s="224" t="s">
        <v>199</v>
      </c>
      <c r="AP19" s="224" t="s">
        <v>199</v>
      </c>
      <c r="AQ19" s="224" t="s">
        <v>199</v>
      </c>
      <c r="AR19" s="224" t="s">
        <v>199</v>
      </c>
      <c r="AS19" s="224" t="s">
        <v>199</v>
      </c>
      <c r="AT19" s="225">
        <v>0</v>
      </c>
      <c r="AU19" s="224">
        <v>0</v>
      </c>
      <c r="AV19" s="224">
        <v>0</v>
      </c>
      <c r="AW19" s="224" t="s">
        <v>199</v>
      </c>
      <c r="AX19" s="224" t="s">
        <v>199</v>
      </c>
      <c r="AY19" s="224" t="s">
        <v>199</v>
      </c>
      <c r="AZ19" s="224" t="s">
        <v>199</v>
      </c>
      <c r="BA19" s="224" t="s">
        <v>199</v>
      </c>
      <c r="BB19" s="224" t="s">
        <v>199</v>
      </c>
      <c r="BC19" s="225">
        <v>0</v>
      </c>
      <c r="BD19" s="225">
        <v>0</v>
      </c>
      <c r="BE19" s="225"/>
      <c r="BF19" s="225"/>
      <c r="BG19" s="225"/>
      <c r="BH19" s="225" t="s">
        <v>199</v>
      </c>
      <c r="BI19" s="226">
        <v>0</v>
      </c>
      <c r="BJ19" s="226">
        <v>0</v>
      </c>
      <c r="BK19" s="226">
        <v>0</v>
      </c>
      <c r="BL19" s="226" t="s">
        <v>199</v>
      </c>
      <c r="BM19" s="227">
        <v>0</v>
      </c>
      <c r="BN19" s="227">
        <v>0</v>
      </c>
      <c r="BO19" s="208" t="s">
        <v>242</v>
      </c>
      <c r="BP19" s="208" t="s">
        <v>199</v>
      </c>
      <c r="BQ19" s="126" t="s">
        <v>199</v>
      </c>
    </row>
    <row r="20" spans="1:69" s="208" customFormat="1" ht="25.35" customHeight="1" x14ac:dyDescent="0.2">
      <c r="A20" s="209">
        <f t="shared" si="3"/>
        <v>9</v>
      </c>
      <c r="B20" s="171" t="str">
        <f t="shared" si="2"/>
        <v/>
      </c>
      <c r="C20" s="210"/>
      <c r="D20" s="17" t="str">
        <f t="shared" si="4"/>
        <v/>
      </c>
      <c r="E20" s="17" t="str">
        <f t="shared" si="5"/>
        <v/>
      </c>
      <c r="F20" s="211"/>
      <c r="G20" s="113"/>
      <c r="H20" s="212"/>
      <c r="I20" s="17" t="s">
        <v>199</v>
      </c>
      <c r="J20" s="211"/>
      <c r="K20" s="212"/>
      <c r="L20" s="17"/>
      <c r="M20" s="212"/>
      <c r="N20" s="211"/>
      <c r="O20" s="215"/>
      <c r="P20" s="215"/>
      <c r="Q20" s="215"/>
      <c r="R20" s="215"/>
      <c r="S20" s="18" t="s">
        <v>199</v>
      </c>
      <c r="T20" s="212"/>
      <c r="U20" s="212"/>
      <c r="V20" s="212"/>
      <c r="W20" s="212"/>
      <c r="X20" s="212"/>
      <c r="Y20" s="212"/>
      <c r="Z20" s="101"/>
      <c r="AA20" s="101"/>
      <c r="AB20" s="101" t="s">
        <v>199</v>
      </c>
      <c r="AC20" s="217"/>
      <c r="AD20" s="215"/>
      <c r="AE20" s="218"/>
      <c r="AF20" s="201" t="s">
        <v>16</v>
      </c>
      <c r="AG20" s="219"/>
      <c r="AH20" s="220"/>
      <c r="AI20" s="121" t="str">
        <f t="shared" si="6"/>
        <v/>
      </c>
      <c r="AJ20" s="221"/>
      <c r="AK20" s="222"/>
      <c r="AL20" s="223"/>
      <c r="AM20" s="224">
        <v>0</v>
      </c>
      <c r="AN20" s="224" t="s">
        <v>199</v>
      </c>
      <c r="AO20" s="224" t="s">
        <v>199</v>
      </c>
      <c r="AP20" s="224" t="s">
        <v>199</v>
      </c>
      <c r="AQ20" s="224" t="s">
        <v>199</v>
      </c>
      <c r="AR20" s="224" t="s">
        <v>199</v>
      </c>
      <c r="AS20" s="224" t="s">
        <v>199</v>
      </c>
      <c r="AT20" s="225">
        <v>0</v>
      </c>
      <c r="AU20" s="224">
        <v>0</v>
      </c>
      <c r="AV20" s="224">
        <v>0</v>
      </c>
      <c r="AW20" s="224" t="s">
        <v>199</v>
      </c>
      <c r="AX20" s="224" t="s">
        <v>199</v>
      </c>
      <c r="AY20" s="224" t="s">
        <v>199</v>
      </c>
      <c r="AZ20" s="224" t="s">
        <v>199</v>
      </c>
      <c r="BA20" s="224" t="s">
        <v>199</v>
      </c>
      <c r="BB20" s="224" t="s">
        <v>199</v>
      </c>
      <c r="BC20" s="225">
        <v>0</v>
      </c>
      <c r="BD20" s="225">
        <v>0</v>
      </c>
      <c r="BE20" s="225"/>
      <c r="BF20" s="225"/>
      <c r="BG20" s="225"/>
      <c r="BH20" s="225" t="s">
        <v>199</v>
      </c>
      <c r="BI20" s="226">
        <v>0</v>
      </c>
      <c r="BJ20" s="226">
        <v>0</v>
      </c>
      <c r="BK20" s="226">
        <v>0</v>
      </c>
      <c r="BL20" s="226" t="s">
        <v>199</v>
      </c>
      <c r="BM20" s="227">
        <v>0</v>
      </c>
      <c r="BN20" s="227">
        <v>0</v>
      </c>
      <c r="BO20" s="208" t="s">
        <v>242</v>
      </c>
      <c r="BP20" s="208" t="s">
        <v>199</v>
      </c>
      <c r="BQ20" s="126" t="s">
        <v>199</v>
      </c>
    </row>
    <row r="21" spans="1:69" s="208" customFormat="1" ht="25.35" customHeight="1" x14ac:dyDescent="0.2">
      <c r="A21" s="209">
        <f t="shared" si="3"/>
        <v>10</v>
      </c>
      <c r="B21" s="171" t="str">
        <f t="shared" si="2"/>
        <v/>
      </c>
      <c r="C21" s="210"/>
      <c r="D21" s="17" t="str">
        <f t="shared" si="4"/>
        <v/>
      </c>
      <c r="E21" s="17" t="str">
        <f t="shared" si="5"/>
        <v/>
      </c>
      <c r="F21" s="211"/>
      <c r="G21" s="113"/>
      <c r="H21" s="212"/>
      <c r="I21" s="17" t="s">
        <v>199</v>
      </c>
      <c r="J21" s="211"/>
      <c r="K21" s="212"/>
      <c r="L21" s="17"/>
      <c r="M21" s="212"/>
      <c r="N21" s="211"/>
      <c r="O21" s="215"/>
      <c r="P21" s="215"/>
      <c r="Q21" s="215"/>
      <c r="R21" s="215"/>
      <c r="S21" s="18" t="s">
        <v>199</v>
      </c>
      <c r="T21" s="212"/>
      <c r="U21" s="212"/>
      <c r="V21" s="212"/>
      <c r="W21" s="212"/>
      <c r="X21" s="212"/>
      <c r="Y21" s="212"/>
      <c r="Z21" s="101"/>
      <c r="AA21" s="101"/>
      <c r="AB21" s="101" t="s">
        <v>199</v>
      </c>
      <c r="AC21" s="217"/>
      <c r="AD21" s="215"/>
      <c r="AE21" s="218"/>
      <c r="AF21" s="201" t="s">
        <v>16</v>
      </c>
      <c r="AG21" s="219"/>
      <c r="AH21" s="220"/>
      <c r="AI21" s="121" t="str">
        <f t="shared" si="6"/>
        <v/>
      </c>
      <c r="AJ21" s="221"/>
      <c r="AK21" s="222"/>
      <c r="AL21" s="223"/>
      <c r="AM21" s="224">
        <v>0</v>
      </c>
      <c r="AN21" s="224" t="s">
        <v>199</v>
      </c>
      <c r="AO21" s="224" t="s">
        <v>199</v>
      </c>
      <c r="AP21" s="224" t="s">
        <v>199</v>
      </c>
      <c r="AQ21" s="224" t="s">
        <v>199</v>
      </c>
      <c r="AR21" s="224" t="s">
        <v>199</v>
      </c>
      <c r="AS21" s="224" t="s">
        <v>199</v>
      </c>
      <c r="AT21" s="225">
        <v>0</v>
      </c>
      <c r="AU21" s="224">
        <v>0</v>
      </c>
      <c r="AV21" s="224">
        <v>0</v>
      </c>
      <c r="AW21" s="224" t="s">
        <v>199</v>
      </c>
      <c r="AX21" s="224" t="s">
        <v>199</v>
      </c>
      <c r="AY21" s="224" t="s">
        <v>199</v>
      </c>
      <c r="AZ21" s="224" t="s">
        <v>199</v>
      </c>
      <c r="BA21" s="224" t="s">
        <v>199</v>
      </c>
      <c r="BB21" s="224" t="s">
        <v>199</v>
      </c>
      <c r="BC21" s="225">
        <v>0</v>
      </c>
      <c r="BD21" s="225">
        <v>0</v>
      </c>
      <c r="BE21" s="225"/>
      <c r="BF21" s="225"/>
      <c r="BG21" s="225"/>
      <c r="BH21" s="225" t="s">
        <v>199</v>
      </c>
      <c r="BI21" s="226">
        <v>0</v>
      </c>
      <c r="BJ21" s="226">
        <v>0</v>
      </c>
      <c r="BK21" s="226">
        <v>0</v>
      </c>
      <c r="BL21" s="226" t="s">
        <v>199</v>
      </c>
      <c r="BM21" s="227">
        <v>0</v>
      </c>
      <c r="BN21" s="227">
        <v>0</v>
      </c>
      <c r="BO21" s="208" t="s">
        <v>242</v>
      </c>
      <c r="BP21" s="208" t="s">
        <v>199</v>
      </c>
      <c r="BQ21" s="126" t="s">
        <v>199</v>
      </c>
    </row>
    <row r="22" spans="1:69" s="208" customFormat="1" ht="25.35" customHeight="1" x14ac:dyDescent="0.2">
      <c r="A22" s="209">
        <f t="shared" si="3"/>
        <v>11</v>
      </c>
      <c r="B22" s="171" t="str">
        <f t="shared" si="2"/>
        <v/>
      </c>
      <c r="C22" s="210"/>
      <c r="D22" s="17" t="str">
        <f t="shared" si="4"/>
        <v/>
      </c>
      <c r="E22" s="17" t="str">
        <f t="shared" si="5"/>
        <v/>
      </c>
      <c r="F22" s="211"/>
      <c r="G22" s="113"/>
      <c r="H22" s="212"/>
      <c r="I22" s="17" t="s">
        <v>199</v>
      </c>
      <c r="J22" s="211"/>
      <c r="K22" s="212"/>
      <c r="L22" s="17"/>
      <c r="M22" s="212"/>
      <c r="N22" s="211"/>
      <c r="O22" s="215"/>
      <c r="P22" s="215"/>
      <c r="Q22" s="215"/>
      <c r="R22" s="215"/>
      <c r="S22" s="18" t="s">
        <v>199</v>
      </c>
      <c r="T22" s="212"/>
      <c r="U22" s="212"/>
      <c r="V22" s="212"/>
      <c r="W22" s="212"/>
      <c r="X22" s="212"/>
      <c r="Y22" s="212"/>
      <c r="Z22" s="101"/>
      <c r="AA22" s="101"/>
      <c r="AB22" s="101" t="s">
        <v>199</v>
      </c>
      <c r="AC22" s="217"/>
      <c r="AD22" s="215"/>
      <c r="AE22" s="218"/>
      <c r="AF22" s="201" t="s">
        <v>16</v>
      </c>
      <c r="AG22" s="219"/>
      <c r="AH22" s="220"/>
      <c r="AI22" s="121" t="str">
        <f t="shared" si="6"/>
        <v/>
      </c>
      <c r="AJ22" s="221"/>
      <c r="AK22" s="222"/>
      <c r="AL22" s="223"/>
      <c r="AM22" s="224">
        <v>0</v>
      </c>
      <c r="AN22" s="224" t="s">
        <v>199</v>
      </c>
      <c r="AO22" s="224" t="s">
        <v>199</v>
      </c>
      <c r="AP22" s="224" t="s">
        <v>199</v>
      </c>
      <c r="AQ22" s="224" t="s">
        <v>199</v>
      </c>
      <c r="AR22" s="224" t="s">
        <v>199</v>
      </c>
      <c r="AS22" s="224" t="s">
        <v>199</v>
      </c>
      <c r="AT22" s="225">
        <v>0</v>
      </c>
      <c r="AU22" s="224">
        <v>0</v>
      </c>
      <c r="AV22" s="224">
        <v>0</v>
      </c>
      <c r="AW22" s="224" t="s">
        <v>199</v>
      </c>
      <c r="AX22" s="224" t="s">
        <v>199</v>
      </c>
      <c r="AY22" s="224" t="s">
        <v>199</v>
      </c>
      <c r="AZ22" s="224" t="s">
        <v>199</v>
      </c>
      <c r="BA22" s="224" t="s">
        <v>199</v>
      </c>
      <c r="BB22" s="224" t="s">
        <v>199</v>
      </c>
      <c r="BC22" s="225">
        <v>0</v>
      </c>
      <c r="BD22" s="225">
        <v>0</v>
      </c>
      <c r="BE22" s="225"/>
      <c r="BF22" s="225"/>
      <c r="BG22" s="225"/>
      <c r="BH22" s="225" t="s">
        <v>199</v>
      </c>
      <c r="BI22" s="226">
        <v>0</v>
      </c>
      <c r="BJ22" s="226">
        <v>0</v>
      </c>
      <c r="BK22" s="226">
        <v>0</v>
      </c>
      <c r="BL22" s="226" t="s">
        <v>199</v>
      </c>
      <c r="BM22" s="227">
        <v>0</v>
      </c>
      <c r="BN22" s="227">
        <v>0</v>
      </c>
      <c r="BO22" s="208" t="s">
        <v>242</v>
      </c>
      <c r="BP22" s="208" t="s">
        <v>199</v>
      </c>
      <c r="BQ22" s="126" t="s">
        <v>199</v>
      </c>
    </row>
    <row r="23" spans="1:69" s="208" customFormat="1" ht="25.35" customHeight="1" x14ac:dyDescent="0.2">
      <c r="A23" s="209">
        <f t="shared" si="3"/>
        <v>12</v>
      </c>
      <c r="B23" s="171" t="str">
        <f t="shared" si="2"/>
        <v/>
      </c>
      <c r="C23" s="210"/>
      <c r="D23" s="17" t="str">
        <f t="shared" si="4"/>
        <v/>
      </c>
      <c r="E23" s="17" t="str">
        <f t="shared" si="5"/>
        <v/>
      </c>
      <c r="F23" s="211"/>
      <c r="G23" s="113"/>
      <c r="H23" s="212"/>
      <c r="I23" s="17" t="s">
        <v>199</v>
      </c>
      <c r="J23" s="211"/>
      <c r="K23" s="212"/>
      <c r="L23" s="17"/>
      <c r="M23" s="212"/>
      <c r="N23" s="211"/>
      <c r="O23" s="215"/>
      <c r="P23" s="215"/>
      <c r="Q23" s="215"/>
      <c r="R23" s="215"/>
      <c r="S23" s="18" t="s">
        <v>199</v>
      </c>
      <c r="T23" s="212"/>
      <c r="U23" s="212"/>
      <c r="V23" s="212"/>
      <c r="W23" s="212"/>
      <c r="X23" s="212"/>
      <c r="Y23" s="212"/>
      <c r="Z23" s="101"/>
      <c r="AA23" s="101"/>
      <c r="AB23" s="101" t="s">
        <v>199</v>
      </c>
      <c r="AC23" s="217"/>
      <c r="AD23" s="215"/>
      <c r="AE23" s="218"/>
      <c r="AF23" s="201" t="s">
        <v>16</v>
      </c>
      <c r="AG23" s="219"/>
      <c r="AH23" s="220"/>
      <c r="AI23" s="121" t="str">
        <f t="shared" si="6"/>
        <v/>
      </c>
      <c r="AJ23" s="221"/>
      <c r="AK23" s="222"/>
      <c r="AL23" s="223"/>
      <c r="AM23" s="224">
        <v>0</v>
      </c>
      <c r="AN23" s="224" t="s">
        <v>199</v>
      </c>
      <c r="AO23" s="224" t="s">
        <v>199</v>
      </c>
      <c r="AP23" s="224" t="s">
        <v>199</v>
      </c>
      <c r="AQ23" s="224" t="s">
        <v>199</v>
      </c>
      <c r="AR23" s="224" t="s">
        <v>199</v>
      </c>
      <c r="AS23" s="224" t="s">
        <v>199</v>
      </c>
      <c r="AT23" s="225">
        <v>0</v>
      </c>
      <c r="AU23" s="224">
        <v>0</v>
      </c>
      <c r="AV23" s="224">
        <v>0</v>
      </c>
      <c r="AW23" s="224" t="s">
        <v>199</v>
      </c>
      <c r="AX23" s="224" t="s">
        <v>199</v>
      </c>
      <c r="AY23" s="224" t="s">
        <v>199</v>
      </c>
      <c r="AZ23" s="224" t="s">
        <v>199</v>
      </c>
      <c r="BA23" s="224" t="s">
        <v>199</v>
      </c>
      <c r="BB23" s="224" t="s">
        <v>199</v>
      </c>
      <c r="BC23" s="225">
        <v>0</v>
      </c>
      <c r="BD23" s="225">
        <v>0</v>
      </c>
      <c r="BE23" s="225"/>
      <c r="BF23" s="225"/>
      <c r="BG23" s="225"/>
      <c r="BH23" s="225" t="s">
        <v>199</v>
      </c>
      <c r="BI23" s="226">
        <v>0</v>
      </c>
      <c r="BJ23" s="226">
        <v>0</v>
      </c>
      <c r="BK23" s="226">
        <v>0</v>
      </c>
      <c r="BL23" s="226" t="s">
        <v>199</v>
      </c>
      <c r="BM23" s="227">
        <v>0</v>
      </c>
      <c r="BN23" s="227">
        <v>0</v>
      </c>
      <c r="BO23" s="208" t="s">
        <v>242</v>
      </c>
      <c r="BP23" s="208" t="s">
        <v>199</v>
      </c>
      <c r="BQ23" s="126" t="s">
        <v>199</v>
      </c>
    </row>
    <row r="24" spans="1:69" s="208" customFormat="1" ht="25.35" customHeight="1" x14ac:dyDescent="0.2">
      <c r="A24" s="209">
        <f t="shared" si="3"/>
        <v>13</v>
      </c>
      <c r="B24" s="171" t="str">
        <f t="shared" si="2"/>
        <v/>
      </c>
      <c r="C24" s="210"/>
      <c r="D24" s="17" t="str">
        <f t="shared" si="4"/>
        <v/>
      </c>
      <c r="E24" s="17" t="str">
        <f t="shared" si="5"/>
        <v/>
      </c>
      <c r="F24" s="211"/>
      <c r="G24" s="113"/>
      <c r="H24" s="212"/>
      <c r="I24" s="17" t="s">
        <v>199</v>
      </c>
      <c r="J24" s="211"/>
      <c r="K24" s="212"/>
      <c r="L24" s="17"/>
      <c r="M24" s="212"/>
      <c r="N24" s="211"/>
      <c r="O24" s="215"/>
      <c r="P24" s="215"/>
      <c r="Q24" s="215"/>
      <c r="R24" s="215"/>
      <c r="S24" s="18" t="s">
        <v>199</v>
      </c>
      <c r="T24" s="212"/>
      <c r="U24" s="212"/>
      <c r="V24" s="212"/>
      <c r="W24" s="212"/>
      <c r="X24" s="212"/>
      <c r="Y24" s="212"/>
      <c r="Z24" s="101"/>
      <c r="AA24" s="101"/>
      <c r="AB24" s="101" t="s">
        <v>199</v>
      </c>
      <c r="AC24" s="217"/>
      <c r="AD24" s="215"/>
      <c r="AE24" s="218"/>
      <c r="AF24" s="201" t="s">
        <v>16</v>
      </c>
      <c r="AG24" s="219"/>
      <c r="AH24" s="220"/>
      <c r="AI24" s="121" t="str">
        <f t="shared" si="6"/>
        <v/>
      </c>
      <c r="AJ24" s="221"/>
      <c r="AK24" s="222"/>
      <c r="AL24" s="223"/>
      <c r="AM24" s="224">
        <v>0</v>
      </c>
      <c r="AN24" s="224" t="s">
        <v>199</v>
      </c>
      <c r="AO24" s="224" t="s">
        <v>199</v>
      </c>
      <c r="AP24" s="224" t="s">
        <v>199</v>
      </c>
      <c r="AQ24" s="224" t="s">
        <v>199</v>
      </c>
      <c r="AR24" s="224" t="s">
        <v>199</v>
      </c>
      <c r="AS24" s="224" t="s">
        <v>199</v>
      </c>
      <c r="AT24" s="225">
        <v>0</v>
      </c>
      <c r="AU24" s="224">
        <v>0</v>
      </c>
      <c r="AV24" s="224">
        <v>0</v>
      </c>
      <c r="AW24" s="224" t="s">
        <v>199</v>
      </c>
      <c r="AX24" s="224" t="s">
        <v>199</v>
      </c>
      <c r="AY24" s="224" t="s">
        <v>199</v>
      </c>
      <c r="AZ24" s="224" t="s">
        <v>199</v>
      </c>
      <c r="BA24" s="224" t="s">
        <v>199</v>
      </c>
      <c r="BB24" s="224" t="s">
        <v>199</v>
      </c>
      <c r="BC24" s="225">
        <v>0</v>
      </c>
      <c r="BD24" s="225">
        <v>0</v>
      </c>
      <c r="BE24" s="225"/>
      <c r="BF24" s="225"/>
      <c r="BG24" s="225"/>
      <c r="BH24" s="225" t="s">
        <v>199</v>
      </c>
      <c r="BI24" s="226">
        <v>0</v>
      </c>
      <c r="BJ24" s="226">
        <v>0</v>
      </c>
      <c r="BK24" s="226">
        <v>0</v>
      </c>
      <c r="BL24" s="226" t="s">
        <v>199</v>
      </c>
      <c r="BM24" s="227">
        <v>0</v>
      </c>
      <c r="BN24" s="227">
        <v>0</v>
      </c>
      <c r="BO24" s="208" t="s">
        <v>242</v>
      </c>
      <c r="BP24" s="208" t="s">
        <v>199</v>
      </c>
      <c r="BQ24" s="126" t="s">
        <v>199</v>
      </c>
    </row>
    <row r="25" spans="1:69" s="208" customFormat="1" ht="25.35" customHeight="1" x14ac:dyDescent="0.2">
      <c r="A25" s="209">
        <f t="shared" si="3"/>
        <v>14</v>
      </c>
      <c r="B25" s="171" t="str">
        <f t="shared" si="2"/>
        <v/>
      </c>
      <c r="C25" s="210"/>
      <c r="D25" s="17" t="str">
        <f t="shared" si="4"/>
        <v/>
      </c>
      <c r="E25" s="17" t="str">
        <f t="shared" si="5"/>
        <v/>
      </c>
      <c r="F25" s="211"/>
      <c r="G25" s="113"/>
      <c r="H25" s="212"/>
      <c r="I25" s="17" t="s">
        <v>199</v>
      </c>
      <c r="J25" s="211"/>
      <c r="K25" s="212"/>
      <c r="L25" s="17"/>
      <c r="M25" s="212"/>
      <c r="N25" s="211"/>
      <c r="O25" s="215"/>
      <c r="P25" s="215"/>
      <c r="Q25" s="215"/>
      <c r="R25" s="215"/>
      <c r="S25" s="18" t="s">
        <v>199</v>
      </c>
      <c r="T25" s="212"/>
      <c r="U25" s="212"/>
      <c r="V25" s="212"/>
      <c r="W25" s="212"/>
      <c r="X25" s="212"/>
      <c r="Y25" s="212"/>
      <c r="Z25" s="101"/>
      <c r="AA25" s="101"/>
      <c r="AB25" s="101" t="s">
        <v>199</v>
      </c>
      <c r="AC25" s="217"/>
      <c r="AD25" s="215"/>
      <c r="AE25" s="218"/>
      <c r="AF25" s="201" t="s">
        <v>16</v>
      </c>
      <c r="AG25" s="219"/>
      <c r="AH25" s="220"/>
      <c r="AI25" s="121" t="str">
        <f t="shared" si="6"/>
        <v/>
      </c>
      <c r="AJ25" s="221"/>
      <c r="AK25" s="222"/>
      <c r="AL25" s="223"/>
      <c r="AM25" s="224">
        <v>0</v>
      </c>
      <c r="AN25" s="224" t="s">
        <v>199</v>
      </c>
      <c r="AO25" s="224" t="s">
        <v>199</v>
      </c>
      <c r="AP25" s="224" t="s">
        <v>199</v>
      </c>
      <c r="AQ25" s="224" t="s">
        <v>199</v>
      </c>
      <c r="AR25" s="224" t="s">
        <v>199</v>
      </c>
      <c r="AS25" s="224" t="s">
        <v>199</v>
      </c>
      <c r="AT25" s="225">
        <v>0</v>
      </c>
      <c r="AU25" s="224">
        <v>0</v>
      </c>
      <c r="AV25" s="224">
        <v>0</v>
      </c>
      <c r="AW25" s="224" t="s">
        <v>199</v>
      </c>
      <c r="AX25" s="224" t="s">
        <v>199</v>
      </c>
      <c r="AY25" s="224" t="s">
        <v>199</v>
      </c>
      <c r="AZ25" s="224" t="s">
        <v>199</v>
      </c>
      <c r="BA25" s="224" t="s">
        <v>199</v>
      </c>
      <c r="BB25" s="224" t="s">
        <v>199</v>
      </c>
      <c r="BC25" s="225">
        <v>0</v>
      </c>
      <c r="BD25" s="225">
        <v>0</v>
      </c>
      <c r="BE25" s="225"/>
      <c r="BF25" s="225"/>
      <c r="BG25" s="225"/>
      <c r="BH25" s="225" t="s">
        <v>199</v>
      </c>
      <c r="BI25" s="226">
        <v>0</v>
      </c>
      <c r="BJ25" s="226">
        <v>0</v>
      </c>
      <c r="BK25" s="226">
        <v>0</v>
      </c>
      <c r="BL25" s="226" t="s">
        <v>199</v>
      </c>
      <c r="BM25" s="227">
        <v>0</v>
      </c>
      <c r="BN25" s="227">
        <v>0</v>
      </c>
      <c r="BO25" s="208" t="s">
        <v>242</v>
      </c>
      <c r="BP25" s="208" t="s">
        <v>199</v>
      </c>
      <c r="BQ25" s="126" t="s">
        <v>199</v>
      </c>
    </row>
    <row r="26" spans="1:69" s="208" customFormat="1" ht="25.35" customHeight="1" x14ac:dyDescent="0.2">
      <c r="A26" s="209">
        <f t="shared" si="3"/>
        <v>15</v>
      </c>
      <c r="B26" s="171" t="str">
        <f t="shared" si="2"/>
        <v/>
      </c>
      <c r="C26" s="210"/>
      <c r="D26" s="17" t="str">
        <f t="shared" si="4"/>
        <v/>
      </c>
      <c r="E26" s="17" t="str">
        <f t="shared" si="5"/>
        <v/>
      </c>
      <c r="F26" s="211"/>
      <c r="G26" s="113"/>
      <c r="H26" s="212"/>
      <c r="I26" s="17" t="s">
        <v>199</v>
      </c>
      <c r="J26" s="211"/>
      <c r="K26" s="212"/>
      <c r="L26" s="17"/>
      <c r="M26" s="212"/>
      <c r="N26" s="211"/>
      <c r="O26" s="215"/>
      <c r="P26" s="215"/>
      <c r="Q26" s="215"/>
      <c r="R26" s="215"/>
      <c r="S26" s="18" t="s">
        <v>199</v>
      </c>
      <c r="T26" s="212"/>
      <c r="U26" s="212"/>
      <c r="V26" s="212"/>
      <c r="W26" s="212"/>
      <c r="X26" s="212"/>
      <c r="Y26" s="212"/>
      <c r="Z26" s="101"/>
      <c r="AA26" s="101"/>
      <c r="AB26" s="101" t="s">
        <v>199</v>
      </c>
      <c r="AC26" s="217"/>
      <c r="AD26" s="215"/>
      <c r="AE26" s="218"/>
      <c r="AF26" s="201" t="s">
        <v>16</v>
      </c>
      <c r="AG26" s="219"/>
      <c r="AH26" s="220"/>
      <c r="AI26" s="121" t="str">
        <f t="shared" si="6"/>
        <v/>
      </c>
      <c r="AJ26" s="221"/>
      <c r="AK26" s="222"/>
      <c r="AL26" s="223"/>
      <c r="AM26" s="224">
        <v>0</v>
      </c>
      <c r="AN26" s="224" t="s">
        <v>199</v>
      </c>
      <c r="AO26" s="224" t="s">
        <v>199</v>
      </c>
      <c r="AP26" s="224" t="s">
        <v>199</v>
      </c>
      <c r="AQ26" s="224" t="s">
        <v>199</v>
      </c>
      <c r="AR26" s="224" t="s">
        <v>199</v>
      </c>
      <c r="AS26" s="224" t="s">
        <v>199</v>
      </c>
      <c r="AT26" s="225">
        <v>0</v>
      </c>
      <c r="AU26" s="224">
        <v>0</v>
      </c>
      <c r="AV26" s="224">
        <v>0</v>
      </c>
      <c r="AW26" s="224" t="s">
        <v>199</v>
      </c>
      <c r="AX26" s="224" t="s">
        <v>199</v>
      </c>
      <c r="AY26" s="224" t="s">
        <v>199</v>
      </c>
      <c r="AZ26" s="224" t="s">
        <v>199</v>
      </c>
      <c r="BA26" s="224" t="s">
        <v>199</v>
      </c>
      <c r="BB26" s="224" t="s">
        <v>199</v>
      </c>
      <c r="BC26" s="225">
        <v>0</v>
      </c>
      <c r="BD26" s="225">
        <v>0</v>
      </c>
      <c r="BE26" s="225"/>
      <c r="BF26" s="225"/>
      <c r="BG26" s="225"/>
      <c r="BH26" s="225" t="s">
        <v>199</v>
      </c>
      <c r="BI26" s="226">
        <v>0</v>
      </c>
      <c r="BJ26" s="226">
        <v>0</v>
      </c>
      <c r="BK26" s="226">
        <v>0</v>
      </c>
      <c r="BL26" s="226" t="s">
        <v>199</v>
      </c>
      <c r="BM26" s="227">
        <v>0</v>
      </c>
      <c r="BN26" s="227">
        <v>0</v>
      </c>
      <c r="BO26" s="208" t="s">
        <v>242</v>
      </c>
      <c r="BP26" s="208" t="s">
        <v>199</v>
      </c>
      <c r="BQ26" s="126" t="s">
        <v>199</v>
      </c>
    </row>
    <row r="27" spans="1:69" s="208" customFormat="1" ht="25.35" customHeight="1" x14ac:dyDescent="0.2">
      <c r="A27" s="209">
        <f t="shared" si="3"/>
        <v>16</v>
      </c>
      <c r="B27" s="171" t="str">
        <f t="shared" si="2"/>
        <v/>
      </c>
      <c r="C27" s="210"/>
      <c r="D27" s="17" t="str">
        <f t="shared" si="4"/>
        <v/>
      </c>
      <c r="E27" s="17" t="str">
        <f t="shared" si="5"/>
        <v/>
      </c>
      <c r="F27" s="211"/>
      <c r="G27" s="113"/>
      <c r="H27" s="212"/>
      <c r="I27" s="17" t="s">
        <v>199</v>
      </c>
      <c r="J27" s="211"/>
      <c r="K27" s="212"/>
      <c r="L27" s="17"/>
      <c r="M27" s="212"/>
      <c r="N27" s="211"/>
      <c r="O27" s="215"/>
      <c r="P27" s="215"/>
      <c r="Q27" s="215"/>
      <c r="R27" s="215"/>
      <c r="S27" s="18" t="s">
        <v>199</v>
      </c>
      <c r="T27" s="212"/>
      <c r="U27" s="212"/>
      <c r="V27" s="212"/>
      <c r="W27" s="212"/>
      <c r="X27" s="212"/>
      <c r="Y27" s="212"/>
      <c r="Z27" s="101"/>
      <c r="AA27" s="101"/>
      <c r="AB27" s="101" t="s">
        <v>199</v>
      </c>
      <c r="AC27" s="217"/>
      <c r="AD27" s="215"/>
      <c r="AE27" s="218"/>
      <c r="AF27" s="201" t="s">
        <v>16</v>
      </c>
      <c r="AG27" s="219"/>
      <c r="AH27" s="220"/>
      <c r="AI27" s="121" t="str">
        <f t="shared" si="6"/>
        <v/>
      </c>
      <c r="AJ27" s="221"/>
      <c r="AK27" s="222"/>
      <c r="AL27" s="223"/>
      <c r="AM27" s="224">
        <v>0</v>
      </c>
      <c r="AN27" s="224" t="s">
        <v>199</v>
      </c>
      <c r="AO27" s="224" t="s">
        <v>199</v>
      </c>
      <c r="AP27" s="224" t="s">
        <v>199</v>
      </c>
      <c r="AQ27" s="224" t="s">
        <v>199</v>
      </c>
      <c r="AR27" s="224" t="s">
        <v>199</v>
      </c>
      <c r="AS27" s="224" t="s">
        <v>199</v>
      </c>
      <c r="AT27" s="225">
        <v>0</v>
      </c>
      <c r="AU27" s="224">
        <v>0</v>
      </c>
      <c r="AV27" s="224">
        <v>0</v>
      </c>
      <c r="AW27" s="224" t="s">
        <v>199</v>
      </c>
      <c r="AX27" s="224" t="s">
        <v>199</v>
      </c>
      <c r="AY27" s="224" t="s">
        <v>199</v>
      </c>
      <c r="AZ27" s="224" t="s">
        <v>199</v>
      </c>
      <c r="BA27" s="224" t="s">
        <v>199</v>
      </c>
      <c r="BB27" s="224" t="s">
        <v>199</v>
      </c>
      <c r="BC27" s="225">
        <v>0</v>
      </c>
      <c r="BD27" s="225">
        <v>0</v>
      </c>
      <c r="BE27" s="225"/>
      <c r="BF27" s="225"/>
      <c r="BG27" s="225"/>
      <c r="BH27" s="225" t="s">
        <v>199</v>
      </c>
      <c r="BI27" s="226">
        <v>0</v>
      </c>
      <c r="BJ27" s="226">
        <v>0</v>
      </c>
      <c r="BK27" s="226">
        <v>0</v>
      </c>
      <c r="BL27" s="226" t="s">
        <v>199</v>
      </c>
      <c r="BM27" s="227">
        <v>0</v>
      </c>
      <c r="BN27" s="227">
        <v>0</v>
      </c>
      <c r="BO27" s="208" t="s">
        <v>242</v>
      </c>
      <c r="BP27" s="208" t="s">
        <v>199</v>
      </c>
      <c r="BQ27" s="126" t="s">
        <v>199</v>
      </c>
    </row>
    <row r="28" spans="1:69" s="208" customFormat="1" ht="25.35" customHeight="1" x14ac:dyDescent="0.2">
      <c r="A28" s="209">
        <f t="shared" si="3"/>
        <v>17</v>
      </c>
      <c r="B28" s="171" t="str">
        <f t="shared" si="2"/>
        <v/>
      </c>
      <c r="C28" s="210"/>
      <c r="D28" s="17" t="str">
        <f t="shared" si="4"/>
        <v/>
      </c>
      <c r="E28" s="17" t="str">
        <f t="shared" si="5"/>
        <v/>
      </c>
      <c r="F28" s="211"/>
      <c r="G28" s="113"/>
      <c r="H28" s="212"/>
      <c r="I28" s="17" t="s">
        <v>199</v>
      </c>
      <c r="J28" s="211"/>
      <c r="K28" s="212"/>
      <c r="L28" s="17"/>
      <c r="M28" s="212"/>
      <c r="N28" s="211"/>
      <c r="O28" s="215"/>
      <c r="P28" s="215"/>
      <c r="Q28" s="215"/>
      <c r="R28" s="215"/>
      <c r="S28" s="18" t="s">
        <v>199</v>
      </c>
      <c r="T28" s="212"/>
      <c r="U28" s="212"/>
      <c r="V28" s="212"/>
      <c r="W28" s="212"/>
      <c r="X28" s="212"/>
      <c r="Y28" s="212"/>
      <c r="Z28" s="101"/>
      <c r="AA28" s="101"/>
      <c r="AB28" s="101" t="s">
        <v>199</v>
      </c>
      <c r="AC28" s="217"/>
      <c r="AD28" s="215"/>
      <c r="AE28" s="218"/>
      <c r="AF28" s="201" t="s">
        <v>16</v>
      </c>
      <c r="AG28" s="219"/>
      <c r="AH28" s="220"/>
      <c r="AI28" s="121" t="str">
        <f t="shared" si="6"/>
        <v/>
      </c>
      <c r="AJ28" s="221"/>
      <c r="AK28" s="222"/>
      <c r="AL28" s="223"/>
      <c r="AM28" s="224">
        <v>0</v>
      </c>
      <c r="AN28" s="224" t="s">
        <v>199</v>
      </c>
      <c r="AO28" s="224" t="s">
        <v>199</v>
      </c>
      <c r="AP28" s="224" t="s">
        <v>199</v>
      </c>
      <c r="AQ28" s="224" t="s">
        <v>199</v>
      </c>
      <c r="AR28" s="224" t="s">
        <v>199</v>
      </c>
      <c r="AS28" s="224" t="s">
        <v>199</v>
      </c>
      <c r="AT28" s="225">
        <v>0</v>
      </c>
      <c r="AU28" s="224">
        <v>0</v>
      </c>
      <c r="AV28" s="224">
        <v>0</v>
      </c>
      <c r="AW28" s="224" t="s">
        <v>199</v>
      </c>
      <c r="AX28" s="224" t="s">
        <v>199</v>
      </c>
      <c r="AY28" s="224" t="s">
        <v>199</v>
      </c>
      <c r="AZ28" s="224" t="s">
        <v>199</v>
      </c>
      <c r="BA28" s="224" t="s">
        <v>199</v>
      </c>
      <c r="BB28" s="224" t="s">
        <v>199</v>
      </c>
      <c r="BC28" s="225">
        <v>0</v>
      </c>
      <c r="BD28" s="225">
        <v>0</v>
      </c>
      <c r="BE28" s="225"/>
      <c r="BF28" s="225"/>
      <c r="BG28" s="225"/>
      <c r="BH28" s="225" t="s">
        <v>199</v>
      </c>
      <c r="BI28" s="226">
        <v>0</v>
      </c>
      <c r="BJ28" s="226">
        <v>0</v>
      </c>
      <c r="BK28" s="226">
        <v>0</v>
      </c>
      <c r="BL28" s="226" t="s">
        <v>199</v>
      </c>
      <c r="BM28" s="227">
        <v>0</v>
      </c>
      <c r="BN28" s="227">
        <v>0</v>
      </c>
      <c r="BO28" s="208" t="s">
        <v>242</v>
      </c>
      <c r="BP28" s="208" t="s">
        <v>199</v>
      </c>
      <c r="BQ28" s="126" t="s">
        <v>199</v>
      </c>
    </row>
    <row r="29" spans="1:69" s="208" customFormat="1" ht="25.35" customHeight="1" x14ac:dyDescent="0.2">
      <c r="A29" s="209">
        <f t="shared" si="3"/>
        <v>18</v>
      </c>
      <c r="B29" s="171" t="str">
        <f t="shared" si="2"/>
        <v/>
      </c>
      <c r="C29" s="210"/>
      <c r="D29" s="17" t="str">
        <f t="shared" si="4"/>
        <v/>
      </c>
      <c r="E29" s="17" t="str">
        <f t="shared" si="5"/>
        <v/>
      </c>
      <c r="F29" s="211"/>
      <c r="G29" s="113"/>
      <c r="H29" s="212"/>
      <c r="I29" s="17" t="s">
        <v>199</v>
      </c>
      <c r="J29" s="211"/>
      <c r="K29" s="212"/>
      <c r="L29" s="17"/>
      <c r="M29" s="212"/>
      <c r="N29" s="211"/>
      <c r="O29" s="215"/>
      <c r="P29" s="215"/>
      <c r="Q29" s="215"/>
      <c r="R29" s="215"/>
      <c r="S29" s="18" t="s">
        <v>199</v>
      </c>
      <c r="T29" s="212"/>
      <c r="U29" s="212"/>
      <c r="V29" s="212"/>
      <c r="W29" s="212"/>
      <c r="X29" s="212"/>
      <c r="Y29" s="212"/>
      <c r="Z29" s="101"/>
      <c r="AA29" s="101"/>
      <c r="AB29" s="101" t="s">
        <v>199</v>
      </c>
      <c r="AC29" s="217"/>
      <c r="AD29" s="215"/>
      <c r="AE29" s="218"/>
      <c r="AF29" s="201" t="s">
        <v>16</v>
      </c>
      <c r="AG29" s="219"/>
      <c r="AH29" s="220"/>
      <c r="AI29" s="121" t="str">
        <f t="shared" si="6"/>
        <v/>
      </c>
      <c r="AJ29" s="221"/>
      <c r="AK29" s="222"/>
      <c r="AL29" s="223"/>
      <c r="AM29" s="224">
        <v>0</v>
      </c>
      <c r="AN29" s="224" t="s">
        <v>199</v>
      </c>
      <c r="AO29" s="224" t="s">
        <v>199</v>
      </c>
      <c r="AP29" s="224" t="s">
        <v>199</v>
      </c>
      <c r="AQ29" s="224" t="s">
        <v>199</v>
      </c>
      <c r="AR29" s="224" t="s">
        <v>199</v>
      </c>
      <c r="AS29" s="224" t="s">
        <v>199</v>
      </c>
      <c r="AT29" s="225">
        <v>0</v>
      </c>
      <c r="AU29" s="224">
        <v>0</v>
      </c>
      <c r="AV29" s="224">
        <v>0</v>
      </c>
      <c r="AW29" s="224" t="s">
        <v>199</v>
      </c>
      <c r="AX29" s="224" t="s">
        <v>199</v>
      </c>
      <c r="AY29" s="224" t="s">
        <v>199</v>
      </c>
      <c r="AZ29" s="224" t="s">
        <v>199</v>
      </c>
      <c r="BA29" s="224" t="s">
        <v>199</v>
      </c>
      <c r="BB29" s="224" t="s">
        <v>199</v>
      </c>
      <c r="BC29" s="225">
        <v>0</v>
      </c>
      <c r="BD29" s="225">
        <v>0</v>
      </c>
      <c r="BE29" s="225"/>
      <c r="BF29" s="225"/>
      <c r="BG29" s="225"/>
      <c r="BH29" s="225" t="s">
        <v>199</v>
      </c>
      <c r="BI29" s="226">
        <v>0</v>
      </c>
      <c r="BJ29" s="226">
        <v>0</v>
      </c>
      <c r="BK29" s="226">
        <v>0</v>
      </c>
      <c r="BL29" s="226" t="s">
        <v>199</v>
      </c>
      <c r="BM29" s="227">
        <v>0</v>
      </c>
      <c r="BN29" s="227">
        <v>0</v>
      </c>
      <c r="BO29" s="208" t="s">
        <v>242</v>
      </c>
      <c r="BP29" s="208" t="s">
        <v>199</v>
      </c>
      <c r="BQ29" s="126" t="s">
        <v>199</v>
      </c>
    </row>
    <row r="30" spans="1:69" s="208" customFormat="1" ht="25.35" customHeight="1" x14ac:dyDescent="0.2">
      <c r="A30" s="209">
        <f t="shared" si="3"/>
        <v>19</v>
      </c>
      <c r="B30" s="171" t="str">
        <f t="shared" si="2"/>
        <v/>
      </c>
      <c r="C30" s="210"/>
      <c r="D30" s="17" t="str">
        <f t="shared" si="4"/>
        <v/>
      </c>
      <c r="E30" s="17" t="str">
        <f t="shared" si="5"/>
        <v/>
      </c>
      <c r="F30" s="211"/>
      <c r="G30" s="113"/>
      <c r="H30" s="212"/>
      <c r="I30" s="17" t="s">
        <v>199</v>
      </c>
      <c r="J30" s="211"/>
      <c r="K30" s="212"/>
      <c r="L30" s="17"/>
      <c r="M30" s="212"/>
      <c r="N30" s="211"/>
      <c r="O30" s="215"/>
      <c r="P30" s="215"/>
      <c r="Q30" s="215"/>
      <c r="R30" s="215"/>
      <c r="S30" s="18" t="s">
        <v>199</v>
      </c>
      <c r="T30" s="212"/>
      <c r="U30" s="212"/>
      <c r="V30" s="212"/>
      <c r="W30" s="212"/>
      <c r="X30" s="212"/>
      <c r="Y30" s="212"/>
      <c r="Z30" s="101"/>
      <c r="AA30" s="101"/>
      <c r="AB30" s="101" t="s">
        <v>199</v>
      </c>
      <c r="AC30" s="217"/>
      <c r="AD30" s="215"/>
      <c r="AE30" s="218"/>
      <c r="AF30" s="201" t="s">
        <v>16</v>
      </c>
      <c r="AG30" s="219"/>
      <c r="AH30" s="220"/>
      <c r="AI30" s="121" t="str">
        <f t="shared" si="6"/>
        <v/>
      </c>
      <c r="AJ30" s="221"/>
      <c r="AK30" s="222"/>
      <c r="AL30" s="223"/>
      <c r="AM30" s="224">
        <v>0</v>
      </c>
      <c r="AN30" s="224" t="s">
        <v>199</v>
      </c>
      <c r="AO30" s="224" t="s">
        <v>199</v>
      </c>
      <c r="AP30" s="224" t="s">
        <v>199</v>
      </c>
      <c r="AQ30" s="224" t="s">
        <v>199</v>
      </c>
      <c r="AR30" s="224" t="s">
        <v>199</v>
      </c>
      <c r="AS30" s="224" t="s">
        <v>199</v>
      </c>
      <c r="AT30" s="225">
        <v>0</v>
      </c>
      <c r="AU30" s="224">
        <v>0</v>
      </c>
      <c r="AV30" s="224">
        <v>0</v>
      </c>
      <c r="AW30" s="224" t="s">
        <v>199</v>
      </c>
      <c r="AX30" s="224" t="s">
        <v>199</v>
      </c>
      <c r="AY30" s="224" t="s">
        <v>199</v>
      </c>
      <c r="AZ30" s="224" t="s">
        <v>199</v>
      </c>
      <c r="BA30" s="224" t="s">
        <v>199</v>
      </c>
      <c r="BB30" s="224" t="s">
        <v>199</v>
      </c>
      <c r="BC30" s="225">
        <v>0</v>
      </c>
      <c r="BD30" s="225">
        <v>0</v>
      </c>
      <c r="BE30" s="225"/>
      <c r="BF30" s="225"/>
      <c r="BG30" s="225"/>
      <c r="BH30" s="225" t="s">
        <v>199</v>
      </c>
      <c r="BI30" s="226">
        <v>0</v>
      </c>
      <c r="BJ30" s="226">
        <v>0</v>
      </c>
      <c r="BK30" s="226">
        <v>0</v>
      </c>
      <c r="BL30" s="226" t="s">
        <v>199</v>
      </c>
      <c r="BM30" s="227">
        <v>0</v>
      </c>
      <c r="BN30" s="227">
        <v>0</v>
      </c>
      <c r="BO30" s="208" t="s">
        <v>242</v>
      </c>
      <c r="BP30" s="208" t="s">
        <v>199</v>
      </c>
      <c r="BQ30" s="126" t="s">
        <v>199</v>
      </c>
    </row>
    <row r="31" spans="1:69" s="208" customFormat="1" ht="25.35" customHeight="1" x14ac:dyDescent="0.2">
      <c r="A31" s="209">
        <f t="shared" si="3"/>
        <v>20</v>
      </c>
      <c r="B31" s="171" t="str">
        <f t="shared" si="2"/>
        <v/>
      </c>
      <c r="C31" s="210"/>
      <c r="D31" s="17" t="str">
        <f t="shared" si="4"/>
        <v/>
      </c>
      <c r="E31" s="17" t="str">
        <f t="shared" si="5"/>
        <v/>
      </c>
      <c r="F31" s="211"/>
      <c r="G31" s="113"/>
      <c r="H31" s="212"/>
      <c r="I31" s="17" t="s">
        <v>199</v>
      </c>
      <c r="J31" s="211"/>
      <c r="K31" s="212"/>
      <c r="L31" s="17"/>
      <c r="M31" s="212"/>
      <c r="N31" s="211"/>
      <c r="O31" s="215"/>
      <c r="P31" s="215"/>
      <c r="Q31" s="215"/>
      <c r="R31" s="215"/>
      <c r="S31" s="18" t="s">
        <v>199</v>
      </c>
      <c r="T31" s="212"/>
      <c r="U31" s="212"/>
      <c r="V31" s="212"/>
      <c r="W31" s="212"/>
      <c r="X31" s="212"/>
      <c r="Y31" s="212"/>
      <c r="Z31" s="101"/>
      <c r="AA31" s="101"/>
      <c r="AB31" s="101" t="s">
        <v>199</v>
      </c>
      <c r="AC31" s="217"/>
      <c r="AD31" s="215"/>
      <c r="AE31" s="218"/>
      <c r="AF31" s="201" t="s">
        <v>16</v>
      </c>
      <c r="AG31" s="219"/>
      <c r="AH31" s="220"/>
      <c r="AI31" s="121" t="str">
        <f t="shared" si="6"/>
        <v/>
      </c>
      <c r="AJ31" s="221"/>
      <c r="AK31" s="222"/>
      <c r="AL31" s="223"/>
      <c r="AM31" s="224">
        <v>0</v>
      </c>
      <c r="AN31" s="224" t="s">
        <v>199</v>
      </c>
      <c r="AO31" s="224" t="s">
        <v>199</v>
      </c>
      <c r="AP31" s="224" t="s">
        <v>199</v>
      </c>
      <c r="AQ31" s="224" t="s">
        <v>199</v>
      </c>
      <c r="AR31" s="224" t="s">
        <v>199</v>
      </c>
      <c r="AS31" s="224" t="s">
        <v>199</v>
      </c>
      <c r="AT31" s="225">
        <v>0</v>
      </c>
      <c r="AU31" s="224">
        <v>0</v>
      </c>
      <c r="AV31" s="224">
        <v>0</v>
      </c>
      <c r="AW31" s="224" t="s">
        <v>199</v>
      </c>
      <c r="AX31" s="224" t="s">
        <v>199</v>
      </c>
      <c r="AY31" s="224" t="s">
        <v>199</v>
      </c>
      <c r="AZ31" s="224" t="s">
        <v>199</v>
      </c>
      <c r="BA31" s="224" t="s">
        <v>199</v>
      </c>
      <c r="BB31" s="224" t="s">
        <v>199</v>
      </c>
      <c r="BC31" s="225">
        <v>0</v>
      </c>
      <c r="BD31" s="225">
        <v>0</v>
      </c>
      <c r="BE31" s="225"/>
      <c r="BF31" s="225"/>
      <c r="BG31" s="225"/>
      <c r="BH31" s="225" t="s">
        <v>199</v>
      </c>
      <c r="BI31" s="226">
        <v>0</v>
      </c>
      <c r="BJ31" s="226">
        <v>0</v>
      </c>
      <c r="BK31" s="226">
        <v>0</v>
      </c>
      <c r="BL31" s="226" t="s">
        <v>199</v>
      </c>
      <c r="BM31" s="227">
        <v>0</v>
      </c>
      <c r="BN31" s="227">
        <v>0</v>
      </c>
      <c r="BO31" s="208" t="s">
        <v>242</v>
      </c>
      <c r="BP31" s="208" t="s">
        <v>199</v>
      </c>
      <c r="BQ31" s="126" t="s">
        <v>199</v>
      </c>
    </row>
    <row r="32" spans="1:69" s="208" customFormat="1" ht="25.35" customHeight="1" x14ac:dyDescent="0.2">
      <c r="A32" s="209">
        <f t="shared" si="3"/>
        <v>21</v>
      </c>
      <c r="B32" s="171" t="str">
        <f t="shared" si="2"/>
        <v/>
      </c>
      <c r="C32" s="210"/>
      <c r="D32" s="17" t="str">
        <f t="shared" si="4"/>
        <v/>
      </c>
      <c r="E32" s="17" t="str">
        <f t="shared" si="5"/>
        <v/>
      </c>
      <c r="F32" s="211"/>
      <c r="G32" s="113"/>
      <c r="H32" s="212"/>
      <c r="I32" s="17" t="s">
        <v>199</v>
      </c>
      <c r="J32" s="211"/>
      <c r="K32" s="212"/>
      <c r="L32" s="17"/>
      <c r="M32" s="212"/>
      <c r="N32" s="211"/>
      <c r="O32" s="215"/>
      <c r="P32" s="215"/>
      <c r="Q32" s="215"/>
      <c r="R32" s="215"/>
      <c r="S32" s="18" t="s">
        <v>199</v>
      </c>
      <c r="T32" s="212"/>
      <c r="U32" s="212"/>
      <c r="V32" s="212"/>
      <c r="W32" s="212"/>
      <c r="X32" s="212"/>
      <c r="Y32" s="212"/>
      <c r="Z32" s="101"/>
      <c r="AA32" s="101"/>
      <c r="AB32" s="101" t="s">
        <v>199</v>
      </c>
      <c r="AC32" s="217"/>
      <c r="AD32" s="215"/>
      <c r="AE32" s="218"/>
      <c r="AF32" s="201" t="s">
        <v>16</v>
      </c>
      <c r="AG32" s="219"/>
      <c r="AH32" s="220"/>
      <c r="AI32" s="121" t="str">
        <f t="shared" si="6"/>
        <v/>
      </c>
      <c r="AJ32" s="221"/>
      <c r="AK32" s="222"/>
      <c r="AL32" s="223"/>
      <c r="AM32" s="224">
        <v>0</v>
      </c>
      <c r="AN32" s="224" t="s">
        <v>199</v>
      </c>
      <c r="AO32" s="224" t="s">
        <v>199</v>
      </c>
      <c r="AP32" s="224" t="s">
        <v>199</v>
      </c>
      <c r="AQ32" s="224" t="s">
        <v>199</v>
      </c>
      <c r="AR32" s="224" t="s">
        <v>199</v>
      </c>
      <c r="AS32" s="224" t="s">
        <v>199</v>
      </c>
      <c r="AT32" s="225">
        <v>0</v>
      </c>
      <c r="AU32" s="224">
        <v>0</v>
      </c>
      <c r="AV32" s="224">
        <v>0</v>
      </c>
      <c r="AW32" s="224" t="s">
        <v>199</v>
      </c>
      <c r="AX32" s="224" t="s">
        <v>199</v>
      </c>
      <c r="AY32" s="224" t="s">
        <v>199</v>
      </c>
      <c r="AZ32" s="224" t="s">
        <v>199</v>
      </c>
      <c r="BA32" s="224" t="s">
        <v>199</v>
      </c>
      <c r="BB32" s="224" t="s">
        <v>199</v>
      </c>
      <c r="BC32" s="225">
        <v>0</v>
      </c>
      <c r="BD32" s="225">
        <v>0</v>
      </c>
      <c r="BE32" s="225"/>
      <c r="BF32" s="225"/>
      <c r="BG32" s="225"/>
      <c r="BH32" s="225" t="s">
        <v>199</v>
      </c>
      <c r="BI32" s="226">
        <v>0</v>
      </c>
      <c r="BJ32" s="226">
        <v>0</v>
      </c>
      <c r="BK32" s="226">
        <v>0</v>
      </c>
      <c r="BL32" s="226" t="s">
        <v>199</v>
      </c>
      <c r="BM32" s="227">
        <v>0</v>
      </c>
      <c r="BN32" s="227">
        <v>0</v>
      </c>
      <c r="BO32" s="208" t="s">
        <v>242</v>
      </c>
      <c r="BP32" s="208" t="s">
        <v>199</v>
      </c>
      <c r="BQ32" s="126" t="s">
        <v>199</v>
      </c>
    </row>
    <row r="33" spans="1:69" s="208" customFormat="1" ht="25.35" customHeight="1" x14ac:dyDescent="0.2">
      <c r="A33" s="209">
        <f t="shared" si="3"/>
        <v>22</v>
      </c>
      <c r="B33" s="171" t="str">
        <f t="shared" si="2"/>
        <v/>
      </c>
      <c r="C33" s="210"/>
      <c r="D33" s="17" t="str">
        <f t="shared" si="4"/>
        <v/>
      </c>
      <c r="E33" s="17" t="str">
        <f t="shared" si="5"/>
        <v/>
      </c>
      <c r="F33" s="211"/>
      <c r="G33" s="113"/>
      <c r="H33" s="212"/>
      <c r="I33" s="17" t="s">
        <v>199</v>
      </c>
      <c r="J33" s="211"/>
      <c r="K33" s="212"/>
      <c r="L33" s="17"/>
      <c r="M33" s="212"/>
      <c r="N33" s="211"/>
      <c r="O33" s="215"/>
      <c r="P33" s="215"/>
      <c r="Q33" s="215"/>
      <c r="R33" s="215"/>
      <c r="S33" s="18" t="s">
        <v>199</v>
      </c>
      <c r="T33" s="212"/>
      <c r="U33" s="212"/>
      <c r="V33" s="212"/>
      <c r="W33" s="212"/>
      <c r="X33" s="212"/>
      <c r="Y33" s="212"/>
      <c r="Z33" s="101"/>
      <c r="AA33" s="101"/>
      <c r="AB33" s="101" t="s">
        <v>199</v>
      </c>
      <c r="AC33" s="217"/>
      <c r="AD33" s="215"/>
      <c r="AE33" s="218"/>
      <c r="AF33" s="201" t="s">
        <v>16</v>
      </c>
      <c r="AG33" s="219"/>
      <c r="AH33" s="220"/>
      <c r="AI33" s="121" t="str">
        <f t="shared" si="6"/>
        <v/>
      </c>
      <c r="AJ33" s="221"/>
      <c r="AK33" s="222"/>
      <c r="AL33" s="223"/>
      <c r="AM33" s="224">
        <v>0</v>
      </c>
      <c r="AN33" s="224" t="s">
        <v>199</v>
      </c>
      <c r="AO33" s="224" t="s">
        <v>199</v>
      </c>
      <c r="AP33" s="224" t="s">
        <v>199</v>
      </c>
      <c r="AQ33" s="224" t="s">
        <v>199</v>
      </c>
      <c r="AR33" s="224" t="s">
        <v>199</v>
      </c>
      <c r="AS33" s="224" t="s">
        <v>199</v>
      </c>
      <c r="AT33" s="225">
        <v>0</v>
      </c>
      <c r="AU33" s="224">
        <v>0</v>
      </c>
      <c r="AV33" s="224">
        <v>0</v>
      </c>
      <c r="AW33" s="224" t="s">
        <v>199</v>
      </c>
      <c r="AX33" s="224" t="s">
        <v>199</v>
      </c>
      <c r="AY33" s="224" t="s">
        <v>199</v>
      </c>
      <c r="AZ33" s="224" t="s">
        <v>199</v>
      </c>
      <c r="BA33" s="224" t="s">
        <v>199</v>
      </c>
      <c r="BB33" s="224" t="s">
        <v>199</v>
      </c>
      <c r="BC33" s="225">
        <v>0</v>
      </c>
      <c r="BD33" s="225">
        <v>0</v>
      </c>
      <c r="BE33" s="225"/>
      <c r="BF33" s="225"/>
      <c r="BG33" s="225"/>
      <c r="BH33" s="225" t="s">
        <v>199</v>
      </c>
      <c r="BI33" s="226">
        <v>0</v>
      </c>
      <c r="BJ33" s="226">
        <v>0</v>
      </c>
      <c r="BK33" s="226">
        <v>0</v>
      </c>
      <c r="BL33" s="226" t="s">
        <v>199</v>
      </c>
      <c r="BM33" s="227">
        <v>0</v>
      </c>
      <c r="BN33" s="227">
        <v>0</v>
      </c>
      <c r="BO33" s="208" t="s">
        <v>242</v>
      </c>
      <c r="BP33" s="208" t="s">
        <v>199</v>
      </c>
      <c r="BQ33" s="126" t="s">
        <v>199</v>
      </c>
    </row>
    <row r="34" spans="1:69" s="208" customFormat="1" ht="25.35" customHeight="1" x14ac:dyDescent="0.2">
      <c r="A34" s="209">
        <f t="shared" si="3"/>
        <v>23</v>
      </c>
      <c r="B34" s="171" t="str">
        <f t="shared" si="2"/>
        <v/>
      </c>
      <c r="C34" s="210"/>
      <c r="D34" s="17" t="str">
        <f t="shared" si="4"/>
        <v/>
      </c>
      <c r="E34" s="17" t="str">
        <f t="shared" si="5"/>
        <v/>
      </c>
      <c r="F34" s="211"/>
      <c r="G34" s="113"/>
      <c r="H34" s="212"/>
      <c r="I34" s="17" t="s">
        <v>199</v>
      </c>
      <c r="J34" s="211"/>
      <c r="K34" s="212"/>
      <c r="L34" s="17"/>
      <c r="M34" s="212"/>
      <c r="N34" s="211"/>
      <c r="O34" s="215"/>
      <c r="P34" s="215"/>
      <c r="Q34" s="215"/>
      <c r="R34" s="215"/>
      <c r="S34" s="18" t="s">
        <v>199</v>
      </c>
      <c r="T34" s="212"/>
      <c r="U34" s="212"/>
      <c r="V34" s="212"/>
      <c r="W34" s="212"/>
      <c r="X34" s="212"/>
      <c r="Y34" s="212"/>
      <c r="Z34" s="101"/>
      <c r="AA34" s="101"/>
      <c r="AB34" s="101" t="s">
        <v>199</v>
      </c>
      <c r="AC34" s="217"/>
      <c r="AD34" s="215"/>
      <c r="AE34" s="218"/>
      <c r="AF34" s="201" t="s">
        <v>16</v>
      </c>
      <c r="AG34" s="219"/>
      <c r="AH34" s="220"/>
      <c r="AI34" s="121" t="str">
        <f t="shared" si="6"/>
        <v/>
      </c>
      <c r="AJ34" s="221"/>
      <c r="AK34" s="222"/>
      <c r="AL34" s="223"/>
      <c r="AM34" s="224">
        <v>0</v>
      </c>
      <c r="AN34" s="224" t="s">
        <v>199</v>
      </c>
      <c r="AO34" s="224" t="s">
        <v>199</v>
      </c>
      <c r="AP34" s="224" t="s">
        <v>199</v>
      </c>
      <c r="AQ34" s="224" t="s">
        <v>199</v>
      </c>
      <c r="AR34" s="224" t="s">
        <v>199</v>
      </c>
      <c r="AS34" s="224" t="s">
        <v>199</v>
      </c>
      <c r="AT34" s="225">
        <v>0</v>
      </c>
      <c r="AU34" s="224">
        <v>0</v>
      </c>
      <c r="AV34" s="224">
        <v>0</v>
      </c>
      <c r="AW34" s="224" t="s">
        <v>199</v>
      </c>
      <c r="AX34" s="224" t="s">
        <v>199</v>
      </c>
      <c r="AY34" s="224" t="s">
        <v>199</v>
      </c>
      <c r="AZ34" s="224" t="s">
        <v>199</v>
      </c>
      <c r="BA34" s="224" t="s">
        <v>199</v>
      </c>
      <c r="BB34" s="224" t="s">
        <v>199</v>
      </c>
      <c r="BC34" s="225">
        <v>0</v>
      </c>
      <c r="BD34" s="225">
        <v>0</v>
      </c>
      <c r="BE34" s="225"/>
      <c r="BF34" s="225"/>
      <c r="BG34" s="225"/>
      <c r="BH34" s="225" t="s">
        <v>199</v>
      </c>
      <c r="BI34" s="226">
        <v>0</v>
      </c>
      <c r="BJ34" s="226">
        <v>0</v>
      </c>
      <c r="BK34" s="226">
        <v>0</v>
      </c>
      <c r="BL34" s="226" t="s">
        <v>199</v>
      </c>
      <c r="BM34" s="227">
        <v>0</v>
      </c>
      <c r="BN34" s="227">
        <v>0</v>
      </c>
      <c r="BO34" s="208" t="s">
        <v>242</v>
      </c>
      <c r="BP34" s="208" t="s">
        <v>199</v>
      </c>
      <c r="BQ34" s="126" t="s">
        <v>199</v>
      </c>
    </row>
    <row r="35" spans="1:69" s="208" customFormat="1" ht="25.35" customHeight="1" x14ac:dyDescent="0.2">
      <c r="A35" s="209">
        <f t="shared" si="3"/>
        <v>24</v>
      </c>
      <c r="B35" s="171" t="str">
        <f t="shared" si="2"/>
        <v/>
      </c>
      <c r="C35" s="210"/>
      <c r="D35" s="17" t="str">
        <f t="shared" si="4"/>
        <v/>
      </c>
      <c r="E35" s="17" t="str">
        <f t="shared" si="5"/>
        <v/>
      </c>
      <c r="F35" s="211"/>
      <c r="G35" s="113"/>
      <c r="H35" s="212"/>
      <c r="I35" s="17" t="s">
        <v>199</v>
      </c>
      <c r="J35" s="211"/>
      <c r="K35" s="212"/>
      <c r="L35" s="17"/>
      <c r="M35" s="212"/>
      <c r="N35" s="211"/>
      <c r="O35" s="215"/>
      <c r="P35" s="215"/>
      <c r="Q35" s="215"/>
      <c r="R35" s="215"/>
      <c r="S35" s="18" t="s">
        <v>199</v>
      </c>
      <c r="T35" s="212"/>
      <c r="U35" s="212"/>
      <c r="V35" s="212"/>
      <c r="W35" s="212"/>
      <c r="X35" s="212"/>
      <c r="Y35" s="212"/>
      <c r="Z35" s="101"/>
      <c r="AA35" s="101"/>
      <c r="AB35" s="101" t="s">
        <v>199</v>
      </c>
      <c r="AC35" s="217"/>
      <c r="AD35" s="215"/>
      <c r="AE35" s="218"/>
      <c r="AF35" s="201" t="s">
        <v>16</v>
      </c>
      <c r="AG35" s="219"/>
      <c r="AH35" s="220"/>
      <c r="AI35" s="121" t="str">
        <f t="shared" si="6"/>
        <v/>
      </c>
      <c r="AJ35" s="221"/>
      <c r="AK35" s="222"/>
      <c r="AL35" s="223"/>
      <c r="AM35" s="224">
        <v>0</v>
      </c>
      <c r="AN35" s="224" t="s">
        <v>199</v>
      </c>
      <c r="AO35" s="224" t="s">
        <v>199</v>
      </c>
      <c r="AP35" s="224" t="s">
        <v>199</v>
      </c>
      <c r="AQ35" s="224" t="s">
        <v>199</v>
      </c>
      <c r="AR35" s="224" t="s">
        <v>199</v>
      </c>
      <c r="AS35" s="224" t="s">
        <v>199</v>
      </c>
      <c r="AT35" s="225">
        <v>0</v>
      </c>
      <c r="AU35" s="224">
        <v>0</v>
      </c>
      <c r="AV35" s="224">
        <v>0</v>
      </c>
      <c r="AW35" s="224" t="s">
        <v>199</v>
      </c>
      <c r="AX35" s="224" t="s">
        <v>199</v>
      </c>
      <c r="AY35" s="224" t="s">
        <v>199</v>
      </c>
      <c r="AZ35" s="224" t="s">
        <v>199</v>
      </c>
      <c r="BA35" s="224" t="s">
        <v>199</v>
      </c>
      <c r="BB35" s="224" t="s">
        <v>199</v>
      </c>
      <c r="BC35" s="225">
        <v>0</v>
      </c>
      <c r="BD35" s="225">
        <v>0</v>
      </c>
      <c r="BE35" s="225"/>
      <c r="BF35" s="225"/>
      <c r="BG35" s="225"/>
      <c r="BH35" s="225" t="s">
        <v>199</v>
      </c>
      <c r="BI35" s="226">
        <v>0</v>
      </c>
      <c r="BJ35" s="226">
        <v>0</v>
      </c>
      <c r="BK35" s="226">
        <v>0</v>
      </c>
      <c r="BL35" s="226" t="s">
        <v>199</v>
      </c>
      <c r="BM35" s="227">
        <v>0</v>
      </c>
      <c r="BN35" s="227">
        <v>0</v>
      </c>
      <c r="BO35" s="208" t="s">
        <v>242</v>
      </c>
      <c r="BP35" s="208" t="s">
        <v>199</v>
      </c>
      <c r="BQ35" s="126" t="s">
        <v>199</v>
      </c>
    </row>
    <row r="36" spans="1:69" s="208" customFormat="1" ht="25.35" customHeight="1" x14ac:dyDescent="0.2">
      <c r="A36" s="209">
        <f t="shared" si="3"/>
        <v>25</v>
      </c>
      <c r="B36" s="171" t="str">
        <f t="shared" si="2"/>
        <v/>
      </c>
      <c r="C36" s="210"/>
      <c r="D36" s="17" t="str">
        <f t="shared" si="4"/>
        <v/>
      </c>
      <c r="E36" s="17" t="str">
        <f t="shared" si="5"/>
        <v/>
      </c>
      <c r="F36" s="211"/>
      <c r="G36" s="113"/>
      <c r="H36" s="212"/>
      <c r="I36" s="17" t="s">
        <v>199</v>
      </c>
      <c r="J36" s="211"/>
      <c r="K36" s="212"/>
      <c r="L36" s="17"/>
      <c r="M36" s="212"/>
      <c r="N36" s="211"/>
      <c r="O36" s="215"/>
      <c r="P36" s="215"/>
      <c r="Q36" s="215"/>
      <c r="R36" s="215"/>
      <c r="S36" s="18" t="s">
        <v>199</v>
      </c>
      <c r="T36" s="212"/>
      <c r="U36" s="212"/>
      <c r="V36" s="212"/>
      <c r="W36" s="212"/>
      <c r="X36" s="212"/>
      <c r="Y36" s="212"/>
      <c r="Z36" s="101"/>
      <c r="AA36" s="101"/>
      <c r="AB36" s="101" t="s">
        <v>199</v>
      </c>
      <c r="AC36" s="217"/>
      <c r="AD36" s="215"/>
      <c r="AE36" s="218"/>
      <c r="AF36" s="201" t="s">
        <v>16</v>
      </c>
      <c r="AG36" s="219"/>
      <c r="AH36" s="220"/>
      <c r="AI36" s="121" t="str">
        <f t="shared" si="6"/>
        <v/>
      </c>
      <c r="AJ36" s="221"/>
      <c r="AK36" s="222"/>
      <c r="AL36" s="223"/>
      <c r="AM36" s="224">
        <v>0</v>
      </c>
      <c r="AN36" s="224" t="s">
        <v>199</v>
      </c>
      <c r="AO36" s="224" t="s">
        <v>199</v>
      </c>
      <c r="AP36" s="224" t="s">
        <v>199</v>
      </c>
      <c r="AQ36" s="224" t="s">
        <v>199</v>
      </c>
      <c r="AR36" s="224" t="s">
        <v>199</v>
      </c>
      <c r="AS36" s="224" t="s">
        <v>199</v>
      </c>
      <c r="AT36" s="225">
        <v>0</v>
      </c>
      <c r="AU36" s="224">
        <v>0</v>
      </c>
      <c r="AV36" s="224">
        <v>0</v>
      </c>
      <c r="AW36" s="224" t="s">
        <v>199</v>
      </c>
      <c r="AX36" s="224" t="s">
        <v>199</v>
      </c>
      <c r="AY36" s="224" t="s">
        <v>199</v>
      </c>
      <c r="AZ36" s="224" t="s">
        <v>199</v>
      </c>
      <c r="BA36" s="224" t="s">
        <v>199</v>
      </c>
      <c r="BB36" s="224" t="s">
        <v>199</v>
      </c>
      <c r="BC36" s="225">
        <v>0</v>
      </c>
      <c r="BD36" s="225">
        <v>0</v>
      </c>
      <c r="BE36" s="225"/>
      <c r="BF36" s="225"/>
      <c r="BG36" s="225"/>
      <c r="BH36" s="225" t="s">
        <v>199</v>
      </c>
      <c r="BI36" s="226">
        <v>0</v>
      </c>
      <c r="BJ36" s="226">
        <v>0</v>
      </c>
      <c r="BK36" s="226">
        <v>0</v>
      </c>
      <c r="BL36" s="226" t="s">
        <v>199</v>
      </c>
      <c r="BM36" s="227">
        <v>0</v>
      </c>
      <c r="BN36" s="227">
        <v>0</v>
      </c>
      <c r="BO36" s="208" t="s">
        <v>242</v>
      </c>
      <c r="BP36" s="208" t="s">
        <v>199</v>
      </c>
      <c r="BQ36" s="126" t="s">
        <v>199</v>
      </c>
    </row>
    <row r="37" spans="1:69" s="208" customFormat="1" ht="25.35" customHeight="1" x14ac:dyDescent="0.2">
      <c r="A37" s="209">
        <f t="shared" si="3"/>
        <v>26</v>
      </c>
      <c r="B37" s="171" t="str">
        <f t="shared" si="2"/>
        <v/>
      </c>
      <c r="C37" s="210"/>
      <c r="D37" s="17" t="str">
        <f t="shared" si="4"/>
        <v/>
      </c>
      <c r="E37" s="17" t="str">
        <f t="shared" si="5"/>
        <v/>
      </c>
      <c r="F37" s="211"/>
      <c r="G37" s="113"/>
      <c r="H37" s="212"/>
      <c r="I37" s="17" t="s">
        <v>199</v>
      </c>
      <c r="J37" s="211"/>
      <c r="K37" s="212"/>
      <c r="L37" s="17"/>
      <c r="M37" s="212"/>
      <c r="N37" s="211"/>
      <c r="O37" s="215"/>
      <c r="P37" s="215"/>
      <c r="Q37" s="215"/>
      <c r="R37" s="215"/>
      <c r="S37" s="18" t="s">
        <v>199</v>
      </c>
      <c r="T37" s="212"/>
      <c r="U37" s="212"/>
      <c r="V37" s="212"/>
      <c r="W37" s="212"/>
      <c r="X37" s="212"/>
      <c r="Y37" s="212"/>
      <c r="Z37" s="101"/>
      <c r="AA37" s="101"/>
      <c r="AB37" s="101" t="s">
        <v>199</v>
      </c>
      <c r="AC37" s="217"/>
      <c r="AD37" s="215"/>
      <c r="AE37" s="218"/>
      <c r="AF37" s="201" t="s">
        <v>16</v>
      </c>
      <c r="AG37" s="219"/>
      <c r="AH37" s="220"/>
      <c r="AI37" s="121" t="str">
        <f t="shared" si="6"/>
        <v/>
      </c>
      <c r="AJ37" s="221"/>
      <c r="AK37" s="222"/>
      <c r="AL37" s="223"/>
      <c r="AM37" s="224">
        <v>0</v>
      </c>
      <c r="AN37" s="224" t="s">
        <v>199</v>
      </c>
      <c r="AO37" s="224" t="s">
        <v>199</v>
      </c>
      <c r="AP37" s="224" t="s">
        <v>199</v>
      </c>
      <c r="AQ37" s="224" t="s">
        <v>199</v>
      </c>
      <c r="AR37" s="224" t="s">
        <v>199</v>
      </c>
      <c r="AS37" s="224" t="s">
        <v>199</v>
      </c>
      <c r="AT37" s="225">
        <v>0</v>
      </c>
      <c r="AU37" s="224">
        <v>0</v>
      </c>
      <c r="AV37" s="224">
        <v>0</v>
      </c>
      <c r="AW37" s="224" t="s">
        <v>199</v>
      </c>
      <c r="AX37" s="224" t="s">
        <v>199</v>
      </c>
      <c r="AY37" s="224" t="s">
        <v>199</v>
      </c>
      <c r="AZ37" s="224" t="s">
        <v>199</v>
      </c>
      <c r="BA37" s="224" t="s">
        <v>199</v>
      </c>
      <c r="BB37" s="224" t="s">
        <v>199</v>
      </c>
      <c r="BC37" s="225">
        <v>0</v>
      </c>
      <c r="BD37" s="225">
        <v>0</v>
      </c>
      <c r="BE37" s="225"/>
      <c r="BF37" s="225"/>
      <c r="BG37" s="225"/>
      <c r="BH37" s="225" t="s">
        <v>199</v>
      </c>
      <c r="BI37" s="226">
        <v>0</v>
      </c>
      <c r="BJ37" s="226">
        <v>0</v>
      </c>
      <c r="BK37" s="226">
        <v>0</v>
      </c>
      <c r="BL37" s="226" t="s">
        <v>199</v>
      </c>
      <c r="BM37" s="227">
        <v>0</v>
      </c>
      <c r="BN37" s="227">
        <v>0</v>
      </c>
      <c r="BO37" s="208" t="s">
        <v>242</v>
      </c>
      <c r="BP37" s="208" t="s">
        <v>199</v>
      </c>
      <c r="BQ37" s="126" t="s">
        <v>199</v>
      </c>
    </row>
    <row r="38" spans="1:69" s="208" customFormat="1" ht="25.35" customHeight="1" x14ac:dyDescent="0.2">
      <c r="A38" s="209">
        <f t="shared" si="3"/>
        <v>27</v>
      </c>
      <c r="B38" s="171" t="str">
        <f t="shared" si="2"/>
        <v/>
      </c>
      <c r="C38" s="210"/>
      <c r="D38" s="17" t="str">
        <f t="shared" si="4"/>
        <v/>
      </c>
      <c r="E38" s="17" t="str">
        <f t="shared" si="5"/>
        <v/>
      </c>
      <c r="F38" s="211"/>
      <c r="G38" s="113"/>
      <c r="H38" s="212"/>
      <c r="I38" s="17" t="s">
        <v>199</v>
      </c>
      <c r="J38" s="211"/>
      <c r="K38" s="212"/>
      <c r="L38" s="17"/>
      <c r="M38" s="212"/>
      <c r="N38" s="211"/>
      <c r="O38" s="215"/>
      <c r="P38" s="215"/>
      <c r="Q38" s="215"/>
      <c r="R38" s="215"/>
      <c r="S38" s="18" t="s">
        <v>199</v>
      </c>
      <c r="T38" s="212"/>
      <c r="U38" s="212"/>
      <c r="V38" s="212"/>
      <c r="W38" s="212"/>
      <c r="X38" s="212"/>
      <c r="Y38" s="212"/>
      <c r="Z38" s="101"/>
      <c r="AA38" s="101"/>
      <c r="AB38" s="101" t="s">
        <v>199</v>
      </c>
      <c r="AC38" s="217"/>
      <c r="AD38" s="215"/>
      <c r="AE38" s="218"/>
      <c r="AF38" s="201" t="s">
        <v>16</v>
      </c>
      <c r="AG38" s="219"/>
      <c r="AH38" s="220"/>
      <c r="AI38" s="121" t="str">
        <f t="shared" si="6"/>
        <v/>
      </c>
      <c r="AJ38" s="221"/>
      <c r="AK38" s="222"/>
      <c r="AL38" s="223"/>
      <c r="AM38" s="224">
        <v>0</v>
      </c>
      <c r="AN38" s="224" t="s">
        <v>199</v>
      </c>
      <c r="AO38" s="224" t="s">
        <v>199</v>
      </c>
      <c r="AP38" s="224" t="s">
        <v>199</v>
      </c>
      <c r="AQ38" s="224" t="s">
        <v>199</v>
      </c>
      <c r="AR38" s="224" t="s">
        <v>199</v>
      </c>
      <c r="AS38" s="224" t="s">
        <v>199</v>
      </c>
      <c r="AT38" s="225">
        <v>0</v>
      </c>
      <c r="AU38" s="224">
        <v>0</v>
      </c>
      <c r="AV38" s="224">
        <v>0</v>
      </c>
      <c r="AW38" s="224" t="s">
        <v>199</v>
      </c>
      <c r="AX38" s="224" t="s">
        <v>199</v>
      </c>
      <c r="AY38" s="224" t="s">
        <v>199</v>
      </c>
      <c r="AZ38" s="224" t="s">
        <v>199</v>
      </c>
      <c r="BA38" s="224" t="s">
        <v>199</v>
      </c>
      <c r="BB38" s="224" t="s">
        <v>199</v>
      </c>
      <c r="BC38" s="225">
        <v>0</v>
      </c>
      <c r="BD38" s="225">
        <v>0</v>
      </c>
      <c r="BE38" s="225"/>
      <c r="BF38" s="225"/>
      <c r="BG38" s="225"/>
      <c r="BH38" s="225" t="s">
        <v>199</v>
      </c>
      <c r="BI38" s="226">
        <v>0</v>
      </c>
      <c r="BJ38" s="226">
        <v>0</v>
      </c>
      <c r="BK38" s="226">
        <v>0</v>
      </c>
      <c r="BL38" s="226" t="s">
        <v>199</v>
      </c>
      <c r="BM38" s="227">
        <v>0</v>
      </c>
      <c r="BN38" s="227">
        <v>0</v>
      </c>
      <c r="BO38" s="208" t="s">
        <v>242</v>
      </c>
      <c r="BP38" s="208" t="s">
        <v>199</v>
      </c>
      <c r="BQ38" s="126" t="s">
        <v>199</v>
      </c>
    </row>
    <row r="39" spans="1:69" s="208" customFormat="1" ht="25.35" customHeight="1" x14ac:dyDescent="0.2">
      <c r="A39" s="209">
        <f t="shared" si="3"/>
        <v>28</v>
      </c>
      <c r="B39" s="171" t="str">
        <f t="shared" si="2"/>
        <v/>
      </c>
      <c r="C39" s="210"/>
      <c r="D39" s="17" t="str">
        <f t="shared" si="4"/>
        <v/>
      </c>
      <c r="E39" s="17" t="str">
        <f t="shared" si="5"/>
        <v/>
      </c>
      <c r="F39" s="211"/>
      <c r="G39" s="113"/>
      <c r="H39" s="212"/>
      <c r="I39" s="17" t="s">
        <v>199</v>
      </c>
      <c r="J39" s="211"/>
      <c r="K39" s="212"/>
      <c r="L39" s="17"/>
      <c r="M39" s="212"/>
      <c r="N39" s="211"/>
      <c r="O39" s="215"/>
      <c r="P39" s="215"/>
      <c r="Q39" s="215"/>
      <c r="R39" s="215"/>
      <c r="S39" s="18" t="s">
        <v>199</v>
      </c>
      <c r="T39" s="212"/>
      <c r="U39" s="212"/>
      <c r="V39" s="212"/>
      <c r="W39" s="212"/>
      <c r="X39" s="212"/>
      <c r="Y39" s="212"/>
      <c r="Z39" s="101"/>
      <c r="AA39" s="101"/>
      <c r="AB39" s="101" t="s">
        <v>199</v>
      </c>
      <c r="AC39" s="217"/>
      <c r="AD39" s="215"/>
      <c r="AE39" s="218"/>
      <c r="AF39" s="201" t="s">
        <v>16</v>
      </c>
      <c r="AG39" s="219"/>
      <c r="AH39" s="220"/>
      <c r="AI39" s="121" t="str">
        <f t="shared" si="6"/>
        <v/>
      </c>
      <c r="AJ39" s="221"/>
      <c r="AK39" s="222"/>
      <c r="AL39" s="223"/>
      <c r="AM39" s="224">
        <v>0</v>
      </c>
      <c r="AN39" s="224" t="s">
        <v>199</v>
      </c>
      <c r="AO39" s="224" t="s">
        <v>199</v>
      </c>
      <c r="AP39" s="224" t="s">
        <v>199</v>
      </c>
      <c r="AQ39" s="224" t="s">
        <v>199</v>
      </c>
      <c r="AR39" s="224" t="s">
        <v>199</v>
      </c>
      <c r="AS39" s="224" t="s">
        <v>199</v>
      </c>
      <c r="AT39" s="225">
        <v>0</v>
      </c>
      <c r="AU39" s="224">
        <v>0</v>
      </c>
      <c r="AV39" s="224">
        <v>0</v>
      </c>
      <c r="AW39" s="224" t="s">
        <v>199</v>
      </c>
      <c r="AX39" s="224" t="s">
        <v>199</v>
      </c>
      <c r="AY39" s="224" t="s">
        <v>199</v>
      </c>
      <c r="AZ39" s="224" t="s">
        <v>199</v>
      </c>
      <c r="BA39" s="224" t="s">
        <v>199</v>
      </c>
      <c r="BB39" s="224" t="s">
        <v>199</v>
      </c>
      <c r="BC39" s="225">
        <v>0</v>
      </c>
      <c r="BD39" s="225">
        <v>0</v>
      </c>
      <c r="BE39" s="225"/>
      <c r="BF39" s="225"/>
      <c r="BG39" s="225"/>
      <c r="BH39" s="225" t="s">
        <v>199</v>
      </c>
      <c r="BI39" s="226">
        <v>0</v>
      </c>
      <c r="BJ39" s="226">
        <v>0</v>
      </c>
      <c r="BK39" s="226">
        <v>0</v>
      </c>
      <c r="BL39" s="226" t="s">
        <v>199</v>
      </c>
      <c r="BM39" s="227">
        <v>0</v>
      </c>
      <c r="BN39" s="227">
        <v>0</v>
      </c>
      <c r="BO39" s="208" t="s">
        <v>242</v>
      </c>
      <c r="BP39" s="208" t="s">
        <v>199</v>
      </c>
      <c r="BQ39" s="126" t="s">
        <v>199</v>
      </c>
    </row>
    <row r="40" spans="1:69" s="208" customFormat="1" ht="25.35" customHeight="1" x14ac:dyDescent="0.2">
      <c r="A40" s="209">
        <f t="shared" si="3"/>
        <v>29</v>
      </c>
      <c r="B40" s="171" t="str">
        <f t="shared" si="2"/>
        <v/>
      </c>
      <c r="C40" s="210"/>
      <c r="D40" s="17" t="str">
        <f t="shared" si="4"/>
        <v/>
      </c>
      <c r="E40" s="17" t="str">
        <f t="shared" si="5"/>
        <v/>
      </c>
      <c r="F40" s="211"/>
      <c r="G40" s="113"/>
      <c r="H40" s="212"/>
      <c r="I40" s="17" t="s">
        <v>199</v>
      </c>
      <c r="J40" s="211"/>
      <c r="K40" s="212"/>
      <c r="L40" s="17"/>
      <c r="M40" s="212"/>
      <c r="N40" s="211"/>
      <c r="O40" s="215"/>
      <c r="P40" s="215"/>
      <c r="Q40" s="215"/>
      <c r="R40" s="215"/>
      <c r="S40" s="18" t="s">
        <v>199</v>
      </c>
      <c r="T40" s="212"/>
      <c r="U40" s="212"/>
      <c r="V40" s="212"/>
      <c r="W40" s="212"/>
      <c r="X40" s="212"/>
      <c r="Y40" s="212"/>
      <c r="Z40" s="101"/>
      <c r="AA40" s="101"/>
      <c r="AB40" s="101" t="s">
        <v>199</v>
      </c>
      <c r="AC40" s="217"/>
      <c r="AD40" s="215"/>
      <c r="AE40" s="218"/>
      <c r="AF40" s="201" t="s">
        <v>16</v>
      </c>
      <c r="AG40" s="219"/>
      <c r="AH40" s="220"/>
      <c r="AI40" s="121" t="str">
        <f t="shared" si="6"/>
        <v/>
      </c>
      <c r="AJ40" s="221"/>
      <c r="AK40" s="222"/>
      <c r="AL40" s="223"/>
      <c r="AM40" s="224">
        <v>0</v>
      </c>
      <c r="AN40" s="224" t="s">
        <v>199</v>
      </c>
      <c r="AO40" s="224" t="s">
        <v>199</v>
      </c>
      <c r="AP40" s="224" t="s">
        <v>199</v>
      </c>
      <c r="AQ40" s="224" t="s">
        <v>199</v>
      </c>
      <c r="AR40" s="224" t="s">
        <v>199</v>
      </c>
      <c r="AS40" s="224" t="s">
        <v>199</v>
      </c>
      <c r="AT40" s="225">
        <v>0</v>
      </c>
      <c r="AU40" s="224">
        <v>0</v>
      </c>
      <c r="AV40" s="224">
        <v>0</v>
      </c>
      <c r="AW40" s="224" t="s">
        <v>199</v>
      </c>
      <c r="AX40" s="224" t="s">
        <v>199</v>
      </c>
      <c r="AY40" s="224" t="s">
        <v>199</v>
      </c>
      <c r="AZ40" s="224" t="s">
        <v>199</v>
      </c>
      <c r="BA40" s="224" t="s">
        <v>199</v>
      </c>
      <c r="BB40" s="224" t="s">
        <v>199</v>
      </c>
      <c r="BC40" s="225">
        <v>0</v>
      </c>
      <c r="BD40" s="225">
        <v>0</v>
      </c>
      <c r="BE40" s="225"/>
      <c r="BF40" s="225"/>
      <c r="BG40" s="225"/>
      <c r="BH40" s="225" t="s">
        <v>199</v>
      </c>
      <c r="BI40" s="226">
        <v>0</v>
      </c>
      <c r="BJ40" s="226">
        <v>0</v>
      </c>
      <c r="BK40" s="226">
        <v>0</v>
      </c>
      <c r="BL40" s="226" t="s">
        <v>199</v>
      </c>
      <c r="BM40" s="227">
        <v>0</v>
      </c>
      <c r="BN40" s="227">
        <v>0</v>
      </c>
      <c r="BO40" s="208" t="s">
        <v>242</v>
      </c>
      <c r="BP40" s="208" t="s">
        <v>199</v>
      </c>
      <c r="BQ40" s="126" t="s">
        <v>199</v>
      </c>
    </row>
    <row r="41" spans="1:69" s="208" customFormat="1" ht="25.35" customHeight="1" x14ac:dyDescent="0.2">
      <c r="A41" s="209">
        <f t="shared" si="3"/>
        <v>30</v>
      </c>
      <c r="B41" s="171" t="str">
        <f t="shared" si="2"/>
        <v/>
      </c>
      <c r="C41" s="210"/>
      <c r="D41" s="17" t="str">
        <f t="shared" si="4"/>
        <v/>
      </c>
      <c r="E41" s="17" t="str">
        <f t="shared" si="5"/>
        <v/>
      </c>
      <c r="F41" s="211"/>
      <c r="G41" s="113"/>
      <c r="H41" s="212"/>
      <c r="I41" s="17" t="s">
        <v>199</v>
      </c>
      <c r="J41" s="211"/>
      <c r="K41" s="212"/>
      <c r="L41" s="17"/>
      <c r="M41" s="212"/>
      <c r="N41" s="211"/>
      <c r="O41" s="215"/>
      <c r="P41" s="215"/>
      <c r="Q41" s="215"/>
      <c r="R41" s="215"/>
      <c r="S41" s="18" t="s">
        <v>199</v>
      </c>
      <c r="T41" s="212"/>
      <c r="U41" s="212"/>
      <c r="V41" s="212"/>
      <c r="W41" s="212"/>
      <c r="X41" s="212"/>
      <c r="Y41" s="212"/>
      <c r="Z41" s="101"/>
      <c r="AA41" s="101"/>
      <c r="AB41" s="101" t="s">
        <v>199</v>
      </c>
      <c r="AC41" s="217"/>
      <c r="AD41" s="215"/>
      <c r="AE41" s="218"/>
      <c r="AF41" s="201" t="s">
        <v>16</v>
      </c>
      <c r="AG41" s="219"/>
      <c r="AH41" s="220"/>
      <c r="AI41" s="121" t="str">
        <f t="shared" si="6"/>
        <v/>
      </c>
      <c r="AJ41" s="221"/>
      <c r="AK41" s="222"/>
      <c r="AL41" s="223"/>
      <c r="AM41" s="224">
        <v>0</v>
      </c>
      <c r="AN41" s="224" t="s">
        <v>199</v>
      </c>
      <c r="AO41" s="224" t="s">
        <v>199</v>
      </c>
      <c r="AP41" s="224" t="s">
        <v>199</v>
      </c>
      <c r="AQ41" s="224" t="s">
        <v>199</v>
      </c>
      <c r="AR41" s="224" t="s">
        <v>199</v>
      </c>
      <c r="AS41" s="224" t="s">
        <v>199</v>
      </c>
      <c r="AT41" s="225">
        <v>0</v>
      </c>
      <c r="AU41" s="224">
        <v>0</v>
      </c>
      <c r="AV41" s="224">
        <v>0</v>
      </c>
      <c r="AW41" s="224" t="s">
        <v>199</v>
      </c>
      <c r="AX41" s="224" t="s">
        <v>199</v>
      </c>
      <c r="AY41" s="224" t="s">
        <v>199</v>
      </c>
      <c r="AZ41" s="224" t="s">
        <v>199</v>
      </c>
      <c r="BA41" s="224" t="s">
        <v>199</v>
      </c>
      <c r="BB41" s="224" t="s">
        <v>199</v>
      </c>
      <c r="BC41" s="225">
        <v>0</v>
      </c>
      <c r="BD41" s="225">
        <v>0</v>
      </c>
      <c r="BE41" s="225"/>
      <c r="BF41" s="225"/>
      <c r="BG41" s="225"/>
      <c r="BH41" s="225" t="s">
        <v>199</v>
      </c>
      <c r="BI41" s="226">
        <v>0</v>
      </c>
      <c r="BJ41" s="226">
        <v>0</v>
      </c>
      <c r="BK41" s="226">
        <v>0</v>
      </c>
      <c r="BL41" s="226" t="s">
        <v>199</v>
      </c>
      <c r="BM41" s="227">
        <v>0</v>
      </c>
      <c r="BN41" s="227">
        <v>0</v>
      </c>
      <c r="BO41" s="208" t="s">
        <v>242</v>
      </c>
      <c r="BP41" s="208" t="s">
        <v>199</v>
      </c>
      <c r="BQ41" s="126" t="s">
        <v>199</v>
      </c>
    </row>
    <row r="42" spans="1:69" s="208" customFormat="1" ht="25.35" customHeight="1" x14ac:dyDescent="0.2">
      <c r="A42" s="209">
        <f t="shared" si="3"/>
        <v>31</v>
      </c>
      <c r="B42" s="171" t="str">
        <f t="shared" si="2"/>
        <v/>
      </c>
      <c r="C42" s="210"/>
      <c r="D42" s="17" t="str">
        <f t="shared" si="4"/>
        <v/>
      </c>
      <c r="E42" s="17" t="str">
        <f t="shared" si="5"/>
        <v/>
      </c>
      <c r="F42" s="211"/>
      <c r="G42" s="113"/>
      <c r="H42" s="212"/>
      <c r="I42" s="17" t="s">
        <v>199</v>
      </c>
      <c r="J42" s="211"/>
      <c r="K42" s="212"/>
      <c r="L42" s="17"/>
      <c r="M42" s="212"/>
      <c r="N42" s="211"/>
      <c r="O42" s="215"/>
      <c r="P42" s="215"/>
      <c r="Q42" s="215"/>
      <c r="R42" s="215"/>
      <c r="S42" s="18" t="s">
        <v>199</v>
      </c>
      <c r="T42" s="212"/>
      <c r="U42" s="212"/>
      <c r="V42" s="212"/>
      <c r="W42" s="212"/>
      <c r="X42" s="212"/>
      <c r="Y42" s="212"/>
      <c r="Z42" s="101"/>
      <c r="AA42" s="101"/>
      <c r="AB42" s="101" t="s">
        <v>199</v>
      </c>
      <c r="AC42" s="217"/>
      <c r="AD42" s="215"/>
      <c r="AE42" s="218"/>
      <c r="AF42" s="201" t="s">
        <v>16</v>
      </c>
      <c r="AG42" s="219"/>
      <c r="AH42" s="220"/>
      <c r="AI42" s="121" t="str">
        <f t="shared" si="6"/>
        <v/>
      </c>
      <c r="AJ42" s="221"/>
      <c r="AK42" s="222"/>
      <c r="AL42" s="223"/>
      <c r="AM42" s="224">
        <v>0</v>
      </c>
      <c r="AN42" s="224" t="s">
        <v>199</v>
      </c>
      <c r="AO42" s="224" t="s">
        <v>199</v>
      </c>
      <c r="AP42" s="224" t="s">
        <v>199</v>
      </c>
      <c r="AQ42" s="224" t="s">
        <v>199</v>
      </c>
      <c r="AR42" s="224" t="s">
        <v>199</v>
      </c>
      <c r="AS42" s="224" t="s">
        <v>199</v>
      </c>
      <c r="AT42" s="225">
        <v>0</v>
      </c>
      <c r="AU42" s="224">
        <v>0</v>
      </c>
      <c r="AV42" s="224">
        <v>0</v>
      </c>
      <c r="AW42" s="224" t="s">
        <v>199</v>
      </c>
      <c r="AX42" s="224" t="s">
        <v>199</v>
      </c>
      <c r="AY42" s="224" t="s">
        <v>199</v>
      </c>
      <c r="AZ42" s="224" t="s">
        <v>199</v>
      </c>
      <c r="BA42" s="224" t="s">
        <v>199</v>
      </c>
      <c r="BB42" s="224" t="s">
        <v>199</v>
      </c>
      <c r="BC42" s="225">
        <v>0</v>
      </c>
      <c r="BD42" s="225">
        <v>0</v>
      </c>
      <c r="BE42" s="225"/>
      <c r="BF42" s="225"/>
      <c r="BG42" s="225"/>
      <c r="BH42" s="225" t="s">
        <v>199</v>
      </c>
      <c r="BI42" s="226">
        <v>0</v>
      </c>
      <c r="BJ42" s="226">
        <v>0</v>
      </c>
      <c r="BK42" s="226">
        <v>0</v>
      </c>
      <c r="BL42" s="226" t="s">
        <v>199</v>
      </c>
      <c r="BM42" s="227">
        <v>0</v>
      </c>
      <c r="BN42" s="227">
        <v>0</v>
      </c>
      <c r="BO42" s="208" t="s">
        <v>242</v>
      </c>
      <c r="BP42" s="208" t="s">
        <v>199</v>
      </c>
      <c r="BQ42" s="126" t="s">
        <v>199</v>
      </c>
    </row>
    <row r="43" spans="1:69" s="208" customFormat="1" ht="25.35" customHeight="1" x14ac:dyDescent="0.2">
      <c r="A43" s="209">
        <f t="shared" si="3"/>
        <v>32</v>
      </c>
      <c r="B43" s="171" t="str">
        <f t="shared" si="2"/>
        <v/>
      </c>
      <c r="C43" s="210"/>
      <c r="D43" s="17" t="str">
        <f t="shared" si="4"/>
        <v/>
      </c>
      <c r="E43" s="17" t="str">
        <f t="shared" si="5"/>
        <v/>
      </c>
      <c r="F43" s="211"/>
      <c r="G43" s="113"/>
      <c r="H43" s="212"/>
      <c r="I43" s="17" t="s">
        <v>199</v>
      </c>
      <c r="J43" s="211"/>
      <c r="K43" s="212"/>
      <c r="L43" s="17"/>
      <c r="M43" s="212"/>
      <c r="N43" s="211"/>
      <c r="O43" s="215"/>
      <c r="P43" s="215"/>
      <c r="Q43" s="215"/>
      <c r="R43" s="215"/>
      <c r="S43" s="18" t="s">
        <v>199</v>
      </c>
      <c r="T43" s="212"/>
      <c r="U43" s="212"/>
      <c r="V43" s="212"/>
      <c r="W43" s="212"/>
      <c r="X43" s="212"/>
      <c r="Y43" s="212"/>
      <c r="Z43" s="101"/>
      <c r="AA43" s="101"/>
      <c r="AB43" s="101" t="s">
        <v>199</v>
      </c>
      <c r="AC43" s="217"/>
      <c r="AD43" s="215"/>
      <c r="AE43" s="218"/>
      <c r="AF43" s="201" t="s">
        <v>16</v>
      </c>
      <c r="AG43" s="219"/>
      <c r="AH43" s="220"/>
      <c r="AI43" s="121" t="str">
        <f t="shared" si="6"/>
        <v/>
      </c>
      <c r="AJ43" s="221"/>
      <c r="AK43" s="222"/>
      <c r="AL43" s="223"/>
      <c r="AM43" s="224">
        <v>0</v>
      </c>
      <c r="AN43" s="224" t="s">
        <v>199</v>
      </c>
      <c r="AO43" s="224" t="s">
        <v>199</v>
      </c>
      <c r="AP43" s="224" t="s">
        <v>199</v>
      </c>
      <c r="AQ43" s="224" t="s">
        <v>199</v>
      </c>
      <c r="AR43" s="224" t="s">
        <v>199</v>
      </c>
      <c r="AS43" s="224" t="s">
        <v>199</v>
      </c>
      <c r="AT43" s="225">
        <v>0</v>
      </c>
      <c r="AU43" s="224">
        <v>0</v>
      </c>
      <c r="AV43" s="224">
        <v>0</v>
      </c>
      <c r="AW43" s="224" t="s">
        <v>199</v>
      </c>
      <c r="AX43" s="224" t="s">
        <v>199</v>
      </c>
      <c r="AY43" s="224" t="s">
        <v>199</v>
      </c>
      <c r="AZ43" s="224" t="s">
        <v>199</v>
      </c>
      <c r="BA43" s="224" t="s">
        <v>199</v>
      </c>
      <c r="BB43" s="224" t="s">
        <v>199</v>
      </c>
      <c r="BC43" s="225">
        <v>0</v>
      </c>
      <c r="BD43" s="225">
        <v>0</v>
      </c>
      <c r="BE43" s="225"/>
      <c r="BF43" s="225"/>
      <c r="BG43" s="225"/>
      <c r="BH43" s="225" t="s">
        <v>199</v>
      </c>
      <c r="BI43" s="226">
        <v>0</v>
      </c>
      <c r="BJ43" s="226">
        <v>0</v>
      </c>
      <c r="BK43" s="226">
        <v>0</v>
      </c>
      <c r="BL43" s="226" t="s">
        <v>199</v>
      </c>
      <c r="BM43" s="227">
        <v>0</v>
      </c>
      <c r="BN43" s="227">
        <v>0</v>
      </c>
      <c r="BO43" s="208" t="s">
        <v>242</v>
      </c>
      <c r="BP43" s="208" t="s">
        <v>199</v>
      </c>
      <c r="BQ43" s="126" t="s">
        <v>199</v>
      </c>
    </row>
    <row r="44" spans="1:69" s="208" customFormat="1" ht="25.35" customHeight="1" x14ac:dyDescent="0.2">
      <c r="A44" s="209">
        <f t="shared" si="3"/>
        <v>33</v>
      </c>
      <c r="B44" s="171" t="str">
        <f t="shared" si="2"/>
        <v/>
      </c>
      <c r="C44" s="210"/>
      <c r="D44" s="17" t="str">
        <f t="shared" si="4"/>
        <v/>
      </c>
      <c r="E44" s="17" t="str">
        <f t="shared" si="5"/>
        <v/>
      </c>
      <c r="F44" s="211"/>
      <c r="G44" s="113"/>
      <c r="H44" s="212"/>
      <c r="I44" s="17" t="s">
        <v>199</v>
      </c>
      <c r="J44" s="211"/>
      <c r="K44" s="212"/>
      <c r="L44" s="17"/>
      <c r="M44" s="212"/>
      <c r="N44" s="211"/>
      <c r="O44" s="215"/>
      <c r="P44" s="215"/>
      <c r="Q44" s="215"/>
      <c r="R44" s="215"/>
      <c r="S44" s="18" t="s">
        <v>199</v>
      </c>
      <c r="T44" s="212"/>
      <c r="U44" s="212"/>
      <c r="V44" s="212"/>
      <c r="W44" s="212"/>
      <c r="X44" s="212"/>
      <c r="Y44" s="212"/>
      <c r="Z44" s="101"/>
      <c r="AA44" s="101"/>
      <c r="AB44" s="101" t="s">
        <v>199</v>
      </c>
      <c r="AC44" s="217"/>
      <c r="AD44" s="215"/>
      <c r="AE44" s="218"/>
      <c r="AF44" s="201" t="s">
        <v>16</v>
      </c>
      <c r="AG44" s="219"/>
      <c r="AH44" s="220"/>
      <c r="AI44" s="121" t="str">
        <f t="shared" si="6"/>
        <v/>
      </c>
      <c r="AJ44" s="221"/>
      <c r="AK44" s="222"/>
      <c r="AL44" s="223"/>
      <c r="AM44" s="224">
        <v>0</v>
      </c>
      <c r="AN44" s="224" t="s">
        <v>199</v>
      </c>
      <c r="AO44" s="224" t="s">
        <v>199</v>
      </c>
      <c r="AP44" s="224" t="s">
        <v>199</v>
      </c>
      <c r="AQ44" s="224" t="s">
        <v>199</v>
      </c>
      <c r="AR44" s="224" t="s">
        <v>199</v>
      </c>
      <c r="AS44" s="224" t="s">
        <v>199</v>
      </c>
      <c r="AT44" s="225">
        <v>0</v>
      </c>
      <c r="AU44" s="224">
        <v>0</v>
      </c>
      <c r="AV44" s="224">
        <v>0</v>
      </c>
      <c r="AW44" s="224" t="s">
        <v>199</v>
      </c>
      <c r="AX44" s="224" t="s">
        <v>199</v>
      </c>
      <c r="AY44" s="224" t="s">
        <v>199</v>
      </c>
      <c r="AZ44" s="224" t="s">
        <v>199</v>
      </c>
      <c r="BA44" s="224" t="s">
        <v>199</v>
      </c>
      <c r="BB44" s="224" t="s">
        <v>199</v>
      </c>
      <c r="BC44" s="225">
        <v>0</v>
      </c>
      <c r="BD44" s="225">
        <v>0</v>
      </c>
      <c r="BE44" s="225"/>
      <c r="BF44" s="225"/>
      <c r="BG44" s="225"/>
      <c r="BH44" s="225" t="s">
        <v>199</v>
      </c>
      <c r="BI44" s="226">
        <v>0</v>
      </c>
      <c r="BJ44" s="226">
        <v>0</v>
      </c>
      <c r="BK44" s="226">
        <v>0</v>
      </c>
      <c r="BL44" s="226" t="s">
        <v>199</v>
      </c>
      <c r="BM44" s="227">
        <v>0</v>
      </c>
      <c r="BN44" s="227">
        <v>0</v>
      </c>
      <c r="BO44" s="208" t="s">
        <v>242</v>
      </c>
      <c r="BP44" s="208" t="s">
        <v>199</v>
      </c>
      <c r="BQ44" s="126" t="s">
        <v>199</v>
      </c>
    </row>
    <row r="45" spans="1:69" s="208" customFormat="1" ht="25.35" customHeight="1" x14ac:dyDescent="0.2">
      <c r="A45" s="209">
        <f t="shared" si="3"/>
        <v>34</v>
      </c>
      <c r="B45" s="171" t="str">
        <f t="shared" si="2"/>
        <v/>
      </c>
      <c r="C45" s="210"/>
      <c r="D45" s="17" t="str">
        <f t="shared" si="4"/>
        <v/>
      </c>
      <c r="E45" s="17" t="str">
        <f t="shared" si="5"/>
        <v/>
      </c>
      <c r="F45" s="211"/>
      <c r="G45" s="113"/>
      <c r="H45" s="212"/>
      <c r="I45" s="17" t="s">
        <v>199</v>
      </c>
      <c r="J45" s="211"/>
      <c r="K45" s="212"/>
      <c r="L45" s="17"/>
      <c r="M45" s="212"/>
      <c r="N45" s="211"/>
      <c r="O45" s="215"/>
      <c r="P45" s="215"/>
      <c r="Q45" s="215"/>
      <c r="R45" s="215"/>
      <c r="S45" s="18" t="s">
        <v>199</v>
      </c>
      <c r="T45" s="212"/>
      <c r="U45" s="212"/>
      <c r="V45" s="212"/>
      <c r="W45" s="212"/>
      <c r="X45" s="212"/>
      <c r="Y45" s="212"/>
      <c r="Z45" s="101"/>
      <c r="AA45" s="101"/>
      <c r="AB45" s="101" t="s">
        <v>199</v>
      </c>
      <c r="AC45" s="217"/>
      <c r="AD45" s="215"/>
      <c r="AE45" s="218"/>
      <c r="AF45" s="201" t="s">
        <v>16</v>
      </c>
      <c r="AG45" s="219"/>
      <c r="AH45" s="220"/>
      <c r="AI45" s="121" t="str">
        <f t="shared" si="6"/>
        <v/>
      </c>
      <c r="AJ45" s="221"/>
      <c r="AK45" s="222"/>
      <c r="AL45" s="223"/>
      <c r="AM45" s="224">
        <v>0</v>
      </c>
      <c r="AN45" s="224" t="s">
        <v>199</v>
      </c>
      <c r="AO45" s="224" t="s">
        <v>199</v>
      </c>
      <c r="AP45" s="224" t="s">
        <v>199</v>
      </c>
      <c r="AQ45" s="224" t="s">
        <v>199</v>
      </c>
      <c r="AR45" s="224" t="s">
        <v>199</v>
      </c>
      <c r="AS45" s="224" t="s">
        <v>199</v>
      </c>
      <c r="AT45" s="225">
        <v>0</v>
      </c>
      <c r="AU45" s="224">
        <v>0</v>
      </c>
      <c r="AV45" s="224">
        <v>0</v>
      </c>
      <c r="AW45" s="224" t="s">
        <v>199</v>
      </c>
      <c r="AX45" s="224" t="s">
        <v>199</v>
      </c>
      <c r="AY45" s="224" t="s">
        <v>199</v>
      </c>
      <c r="AZ45" s="224" t="s">
        <v>199</v>
      </c>
      <c r="BA45" s="224" t="s">
        <v>199</v>
      </c>
      <c r="BB45" s="224" t="s">
        <v>199</v>
      </c>
      <c r="BC45" s="225">
        <v>0</v>
      </c>
      <c r="BD45" s="225">
        <v>0</v>
      </c>
      <c r="BE45" s="225"/>
      <c r="BF45" s="225"/>
      <c r="BG45" s="225"/>
      <c r="BH45" s="225" t="s">
        <v>199</v>
      </c>
      <c r="BI45" s="226">
        <v>0</v>
      </c>
      <c r="BJ45" s="226">
        <v>0</v>
      </c>
      <c r="BK45" s="226">
        <v>0</v>
      </c>
      <c r="BL45" s="226" t="s">
        <v>199</v>
      </c>
      <c r="BM45" s="227">
        <v>0</v>
      </c>
      <c r="BN45" s="227">
        <v>0</v>
      </c>
      <c r="BO45" s="208" t="s">
        <v>242</v>
      </c>
      <c r="BP45" s="208" t="s">
        <v>199</v>
      </c>
      <c r="BQ45" s="126" t="s">
        <v>199</v>
      </c>
    </row>
    <row r="46" spans="1:69" s="208" customFormat="1" ht="25.35" customHeight="1" x14ac:dyDescent="0.2">
      <c r="A46" s="209">
        <f t="shared" si="3"/>
        <v>35</v>
      </c>
      <c r="B46" s="171" t="str">
        <f t="shared" si="2"/>
        <v/>
      </c>
      <c r="C46" s="210"/>
      <c r="D46" s="17" t="str">
        <f t="shared" si="4"/>
        <v/>
      </c>
      <c r="E46" s="17" t="str">
        <f t="shared" si="5"/>
        <v/>
      </c>
      <c r="F46" s="211"/>
      <c r="G46" s="113"/>
      <c r="H46" s="212"/>
      <c r="I46" s="17" t="s">
        <v>199</v>
      </c>
      <c r="J46" s="211"/>
      <c r="K46" s="212"/>
      <c r="L46" s="17"/>
      <c r="M46" s="212"/>
      <c r="N46" s="211"/>
      <c r="O46" s="215"/>
      <c r="P46" s="215"/>
      <c r="Q46" s="215"/>
      <c r="R46" s="215"/>
      <c r="S46" s="18" t="s">
        <v>199</v>
      </c>
      <c r="T46" s="212"/>
      <c r="U46" s="212"/>
      <c r="V46" s="212"/>
      <c r="W46" s="212"/>
      <c r="X46" s="212"/>
      <c r="Y46" s="212"/>
      <c r="Z46" s="101"/>
      <c r="AA46" s="101"/>
      <c r="AB46" s="101" t="s">
        <v>199</v>
      </c>
      <c r="AC46" s="217"/>
      <c r="AD46" s="215"/>
      <c r="AE46" s="218"/>
      <c r="AF46" s="201" t="s">
        <v>16</v>
      </c>
      <c r="AG46" s="219"/>
      <c r="AH46" s="220"/>
      <c r="AI46" s="121" t="str">
        <f t="shared" si="6"/>
        <v/>
      </c>
      <c r="AJ46" s="221"/>
      <c r="AK46" s="222"/>
      <c r="AL46" s="223"/>
      <c r="AM46" s="224">
        <v>0</v>
      </c>
      <c r="AN46" s="224" t="s">
        <v>199</v>
      </c>
      <c r="AO46" s="224" t="s">
        <v>199</v>
      </c>
      <c r="AP46" s="224" t="s">
        <v>199</v>
      </c>
      <c r="AQ46" s="224" t="s">
        <v>199</v>
      </c>
      <c r="AR46" s="224" t="s">
        <v>199</v>
      </c>
      <c r="AS46" s="224" t="s">
        <v>199</v>
      </c>
      <c r="AT46" s="225">
        <v>0</v>
      </c>
      <c r="AU46" s="224">
        <v>0</v>
      </c>
      <c r="AV46" s="224">
        <v>0</v>
      </c>
      <c r="AW46" s="224" t="s">
        <v>199</v>
      </c>
      <c r="AX46" s="224" t="s">
        <v>199</v>
      </c>
      <c r="AY46" s="224" t="s">
        <v>199</v>
      </c>
      <c r="AZ46" s="224" t="s">
        <v>199</v>
      </c>
      <c r="BA46" s="224" t="s">
        <v>199</v>
      </c>
      <c r="BB46" s="224" t="s">
        <v>199</v>
      </c>
      <c r="BC46" s="225">
        <v>0</v>
      </c>
      <c r="BD46" s="225">
        <v>0</v>
      </c>
      <c r="BE46" s="225"/>
      <c r="BF46" s="225"/>
      <c r="BG46" s="225"/>
      <c r="BH46" s="225" t="s">
        <v>199</v>
      </c>
      <c r="BI46" s="226">
        <v>0</v>
      </c>
      <c r="BJ46" s="226">
        <v>0</v>
      </c>
      <c r="BK46" s="226">
        <v>0</v>
      </c>
      <c r="BL46" s="226" t="s">
        <v>199</v>
      </c>
      <c r="BM46" s="227">
        <v>0</v>
      </c>
      <c r="BN46" s="227">
        <v>0</v>
      </c>
      <c r="BO46" s="208" t="s">
        <v>242</v>
      </c>
      <c r="BP46" s="208" t="s">
        <v>199</v>
      </c>
      <c r="BQ46" s="126" t="s">
        <v>199</v>
      </c>
    </row>
    <row r="47" spans="1:69" s="208" customFormat="1" ht="25.35" customHeight="1" x14ac:dyDescent="0.2">
      <c r="A47" s="209">
        <f t="shared" si="3"/>
        <v>36</v>
      </c>
      <c r="B47" s="171" t="str">
        <f t="shared" si="2"/>
        <v/>
      </c>
      <c r="C47" s="210"/>
      <c r="D47" s="17" t="str">
        <f t="shared" si="4"/>
        <v/>
      </c>
      <c r="E47" s="17" t="str">
        <f t="shared" si="5"/>
        <v/>
      </c>
      <c r="F47" s="211"/>
      <c r="G47" s="113"/>
      <c r="H47" s="212"/>
      <c r="I47" s="17" t="s">
        <v>199</v>
      </c>
      <c r="J47" s="211"/>
      <c r="K47" s="212"/>
      <c r="L47" s="17"/>
      <c r="M47" s="212"/>
      <c r="N47" s="211"/>
      <c r="O47" s="215"/>
      <c r="P47" s="215"/>
      <c r="Q47" s="215"/>
      <c r="R47" s="215"/>
      <c r="S47" s="18" t="s">
        <v>199</v>
      </c>
      <c r="T47" s="212"/>
      <c r="U47" s="212"/>
      <c r="V47" s="212"/>
      <c r="W47" s="212"/>
      <c r="X47" s="212"/>
      <c r="Y47" s="212"/>
      <c r="Z47" s="101"/>
      <c r="AA47" s="101"/>
      <c r="AB47" s="101" t="s">
        <v>199</v>
      </c>
      <c r="AC47" s="217"/>
      <c r="AD47" s="215"/>
      <c r="AE47" s="218"/>
      <c r="AF47" s="201" t="s">
        <v>16</v>
      </c>
      <c r="AG47" s="219"/>
      <c r="AH47" s="220"/>
      <c r="AI47" s="121" t="str">
        <f t="shared" si="6"/>
        <v/>
      </c>
      <c r="AJ47" s="221"/>
      <c r="AK47" s="222"/>
      <c r="AL47" s="223"/>
      <c r="AM47" s="224">
        <v>0</v>
      </c>
      <c r="AN47" s="224" t="s">
        <v>199</v>
      </c>
      <c r="AO47" s="224" t="s">
        <v>199</v>
      </c>
      <c r="AP47" s="224" t="s">
        <v>199</v>
      </c>
      <c r="AQ47" s="224" t="s">
        <v>199</v>
      </c>
      <c r="AR47" s="224" t="s">
        <v>199</v>
      </c>
      <c r="AS47" s="224" t="s">
        <v>199</v>
      </c>
      <c r="AT47" s="225">
        <v>0</v>
      </c>
      <c r="AU47" s="224">
        <v>0</v>
      </c>
      <c r="AV47" s="224">
        <v>0</v>
      </c>
      <c r="AW47" s="224" t="s">
        <v>199</v>
      </c>
      <c r="AX47" s="224" t="s">
        <v>199</v>
      </c>
      <c r="AY47" s="224" t="s">
        <v>199</v>
      </c>
      <c r="AZ47" s="224" t="s">
        <v>199</v>
      </c>
      <c r="BA47" s="224" t="s">
        <v>199</v>
      </c>
      <c r="BB47" s="224" t="s">
        <v>199</v>
      </c>
      <c r="BC47" s="225">
        <v>0</v>
      </c>
      <c r="BD47" s="225">
        <v>0</v>
      </c>
      <c r="BE47" s="225"/>
      <c r="BF47" s="225"/>
      <c r="BG47" s="225"/>
      <c r="BH47" s="225" t="s">
        <v>199</v>
      </c>
      <c r="BI47" s="226">
        <v>0</v>
      </c>
      <c r="BJ47" s="226">
        <v>0</v>
      </c>
      <c r="BK47" s="226">
        <v>0</v>
      </c>
      <c r="BL47" s="226" t="s">
        <v>199</v>
      </c>
      <c r="BM47" s="227">
        <v>0</v>
      </c>
      <c r="BN47" s="227">
        <v>0</v>
      </c>
      <c r="BO47" s="208" t="s">
        <v>242</v>
      </c>
      <c r="BP47" s="208" t="s">
        <v>199</v>
      </c>
      <c r="BQ47" s="126" t="s">
        <v>199</v>
      </c>
    </row>
    <row r="48" spans="1:69" s="208" customFormat="1" ht="25.35" customHeight="1" x14ac:dyDescent="0.2">
      <c r="A48" s="209">
        <f t="shared" si="3"/>
        <v>37</v>
      </c>
      <c r="B48" s="171" t="str">
        <f t="shared" si="2"/>
        <v/>
      </c>
      <c r="C48" s="210"/>
      <c r="D48" s="17" t="str">
        <f t="shared" si="4"/>
        <v/>
      </c>
      <c r="E48" s="17" t="str">
        <f t="shared" si="5"/>
        <v/>
      </c>
      <c r="F48" s="211"/>
      <c r="G48" s="113"/>
      <c r="H48" s="212"/>
      <c r="I48" s="17" t="s">
        <v>199</v>
      </c>
      <c r="J48" s="211"/>
      <c r="K48" s="212"/>
      <c r="L48" s="17"/>
      <c r="M48" s="212"/>
      <c r="N48" s="211"/>
      <c r="O48" s="215"/>
      <c r="P48" s="215"/>
      <c r="Q48" s="215"/>
      <c r="R48" s="215"/>
      <c r="S48" s="18" t="s">
        <v>199</v>
      </c>
      <c r="T48" s="212"/>
      <c r="U48" s="212"/>
      <c r="V48" s="212"/>
      <c r="W48" s="212"/>
      <c r="X48" s="212"/>
      <c r="Y48" s="212"/>
      <c r="Z48" s="101"/>
      <c r="AA48" s="101"/>
      <c r="AB48" s="101" t="s">
        <v>199</v>
      </c>
      <c r="AC48" s="217"/>
      <c r="AD48" s="215"/>
      <c r="AE48" s="218"/>
      <c r="AF48" s="201" t="s">
        <v>16</v>
      </c>
      <c r="AG48" s="219"/>
      <c r="AH48" s="220"/>
      <c r="AI48" s="121" t="str">
        <f t="shared" si="6"/>
        <v/>
      </c>
      <c r="AJ48" s="221"/>
      <c r="AK48" s="222"/>
      <c r="AL48" s="223"/>
      <c r="AM48" s="224">
        <v>0</v>
      </c>
      <c r="AN48" s="224" t="s">
        <v>199</v>
      </c>
      <c r="AO48" s="224" t="s">
        <v>199</v>
      </c>
      <c r="AP48" s="224" t="s">
        <v>199</v>
      </c>
      <c r="AQ48" s="224" t="s">
        <v>199</v>
      </c>
      <c r="AR48" s="224" t="s">
        <v>199</v>
      </c>
      <c r="AS48" s="224" t="s">
        <v>199</v>
      </c>
      <c r="AT48" s="225">
        <v>0</v>
      </c>
      <c r="AU48" s="224">
        <v>0</v>
      </c>
      <c r="AV48" s="224">
        <v>0</v>
      </c>
      <c r="AW48" s="224" t="s">
        <v>199</v>
      </c>
      <c r="AX48" s="224" t="s">
        <v>199</v>
      </c>
      <c r="AY48" s="224" t="s">
        <v>199</v>
      </c>
      <c r="AZ48" s="224" t="s">
        <v>199</v>
      </c>
      <c r="BA48" s="224" t="s">
        <v>199</v>
      </c>
      <c r="BB48" s="224" t="s">
        <v>199</v>
      </c>
      <c r="BC48" s="225">
        <v>0</v>
      </c>
      <c r="BD48" s="225">
        <v>0</v>
      </c>
      <c r="BE48" s="225"/>
      <c r="BF48" s="225"/>
      <c r="BG48" s="225"/>
      <c r="BH48" s="225" t="s">
        <v>199</v>
      </c>
      <c r="BI48" s="226">
        <v>0</v>
      </c>
      <c r="BJ48" s="226">
        <v>0</v>
      </c>
      <c r="BK48" s="226">
        <v>0</v>
      </c>
      <c r="BL48" s="226" t="s">
        <v>199</v>
      </c>
      <c r="BM48" s="227">
        <v>0</v>
      </c>
      <c r="BN48" s="227">
        <v>0</v>
      </c>
      <c r="BO48" s="208" t="s">
        <v>242</v>
      </c>
      <c r="BP48" s="208" t="s">
        <v>199</v>
      </c>
      <c r="BQ48" s="126" t="s">
        <v>199</v>
      </c>
    </row>
    <row r="49" spans="1:69" s="208" customFormat="1" ht="25.35" customHeight="1" x14ac:dyDescent="0.2">
      <c r="A49" s="209">
        <f t="shared" si="3"/>
        <v>38</v>
      </c>
      <c r="B49" s="171" t="str">
        <f t="shared" si="2"/>
        <v/>
      </c>
      <c r="C49" s="210"/>
      <c r="D49" s="17" t="str">
        <f t="shared" si="4"/>
        <v/>
      </c>
      <c r="E49" s="17" t="str">
        <f t="shared" si="5"/>
        <v/>
      </c>
      <c r="F49" s="211"/>
      <c r="G49" s="113"/>
      <c r="H49" s="212"/>
      <c r="I49" s="17" t="s">
        <v>199</v>
      </c>
      <c r="J49" s="211"/>
      <c r="K49" s="212"/>
      <c r="L49" s="17"/>
      <c r="M49" s="212"/>
      <c r="N49" s="211"/>
      <c r="O49" s="215"/>
      <c r="P49" s="215"/>
      <c r="Q49" s="215"/>
      <c r="R49" s="215"/>
      <c r="S49" s="18" t="s">
        <v>199</v>
      </c>
      <c r="T49" s="212"/>
      <c r="U49" s="212"/>
      <c r="V49" s="212"/>
      <c r="W49" s="212"/>
      <c r="X49" s="212"/>
      <c r="Y49" s="212"/>
      <c r="Z49" s="101"/>
      <c r="AA49" s="101"/>
      <c r="AB49" s="101" t="s">
        <v>199</v>
      </c>
      <c r="AC49" s="217"/>
      <c r="AD49" s="215"/>
      <c r="AE49" s="218"/>
      <c r="AF49" s="201" t="s">
        <v>16</v>
      </c>
      <c r="AG49" s="219"/>
      <c r="AH49" s="220"/>
      <c r="AI49" s="121" t="str">
        <f t="shared" si="6"/>
        <v/>
      </c>
      <c r="AJ49" s="221"/>
      <c r="AK49" s="222"/>
      <c r="AL49" s="223"/>
      <c r="AM49" s="224">
        <v>0</v>
      </c>
      <c r="AN49" s="224" t="s">
        <v>199</v>
      </c>
      <c r="AO49" s="224" t="s">
        <v>199</v>
      </c>
      <c r="AP49" s="224" t="s">
        <v>199</v>
      </c>
      <c r="AQ49" s="224" t="s">
        <v>199</v>
      </c>
      <c r="AR49" s="224" t="s">
        <v>199</v>
      </c>
      <c r="AS49" s="224" t="s">
        <v>199</v>
      </c>
      <c r="AT49" s="225">
        <v>0</v>
      </c>
      <c r="AU49" s="224">
        <v>0</v>
      </c>
      <c r="AV49" s="224">
        <v>0</v>
      </c>
      <c r="AW49" s="224" t="s">
        <v>199</v>
      </c>
      <c r="AX49" s="224" t="s">
        <v>199</v>
      </c>
      <c r="AY49" s="224" t="s">
        <v>199</v>
      </c>
      <c r="AZ49" s="224" t="s">
        <v>199</v>
      </c>
      <c r="BA49" s="224" t="s">
        <v>199</v>
      </c>
      <c r="BB49" s="224" t="s">
        <v>199</v>
      </c>
      <c r="BC49" s="225">
        <v>0</v>
      </c>
      <c r="BD49" s="225">
        <v>0</v>
      </c>
      <c r="BE49" s="225"/>
      <c r="BF49" s="225"/>
      <c r="BG49" s="225"/>
      <c r="BH49" s="225" t="s">
        <v>199</v>
      </c>
      <c r="BI49" s="226">
        <v>0</v>
      </c>
      <c r="BJ49" s="226">
        <v>0</v>
      </c>
      <c r="BK49" s="226">
        <v>0</v>
      </c>
      <c r="BL49" s="226" t="s">
        <v>199</v>
      </c>
      <c r="BM49" s="227">
        <v>0</v>
      </c>
      <c r="BN49" s="227">
        <v>0</v>
      </c>
      <c r="BO49" s="208" t="s">
        <v>242</v>
      </c>
      <c r="BP49" s="208" t="s">
        <v>199</v>
      </c>
      <c r="BQ49" s="126" t="s">
        <v>199</v>
      </c>
    </row>
    <row r="50" spans="1:69" s="208" customFormat="1" ht="25.35" customHeight="1" x14ac:dyDescent="0.2">
      <c r="A50" s="209">
        <f t="shared" si="3"/>
        <v>39</v>
      </c>
      <c r="B50" s="171" t="str">
        <f t="shared" si="2"/>
        <v/>
      </c>
      <c r="C50" s="210"/>
      <c r="D50" s="17" t="str">
        <f t="shared" si="4"/>
        <v/>
      </c>
      <c r="E50" s="17" t="str">
        <f t="shared" si="5"/>
        <v/>
      </c>
      <c r="F50" s="211"/>
      <c r="G50" s="113"/>
      <c r="H50" s="212"/>
      <c r="I50" s="17" t="s">
        <v>199</v>
      </c>
      <c r="J50" s="211"/>
      <c r="K50" s="212"/>
      <c r="L50" s="17"/>
      <c r="M50" s="212"/>
      <c r="N50" s="211"/>
      <c r="O50" s="215"/>
      <c r="P50" s="215"/>
      <c r="Q50" s="215"/>
      <c r="R50" s="215"/>
      <c r="S50" s="18" t="s">
        <v>199</v>
      </c>
      <c r="T50" s="212"/>
      <c r="U50" s="212"/>
      <c r="V50" s="212"/>
      <c r="W50" s="212"/>
      <c r="X50" s="212"/>
      <c r="Y50" s="212"/>
      <c r="Z50" s="101"/>
      <c r="AA50" s="101"/>
      <c r="AB50" s="101" t="s">
        <v>199</v>
      </c>
      <c r="AC50" s="217"/>
      <c r="AD50" s="215"/>
      <c r="AE50" s="218"/>
      <c r="AF50" s="201" t="s">
        <v>16</v>
      </c>
      <c r="AG50" s="219"/>
      <c r="AH50" s="220"/>
      <c r="AI50" s="121" t="str">
        <f t="shared" si="6"/>
        <v/>
      </c>
      <c r="AJ50" s="221"/>
      <c r="AK50" s="222"/>
      <c r="AL50" s="223"/>
      <c r="AM50" s="224">
        <v>0</v>
      </c>
      <c r="AN50" s="224" t="s">
        <v>199</v>
      </c>
      <c r="AO50" s="224" t="s">
        <v>199</v>
      </c>
      <c r="AP50" s="224" t="s">
        <v>199</v>
      </c>
      <c r="AQ50" s="224" t="s">
        <v>199</v>
      </c>
      <c r="AR50" s="224" t="s">
        <v>199</v>
      </c>
      <c r="AS50" s="224" t="s">
        <v>199</v>
      </c>
      <c r="AT50" s="225">
        <v>0</v>
      </c>
      <c r="AU50" s="224">
        <v>0</v>
      </c>
      <c r="AV50" s="224">
        <v>0</v>
      </c>
      <c r="AW50" s="224" t="s">
        <v>199</v>
      </c>
      <c r="AX50" s="224" t="s">
        <v>199</v>
      </c>
      <c r="AY50" s="224" t="s">
        <v>199</v>
      </c>
      <c r="AZ50" s="224" t="s">
        <v>199</v>
      </c>
      <c r="BA50" s="224" t="s">
        <v>199</v>
      </c>
      <c r="BB50" s="224" t="s">
        <v>199</v>
      </c>
      <c r="BC50" s="225">
        <v>0</v>
      </c>
      <c r="BD50" s="225">
        <v>0</v>
      </c>
      <c r="BE50" s="225"/>
      <c r="BF50" s="225"/>
      <c r="BG50" s="225"/>
      <c r="BH50" s="225" t="s">
        <v>199</v>
      </c>
      <c r="BI50" s="226">
        <v>0</v>
      </c>
      <c r="BJ50" s="226">
        <v>0</v>
      </c>
      <c r="BK50" s="226">
        <v>0</v>
      </c>
      <c r="BL50" s="226" t="s">
        <v>199</v>
      </c>
      <c r="BM50" s="227">
        <v>0</v>
      </c>
      <c r="BN50" s="227">
        <v>0</v>
      </c>
      <c r="BO50" s="208" t="s">
        <v>242</v>
      </c>
      <c r="BP50" s="208" t="s">
        <v>199</v>
      </c>
      <c r="BQ50" s="126" t="s">
        <v>199</v>
      </c>
    </row>
    <row r="51" spans="1:69" s="208" customFormat="1" ht="25.35" customHeight="1" x14ac:dyDescent="0.2">
      <c r="A51" s="209">
        <f t="shared" si="3"/>
        <v>40</v>
      </c>
      <c r="B51" s="171" t="str">
        <f t="shared" si="2"/>
        <v/>
      </c>
      <c r="C51" s="210"/>
      <c r="D51" s="17" t="str">
        <f t="shared" si="4"/>
        <v/>
      </c>
      <c r="E51" s="17" t="str">
        <f t="shared" si="5"/>
        <v/>
      </c>
      <c r="F51" s="211"/>
      <c r="G51" s="113"/>
      <c r="H51" s="212"/>
      <c r="I51" s="17" t="s">
        <v>199</v>
      </c>
      <c r="J51" s="211"/>
      <c r="K51" s="212"/>
      <c r="L51" s="17"/>
      <c r="M51" s="212"/>
      <c r="N51" s="211"/>
      <c r="O51" s="215"/>
      <c r="P51" s="215"/>
      <c r="Q51" s="215"/>
      <c r="R51" s="215"/>
      <c r="S51" s="18" t="s">
        <v>199</v>
      </c>
      <c r="T51" s="212"/>
      <c r="U51" s="212"/>
      <c r="V51" s="212"/>
      <c r="W51" s="212"/>
      <c r="X51" s="212"/>
      <c r="Y51" s="212"/>
      <c r="Z51" s="101"/>
      <c r="AA51" s="101"/>
      <c r="AB51" s="101" t="s">
        <v>199</v>
      </c>
      <c r="AC51" s="217"/>
      <c r="AD51" s="215"/>
      <c r="AE51" s="218"/>
      <c r="AF51" s="201" t="s">
        <v>16</v>
      </c>
      <c r="AG51" s="219"/>
      <c r="AH51" s="220"/>
      <c r="AI51" s="121" t="str">
        <f t="shared" si="6"/>
        <v/>
      </c>
      <c r="AJ51" s="221"/>
      <c r="AK51" s="222"/>
      <c r="AL51" s="223"/>
      <c r="AM51" s="224">
        <v>0</v>
      </c>
      <c r="AN51" s="224" t="s">
        <v>199</v>
      </c>
      <c r="AO51" s="224" t="s">
        <v>199</v>
      </c>
      <c r="AP51" s="224" t="s">
        <v>199</v>
      </c>
      <c r="AQ51" s="224" t="s">
        <v>199</v>
      </c>
      <c r="AR51" s="224" t="s">
        <v>199</v>
      </c>
      <c r="AS51" s="224" t="s">
        <v>199</v>
      </c>
      <c r="AT51" s="225">
        <v>0</v>
      </c>
      <c r="AU51" s="224">
        <v>0</v>
      </c>
      <c r="AV51" s="224">
        <v>0</v>
      </c>
      <c r="AW51" s="224" t="s">
        <v>199</v>
      </c>
      <c r="AX51" s="224" t="s">
        <v>199</v>
      </c>
      <c r="AY51" s="224" t="s">
        <v>199</v>
      </c>
      <c r="AZ51" s="224" t="s">
        <v>199</v>
      </c>
      <c r="BA51" s="224" t="s">
        <v>199</v>
      </c>
      <c r="BB51" s="224" t="s">
        <v>199</v>
      </c>
      <c r="BC51" s="225">
        <v>0</v>
      </c>
      <c r="BD51" s="225">
        <v>0</v>
      </c>
      <c r="BE51" s="225"/>
      <c r="BF51" s="225"/>
      <c r="BG51" s="225"/>
      <c r="BH51" s="225" t="s">
        <v>199</v>
      </c>
      <c r="BI51" s="226">
        <v>0</v>
      </c>
      <c r="BJ51" s="226">
        <v>0</v>
      </c>
      <c r="BK51" s="226">
        <v>0</v>
      </c>
      <c r="BL51" s="226" t="s">
        <v>199</v>
      </c>
      <c r="BM51" s="227">
        <v>0</v>
      </c>
      <c r="BN51" s="227">
        <v>0</v>
      </c>
      <c r="BO51" s="208" t="s">
        <v>242</v>
      </c>
      <c r="BP51" s="208" t="s">
        <v>199</v>
      </c>
      <c r="BQ51" s="126" t="s">
        <v>199</v>
      </c>
    </row>
    <row r="52" spans="1:69" s="208" customFormat="1" ht="25.35" customHeight="1" x14ac:dyDescent="0.2">
      <c r="A52" s="209">
        <f t="shared" si="3"/>
        <v>41</v>
      </c>
      <c r="B52" s="171" t="str">
        <f t="shared" si="2"/>
        <v/>
      </c>
      <c r="C52" s="210"/>
      <c r="D52" s="17" t="str">
        <f t="shared" si="4"/>
        <v/>
      </c>
      <c r="E52" s="17" t="str">
        <f t="shared" si="5"/>
        <v/>
      </c>
      <c r="F52" s="211"/>
      <c r="G52" s="113"/>
      <c r="H52" s="212"/>
      <c r="I52" s="17" t="s">
        <v>199</v>
      </c>
      <c r="J52" s="211"/>
      <c r="K52" s="212"/>
      <c r="L52" s="17"/>
      <c r="M52" s="212"/>
      <c r="N52" s="211"/>
      <c r="O52" s="215"/>
      <c r="P52" s="215"/>
      <c r="Q52" s="215"/>
      <c r="R52" s="215"/>
      <c r="S52" s="18" t="s">
        <v>199</v>
      </c>
      <c r="T52" s="212"/>
      <c r="U52" s="212"/>
      <c r="V52" s="212"/>
      <c r="W52" s="212"/>
      <c r="X52" s="212"/>
      <c r="Y52" s="212"/>
      <c r="Z52" s="101"/>
      <c r="AA52" s="101"/>
      <c r="AB52" s="101" t="s">
        <v>199</v>
      </c>
      <c r="AC52" s="217"/>
      <c r="AD52" s="215"/>
      <c r="AE52" s="218"/>
      <c r="AF52" s="201" t="s">
        <v>16</v>
      </c>
      <c r="AG52" s="219"/>
      <c r="AH52" s="220"/>
      <c r="AI52" s="121" t="str">
        <f t="shared" si="6"/>
        <v/>
      </c>
      <c r="AJ52" s="221"/>
      <c r="AK52" s="222"/>
      <c r="AL52" s="223"/>
      <c r="AM52" s="224">
        <v>0</v>
      </c>
      <c r="AN52" s="224" t="s">
        <v>199</v>
      </c>
      <c r="AO52" s="224" t="s">
        <v>199</v>
      </c>
      <c r="AP52" s="224" t="s">
        <v>199</v>
      </c>
      <c r="AQ52" s="224" t="s">
        <v>199</v>
      </c>
      <c r="AR52" s="224" t="s">
        <v>199</v>
      </c>
      <c r="AS52" s="224" t="s">
        <v>199</v>
      </c>
      <c r="AT52" s="225">
        <v>0</v>
      </c>
      <c r="AU52" s="224">
        <v>0</v>
      </c>
      <c r="AV52" s="224">
        <v>0</v>
      </c>
      <c r="AW52" s="224" t="s">
        <v>199</v>
      </c>
      <c r="AX52" s="224" t="s">
        <v>199</v>
      </c>
      <c r="AY52" s="224" t="s">
        <v>199</v>
      </c>
      <c r="AZ52" s="224" t="s">
        <v>199</v>
      </c>
      <c r="BA52" s="224" t="s">
        <v>199</v>
      </c>
      <c r="BB52" s="224" t="s">
        <v>199</v>
      </c>
      <c r="BC52" s="225">
        <v>0</v>
      </c>
      <c r="BD52" s="225">
        <v>0</v>
      </c>
      <c r="BE52" s="225"/>
      <c r="BF52" s="225"/>
      <c r="BG52" s="225"/>
      <c r="BH52" s="225" t="s">
        <v>199</v>
      </c>
      <c r="BI52" s="226">
        <v>0</v>
      </c>
      <c r="BJ52" s="226">
        <v>0</v>
      </c>
      <c r="BK52" s="226">
        <v>0</v>
      </c>
      <c r="BL52" s="226" t="s">
        <v>199</v>
      </c>
      <c r="BM52" s="227">
        <v>0</v>
      </c>
      <c r="BN52" s="227">
        <v>0</v>
      </c>
      <c r="BO52" s="208" t="s">
        <v>242</v>
      </c>
      <c r="BP52" s="208" t="s">
        <v>199</v>
      </c>
      <c r="BQ52" s="126" t="s">
        <v>199</v>
      </c>
    </row>
    <row r="53" spans="1:69" s="208" customFormat="1" ht="25.35" customHeight="1" x14ac:dyDescent="0.2">
      <c r="A53" s="209">
        <f t="shared" si="3"/>
        <v>42</v>
      </c>
      <c r="B53" s="171" t="str">
        <f t="shared" si="2"/>
        <v/>
      </c>
      <c r="C53" s="210"/>
      <c r="D53" s="17" t="str">
        <f t="shared" si="4"/>
        <v/>
      </c>
      <c r="E53" s="17" t="str">
        <f t="shared" si="5"/>
        <v/>
      </c>
      <c r="F53" s="211"/>
      <c r="G53" s="113"/>
      <c r="H53" s="212"/>
      <c r="I53" s="17" t="s">
        <v>199</v>
      </c>
      <c r="J53" s="211"/>
      <c r="K53" s="212"/>
      <c r="L53" s="17"/>
      <c r="M53" s="212"/>
      <c r="N53" s="211"/>
      <c r="O53" s="215"/>
      <c r="P53" s="215"/>
      <c r="Q53" s="215"/>
      <c r="R53" s="215"/>
      <c r="S53" s="18" t="s">
        <v>199</v>
      </c>
      <c r="T53" s="212"/>
      <c r="U53" s="212"/>
      <c r="V53" s="212"/>
      <c r="W53" s="212"/>
      <c r="X53" s="212"/>
      <c r="Y53" s="212"/>
      <c r="Z53" s="101"/>
      <c r="AA53" s="101"/>
      <c r="AB53" s="101" t="s">
        <v>199</v>
      </c>
      <c r="AC53" s="217"/>
      <c r="AD53" s="215"/>
      <c r="AE53" s="218"/>
      <c r="AF53" s="201" t="s">
        <v>16</v>
      </c>
      <c r="AG53" s="219"/>
      <c r="AH53" s="220"/>
      <c r="AI53" s="121" t="str">
        <f t="shared" si="6"/>
        <v/>
      </c>
      <c r="AJ53" s="221"/>
      <c r="AK53" s="222"/>
      <c r="AL53" s="223"/>
      <c r="AM53" s="224">
        <v>0</v>
      </c>
      <c r="AN53" s="224" t="s">
        <v>199</v>
      </c>
      <c r="AO53" s="224" t="s">
        <v>199</v>
      </c>
      <c r="AP53" s="224" t="s">
        <v>199</v>
      </c>
      <c r="AQ53" s="224" t="s">
        <v>199</v>
      </c>
      <c r="AR53" s="224" t="s">
        <v>199</v>
      </c>
      <c r="AS53" s="224" t="s">
        <v>199</v>
      </c>
      <c r="AT53" s="225">
        <v>0</v>
      </c>
      <c r="AU53" s="224">
        <v>0</v>
      </c>
      <c r="AV53" s="224">
        <v>0</v>
      </c>
      <c r="AW53" s="224" t="s">
        <v>199</v>
      </c>
      <c r="AX53" s="224" t="s">
        <v>199</v>
      </c>
      <c r="AY53" s="224" t="s">
        <v>199</v>
      </c>
      <c r="AZ53" s="224" t="s">
        <v>199</v>
      </c>
      <c r="BA53" s="224" t="s">
        <v>199</v>
      </c>
      <c r="BB53" s="224" t="s">
        <v>199</v>
      </c>
      <c r="BC53" s="225">
        <v>0</v>
      </c>
      <c r="BD53" s="225">
        <v>0</v>
      </c>
      <c r="BE53" s="225"/>
      <c r="BF53" s="225"/>
      <c r="BG53" s="225"/>
      <c r="BH53" s="225" t="s">
        <v>199</v>
      </c>
      <c r="BI53" s="226">
        <v>0</v>
      </c>
      <c r="BJ53" s="226">
        <v>0</v>
      </c>
      <c r="BK53" s="226">
        <v>0</v>
      </c>
      <c r="BL53" s="226" t="s">
        <v>199</v>
      </c>
      <c r="BM53" s="227">
        <v>0</v>
      </c>
      <c r="BN53" s="227">
        <v>0</v>
      </c>
      <c r="BO53" s="208" t="s">
        <v>242</v>
      </c>
      <c r="BP53" s="208" t="s">
        <v>199</v>
      </c>
      <c r="BQ53" s="126" t="s">
        <v>199</v>
      </c>
    </row>
    <row r="54" spans="1:69" s="208" customFormat="1" ht="25.35" customHeight="1" x14ac:dyDescent="0.2">
      <c r="A54" s="209">
        <f t="shared" si="3"/>
        <v>43</v>
      </c>
      <c r="B54" s="171" t="str">
        <f t="shared" si="2"/>
        <v/>
      </c>
      <c r="C54" s="210"/>
      <c r="D54" s="17" t="str">
        <f t="shared" si="4"/>
        <v/>
      </c>
      <c r="E54" s="17" t="str">
        <f t="shared" si="5"/>
        <v/>
      </c>
      <c r="F54" s="211"/>
      <c r="G54" s="113"/>
      <c r="H54" s="212"/>
      <c r="I54" s="17" t="s">
        <v>199</v>
      </c>
      <c r="J54" s="211"/>
      <c r="K54" s="212"/>
      <c r="L54" s="17"/>
      <c r="M54" s="212"/>
      <c r="N54" s="211"/>
      <c r="O54" s="215"/>
      <c r="P54" s="215"/>
      <c r="Q54" s="215"/>
      <c r="R54" s="215"/>
      <c r="S54" s="18" t="s">
        <v>199</v>
      </c>
      <c r="T54" s="212"/>
      <c r="U54" s="212"/>
      <c r="V54" s="212"/>
      <c r="W54" s="212"/>
      <c r="X54" s="212"/>
      <c r="Y54" s="212"/>
      <c r="Z54" s="101"/>
      <c r="AA54" s="101"/>
      <c r="AB54" s="101" t="s">
        <v>199</v>
      </c>
      <c r="AC54" s="217"/>
      <c r="AD54" s="215"/>
      <c r="AE54" s="218"/>
      <c r="AF54" s="201" t="s">
        <v>16</v>
      </c>
      <c r="AG54" s="219"/>
      <c r="AH54" s="220"/>
      <c r="AI54" s="121" t="str">
        <f t="shared" si="6"/>
        <v/>
      </c>
      <c r="AJ54" s="221"/>
      <c r="AK54" s="222"/>
      <c r="AL54" s="223"/>
      <c r="AM54" s="224">
        <v>0</v>
      </c>
      <c r="AN54" s="224" t="s">
        <v>199</v>
      </c>
      <c r="AO54" s="224" t="s">
        <v>199</v>
      </c>
      <c r="AP54" s="224" t="s">
        <v>199</v>
      </c>
      <c r="AQ54" s="224" t="s">
        <v>199</v>
      </c>
      <c r="AR54" s="224" t="s">
        <v>199</v>
      </c>
      <c r="AS54" s="224" t="s">
        <v>199</v>
      </c>
      <c r="AT54" s="225">
        <v>0</v>
      </c>
      <c r="AU54" s="224">
        <v>0</v>
      </c>
      <c r="AV54" s="224">
        <v>0</v>
      </c>
      <c r="AW54" s="224" t="s">
        <v>199</v>
      </c>
      <c r="AX54" s="224" t="s">
        <v>199</v>
      </c>
      <c r="AY54" s="224" t="s">
        <v>199</v>
      </c>
      <c r="AZ54" s="224" t="s">
        <v>199</v>
      </c>
      <c r="BA54" s="224" t="s">
        <v>199</v>
      </c>
      <c r="BB54" s="224" t="s">
        <v>199</v>
      </c>
      <c r="BC54" s="225">
        <v>0</v>
      </c>
      <c r="BD54" s="225">
        <v>0</v>
      </c>
      <c r="BE54" s="225"/>
      <c r="BF54" s="225"/>
      <c r="BG54" s="225"/>
      <c r="BH54" s="225" t="s">
        <v>199</v>
      </c>
      <c r="BI54" s="226">
        <v>0</v>
      </c>
      <c r="BJ54" s="226">
        <v>0</v>
      </c>
      <c r="BK54" s="226">
        <v>0</v>
      </c>
      <c r="BL54" s="226" t="s">
        <v>199</v>
      </c>
      <c r="BM54" s="227">
        <v>0</v>
      </c>
      <c r="BN54" s="227">
        <v>0</v>
      </c>
      <c r="BO54" s="208" t="s">
        <v>242</v>
      </c>
      <c r="BP54" s="208" t="s">
        <v>199</v>
      </c>
      <c r="BQ54" s="126" t="s">
        <v>199</v>
      </c>
    </row>
    <row r="55" spans="1:69" s="208" customFormat="1" ht="25.35" customHeight="1" x14ac:dyDescent="0.2">
      <c r="A55" s="209">
        <f t="shared" si="3"/>
        <v>44</v>
      </c>
      <c r="B55" s="171" t="str">
        <f t="shared" si="2"/>
        <v/>
      </c>
      <c r="C55" s="210"/>
      <c r="D55" s="17" t="str">
        <f t="shared" si="4"/>
        <v/>
      </c>
      <c r="E55" s="17" t="str">
        <f t="shared" si="5"/>
        <v/>
      </c>
      <c r="F55" s="211"/>
      <c r="G55" s="113"/>
      <c r="H55" s="212"/>
      <c r="I55" s="17" t="s">
        <v>199</v>
      </c>
      <c r="J55" s="211"/>
      <c r="K55" s="212"/>
      <c r="L55" s="17"/>
      <c r="M55" s="212"/>
      <c r="N55" s="211"/>
      <c r="O55" s="215"/>
      <c r="P55" s="215"/>
      <c r="Q55" s="215"/>
      <c r="R55" s="215"/>
      <c r="S55" s="18" t="s">
        <v>199</v>
      </c>
      <c r="T55" s="212"/>
      <c r="U55" s="212"/>
      <c r="V55" s="212"/>
      <c r="W55" s="212"/>
      <c r="X55" s="212"/>
      <c r="Y55" s="212"/>
      <c r="Z55" s="101"/>
      <c r="AA55" s="101"/>
      <c r="AB55" s="101" t="s">
        <v>199</v>
      </c>
      <c r="AC55" s="217"/>
      <c r="AD55" s="215"/>
      <c r="AE55" s="218"/>
      <c r="AF55" s="201" t="s">
        <v>16</v>
      </c>
      <c r="AG55" s="219"/>
      <c r="AH55" s="220"/>
      <c r="AI55" s="121" t="str">
        <f t="shared" si="6"/>
        <v/>
      </c>
      <c r="AJ55" s="221"/>
      <c r="AK55" s="222"/>
      <c r="AL55" s="223"/>
      <c r="AM55" s="224">
        <v>0</v>
      </c>
      <c r="AN55" s="224" t="s">
        <v>199</v>
      </c>
      <c r="AO55" s="224" t="s">
        <v>199</v>
      </c>
      <c r="AP55" s="224" t="s">
        <v>199</v>
      </c>
      <c r="AQ55" s="224" t="s">
        <v>199</v>
      </c>
      <c r="AR55" s="224" t="s">
        <v>199</v>
      </c>
      <c r="AS55" s="224" t="s">
        <v>199</v>
      </c>
      <c r="AT55" s="225">
        <v>0</v>
      </c>
      <c r="AU55" s="224">
        <v>0</v>
      </c>
      <c r="AV55" s="224">
        <v>0</v>
      </c>
      <c r="AW55" s="224" t="s">
        <v>199</v>
      </c>
      <c r="AX55" s="224" t="s">
        <v>199</v>
      </c>
      <c r="AY55" s="224" t="s">
        <v>199</v>
      </c>
      <c r="AZ55" s="224" t="s">
        <v>199</v>
      </c>
      <c r="BA55" s="224" t="s">
        <v>199</v>
      </c>
      <c r="BB55" s="224" t="s">
        <v>199</v>
      </c>
      <c r="BC55" s="225">
        <v>0</v>
      </c>
      <c r="BD55" s="225">
        <v>0</v>
      </c>
      <c r="BE55" s="225"/>
      <c r="BF55" s="225"/>
      <c r="BG55" s="225"/>
      <c r="BH55" s="225" t="s">
        <v>199</v>
      </c>
      <c r="BI55" s="226">
        <v>0</v>
      </c>
      <c r="BJ55" s="226">
        <v>0</v>
      </c>
      <c r="BK55" s="226">
        <v>0</v>
      </c>
      <c r="BL55" s="226" t="s">
        <v>199</v>
      </c>
      <c r="BM55" s="227">
        <v>0</v>
      </c>
      <c r="BN55" s="227">
        <v>0</v>
      </c>
      <c r="BO55" s="208" t="s">
        <v>242</v>
      </c>
      <c r="BP55" s="208" t="s">
        <v>199</v>
      </c>
      <c r="BQ55" s="126" t="s">
        <v>199</v>
      </c>
    </row>
    <row r="56" spans="1:69" s="208" customFormat="1" ht="25.35" customHeight="1" x14ac:dyDescent="0.2">
      <c r="A56" s="209">
        <f t="shared" si="3"/>
        <v>45</v>
      </c>
      <c r="B56" s="171" t="str">
        <f t="shared" si="2"/>
        <v/>
      </c>
      <c r="C56" s="210"/>
      <c r="D56" s="17" t="str">
        <f t="shared" si="4"/>
        <v/>
      </c>
      <c r="E56" s="17" t="str">
        <f t="shared" si="5"/>
        <v/>
      </c>
      <c r="F56" s="211"/>
      <c r="G56" s="113"/>
      <c r="H56" s="212"/>
      <c r="I56" s="17" t="s">
        <v>199</v>
      </c>
      <c r="J56" s="211"/>
      <c r="K56" s="212"/>
      <c r="L56" s="17"/>
      <c r="M56" s="212"/>
      <c r="N56" s="211"/>
      <c r="O56" s="215"/>
      <c r="P56" s="215"/>
      <c r="Q56" s="215"/>
      <c r="R56" s="215"/>
      <c r="S56" s="18" t="s">
        <v>199</v>
      </c>
      <c r="T56" s="212"/>
      <c r="U56" s="212"/>
      <c r="V56" s="212"/>
      <c r="W56" s="212"/>
      <c r="X56" s="212"/>
      <c r="Y56" s="212"/>
      <c r="Z56" s="101"/>
      <c r="AA56" s="101"/>
      <c r="AB56" s="101" t="s">
        <v>199</v>
      </c>
      <c r="AC56" s="217"/>
      <c r="AD56" s="215"/>
      <c r="AE56" s="218"/>
      <c r="AF56" s="201" t="s">
        <v>16</v>
      </c>
      <c r="AG56" s="219"/>
      <c r="AH56" s="220"/>
      <c r="AI56" s="121" t="str">
        <f t="shared" si="6"/>
        <v/>
      </c>
      <c r="AJ56" s="221"/>
      <c r="AK56" s="222"/>
      <c r="AL56" s="223"/>
      <c r="AM56" s="224">
        <v>0</v>
      </c>
      <c r="AN56" s="224" t="s">
        <v>199</v>
      </c>
      <c r="AO56" s="224" t="s">
        <v>199</v>
      </c>
      <c r="AP56" s="224" t="s">
        <v>199</v>
      </c>
      <c r="AQ56" s="224" t="s">
        <v>199</v>
      </c>
      <c r="AR56" s="224" t="s">
        <v>199</v>
      </c>
      <c r="AS56" s="224" t="s">
        <v>199</v>
      </c>
      <c r="AT56" s="225">
        <v>0</v>
      </c>
      <c r="AU56" s="224">
        <v>0</v>
      </c>
      <c r="AV56" s="224">
        <v>0</v>
      </c>
      <c r="AW56" s="224" t="s">
        <v>199</v>
      </c>
      <c r="AX56" s="224" t="s">
        <v>199</v>
      </c>
      <c r="AY56" s="224" t="s">
        <v>199</v>
      </c>
      <c r="AZ56" s="224" t="s">
        <v>199</v>
      </c>
      <c r="BA56" s="224" t="s">
        <v>199</v>
      </c>
      <c r="BB56" s="224" t="s">
        <v>199</v>
      </c>
      <c r="BC56" s="225">
        <v>0</v>
      </c>
      <c r="BD56" s="225">
        <v>0</v>
      </c>
      <c r="BE56" s="225"/>
      <c r="BF56" s="225"/>
      <c r="BG56" s="225"/>
      <c r="BH56" s="225" t="s">
        <v>199</v>
      </c>
      <c r="BI56" s="226">
        <v>0</v>
      </c>
      <c r="BJ56" s="226">
        <v>0</v>
      </c>
      <c r="BK56" s="226">
        <v>0</v>
      </c>
      <c r="BL56" s="226" t="s">
        <v>199</v>
      </c>
      <c r="BM56" s="227">
        <v>0</v>
      </c>
      <c r="BN56" s="227">
        <v>0</v>
      </c>
      <c r="BO56" s="208" t="s">
        <v>242</v>
      </c>
      <c r="BP56" s="208" t="s">
        <v>199</v>
      </c>
      <c r="BQ56" s="126" t="s">
        <v>199</v>
      </c>
    </row>
    <row r="57" spans="1:69" s="208" customFormat="1" ht="25.35" customHeight="1" x14ac:dyDescent="0.2">
      <c r="A57" s="209">
        <f t="shared" si="3"/>
        <v>46</v>
      </c>
      <c r="B57" s="171" t="str">
        <f t="shared" si="2"/>
        <v/>
      </c>
      <c r="C57" s="210"/>
      <c r="D57" s="17" t="str">
        <f t="shared" si="4"/>
        <v/>
      </c>
      <c r="E57" s="17" t="str">
        <f t="shared" si="5"/>
        <v/>
      </c>
      <c r="F57" s="211"/>
      <c r="G57" s="113"/>
      <c r="H57" s="212"/>
      <c r="I57" s="17" t="s">
        <v>199</v>
      </c>
      <c r="J57" s="211"/>
      <c r="K57" s="212"/>
      <c r="L57" s="17"/>
      <c r="M57" s="212"/>
      <c r="N57" s="211"/>
      <c r="O57" s="215"/>
      <c r="P57" s="215"/>
      <c r="Q57" s="215"/>
      <c r="R57" s="215"/>
      <c r="S57" s="18" t="s">
        <v>199</v>
      </c>
      <c r="T57" s="212"/>
      <c r="U57" s="212"/>
      <c r="V57" s="212"/>
      <c r="W57" s="212"/>
      <c r="X57" s="212"/>
      <c r="Y57" s="212"/>
      <c r="Z57" s="101"/>
      <c r="AA57" s="101"/>
      <c r="AB57" s="101" t="s">
        <v>199</v>
      </c>
      <c r="AC57" s="217"/>
      <c r="AD57" s="215"/>
      <c r="AE57" s="218"/>
      <c r="AF57" s="201" t="s">
        <v>16</v>
      </c>
      <c r="AG57" s="219"/>
      <c r="AH57" s="220"/>
      <c r="AI57" s="121" t="str">
        <f t="shared" si="6"/>
        <v/>
      </c>
      <c r="AJ57" s="221"/>
      <c r="AK57" s="222"/>
      <c r="AL57" s="223"/>
      <c r="AM57" s="224">
        <v>0</v>
      </c>
      <c r="AN57" s="224" t="s">
        <v>199</v>
      </c>
      <c r="AO57" s="224" t="s">
        <v>199</v>
      </c>
      <c r="AP57" s="224" t="s">
        <v>199</v>
      </c>
      <c r="AQ57" s="224" t="s">
        <v>199</v>
      </c>
      <c r="AR57" s="224" t="s">
        <v>199</v>
      </c>
      <c r="AS57" s="224" t="s">
        <v>199</v>
      </c>
      <c r="AT57" s="225">
        <v>0</v>
      </c>
      <c r="AU57" s="224">
        <v>0</v>
      </c>
      <c r="AV57" s="224">
        <v>0</v>
      </c>
      <c r="AW57" s="224" t="s">
        <v>199</v>
      </c>
      <c r="AX57" s="224" t="s">
        <v>199</v>
      </c>
      <c r="AY57" s="224" t="s">
        <v>199</v>
      </c>
      <c r="AZ57" s="224" t="s">
        <v>199</v>
      </c>
      <c r="BA57" s="224" t="s">
        <v>199</v>
      </c>
      <c r="BB57" s="224" t="s">
        <v>199</v>
      </c>
      <c r="BC57" s="225">
        <v>0</v>
      </c>
      <c r="BD57" s="225">
        <v>0</v>
      </c>
      <c r="BE57" s="225"/>
      <c r="BF57" s="225"/>
      <c r="BG57" s="225"/>
      <c r="BH57" s="225" t="s">
        <v>199</v>
      </c>
      <c r="BI57" s="226">
        <v>0</v>
      </c>
      <c r="BJ57" s="226">
        <v>0</v>
      </c>
      <c r="BK57" s="226">
        <v>0</v>
      </c>
      <c r="BL57" s="226" t="s">
        <v>199</v>
      </c>
      <c r="BM57" s="227">
        <v>0</v>
      </c>
      <c r="BN57" s="227">
        <v>0</v>
      </c>
      <c r="BO57" s="208" t="s">
        <v>242</v>
      </c>
      <c r="BP57" s="208" t="s">
        <v>199</v>
      </c>
      <c r="BQ57" s="126" t="s">
        <v>199</v>
      </c>
    </row>
    <row r="58" spans="1:69" s="208" customFormat="1" ht="25.35" customHeight="1" x14ac:dyDescent="0.2">
      <c r="A58" s="209">
        <f t="shared" si="3"/>
        <v>47</v>
      </c>
      <c r="B58" s="171" t="str">
        <f t="shared" si="2"/>
        <v/>
      </c>
      <c r="C58" s="210"/>
      <c r="D58" s="17" t="str">
        <f t="shared" si="4"/>
        <v/>
      </c>
      <c r="E58" s="17" t="str">
        <f t="shared" si="5"/>
        <v/>
      </c>
      <c r="F58" s="211"/>
      <c r="G58" s="113"/>
      <c r="H58" s="212"/>
      <c r="I58" s="17" t="s">
        <v>199</v>
      </c>
      <c r="J58" s="211"/>
      <c r="K58" s="212"/>
      <c r="L58" s="17"/>
      <c r="M58" s="212"/>
      <c r="N58" s="211"/>
      <c r="O58" s="215"/>
      <c r="P58" s="215"/>
      <c r="Q58" s="215"/>
      <c r="R58" s="215"/>
      <c r="S58" s="18" t="s">
        <v>199</v>
      </c>
      <c r="T58" s="212"/>
      <c r="U58" s="212"/>
      <c r="V58" s="212"/>
      <c r="W58" s="212"/>
      <c r="X58" s="212"/>
      <c r="Y58" s="212"/>
      <c r="Z58" s="101"/>
      <c r="AA58" s="101"/>
      <c r="AB58" s="101" t="s">
        <v>199</v>
      </c>
      <c r="AC58" s="217"/>
      <c r="AD58" s="215"/>
      <c r="AE58" s="218"/>
      <c r="AF58" s="201" t="s">
        <v>16</v>
      </c>
      <c r="AG58" s="219"/>
      <c r="AH58" s="220"/>
      <c r="AI58" s="121" t="str">
        <f t="shared" si="6"/>
        <v/>
      </c>
      <c r="AJ58" s="221"/>
      <c r="AK58" s="222"/>
      <c r="AL58" s="223"/>
      <c r="AM58" s="224">
        <v>0</v>
      </c>
      <c r="AN58" s="224" t="s">
        <v>199</v>
      </c>
      <c r="AO58" s="224" t="s">
        <v>199</v>
      </c>
      <c r="AP58" s="224" t="s">
        <v>199</v>
      </c>
      <c r="AQ58" s="224" t="s">
        <v>199</v>
      </c>
      <c r="AR58" s="224" t="s">
        <v>199</v>
      </c>
      <c r="AS58" s="224" t="s">
        <v>199</v>
      </c>
      <c r="AT58" s="225">
        <v>0</v>
      </c>
      <c r="AU58" s="224">
        <v>0</v>
      </c>
      <c r="AV58" s="224">
        <v>0</v>
      </c>
      <c r="AW58" s="224" t="s">
        <v>199</v>
      </c>
      <c r="AX58" s="224" t="s">
        <v>199</v>
      </c>
      <c r="AY58" s="224" t="s">
        <v>199</v>
      </c>
      <c r="AZ58" s="224" t="s">
        <v>199</v>
      </c>
      <c r="BA58" s="224" t="s">
        <v>199</v>
      </c>
      <c r="BB58" s="224" t="s">
        <v>199</v>
      </c>
      <c r="BC58" s="225">
        <v>0</v>
      </c>
      <c r="BD58" s="225">
        <v>0</v>
      </c>
      <c r="BE58" s="225"/>
      <c r="BF58" s="225"/>
      <c r="BG58" s="225"/>
      <c r="BH58" s="225" t="s">
        <v>199</v>
      </c>
      <c r="BI58" s="226">
        <v>0</v>
      </c>
      <c r="BJ58" s="226">
        <v>0</v>
      </c>
      <c r="BK58" s="226">
        <v>0</v>
      </c>
      <c r="BL58" s="226" t="s">
        <v>199</v>
      </c>
      <c r="BM58" s="227">
        <v>0</v>
      </c>
      <c r="BN58" s="227">
        <v>0</v>
      </c>
      <c r="BO58" s="208" t="s">
        <v>242</v>
      </c>
      <c r="BP58" s="208" t="s">
        <v>199</v>
      </c>
      <c r="BQ58" s="126" t="s">
        <v>199</v>
      </c>
    </row>
    <row r="59" spans="1:69" s="208" customFormat="1" ht="25.35" customHeight="1" x14ac:dyDescent="0.2">
      <c r="A59" s="209">
        <f t="shared" si="3"/>
        <v>48</v>
      </c>
      <c r="B59" s="171" t="str">
        <f t="shared" si="2"/>
        <v/>
      </c>
      <c r="C59" s="210"/>
      <c r="D59" s="17" t="str">
        <f t="shared" si="4"/>
        <v/>
      </c>
      <c r="E59" s="17" t="str">
        <f t="shared" si="5"/>
        <v/>
      </c>
      <c r="F59" s="211"/>
      <c r="G59" s="113"/>
      <c r="H59" s="212"/>
      <c r="I59" s="17" t="s">
        <v>199</v>
      </c>
      <c r="J59" s="211"/>
      <c r="K59" s="212"/>
      <c r="L59" s="17"/>
      <c r="M59" s="212"/>
      <c r="N59" s="211"/>
      <c r="O59" s="215"/>
      <c r="P59" s="215"/>
      <c r="Q59" s="215"/>
      <c r="R59" s="215"/>
      <c r="S59" s="18" t="s">
        <v>199</v>
      </c>
      <c r="T59" s="212"/>
      <c r="U59" s="212"/>
      <c r="V59" s="212"/>
      <c r="W59" s="212"/>
      <c r="X59" s="212"/>
      <c r="Y59" s="212"/>
      <c r="Z59" s="101"/>
      <c r="AA59" s="101"/>
      <c r="AB59" s="101" t="s">
        <v>199</v>
      </c>
      <c r="AC59" s="217"/>
      <c r="AD59" s="215"/>
      <c r="AE59" s="218"/>
      <c r="AF59" s="201" t="s">
        <v>16</v>
      </c>
      <c r="AG59" s="219"/>
      <c r="AH59" s="220"/>
      <c r="AI59" s="121" t="str">
        <f t="shared" si="6"/>
        <v/>
      </c>
      <c r="AJ59" s="221"/>
      <c r="AK59" s="222"/>
      <c r="AL59" s="223"/>
      <c r="AM59" s="224">
        <v>0</v>
      </c>
      <c r="AN59" s="224" t="s">
        <v>199</v>
      </c>
      <c r="AO59" s="224" t="s">
        <v>199</v>
      </c>
      <c r="AP59" s="224" t="s">
        <v>199</v>
      </c>
      <c r="AQ59" s="224" t="s">
        <v>199</v>
      </c>
      <c r="AR59" s="224" t="s">
        <v>199</v>
      </c>
      <c r="AS59" s="224" t="s">
        <v>199</v>
      </c>
      <c r="AT59" s="225">
        <v>0</v>
      </c>
      <c r="AU59" s="224">
        <v>0</v>
      </c>
      <c r="AV59" s="224">
        <v>0</v>
      </c>
      <c r="AW59" s="224" t="s">
        <v>199</v>
      </c>
      <c r="AX59" s="224" t="s">
        <v>199</v>
      </c>
      <c r="AY59" s="224" t="s">
        <v>199</v>
      </c>
      <c r="AZ59" s="224" t="s">
        <v>199</v>
      </c>
      <c r="BA59" s="224" t="s">
        <v>199</v>
      </c>
      <c r="BB59" s="224" t="s">
        <v>199</v>
      </c>
      <c r="BC59" s="225">
        <v>0</v>
      </c>
      <c r="BD59" s="225">
        <v>0</v>
      </c>
      <c r="BE59" s="225"/>
      <c r="BF59" s="225"/>
      <c r="BG59" s="225"/>
      <c r="BH59" s="225" t="s">
        <v>199</v>
      </c>
      <c r="BI59" s="226">
        <v>0</v>
      </c>
      <c r="BJ59" s="226">
        <v>0</v>
      </c>
      <c r="BK59" s="226">
        <v>0</v>
      </c>
      <c r="BL59" s="226" t="s">
        <v>199</v>
      </c>
      <c r="BM59" s="227">
        <v>0</v>
      </c>
      <c r="BN59" s="227">
        <v>0</v>
      </c>
      <c r="BO59" s="208" t="s">
        <v>242</v>
      </c>
      <c r="BP59" s="208" t="s">
        <v>199</v>
      </c>
      <c r="BQ59" s="126" t="s">
        <v>199</v>
      </c>
    </row>
    <row r="60" spans="1:69" s="208" customFormat="1" ht="25.35" customHeight="1" x14ac:dyDescent="0.2">
      <c r="A60" s="209">
        <f t="shared" si="3"/>
        <v>49</v>
      </c>
      <c r="B60" s="171" t="str">
        <f t="shared" si="2"/>
        <v/>
      </c>
      <c r="C60" s="210"/>
      <c r="D60" s="17" t="str">
        <f t="shared" si="4"/>
        <v/>
      </c>
      <c r="E60" s="17" t="str">
        <f t="shared" si="5"/>
        <v/>
      </c>
      <c r="F60" s="211"/>
      <c r="G60" s="113"/>
      <c r="H60" s="212"/>
      <c r="I60" s="17" t="s">
        <v>199</v>
      </c>
      <c r="J60" s="211"/>
      <c r="K60" s="212"/>
      <c r="L60" s="17"/>
      <c r="M60" s="212"/>
      <c r="N60" s="211"/>
      <c r="O60" s="215"/>
      <c r="P60" s="215"/>
      <c r="Q60" s="215"/>
      <c r="R60" s="215"/>
      <c r="S60" s="18" t="s">
        <v>199</v>
      </c>
      <c r="T60" s="212"/>
      <c r="U60" s="212"/>
      <c r="V60" s="212"/>
      <c r="W60" s="212"/>
      <c r="X60" s="212"/>
      <c r="Y60" s="212"/>
      <c r="Z60" s="101"/>
      <c r="AA60" s="101"/>
      <c r="AB60" s="101" t="s">
        <v>199</v>
      </c>
      <c r="AC60" s="217"/>
      <c r="AD60" s="215"/>
      <c r="AE60" s="218"/>
      <c r="AF60" s="201" t="s">
        <v>16</v>
      </c>
      <c r="AG60" s="219"/>
      <c r="AH60" s="220"/>
      <c r="AI60" s="121" t="str">
        <f t="shared" si="6"/>
        <v/>
      </c>
      <c r="AJ60" s="221"/>
      <c r="AK60" s="222"/>
      <c r="AL60" s="223"/>
      <c r="AM60" s="224">
        <v>0</v>
      </c>
      <c r="AN60" s="224" t="s">
        <v>199</v>
      </c>
      <c r="AO60" s="224" t="s">
        <v>199</v>
      </c>
      <c r="AP60" s="224" t="s">
        <v>199</v>
      </c>
      <c r="AQ60" s="224" t="s">
        <v>199</v>
      </c>
      <c r="AR60" s="224" t="s">
        <v>199</v>
      </c>
      <c r="AS60" s="224" t="s">
        <v>199</v>
      </c>
      <c r="AT60" s="225">
        <v>0</v>
      </c>
      <c r="AU60" s="224">
        <v>0</v>
      </c>
      <c r="AV60" s="224">
        <v>0</v>
      </c>
      <c r="AW60" s="224" t="s">
        <v>199</v>
      </c>
      <c r="AX60" s="224" t="s">
        <v>199</v>
      </c>
      <c r="AY60" s="224" t="s">
        <v>199</v>
      </c>
      <c r="AZ60" s="224" t="s">
        <v>199</v>
      </c>
      <c r="BA60" s="224" t="s">
        <v>199</v>
      </c>
      <c r="BB60" s="224" t="s">
        <v>199</v>
      </c>
      <c r="BC60" s="225">
        <v>0</v>
      </c>
      <c r="BD60" s="225">
        <v>0</v>
      </c>
      <c r="BE60" s="225"/>
      <c r="BF60" s="225"/>
      <c r="BG60" s="225"/>
      <c r="BH60" s="225" t="s">
        <v>199</v>
      </c>
      <c r="BI60" s="226">
        <v>0</v>
      </c>
      <c r="BJ60" s="226">
        <v>0</v>
      </c>
      <c r="BK60" s="226">
        <v>0</v>
      </c>
      <c r="BL60" s="226" t="s">
        <v>199</v>
      </c>
      <c r="BM60" s="227">
        <v>0</v>
      </c>
      <c r="BN60" s="227">
        <v>0</v>
      </c>
      <c r="BO60" s="208" t="s">
        <v>242</v>
      </c>
      <c r="BP60" s="208" t="s">
        <v>199</v>
      </c>
      <c r="BQ60" s="126" t="s">
        <v>199</v>
      </c>
    </row>
    <row r="61" spans="1:69" s="208" customFormat="1" ht="25.35" customHeight="1" x14ac:dyDescent="0.2">
      <c r="A61" s="209">
        <f t="shared" si="3"/>
        <v>50</v>
      </c>
      <c r="B61" s="171" t="str">
        <f t="shared" si="2"/>
        <v/>
      </c>
      <c r="C61" s="210"/>
      <c r="D61" s="17" t="str">
        <f t="shared" si="4"/>
        <v/>
      </c>
      <c r="E61" s="17" t="str">
        <f t="shared" si="5"/>
        <v/>
      </c>
      <c r="F61" s="211"/>
      <c r="G61" s="113"/>
      <c r="H61" s="212"/>
      <c r="I61" s="17" t="s">
        <v>199</v>
      </c>
      <c r="J61" s="211"/>
      <c r="K61" s="212"/>
      <c r="L61" s="17"/>
      <c r="M61" s="212"/>
      <c r="N61" s="211"/>
      <c r="O61" s="215"/>
      <c r="P61" s="215"/>
      <c r="Q61" s="215"/>
      <c r="R61" s="215"/>
      <c r="S61" s="18" t="s">
        <v>199</v>
      </c>
      <c r="T61" s="212"/>
      <c r="U61" s="212"/>
      <c r="V61" s="212"/>
      <c r="W61" s="212"/>
      <c r="X61" s="212"/>
      <c r="Y61" s="212"/>
      <c r="Z61" s="101"/>
      <c r="AA61" s="101"/>
      <c r="AB61" s="101" t="s">
        <v>199</v>
      </c>
      <c r="AC61" s="217"/>
      <c r="AD61" s="215"/>
      <c r="AE61" s="218"/>
      <c r="AF61" s="201" t="s">
        <v>16</v>
      </c>
      <c r="AG61" s="219"/>
      <c r="AH61" s="220"/>
      <c r="AI61" s="121" t="str">
        <f t="shared" si="6"/>
        <v/>
      </c>
      <c r="AJ61" s="221"/>
      <c r="AK61" s="222"/>
      <c r="AL61" s="223"/>
      <c r="AM61" s="224">
        <v>0</v>
      </c>
      <c r="AN61" s="224" t="s">
        <v>199</v>
      </c>
      <c r="AO61" s="224" t="s">
        <v>199</v>
      </c>
      <c r="AP61" s="224" t="s">
        <v>199</v>
      </c>
      <c r="AQ61" s="224" t="s">
        <v>199</v>
      </c>
      <c r="AR61" s="224" t="s">
        <v>199</v>
      </c>
      <c r="AS61" s="224" t="s">
        <v>199</v>
      </c>
      <c r="AT61" s="225">
        <v>0</v>
      </c>
      <c r="AU61" s="224">
        <v>0</v>
      </c>
      <c r="AV61" s="224">
        <v>0</v>
      </c>
      <c r="AW61" s="224" t="s">
        <v>199</v>
      </c>
      <c r="AX61" s="224" t="s">
        <v>199</v>
      </c>
      <c r="AY61" s="224" t="s">
        <v>199</v>
      </c>
      <c r="AZ61" s="224" t="s">
        <v>199</v>
      </c>
      <c r="BA61" s="224" t="s">
        <v>199</v>
      </c>
      <c r="BB61" s="224" t="s">
        <v>199</v>
      </c>
      <c r="BC61" s="225">
        <v>0</v>
      </c>
      <c r="BD61" s="225">
        <v>0</v>
      </c>
      <c r="BE61" s="225"/>
      <c r="BF61" s="225"/>
      <c r="BG61" s="225"/>
      <c r="BH61" s="225" t="s">
        <v>199</v>
      </c>
      <c r="BI61" s="226">
        <v>0</v>
      </c>
      <c r="BJ61" s="226">
        <v>0</v>
      </c>
      <c r="BK61" s="226">
        <v>0</v>
      </c>
      <c r="BL61" s="226" t="s">
        <v>199</v>
      </c>
      <c r="BM61" s="227">
        <v>0</v>
      </c>
      <c r="BN61" s="227">
        <v>0</v>
      </c>
      <c r="BO61" s="208" t="s">
        <v>242</v>
      </c>
      <c r="BP61" s="208" t="s">
        <v>199</v>
      </c>
      <c r="BQ61" s="126" t="s">
        <v>199</v>
      </c>
    </row>
    <row r="62" spans="1:69" s="208" customFormat="1" ht="25.35" customHeight="1" x14ac:dyDescent="0.2">
      <c r="A62" s="209">
        <f t="shared" si="3"/>
        <v>51</v>
      </c>
      <c r="B62" s="171" t="str">
        <f t="shared" si="2"/>
        <v/>
      </c>
      <c r="C62" s="210"/>
      <c r="D62" s="17" t="str">
        <f t="shared" si="4"/>
        <v/>
      </c>
      <c r="E62" s="17" t="str">
        <f t="shared" si="5"/>
        <v/>
      </c>
      <c r="F62" s="211"/>
      <c r="G62" s="113"/>
      <c r="H62" s="212"/>
      <c r="I62" s="17" t="s">
        <v>199</v>
      </c>
      <c r="J62" s="211"/>
      <c r="K62" s="212"/>
      <c r="L62" s="17"/>
      <c r="M62" s="212"/>
      <c r="N62" s="211"/>
      <c r="O62" s="215"/>
      <c r="P62" s="215"/>
      <c r="Q62" s="215"/>
      <c r="R62" s="215"/>
      <c r="S62" s="18" t="s">
        <v>199</v>
      </c>
      <c r="T62" s="212"/>
      <c r="U62" s="212"/>
      <c r="V62" s="212"/>
      <c r="W62" s="212"/>
      <c r="X62" s="212"/>
      <c r="Y62" s="212"/>
      <c r="Z62" s="101"/>
      <c r="AA62" s="101"/>
      <c r="AB62" s="101" t="s">
        <v>199</v>
      </c>
      <c r="AC62" s="217"/>
      <c r="AD62" s="215"/>
      <c r="AE62" s="218"/>
      <c r="AF62" s="201" t="s">
        <v>16</v>
      </c>
      <c r="AG62" s="219"/>
      <c r="AH62" s="220"/>
      <c r="AI62" s="121" t="str">
        <f t="shared" si="6"/>
        <v/>
      </c>
      <c r="AJ62" s="221"/>
      <c r="AK62" s="222"/>
      <c r="AL62" s="223"/>
      <c r="AM62" s="224">
        <v>0</v>
      </c>
      <c r="AN62" s="224" t="s">
        <v>199</v>
      </c>
      <c r="AO62" s="224" t="s">
        <v>199</v>
      </c>
      <c r="AP62" s="224" t="s">
        <v>199</v>
      </c>
      <c r="AQ62" s="224" t="s">
        <v>199</v>
      </c>
      <c r="AR62" s="224" t="s">
        <v>199</v>
      </c>
      <c r="AS62" s="224" t="s">
        <v>199</v>
      </c>
      <c r="AT62" s="225">
        <v>0</v>
      </c>
      <c r="AU62" s="224">
        <v>0</v>
      </c>
      <c r="AV62" s="224">
        <v>0</v>
      </c>
      <c r="AW62" s="224" t="s">
        <v>199</v>
      </c>
      <c r="AX62" s="224" t="s">
        <v>199</v>
      </c>
      <c r="AY62" s="224" t="s">
        <v>199</v>
      </c>
      <c r="AZ62" s="224" t="s">
        <v>199</v>
      </c>
      <c r="BA62" s="224" t="s">
        <v>199</v>
      </c>
      <c r="BB62" s="224" t="s">
        <v>199</v>
      </c>
      <c r="BC62" s="225">
        <v>0</v>
      </c>
      <c r="BD62" s="225">
        <v>0</v>
      </c>
      <c r="BE62" s="225"/>
      <c r="BF62" s="225"/>
      <c r="BG62" s="225"/>
      <c r="BH62" s="225" t="s">
        <v>199</v>
      </c>
      <c r="BI62" s="226">
        <v>0</v>
      </c>
      <c r="BJ62" s="226">
        <v>0</v>
      </c>
      <c r="BK62" s="226">
        <v>0</v>
      </c>
      <c r="BL62" s="226" t="s">
        <v>199</v>
      </c>
      <c r="BM62" s="227">
        <v>0</v>
      </c>
      <c r="BN62" s="227">
        <v>0</v>
      </c>
      <c r="BO62" s="208" t="s">
        <v>242</v>
      </c>
      <c r="BP62" s="208" t="s">
        <v>199</v>
      </c>
      <c r="BQ62" s="126" t="s">
        <v>199</v>
      </c>
    </row>
    <row r="63" spans="1:69" s="208" customFormat="1" ht="25.35" customHeight="1" x14ac:dyDescent="0.2">
      <c r="A63" s="209">
        <f t="shared" si="3"/>
        <v>52</v>
      </c>
      <c r="B63" s="171" t="str">
        <f t="shared" si="2"/>
        <v/>
      </c>
      <c r="C63" s="210"/>
      <c r="D63" s="17" t="str">
        <f t="shared" si="4"/>
        <v/>
      </c>
      <c r="E63" s="17" t="str">
        <f t="shared" si="5"/>
        <v/>
      </c>
      <c r="F63" s="211"/>
      <c r="G63" s="113"/>
      <c r="H63" s="212"/>
      <c r="I63" s="17" t="s">
        <v>199</v>
      </c>
      <c r="J63" s="211"/>
      <c r="K63" s="212"/>
      <c r="L63" s="17"/>
      <c r="M63" s="212"/>
      <c r="N63" s="211"/>
      <c r="O63" s="215"/>
      <c r="P63" s="215"/>
      <c r="Q63" s="215"/>
      <c r="R63" s="215"/>
      <c r="S63" s="18" t="s">
        <v>199</v>
      </c>
      <c r="T63" s="212"/>
      <c r="U63" s="212"/>
      <c r="V63" s="212"/>
      <c r="W63" s="212"/>
      <c r="X63" s="212"/>
      <c r="Y63" s="212"/>
      <c r="Z63" s="101"/>
      <c r="AA63" s="101"/>
      <c r="AB63" s="101" t="s">
        <v>199</v>
      </c>
      <c r="AC63" s="217"/>
      <c r="AD63" s="215"/>
      <c r="AE63" s="218"/>
      <c r="AF63" s="201" t="s">
        <v>16</v>
      </c>
      <c r="AG63" s="219"/>
      <c r="AH63" s="220"/>
      <c r="AI63" s="121" t="str">
        <f t="shared" si="6"/>
        <v/>
      </c>
      <c r="AJ63" s="221"/>
      <c r="AK63" s="222"/>
      <c r="AL63" s="223"/>
      <c r="AM63" s="224">
        <v>0</v>
      </c>
      <c r="AN63" s="224" t="s">
        <v>199</v>
      </c>
      <c r="AO63" s="224" t="s">
        <v>199</v>
      </c>
      <c r="AP63" s="224" t="s">
        <v>199</v>
      </c>
      <c r="AQ63" s="224" t="s">
        <v>199</v>
      </c>
      <c r="AR63" s="224" t="s">
        <v>199</v>
      </c>
      <c r="AS63" s="224" t="s">
        <v>199</v>
      </c>
      <c r="AT63" s="225">
        <v>0</v>
      </c>
      <c r="AU63" s="224">
        <v>0</v>
      </c>
      <c r="AV63" s="224">
        <v>0</v>
      </c>
      <c r="AW63" s="224" t="s">
        <v>199</v>
      </c>
      <c r="AX63" s="224" t="s">
        <v>199</v>
      </c>
      <c r="AY63" s="224" t="s">
        <v>199</v>
      </c>
      <c r="AZ63" s="224" t="s">
        <v>199</v>
      </c>
      <c r="BA63" s="224" t="s">
        <v>199</v>
      </c>
      <c r="BB63" s="224" t="s">
        <v>199</v>
      </c>
      <c r="BC63" s="225">
        <v>0</v>
      </c>
      <c r="BD63" s="225">
        <v>0</v>
      </c>
      <c r="BE63" s="225"/>
      <c r="BF63" s="225"/>
      <c r="BG63" s="225"/>
      <c r="BH63" s="225" t="s">
        <v>199</v>
      </c>
      <c r="BI63" s="226">
        <v>0</v>
      </c>
      <c r="BJ63" s="226">
        <v>0</v>
      </c>
      <c r="BK63" s="226">
        <v>0</v>
      </c>
      <c r="BL63" s="226" t="s">
        <v>199</v>
      </c>
      <c r="BM63" s="227">
        <v>0</v>
      </c>
      <c r="BN63" s="227">
        <v>0</v>
      </c>
      <c r="BO63" s="208" t="s">
        <v>242</v>
      </c>
      <c r="BP63" s="208" t="s">
        <v>199</v>
      </c>
      <c r="BQ63" s="126" t="s">
        <v>199</v>
      </c>
    </row>
    <row r="64" spans="1:69" s="208" customFormat="1" ht="25.35" customHeight="1" x14ac:dyDescent="0.2">
      <c r="A64" s="209">
        <f t="shared" si="3"/>
        <v>53</v>
      </c>
      <c r="B64" s="171" t="str">
        <f t="shared" si="2"/>
        <v/>
      </c>
      <c r="C64" s="210"/>
      <c r="D64" s="17" t="str">
        <f t="shared" si="4"/>
        <v/>
      </c>
      <c r="E64" s="17" t="str">
        <f t="shared" si="5"/>
        <v/>
      </c>
      <c r="F64" s="211"/>
      <c r="G64" s="113"/>
      <c r="H64" s="212"/>
      <c r="I64" s="17" t="s">
        <v>199</v>
      </c>
      <c r="J64" s="211"/>
      <c r="K64" s="212"/>
      <c r="L64" s="17"/>
      <c r="M64" s="212"/>
      <c r="N64" s="211"/>
      <c r="O64" s="215"/>
      <c r="P64" s="215"/>
      <c r="Q64" s="215"/>
      <c r="R64" s="215"/>
      <c r="S64" s="18" t="s">
        <v>199</v>
      </c>
      <c r="T64" s="212"/>
      <c r="U64" s="212"/>
      <c r="V64" s="212"/>
      <c r="W64" s="212"/>
      <c r="X64" s="212"/>
      <c r="Y64" s="212"/>
      <c r="Z64" s="101"/>
      <c r="AA64" s="101"/>
      <c r="AB64" s="101" t="s">
        <v>199</v>
      </c>
      <c r="AC64" s="217"/>
      <c r="AD64" s="215"/>
      <c r="AE64" s="218"/>
      <c r="AF64" s="201" t="s">
        <v>16</v>
      </c>
      <c r="AG64" s="219"/>
      <c r="AH64" s="220"/>
      <c r="AI64" s="121" t="str">
        <f t="shared" si="6"/>
        <v/>
      </c>
      <c r="AJ64" s="221"/>
      <c r="AK64" s="222"/>
      <c r="AL64" s="223"/>
      <c r="AM64" s="224">
        <v>0</v>
      </c>
      <c r="AN64" s="224" t="s">
        <v>199</v>
      </c>
      <c r="AO64" s="224" t="s">
        <v>199</v>
      </c>
      <c r="AP64" s="224" t="s">
        <v>199</v>
      </c>
      <c r="AQ64" s="224" t="s">
        <v>199</v>
      </c>
      <c r="AR64" s="224" t="s">
        <v>199</v>
      </c>
      <c r="AS64" s="224" t="s">
        <v>199</v>
      </c>
      <c r="AT64" s="225">
        <v>0</v>
      </c>
      <c r="AU64" s="224">
        <v>0</v>
      </c>
      <c r="AV64" s="224">
        <v>0</v>
      </c>
      <c r="AW64" s="224" t="s">
        <v>199</v>
      </c>
      <c r="AX64" s="224" t="s">
        <v>199</v>
      </c>
      <c r="AY64" s="224" t="s">
        <v>199</v>
      </c>
      <c r="AZ64" s="224" t="s">
        <v>199</v>
      </c>
      <c r="BA64" s="224" t="s">
        <v>199</v>
      </c>
      <c r="BB64" s="224" t="s">
        <v>199</v>
      </c>
      <c r="BC64" s="225">
        <v>0</v>
      </c>
      <c r="BD64" s="225">
        <v>0</v>
      </c>
      <c r="BE64" s="225"/>
      <c r="BF64" s="225"/>
      <c r="BG64" s="225"/>
      <c r="BH64" s="225" t="s">
        <v>199</v>
      </c>
      <c r="BI64" s="226">
        <v>0</v>
      </c>
      <c r="BJ64" s="226">
        <v>0</v>
      </c>
      <c r="BK64" s="226">
        <v>0</v>
      </c>
      <c r="BL64" s="226" t="s">
        <v>199</v>
      </c>
      <c r="BM64" s="227">
        <v>0</v>
      </c>
      <c r="BN64" s="227">
        <v>0</v>
      </c>
      <c r="BO64" s="208" t="s">
        <v>242</v>
      </c>
      <c r="BP64" s="208" t="s">
        <v>199</v>
      </c>
      <c r="BQ64" s="126" t="s">
        <v>199</v>
      </c>
    </row>
    <row r="65" spans="1:69" s="208" customFormat="1" ht="25.35" customHeight="1" x14ac:dyDescent="0.2">
      <c r="A65" s="209">
        <f t="shared" si="3"/>
        <v>54</v>
      </c>
      <c r="B65" s="171" t="str">
        <f t="shared" si="2"/>
        <v/>
      </c>
      <c r="C65" s="210"/>
      <c r="D65" s="17" t="str">
        <f t="shared" si="4"/>
        <v/>
      </c>
      <c r="E65" s="17" t="str">
        <f t="shared" si="5"/>
        <v/>
      </c>
      <c r="F65" s="211"/>
      <c r="G65" s="113"/>
      <c r="H65" s="212"/>
      <c r="I65" s="17" t="s">
        <v>199</v>
      </c>
      <c r="J65" s="211"/>
      <c r="K65" s="212"/>
      <c r="L65" s="17"/>
      <c r="M65" s="212"/>
      <c r="N65" s="211"/>
      <c r="O65" s="215"/>
      <c r="P65" s="215"/>
      <c r="Q65" s="215"/>
      <c r="R65" s="215"/>
      <c r="S65" s="18" t="s">
        <v>199</v>
      </c>
      <c r="T65" s="212"/>
      <c r="U65" s="212"/>
      <c r="V65" s="212"/>
      <c r="W65" s="212"/>
      <c r="X65" s="212"/>
      <c r="Y65" s="212"/>
      <c r="Z65" s="101"/>
      <c r="AA65" s="101"/>
      <c r="AB65" s="101" t="s">
        <v>199</v>
      </c>
      <c r="AC65" s="217"/>
      <c r="AD65" s="215"/>
      <c r="AE65" s="218"/>
      <c r="AF65" s="201" t="s">
        <v>16</v>
      </c>
      <c r="AG65" s="219"/>
      <c r="AH65" s="220"/>
      <c r="AI65" s="121" t="str">
        <f t="shared" si="6"/>
        <v/>
      </c>
      <c r="AJ65" s="221"/>
      <c r="AK65" s="222"/>
      <c r="AL65" s="223"/>
      <c r="AM65" s="224">
        <v>0</v>
      </c>
      <c r="AN65" s="224" t="s">
        <v>199</v>
      </c>
      <c r="AO65" s="224" t="s">
        <v>199</v>
      </c>
      <c r="AP65" s="224" t="s">
        <v>199</v>
      </c>
      <c r="AQ65" s="224" t="s">
        <v>199</v>
      </c>
      <c r="AR65" s="224" t="s">
        <v>199</v>
      </c>
      <c r="AS65" s="224" t="s">
        <v>199</v>
      </c>
      <c r="AT65" s="225">
        <v>0</v>
      </c>
      <c r="AU65" s="224">
        <v>0</v>
      </c>
      <c r="AV65" s="224">
        <v>0</v>
      </c>
      <c r="AW65" s="224" t="s">
        <v>199</v>
      </c>
      <c r="AX65" s="224" t="s">
        <v>199</v>
      </c>
      <c r="AY65" s="224" t="s">
        <v>199</v>
      </c>
      <c r="AZ65" s="224" t="s">
        <v>199</v>
      </c>
      <c r="BA65" s="224" t="s">
        <v>199</v>
      </c>
      <c r="BB65" s="224" t="s">
        <v>199</v>
      </c>
      <c r="BC65" s="225">
        <v>0</v>
      </c>
      <c r="BD65" s="225">
        <v>0</v>
      </c>
      <c r="BE65" s="225"/>
      <c r="BF65" s="225"/>
      <c r="BG65" s="225"/>
      <c r="BH65" s="225" t="s">
        <v>199</v>
      </c>
      <c r="BI65" s="226">
        <v>0</v>
      </c>
      <c r="BJ65" s="226">
        <v>0</v>
      </c>
      <c r="BK65" s="226">
        <v>0</v>
      </c>
      <c r="BL65" s="226" t="s">
        <v>199</v>
      </c>
      <c r="BM65" s="227">
        <v>0</v>
      </c>
      <c r="BN65" s="227">
        <v>0</v>
      </c>
      <c r="BO65" s="208" t="s">
        <v>242</v>
      </c>
      <c r="BP65" s="208" t="s">
        <v>199</v>
      </c>
      <c r="BQ65" s="126" t="s">
        <v>199</v>
      </c>
    </row>
    <row r="66" spans="1:69" s="208" customFormat="1" ht="25.35" customHeight="1" thickBot="1" x14ac:dyDescent="0.25">
      <c r="A66" s="231">
        <f t="shared" si="3"/>
        <v>55</v>
      </c>
      <c r="B66" s="179" t="str">
        <f t="shared" si="2"/>
        <v/>
      </c>
      <c r="C66" s="232"/>
      <c r="D66" s="26" t="str">
        <f t="shared" si="4"/>
        <v/>
      </c>
      <c r="E66" s="26" t="str">
        <f t="shared" si="5"/>
        <v/>
      </c>
      <c r="F66" s="233"/>
      <c r="G66" s="114"/>
      <c r="H66" s="234"/>
      <c r="I66" s="26" t="s">
        <v>199</v>
      </c>
      <c r="J66" s="233"/>
      <c r="K66" s="234"/>
      <c r="L66" s="26"/>
      <c r="M66" s="234"/>
      <c r="N66" s="233"/>
      <c r="O66" s="235"/>
      <c r="P66" s="235"/>
      <c r="Q66" s="235"/>
      <c r="R66" s="235"/>
      <c r="S66" s="119" t="s">
        <v>199</v>
      </c>
      <c r="T66" s="234"/>
      <c r="U66" s="234"/>
      <c r="V66" s="234"/>
      <c r="W66" s="234"/>
      <c r="X66" s="234"/>
      <c r="Y66" s="234"/>
      <c r="Z66" s="102"/>
      <c r="AA66" s="102"/>
      <c r="AB66" s="102" t="s">
        <v>199</v>
      </c>
      <c r="AC66" s="236"/>
      <c r="AD66" s="235"/>
      <c r="AE66" s="237"/>
      <c r="AF66" s="238" t="s">
        <v>16</v>
      </c>
      <c r="AG66" s="219"/>
      <c r="AH66" s="220"/>
      <c r="AI66" s="121" t="str">
        <f t="shared" si="6"/>
        <v/>
      </c>
      <c r="AJ66" s="221"/>
      <c r="AK66" s="222"/>
      <c r="AL66" s="223"/>
      <c r="AM66" s="224">
        <v>0</v>
      </c>
      <c r="AN66" s="224" t="s">
        <v>199</v>
      </c>
      <c r="AO66" s="224" t="s">
        <v>199</v>
      </c>
      <c r="AP66" s="224" t="s">
        <v>199</v>
      </c>
      <c r="AQ66" s="224" t="s">
        <v>199</v>
      </c>
      <c r="AR66" s="224" t="s">
        <v>199</v>
      </c>
      <c r="AS66" s="224" t="s">
        <v>199</v>
      </c>
      <c r="AT66" s="225">
        <v>0</v>
      </c>
      <c r="AU66" s="224">
        <v>0</v>
      </c>
      <c r="AV66" s="224">
        <v>0</v>
      </c>
      <c r="AW66" s="224" t="s">
        <v>199</v>
      </c>
      <c r="AX66" s="224" t="s">
        <v>199</v>
      </c>
      <c r="AY66" s="224" t="s">
        <v>199</v>
      </c>
      <c r="AZ66" s="224" t="s">
        <v>199</v>
      </c>
      <c r="BA66" s="224" t="s">
        <v>199</v>
      </c>
      <c r="BB66" s="224" t="s">
        <v>199</v>
      </c>
      <c r="BC66" s="225">
        <v>0</v>
      </c>
      <c r="BD66" s="225">
        <v>0</v>
      </c>
      <c r="BE66" s="225"/>
      <c r="BF66" s="225"/>
      <c r="BG66" s="225"/>
      <c r="BH66" s="225" t="s">
        <v>199</v>
      </c>
      <c r="BI66" s="226">
        <v>0</v>
      </c>
      <c r="BJ66" s="226">
        <v>0</v>
      </c>
      <c r="BK66" s="226">
        <v>0</v>
      </c>
      <c r="BL66" s="226" t="s">
        <v>199</v>
      </c>
      <c r="BM66" s="227">
        <v>0</v>
      </c>
      <c r="BN66" s="227">
        <v>0</v>
      </c>
      <c r="BO66" s="208" t="s">
        <v>242</v>
      </c>
      <c r="BP66" s="208" t="s">
        <v>199</v>
      </c>
      <c r="BQ66" s="126" t="s">
        <v>199</v>
      </c>
    </row>
    <row r="67" spans="1:69" s="129" customFormat="1" ht="18.600000000000001" x14ac:dyDescent="0.2">
      <c r="A67" s="158"/>
      <c r="F67" s="239"/>
      <c r="S67" s="240"/>
      <c r="T67" s="241"/>
      <c r="U67" s="240"/>
      <c r="V67" s="241"/>
      <c r="AF67" s="242"/>
      <c r="AI67" s="121" t="str">
        <f t="shared" si="6"/>
        <v/>
      </c>
      <c r="BI67" s="243"/>
      <c r="BJ67" s="243"/>
      <c r="BK67" s="243"/>
      <c r="BL67" s="243"/>
      <c r="BM67" s="243"/>
      <c r="BN67" s="243"/>
    </row>
    <row r="68" spans="1:69" s="129" customFormat="1" ht="18.600000000000001" x14ac:dyDescent="0.2">
      <c r="A68" s="158"/>
      <c r="F68" s="239"/>
      <c r="S68" s="240"/>
      <c r="T68" s="241"/>
      <c r="U68" s="240"/>
      <c r="V68" s="241"/>
      <c r="AF68" s="242"/>
      <c r="AI68" s="121" t="str">
        <f t="shared" si="6"/>
        <v/>
      </c>
      <c r="BI68" s="244">
        <v>1</v>
      </c>
      <c r="BJ68" s="244">
        <v>0</v>
      </c>
      <c r="BK68" s="244">
        <v>0</v>
      </c>
      <c r="BL68" s="245"/>
      <c r="BM68" s="244">
        <v>2</v>
      </c>
      <c r="BN68" s="244">
        <v>1</v>
      </c>
    </row>
    <row r="69" spans="1:69" s="129" customFormat="1" ht="18.600000000000001" x14ac:dyDescent="0.2">
      <c r="A69" s="158"/>
      <c r="F69" s="239"/>
      <c r="S69" s="240"/>
      <c r="T69" s="241"/>
      <c r="U69" s="240"/>
      <c r="V69" s="241"/>
      <c r="AF69" s="242"/>
      <c r="AI69" s="121" t="str">
        <f t="shared" si="6"/>
        <v/>
      </c>
      <c r="BK69" s="244">
        <v>1</v>
      </c>
    </row>
    <row r="70" spans="1:69" s="129" customFormat="1" ht="18.600000000000001" x14ac:dyDescent="0.2">
      <c r="A70" s="158"/>
      <c r="F70" s="239"/>
      <c r="S70" s="240"/>
      <c r="T70" s="241"/>
      <c r="U70" s="240"/>
      <c r="V70" s="241"/>
      <c r="AF70" s="242"/>
      <c r="AI70" s="121" t="str">
        <f t="shared" si="6"/>
        <v/>
      </c>
    </row>
    <row r="71" spans="1:69" s="129" customFormat="1" ht="18.600000000000001" x14ac:dyDescent="0.2">
      <c r="A71" s="158"/>
      <c r="F71" s="239"/>
      <c r="S71" s="240"/>
      <c r="T71" s="241"/>
      <c r="U71" s="240"/>
      <c r="V71" s="241"/>
      <c r="AF71" s="242"/>
      <c r="AI71" s="121" t="str">
        <f t="shared" si="6"/>
        <v/>
      </c>
    </row>
    <row r="72" spans="1:69" s="129" customFormat="1" ht="18.600000000000001" x14ac:dyDescent="0.2">
      <c r="A72" s="158"/>
      <c r="F72" s="239"/>
      <c r="S72" s="240"/>
      <c r="T72" s="241"/>
      <c r="U72" s="240"/>
      <c r="V72" s="241"/>
      <c r="AF72" s="242"/>
      <c r="AI72" s="121" t="str">
        <f t="shared" si="6"/>
        <v/>
      </c>
    </row>
    <row r="73" spans="1:69" s="129" customFormat="1" ht="18.600000000000001" x14ac:dyDescent="0.2">
      <c r="A73" s="158"/>
      <c r="F73" s="239"/>
      <c r="S73" s="240"/>
      <c r="T73" s="241"/>
      <c r="U73" s="240"/>
      <c r="V73" s="241"/>
      <c r="AF73" s="242"/>
      <c r="AI73" s="121" t="str">
        <f t="shared" si="6"/>
        <v/>
      </c>
    </row>
    <row r="74" spans="1:69" s="129" customFormat="1" ht="18.600000000000001" x14ac:dyDescent="0.2">
      <c r="A74" s="158"/>
      <c r="F74" s="239"/>
      <c r="S74" s="240"/>
      <c r="T74" s="241"/>
      <c r="U74" s="240"/>
      <c r="V74" s="241"/>
      <c r="AF74" s="242"/>
      <c r="AI74" s="121" t="str">
        <f t="shared" si="6"/>
        <v/>
      </c>
    </row>
    <row r="75" spans="1:69" s="129" customFormat="1" ht="18.600000000000001" x14ac:dyDescent="0.2">
      <c r="A75" s="158"/>
      <c r="F75" s="239"/>
      <c r="S75" s="240"/>
      <c r="T75" s="241"/>
      <c r="U75" s="240"/>
      <c r="V75" s="241"/>
      <c r="AF75" s="242"/>
      <c r="AI75" s="121" t="str">
        <f t="shared" si="6"/>
        <v/>
      </c>
    </row>
    <row r="76" spans="1:69" s="129" customFormat="1" ht="18.600000000000001" x14ac:dyDescent="0.2">
      <c r="A76" s="158"/>
      <c r="F76" s="239"/>
      <c r="S76" s="240"/>
      <c r="T76" s="241"/>
      <c r="U76" s="240"/>
      <c r="V76" s="241"/>
      <c r="AF76" s="242"/>
      <c r="AI76" s="121" t="str">
        <f t="shared" si="6"/>
        <v/>
      </c>
    </row>
    <row r="77" spans="1:69" s="129" customFormat="1" ht="18.600000000000001" x14ac:dyDescent="0.2">
      <c r="A77" s="158"/>
      <c r="F77" s="239"/>
      <c r="S77" s="240"/>
      <c r="T77" s="241"/>
      <c r="U77" s="240"/>
      <c r="V77" s="241"/>
      <c r="AF77" s="242"/>
      <c r="AI77" s="121" t="str">
        <f t="shared" ref="AI77:AI140" si="7">IF($F$2="","",IF(AND($B77&lt;&gt;"",$C$3="あり"),1,""))</f>
        <v/>
      </c>
    </row>
    <row r="78" spans="1:69" s="129" customFormat="1" ht="18.600000000000001" x14ac:dyDescent="0.2">
      <c r="A78" s="158"/>
      <c r="F78" s="239"/>
      <c r="S78" s="240"/>
      <c r="T78" s="241"/>
      <c r="U78" s="240"/>
      <c r="V78" s="241"/>
      <c r="AF78" s="242"/>
      <c r="AI78" s="121" t="str">
        <f t="shared" si="7"/>
        <v/>
      </c>
    </row>
    <row r="79" spans="1:69" s="129" customFormat="1" ht="18.600000000000001" x14ac:dyDescent="0.2">
      <c r="A79" s="158"/>
      <c r="F79" s="239"/>
      <c r="S79" s="240"/>
      <c r="T79" s="241"/>
      <c r="U79" s="240"/>
      <c r="V79" s="241"/>
      <c r="AF79" s="242"/>
      <c r="AI79" s="121" t="str">
        <f t="shared" si="7"/>
        <v/>
      </c>
    </row>
    <row r="80" spans="1:69" s="129" customFormat="1" ht="18.600000000000001" x14ac:dyDescent="0.2">
      <c r="A80" s="158"/>
      <c r="F80" s="239"/>
      <c r="S80" s="240"/>
      <c r="T80" s="241"/>
      <c r="U80" s="240"/>
      <c r="V80" s="241"/>
      <c r="AF80" s="242"/>
      <c r="AI80" s="121" t="str">
        <f t="shared" si="7"/>
        <v/>
      </c>
    </row>
    <row r="81" spans="1:35" s="129" customFormat="1" ht="18.600000000000001" x14ac:dyDescent="0.2">
      <c r="A81" s="158"/>
      <c r="F81" s="239"/>
      <c r="S81" s="240"/>
      <c r="T81" s="241"/>
      <c r="U81" s="240"/>
      <c r="V81" s="241"/>
      <c r="AF81" s="242"/>
      <c r="AI81" s="121" t="str">
        <f t="shared" si="7"/>
        <v/>
      </c>
    </row>
    <row r="82" spans="1:35" s="129" customFormat="1" ht="18.600000000000001" x14ac:dyDescent="0.2">
      <c r="A82" s="158"/>
      <c r="F82" s="239"/>
      <c r="S82" s="240"/>
      <c r="T82" s="241"/>
      <c r="U82" s="240"/>
      <c r="V82" s="241"/>
      <c r="AF82" s="242"/>
      <c r="AI82" s="121" t="str">
        <f t="shared" si="7"/>
        <v/>
      </c>
    </row>
    <row r="83" spans="1:35" s="129" customFormat="1" ht="18.600000000000001" x14ac:dyDescent="0.2">
      <c r="A83" s="158"/>
      <c r="F83" s="239"/>
      <c r="S83" s="240"/>
      <c r="T83" s="241"/>
      <c r="U83" s="240"/>
      <c r="V83" s="241"/>
      <c r="AF83" s="242"/>
      <c r="AI83" s="121" t="str">
        <f t="shared" si="7"/>
        <v/>
      </c>
    </row>
    <row r="84" spans="1:35" s="129" customFormat="1" ht="18.600000000000001" x14ac:dyDescent="0.2">
      <c r="A84" s="158"/>
      <c r="F84" s="239"/>
      <c r="S84" s="240"/>
      <c r="T84" s="241"/>
      <c r="U84" s="240"/>
      <c r="V84" s="241"/>
      <c r="AF84" s="242"/>
      <c r="AI84" s="121" t="str">
        <f t="shared" si="7"/>
        <v/>
      </c>
    </row>
    <row r="85" spans="1:35" s="129" customFormat="1" ht="18.600000000000001" x14ac:dyDescent="0.2">
      <c r="A85" s="158"/>
      <c r="F85" s="239"/>
      <c r="S85" s="240"/>
      <c r="T85" s="241"/>
      <c r="U85" s="240"/>
      <c r="V85" s="241"/>
      <c r="AF85" s="242"/>
      <c r="AI85" s="121" t="str">
        <f t="shared" si="7"/>
        <v/>
      </c>
    </row>
    <row r="86" spans="1:35" s="129" customFormat="1" ht="18.600000000000001" x14ac:dyDescent="0.2">
      <c r="A86" s="158"/>
      <c r="F86" s="239"/>
      <c r="S86" s="240"/>
      <c r="T86" s="241"/>
      <c r="U86" s="240"/>
      <c r="V86" s="241"/>
      <c r="AF86" s="242"/>
      <c r="AI86" s="121" t="str">
        <f t="shared" si="7"/>
        <v/>
      </c>
    </row>
    <row r="87" spans="1:35" s="129" customFormat="1" ht="18.600000000000001" x14ac:dyDescent="0.2">
      <c r="A87" s="158"/>
      <c r="F87" s="239"/>
      <c r="S87" s="240"/>
      <c r="T87" s="241"/>
      <c r="U87" s="240"/>
      <c r="V87" s="241"/>
      <c r="AF87" s="242"/>
      <c r="AI87" s="121" t="str">
        <f t="shared" si="7"/>
        <v/>
      </c>
    </row>
    <row r="88" spans="1:35" s="129" customFormat="1" ht="18.600000000000001" x14ac:dyDescent="0.2">
      <c r="A88" s="158"/>
      <c r="F88" s="239"/>
      <c r="S88" s="240"/>
      <c r="T88" s="241"/>
      <c r="U88" s="240"/>
      <c r="V88" s="241"/>
      <c r="AF88" s="242"/>
      <c r="AI88" s="121" t="str">
        <f t="shared" si="7"/>
        <v/>
      </c>
    </row>
    <row r="89" spans="1:35" s="129" customFormat="1" ht="18.600000000000001" x14ac:dyDescent="0.2">
      <c r="A89" s="158"/>
      <c r="F89" s="239"/>
      <c r="S89" s="240"/>
      <c r="T89" s="241"/>
      <c r="U89" s="240"/>
      <c r="V89" s="241"/>
      <c r="AF89" s="242"/>
      <c r="AI89" s="121" t="str">
        <f t="shared" si="7"/>
        <v/>
      </c>
    </row>
    <row r="90" spans="1:35" s="129" customFormat="1" ht="18.600000000000001" x14ac:dyDescent="0.2">
      <c r="A90" s="158"/>
      <c r="F90" s="239"/>
      <c r="S90" s="240"/>
      <c r="T90" s="241"/>
      <c r="U90" s="240"/>
      <c r="V90" s="241"/>
      <c r="AF90" s="242"/>
      <c r="AI90" s="121" t="str">
        <f t="shared" si="7"/>
        <v/>
      </c>
    </row>
    <row r="91" spans="1:35" s="129" customFormat="1" ht="18.600000000000001" x14ac:dyDescent="0.2">
      <c r="A91" s="158"/>
      <c r="F91" s="239"/>
      <c r="S91" s="240"/>
      <c r="T91" s="241"/>
      <c r="U91" s="240"/>
      <c r="V91" s="241"/>
      <c r="AF91" s="242"/>
      <c r="AI91" s="121" t="str">
        <f t="shared" si="7"/>
        <v/>
      </c>
    </row>
    <row r="92" spans="1:35" s="129" customFormat="1" ht="18.600000000000001" x14ac:dyDescent="0.2">
      <c r="A92" s="158"/>
      <c r="F92" s="239"/>
      <c r="S92" s="240"/>
      <c r="T92" s="241"/>
      <c r="U92" s="240"/>
      <c r="V92" s="241"/>
      <c r="AF92" s="242"/>
      <c r="AI92" s="121" t="str">
        <f t="shared" si="7"/>
        <v/>
      </c>
    </row>
    <row r="93" spans="1:35" s="129" customFormat="1" ht="18.600000000000001" x14ac:dyDescent="0.2">
      <c r="A93" s="158"/>
      <c r="F93" s="239"/>
      <c r="S93" s="240"/>
      <c r="T93" s="241"/>
      <c r="U93" s="240"/>
      <c r="V93" s="241"/>
      <c r="AF93" s="242"/>
      <c r="AI93" s="121" t="str">
        <f t="shared" si="7"/>
        <v/>
      </c>
    </row>
    <row r="94" spans="1:35" s="129" customFormat="1" ht="18.600000000000001" x14ac:dyDescent="0.2">
      <c r="A94" s="158"/>
      <c r="F94" s="239"/>
      <c r="S94" s="240"/>
      <c r="T94" s="241"/>
      <c r="U94" s="240"/>
      <c r="V94" s="241"/>
      <c r="AF94" s="242"/>
      <c r="AI94" s="121" t="str">
        <f t="shared" si="7"/>
        <v/>
      </c>
    </row>
    <row r="95" spans="1:35" s="129" customFormat="1" ht="18.600000000000001" x14ac:dyDescent="0.2">
      <c r="A95" s="158"/>
      <c r="F95" s="239"/>
      <c r="S95" s="240"/>
      <c r="T95" s="241"/>
      <c r="U95" s="240"/>
      <c r="V95" s="241"/>
      <c r="AF95" s="242"/>
      <c r="AI95" s="121" t="str">
        <f t="shared" si="7"/>
        <v/>
      </c>
    </row>
    <row r="96" spans="1:35" s="129" customFormat="1" ht="18.600000000000001" x14ac:dyDescent="0.2">
      <c r="A96" s="158"/>
      <c r="F96" s="239"/>
      <c r="S96" s="240"/>
      <c r="T96" s="241"/>
      <c r="U96" s="240"/>
      <c r="V96" s="241"/>
      <c r="AF96" s="242"/>
      <c r="AI96" s="121" t="str">
        <f t="shared" si="7"/>
        <v/>
      </c>
    </row>
    <row r="97" spans="1:35" s="129" customFormat="1" ht="18.600000000000001" x14ac:dyDescent="0.2">
      <c r="A97" s="158"/>
      <c r="F97" s="239"/>
      <c r="S97" s="240"/>
      <c r="T97" s="241"/>
      <c r="U97" s="240"/>
      <c r="V97" s="241"/>
      <c r="AF97" s="242"/>
      <c r="AI97" s="121" t="str">
        <f t="shared" si="7"/>
        <v/>
      </c>
    </row>
    <row r="98" spans="1:35" s="129" customFormat="1" ht="18.600000000000001" x14ac:dyDescent="0.2">
      <c r="A98" s="158"/>
      <c r="F98" s="239"/>
      <c r="S98" s="240"/>
      <c r="T98" s="241"/>
      <c r="U98" s="240"/>
      <c r="V98" s="241"/>
      <c r="AF98" s="242"/>
      <c r="AI98" s="121" t="str">
        <f t="shared" si="7"/>
        <v/>
      </c>
    </row>
    <row r="99" spans="1:35" s="129" customFormat="1" ht="18.600000000000001" x14ac:dyDescent="0.2">
      <c r="A99" s="158"/>
      <c r="F99" s="239"/>
      <c r="S99" s="240"/>
      <c r="T99" s="241"/>
      <c r="U99" s="240"/>
      <c r="V99" s="241"/>
      <c r="AF99" s="242"/>
      <c r="AI99" s="121" t="str">
        <f t="shared" si="7"/>
        <v/>
      </c>
    </row>
    <row r="100" spans="1:35" s="129" customFormat="1" ht="18.600000000000001" x14ac:dyDescent="0.2">
      <c r="A100" s="158"/>
      <c r="F100" s="239"/>
      <c r="S100" s="240"/>
      <c r="T100" s="241"/>
      <c r="U100" s="240"/>
      <c r="V100" s="241"/>
      <c r="AF100" s="242"/>
      <c r="AI100" s="121" t="str">
        <f t="shared" si="7"/>
        <v/>
      </c>
    </row>
    <row r="101" spans="1:35" s="129" customFormat="1" ht="18.600000000000001" x14ac:dyDescent="0.2">
      <c r="A101" s="158"/>
      <c r="F101" s="239"/>
      <c r="S101" s="240"/>
      <c r="T101" s="241"/>
      <c r="U101" s="240"/>
      <c r="V101" s="241"/>
      <c r="AF101" s="242"/>
      <c r="AI101" s="121" t="str">
        <f t="shared" si="7"/>
        <v/>
      </c>
    </row>
    <row r="102" spans="1:35" s="129" customFormat="1" ht="18.600000000000001" x14ac:dyDescent="0.2">
      <c r="A102" s="158"/>
      <c r="F102" s="239"/>
      <c r="S102" s="240"/>
      <c r="T102" s="241"/>
      <c r="U102" s="240"/>
      <c r="V102" s="241"/>
      <c r="AF102" s="242"/>
      <c r="AI102" s="121" t="str">
        <f t="shared" si="7"/>
        <v/>
      </c>
    </row>
    <row r="103" spans="1:35" s="129" customFormat="1" ht="18.600000000000001" x14ac:dyDescent="0.2">
      <c r="A103" s="158"/>
      <c r="F103" s="239"/>
      <c r="S103" s="240"/>
      <c r="T103" s="241"/>
      <c r="U103" s="240"/>
      <c r="V103" s="241"/>
      <c r="AF103" s="242"/>
      <c r="AI103" s="121" t="str">
        <f t="shared" si="7"/>
        <v/>
      </c>
    </row>
    <row r="104" spans="1:35" s="129" customFormat="1" ht="18.600000000000001" x14ac:dyDescent="0.2">
      <c r="A104" s="158"/>
      <c r="F104" s="239"/>
      <c r="S104" s="240"/>
      <c r="T104" s="241"/>
      <c r="U104" s="240"/>
      <c r="V104" s="241"/>
      <c r="AF104" s="242"/>
      <c r="AI104" s="121" t="str">
        <f t="shared" si="7"/>
        <v/>
      </c>
    </row>
    <row r="105" spans="1:35" s="129" customFormat="1" ht="18.600000000000001" x14ac:dyDescent="0.2">
      <c r="A105" s="158"/>
      <c r="F105" s="239"/>
      <c r="S105" s="240"/>
      <c r="T105" s="241"/>
      <c r="U105" s="240"/>
      <c r="V105" s="241"/>
      <c r="AF105" s="242"/>
      <c r="AI105" s="121" t="str">
        <f t="shared" si="7"/>
        <v/>
      </c>
    </row>
    <row r="106" spans="1:35" s="129" customFormat="1" ht="18.600000000000001" x14ac:dyDescent="0.2">
      <c r="A106" s="158"/>
      <c r="F106" s="239"/>
      <c r="S106" s="240"/>
      <c r="T106" s="241"/>
      <c r="U106" s="240"/>
      <c r="V106" s="241"/>
      <c r="AF106" s="242"/>
      <c r="AI106" s="121" t="str">
        <f t="shared" si="7"/>
        <v/>
      </c>
    </row>
    <row r="107" spans="1:35" s="129" customFormat="1" ht="18.600000000000001" x14ac:dyDescent="0.2">
      <c r="A107" s="158"/>
      <c r="F107" s="239"/>
      <c r="S107" s="240"/>
      <c r="T107" s="241"/>
      <c r="U107" s="240"/>
      <c r="V107" s="241"/>
      <c r="AF107" s="242"/>
      <c r="AI107" s="121" t="str">
        <f t="shared" si="7"/>
        <v/>
      </c>
    </row>
    <row r="108" spans="1:35" s="129" customFormat="1" ht="18.600000000000001" x14ac:dyDescent="0.2">
      <c r="A108" s="158"/>
      <c r="F108" s="239"/>
      <c r="S108" s="240"/>
      <c r="T108" s="241"/>
      <c r="U108" s="240"/>
      <c r="V108" s="241"/>
      <c r="AF108" s="242"/>
      <c r="AI108" s="121" t="str">
        <f t="shared" si="7"/>
        <v/>
      </c>
    </row>
    <row r="109" spans="1:35" s="129" customFormat="1" ht="18.600000000000001" x14ac:dyDescent="0.2">
      <c r="A109" s="158"/>
      <c r="F109" s="239"/>
      <c r="S109" s="240"/>
      <c r="T109" s="241"/>
      <c r="U109" s="240"/>
      <c r="V109" s="241"/>
      <c r="AF109" s="242"/>
      <c r="AI109" s="121" t="str">
        <f t="shared" si="7"/>
        <v/>
      </c>
    </row>
    <row r="110" spans="1:35" s="129" customFormat="1" ht="18.600000000000001" x14ac:dyDescent="0.2">
      <c r="A110" s="158"/>
      <c r="F110" s="239"/>
      <c r="S110" s="240"/>
      <c r="T110" s="241"/>
      <c r="U110" s="240"/>
      <c r="V110" s="241"/>
      <c r="AF110" s="242"/>
      <c r="AI110" s="121" t="str">
        <f t="shared" si="7"/>
        <v/>
      </c>
    </row>
    <row r="111" spans="1:35" s="129" customFormat="1" ht="18.600000000000001" x14ac:dyDescent="0.2">
      <c r="A111" s="158"/>
      <c r="F111" s="239"/>
      <c r="S111" s="240"/>
      <c r="T111" s="241"/>
      <c r="U111" s="240"/>
      <c r="V111" s="241"/>
      <c r="AF111" s="242"/>
      <c r="AI111" s="121" t="str">
        <f t="shared" si="7"/>
        <v/>
      </c>
    </row>
    <row r="112" spans="1:35" s="129" customFormat="1" ht="18.600000000000001" x14ac:dyDescent="0.2">
      <c r="A112" s="158"/>
      <c r="F112" s="239"/>
      <c r="S112" s="240"/>
      <c r="T112" s="241"/>
      <c r="U112" s="240"/>
      <c r="V112" s="241"/>
      <c r="AF112" s="242"/>
      <c r="AI112" s="121" t="str">
        <f t="shared" si="7"/>
        <v/>
      </c>
    </row>
    <row r="113" spans="1:35" s="129" customFormat="1" ht="18.600000000000001" x14ac:dyDescent="0.2">
      <c r="A113" s="158"/>
      <c r="F113" s="239"/>
      <c r="S113" s="240"/>
      <c r="T113" s="241"/>
      <c r="U113" s="240"/>
      <c r="V113" s="241"/>
      <c r="AF113" s="242"/>
      <c r="AI113" s="121" t="str">
        <f t="shared" si="7"/>
        <v/>
      </c>
    </row>
    <row r="114" spans="1:35" s="129" customFormat="1" ht="18.600000000000001" x14ac:dyDescent="0.2">
      <c r="A114" s="158"/>
      <c r="F114" s="239"/>
      <c r="S114" s="240"/>
      <c r="T114" s="241"/>
      <c r="U114" s="240"/>
      <c r="V114" s="241"/>
      <c r="AF114" s="242"/>
      <c r="AI114" s="121" t="str">
        <f t="shared" si="7"/>
        <v/>
      </c>
    </row>
    <row r="115" spans="1:35" s="129" customFormat="1" ht="18.600000000000001" x14ac:dyDescent="0.2">
      <c r="A115" s="158"/>
      <c r="F115" s="239"/>
      <c r="S115" s="240"/>
      <c r="T115" s="241"/>
      <c r="U115" s="240"/>
      <c r="V115" s="241"/>
      <c r="AF115" s="242"/>
      <c r="AI115" s="121" t="str">
        <f t="shared" si="7"/>
        <v/>
      </c>
    </row>
    <row r="116" spans="1:35" s="129" customFormat="1" ht="18.600000000000001" x14ac:dyDescent="0.2">
      <c r="A116" s="158"/>
      <c r="F116" s="239"/>
      <c r="S116" s="240"/>
      <c r="T116" s="241"/>
      <c r="U116" s="240"/>
      <c r="V116" s="241"/>
      <c r="AF116" s="242"/>
      <c r="AI116" s="121" t="str">
        <f t="shared" si="7"/>
        <v/>
      </c>
    </row>
    <row r="117" spans="1:35" s="129" customFormat="1" ht="18.600000000000001" x14ac:dyDescent="0.2">
      <c r="A117" s="158"/>
      <c r="F117" s="239"/>
      <c r="S117" s="240"/>
      <c r="T117" s="241"/>
      <c r="U117" s="240"/>
      <c r="V117" s="241"/>
      <c r="AF117" s="242"/>
      <c r="AI117" s="121" t="str">
        <f t="shared" si="7"/>
        <v/>
      </c>
    </row>
    <row r="118" spans="1:35" s="129" customFormat="1" ht="18.600000000000001" x14ac:dyDescent="0.2">
      <c r="A118" s="158"/>
      <c r="F118" s="239"/>
      <c r="S118" s="240"/>
      <c r="T118" s="241"/>
      <c r="U118" s="240"/>
      <c r="V118" s="241"/>
      <c r="AF118" s="242"/>
      <c r="AI118" s="121" t="str">
        <f t="shared" si="7"/>
        <v/>
      </c>
    </row>
    <row r="119" spans="1:35" s="129" customFormat="1" ht="18.600000000000001" x14ac:dyDescent="0.2">
      <c r="A119" s="158"/>
      <c r="F119" s="239"/>
      <c r="S119" s="240"/>
      <c r="T119" s="241"/>
      <c r="U119" s="240"/>
      <c r="V119" s="241"/>
      <c r="AF119" s="242"/>
      <c r="AI119" s="121" t="str">
        <f t="shared" si="7"/>
        <v/>
      </c>
    </row>
    <row r="120" spans="1:35" s="129" customFormat="1" ht="18.600000000000001" x14ac:dyDescent="0.2">
      <c r="A120" s="158"/>
      <c r="F120" s="239"/>
      <c r="S120" s="240"/>
      <c r="T120" s="241"/>
      <c r="U120" s="240"/>
      <c r="V120" s="241"/>
      <c r="AF120" s="242"/>
      <c r="AI120" s="121" t="str">
        <f t="shared" si="7"/>
        <v/>
      </c>
    </row>
    <row r="121" spans="1:35" s="129" customFormat="1" ht="18.600000000000001" x14ac:dyDescent="0.2">
      <c r="A121" s="158"/>
      <c r="F121" s="239"/>
      <c r="S121" s="240"/>
      <c r="T121" s="241"/>
      <c r="U121" s="240"/>
      <c r="V121" s="241"/>
      <c r="AF121" s="242"/>
      <c r="AI121" s="121" t="str">
        <f t="shared" si="7"/>
        <v/>
      </c>
    </row>
    <row r="122" spans="1:35" s="129" customFormat="1" ht="18.600000000000001" x14ac:dyDescent="0.2">
      <c r="A122" s="158"/>
      <c r="F122" s="239"/>
      <c r="S122" s="240"/>
      <c r="T122" s="241"/>
      <c r="U122" s="240"/>
      <c r="V122" s="241"/>
      <c r="AF122" s="242"/>
      <c r="AI122" s="121" t="str">
        <f t="shared" si="7"/>
        <v/>
      </c>
    </row>
    <row r="123" spans="1:35" s="129" customFormat="1" ht="18.600000000000001" x14ac:dyDescent="0.2">
      <c r="A123" s="158"/>
      <c r="F123" s="239"/>
      <c r="S123" s="240"/>
      <c r="T123" s="241"/>
      <c r="U123" s="240"/>
      <c r="V123" s="241"/>
      <c r="AF123" s="242"/>
      <c r="AI123" s="121" t="str">
        <f t="shared" si="7"/>
        <v/>
      </c>
    </row>
    <row r="124" spans="1:35" s="129" customFormat="1" ht="18.600000000000001" x14ac:dyDescent="0.2">
      <c r="A124" s="158"/>
      <c r="F124" s="239"/>
      <c r="S124" s="240"/>
      <c r="T124" s="241"/>
      <c r="U124" s="240"/>
      <c r="V124" s="241"/>
      <c r="AF124" s="242"/>
      <c r="AI124" s="121" t="str">
        <f t="shared" si="7"/>
        <v/>
      </c>
    </row>
    <row r="125" spans="1:35" s="129" customFormat="1" ht="18.600000000000001" x14ac:dyDescent="0.2">
      <c r="A125" s="158"/>
      <c r="F125" s="239"/>
      <c r="S125" s="240"/>
      <c r="T125" s="241"/>
      <c r="U125" s="240"/>
      <c r="V125" s="241"/>
      <c r="AF125" s="242"/>
      <c r="AI125" s="121" t="str">
        <f t="shared" si="7"/>
        <v/>
      </c>
    </row>
    <row r="126" spans="1:35" s="129" customFormat="1" ht="18.600000000000001" x14ac:dyDescent="0.2">
      <c r="A126" s="158"/>
      <c r="F126" s="239"/>
      <c r="S126" s="240"/>
      <c r="T126" s="241"/>
      <c r="U126" s="240"/>
      <c r="V126" s="241"/>
      <c r="AF126" s="242"/>
      <c r="AI126" s="121" t="str">
        <f t="shared" si="7"/>
        <v/>
      </c>
    </row>
    <row r="127" spans="1:35" s="129" customFormat="1" ht="18.600000000000001" x14ac:dyDescent="0.2">
      <c r="A127" s="158"/>
      <c r="F127" s="239"/>
      <c r="S127" s="240"/>
      <c r="T127" s="241"/>
      <c r="U127" s="240"/>
      <c r="V127" s="241"/>
      <c r="AF127" s="242"/>
      <c r="AI127" s="121" t="str">
        <f t="shared" si="7"/>
        <v/>
      </c>
    </row>
    <row r="128" spans="1:35" s="129" customFormat="1" ht="18.600000000000001" x14ac:dyDescent="0.2">
      <c r="A128" s="158"/>
      <c r="F128" s="239"/>
      <c r="S128" s="240"/>
      <c r="T128" s="241"/>
      <c r="U128" s="240"/>
      <c r="V128" s="241"/>
      <c r="AF128" s="242"/>
      <c r="AI128" s="121" t="str">
        <f t="shared" si="7"/>
        <v/>
      </c>
    </row>
    <row r="129" spans="1:35" s="129" customFormat="1" ht="18.600000000000001" x14ac:dyDescent="0.2">
      <c r="A129" s="158"/>
      <c r="F129" s="239"/>
      <c r="S129" s="240"/>
      <c r="T129" s="241"/>
      <c r="U129" s="240"/>
      <c r="V129" s="241"/>
      <c r="AF129" s="242"/>
      <c r="AI129" s="121" t="str">
        <f t="shared" si="7"/>
        <v/>
      </c>
    </row>
    <row r="130" spans="1:35" s="129" customFormat="1" ht="18.600000000000001" x14ac:dyDescent="0.2">
      <c r="A130" s="158"/>
      <c r="F130" s="239"/>
      <c r="S130" s="240"/>
      <c r="T130" s="241"/>
      <c r="U130" s="240"/>
      <c r="V130" s="241"/>
      <c r="AF130" s="242"/>
      <c r="AI130" s="121" t="str">
        <f t="shared" si="7"/>
        <v/>
      </c>
    </row>
    <row r="131" spans="1:35" s="129" customFormat="1" ht="18.600000000000001" x14ac:dyDescent="0.2">
      <c r="A131" s="158"/>
      <c r="F131" s="239"/>
      <c r="S131" s="240"/>
      <c r="T131" s="241"/>
      <c r="U131" s="240"/>
      <c r="V131" s="241"/>
      <c r="AF131" s="242"/>
      <c r="AI131" s="121" t="str">
        <f t="shared" si="7"/>
        <v/>
      </c>
    </row>
    <row r="132" spans="1:35" s="129" customFormat="1" ht="18.600000000000001" x14ac:dyDescent="0.2">
      <c r="A132" s="158"/>
      <c r="F132" s="239"/>
      <c r="S132" s="240"/>
      <c r="T132" s="241"/>
      <c r="U132" s="240"/>
      <c r="V132" s="241"/>
      <c r="AF132" s="242"/>
      <c r="AI132" s="121" t="str">
        <f t="shared" si="7"/>
        <v/>
      </c>
    </row>
    <row r="133" spans="1:35" s="129" customFormat="1" ht="18.600000000000001" x14ac:dyDescent="0.2">
      <c r="A133" s="158"/>
      <c r="F133" s="239"/>
      <c r="S133" s="240"/>
      <c r="T133" s="241"/>
      <c r="U133" s="240"/>
      <c r="V133" s="241"/>
      <c r="AF133" s="242"/>
      <c r="AI133" s="121" t="str">
        <f t="shared" si="7"/>
        <v/>
      </c>
    </row>
    <row r="134" spans="1:35" s="129" customFormat="1" ht="18.600000000000001" x14ac:dyDescent="0.2">
      <c r="A134" s="158"/>
      <c r="F134" s="239"/>
      <c r="S134" s="240"/>
      <c r="T134" s="241"/>
      <c r="U134" s="240"/>
      <c r="V134" s="241"/>
      <c r="AF134" s="242"/>
      <c r="AI134" s="121" t="str">
        <f t="shared" si="7"/>
        <v/>
      </c>
    </row>
    <row r="135" spans="1:35" s="129" customFormat="1" ht="18.600000000000001" x14ac:dyDescent="0.2">
      <c r="A135" s="158"/>
      <c r="F135" s="239"/>
      <c r="S135" s="240"/>
      <c r="T135" s="241"/>
      <c r="U135" s="240"/>
      <c r="V135" s="241"/>
      <c r="AF135" s="242"/>
      <c r="AI135" s="121" t="str">
        <f t="shared" si="7"/>
        <v/>
      </c>
    </row>
    <row r="136" spans="1:35" s="129" customFormat="1" ht="18.600000000000001" x14ac:dyDescent="0.2">
      <c r="A136" s="158"/>
      <c r="F136" s="239"/>
      <c r="S136" s="240"/>
      <c r="T136" s="241"/>
      <c r="U136" s="240"/>
      <c r="V136" s="241"/>
      <c r="AF136" s="242"/>
      <c r="AI136" s="121" t="str">
        <f t="shared" si="7"/>
        <v/>
      </c>
    </row>
    <row r="137" spans="1:35" s="129" customFormat="1" ht="18.600000000000001" x14ac:dyDescent="0.2">
      <c r="A137" s="158"/>
      <c r="F137" s="239"/>
      <c r="S137" s="240"/>
      <c r="T137" s="241"/>
      <c r="U137" s="240"/>
      <c r="V137" s="241"/>
      <c r="AF137" s="242"/>
      <c r="AI137" s="121" t="str">
        <f t="shared" si="7"/>
        <v/>
      </c>
    </row>
    <row r="138" spans="1:35" s="129" customFormat="1" ht="18.600000000000001" x14ac:dyDescent="0.2">
      <c r="A138" s="158"/>
      <c r="F138" s="239"/>
      <c r="S138" s="240"/>
      <c r="T138" s="241"/>
      <c r="U138" s="240"/>
      <c r="V138" s="241"/>
      <c r="AF138" s="242"/>
      <c r="AI138" s="121" t="str">
        <f t="shared" si="7"/>
        <v/>
      </c>
    </row>
    <row r="139" spans="1:35" s="129" customFormat="1" ht="18.600000000000001" x14ac:dyDescent="0.2">
      <c r="A139" s="158"/>
      <c r="F139" s="239"/>
      <c r="S139" s="240"/>
      <c r="T139" s="241"/>
      <c r="U139" s="240"/>
      <c r="V139" s="241"/>
      <c r="AF139" s="242"/>
      <c r="AI139" s="121" t="str">
        <f t="shared" si="7"/>
        <v/>
      </c>
    </row>
    <row r="140" spans="1:35" s="129" customFormat="1" ht="18.600000000000001" x14ac:dyDescent="0.2">
      <c r="A140" s="158"/>
      <c r="F140" s="239"/>
      <c r="S140" s="240"/>
      <c r="T140" s="241"/>
      <c r="U140" s="240"/>
      <c r="V140" s="241"/>
      <c r="AF140" s="242"/>
      <c r="AI140" s="121" t="str">
        <f t="shared" si="7"/>
        <v/>
      </c>
    </row>
    <row r="141" spans="1:35" s="129" customFormat="1" ht="18.600000000000001" x14ac:dyDescent="0.2">
      <c r="A141" s="158"/>
      <c r="F141" s="239"/>
      <c r="S141" s="240"/>
      <c r="T141" s="241"/>
      <c r="U141" s="240"/>
      <c r="V141" s="241"/>
      <c r="AF141" s="242"/>
      <c r="AI141" s="121" t="str">
        <f t="shared" ref="AI141:AI204" si="8">IF($F$2="","",IF(AND($B141&lt;&gt;"",$C$3="あり"),1,""))</f>
        <v/>
      </c>
    </row>
    <row r="142" spans="1:35" s="129" customFormat="1" ht="18.600000000000001" x14ac:dyDescent="0.2">
      <c r="A142" s="158"/>
      <c r="F142" s="239"/>
      <c r="S142" s="240"/>
      <c r="T142" s="241"/>
      <c r="U142" s="240"/>
      <c r="V142" s="241"/>
      <c r="AF142" s="242"/>
      <c r="AI142" s="121" t="str">
        <f t="shared" si="8"/>
        <v/>
      </c>
    </row>
    <row r="143" spans="1:35" s="129" customFormat="1" ht="18.600000000000001" x14ac:dyDescent="0.2">
      <c r="A143" s="158"/>
      <c r="F143" s="239"/>
      <c r="S143" s="240"/>
      <c r="T143" s="241"/>
      <c r="U143" s="240"/>
      <c r="V143" s="241"/>
      <c r="AF143" s="242"/>
      <c r="AI143" s="121" t="str">
        <f t="shared" si="8"/>
        <v/>
      </c>
    </row>
    <row r="144" spans="1:35" s="129" customFormat="1" ht="18.600000000000001" x14ac:dyDescent="0.2">
      <c r="A144" s="158"/>
      <c r="F144" s="239"/>
      <c r="S144" s="240"/>
      <c r="T144" s="241"/>
      <c r="U144" s="240"/>
      <c r="V144" s="241"/>
      <c r="AF144" s="242"/>
      <c r="AI144" s="121" t="str">
        <f t="shared" si="8"/>
        <v/>
      </c>
    </row>
    <row r="145" spans="1:35" s="129" customFormat="1" ht="18.600000000000001" x14ac:dyDescent="0.2">
      <c r="A145" s="158"/>
      <c r="F145" s="239"/>
      <c r="S145" s="240"/>
      <c r="T145" s="241"/>
      <c r="U145" s="240"/>
      <c r="V145" s="241"/>
      <c r="AF145" s="242"/>
      <c r="AI145" s="121" t="str">
        <f t="shared" si="8"/>
        <v/>
      </c>
    </row>
    <row r="146" spans="1:35" s="129" customFormat="1" ht="18.600000000000001" x14ac:dyDescent="0.2">
      <c r="A146" s="158"/>
      <c r="F146" s="239"/>
      <c r="S146" s="240"/>
      <c r="T146" s="241"/>
      <c r="U146" s="240"/>
      <c r="V146" s="241"/>
      <c r="AF146" s="242"/>
      <c r="AI146" s="121" t="str">
        <f t="shared" si="8"/>
        <v/>
      </c>
    </row>
    <row r="147" spans="1:35" s="129" customFormat="1" ht="18.600000000000001" x14ac:dyDescent="0.2">
      <c r="A147" s="158"/>
      <c r="F147" s="239"/>
      <c r="S147" s="240"/>
      <c r="T147" s="241"/>
      <c r="U147" s="240"/>
      <c r="V147" s="241"/>
      <c r="AF147" s="242"/>
      <c r="AI147" s="121" t="str">
        <f t="shared" si="8"/>
        <v/>
      </c>
    </row>
    <row r="148" spans="1:35" s="129" customFormat="1" ht="18.600000000000001" x14ac:dyDescent="0.2">
      <c r="A148" s="158"/>
      <c r="F148" s="239"/>
      <c r="S148" s="240"/>
      <c r="T148" s="241"/>
      <c r="U148" s="240"/>
      <c r="V148" s="241"/>
      <c r="AF148" s="242"/>
      <c r="AI148" s="121" t="str">
        <f t="shared" si="8"/>
        <v/>
      </c>
    </row>
    <row r="149" spans="1:35" s="129" customFormat="1" ht="18.600000000000001" x14ac:dyDescent="0.2">
      <c r="A149" s="158"/>
      <c r="F149" s="239"/>
      <c r="S149" s="240"/>
      <c r="T149" s="241"/>
      <c r="U149" s="240"/>
      <c r="V149" s="241"/>
      <c r="AF149" s="242"/>
      <c r="AI149" s="121" t="str">
        <f t="shared" si="8"/>
        <v/>
      </c>
    </row>
    <row r="150" spans="1:35" s="129" customFormat="1" ht="18.600000000000001" x14ac:dyDescent="0.2">
      <c r="A150" s="158"/>
      <c r="F150" s="239"/>
      <c r="S150" s="240"/>
      <c r="T150" s="241"/>
      <c r="U150" s="240"/>
      <c r="V150" s="241"/>
      <c r="AF150" s="242"/>
      <c r="AI150" s="121" t="str">
        <f t="shared" si="8"/>
        <v/>
      </c>
    </row>
    <row r="151" spans="1:35" s="129" customFormat="1" ht="18.600000000000001" x14ac:dyDescent="0.2">
      <c r="A151" s="158"/>
      <c r="F151" s="239"/>
      <c r="S151" s="240"/>
      <c r="T151" s="241"/>
      <c r="U151" s="240"/>
      <c r="V151" s="241"/>
      <c r="AF151" s="242"/>
      <c r="AI151" s="121" t="str">
        <f t="shared" si="8"/>
        <v/>
      </c>
    </row>
    <row r="152" spans="1:35" s="129" customFormat="1" ht="18.600000000000001" x14ac:dyDescent="0.2">
      <c r="A152" s="158"/>
      <c r="F152" s="239"/>
      <c r="S152" s="240"/>
      <c r="T152" s="241"/>
      <c r="U152" s="240"/>
      <c r="V152" s="241"/>
      <c r="AF152" s="242"/>
      <c r="AI152" s="121" t="str">
        <f t="shared" si="8"/>
        <v/>
      </c>
    </row>
    <row r="153" spans="1:35" s="129" customFormat="1" ht="18.600000000000001" x14ac:dyDescent="0.2">
      <c r="A153" s="158"/>
      <c r="F153" s="239"/>
      <c r="S153" s="240"/>
      <c r="T153" s="241"/>
      <c r="U153" s="240"/>
      <c r="V153" s="241"/>
      <c r="AF153" s="242"/>
      <c r="AI153" s="121" t="str">
        <f t="shared" si="8"/>
        <v/>
      </c>
    </row>
    <row r="154" spans="1:35" s="129" customFormat="1" ht="18.600000000000001" x14ac:dyDescent="0.2">
      <c r="A154" s="158"/>
      <c r="F154" s="239"/>
      <c r="S154" s="240"/>
      <c r="T154" s="241"/>
      <c r="U154" s="240"/>
      <c r="V154" s="241"/>
      <c r="AF154" s="242"/>
      <c r="AI154" s="121" t="str">
        <f t="shared" si="8"/>
        <v/>
      </c>
    </row>
    <row r="155" spans="1:35" s="129" customFormat="1" ht="18.600000000000001" x14ac:dyDescent="0.2">
      <c r="A155" s="158"/>
      <c r="F155" s="239"/>
      <c r="S155" s="240"/>
      <c r="T155" s="241"/>
      <c r="U155" s="240"/>
      <c r="V155" s="241"/>
      <c r="AF155" s="242"/>
      <c r="AI155" s="121" t="str">
        <f t="shared" si="8"/>
        <v/>
      </c>
    </row>
    <row r="156" spans="1:35" s="129" customFormat="1" ht="18.600000000000001" x14ac:dyDescent="0.2">
      <c r="A156" s="158"/>
      <c r="F156" s="239"/>
      <c r="S156" s="240"/>
      <c r="T156" s="241"/>
      <c r="U156" s="240"/>
      <c r="V156" s="241"/>
      <c r="AF156" s="242"/>
      <c r="AI156" s="121" t="str">
        <f t="shared" si="8"/>
        <v/>
      </c>
    </row>
    <row r="157" spans="1:35" s="129" customFormat="1" ht="18.600000000000001" x14ac:dyDescent="0.2">
      <c r="A157" s="158"/>
      <c r="F157" s="239"/>
      <c r="S157" s="240"/>
      <c r="T157" s="241"/>
      <c r="U157" s="240"/>
      <c r="V157" s="241"/>
      <c r="AF157" s="242"/>
      <c r="AI157" s="121" t="str">
        <f t="shared" si="8"/>
        <v/>
      </c>
    </row>
    <row r="158" spans="1:35" s="129" customFormat="1" ht="18.600000000000001" x14ac:dyDescent="0.2">
      <c r="A158" s="158"/>
      <c r="F158" s="239"/>
      <c r="S158" s="240"/>
      <c r="T158" s="241"/>
      <c r="U158" s="240"/>
      <c r="V158" s="241"/>
      <c r="AF158" s="242"/>
      <c r="AI158" s="121" t="str">
        <f t="shared" si="8"/>
        <v/>
      </c>
    </row>
    <row r="159" spans="1:35" s="129" customFormat="1" ht="18.600000000000001" x14ac:dyDescent="0.2">
      <c r="A159" s="158"/>
      <c r="F159" s="239"/>
      <c r="S159" s="240"/>
      <c r="T159" s="241"/>
      <c r="U159" s="240"/>
      <c r="V159" s="241"/>
      <c r="AF159" s="242"/>
      <c r="AI159" s="121" t="str">
        <f t="shared" si="8"/>
        <v/>
      </c>
    </row>
    <row r="160" spans="1:35" s="129" customFormat="1" ht="18.600000000000001" x14ac:dyDescent="0.2">
      <c r="A160" s="158"/>
      <c r="F160" s="239"/>
      <c r="S160" s="240"/>
      <c r="T160" s="241"/>
      <c r="U160" s="240"/>
      <c r="V160" s="241"/>
      <c r="AF160" s="242"/>
      <c r="AI160" s="121" t="str">
        <f t="shared" si="8"/>
        <v/>
      </c>
    </row>
    <row r="161" spans="1:35" s="129" customFormat="1" ht="18.600000000000001" x14ac:dyDescent="0.2">
      <c r="A161" s="158"/>
      <c r="F161" s="239"/>
      <c r="S161" s="240"/>
      <c r="T161" s="241"/>
      <c r="U161" s="240"/>
      <c r="V161" s="241"/>
      <c r="AF161" s="242"/>
      <c r="AI161" s="121" t="str">
        <f t="shared" si="8"/>
        <v/>
      </c>
    </row>
    <row r="162" spans="1:35" s="129" customFormat="1" ht="18.600000000000001" x14ac:dyDescent="0.2">
      <c r="A162" s="158"/>
      <c r="F162" s="239"/>
      <c r="S162" s="240"/>
      <c r="T162" s="241"/>
      <c r="U162" s="240"/>
      <c r="V162" s="241"/>
      <c r="AF162" s="242"/>
      <c r="AI162" s="121" t="str">
        <f t="shared" si="8"/>
        <v/>
      </c>
    </row>
    <row r="163" spans="1:35" s="129" customFormat="1" ht="18.600000000000001" x14ac:dyDescent="0.2">
      <c r="A163" s="158"/>
      <c r="F163" s="239"/>
      <c r="S163" s="240"/>
      <c r="T163" s="241"/>
      <c r="U163" s="240"/>
      <c r="V163" s="241"/>
      <c r="AF163" s="242"/>
      <c r="AI163" s="121" t="str">
        <f t="shared" si="8"/>
        <v/>
      </c>
    </row>
    <row r="164" spans="1:35" s="129" customFormat="1" ht="18.600000000000001" x14ac:dyDescent="0.2">
      <c r="A164" s="158"/>
      <c r="F164" s="239"/>
      <c r="S164" s="240"/>
      <c r="T164" s="241"/>
      <c r="U164" s="240"/>
      <c r="V164" s="241"/>
      <c r="AF164" s="242"/>
      <c r="AI164" s="121" t="str">
        <f t="shared" si="8"/>
        <v/>
      </c>
    </row>
    <row r="165" spans="1:35" s="129" customFormat="1" ht="18.600000000000001" x14ac:dyDescent="0.2">
      <c r="A165" s="158"/>
      <c r="F165" s="239"/>
      <c r="S165" s="240"/>
      <c r="T165" s="241"/>
      <c r="U165" s="240"/>
      <c r="V165" s="241"/>
      <c r="AF165" s="242"/>
      <c r="AI165" s="121" t="str">
        <f t="shared" si="8"/>
        <v/>
      </c>
    </row>
    <row r="166" spans="1:35" s="129" customFormat="1" ht="18.600000000000001" x14ac:dyDescent="0.2">
      <c r="A166" s="158"/>
      <c r="F166" s="239"/>
      <c r="S166" s="240"/>
      <c r="T166" s="241"/>
      <c r="U166" s="240"/>
      <c r="V166" s="241"/>
      <c r="AF166" s="242"/>
      <c r="AI166" s="121" t="str">
        <f t="shared" si="8"/>
        <v/>
      </c>
    </row>
    <row r="167" spans="1:35" s="129" customFormat="1" ht="18.600000000000001" x14ac:dyDescent="0.2">
      <c r="A167" s="158"/>
      <c r="F167" s="239"/>
      <c r="S167" s="240"/>
      <c r="T167" s="241"/>
      <c r="U167" s="240"/>
      <c r="V167" s="241"/>
      <c r="AF167" s="242"/>
      <c r="AI167" s="121" t="str">
        <f t="shared" si="8"/>
        <v/>
      </c>
    </row>
    <row r="168" spans="1:35" s="129" customFormat="1" ht="18.600000000000001" x14ac:dyDescent="0.2">
      <c r="A168" s="158"/>
      <c r="F168" s="239"/>
      <c r="S168" s="240"/>
      <c r="T168" s="241"/>
      <c r="U168" s="240"/>
      <c r="V168" s="241"/>
      <c r="AF168" s="242"/>
      <c r="AI168" s="121" t="str">
        <f t="shared" si="8"/>
        <v/>
      </c>
    </row>
    <row r="169" spans="1:35" s="129" customFormat="1" ht="18.600000000000001" x14ac:dyDescent="0.2">
      <c r="A169" s="158"/>
      <c r="F169" s="239"/>
      <c r="S169" s="240"/>
      <c r="T169" s="241"/>
      <c r="U169" s="240"/>
      <c r="V169" s="241"/>
      <c r="AF169" s="242"/>
      <c r="AI169" s="121" t="str">
        <f t="shared" si="8"/>
        <v/>
      </c>
    </row>
    <row r="170" spans="1:35" s="129" customFormat="1" ht="18.600000000000001" x14ac:dyDescent="0.2">
      <c r="A170" s="158"/>
      <c r="F170" s="239"/>
      <c r="S170" s="240"/>
      <c r="T170" s="241"/>
      <c r="U170" s="240"/>
      <c r="V170" s="241"/>
      <c r="AF170" s="242"/>
      <c r="AI170" s="121" t="str">
        <f t="shared" si="8"/>
        <v/>
      </c>
    </row>
    <row r="171" spans="1:35" s="129" customFormat="1" ht="18.600000000000001" x14ac:dyDescent="0.2">
      <c r="A171" s="158"/>
      <c r="F171" s="239"/>
      <c r="S171" s="240"/>
      <c r="T171" s="241"/>
      <c r="U171" s="240"/>
      <c r="V171" s="241"/>
      <c r="AF171" s="242"/>
      <c r="AI171" s="121" t="str">
        <f t="shared" si="8"/>
        <v/>
      </c>
    </row>
    <row r="172" spans="1:35" s="129" customFormat="1" ht="18.600000000000001" x14ac:dyDescent="0.2">
      <c r="A172" s="158"/>
      <c r="F172" s="239"/>
      <c r="S172" s="240"/>
      <c r="T172" s="241"/>
      <c r="U172" s="240"/>
      <c r="V172" s="241"/>
      <c r="AF172" s="242"/>
      <c r="AI172" s="121" t="str">
        <f t="shared" si="8"/>
        <v/>
      </c>
    </row>
    <row r="173" spans="1:35" s="129" customFormat="1" ht="18.600000000000001" x14ac:dyDescent="0.2">
      <c r="A173" s="158"/>
      <c r="F173" s="239"/>
      <c r="S173" s="240"/>
      <c r="T173" s="241"/>
      <c r="U173" s="240"/>
      <c r="V173" s="241"/>
      <c r="AF173" s="242"/>
      <c r="AI173" s="121" t="str">
        <f t="shared" si="8"/>
        <v/>
      </c>
    </row>
    <row r="174" spans="1:35" s="129" customFormat="1" ht="18.600000000000001" x14ac:dyDescent="0.2">
      <c r="A174" s="158"/>
      <c r="F174" s="239"/>
      <c r="S174" s="240"/>
      <c r="T174" s="241"/>
      <c r="U174" s="240"/>
      <c r="V174" s="241"/>
      <c r="AF174" s="242"/>
      <c r="AI174" s="121" t="str">
        <f t="shared" si="8"/>
        <v/>
      </c>
    </row>
    <row r="175" spans="1:35" s="129" customFormat="1" ht="18.600000000000001" x14ac:dyDescent="0.2">
      <c r="A175" s="158"/>
      <c r="F175" s="239"/>
      <c r="S175" s="240"/>
      <c r="T175" s="241"/>
      <c r="U175" s="240"/>
      <c r="V175" s="241"/>
      <c r="AF175" s="242"/>
      <c r="AI175" s="121" t="str">
        <f t="shared" si="8"/>
        <v/>
      </c>
    </row>
    <row r="176" spans="1:35" s="129" customFormat="1" ht="18.600000000000001" x14ac:dyDescent="0.2">
      <c r="A176" s="158"/>
      <c r="F176" s="239"/>
      <c r="S176" s="240"/>
      <c r="T176" s="241"/>
      <c r="U176" s="240"/>
      <c r="V176" s="241"/>
      <c r="AF176" s="242"/>
      <c r="AI176" s="121" t="str">
        <f t="shared" si="8"/>
        <v/>
      </c>
    </row>
    <row r="177" spans="1:35" s="129" customFormat="1" ht="18.600000000000001" x14ac:dyDescent="0.2">
      <c r="A177" s="158"/>
      <c r="F177" s="239"/>
      <c r="S177" s="240"/>
      <c r="T177" s="241"/>
      <c r="U177" s="240"/>
      <c r="V177" s="241"/>
      <c r="AF177" s="242"/>
      <c r="AI177" s="121" t="str">
        <f t="shared" si="8"/>
        <v/>
      </c>
    </row>
    <row r="178" spans="1:35" s="129" customFormat="1" ht="18.600000000000001" x14ac:dyDescent="0.2">
      <c r="A178" s="158"/>
      <c r="F178" s="239"/>
      <c r="S178" s="240"/>
      <c r="T178" s="241"/>
      <c r="U178" s="240"/>
      <c r="V178" s="241"/>
      <c r="AF178" s="242"/>
      <c r="AI178" s="121" t="str">
        <f t="shared" si="8"/>
        <v/>
      </c>
    </row>
    <row r="179" spans="1:35" s="129" customFormat="1" ht="18.600000000000001" x14ac:dyDescent="0.2">
      <c r="A179" s="158"/>
      <c r="F179" s="239"/>
      <c r="S179" s="240"/>
      <c r="T179" s="241"/>
      <c r="U179" s="240"/>
      <c r="V179" s="241"/>
      <c r="AF179" s="242"/>
      <c r="AI179" s="121" t="str">
        <f t="shared" si="8"/>
        <v/>
      </c>
    </row>
    <row r="180" spans="1:35" s="129" customFormat="1" ht="18.600000000000001" x14ac:dyDescent="0.2">
      <c r="A180" s="158"/>
      <c r="F180" s="239"/>
      <c r="S180" s="240"/>
      <c r="T180" s="241"/>
      <c r="U180" s="240"/>
      <c r="V180" s="241"/>
      <c r="AF180" s="242"/>
      <c r="AI180" s="121" t="str">
        <f t="shared" si="8"/>
        <v/>
      </c>
    </row>
    <row r="181" spans="1:35" s="129" customFormat="1" ht="18.600000000000001" x14ac:dyDescent="0.2">
      <c r="A181" s="158"/>
      <c r="F181" s="239"/>
      <c r="S181" s="240"/>
      <c r="T181" s="241"/>
      <c r="U181" s="240"/>
      <c r="V181" s="241"/>
      <c r="AF181" s="242"/>
      <c r="AI181" s="121" t="str">
        <f t="shared" si="8"/>
        <v/>
      </c>
    </row>
    <row r="182" spans="1:35" s="129" customFormat="1" ht="18.600000000000001" x14ac:dyDescent="0.2">
      <c r="A182" s="158"/>
      <c r="F182" s="239"/>
      <c r="S182" s="240"/>
      <c r="T182" s="241"/>
      <c r="U182" s="240"/>
      <c r="V182" s="241"/>
      <c r="AF182" s="242"/>
      <c r="AI182" s="121" t="str">
        <f t="shared" si="8"/>
        <v/>
      </c>
    </row>
    <row r="183" spans="1:35" s="129" customFormat="1" ht="18.600000000000001" x14ac:dyDescent="0.2">
      <c r="A183" s="158"/>
      <c r="F183" s="239"/>
      <c r="S183" s="240"/>
      <c r="T183" s="241"/>
      <c r="U183" s="240"/>
      <c r="V183" s="241"/>
      <c r="AF183" s="242"/>
      <c r="AI183" s="121" t="str">
        <f t="shared" si="8"/>
        <v/>
      </c>
    </row>
    <row r="184" spans="1:35" s="129" customFormat="1" ht="18.600000000000001" x14ac:dyDescent="0.2">
      <c r="A184" s="158"/>
      <c r="F184" s="239"/>
      <c r="S184" s="240"/>
      <c r="T184" s="241"/>
      <c r="U184" s="240"/>
      <c r="V184" s="241"/>
      <c r="AF184" s="242"/>
      <c r="AI184" s="121" t="str">
        <f t="shared" si="8"/>
        <v/>
      </c>
    </row>
    <row r="185" spans="1:35" s="129" customFormat="1" ht="18.600000000000001" x14ac:dyDescent="0.2">
      <c r="A185" s="158"/>
      <c r="F185" s="239"/>
      <c r="S185" s="240"/>
      <c r="T185" s="241"/>
      <c r="U185" s="240"/>
      <c r="V185" s="241"/>
      <c r="AF185" s="242"/>
      <c r="AI185" s="121" t="str">
        <f t="shared" si="8"/>
        <v/>
      </c>
    </row>
    <row r="186" spans="1:35" s="129" customFormat="1" ht="18.600000000000001" x14ac:dyDescent="0.2">
      <c r="A186" s="158"/>
      <c r="F186" s="239"/>
      <c r="S186" s="240"/>
      <c r="T186" s="241"/>
      <c r="U186" s="240"/>
      <c r="V186" s="241"/>
      <c r="AF186" s="242"/>
      <c r="AI186" s="121" t="str">
        <f t="shared" si="8"/>
        <v/>
      </c>
    </row>
    <row r="187" spans="1:35" s="129" customFormat="1" ht="18.600000000000001" x14ac:dyDescent="0.2">
      <c r="A187" s="158"/>
      <c r="F187" s="239"/>
      <c r="S187" s="240"/>
      <c r="T187" s="241"/>
      <c r="U187" s="240"/>
      <c r="V187" s="241"/>
      <c r="AF187" s="242"/>
      <c r="AI187" s="121" t="str">
        <f t="shared" si="8"/>
        <v/>
      </c>
    </row>
    <row r="188" spans="1:35" s="129" customFormat="1" ht="18.600000000000001" x14ac:dyDescent="0.2">
      <c r="A188" s="158"/>
      <c r="F188" s="239"/>
      <c r="S188" s="240"/>
      <c r="T188" s="241"/>
      <c r="U188" s="240"/>
      <c r="V188" s="241"/>
      <c r="AF188" s="242"/>
      <c r="AI188" s="121" t="str">
        <f t="shared" si="8"/>
        <v/>
      </c>
    </row>
    <row r="189" spans="1:35" s="129" customFormat="1" ht="18.600000000000001" x14ac:dyDescent="0.2">
      <c r="A189" s="158"/>
      <c r="F189" s="239"/>
      <c r="S189" s="240"/>
      <c r="T189" s="241"/>
      <c r="U189" s="240"/>
      <c r="V189" s="241"/>
      <c r="AF189" s="242"/>
      <c r="AI189" s="121" t="str">
        <f t="shared" si="8"/>
        <v/>
      </c>
    </row>
    <row r="190" spans="1:35" s="129" customFormat="1" ht="18.600000000000001" x14ac:dyDescent="0.2">
      <c r="A190" s="158"/>
      <c r="F190" s="239"/>
      <c r="S190" s="240"/>
      <c r="T190" s="241"/>
      <c r="U190" s="240"/>
      <c r="V190" s="241"/>
      <c r="AF190" s="242"/>
      <c r="AI190" s="121" t="str">
        <f t="shared" si="8"/>
        <v/>
      </c>
    </row>
    <row r="191" spans="1:35" s="129" customFormat="1" ht="18.600000000000001" x14ac:dyDescent="0.2">
      <c r="A191" s="158"/>
      <c r="F191" s="239"/>
      <c r="S191" s="240"/>
      <c r="T191" s="241"/>
      <c r="U191" s="240"/>
      <c r="V191" s="241"/>
      <c r="AF191" s="242"/>
      <c r="AI191" s="121" t="str">
        <f t="shared" si="8"/>
        <v/>
      </c>
    </row>
    <row r="192" spans="1:35" s="129" customFormat="1" ht="18.600000000000001" x14ac:dyDescent="0.2">
      <c r="A192" s="158"/>
      <c r="F192" s="239"/>
      <c r="S192" s="240"/>
      <c r="T192" s="241"/>
      <c r="U192" s="240"/>
      <c r="V192" s="241"/>
      <c r="AF192" s="242"/>
      <c r="AI192" s="121" t="str">
        <f t="shared" si="8"/>
        <v/>
      </c>
    </row>
    <row r="193" spans="1:35" s="129" customFormat="1" ht="18.600000000000001" x14ac:dyDescent="0.2">
      <c r="A193" s="158"/>
      <c r="F193" s="239"/>
      <c r="S193" s="240"/>
      <c r="T193" s="241"/>
      <c r="U193" s="240"/>
      <c r="V193" s="241"/>
      <c r="AF193" s="242"/>
      <c r="AI193" s="121" t="str">
        <f t="shared" si="8"/>
        <v/>
      </c>
    </row>
    <row r="194" spans="1:35" s="129" customFormat="1" ht="18.600000000000001" x14ac:dyDescent="0.2">
      <c r="A194" s="158"/>
      <c r="F194" s="239"/>
      <c r="S194" s="240"/>
      <c r="T194" s="241"/>
      <c r="U194" s="240"/>
      <c r="V194" s="241"/>
      <c r="AF194" s="242"/>
      <c r="AI194" s="121" t="str">
        <f t="shared" si="8"/>
        <v/>
      </c>
    </row>
    <row r="195" spans="1:35" s="129" customFormat="1" ht="18.600000000000001" x14ac:dyDescent="0.2">
      <c r="A195" s="158"/>
      <c r="F195" s="239"/>
      <c r="S195" s="240"/>
      <c r="T195" s="241"/>
      <c r="U195" s="240"/>
      <c r="V195" s="241"/>
      <c r="AF195" s="242"/>
      <c r="AI195" s="121" t="str">
        <f t="shared" si="8"/>
        <v/>
      </c>
    </row>
    <row r="196" spans="1:35" s="129" customFormat="1" ht="18.600000000000001" x14ac:dyDescent="0.2">
      <c r="A196" s="158"/>
      <c r="F196" s="239"/>
      <c r="S196" s="240"/>
      <c r="T196" s="241"/>
      <c r="U196" s="240"/>
      <c r="V196" s="241"/>
      <c r="AF196" s="242"/>
      <c r="AI196" s="121" t="str">
        <f t="shared" si="8"/>
        <v/>
      </c>
    </row>
    <row r="197" spans="1:35" s="129" customFormat="1" ht="18.600000000000001" x14ac:dyDescent="0.2">
      <c r="A197" s="158"/>
      <c r="F197" s="239"/>
      <c r="S197" s="240"/>
      <c r="T197" s="241"/>
      <c r="U197" s="240"/>
      <c r="V197" s="241"/>
      <c r="AF197" s="242"/>
      <c r="AI197" s="121" t="str">
        <f t="shared" si="8"/>
        <v/>
      </c>
    </row>
    <row r="198" spans="1:35" s="129" customFormat="1" ht="18.600000000000001" x14ac:dyDescent="0.2">
      <c r="A198" s="158"/>
      <c r="F198" s="239"/>
      <c r="S198" s="240"/>
      <c r="T198" s="241"/>
      <c r="U198" s="240"/>
      <c r="V198" s="241"/>
      <c r="AF198" s="242"/>
      <c r="AI198" s="121" t="str">
        <f t="shared" si="8"/>
        <v/>
      </c>
    </row>
    <row r="199" spans="1:35" s="129" customFormat="1" ht="18.600000000000001" x14ac:dyDescent="0.2">
      <c r="A199" s="158"/>
      <c r="F199" s="239"/>
      <c r="S199" s="240"/>
      <c r="T199" s="241"/>
      <c r="U199" s="240"/>
      <c r="V199" s="241"/>
      <c r="AF199" s="242"/>
      <c r="AI199" s="121" t="str">
        <f t="shared" si="8"/>
        <v/>
      </c>
    </row>
    <row r="200" spans="1:35" s="129" customFormat="1" ht="18.600000000000001" x14ac:dyDescent="0.2">
      <c r="A200" s="158"/>
      <c r="F200" s="239"/>
      <c r="S200" s="240"/>
      <c r="T200" s="241"/>
      <c r="U200" s="240"/>
      <c r="V200" s="241"/>
      <c r="AF200" s="242"/>
      <c r="AI200" s="121" t="str">
        <f t="shared" si="8"/>
        <v/>
      </c>
    </row>
    <row r="201" spans="1:35" s="129" customFormat="1" ht="18.600000000000001" x14ac:dyDescent="0.2">
      <c r="A201" s="158"/>
      <c r="F201" s="239"/>
      <c r="S201" s="240"/>
      <c r="T201" s="241"/>
      <c r="U201" s="240"/>
      <c r="V201" s="241"/>
      <c r="AF201" s="242"/>
      <c r="AI201" s="121" t="str">
        <f t="shared" si="8"/>
        <v/>
      </c>
    </row>
    <row r="202" spans="1:35" s="129" customFormat="1" ht="18.600000000000001" x14ac:dyDescent="0.2">
      <c r="A202" s="158"/>
      <c r="F202" s="239"/>
      <c r="S202" s="240"/>
      <c r="T202" s="241"/>
      <c r="U202" s="240"/>
      <c r="V202" s="241"/>
      <c r="AF202" s="242"/>
      <c r="AI202" s="121" t="str">
        <f t="shared" si="8"/>
        <v/>
      </c>
    </row>
    <row r="203" spans="1:35" s="129" customFormat="1" ht="18.600000000000001" x14ac:dyDescent="0.2">
      <c r="A203" s="158"/>
      <c r="F203" s="239"/>
      <c r="S203" s="240"/>
      <c r="T203" s="241"/>
      <c r="U203" s="240"/>
      <c r="V203" s="241"/>
      <c r="AF203" s="242"/>
      <c r="AI203" s="121" t="str">
        <f t="shared" si="8"/>
        <v/>
      </c>
    </row>
    <row r="204" spans="1:35" s="129" customFormat="1" ht="18.600000000000001" x14ac:dyDescent="0.2">
      <c r="A204" s="158"/>
      <c r="F204" s="239"/>
      <c r="S204" s="240"/>
      <c r="T204" s="241"/>
      <c r="U204" s="240"/>
      <c r="V204" s="241"/>
      <c r="AF204" s="242"/>
      <c r="AI204" s="121" t="str">
        <f t="shared" si="8"/>
        <v/>
      </c>
    </row>
    <row r="205" spans="1:35" s="129" customFormat="1" ht="18.600000000000001" x14ac:dyDescent="0.2">
      <c r="A205" s="158"/>
      <c r="F205" s="239"/>
      <c r="S205" s="240"/>
      <c r="T205" s="241"/>
      <c r="U205" s="240"/>
      <c r="V205" s="241"/>
      <c r="AF205" s="242"/>
      <c r="AI205" s="121" t="str">
        <f t="shared" ref="AI205:AI268" si="9">IF($F$2="","",IF(AND($B205&lt;&gt;"",$C$3="あり"),1,""))</f>
        <v/>
      </c>
    </row>
    <row r="206" spans="1:35" s="129" customFormat="1" ht="18.600000000000001" x14ac:dyDescent="0.2">
      <c r="A206" s="158"/>
      <c r="F206" s="239"/>
      <c r="S206" s="240"/>
      <c r="T206" s="241"/>
      <c r="U206" s="240"/>
      <c r="V206" s="241"/>
      <c r="AF206" s="242"/>
      <c r="AI206" s="121" t="str">
        <f t="shared" si="9"/>
        <v/>
      </c>
    </row>
    <row r="207" spans="1:35" s="129" customFormat="1" ht="18.600000000000001" x14ac:dyDescent="0.2">
      <c r="A207" s="158"/>
      <c r="F207" s="239"/>
      <c r="S207" s="240"/>
      <c r="T207" s="241"/>
      <c r="U207" s="240"/>
      <c r="V207" s="241"/>
      <c r="AF207" s="242"/>
      <c r="AI207" s="121" t="str">
        <f t="shared" si="9"/>
        <v/>
      </c>
    </row>
    <row r="208" spans="1:35" s="129" customFormat="1" ht="18.600000000000001" x14ac:dyDescent="0.2">
      <c r="A208" s="158"/>
      <c r="F208" s="239"/>
      <c r="S208" s="240"/>
      <c r="T208" s="241"/>
      <c r="U208" s="240"/>
      <c r="V208" s="241"/>
      <c r="AF208" s="242"/>
      <c r="AI208" s="121" t="str">
        <f t="shared" si="9"/>
        <v/>
      </c>
    </row>
    <row r="209" spans="1:35" s="129" customFormat="1" ht="18.600000000000001" x14ac:dyDescent="0.2">
      <c r="A209" s="158"/>
      <c r="F209" s="239"/>
      <c r="S209" s="240"/>
      <c r="T209" s="241"/>
      <c r="U209" s="240"/>
      <c r="V209" s="241"/>
      <c r="AF209" s="242"/>
      <c r="AI209" s="121" t="str">
        <f t="shared" si="9"/>
        <v/>
      </c>
    </row>
    <row r="210" spans="1:35" s="129" customFormat="1" ht="18.600000000000001" x14ac:dyDescent="0.2">
      <c r="A210" s="158"/>
      <c r="F210" s="239"/>
      <c r="S210" s="240"/>
      <c r="T210" s="241"/>
      <c r="U210" s="240"/>
      <c r="V210" s="241"/>
      <c r="AF210" s="242"/>
      <c r="AI210" s="121" t="str">
        <f t="shared" si="9"/>
        <v/>
      </c>
    </row>
    <row r="211" spans="1:35" s="129" customFormat="1" ht="18.600000000000001" x14ac:dyDescent="0.2">
      <c r="A211" s="158"/>
      <c r="F211" s="239"/>
      <c r="S211" s="240"/>
      <c r="T211" s="241"/>
      <c r="U211" s="240"/>
      <c r="V211" s="241"/>
      <c r="AF211" s="242"/>
      <c r="AI211" s="121" t="str">
        <f t="shared" si="9"/>
        <v/>
      </c>
    </row>
    <row r="212" spans="1:35" s="129" customFormat="1" ht="18.600000000000001" x14ac:dyDescent="0.2">
      <c r="A212" s="158"/>
      <c r="F212" s="239"/>
      <c r="S212" s="240"/>
      <c r="T212" s="241"/>
      <c r="U212" s="240"/>
      <c r="V212" s="241"/>
      <c r="AF212" s="242"/>
      <c r="AI212" s="121" t="str">
        <f t="shared" si="9"/>
        <v/>
      </c>
    </row>
    <row r="213" spans="1:35" s="129" customFormat="1" ht="18.600000000000001" x14ac:dyDescent="0.2">
      <c r="A213" s="158"/>
      <c r="F213" s="239"/>
      <c r="S213" s="240"/>
      <c r="T213" s="241"/>
      <c r="U213" s="240"/>
      <c r="V213" s="241"/>
      <c r="AF213" s="242"/>
      <c r="AI213" s="121" t="str">
        <f t="shared" si="9"/>
        <v/>
      </c>
    </row>
    <row r="214" spans="1:35" s="129" customFormat="1" ht="18.600000000000001" x14ac:dyDescent="0.2">
      <c r="A214" s="158"/>
      <c r="F214" s="239"/>
      <c r="S214" s="240"/>
      <c r="T214" s="241"/>
      <c r="U214" s="240"/>
      <c r="V214" s="241"/>
      <c r="AF214" s="242"/>
      <c r="AI214" s="121" t="str">
        <f t="shared" si="9"/>
        <v/>
      </c>
    </row>
    <row r="215" spans="1:35" s="129" customFormat="1" ht="18.600000000000001" x14ac:dyDescent="0.2">
      <c r="A215" s="158"/>
      <c r="F215" s="239"/>
      <c r="S215" s="240"/>
      <c r="T215" s="241"/>
      <c r="U215" s="240"/>
      <c r="V215" s="241"/>
      <c r="AF215" s="242"/>
      <c r="AI215" s="121" t="str">
        <f t="shared" si="9"/>
        <v/>
      </c>
    </row>
    <row r="216" spans="1:35" s="129" customFormat="1" ht="18.600000000000001" x14ac:dyDescent="0.2">
      <c r="A216" s="158"/>
      <c r="F216" s="239"/>
      <c r="S216" s="240"/>
      <c r="T216" s="241"/>
      <c r="U216" s="240"/>
      <c r="V216" s="241"/>
      <c r="AF216" s="242"/>
      <c r="AI216" s="121" t="str">
        <f t="shared" si="9"/>
        <v/>
      </c>
    </row>
    <row r="217" spans="1:35" s="129" customFormat="1" ht="18.600000000000001" x14ac:dyDescent="0.2">
      <c r="A217" s="158"/>
      <c r="F217" s="239"/>
      <c r="S217" s="240"/>
      <c r="T217" s="241"/>
      <c r="U217" s="240"/>
      <c r="V217" s="241"/>
      <c r="AF217" s="242"/>
      <c r="AI217" s="121" t="str">
        <f t="shared" si="9"/>
        <v/>
      </c>
    </row>
    <row r="218" spans="1:35" s="129" customFormat="1" ht="18.600000000000001" x14ac:dyDescent="0.2">
      <c r="A218" s="158"/>
      <c r="F218" s="239"/>
      <c r="S218" s="240"/>
      <c r="T218" s="241"/>
      <c r="U218" s="240"/>
      <c r="V218" s="241"/>
      <c r="AF218" s="242"/>
      <c r="AI218" s="121" t="str">
        <f t="shared" si="9"/>
        <v/>
      </c>
    </row>
    <row r="219" spans="1:35" s="129" customFormat="1" ht="18.600000000000001" x14ac:dyDescent="0.2">
      <c r="A219" s="158"/>
      <c r="F219" s="239"/>
      <c r="S219" s="240"/>
      <c r="T219" s="241"/>
      <c r="U219" s="240"/>
      <c r="V219" s="241"/>
      <c r="AF219" s="242"/>
      <c r="AI219" s="121" t="str">
        <f t="shared" si="9"/>
        <v/>
      </c>
    </row>
    <row r="220" spans="1:35" s="129" customFormat="1" ht="18.600000000000001" x14ac:dyDescent="0.2">
      <c r="A220" s="158"/>
      <c r="F220" s="239"/>
      <c r="S220" s="240"/>
      <c r="T220" s="241"/>
      <c r="U220" s="240"/>
      <c r="V220" s="241"/>
      <c r="AF220" s="242"/>
      <c r="AI220" s="121" t="str">
        <f t="shared" si="9"/>
        <v/>
      </c>
    </row>
    <row r="221" spans="1:35" s="129" customFormat="1" ht="18.600000000000001" x14ac:dyDescent="0.2">
      <c r="A221" s="158"/>
      <c r="F221" s="239"/>
      <c r="S221" s="240"/>
      <c r="T221" s="241"/>
      <c r="U221" s="240"/>
      <c r="V221" s="241"/>
      <c r="AF221" s="242"/>
      <c r="AI221" s="121" t="str">
        <f t="shared" si="9"/>
        <v/>
      </c>
    </row>
    <row r="222" spans="1:35" s="129" customFormat="1" ht="18.600000000000001" x14ac:dyDescent="0.2">
      <c r="A222" s="158"/>
      <c r="F222" s="239"/>
      <c r="S222" s="240"/>
      <c r="T222" s="241"/>
      <c r="U222" s="240"/>
      <c r="V222" s="241"/>
      <c r="AF222" s="242"/>
      <c r="AI222" s="121" t="str">
        <f t="shared" si="9"/>
        <v/>
      </c>
    </row>
    <row r="223" spans="1:35" s="129" customFormat="1" ht="18.600000000000001" x14ac:dyDescent="0.2">
      <c r="A223" s="158"/>
      <c r="F223" s="239"/>
      <c r="S223" s="240"/>
      <c r="T223" s="241"/>
      <c r="U223" s="240"/>
      <c r="V223" s="241"/>
      <c r="AF223" s="242"/>
      <c r="AI223" s="121" t="str">
        <f t="shared" si="9"/>
        <v/>
      </c>
    </row>
    <row r="224" spans="1:35" s="129" customFormat="1" ht="18.600000000000001" x14ac:dyDescent="0.2">
      <c r="A224" s="158"/>
      <c r="F224" s="239"/>
      <c r="S224" s="240"/>
      <c r="T224" s="241"/>
      <c r="U224" s="240"/>
      <c r="V224" s="241"/>
      <c r="AF224" s="242"/>
      <c r="AI224" s="121" t="str">
        <f t="shared" si="9"/>
        <v/>
      </c>
    </row>
    <row r="225" spans="1:35" s="129" customFormat="1" ht="18.600000000000001" x14ac:dyDescent="0.2">
      <c r="A225" s="158"/>
      <c r="F225" s="239"/>
      <c r="S225" s="240"/>
      <c r="T225" s="241"/>
      <c r="U225" s="240"/>
      <c r="V225" s="241"/>
      <c r="AF225" s="242"/>
      <c r="AI225" s="121" t="str">
        <f t="shared" si="9"/>
        <v/>
      </c>
    </row>
    <row r="226" spans="1:35" s="129" customFormat="1" ht="18.600000000000001" x14ac:dyDescent="0.2">
      <c r="A226" s="158"/>
      <c r="F226" s="239"/>
      <c r="S226" s="240"/>
      <c r="T226" s="241"/>
      <c r="U226" s="240"/>
      <c r="V226" s="241"/>
      <c r="AF226" s="242"/>
      <c r="AI226" s="121" t="str">
        <f t="shared" si="9"/>
        <v/>
      </c>
    </row>
    <row r="227" spans="1:35" s="129" customFormat="1" ht="18.600000000000001" x14ac:dyDescent="0.2">
      <c r="A227" s="158"/>
      <c r="F227" s="239"/>
      <c r="S227" s="240"/>
      <c r="T227" s="241"/>
      <c r="U227" s="240"/>
      <c r="V227" s="241"/>
      <c r="AF227" s="242"/>
      <c r="AI227" s="121" t="str">
        <f t="shared" si="9"/>
        <v/>
      </c>
    </row>
    <row r="228" spans="1:35" s="129" customFormat="1" ht="18.600000000000001" x14ac:dyDescent="0.2">
      <c r="A228" s="158"/>
      <c r="F228" s="239"/>
      <c r="S228" s="240"/>
      <c r="T228" s="241"/>
      <c r="U228" s="240"/>
      <c r="V228" s="241"/>
      <c r="AF228" s="242"/>
      <c r="AI228" s="121" t="str">
        <f t="shared" si="9"/>
        <v/>
      </c>
    </row>
    <row r="229" spans="1:35" s="129" customFormat="1" ht="18.600000000000001" x14ac:dyDescent="0.2">
      <c r="A229" s="158"/>
      <c r="F229" s="239"/>
      <c r="S229" s="240"/>
      <c r="T229" s="241"/>
      <c r="U229" s="240"/>
      <c r="V229" s="241"/>
      <c r="AF229" s="242"/>
      <c r="AI229" s="121" t="str">
        <f t="shared" si="9"/>
        <v/>
      </c>
    </row>
    <row r="230" spans="1:35" s="129" customFormat="1" ht="18.600000000000001" x14ac:dyDescent="0.2">
      <c r="A230" s="158"/>
      <c r="F230" s="239"/>
      <c r="S230" s="240"/>
      <c r="T230" s="241"/>
      <c r="U230" s="240"/>
      <c r="V230" s="241"/>
      <c r="AF230" s="242"/>
      <c r="AI230" s="121" t="str">
        <f t="shared" si="9"/>
        <v/>
      </c>
    </row>
    <row r="231" spans="1:35" s="129" customFormat="1" ht="18.600000000000001" x14ac:dyDescent="0.2">
      <c r="A231" s="158"/>
      <c r="F231" s="239"/>
      <c r="S231" s="240"/>
      <c r="T231" s="241"/>
      <c r="U231" s="240"/>
      <c r="V231" s="241"/>
      <c r="AF231" s="242"/>
      <c r="AI231" s="121" t="str">
        <f t="shared" si="9"/>
        <v/>
      </c>
    </row>
    <row r="232" spans="1:35" s="129" customFormat="1" ht="18.600000000000001" x14ac:dyDescent="0.2">
      <c r="A232" s="158"/>
      <c r="F232" s="239"/>
      <c r="S232" s="240"/>
      <c r="T232" s="241"/>
      <c r="U232" s="240"/>
      <c r="V232" s="241"/>
      <c r="AF232" s="242"/>
      <c r="AI232" s="121" t="str">
        <f t="shared" si="9"/>
        <v/>
      </c>
    </row>
    <row r="233" spans="1:35" s="129" customFormat="1" ht="18.600000000000001" x14ac:dyDescent="0.2">
      <c r="A233" s="158"/>
      <c r="F233" s="239"/>
      <c r="S233" s="240"/>
      <c r="T233" s="241"/>
      <c r="U233" s="240"/>
      <c r="V233" s="241"/>
      <c r="AF233" s="242"/>
      <c r="AI233" s="121" t="str">
        <f t="shared" si="9"/>
        <v/>
      </c>
    </row>
    <row r="234" spans="1:35" s="129" customFormat="1" ht="18.600000000000001" x14ac:dyDescent="0.2">
      <c r="A234" s="158"/>
      <c r="F234" s="239"/>
      <c r="S234" s="240"/>
      <c r="T234" s="241"/>
      <c r="U234" s="240"/>
      <c r="V234" s="241"/>
      <c r="AF234" s="242"/>
      <c r="AI234" s="121" t="str">
        <f t="shared" si="9"/>
        <v/>
      </c>
    </row>
    <row r="235" spans="1:35" s="129" customFormat="1" ht="18.600000000000001" x14ac:dyDescent="0.2">
      <c r="A235" s="158"/>
      <c r="F235" s="239"/>
      <c r="S235" s="240"/>
      <c r="T235" s="241"/>
      <c r="U235" s="240"/>
      <c r="V235" s="241"/>
      <c r="AF235" s="242"/>
      <c r="AI235" s="121" t="str">
        <f t="shared" si="9"/>
        <v/>
      </c>
    </row>
    <row r="236" spans="1:35" s="129" customFormat="1" ht="18.600000000000001" x14ac:dyDescent="0.2">
      <c r="A236" s="158"/>
      <c r="F236" s="239"/>
      <c r="S236" s="240"/>
      <c r="T236" s="241"/>
      <c r="U236" s="240"/>
      <c r="V236" s="241"/>
      <c r="AF236" s="242"/>
      <c r="AI236" s="121" t="str">
        <f t="shared" si="9"/>
        <v/>
      </c>
    </row>
    <row r="237" spans="1:35" s="129" customFormat="1" ht="18.600000000000001" x14ac:dyDescent="0.2">
      <c r="A237" s="158"/>
      <c r="F237" s="239"/>
      <c r="S237" s="240"/>
      <c r="T237" s="241"/>
      <c r="U237" s="240"/>
      <c r="V237" s="241"/>
      <c r="AF237" s="242"/>
      <c r="AI237" s="121" t="str">
        <f t="shared" si="9"/>
        <v/>
      </c>
    </row>
    <row r="238" spans="1:35" s="129" customFormat="1" ht="18.600000000000001" x14ac:dyDescent="0.2">
      <c r="A238" s="158"/>
      <c r="F238" s="239"/>
      <c r="S238" s="240"/>
      <c r="T238" s="241"/>
      <c r="U238" s="240"/>
      <c r="V238" s="241"/>
      <c r="AF238" s="242"/>
      <c r="AI238" s="121" t="str">
        <f t="shared" si="9"/>
        <v/>
      </c>
    </row>
    <row r="239" spans="1:35" s="129" customFormat="1" ht="18.600000000000001" x14ac:dyDescent="0.2">
      <c r="A239" s="158"/>
      <c r="F239" s="239"/>
      <c r="S239" s="240"/>
      <c r="T239" s="241"/>
      <c r="U239" s="240"/>
      <c r="V239" s="241"/>
      <c r="AF239" s="242"/>
      <c r="AI239" s="121" t="str">
        <f t="shared" si="9"/>
        <v/>
      </c>
    </row>
    <row r="240" spans="1:35" s="129" customFormat="1" ht="18.600000000000001" x14ac:dyDescent="0.2">
      <c r="A240" s="158"/>
      <c r="F240" s="239"/>
      <c r="S240" s="240"/>
      <c r="T240" s="241"/>
      <c r="U240" s="240"/>
      <c r="V240" s="241"/>
      <c r="AF240" s="242"/>
      <c r="AI240" s="121" t="str">
        <f t="shared" si="9"/>
        <v/>
      </c>
    </row>
    <row r="241" spans="1:35" s="129" customFormat="1" ht="18.600000000000001" x14ac:dyDescent="0.2">
      <c r="A241" s="158"/>
      <c r="F241" s="239"/>
      <c r="S241" s="240"/>
      <c r="T241" s="241"/>
      <c r="U241" s="240"/>
      <c r="V241" s="241"/>
      <c r="AF241" s="242"/>
      <c r="AI241" s="121" t="str">
        <f t="shared" si="9"/>
        <v/>
      </c>
    </row>
    <row r="242" spans="1:35" s="129" customFormat="1" ht="18.600000000000001" x14ac:dyDescent="0.2">
      <c r="A242" s="158"/>
      <c r="F242" s="239"/>
      <c r="S242" s="240"/>
      <c r="T242" s="241"/>
      <c r="U242" s="240"/>
      <c r="V242" s="241"/>
      <c r="AF242" s="242"/>
      <c r="AI242" s="121" t="str">
        <f t="shared" si="9"/>
        <v/>
      </c>
    </row>
    <row r="243" spans="1:35" s="129" customFormat="1" ht="18.600000000000001" x14ac:dyDescent="0.2">
      <c r="A243" s="158"/>
      <c r="F243" s="239"/>
      <c r="S243" s="240"/>
      <c r="T243" s="241"/>
      <c r="U243" s="240"/>
      <c r="V243" s="241"/>
      <c r="AF243" s="242"/>
      <c r="AI243" s="121" t="str">
        <f t="shared" si="9"/>
        <v/>
      </c>
    </row>
    <row r="244" spans="1:35" s="129" customFormat="1" ht="18.600000000000001" x14ac:dyDescent="0.2">
      <c r="A244" s="158"/>
      <c r="F244" s="239"/>
      <c r="S244" s="240"/>
      <c r="T244" s="241"/>
      <c r="U244" s="240"/>
      <c r="V244" s="241"/>
      <c r="AF244" s="242"/>
      <c r="AI244" s="121" t="str">
        <f t="shared" si="9"/>
        <v/>
      </c>
    </row>
    <row r="245" spans="1:35" s="129" customFormat="1" ht="18.600000000000001" x14ac:dyDescent="0.2">
      <c r="A245" s="158"/>
      <c r="F245" s="239"/>
      <c r="S245" s="240"/>
      <c r="T245" s="241"/>
      <c r="U245" s="240"/>
      <c r="V245" s="241"/>
      <c r="AF245" s="242"/>
      <c r="AI245" s="121" t="str">
        <f t="shared" si="9"/>
        <v/>
      </c>
    </row>
    <row r="246" spans="1:35" s="129" customFormat="1" ht="18.600000000000001" x14ac:dyDescent="0.2">
      <c r="A246" s="158"/>
      <c r="F246" s="239"/>
      <c r="S246" s="240"/>
      <c r="T246" s="241"/>
      <c r="U246" s="240"/>
      <c r="V246" s="241"/>
      <c r="AF246" s="242"/>
      <c r="AI246" s="121" t="str">
        <f t="shared" si="9"/>
        <v/>
      </c>
    </row>
    <row r="247" spans="1:35" s="129" customFormat="1" ht="18.600000000000001" x14ac:dyDescent="0.2">
      <c r="A247" s="158"/>
      <c r="F247" s="239"/>
      <c r="S247" s="240"/>
      <c r="T247" s="241"/>
      <c r="U247" s="240"/>
      <c r="V247" s="241"/>
      <c r="AF247" s="242"/>
      <c r="AI247" s="121" t="str">
        <f t="shared" si="9"/>
        <v/>
      </c>
    </row>
    <row r="248" spans="1:35" s="129" customFormat="1" ht="18.600000000000001" x14ac:dyDescent="0.2">
      <c r="A248" s="158"/>
      <c r="F248" s="239"/>
      <c r="S248" s="240"/>
      <c r="T248" s="241"/>
      <c r="U248" s="240"/>
      <c r="V248" s="241"/>
      <c r="AF248" s="242"/>
      <c r="AI248" s="121" t="str">
        <f t="shared" si="9"/>
        <v/>
      </c>
    </row>
    <row r="249" spans="1:35" s="129" customFormat="1" ht="18.600000000000001" x14ac:dyDescent="0.2">
      <c r="A249" s="158"/>
      <c r="F249" s="239"/>
      <c r="S249" s="240"/>
      <c r="T249" s="241"/>
      <c r="U249" s="240"/>
      <c r="V249" s="241"/>
      <c r="AF249" s="242"/>
      <c r="AI249" s="121" t="str">
        <f t="shared" si="9"/>
        <v/>
      </c>
    </row>
    <row r="250" spans="1:35" s="129" customFormat="1" ht="18.600000000000001" x14ac:dyDescent="0.2">
      <c r="A250" s="158"/>
      <c r="F250" s="239"/>
      <c r="S250" s="240"/>
      <c r="T250" s="241"/>
      <c r="U250" s="240"/>
      <c r="V250" s="241"/>
      <c r="AF250" s="242"/>
      <c r="AI250" s="121" t="str">
        <f t="shared" si="9"/>
        <v/>
      </c>
    </row>
    <row r="251" spans="1:35" s="129" customFormat="1" ht="18.600000000000001" x14ac:dyDescent="0.2">
      <c r="A251" s="158"/>
      <c r="F251" s="239"/>
      <c r="S251" s="240"/>
      <c r="T251" s="241"/>
      <c r="U251" s="240"/>
      <c r="V251" s="241"/>
      <c r="AF251" s="242"/>
      <c r="AI251" s="121" t="str">
        <f t="shared" si="9"/>
        <v/>
      </c>
    </row>
    <row r="252" spans="1:35" s="129" customFormat="1" ht="18.600000000000001" x14ac:dyDescent="0.2">
      <c r="A252" s="158"/>
      <c r="F252" s="239"/>
      <c r="S252" s="240"/>
      <c r="T252" s="241"/>
      <c r="U252" s="240"/>
      <c r="V252" s="241"/>
      <c r="AF252" s="242"/>
      <c r="AI252" s="121" t="str">
        <f t="shared" si="9"/>
        <v/>
      </c>
    </row>
    <row r="253" spans="1:35" s="129" customFormat="1" ht="18.600000000000001" x14ac:dyDescent="0.2">
      <c r="A253" s="158"/>
      <c r="F253" s="239"/>
      <c r="S253" s="240"/>
      <c r="T253" s="241"/>
      <c r="U253" s="240"/>
      <c r="V253" s="241"/>
      <c r="AF253" s="242"/>
      <c r="AI253" s="121" t="str">
        <f t="shared" si="9"/>
        <v/>
      </c>
    </row>
    <row r="254" spans="1:35" s="129" customFormat="1" ht="18.600000000000001" x14ac:dyDescent="0.2">
      <c r="A254" s="158"/>
      <c r="F254" s="239"/>
      <c r="S254" s="240"/>
      <c r="T254" s="241"/>
      <c r="U254" s="240"/>
      <c r="V254" s="241"/>
      <c r="AF254" s="242"/>
      <c r="AI254" s="121" t="str">
        <f t="shared" si="9"/>
        <v/>
      </c>
    </row>
    <row r="255" spans="1:35" s="129" customFormat="1" ht="18.600000000000001" x14ac:dyDescent="0.2">
      <c r="A255" s="158"/>
      <c r="F255" s="239"/>
      <c r="S255" s="240"/>
      <c r="T255" s="241"/>
      <c r="U255" s="240"/>
      <c r="V255" s="241"/>
      <c r="AF255" s="242"/>
      <c r="AI255" s="121" t="str">
        <f t="shared" si="9"/>
        <v/>
      </c>
    </row>
    <row r="256" spans="1:35" s="129" customFormat="1" ht="18.600000000000001" x14ac:dyDescent="0.2">
      <c r="A256" s="158"/>
      <c r="F256" s="239"/>
      <c r="S256" s="240"/>
      <c r="T256" s="241"/>
      <c r="U256" s="240"/>
      <c r="V256" s="241"/>
      <c r="AF256" s="242"/>
      <c r="AI256" s="121" t="str">
        <f t="shared" si="9"/>
        <v/>
      </c>
    </row>
    <row r="257" spans="1:35" s="129" customFormat="1" ht="18.600000000000001" x14ac:dyDescent="0.2">
      <c r="A257" s="158"/>
      <c r="F257" s="239"/>
      <c r="S257" s="240"/>
      <c r="T257" s="241"/>
      <c r="U257" s="240"/>
      <c r="V257" s="241"/>
      <c r="AF257" s="242"/>
      <c r="AI257" s="121" t="str">
        <f t="shared" si="9"/>
        <v/>
      </c>
    </row>
    <row r="258" spans="1:35" s="129" customFormat="1" ht="18.600000000000001" x14ac:dyDescent="0.2">
      <c r="A258" s="158"/>
      <c r="F258" s="239"/>
      <c r="S258" s="240"/>
      <c r="T258" s="241"/>
      <c r="U258" s="240"/>
      <c r="V258" s="241"/>
      <c r="AF258" s="242"/>
      <c r="AI258" s="121" t="str">
        <f t="shared" si="9"/>
        <v/>
      </c>
    </row>
    <row r="259" spans="1:35" s="129" customFormat="1" ht="18.600000000000001" x14ac:dyDescent="0.2">
      <c r="A259" s="158"/>
      <c r="F259" s="239"/>
      <c r="S259" s="240"/>
      <c r="T259" s="241"/>
      <c r="U259" s="240"/>
      <c r="V259" s="241"/>
      <c r="AF259" s="242"/>
      <c r="AI259" s="121" t="str">
        <f t="shared" si="9"/>
        <v/>
      </c>
    </row>
    <row r="260" spans="1:35" s="129" customFormat="1" ht="18.600000000000001" x14ac:dyDescent="0.2">
      <c r="A260" s="158"/>
      <c r="F260" s="239"/>
      <c r="S260" s="240"/>
      <c r="T260" s="241"/>
      <c r="U260" s="240"/>
      <c r="V260" s="241"/>
      <c r="AF260" s="242"/>
      <c r="AI260" s="121" t="str">
        <f t="shared" si="9"/>
        <v/>
      </c>
    </row>
    <row r="261" spans="1:35" s="129" customFormat="1" ht="18.600000000000001" x14ac:dyDescent="0.2">
      <c r="A261" s="158"/>
      <c r="F261" s="239"/>
      <c r="S261" s="240"/>
      <c r="T261" s="241"/>
      <c r="U261" s="240"/>
      <c r="V261" s="241"/>
      <c r="AF261" s="242"/>
      <c r="AI261" s="121" t="str">
        <f t="shared" si="9"/>
        <v/>
      </c>
    </row>
    <row r="262" spans="1:35" s="129" customFormat="1" ht="18.600000000000001" x14ac:dyDescent="0.2">
      <c r="A262" s="158"/>
      <c r="F262" s="239"/>
      <c r="S262" s="240"/>
      <c r="T262" s="241"/>
      <c r="U262" s="240"/>
      <c r="V262" s="241"/>
      <c r="AF262" s="242"/>
      <c r="AI262" s="121" t="str">
        <f t="shared" si="9"/>
        <v/>
      </c>
    </row>
    <row r="263" spans="1:35" s="129" customFormat="1" ht="18.600000000000001" x14ac:dyDescent="0.2">
      <c r="A263" s="158"/>
      <c r="F263" s="239"/>
      <c r="S263" s="240"/>
      <c r="T263" s="241"/>
      <c r="U263" s="240"/>
      <c r="V263" s="241"/>
      <c r="AF263" s="242"/>
      <c r="AI263" s="121" t="str">
        <f t="shared" si="9"/>
        <v/>
      </c>
    </row>
    <row r="264" spans="1:35" s="129" customFormat="1" ht="18.600000000000001" x14ac:dyDescent="0.2">
      <c r="A264" s="158"/>
      <c r="F264" s="239"/>
      <c r="S264" s="240"/>
      <c r="T264" s="241"/>
      <c r="U264" s="240"/>
      <c r="V264" s="241"/>
      <c r="AF264" s="242"/>
      <c r="AI264" s="121" t="str">
        <f t="shared" si="9"/>
        <v/>
      </c>
    </row>
    <row r="265" spans="1:35" s="129" customFormat="1" ht="18.600000000000001" x14ac:dyDescent="0.2">
      <c r="A265" s="158"/>
      <c r="F265" s="239"/>
      <c r="S265" s="240"/>
      <c r="T265" s="241"/>
      <c r="U265" s="240"/>
      <c r="V265" s="241"/>
      <c r="AF265" s="242"/>
      <c r="AI265" s="121" t="str">
        <f t="shared" si="9"/>
        <v/>
      </c>
    </row>
    <row r="266" spans="1:35" s="129" customFormat="1" ht="18.600000000000001" x14ac:dyDescent="0.2">
      <c r="A266" s="158"/>
      <c r="F266" s="239"/>
      <c r="S266" s="240"/>
      <c r="T266" s="241"/>
      <c r="U266" s="240"/>
      <c r="V266" s="241"/>
      <c r="AF266" s="242"/>
      <c r="AI266" s="121" t="str">
        <f t="shared" si="9"/>
        <v/>
      </c>
    </row>
    <row r="267" spans="1:35" s="129" customFormat="1" ht="18.600000000000001" x14ac:dyDescent="0.2">
      <c r="A267" s="158"/>
      <c r="F267" s="239"/>
      <c r="S267" s="240"/>
      <c r="T267" s="241"/>
      <c r="U267" s="240"/>
      <c r="V267" s="241"/>
      <c r="AF267" s="242"/>
      <c r="AI267" s="121" t="str">
        <f t="shared" si="9"/>
        <v/>
      </c>
    </row>
    <row r="268" spans="1:35" s="129" customFormat="1" ht="18.600000000000001" x14ac:dyDescent="0.2">
      <c r="A268" s="158"/>
      <c r="F268" s="239"/>
      <c r="S268" s="240"/>
      <c r="T268" s="241"/>
      <c r="U268" s="240"/>
      <c r="V268" s="241"/>
      <c r="AF268" s="242"/>
      <c r="AI268" s="121" t="str">
        <f t="shared" si="9"/>
        <v/>
      </c>
    </row>
    <row r="269" spans="1:35" s="129" customFormat="1" ht="18.600000000000001" x14ac:dyDescent="0.2">
      <c r="A269" s="158"/>
      <c r="F269" s="239"/>
      <c r="S269" s="240"/>
      <c r="T269" s="241"/>
      <c r="U269" s="240"/>
      <c r="V269" s="241"/>
      <c r="AF269" s="242"/>
      <c r="AI269" s="121" t="str">
        <f t="shared" ref="AI269:AI332" si="10">IF($F$2="","",IF(AND($B269&lt;&gt;"",$C$3="あり"),1,""))</f>
        <v/>
      </c>
    </row>
    <row r="270" spans="1:35" s="129" customFormat="1" ht="18.600000000000001" x14ac:dyDescent="0.2">
      <c r="A270" s="158"/>
      <c r="F270" s="239"/>
      <c r="S270" s="240"/>
      <c r="T270" s="241"/>
      <c r="U270" s="240"/>
      <c r="V270" s="241"/>
      <c r="AF270" s="242"/>
      <c r="AI270" s="121" t="str">
        <f t="shared" si="10"/>
        <v/>
      </c>
    </row>
    <row r="271" spans="1:35" s="129" customFormat="1" ht="18.600000000000001" x14ac:dyDescent="0.2">
      <c r="A271" s="158"/>
      <c r="F271" s="239"/>
      <c r="S271" s="240"/>
      <c r="T271" s="241"/>
      <c r="U271" s="240"/>
      <c r="V271" s="241"/>
      <c r="AF271" s="242"/>
      <c r="AI271" s="121" t="str">
        <f t="shared" si="10"/>
        <v/>
      </c>
    </row>
    <row r="272" spans="1:35" s="129" customFormat="1" ht="18.600000000000001" x14ac:dyDescent="0.2">
      <c r="A272" s="158"/>
      <c r="F272" s="239"/>
      <c r="S272" s="240"/>
      <c r="T272" s="241"/>
      <c r="U272" s="240"/>
      <c r="V272" s="241"/>
      <c r="AF272" s="242"/>
      <c r="AI272" s="121" t="str">
        <f t="shared" si="10"/>
        <v/>
      </c>
    </row>
    <row r="273" spans="1:35" s="129" customFormat="1" ht="18.600000000000001" x14ac:dyDescent="0.2">
      <c r="A273" s="158"/>
      <c r="F273" s="239"/>
      <c r="S273" s="240"/>
      <c r="T273" s="241"/>
      <c r="U273" s="240"/>
      <c r="V273" s="241"/>
      <c r="AF273" s="242"/>
      <c r="AI273" s="121" t="str">
        <f t="shared" si="10"/>
        <v/>
      </c>
    </row>
    <row r="274" spans="1:35" s="129" customFormat="1" ht="18.600000000000001" x14ac:dyDescent="0.2">
      <c r="A274" s="158"/>
      <c r="F274" s="239"/>
      <c r="S274" s="240"/>
      <c r="T274" s="241"/>
      <c r="U274" s="240"/>
      <c r="V274" s="241"/>
      <c r="AF274" s="242"/>
      <c r="AI274" s="121" t="str">
        <f t="shared" si="10"/>
        <v/>
      </c>
    </row>
    <row r="275" spans="1:35" s="129" customFormat="1" ht="18.600000000000001" x14ac:dyDescent="0.2">
      <c r="A275" s="158"/>
      <c r="F275" s="239"/>
      <c r="S275" s="240"/>
      <c r="T275" s="241"/>
      <c r="U275" s="240"/>
      <c r="V275" s="241"/>
      <c r="AF275" s="242"/>
      <c r="AI275" s="121" t="str">
        <f t="shared" si="10"/>
        <v/>
      </c>
    </row>
    <row r="276" spans="1:35" s="129" customFormat="1" ht="18.600000000000001" x14ac:dyDescent="0.2">
      <c r="A276" s="158"/>
      <c r="F276" s="239"/>
      <c r="S276" s="240"/>
      <c r="T276" s="241"/>
      <c r="U276" s="240"/>
      <c r="V276" s="241"/>
      <c r="AF276" s="242"/>
      <c r="AI276" s="121" t="str">
        <f t="shared" si="10"/>
        <v/>
      </c>
    </row>
    <row r="277" spans="1:35" s="129" customFormat="1" ht="18.600000000000001" x14ac:dyDescent="0.2">
      <c r="A277" s="158"/>
      <c r="F277" s="239"/>
      <c r="S277" s="240"/>
      <c r="T277" s="241"/>
      <c r="U277" s="240"/>
      <c r="V277" s="241"/>
      <c r="AF277" s="242"/>
      <c r="AI277" s="121" t="str">
        <f t="shared" si="10"/>
        <v/>
      </c>
    </row>
    <row r="278" spans="1:35" s="129" customFormat="1" ht="18.600000000000001" x14ac:dyDescent="0.2">
      <c r="A278" s="158"/>
      <c r="F278" s="239"/>
      <c r="S278" s="240"/>
      <c r="T278" s="241"/>
      <c r="U278" s="240"/>
      <c r="V278" s="241"/>
      <c r="AF278" s="242"/>
      <c r="AI278" s="121" t="str">
        <f t="shared" si="10"/>
        <v/>
      </c>
    </row>
    <row r="279" spans="1:35" s="129" customFormat="1" ht="18.600000000000001" x14ac:dyDescent="0.2">
      <c r="A279" s="158"/>
      <c r="F279" s="239"/>
      <c r="S279" s="240"/>
      <c r="T279" s="241"/>
      <c r="U279" s="240"/>
      <c r="V279" s="241"/>
      <c r="AF279" s="242"/>
      <c r="AI279" s="121" t="str">
        <f t="shared" si="10"/>
        <v/>
      </c>
    </row>
    <row r="280" spans="1:35" s="129" customFormat="1" ht="18.600000000000001" x14ac:dyDescent="0.2">
      <c r="A280" s="158"/>
      <c r="F280" s="239"/>
      <c r="S280" s="240"/>
      <c r="T280" s="241"/>
      <c r="U280" s="240"/>
      <c r="V280" s="241"/>
      <c r="AF280" s="242"/>
      <c r="AI280" s="121" t="str">
        <f t="shared" si="10"/>
        <v/>
      </c>
    </row>
    <row r="281" spans="1:35" s="129" customFormat="1" ht="18.600000000000001" x14ac:dyDescent="0.2">
      <c r="A281" s="158"/>
      <c r="F281" s="239"/>
      <c r="S281" s="240"/>
      <c r="T281" s="241"/>
      <c r="U281" s="240"/>
      <c r="V281" s="241"/>
      <c r="AF281" s="242"/>
      <c r="AI281" s="121" t="str">
        <f t="shared" si="10"/>
        <v/>
      </c>
    </row>
    <row r="282" spans="1:35" s="129" customFormat="1" ht="18.600000000000001" x14ac:dyDescent="0.2">
      <c r="A282" s="158"/>
      <c r="F282" s="239"/>
      <c r="S282" s="240"/>
      <c r="T282" s="241"/>
      <c r="U282" s="240"/>
      <c r="V282" s="241"/>
      <c r="AF282" s="242"/>
      <c r="AI282" s="121" t="str">
        <f t="shared" si="10"/>
        <v/>
      </c>
    </row>
    <row r="283" spans="1:35" s="129" customFormat="1" ht="18.600000000000001" x14ac:dyDescent="0.2">
      <c r="A283" s="158"/>
      <c r="F283" s="239"/>
      <c r="S283" s="240"/>
      <c r="T283" s="241"/>
      <c r="U283" s="240"/>
      <c r="V283" s="241"/>
      <c r="AF283" s="242"/>
      <c r="AI283" s="121" t="str">
        <f t="shared" si="10"/>
        <v/>
      </c>
    </row>
    <row r="284" spans="1:35" s="129" customFormat="1" ht="18.600000000000001" x14ac:dyDescent="0.2">
      <c r="A284" s="158"/>
      <c r="F284" s="239"/>
      <c r="S284" s="240"/>
      <c r="T284" s="241"/>
      <c r="U284" s="240"/>
      <c r="V284" s="241"/>
      <c r="AF284" s="242"/>
      <c r="AI284" s="121" t="str">
        <f t="shared" si="10"/>
        <v/>
      </c>
    </row>
    <row r="285" spans="1:35" s="129" customFormat="1" ht="18.600000000000001" x14ac:dyDescent="0.2">
      <c r="A285" s="158"/>
      <c r="F285" s="239"/>
      <c r="S285" s="240"/>
      <c r="T285" s="241"/>
      <c r="U285" s="240"/>
      <c r="V285" s="241"/>
      <c r="AF285" s="242"/>
      <c r="AI285" s="121" t="str">
        <f t="shared" si="10"/>
        <v/>
      </c>
    </row>
    <row r="286" spans="1:35" s="129" customFormat="1" ht="18.600000000000001" x14ac:dyDescent="0.2">
      <c r="A286" s="158"/>
      <c r="F286" s="239"/>
      <c r="S286" s="240"/>
      <c r="T286" s="241"/>
      <c r="U286" s="240"/>
      <c r="V286" s="241"/>
      <c r="AF286" s="242"/>
      <c r="AI286" s="121" t="str">
        <f t="shared" si="10"/>
        <v/>
      </c>
    </row>
    <row r="287" spans="1:35" s="129" customFormat="1" ht="18.600000000000001" x14ac:dyDescent="0.2">
      <c r="A287" s="158"/>
      <c r="F287" s="239"/>
      <c r="S287" s="240"/>
      <c r="T287" s="241"/>
      <c r="U287" s="240"/>
      <c r="V287" s="241"/>
      <c r="AF287" s="242"/>
      <c r="AI287" s="121" t="str">
        <f t="shared" si="10"/>
        <v/>
      </c>
    </row>
    <row r="288" spans="1:35" s="129" customFormat="1" ht="18.600000000000001" x14ac:dyDescent="0.2">
      <c r="A288" s="158"/>
      <c r="F288" s="239"/>
      <c r="S288" s="240"/>
      <c r="T288" s="241"/>
      <c r="U288" s="240"/>
      <c r="V288" s="241"/>
      <c r="AF288" s="242"/>
      <c r="AI288" s="121" t="str">
        <f t="shared" si="10"/>
        <v/>
      </c>
    </row>
    <row r="289" spans="1:35" s="129" customFormat="1" ht="18.600000000000001" x14ac:dyDescent="0.2">
      <c r="A289" s="158"/>
      <c r="F289" s="239"/>
      <c r="S289" s="240"/>
      <c r="T289" s="241"/>
      <c r="U289" s="240"/>
      <c r="V289" s="241"/>
      <c r="AF289" s="242"/>
      <c r="AI289" s="121" t="str">
        <f t="shared" si="10"/>
        <v/>
      </c>
    </row>
    <row r="290" spans="1:35" s="129" customFormat="1" ht="18.600000000000001" x14ac:dyDescent="0.2">
      <c r="A290" s="158"/>
      <c r="F290" s="239"/>
      <c r="S290" s="240"/>
      <c r="T290" s="241"/>
      <c r="U290" s="240"/>
      <c r="V290" s="241"/>
      <c r="AF290" s="242"/>
      <c r="AI290" s="121" t="str">
        <f t="shared" si="10"/>
        <v/>
      </c>
    </row>
    <row r="291" spans="1:35" s="129" customFormat="1" ht="18.600000000000001" x14ac:dyDescent="0.2">
      <c r="A291" s="158"/>
      <c r="F291" s="239"/>
      <c r="S291" s="240"/>
      <c r="T291" s="241"/>
      <c r="U291" s="240"/>
      <c r="V291" s="241"/>
      <c r="AF291" s="242"/>
      <c r="AI291" s="121" t="str">
        <f t="shared" si="10"/>
        <v/>
      </c>
    </row>
    <row r="292" spans="1:35" s="129" customFormat="1" ht="18.600000000000001" x14ac:dyDescent="0.2">
      <c r="A292" s="158"/>
      <c r="F292" s="239"/>
      <c r="S292" s="240"/>
      <c r="T292" s="241"/>
      <c r="U292" s="240"/>
      <c r="V292" s="241"/>
      <c r="AF292" s="242"/>
      <c r="AI292" s="121" t="str">
        <f t="shared" si="10"/>
        <v/>
      </c>
    </row>
    <row r="293" spans="1:35" s="129" customFormat="1" ht="18.600000000000001" x14ac:dyDescent="0.2">
      <c r="A293" s="158"/>
      <c r="F293" s="239"/>
      <c r="S293" s="240"/>
      <c r="T293" s="241"/>
      <c r="U293" s="240"/>
      <c r="V293" s="241"/>
      <c r="AF293" s="242"/>
      <c r="AI293" s="121" t="str">
        <f t="shared" si="10"/>
        <v/>
      </c>
    </row>
    <row r="294" spans="1:35" s="129" customFormat="1" ht="18.600000000000001" x14ac:dyDescent="0.2">
      <c r="A294" s="158"/>
      <c r="F294" s="239"/>
      <c r="S294" s="240"/>
      <c r="T294" s="241"/>
      <c r="U294" s="240"/>
      <c r="V294" s="241"/>
      <c r="AF294" s="242"/>
      <c r="AI294" s="121" t="str">
        <f t="shared" si="10"/>
        <v/>
      </c>
    </row>
    <row r="295" spans="1:35" s="129" customFormat="1" ht="18.600000000000001" x14ac:dyDescent="0.2">
      <c r="A295" s="158"/>
      <c r="F295" s="239"/>
      <c r="S295" s="240"/>
      <c r="T295" s="241"/>
      <c r="U295" s="240"/>
      <c r="V295" s="241"/>
      <c r="AF295" s="242"/>
      <c r="AI295" s="121" t="str">
        <f t="shared" si="10"/>
        <v/>
      </c>
    </row>
    <row r="296" spans="1:35" s="129" customFormat="1" ht="18.600000000000001" x14ac:dyDescent="0.2">
      <c r="A296" s="158"/>
      <c r="F296" s="239"/>
      <c r="S296" s="240"/>
      <c r="T296" s="241"/>
      <c r="U296" s="240"/>
      <c r="V296" s="241"/>
      <c r="AF296" s="242"/>
      <c r="AI296" s="121" t="str">
        <f t="shared" si="10"/>
        <v/>
      </c>
    </row>
    <row r="297" spans="1:35" s="129" customFormat="1" ht="18.600000000000001" x14ac:dyDescent="0.2">
      <c r="A297" s="158"/>
      <c r="F297" s="239"/>
      <c r="S297" s="240"/>
      <c r="T297" s="241"/>
      <c r="U297" s="240"/>
      <c r="V297" s="241"/>
      <c r="AF297" s="242"/>
      <c r="AI297" s="121" t="str">
        <f t="shared" si="10"/>
        <v/>
      </c>
    </row>
    <row r="298" spans="1:35" s="129" customFormat="1" ht="18.600000000000001" x14ac:dyDescent="0.2">
      <c r="A298" s="158"/>
      <c r="F298" s="239"/>
      <c r="S298" s="240"/>
      <c r="T298" s="241"/>
      <c r="U298" s="240"/>
      <c r="V298" s="241"/>
      <c r="AF298" s="242"/>
      <c r="AI298" s="121" t="str">
        <f t="shared" si="10"/>
        <v/>
      </c>
    </row>
    <row r="299" spans="1:35" s="129" customFormat="1" ht="18.600000000000001" x14ac:dyDescent="0.2">
      <c r="A299" s="158"/>
      <c r="F299" s="239"/>
      <c r="S299" s="240"/>
      <c r="T299" s="241"/>
      <c r="U299" s="240"/>
      <c r="V299" s="241"/>
      <c r="AF299" s="242"/>
      <c r="AI299" s="121" t="str">
        <f t="shared" si="10"/>
        <v/>
      </c>
    </row>
    <row r="300" spans="1:35" s="129" customFormat="1" ht="18.600000000000001" x14ac:dyDescent="0.2">
      <c r="A300" s="158"/>
      <c r="F300" s="239"/>
      <c r="S300" s="240"/>
      <c r="T300" s="241"/>
      <c r="U300" s="240"/>
      <c r="V300" s="241"/>
      <c r="AF300" s="242"/>
      <c r="AI300" s="121" t="str">
        <f t="shared" si="10"/>
        <v/>
      </c>
    </row>
    <row r="301" spans="1:35" s="129" customFormat="1" ht="18.600000000000001" x14ac:dyDescent="0.2">
      <c r="A301" s="158"/>
      <c r="F301" s="239"/>
      <c r="S301" s="240"/>
      <c r="T301" s="241"/>
      <c r="U301" s="240"/>
      <c r="V301" s="241"/>
      <c r="AF301" s="242"/>
      <c r="AI301" s="121" t="str">
        <f t="shared" si="10"/>
        <v/>
      </c>
    </row>
    <row r="302" spans="1:35" s="129" customFormat="1" ht="18.600000000000001" x14ac:dyDescent="0.2">
      <c r="A302" s="158"/>
      <c r="F302" s="239"/>
      <c r="S302" s="240"/>
      <c r="T302" s="241"/>
      <c r="U302" s="240"/>
      <c r="V302" s="241"/>
      <c r="AF302" s="242"/>
      <c r="AI302" s="121" t="str">
        <f t="shared" si="10"/>
        <v/>
      </c>
    </row>
    <row r="303" spans="1:35" s="129" customFormat="1" ht="18.600000000000001" x14ac:dyDescent="0.2">
      <c r="A303" s="158"/>
      <c r="F303" s="239"/>
      <c r="S303" s="240"/>
      <c r="T303" s="241"/>
      <c r="U303" s="240"/>
      <c r="V303" s="241"/>
      <c r="AF303" s="242"/>
      <c r="AI303" s="121" t="str">
        <f t="shared" si="10"/>
        <v/>
      </c>
    </row>
    <row r="304" spans="1:35" s="129" customFormat="1" ht="18.600000000000001" x14ac:dyDescent="0.2">
      <c r="A304" s="158"/>
      <c r="F304" s="239"/>
      <c r="S304" s="240"/>
      <c r="T304" s="241"/>
      <c r="U304" s="240"/>
      <c r="V304" s="241"/>
      <c r="AF304" s="242"/>
      <c r="AI304" s="121" t="str">
        <f t="shared" si="10"/>
        <v/>
      </c>
    </row>
    <row r="305" spans="1:35" s="129" customFormat="1" ht="18.600000000000001" x14ac:dyDescent="0.2">
      <c r="A305" s="158"/>
      <c r="F305" s="239"/>
      <c r="S305" s="240"/>
      <c r="T305" s="241"/>
      <c r="U305" s="240"/>
      <c r="V305" s="241"/>
      <c r="AF305" s="242"/>
      <c r="AI305" s="121" t="str">
        <f t="shared" si="10"/>
        <v/>
      </c>
    </row>
    <row r="306" spans="1:35" s="129" customFormat="1" ht="18.600000000000001" x14ac:dyDescent="0.2">
      <c r="A306" s="158"/>
      <c r="F306" s="239"/>
      <c r="S306" s="240"/>
      <c r="T306" s="241"/>
      <c r="U306" s="240"/>
      <c r="V306" s="241"/>
      <c r="AF306" s="242"/>
      <c r="AI306" s="121" t="str">
        <f t="shared" si="10"/>
        <v/>
      </c>
    </row>
    <row r="307" spans="1:35" s="129" customFormat="1" ht="18.600000000000001" x14ac:dyDescent="0.2">
      <c r="A307" s="158"/>
      <c r="F307" s="239"/>
      <c r="S307" s="240"/>
      <c r="T307" s="241"/>
      <c r="U307" s="240"/>
      <c r="V307" s="241"/>
      <c r="AF307" s="242"/>
      <c r="AI307" s="121" t="str">
        <f t="shared" si="10"/>
        <v/>
      </c>
    </row>
    <row r="308" spans="1:35" s="129" customFormat="1" ht="18.600000000000001" x14ac:dyDescent="0.2">
      <c r="A308" s="158"/>
      <c r="F308" s="239"/>
      <c r="S308" s="240"/>
      <c r="T308" s="241"/>
      <c r="U308" s="240"/>
      <c r="V308" s="241"/>
      <c r="AF308" s="242"/>
      <c r="AI308" s="121" t="str">
        <f t="shared" si="10"/>
        <v/>
      </c>
    </row>
    <row r="309" spans="1:35" s="129" customFormat="1" ht="18.600000000000001" x14ac:dyDescent="0.2">
      <c r="A309" s="158"/>
      <c r="F309" s="239"/>
      <c r="S309" s="240"/>
      <c r="T309" s="241"/>
      <c r="U309" s="240"/>
      <c r="V309" s="241"/>
      <c r="AF309" s="242"/>
      <c r="AI309" s="121" t="str">
        <f t="shared" si="10"/>
        <v/>
      </c>
    </row>
    <row r="310" spans="1:35" s="129" customFormat="1" ht="18.600000000000001" x14ac:dyDescent="0.2">
      <c r="A310" s="158"/>
      <c r="F310" s="239"/>
      <c r="S310" s="240"/>
      <c r="T310" s="241"/>
      <c r="U310" s="240"/>
      <c r="V310" s="241"/>
      <c r="AF310" s="242"/>
      <c r="AI310" s="121" t="str">
        <f t="shared" si="10"/>
        <v/>
      </c>
    </row>
    <row r="311" spans="1:35" s="129" customFormat="1" ht="18.600000000000001" x14ac:dyDescent="0.2">
      <c r="A311" s="158"/>
      <c r="F311" s="239"/>
      <c r="S311" s="240"/>
      <c r="T311" s="241"/>
      <c r="U311" s="240"/>
      <c r="V311" s="241"/>
      <c r="AF311" s="242"/>
      <c r="AI311" s="121" t="str">
        <f t="shared" si="10"/>
        <v/>
      </c>
    </row>
    <row r="312" spans="1:35" s="129" customFormat="1" ht="18.600000000000001" x14ac:dyDescent="0.2">
      <c r="A312" s="158"/>
      <c r="F312" s="239"/>
      <c r="S312" s="240"/>
      <c r="T312" s="241"/>
      <c r="U312" s="240"/>
      <c r="V312" s="241"/>
      <c r="AF312" s="242"/>
      <c r="AI312" s="121" t="str">
        <f t="shared" si="10"/>
        <v/>
      </c>
    </row>
    <row r="313" spans="1:35" s="129" customFormat="1" ht="18.600000000000001" x14ac:dyDescent="0.2">
      <c r="A313" s="158"/>
      <c r="F313" s="239"/>
      <c r="S313" s="240"/>
      <c r="T313" s="241"/>
      <c r="U313" s="240"/>
      <c r="V313" s="241"/>
      <c r="AF313" s="242"/>
      <c r="AI313" s="121" t="str">
        <f t="shared" si="10"/>
        <v/>
      </c>
    </row>
    <row r="314" spans="1:35" s="129" customFormat="1" ht="18.600000000000001" x14ac:dyDescent="0.2">
      <c r="A314" s="158"/>
      <c r="F314" s="239"/>
      <c r="S314" s="240"/>
      <c r="T314" s="241"/>
      <c r="U314" s="240"/>
      <c r="V314" s="241"/>
      <c r="AF314" s="242"/>
      <c r="AI314" s="121" t="str">
        <f t="shared" si="10"/>
        <v/>
      </c>
    </row>
    <row r="315" spans="1:35" s="129" customFormat="1" ht="18.600000000000001" x14ac:dyDescent="0.2">
      <c r="A315" s="158"/>
      <c r="F315" s="239"/>
      <c r="S315" s="240"/>
      <c r="T315" s="241"/>
      <c r="U315" s="240"/>
      <c r="V315" s="241"/>
      <c r="AF315" s="242"/>
      <c r="AI315" s="121" t="str">
        <f t="shared" si="10"/>
        <v/>
      </c>
    </row>
    <row r="316" spans="1:35" s="129" customFormat="1" ht="18.600000000000001" x14ac:dyDescent="0.2">
      <c r="A316" s="158"/>
      <c r="F316" s="239"/>
      <c r="S316" s="240"/>
      <c r="T316" s="241"/>
      <c r="U316" s="240"/>
      <c r="V316" s="241"/>
      <c r="AF316" s="242"/>
      <c r="AI316" s="121" t="str">
        <f t="shared" si="10"/>
        <v/>
      </c>
    </row>
    <row r="317" spans="1:35" s="129" customFormat="1" ht="18.600000000000001" x14ac:dyDescent="0.2">
      <c r="A317" s="158"/>
      <c r="F317" s="239"/>
      <c r="S317" s="240"/>
      <c r="T317" s="241"/>
      <c r="U317" s="240"/>
      <c r="V317" s="241"/>
      <c r="AF317" s="242"/>
      <c r="AI317" s="121" t="str">
        <f t="shared" si="10"/>
        <v/>
      </c>
    </row>
    <row r="318" spans="1:35" s="129" customFormat="1" ht="18.600000000000001" x14ac:dyDescent="0.2">
      <c r="A318" s="158"/>
      <c r="F318" s="239"/>
      <c r="S318" s="240"/>
      <c r="T318" s="241"/>
      <c r="U318" s="240"/>
      <c r="V318" s="241"/>
      <c r="AF318" s="242"/>
      <c r="AI318" s="121" t="str">
        <f t="shared" si="10"/>
        <v/>
      </c>
    </row>
    <row r="319" spans="1:35" s="129" customFormat="1" ht="18.600000000000001" x14ac:dyDescent="0.2">
      <c r="A319" s="158"/>
      <c r="F319" s="239"/>
      <c r="S319" s="240"/>
      <c r="T319" s="241"/>
      <c r="U319" s="240"/>
      <c r="V319" s="241"/>
      <c r="AF319" s="242"/>
      <c r="AI319" s="121" t="str">
        <f t="shared" si="10"/>
        <v/>
      </c>
    </row>
    <row r="320" spans="1:35" s="129" customFormat="1" ht="18.600000000000001" x14ac:dyDescent="0.2">
      <c r="A320" s="158"/>
      <c r="F320" s="239"/>
      <c r="S320" s="240"/>
      <c r="T320" s="241"/>
      <c r="U320" s="240"/>
      <c r="V320" s="241"/>
      <c r="AF320" s="242"/>
      <c r="AI320" s="121" t="str">
        <f t="shared" si="10"/>
        <v/>
      </c>
    </row>
    <row r="321" spans="1:35" s="129" customFormat="1" ht="18.600000000000001" x14ac:dyDescent="0.2">
      <c r="A321" s="158"/>
      <c r="F321" s="239"/>
      <c r="S321" s="240"/>
      <c r="T321" s="241"/>
      <c r="U321" s="240"/>
      <c r="V321" s="241"/>
      <c r="AF321" s="242"/>
      <c r="AI321" s="121" t="str">
        <f t="shared" si="10"/>
        <v/>
      </c>
    </row>
    <row r="322" spans="1:35" s="129" customFormat="1" ht="18.600000000000001" x14ac:dyDescent="0.2">
      <c r="A322" s="158"/>
      <c r="F322" s="239"/>
      <c r="S322" s="240"/>
      <c r="T322" s="241"/>
      <c r="U322" s="240"/>
      <c r="V322" s="241"/>
      <c r="AF322" s="242"/>
      <c r="AI322" s="121" t="str">
        <f t="shared" si="10"/>
        <v/>
      </c>
    </row>
    <row r="323" spans="1:35" s="129" customFormat="1" ht="18.600000000000001" x14ac:dyDescent="0.2">
      <c r="A323" s="158"/>
      <c r="F323" s="239"/>
      <c r="S323" s="240"/>
      <c r="T323" s="241"/>
      <c r="U323" s="240"/>
      <c r="V323" s="241"/>
      <c r="AF323" s="242"/>
      <c r="AI323" s="121" t="str">
        <f t="shared" si="10"/>
        <v/>
      </c>
    </row>
    <row r="324" spans="1:35" s="129" customFormat="1" ht="18.600000000000001" x14ac:dyDescent="0.2">
      <c r="A324" s="158"/>
      <c r="F324" s="239"/>
      <c r="S324" s="240"/>
      <c r="T324" s="241"/>
      <c r="U324" s="240"/>
      <c r="V324" s="241"/>
      <c r="AF324" s="242"/>
      <c r="AI324" s="121" t="str">
        <f t="shared" si="10"/>
        <v/>
      </c>
    </row>
    <row r="325" spans="1:35" s="129" customFormat="1" ht="18.600000000000001" x14ac:dyDescent="0.2">
      <c r="A325" s="158"/>
      <c r="F325" s="239"/>
      <c r="S325" s="240"/>
      <c r="T325" s="241"/>
      <c r="U325" s="240"/>
      <c r="V325" s="241"/>
      <c r="AF325" s="242"/>
      <c r="AI325" s="121" t="str">
        <f t="shared" si="10"/>
        <v/>
      </c>
    </row>
    <row r="326" spans="1:35" s="129" customFormat="1" ht="18.600000000000001" x14ac:dyDescent="0.2">
      <c r="A326" s="158"/>
      <c r="F326" s="239"/>
      <c r="S326" s="240"/>
      <c r="T326" s="241"/>
      <c r="U326" s="240"/>
      <c r="V326" s="241"/>
      <c r="AF326" s="242"/>
      <c r="AI326" s="121" t="str">
        <f t="shared" si="10"/>
        <v/>
      </c>
    </row>
    <row r="327" spans="1:35" s="129" customFormat="1" ht="18.600000000000001" x14ac:dyDescent="0.2">
      <c r="A327" s="158"/>
      <c r="F327" s="239"/>
      <c r="S327" s="240"/>
      <c r="T327" s="241"/>
      <c r="U327" s="240"/>
      <c r="V327" s="241"/>
      <c r="AF327" s="242"/>
      <c r="AI327" s="121" t="str">
        <f t="shared" si="10"/>
        <v/>
      </c>
    </row>
    <row r="328" spans="1:35" s="129" customFormat="1" ht="18.600000000000001" x14ac:dyDescent="0.2">
      <c r="A328" s="158"/>
      <c r="F328" s="239"/>
      <c r="S328" s="240"/>
      <c r="T328" s="241"/>
      <c r="U328" s="240"/>
      <c r="V328" s="241"/>
      <c r="AF328" s="242"/>
      <c r="AI328" s="121" t="str">
        <f t="shared" si="10"/>
        <v/>
      </c>
    </row>
    <row r="329" spans="1:35" s="129" customFormat="1" ht="18.600000000000001" x14ac:dyDescent="0.2">
      <c r="A329" s="158"/>
      <c r="F329" s="239"/>
      <c r="S329" s="240"/>
      <c r="T329" s="241"/>
      <c r="U329" s="240"/>
      <c r="V329" s="241"/>
      <c r="AF329" s="242"/>
      <c r="AI329" s="121" t="str">
        <f t="shared" si="10"/>
        <v/>
      </c>
    </row>
    <row r="330" spans="1:35" s="129" customFormat="1" ht="18.600000000000001" x14ac:dyDescent="0.2">
      <c r="A330" s="158"/>
      <c r="F330" s="239"/>
      <c r="S330" s="240"/>
      <c r="T330" s="241"/>
      <c r="U330" s="240"/>
      <c r="V330" s="241"/>
      <c r="AF330" s="242"/>
      <c r="AI330" s="121" t="str">
        <f t="shared" si="10"/>
        <v/>
      </c>
    </row>
    <row r="331" spans="1:35" s="129" customFormat="1" ht="18.600000000000001" x14ac:dyDescent="0.2">
      <c r="A331" s="158"/>
      <c r="F331" s="239"/>
      <c r="S331" s="240"/>
      <c r="T331" s="241"/>
      <c r="U331" s="240"/>
      <c r="V331" s="241"/>
      <c r="AF331" s="242"/>
      <c r="AI331" s="121" t="str">
        <f t="shared" si="10"/>
        <v/>
      </c>
    </row>
    <row r="332" spans="1:35" s="129" customFormat="1" ht="18.600000000000001" x14ac:dyDescent="0.2">
      <c r="A332" s="158"/>
      <c r="F332" s="239"/>
      <c r="S332" s="240"/>
      <c r="T332" s="241"/>
      <c r="U332" s="240"/>
      <c r="V332" s="241"/>
      <c r="AF332" s="242"/>
      <c r="AI332" s="121" t="str">
        <f t="shared" si="10"/>
        <v/>
      </c>
    </row>
    <row r="333" spans="1:35" s="129" customFormat="1" ht="18.600000000000001" x14ac:dyDescent="0.2">
      <c r="A333" s="158"/>
      <c r="F333" s="239"/>
      <c r="S333" s="240"/>
      <c r="T333" s="241"/>
      <c r="U333" s="240"/>
      <c r="V333" s="241"/>
      <c r="AF333" s="242"/>
      <c r="AI333" s="121" t="str">
        <f t="shared" ref="AI333:AI396" si="11">IF($F$2="","",IF(AND($B333&lt;&gt;"",$C$3="あり"),1,""))</f>
        <v/>
      </c>
    </row>
    <row r="334" spans="1:35" s="129" customFormat="1" ht="18.600000000000001" x14ac:dyDescent="0.2">
      <c r="A334" s="158"/>
      <c r="F334" s="239"/>
      <c r="S334" s="240"/>
      <c r="T334" s="241"/>
      <c r="U334" s="240"/>
      <c r="V334" s="241"/>
      <c r="AF334" s="242"/>
      <c r="AI334" s="121" t="str">
        <f t="shared" si="11"/>
        <v/>
      </c>
    </row>
    <row r="335" spans="1:35" s="129" customFormat="1" ht="18.600000000000001" x14ac:dyDescent="0.2">
      <c r="A335" s="158"/>
      <c r="F335" s="239"/>
      <c r="S335" s="240"/>
      <c r="T335" s="241"/>
      <c r="U335" s="240"/>
      <c r="V335" s="241"/>
      <c r="AF335" s="242"/>
      <c r="AI335" s="121" t="str">
        <f t="shared" si="11"/>
        <v/>
      </c>
    </row>
    <row r="336" spans="1:35" s="129" customFormat="1" ht="18.600000000000001" x14ac:dyDescent="0.2">
      <c r="A336" s="158"/>
      <c r="F336" s="239"/>
      <c r="S336" s="240"/>
      <c r="T336" s="241"/>
      <c r="U336" s="240"/>
      <c r="V336" s="241"/>
      <c r="AF336" s="242"/>
      <c r="AI336" s="121" t="str">
        <f t="shared" si="11"/>
        <v/>
      </c>
    </row>
    <row r="337" spans="1:35" s="129" customFormat="1" ht="18.600000000000001" x14ac:dyDescent="0.2">
      <c r="A337" s="158"/>
      <c r="F337" s="239"/>
      <c r="S337" s="240"/>
      <c r="T337" s="241"/>
      <c r="U337" s="240"/>
      <c r="V337" s="241"/>
      <c r="AF337" s="242"/>
      <c r="AI337" s="121" t="str">
        <f t="shared" si="11"/>
        <v/>
      </c>
    </row>
    <row r="338" spans="1:35" s="129" customFormat="1" ht="18.600000000000001" x14ac:dyDescent="0.2">
      <c r="A338" s="158"/>
      <c r="F338" s="239"/>
      <c r="S338" s="240"/>
      <c r="T338" s="241"/>
      <c r="U338" s="240"/>
      <c r="V338" s="241"/>
      <c r="AF338" s="242"/>
      <c r="AI338" s="121" t="str">
        <f t="shared" si="11"/>
        <v/>
      </c>
    </row>
    <row r="339" spans="1:35" s="129" customFormat="1" ht="18.600000000000001" x14ac:dyDescent="0.2">
      <c r="A339" s="158"/>
      <c r="F339" s="239"/>
      <c r="S339" s="240"/>
      <c r="T339" s="241"/>
      <c r="U339" s="240"/>
      <c r="V339" s="241"/>
      <c r="AF339" s="242"/>
      <c r="AI339" s="121" t="str">
        <f t="shared" si="11"/>
        <v/>
      </c>
    </row>
    <row r="340" spans="1:35" s="129" customFormat="1" ht="18.600000000000001" x14ac:dyDescent="0.2">
      <c r="A340" s="158"/>
      <c r="F340" s="239"/>
      <c r="S340" s="240"/>
      <c r="T340" s="241"/>
      <c r="U340" s="240"/>
      <c r="V340" s="241"/>
      <c r="AF340" s="242"/>
      <c r="AI340" s="121" t="str">
        <f t="shared" si="11"/>
        <v/>
      </c>
    </row>
    <row r="341" spans="1:35" s="129" customFormat="1" ht="18.600000000000001" x14ac:dyDescent="0.2">
      <c r="A341" s="158"/>
      <c r="F341" s="239"/>
      <c r="S341" s="240"/>
      <c r="T341" s="241"/>
      <c r="U341" s="240"/>
      <c r="V341" s="241"/>
      <c r="AF341" s="242"/>
      <c r="AI341" s="121" t="str">
        <f t="shared" si="11"/>
        <v/>
      </c>
    </row>
    <row r="342" spans="1:35" s="129" customFormat="1" ht="18.600000000000001" x14ac:dyDescent="0.2">
      <c r="A342" s="158"/>
      <c r="F342" s="239"/>
      <c r="S342" s="240"/>
      <c r="T342" s="241"/>
      <c r="U342" s="240"/>
      <c r="V342" s="241"/>
      <c r="AF342" s="242"/>
      <c r="AI342" s="121" t="str">
        <f t="shared" si="11"/>
        <v/>
      </c>
    </row>
    <row r="343" spans="1:35" s="129" customFormat="1" ht="18.600000000000001" x14ac:dyDescent="0.2">
      <c r="A343" s="158"/>
      <c r="F343" s="239"/>
      <c r="S343" s="240"/>
      <c r="T343" s="241"/>
      <c r="U343" s="240"/>
      <c r="V343" s="241"/>
      <c r="AF343" s="242"/>
      <c r="AI343" s="121" t="str">
        <f t="shared" si="11"/>
        <v/>
      </c>
    </row>
    <row r="344" spans="1:35" s="129" customFormat="1" ht="18.600000000000001" x14ac:dyDescent="0.2">
      <c r="A344" s="158"/>
      <c r="F344" s="239"/>
      <c r="S344" s="240"/>
      <c r="T344" s="241"/>
      <c r="U344" s="240"/>
      <c r="V344" s="241"/>
      <c r="AF344" s="242"/>
      <c r="AI344" s="121" t="str">
        <f t="shared" si="11"/>
        <v/>
      </c>
    </row>
    <row r="345" spans="1:35" s="129" customFormat="1" ht="18.600000000000001" x14ac:dyDescent="0.2">
      <c r="A345" s="158"/>
      <c r="F345" s="239"/>
      <c r="S345" s="240"/>
      <c r="T345" s="241"/>
      <c r="U345" s="240"/>
      <c r="V345" s="241"/>
      <c r="AF345" s="242"/>
      <c r="AI345" s="121" t="str">
        <f t="shared" si="11"/>
        <v/>
      </c>
    </row>
    <row r="346" spans="1:35" s="129" customFormat="1" ht="18.600000000000001" x14ac:dyDescent="0.2">
      <c r="A346" s="158"/>
      <c r="F346" s="239"/>
      <c r="S346" s="240"/>
      <c r="T346" s="241"/>
      <c r="U346" s="240"/>
      <c r="V346" s="241"/>
      <c r="AF346" s="242"/>
      <c r="AI346" s="121" t="str">
        <f t="shared" si="11"/>
        <v/>
      </c>
    </row>
    <row r="347" spans="1:35" s="129" customFormat="1" ht="18.600000000000001" x14ac:dyDescent="0.2">
      <c r="A347" s="158"/>
      <c r="F347" s="239"/>
      <c r="S347" s="240"/>
      <c r="T347" s="241"/>
      <c r="U347" s="240"/>
      <c r="V347" s="241"/>
      <c r="AF347" s="242"/>
      <c r="AI347" s="121" t="str">
        <f t="shared" si="11"/>
        <v/>
      </c>
    </row>
    <row r="348" spans="1:35" s="129" customFormat="1" ht="18.600000000000001" x14ac:dyDescent="0.2">
      <c r="A348" s="158"/>
      <c r="F348" s="239"/>
      <c r="S348" s="240"/>
      <c r="T348" s="241"/>
      <c r="U348" s="240"/>
      <c r="V348" s="241"/>
      <c r="AF348" s="242"/>
      <c r="AI348" s="121" t="str">
        <f t="shared" si="11"/>
        <v/>
      </c>
    </row>
    <row r="349" spans="1:35" s="129" customFormat="1" ht="18.600000000000001" x14ac:dyDescent="0.2">
      <c r="A349" s="158"/>
      <c r="F349" s="239"/>
      <c r="S349" s="240"/>
      <c r="T349" s="241"/>
      <c r="U349" s="240"/>
      <c r="V349" s="241"/>
      <c r="AF349" s="242"/>
      <c r="AI349" s="121" t="str">
        <f t="shared" si="11"/>
        <v/>
      </c>
    </row>
    <row r="350" spans="1:35" s="129" customFormat="1" ht="18.600000000000001" x14ac:dyDescent="0.2">
      <c r="A350" s="158"/>
      <c r="F350" s="239"/>
      <c r="S350" s="240"/>
      <c r="T350" s="241"/>
      <c r="U350" s="240"/>
      <c r="V350" s="241"/>
      <c r="AF350" s="242"/>
      <c r="AI350" s="121" t="str">
        <f t="shared" si="11"/>
        <v/>
      </c>
    </row>
    <row r="351" spans="1:35" s="129" customFormat="1" ht="18.600000000000001" x14ac:dyDescent="0.2">
      <c r="A351" s="158"/>
      <c r="F351" s="239"/>
      <c r="S351" s="240"/>
      <c r="T351" s="241"/>
      <c r="U351" s="240"/>
      <c r="V351" s="241"/>
      <c r="AF351" s="242"/>
      <c r="AI351" s="121" t="str">
        <f t="shared" si="11"/>
        <v/>
      </c>
    </row>
    <row r="352" spans="1:35" s="129" customFormat="1" ht="18.600000000000001" x14ac:dyDescent="0.2">
      <c r="A352" s="158"/>
      <c r="F352" s="239"/>
      <c r="S352" s="240"/>
      <c r="T352" s="241"/>
      <c r="U352" s="240"/>
      <c r="V352" s="241"/>
      <c r="AF352" s="242"/>
      <c r="AI352" s="121" t="str">
        <f t="shared" si="11"/>
        <v/>
      </c>
    </row>
    <row r="353" spans="1:35" s="129" customFormat="1" ht="18.600000000000001" x14ac:dyDescent="0.2">
      <c r="A353" s="158"/>
      <c r="F353" s="239"/>
      <c r="S353" s="240"/>
      <c r="T353" s="241"/>
      <c r="U353" s="240"/>
      <c r="V353" s="241"/>
      <c r="AF353" s="242"/>
      <c r="AI353" s="121" t="str">
        <f t="shared" si="11"/>
        <v/>
      </c>
    </row>
    <row r="354" spans="1:35" s="129" customFormat="1" ht="18.600000000000001" x14ac:dyDescent="0.2">
      <c r="A354" s="158"/>
      <c r="F354" s="239"/>
      <c r="S354" s="240"/>
      <c r="T354" s="241"/>
      <c r="U354" s="240"/>
      <c r="V354" s="241"/>
      <c r="AF354" s="242"/>
      <c r="AI354" s="121" t="str">
        <f t="shared" si="11"/>
        <v/>
      </c>
    </row>
    <row r="355" spans="1:35" s="129" customFormat="1" ht="18.600000000000001" x14ac:dyDescent="0.2">
      <c r="A355" s="158"/>
      <c r="F355" s="239"/>
      <c r="S355" s="240"/>
      <c r="T355" s="241"/>
      <c r="U355" s="240"/>
      <c r="V355" s="241"/>
      <c r="AF355" s="242"/>
      <c r="AI355" s="121" t="str">
        <f t="shared" si="11"/>
        <v/>
      </c>
    </row>
    <row r="356" spans="1:35" s="129" customFormat="1" ht="18.600000000000001" x14ac:dyDescent="0.2">
      <c r="A356" s="158"/>
      <c r="F356" s="239"/>
      <c r="S356" s="240"/>
      <c r="T356" s="241"/>
      <c r="U356" s="240"/>
      <c r="V356" s="241"/>
      <c r="AF356" s="242"/>
      <c r="AI356" s="121" t="str">
        <f t="shared" si="11"/>
        <v/>
      </c>
    </row>
    <row r="357" spans="1:35" s="129" customFormat="1" ht="18.600000000000001" x14ac:dyDescent="0.2">
      <c r="A357" s="158"/>
      <c r="F357" s="239"/>
      <c r="S357" s="240"/>
      <c r="T357" s="241"/>
      <c r="U357" s="240"/>
      <c r="V357" s="241"/>
      <c r="AF357" s="242"/>
      <c r="AI357" s="121" t="str">
        <f t="shared" si="11"/>
        <v/>
      </c>
    </row>
    <row r="358" spans="1:35" s="129" customFormat="1" ht="18.600000000000001" x14ac:dyDescent="0.2">
      <c r="A358" s="158"/>
      <c r="F358" s="239"/>
      <c r="S358" s="240"/>
      <c r="T358" s="241"/>
      <c r="U358" s="240"/>
      <c r="V358" s="241"/>
      <c r="AF358" s="242"/>
      <c r="AI358" s="121" t="str">
        <f t="shared" si="11"/>
        <v/>
      </c>
    </row>
    <row r="359" spans="1:35" s="129" customFormat="1" ht="18.600000000000001" x14ac:dyDescent="0.2">
      <c r="A359" s="158"/>
      <c r="F359" s="239"/>
      <c r="S359" s="240"/>
      <c r="T359" s="241"/>
      <c r="U359" s="240"/>
      <c r="V359" s="241"/>
      <c r="AF359" s="242"/>
      <c r="AI359" s="121" t="str">
        <f t="shared" si="11"/>
        <v/>
      </c>
    </row>
    <row r="360" spans="1:35" s="129" customFormat="1" ht="18.600000000000001" x14ac:dyDescent="0.2">
      <c r="A360" s="158"/>
      <c r="F360" s="239"/>
      <c r="S360" s="240"/>
      <c r="T360" s="241"/>
      <c r="U360" s="240"/>
      <c r="V360" s="241"/>
      <c r="AF360" s="242"/>
      <c r="AI360" s="121" t="str">
        <f t="shared" si="11"/>
        <v/>
      </c>
    </row>
    <row r="361" spans="1:35" s="129" customFormat="1" ht="18.600000000000001" x14ac:dyDescent="0.2">
      <c r="A361" s="158"/>
      <c r="F361" s="239"/>
      <c r="S361" s="240"/>
      <c r="T361" s="241"/>
      <c r="U361" s="240"/>
      <c r="V361" s="241"/>
      <c r="AF361" s="242"/>
      <c r="AI361" s="121" t="str">
        <f t="shared" si="11"/>
        <v/>
      </c>
    </row>
    <row r="362" spans="1:35" s="129" customFormat="1" ht="18.600000000000001" x14ac:dyDescent="0.2">
      <c r="A362" s="158"/>
      <c r="F362" s="239"/>
      <c r="S362" s="240"/>
      <c r="T362" s="241"/>
      <c r="U362" s="240"/>
      <c r="V362" s="241"/>
      <c r="AF362" s="242"/>
      <c r="AI362" s="121" t="str">
        <f t="shared" si="11"/>
        <v/>
      </c>
    </row>
    <row r="363" spans="1:35" s="129" customFormat="1" ht="18.600000000000001" x14ac:dyDescent="0.2">
      <c r="A363" s="158"/>
      <c r="F363" s="239"/>
      <c r="S363" s="240"/>
      <c r="T363" s="241"/>
      <c r="U363" s="240"/>
      <c r="V363" s="241"/>
      <c r="AF363" s="242"/>
      <c r="AI363" s="121" t="str">
        <f t="shared" si="11"/>
        <v/>
      </c>
    </row>
    <row r="364" spans="1:35" s="129" customFormat="1" ht="18.600000000000001" x14ac:dyDescent="0.2">
      <c r="A364" s="158"/>
      <c r="F364" s="239"/>
      <c r="S364" s="240"/>
      <c r="T364" s="241"/>
      <c r="U364" s="240"/>
      <c r="V364" s="241"/>
      <c r="AF364" s="242"/>
      <c r="AI364" s="121" t="str">
        <f t="shared" si="11"/>
        <v/>
      </c>
    </row>
    <row r="365" spans="1:35" s="129" customFormat="1" ht="18.600000000000001" x14ac:dyDescent="0.2">
      <c r="A365" s="158"/>
      <c r="F365" s="239"/>
      <c r="S365" s="240"/>
      <c r="T365" s="241"/>
      <c r="U365" s="240"/>
      <c r="V365" s="241"/>
      <c r="AF365" s="242"/>
      <c r="AI365" s="121" t="str">
        <f t="shared" si="11"/>
        <v/>
      </c>
    </row>
    <row r="366" spans="1:35" s="129" customFormat="1" ht="18.600000000000001" x14ac:dyDescent="0.2">
      <c r="A366" s="158"/>
      <c r="F366" s="239"/>
      <c r="S366" s="240"/>
      <c r="T366" s="241"/>
      <c r="U366" s="240"/>
      <c r="V366" s="241"/>
      <c r="AF366" s="242"/>
      <c r="AI366" s="121" t="str">
        <f t="shared" si="11"/>
        <v/>
      </c>
    </row>
    <row r="367" spans="1:35" s="129" customFormat="1" ht="18.600000000000001" x14ac:dyDescent="0.2">
      <c r="A367" s="158"/>
      <c r="F367" s="239"/>
      <c r="S367" s="240"/>
      <c r="T367" s="241"/>
      <c r="U367" s="240"/>
      <c r="V367" s="241"/>
      <c r="AF367" s="242"/>
      <c r="AI367" s="121" t="str">
        <f t="shared" si="11"/>
        <v/>
      </c>
    </row>
    <row r="368" spans="1:35" s="129" customFormat="1" ht="18.600000000000001" x14ac:dyDescent="0.2">
      <c r="A368" s="158"/>
      <c r="F368" s="239"/>
      <c r="S368" s="240"/>
      <c r="T368" s="241"/>
      <c r="U368" s="240"/>
      <c r="V368" s="241"/>
      <c r="AF368" s="242"/>
      <c r="AI368" s="121" t="str">
        <f t="shared" si="11"/>
        <v/>
      </c>
    </row>
    <row r="369" spans="1:35" s="129" customFormat="1" ht="18.600000000000001" x14ac:dyDescent="0.2">
      <c r="A369" s="158"/>
      <c r="F369" s="239"/>
      <c r="S369" s="240"/>
      <c r="T369" s="241"/>
      <c r="U369" s="240"/>
      <c r="V369" s="241"/>
      <c r="AF369" s="242"/>
      <c r="AI369" s="121" t="str">
        <f t="shared" si="11"/>
        <v/>
      </c>
    </row>
    <row r="370" spans="1:35" s="129" customFormat="1" ht="18.600000000000001" x14ac:dyDescent="0.2">
      <c r="A370" s="158"/>
      <c r="F370" s="239"/>
      <c r="S370" s="240"/>
      <c r="T370" s="241"/>
      <c r="U370" s="240"/>
      <c r="V370" s="241"/>
      <c r="AF370" s="242"/>
      <c r="AI370" s="121" t="str">
        <f t="shared" si="11"/>
        <v/>
      </c>
    </row>
    <row r="371" spans="1:35" s="129" customFormat="1" ht="18.600000000000001" x14ac:dyDescent="0.2">
      <c r="A371" s="158"/>
      <c r="F371" s="239"/>
      <c r="S371" s="240"/>
      <c r="T371" s="241"/>
      <c r="U371" s="240"/>
      <c r="V371" s="241"/>
      <c r="AF371" s="242"/>
      <c r="AI371" s="121" t="str">
        <f t="shared" si="11"/>
        <v/>
      </c>
    </row>
    <row r="372" spans="1:35" s="129" customFormat="1" ht="18.600000000000001" x14ac:dyDescent="0.2">
      <c r="A372" s="158"/>
      <c r="F372" s="239"/>
      <c r="S372" s="240"/>
      <c r="T372" s="241"/>
      <c r="U372" s="240"/>
      <c r="V372" s="241"/>
      <c r="AF372" s="242"/>
      <c r="AI372" s="121" t="str">
        <f t="shared" si="11"/>
        <v/>
      </c>
    </row>
    <row r="373" spans="1:35" s="129" customFormat="1" ht="18.600000000000001" x14ac:dyDescent="0.2">
      <c r="A373" s="158"/>
      <c r="F373" s="239"/>
      <c r="S373" s="240"/>
      <c r="T373" s="241"/>
      <c r="U373" s="240"/>
      <c r="V373" s="241"/>
      <c r="AF373" s="242"/>
      <c r="AI373" s="121" t="str">
        <f t="shared" si="11"/>
        <v/>
      </c>
    </row>
    <row r="374" spans="1:35" s="129" customFormat="1" ht="18.600000000000001" x14ac:dyDescent="0.2">
      <c r="A374" s="158"/>
      <c r="F374" s="239"/>
      <c r="S374" s="240"/>
      <c r="T374" s="241"/>
      <c r="U374" s="240"/>
      <c r="V374" s="241"/>
      <c r="AF374" s="242"/>
      <c r="AI374" s="121" t="str">
        <f t="shared" si="11"/>
        <v/>
      </c>
    </row>
    <row r="375" spans="1:35" s="129" customFormat="1" ht="18.600000000000001" x14ac:dyDescent="0.2">
      <c r="A375" s="158"/>
      <c r="F375" s="239"/>
      <c r="S375" s="240"/>
      <c r="T375" s="241"/>
      <c r="U375" s="240"/>
      <c r="V375" s="241"/>
      <c r="AF375" s="242"/>
      <c r="AI375" s="121" t="str">
        <f t="shared" si="11"/>
        <v/>
      </c>
    </row>
    <row r="376" spans="1:35" s="129" customFormat="1" ht="18.600000000000001" x14ac:dyDescent="0.2">
      <c r="A376" s="158"/>
      <c r="F376" s="239"/>
      <c r="S376" s="240"/>
      <c r="T376" s="241"/>
      <c r="U376" s="240"/>
      <c r="V376" s="241"/>
      <c r="AF376" s="242"/>
      <c r="AI376" s="121" t="str">
        <f t="shared" si="11"/>
        <v/>
      </c>
    </row>
    <row r="377" spans="1:35" s="129" customFormat="1" ht="18.600000000000001" x14ac:dyDescent="0.2">
      <c r="A377" s="158"/>
      <c r="F377" s="239"/>
      <c r="S377" s="240"/>
      <c r="T377" s="241"/>
      <c r="U377" s="240"/>
      <c r="V377" s="241"/>
      <c r="AF377" s="242"/>
      <c r="AI377" s="121" t="str">
        <f t="shared" si="11"/>
        <v/>
      </c>
    </row>
    <row r="378" spans="1:35" s="129" customFormat="1" ht="18.600000000000001" x14ac:dyDescent="0.2">
      <c r="A378" s="158"/>
      <c r="F378" s="239"/>
      <c r="S378" s="240"/>
      <c r="T378" s="241"/>
      <c r="U378" s="240"/>
      <c r="V378" s="241"/>
      <c r="AF378" s="242"/>
      <c r="AI378" s="121" t="str">
        <f t="shared" si="11"/>
        <v/>
      </c>
    </row>
    <row r="379" spans="1:35" s="129" customFormat="1" ht="18.600000000000001" x14ac:dyDescent="0.2">
      <c r="A379" s="158"/>
      <c r="F379" s="239"/>
      <c r="S379" s="240"/>
      <c r="T379" s="241"/>
      <c r="U379" s="240"/>
      <c r="V379" s="241"/>
      <c r="AF379" s="242"/>
      <c r="AI379" s="121" t="str">
        <f t="shared" si="11"/>
        <v/>
      </c>
    </row>
    <row r="380" spans="1:35" s="129" customFormat="1" ht="18.600000000000001" x14ac:dyDescent="0.2">
      <c r="A380" s="158"/>
      <c r="F380" s="239"/>
      <c r="S380" s="240"/>
      <c r="T380" s="241"/>
      <c r="U380" s="240"/>
      <c r="V380" s="241"/>
      <c r="AF380" s="242"/>
      <c r="AI380" s="121" t="str">
        <f t="shared" si="11"/>
        <v/>
      </c>
    </row>
    <row r="381" spans="1:35" s="129" customFormat="1" ht="18.600000000000001" x14ac:dyDescent="0.2">
      <c r="A381" s="158"/>
      <c r="F381" s="239"/>
      <c r="S381" s="240"/>
      <c r="T381" s="241"/>
      <c r="U381" s="240"/>
      <c r="V381" s="241"/>
      <c r="AF381" s="242"/>
      <c r="AI381" s="121" t="str">
        <f t="shared" si="11"/>
        <v/>
      </c>
    </row>
    <row r="382" spans="1:35" s="129" customFormat="1" ht="18.600000000000001" x14ac:dyDescent="0.2">
      <c r="A382" s="158"/>
      <c r="F382" s="239"/>
      <c r="S382" s="240"/>
      <c r="T382" s="241"/>
      <c r="U382" s="240"/>
      <c r="V382" s="241"/>
      <c r="AF382" s="242"/>
      <c r="AI382" s="121" t="str">
        <f t="shared" si="11"/>
        <v/>
      </c>
    </row>
    <row r="383" spans="1:35" s="129" customFormat="1" ht="18.600000000000001" x14ac:dyDescent="0.2">
      <c r="A383" s="158"/>
      <c r="F383" s="239"/>
      <c r="S383" s="240"/>
      <c r="T383" s="241"/>
      <c r="U383" s="240"/>
      <c r="V383" s="241"/>
      <c r="AF383" s="242"/>
      <c r="AI383" s="121" t="str">
        <f t="shared" si="11"/>
        <v/>
      </c>
    </row>
    <row r="384" spans="1:35" s="129" customFormat="1" ht="18.600000000000001" x14ac:dyDescent="0.2">
      <c r="A384" s="158"/>
      <c r="F384" s="239"/>
      <c r="S384" s="240"/>
      <c r="T384" s="241"/>
      <c r="U384" s="240"/>
      <c r="V384" s="241"/>
      <c r="AF384" s="242"/>
      <c r="AI384" s="121" t="str">
        <f t="shared" si="11"/>
        <v/>
      </c>
    </row>
    <row r="385" spans="1:35" s="129" customFormat="1" ht="18.600000000000001" x14ac:dyDescent="0.2">
      <c r="A385" s="158"/>
      <c r="F385" s="239"/>
      <c r="S385" s="240"/>
      <c r="T385" s="241"/>
      <c r="U385" s="240"/>
      <c r="V385" s="241"/>
      <c r="AF385" s="242"/>
      <c r="AI385" s="121" t="str">
        <f t="shared" si="11"/>
        <v/>
      </c>
    </row>
    <row r="386" spans="1:35" s="129" customFormat="1" ht="18.600000000000001" x14ac:dyDescent="0.2">
      <c r="A386" s="158"/>
      <c r="F386" s="239"/>
      <c r="S386" s="240"/>
      <c r="T386" s="241"/>
      <c r="U386" s="240"/>
      <c r="V386" s="241"/>
      <c r="AF386" s="242"/>
      <c r="AI386" s="121" t="str">
        <f t="shared" si="11"/>
        <v/>
      </c>
    </row>
    <row r="387" spans="1:35" s="129" customFormat="1" ht="18.600000000000001" x14ac:dyDescent="0.2">
      <c r="A387" s="158"/>
      <c r="F387" s="239"/>
      <c r="S387" s="240"/>
      <c r="T387" s="241"/>
      <c r="U387" s="240"/>
      <c r="V387" s="241"/>
      <c r="AF387" s="242"/>
      <c r="AI387" s="121" t="str">
        <f t="shared" si="11"/>
        <v/>
      </c>
    </row>
    <row r="388" spans="1:35" s="129" customFormat="1" ht="18.600000000000001" x14ac:dyDescent="0.2">
      <c r="A388" s="158"/>
      <c r="F388" s="239"/>
      <c r="S388" s="240"/>
      <c r="T388" s="241"/>
      <c r="U388" s="240"/>
      <c r="V388" s="241"/>
      <c r="AF388" s="242"/>
      <c r="AI388" s="121" t="str">
        <f t="shared" si="11"/>
        <v/>
      </c>
    </row>
    <row r="389" spans="1:35" s="129" customFormat="1" ht="18.600000000000001" x14ac:dyDescent="0.2">
      <c r="A389" s="158"/>
      <c r="F389" s="239"/>
      <c r="S389" s="240"/>
      <c r="T389" s="241"/>
      <c r="U389" s="240"/>
      <c r="V389" s="241"/>
      <c r="AF389" s="242"/>
      <c r="AI389" s="121" t="str">
        <f t="shared" si="11"/>
        <v/>
      </c>
    </row>
    <row r="390" spans="1:35" s="129" customFormat="1" ht="18.600000000000001" x14ac:dyDescent="0.2">
      <c r="A390" s="158"/>
      <c r="F390" s="239"/>
      <c r="S390" s="240"/>
      <c r="T390" s="241"/>
      <c r="U390" s="240"/>
      <c r="V390" s="241"/>
      <c r="AF390" s="242"/>
      <c r="AI390" s="121" t="str">
        <f t="shared" si="11"/>
        <v/>
      </c>
    </row>
    <row r="391" spans="1:35" s="129" customFormat="1" ht="18.600000000000001" x14ac:dyDescent="0.2">
      <c r="A391" s="158"/>
      <c r="F391" s="239"/>
      <c r="S391" s="240"/>
      <c r="T391" s="241"/>
      <c r="U391" s="240"/>
      <c r="V391" s="241"/>
      <c r="AF391" s="242"/>
      <c r="AI391" s="121" t="str">
        <f t="shared" si="11"/>
        <v/>
      </c>
    </row>
    <row r="392" spans="1:35" s="129" customFormat="1" ht="18.600000000000001" x14ac:dyDescent="0.2">
      <c r="A392" s="158"/>
      <c r="F392" s="239"/>
      <c r="S392" s="240"/>
      <c r="T392" s="241"/>
      <c r="U392" s="240"/>
      <c r="V392" s="241"/>
      <c r="AF392" s="242"/>
      <c r="AI392" s="121" t="str">
        <f t="shared" si="11"/>
        <v/>
      </c>
    </row>
    <row r="393" spans="1:35" s="129" customFormat="1" ht="18.600000000000001" x14ac:dyDescent="0.2">
      <c r="A393" s="158"/>
      <c r="F393" s="239"/>
      <c r="S393" s="240"/>
      <c r="T393" s="241"/>
      <c r="U393" s="240"/>
      <c r="V393" s="241"/>
      <c r="AF393" s="242"/>
      <c r="AI393" s="121" t="str">
        <f t="shared" si="11"/>
        <v/>
      </c>
    </row>
    <row r="394" spans="1:35" s="129" customFormat="1" ht="18.600000000000001" x14ac:dyDescent="0.2">
      <c r="A394" s="158"/>
      <c r="F394" s="239"/>
      <c r="S394" s="240"/>
      <c r="T394" s="241"/>
      <c r="U394" s="240"/>
      <c r="V394" s="241"/>
      <c r="AF394" s="242"/>
      <c r="AI394" s="121" t="str">
        <f t="shared" si="11"/>
        <v/>
      </c>
    </row>
    <row r="395" spans="1:35" s="129" customFormat="1" ht="18.600000000000001" x14ac:dyDescent="0.2">
      <c r="A395" s="158"/>
      <c r="F395" s="239"/>
      <c r="S395" s="240"/>
      <c r="T395" s="241"/>
      <c r="U395" s="240"/>
      <c r="V395" s="241"/>
      <c r="AF395" s="242"/>
      <c r="AI395" s="121" t="str">
        <f t="shared" si="11"/>
        <v/>
      </c>
    </row>
    <row r="396" spans="1:35" s="129" customFormat="1" ht="18.600000000000001" x14ac:dyDescent="0.2">
      <c r="A396" s="158"/>
      <c r="F396" s="239"/>
      <c r="S396" s="240"/>
      <c r="T396" s="241"/>
      <c r="U396" s="240"/>
      <c r="V396" s="241"/>
      <c r="AF396" s="242"/>
      <c r="AI396" s="121" t="str">
        <f t="shared" si="11"/>
        <v/>
      </c>
    </row>
    <row r="397" spans="1:35" s="129" customFormat="1" ht="18.600000000000001" x14ac:dyDescent="0.2">
      <c r="A397" s="158"/>
      <c r="F397" s="239"/>
      <c r="S397" s="240"/>
      <c r="T397" s="241"/>
      <c r="U397" s="240"/>
      <c r="V397" s="241"/>
      <c r="AF397" s="242"/>
      <c r="AI397" s="121" t="str">
        <f t="shared" ref="AI397:AI460" si="12">IF($F$2="","",IF(AND($B397&lt;&gt;"",$C$3="あり"),1,""))</f>
        <v/>
      </c>
    </row>
    <row r="398" spans="1:35" s="129" customFormat="1" ht="18.600000000000001" x14ac:dyDescent="0.2">
      <c r="A398" s="158"/>
      <c r="F398" s="239"/>
      <c r="S398" s="240"/>
      <c r="T398" s="241"/>
      <c r="U398" s="240"/>
      <c r="V398" s="241"/>
      <c r="AF398" s="242"/>
      <c r="AI398" s="121" t="str">
        <f t="shared" si="12"/>
        <v/>
      </c>
    </row>
    <row r="399" spans="1:35" s="129" customFormat="1" ht="18.600000000000001" x14ac:dyDescent="0.2">
      <c r="A399" s="158"/>
      <c r="F399" s="239"/>
      <c r="S399" s="240"/>
      <c r="T399" s="241"/>
      <c r="U399" s="240"/>
      <c r="V399" s="241"/>
      <c r="AF399" s="242"/>
      <c r="AI399" s="121" t="str">
        <f t="shared" si="12"/>
        <v/>
      </c>
    </row>
    <row r="400" spans="1:35" s="129" customFormat="1" ht="18.600000000000001" x14ac:dyDescent="0.2">
      <c r="A400" s="158"/>
      <c r="F400" s="239"/>
      <c r="S400" s="240"/>
      <c r="T400" s="241"/>
      <c r="U400" s="240"/>
      <c r="V400" s="241"/>
      <c r="AF400" s="242"/>
      <c r="AI400" s="121" t="str">
        <f t="shared" si="12"/>
        <v/>
      </c>
    </row>
    <row r="401" spans="1:35" s="129" customFormat="1" ht="18.600000000000001" x14ac:dyDescent="0.2">
      <c r="A401" s="158"/>
      <c r="F401" s="239"/>
      <c r="S401" s="240"/>
      <c r="T401" s="241"/>
      <c r="U401" s="240"/>
      <c r="V401" s="241"/>
      <c r="AF401" s="242"/>
      <c r="AI401" s="121" t="str">
        <f t="shared" si="12"/>
        <v/>
      </c>
    </row>
    <row r="402" spans="1:35" s="129" customFormat="1" ht="18.600000000000001" x14ac:dyDescent="0.2">
      <c r="A402" s="158"/>
      <c r="F402" s="239"/>
      <c r="S402" s="240"/>
      <c r="T402" s="241"/>
      <c r="U402" s="240"/>
      <c r="V402" s="241"/>
      <c r="AF402" s="242"/>
      <c r="AI402" s="121" t="str">
        <f t="shared" si="12"/>
        <v/>
      </c>
    </row>
    <row r="403" spans="1:35" s="129" customFormat="1" ht="18.600000000000001" x14ac:dyDescent="0.2">
      <c r="A403" s="158"/>
      <c r="F403" s="239"/>
      <c r="S403" s="240"/>
      <c r="T403" s="241"/>
      <c r="U403" s="240"/>
      <c r="V403" s="241"/>
      <c r="AF403" s="242"/>
      <c r="AI403" s="121" t="str">
        <f t="shared" si="12"/>
        <v/>
      </c>
    </row>
    <row r="404" spans="1:35" s="129" customFormat="1" ht="18.600000000000001" x14ac:dyDescent="0.2">
      <c r="A404" s="158"/>
      <c r="F404" s="239"/>
      <c r="S404" s="240"/>
      <c r="T404" s="241"/>
      <c r="U404" s="240"/>
      <c r="V404" s="241"/>
      <c r="AF404" s="242"/>
      <c r="AI404" s="121" t="str">
        <f t="shared" si="12"/>
        <v/>
      </c>
    </row>
    <row r="405" spans="1:35" s="129" customFormat="1" ht="18.600000000000001" x14ac:dyDescent="0.2">
      <c r="A405" s="158"/>
      <c r="F405" s="239"/>
      <c r="S405" s="240"/>
      <c r="T405" s="241"/>
      <c r="U405" s="240"/>
      <c r="V405" s="241"/>
      <c r="AF405" s="242"/>
      <c r="AI405" s="121" t="str">
        <f t="shared" si="12"/>
        <v/>
      </c>
    </row>
    <row r="406" spans="1:35" s="129" customFormat="1" ht="18.600000000000001" x14ac:dyDescent="0.2">
      <c r="A406" s="158"/>
      <c r="F406" s="239"/>
      <c r="S406" s="240"/>
      <c r="T406" s="241"/>
      <c r="U406" s="240"/>
      <c r="V406" s="241"/>
      <c r="AF406" s="242"/>
      <c r="AI406" s="121" t="str">
        <f t="shared" si="12"/>
        <v/>
      </c>
    </row>
    <row r="407" spans="1:35" s="129" customFormat="1" ht="18.600000000000001" x14ac:dyDescent="0.2">
      <c r="A407" s="158"/>
      <c r="F407" s="239"/>
      <c r="S407" s="240"/>
      <c r="T407" s="241"/>
      <c r="U407" s="240"/>
      <c r="V407" s="241"/>
      <c r="AF407" s="242"/>
      <c r="AI407" s="121" t="str">
        <f t="shared" si="12"/>
        <v/>
      </c>
    </row>
    <row r="408" spans="1:35" s="129" customFormat="1" ht="18.600000000000001" x14ac:dyDescent="0.2">
      <c r="A408" s="158"/>
      <c r="F408" s="239"/>
      <c r="S408" s="240"/>
      <c r="T408" s="241"/>
      <c r="U408" s="240"/>
      <c r="V408" s="241"/>
      <c r="AF408" s="242"/>
      <c r="AI408" s="121" t="str">
        <f t="shared" si="12"/>
        <v/>
      </c>
    </row>
    <row r="409" spans="1:35" s="129" customFormat="1" ht="18.600000000000001" x14ac:dyDescent="0.2">
      <c r="A409" s="158"/>
      <c r="F409" s="239"/>
      <c r="S409" s="240"/>
      <c r="T409" s="241"/>
      <c r="U409" s="240"/>
      <c r="V409" s="241"/>
      <c r="AF409" s="242"/>
      <c r="AI409" s="121" t="str">
        <f t="shared" si="12"/>
        <v/>
      </c>
    </row>
    <row r="410" spans="1:35" s="129" customFormat="1" ht="18.600000000000001" x14ac:dyDescent="0.2">
      <c r="A410" s="158"/>
      <c r="F410" s="239"/>
      <c r="S410" s="240"/>
      <c r="T410" s="241"/>
      <c r="U410" s="240"/>
      <c r="V410" s="241"/>
      <c r="AF410" s="242"/>
      <c r="AI410" s="121" t="str">
        <f t="shared" si="12"/>
        <v/>
      </c>
    </row>
    <row r="411" spans="1:35" s="129" customFormat="1" ht="18.600000000000001" x14ac:dyDescent="0.2">
      <c r="A411" s="158"/>
      <c r="F411" s="239"/>
      <c r="S411" s="240"/>
      <c r="T411" s="241"/>
      <c r="U411" s="240"/>
      <c r="V411" s="241"/>
      <c r="AF411" s="242"/>
      <c r="AI411" s="121" t="str">
        <f t="shared" si="12"/>
        <v/>
      </c>
    </row>
    <row r="412" spans="1:35" s="129" customFormat="1" ht="18.600000000000001" x14ac:dyDescent="0.2">
      <c r="A412" s="158"/>
      <c r="F412" s="239"/>
      <c r="S412" s="240"/>
      <c r="T412" s="241"/>
      <c r="U412" s="240"/>
      <c r="V412" s="241"/>
      <c r="AF412" s="242"/>
      <c r="AI412" s="121" t="str">
        <f t="shared" si="12"/>
        <v/>
      </c>
    </row>
    <row r="413" spans="1:35" s="129" customFormat="1" ht="18.600000000000001" x14ac:dyDescent="0.2">
      <c r="A413" s="158"/>
      <c r="F413" s="239"/>
      <c r="S413" s="240"/>
      <c r="T413" s="241"/>
      <c r="U413" s="240"/>
      <c r="V413" s="241"/>
      <c r="AF413" s="242"/>
      <c r="AI413" s="121" t="str">
        <f t="shared" si="12"/>
        <v/>
      </c>
    </row>
    <row r="414" spans="1:35" s="129" customFormat="1" ht="18.600000000000001" x14ac:dyDescent="0.2">
      <c r="A414" s="158"/>
      <c r="F414" s="239"/>
      <c r="S414" s="240"/>
      <c r="T414" s="241"/>
      <c r="U414" s="240"/>
      <c r="V414" s="241"/>
      <c r="AF414" s="242"/>
      <c r="AI414" s="121" t="str">
        <f t="shared" si="12"/>
        <v/>
      </c>
    </row>
    <row r="415" spans="1:35" s="129" customFormat="1" ht="18.600000000000001" x14ac:dyDescent="0.2">
      <c r="A415" s="158"/>
      <c r="F415" s="239"/>
      <c r="S415" s="240"/>
      <c r="T415" s="241"/>
      <c r="U415" s="240"/>
      <c r="V415" s="241"/>
      <c r="AF415" s="242"/>
      <c r="AI415" s="121" t="str">
        <f t="shared" si="12"/>
        <v/>
      </c>
    </row>
    <row r="416" spans="1:35" s="129" customFormat="1" ht="18.600000000000001" x14ac:dyDescent="0.2">
      <c r="A416" s="158"/>
      <c r="F416" s="239"/>
      <c r="S416" s="240"/>
      <c r="T416" s="241"/>
      <c r="U416" s="240"/>
      <c r="V416" s="241"/>
      <c r="AF416" s="242"/>
      <c r="AI416" s="121" t="str">
        <f t="shared" si="12"/>
        <v/>
      </c>
    </row>
    <row r="417" spans="1:35" s="129" customFormat="1" ht="18.600000000000001" x14ac:dyDescent="0.2">
      <c r="A417" s="158"/>
      <c r="F417" s="239"/>
      <c r="S417" s="240"/>
      <c r="T417" s="241"/>
      <c r="U417" s="240"/>
      <c r="V417" s="241"/>
      <c r="AF417" s="242"/>
      <c r="AI417" s="121" t="str">
        <f t="shared" si="12"/>
        <v/>
      </c>
    </row>
    <row r="418" spans="1:35" s="129" customFormat="1" ht="18.600000000000001" x14ac:dyDescent="0.2">
      <c r="A418" s="158"/>
      <c r="F418" s="239"/>
      <c r="S418" s="240"/>
      <c r="T418" s="241"/>
      <c r="U418" s="240"/>
      <c r="V418" s="241"/>
      <c r="AF418" s="242"/>
      <c r="AI418" s="121" t="str">
        <f t="shared" si="12"/>
        <v/>
      </c>
    </row>
    <row r="419" spans="1:35" s="129" customFormat="1" ht="18.600000000000001" x14ac:dyDescent="0.2">
      <c r="A419" s="158"/>
      <c r="F419" s="239"/>
      <c r="S419" s="240"/>
      <c r="T419" s="241"/>
      <c r="U419" s="240"/>
      <c r="V419" s="241"/>
      <c r="AF419" s="242"/>
      <c r="AI419" s="121" t="str">
        <f t="shared" si="12"/>
        <v/>
      </c>
    </row>
    <row r="420" spans="1:35" s="129" customFormat="1" ht="18.600000000000001" x14ac:dyDescent="0.2">
      <c r="A420" s="158"/>
      <c r="F420" s="239"/>
      <c r="S420" s="240"/>
      <c r="T420" s="241"/>
      <c r="U420" s="240"/>
      <c r="V420" s="241"/>
      <c r="AF420" s="242"/>
      <c r="AI420" s="121" t="str">
        <f t="shared" si="12"/>
        <v/>
      </c>
    </row>
    <row r="421" spans="1:35" s="129" customFormat="1" ht="18.600000000000001" x14ac:dyDescent="0.2">
      <c r="A421" s="158"/>
      <c r="F421" s="239"/>
      <c r="S421" s="240"/>
      <c r="T421" s="241"/>
      <c r="U421" s="240"/>
      <c r="V421" s="241"/>
      <c r="AF421" s="242"/>
      <c r="AI421" s="121" t="str">
        <f t="shared" si="12"/>
        <v/>
      </c>
    </row>
    <row r="422" spans="1:35" s="129" customFormat="1" ht="18.600000000000001" x14ac:dyDescent="0.2">
      <c r="A422" s="158"/>
      <c r="F422" s="239"/>
      <c r="S422" s="240"/>
      <c r="T422" s="241"/>
      <c r="U422" s="240"/>
      <c r="V422" s="241"/>
      <c r="AF422" s="242"/>
      <c r="AI422" s="121" t="str">
        <f t="shared" si="12"/>
        <v/>
      </c>
    </row>
    <row r="423" spans="1:35" s="129" customFormat="1" ht="18.600000000000001" x14ac:dyDescent="0.2">
      <c r="A423" s="158"/>
      <c r="F423" s="239"/>
      <c r="S423" s="240"/>
      <c r="T423" s="241"/>
      <c r="U423" s="240"/>
      <c r="V423" s="241"/>
      <c r="AF423" s="242"/>
      <c r="AI423" s="121" t="str">
        <f t="shared" si="12"/>
        <v/>
      </c>
    </row>
    <row r="424" spans="1:35" s="129" customFormat="1" ht="18.600000000000001" x14ac:dyDescent="0.2">
      <c r="A424" s="158"/>
      <c r="F424" s="239"/>
      <c r="S424" s="240"/>
      <c r="T424" s="241"/>
      <c r="U424" s="240"/>
      <c r="V424" s="241"/>
      <c r="AF424" s="242"/>
      <c r="AI424" s="121" t="str">
        <f t="shared" si="12"/>
        <v/>
      </c>
    </row>
    <row r="425" spans="1:35" s="129" customFormat="1" ht="18.600000000000001" x14ac:dyDescent="0.2">
      <c r="A425" s="158"/>
      <c r="F425" s="239"/>
      <c r="S425" s="240"/>
      <c r="T425" s="241"/>
      <c r="U425" s="240"/>
      <c r="V425" s="241"/>
      <c r="AF425" s="242"/>
      <c r="AI425" s="121" t="str">
        <f t="shared" si="12"/>
        <v/>
      </c>
    </row>
    <row r="426" spans="1:35" s="129" customFormat="1" ht="18.600000000000001" x14ac:dyDescent="0.2">
      <c r="A426" s="158"/>
      <c r="F426" s="239"/>
      <c r="S426" s="240"/>
      <c r="T426" s="241"/>
      <c r="U426" s="240"/>
      <c r="V426" s="241"/>
      <c r="AF426" s="242"/>
      <c r="AI426" s="121" t="str">
        <f t="shared" si="12"/>
        <v/>
      </c>
    </row>
    <row r="427" spans="1:35" s="129" customFormat="1" ht="18.600000000000001" x14ac:dyDescent="0.2">
      <c r="A427" s="158"/>
      <c r="F427" s="239"/>
      <c r="S427" s="240"/>
      <c r="T427" s="241"/>
      <c r="U427" s="240"/>
      <c r="V427" s="241"/>
      <c r="AF427" s="242"/>
      <c r="AI427" s="121" t="str">
        <f t="shared" si="12"/>
        <v/>
      </c>
    </row>
    <row r="428" spans="1:35" s="129" customFormat="1" ht="18.600000000000001" x14ac:dyDescent="0.2">
      <c r="A428" s="158"/>
      <c r="F428" s="239"/>
      <c r="S428" s="240"/>
      <c r="T428" s="241"/>
      <c r="U428" s="240"/>
      <c r="V428" s="241"/>
      <c r="AF428" s="242"/>
      <c r="AI428" s="121" t="str">
        <f t="shared" si="12"/>
        <v/>
      </c>
    </row>
    <row r="429" spans="1:35" s="129" customFormat="1" ht="18.600000000000001" x14ac:dyDescent="0.2">
      <c r="A429" s="158"/>
      <c r="F429" s="239"/>
      <c r="S429" s="240"/>
      <c r="T429" s="241"/>
      <c r="U429" s="240"/>
      <c r="V429" s="241"/>
      <c r="AF429" s="242"/>
      <c r="AI429" s="121" t="str">
        <f t="shared" si="12"/>
        <v/>
      </c>
    </row>
    <row r="430" spans="1:35" s="129" customFormat="1" ht="18.600000000000001" x14ac:dyDescent="0.2">
      <c r="A430" s="158"/>
      <c r="F430" s="239"/>
      <c r="S430" s="240"/>
      <c r="T430" s="241"/>
      <c r="U430" s="240"/>
      <c r="V430" s="241"/>
      <c r="AF430" s="242"/>
      <c r="AI430" s="121" t="str">
        <f t="shared" si="12"/>
        <v/>
      </c>
    </row>
    <row r="431" spans="1:35" s="129" customFormat="1" ht="18.600000000000001" x14ac:dyDescent="0.2">
      <c r="A431" s="158"/>
      <c r="F431" s="239"/>
      <c r="S431" s="240"/>
      <c r="T431" s="241"/>
      <c r="U431" s="240"/>
      <c r="V431" s="241"/>
      <c r="AF431" s="242"/>
      <c r="AI431" s="121" t="str">
        <f t="shared" si="12"/>
        <v/>
      </c>
    </row>
    <row r="432" spans="1:35" s="129" customFormat="1" ht="18.600000000000001" x14ac:dyDescent="0.2">
      <c r="A432" s="158"/>
      <c r="F432" s="239"/>
      <c r="S432" s="240"/>
      <c r="T432" s="241"/>
      <c r="U432" s="240"/>
      <c r="V432" s="241"/>
      <c r="AF432" s="242"/>
      <c r="AI432" s="121" t="str">
        <f t="shared" si="12"/>
        <v/>
      </c>
    </row>
    <row r="433" spans="1:35" s="129" customFormat="1" ht="18.600000000000001" x14ac:dyDescent="0.2">
      <c r="A433" s="158"/>
      <c r="F433" s="239"/>
      <c r="S433" s="240"/>
      <c r="T433" s="241"/>
      <c r="U433" s="240"/>
      <c r="V433" s="241"/>
      <c r="AF433" s="242"/>
      <c r="AI433" s="121" t="str">
        <f t="shared" si="12"/>
        <v/>
      </c>
    </row>
    <row r="434" spans="1:35" s="129" customFormat="1" ht="18.600000000000001" x14ac:dyDescent="0.2">
      <c r="A434" s="158"/>
      <c r="F434" s="239"/>
      <c r="S434" s="240"/>
      <c r="T434" s="241"/>
      <c r="U434" s="240"/>
      <c r="V434" s="241"/>
      <c r="AF434" s="242"/>
      <c r="AI434" s="121" t="str">
        <f t="shared" si="12"/>
        <v/>
      </c>
    </row>
    <row r="435" spans="1:35" s="129" customFormat="1" ht="18.600000000000001" x14ac:dyDescent="0.2">
      <c r="A435" s="158"/>
      <c r="F435" s="239"/>
      <c r="S435" s="240"/>
      <c r="T435" s="241"/>
      <c r="U435" s="240"/>
      <c r="V435" s="241"/>
      <c r="AF435" s="242"/>
      <c r="AI435" s="121" t="str">
        <f t="shared" si="12"/>
        <v/>
      </c>
    </row>
    <row r="436" spans="1:35" s="129" customFormat="1" ht="18.600000000000001" x14ac:dyDescent="0.2">
      <c r="A436" s="158"/>
      <c r="F436" s="239"/>
      <c r="S436" s="240"/>
      <c r="T436" s="241"/>
      <c r="U436" s="240"/>
      <c r="V436" s="241"/>
      <c r="AF436" s="242"/>
      <c r="AI436" s="121" t="str">
        <f t="shared" si="12"/>
        <v/>
      </c>
    </row>
    <row r="437" spans="1:35" s="129" customFormat="1" ht="18.600000000000001" x14ac:dyDescent="0.2">
      <c r="A437" s="158"/>
      <c r="F437" s="239"/>
      <c r="S437" s="240"/>
      <c r="T437" s="241"/>
      <c r="U437" s="240"/>
      <c r="V437" s="241"/>
      <c r="AF437" s="242"/>
      <c r="AI437" s="121" t="str">
        <f t="shared" si="12"/>
        <v/>
      </c>
    </row>
    <row r="438" spans="1:35" s="129" customFormat="1" ht="18.600000000000001" x14ac:dyDescent="0.2">
      <c r="A438" s="158"/>
      <c r="F438" s="239"/>
      <c r="S438" s="240"/>
      <c r="T438" s="241"/>
      <c r="U438" s="240"/>
      <c r="V438" s="241"/>
      <c r="AF438" s="242"/>
      <c r="AI438" s="121" t="str">
        <f t="shared" si="12"/>
        <v/>
      </c>
    </row>
    <row r="439" spans="1:35" s="129" customFormat="1" ht="18.600000000000001" x14ac:dyDescent="0.2">
      <c r="A439" s="158"/>
      <c r="F439" s="239"/>
      <c r="S439" s="240"/>
      <c r="T439" s="241"/>
      <c r="U439" s="240"/>
      <c r="V439" s="241"/>
      <c r="AF439" s="242"/>
      <c r="AI439" s="121" t="str">
        <f t="shared" si="12"/>
        <v/>
      </c>
    </row>
    <row r="440" spans="1:35" s="129" customFormat="1" ht="18.600000000000001" x14ac:dyDescent="0.2">
      <c r="A440" s="158"/>
      <c r="F440" s="239"/>
      <c r="S440" s="240"/>
      <c r="T440" s="241"/>
      <c r="U440" s="240"/>
      <c r="V440" s="241"/>
      <c r="AF440" s="242"/>
      <c r="AI440" s="121" t="str">
        <f t="shared" si="12"/>
        <v/>
      </c>
    </row>
    <row r="441" spans="1:35" s="129" customFormat="1" ht="18.600000000000001" x14ac:dyDescent="0.2">
      <c r="A441" s="158"/>
      <c r="F441" s="239"/>
      <c r="S441" s="240"/>
      <c r="T441" s="241"/>
      <c r="U441" s="240"/>
      <c r="V441" s="241"/>
      <c r="AF441" s="242"/>
      <c r="AI441" s="121" t="str">
        <f t="shared" si="12"/>
        <v/>
      </c>
    </row>
    <row r="442" spans="1:35" s="129" customFormat="1" ht="18.600000000000001" x14ac:dyDescent="0.2">
      <c r="A442" s="158"/>
      <c r="F442" s="239"/>
      <c r="S442" s="240"/>
      <c r="T442" s="241"/>
      <c r="U442" s="240"/>
      <c r="V442" s="241"/>
      <c r="AF442" s="242"/>
      <c r="AI442" s="121" t="str">
        <f t="shared" si="12"/>
        <v/>
      </c>
    </row>
    <row r="443" spans="1:35" s="129" customFormat="1" ht="18.600000000000001" x14ac:dyDescent="0.2">
      <c r="A443" s="158"/>
      <c r="F443" s="239"/>
      <c r="S443" s="240"/>
      <c r="T443" s="241"/>
      <c r="U443" s="240"/>
      <c r="V443" s="241"/>
      <c r="AF443" s="242"/>
      <c r="AI443" s="121" t="str">
        <f t="shared" si="12"/>
        <v/>
      </c>
    </row>
    <row r="444" spans="1:35" s="129" customFormat="1" ht="18.600000000000001" x14ac:dyDescent="0.2">
      <c r="A444" s="158"/>
      <c r="F444" s="239"/>
      <c r="S444" s="240"/>
      <c r="T444" s="241"/>
      <c r="U444" s="240"/>
      <c r="V444" s="241"/>
      <c r="AF444" s="242"/>
      <c r="AI444" s="121" t="str">
        <f t="shared" si="12"/>
        <v/>
      </c>
    </row>
    <row r="445" spans="1:35" s="129" customFormat="1" ht="18.600000000000001" x14ac:dyDescent="0.2">
      <c r="A445" s="158"/>
      <c r="F445" s="239"/>
      <c r="S445" s="240"/>
      <c r="T445" s="241"/>
      <c r="U445" s="240"/>
      <c r="V445" s="241"/>
      <c r="AF445" s="242"/>
      <c r="AI445" s="121" t="str">
        <f t="shared" si="12"/>
        <v/>
      </c>
    </row>
    <row r="446" spans="1:35" s="129" customFormat="1" ht="18.600000000000001" x14ac:dyDescent="0.2">
      <c r="A446" s="158"/>
      <c r="F446" s="239"/>
      <c r="S446" s="240"/>
      <c r="T446" s="241"/>
      <c r="U446" s="240"/>
      <c r="V446" s="241"/>
      <c r="AF446" s="242"/>
      <c r="AI446" s="121" t="str">
        <f t="shared" si="12"/>
        <v/>
      </c>
    </row>
    <row r="447" spans="1:35" s="129" customFormat="1" ht="18.600000000000001" x14ac:dyDescent="0.2">
      <c r="A447" s="158"/>
      <c r="F447" s="239"/>
      <c r="S447" s="240"/>
      <c r="T447" s="241"/>
      <c r="U447" s="240"/>
      <c r="V447" s="241"/>
      <c r="AF447" s="242"/>
      <c r="AI447" s="121" t="str">
        <f t="shared" si="12"/>
        <v/>
      </c>
    </row>
    <row r="448" spans="1:35" s="129" customFormat="1" ht="18.600000000000001" x14ac:dyDescent="0.2">
      <c r="A448" s="158"/>
      <c r="F448" s="239"/>
      <c r="S448" s="240"/>
      <c r="T448" s="241"/>
      <c r="U448" s="240"/>
      <c r="V448" s="241"/>
      <c r="AF448" s="242"/>
      <c r="AI448" s="121" t="str">
        <f t="shared" si="12"/>
        <v/>
      </c>
    </row>
    <row r="449" spans="1:35" s="129" customFormat="1" ht="18.600000000000001" x14ac:dyDescent="0.2">
      <c r="A449" s="158"/>
      <c r="F449" s="239"/>
      <c r="S449" s="240"/>
      <c r="T449" s="241"/>
      <c r="U449" s="240"/>
      <c r="V449" s="241"/>
      <c r="AF449" s="242"/>
      <c r="AI449" s="121" t="str">
        <f t="shared" si="12"/>
        <v/>
      </c>
    </row>
    <row r="450" spans="1:35" s="129" customFormat="1" ht="18.600000000000001" x14ac:dyDescent="0.2">
      <c r="A450" s="158"/>
      <c r="F450" s="239"/>
      <c r="S450" s="240"/>
      <c r="T450" s="241"/>
      <c r="U450" s="240"/>
      <c r="V450" s="241"/>
      <c r="AF450" s="242"/>
      <c r="AI450" s="121" t="str">
        <f t="shared" si="12"/>
        <v/>
      </c>
    </row>
    <row r="451" spans="1:35" s="129" customFormat="1" ht="18.600000000000001" x14ac:dyDescent="0.2">
      <c r="A451" s="158"/>
      <c r="F451" s="239"/>
      <c r="S451" s="240"/>
      <c r="T451" s="241"/>
      <c r="U451" s="240"/>
      <c r="V451" s="241"/>
      <c r="AF451" s="242"/>
      <c r="AI451" s="121" t="str">
        <f t="shared" si="12"/>
        <v/>
      </c>
    </row>
    <row r="452" spans="1:35" s="129" customFormat="1" ht="18.600000000000001" x14ac:dyDescent="0.2">
      <c r="A452" s="158"/>
      <c r="F452" s="239"/>
      <c r="S452" s="240"/>
      <c r="T452" s="241"/>
      <c r="U452" s="240"/>
      <c r="V452" s="241"/>
      <c r="AF452" s="242"/>
      <c r="AI452" s="121" t="str">
        <f t="shared" si="12"/>
        <v/>
      </c>
    </row>
    <row r="453" spans="1:35" s="129" customFormat="1" ht="18.600000000000001" x14ac:dyDescent="0.2">
      <c r="A453" s="158"/>
      <c r="F453" s="239"/>
      <c r="S453" s="240"/>
      <c r="T453" s="241"/>
      <c r="U453" s="240"/>
      <c r="V453" s="241"/>
      <c r="AF453" s="242"/>
      <c r="AI453" s="121" t="str">
        <f t="shared" si="12"/>
        <v/>
      </c>
    </row>
    <row r="454" spans="1:35" s="129" customFormat="1" ht="18.600000000000001" x14ac:dyDescent="0.2">
      <c r="A454" s="158"/>
      <c r="F454" s="239"/>
      <c r="S454" s="240"/>
      <c r="T454" s="241"/>
      <c r="U454" s="240"/>
      <c r="V454" s="241"/>
      <c r="AF454" s="242"/>
      <c r="AI454" s="121" t="str">
        <f t="shared" si="12"/>
        <v/>
      </c>
    </row>
    <row r="455" spans="1:35" s="129" customFormat="1" ht="18.600000000000001" x14ac:dyDescent="0.2">
      <c r="A455" s="158"/>
      <c r="F455" s="239"/>
      <c r="S455" s="240"/>
      <c r="T455" s="241"/>
      <c r="U455" s="240"/>
      <c r="V455" s="241"/>
      <c r="AF455" s="242"/>
      <c r="AI455" s="121" t="str">
        <f t="shared" si="12"/>
        <v/>
      </c>
    </row>
    <row r="456" spans="1:35" s="129" customFormat="1" ht="18.600000000000001" x14ac:dyDescent="0.2">
      <c r="A456" s="158"/>
      <c r="F456" s="239"/>
      <c r="S456" s="240"/>
      <c r="T456" s="241"/>
      <c r="U456" s="240"/>
      <c r="V456" s="241"/>
      <c r="AF456" s="242"/>
      <c r="AI456" s="121" t="str">
        <f t="shared" si="12"/>
        <v/>
      </c>
    </row>
    <row r="457" spans="1:35" s="129" customFormat="1" ht="18.600000000000001" x14ac:dyDescent="0.2">
      <c r="A457" s="158"/>
      <c r="F457" s="239"/>
      <c r="S457" s="240"/>
      <c r="T457" s="241"/>
      <c r="U457" s="240"/>
      <c r="V457" s="241"/>
      <c r="AF457" s="242"/>
      <c r="AI457" s="121" t="str">
        <f t="shared" si="12"/>
        <v/>
      </c>
    </row>
    <row r="458" spans="1:35" s="129" customFormat="1" ht="18.600000000000001" x14ac:dyDescent="0.2">
      <c r="A458" s="158"/>
      <c r="F458" s="239"/>
      <c r="S458" s="240"/>
      <c r="T458" s="241"/>
      <c r="U458" s="240"/>
      <c r="V458" s="241"/>
      <c r="AF458" s="242"/>
      <c r="AI458" s="121" t="str">
        <f t="shared" si="12"/>
        <v/>
      </c>
    </row>
    <row r="459" spans="1:35" s="129" customFormat="1" ht="18.600000000000001" x14ac:dyDescent="0.2">
      <c r="A459" s="158"/>
      <c r="F459" s="239"/>
      <c r="S459" s="240"/>
      <c r="T459" s="241"/>
      <c r="U459" s="240"/>
      <c r="V459" s="241"/>
      <c r="AF459" s="242"/>
      <c r="AI459" s="121" t="str">
        <f t="shared" si="12"/>
        <v/>
      </c>
    </row>
    <row r="460" spans="1:35" s="129" customFormat="1" ht="18.600000000000001" x14ac:dyDescent="0.2">
      <c r="A460" s="158"/>
      <c r="F460" s="239"/>
      <c r="S460" s="240"/>
      <c r="T460" s="241"/>
      <c r="U460" s="240"/>
      <c r="V460" s="241"/>
      <c r="AF460" s="242"/>
      <c r="AI460" s="121" t="str">
        <f t="shared" si="12"/>
        <v/>
      </c>
    </row>
    <row r="461" spans="1:35" s="129" customFormat="1" ht="18.600000000000001" x14ac:dyDescent="0.2">
      <c r="A461" s="158"/>
      <c r="F461" s="239"/>
      <c r="S461" s="240"/>
      <c r="T461" s="241"/>
      <c r="U461" s="240"/>
      <c r="V461" s="241"/>
      <c r="AF461" s="242"/>
      <c r="AI461" s="121" t="str">
        <f t="shared" ref="AI461:AI524" si="13">IF($F$2="","",IF(AND($B461&lt;&gt;"",$C$3="あり"),1,""))</f>
        <v/>
      </c>
    </row>
    <row r="462" spans="1:35" s="129" customFormat="1" ht="18.600000000000001" x14ac:dyDescent="0.2">
      <c r="A462" s="158"/>
      <c r="F462" s="239"/>
      <c r="S462" s="240"/>
      <c r="T462" s="241"/>
      <c r="U462" s="240"/>
      <c r="V462" s="241"/>
      <c r="AF462" s="242"/>
      <c r="AI462" s="121" t="str">
        <f t="shared" si="13"/>
        <v/>
      </c>
    </row>
    <row r="463" spans="1:35" s="129" customFormat="1" ht="18.600000000000001" x14ac:dyDescent="0.2">
      <c r="A463" s="158"/>
      <c r="F463" s="239"/>
      <c r="S463" s="240"/>
      <c r="T463" s="241"/>
      <c r="U463" s="240"/>
      <c r="V463" s="241"/>
      <c r="AF463" s="242"/>
      <c r="AI463" s="121" t="str">
        <f t="shared" si="13"/>
        <v/>
      </c>
    </row>
    <row r="464" spans="1:35" s="129" customFormat="1" ht="18.600000000000001" x14ac:dyDescent="0.2">
      <c r="A464" s="158"/>
      <c r="F464" s="239"/>
      <c r="S464" s="240"/>
      <c r="T464" s="241"/>
      <c r="U464" s="240"/>
      <c r="V464" s="241"/>
      <c r="AF464" s="242"/>
      <c r="AI464" s="121" t="str">
        <f t="shared" si="13"/>
        <v/>
      </c>
    </row>
    <row r="465" spans="1:35" s="129" customFormat="1" ht="18.600000000000001" x14ac:dyDescent="0.2">
      <c r="A465" s="158"/>
      <c r="F465" s="239"/>
      <c r="S465" s="240"/>
      <c r="T465" s="241"/>
      <c r="U465" s="240"/>
      <c r="V465" s="241"/>
      <c r="AF465" s="242"/>
      <c r="AI465" s="121" t="str">
        <f t="shared" si="13"/>
        <v/>
      </c>
    </row>
    <row r="466" spans="1:35" s="129" customFormat="1" ht="18.600000000000001" x14ac:dyDescent="0.2">
      <c r="A466" s="158"/>
      <c r="F466" s="239"/>
      <c r="S466" s="240"/>
      <c r="T466" s="241"/>
      <c r="U466" s="240"/>
      <c r="V466" s="241"/>
      <c r="AF466" s="242"/>
      <c r="AI466" s="121" t="str">
        <f t="shared" si="13"/>
        <v/>
      </c>
    </row>
    <row r="467" spans="1:35" s="129" customFormat="1" ht="18.600000000000001" x14ac:dyDescent="0.2">
      <c r="A467" s="158"/>
      <c r="F467" s="239"/>
      <c r="S467" s="240"/>
      <c r="T467" s="241"/>
      <c r="U467" s="240"/>
      <c r="V467" s="241"/>
      <c r="AF467" s="242"/>
      <c r="AI467" s="121" t="str">
        <f t="shared" si="13"/>
        <v/>
      </c>
    </row>
    <row r="468" spans="1:35" s="129" customFormat="1" ht="18.600000000000001" x14ac:dyDescent="0.2">
      <c r="A468" s="158"/>
      <c r="F468" s="239"/>
      <c r="S468" s="240"/>
      <c r="T468" s="241"/>
      <c r="U468" s="240"/>
      <c r="V468" s="241"/>
      <c r="AF468" s="242"/>
      <c r="AI468" s="121" t="str">
        <f t="shared" si="13"/>
        <v/>
      </c>
    </row>
    <row r="469" spans="1:35" s="129" customFormat="1" ht="18.600000000000001" x14ac:dyDescent="0.2">
      <c r="A469" s="158"/>
      <c r="F469" s="239"/>
      <c r="S469" s="240"/>
      <c r="T469" s="241"/>
      <c r="U469" s="240"/>
      <c r="V469" s="241"/>
      <c r="AF469" s="242"/>
      <c r="AI469" s="121" t="str">
        <f t="shared" si="13"/>
        <v/>
      </c>
    </row>
    <row r="470" spans="1:35" s="129" customFormat="1" ht="18.600000000000001" x14ac:dyDescent="0.2">
      <c r="A470" s="158"/>
      <c r="F470" s="239"/>
      <c r="S470" s="240"/>
      <c r="T470" s="241"/>
      <c r="U470" s="240"/>
      <c r="V470" s="241"/>
      <c r="AF470" s="242"/>
      <c r="AI470" s="121" t="str">
        <f t="shared" si="13"/>
        <v/>
      </c>
    </row>
    <row r="471" spans="1:35" s="129" customFormat="1" ht="18.600000000000001" x14ac:dyDescent="0.2">
      <c r="A471" s="158"/>
      <c r="F471" s="239"/>
      <c r="S471" s="240"/>
      <c r="T471" s="241"/>
      <c r="U471" s="240"/>
      <c r="V471" s="241"/>
      <c r="AF471" s="242"/>
      <c r="AI471" s="121" t="str">
        <f t="shared" si="13"/>
        <v/>
      </c>
    </row>
    <row r="472" spans="1:35" s="129" customFormat="1" ht="18.600000000000001" x14ac:dyDescent="0.2">
      <c r="A472" s="158"/>
      <c r="F472" s="239"/>
      <c r="S472" s="240"/>
      <c r="T472" s="241"/>
      <c r="U472" s="240"/>
      <c r="V472" s="241"/>
      <c r="AF472" s="242"/>
      <c r="AI472" s="121" t="str">
        <f t="shared" si="13"/>
        <v/>
      </c>
    </row>
    <row r="473" spans="1:35" s="129" customFormat="1" ht="18.600000000000001" x14ac:dyDescent="0.2">
      <c r="A473" s="158"/>
      <c r="F473" s="239"/>
      <c r="S473" s="240"/>
      <c r="T473" s="241"/>
      <c r="U473" s="240"/>
      <c r="V473" s="241"/>
      <c r="AF473" s="242"/>
      <c r="AI473" s="121" t="str">
        <f t="shared" si="13"/>
        <v/>
      </c>
    </row>
    <row r="474" spans="1:35" s="129" customFormat="1" ht="18.600000000000001" x14ac:dyDescent="0.2">
      <c r="A474" s="158"/>
      <c r="F474" s="239"/>
      <c r="S474" s="240"/>
      <c r="T474" s="241"/>
      <c r="U474" s="240"/>
      <c r="V474" s="241"/>
      <c r="AF474" s="242"/>
      <c r="AI474" s="121" t="str">
        <f t="shared" si="13"/>
        <v/>
      </c>
    </row>
    <row r="475" spans="1:35" s="129" customFormat="1" ht="18.600000000000001" x14ac:dyDescent="0.2">
      <c r="A475" s="158"/>
      <c r="F475" s="239"/>
      <c r="S475" s="240"/>
      <c r="T475" s="241"/>
      <c r="U475" s="240"/>
      <c r="V475" s="241"/>
      <c r="AF475" s="242"/>
      <c r="AI475" s="121" t="str">
        <f t="shared" si="13"/>
        <v/>
      </c>
    </row>
    <row r="476" spans="1:35" s="129" customFormat="1" ht="18.600000000000001" x14ac:dyDescent="0.2">
      <c r="A476" s="158"/>
      <c r="F476" s="239"/>
      <c r="S476" s="240"/>
      <c r="T476" s="241"/>
      <c r="U476" s="240"/>
      <c r="V476" s="241"/>
      <c r="AF476" s="242"/>
      <c r="AI476" s="121" t="str">
        <f t="shared" si="13"/>
        <v/>
      </c>
    </row>
    <row r="477" spans="1:35" s="129" customFormat="1" ht="18.600000000000001" x14ac:dyDescent="0.2">
      <c r="A477" s="158"/>
      <c r="F477" s="239"/>
      <c r="S477" s="240"/>
      <c r="T477" s="241"/>
      <c r="U477" s="240"/>
      <c r="V477" s="241"/>
      <c r="AF477" s="242"/>
      <c r="AI477" s="121" t="str">
        <f t="shared" si="13"/>
        <v/>
      </c>
    </row>
    <row r="478" spans="1:35" s="129" customFormat="1" ht="18.600000000000001" x14ac:dyDescent="0.2">
      <c r="A478" s="158"/>
      <c r="F478" s="239"/>
      <c r="S478" s="240"/>
      <c r="T478" s="241"/>
      <c r="U478" s="240"/>
      <c r="V478" s="241"/>
      <c r="AF478" s="242"/>
      <c r="AI478" s="121" t="str">
        <f t="shared" si="13"/>
        <v/>
      </c>
    </row>
    <row r="479" spans="1:35" s="129" customFormat="1" ht="18.600000000000001" x14ac:dyDescent="0.2">
      <c r="A479" s="158"/>
      <c r="F479" s="239"/>
      <c r="S479" s="240"/>
      <c r="T479" s="241"/>
      <c r="U479" s="240"/>
      <c r="V479" s="241"/>
      <c r="AF479" s="242"/>
      <c r="AI479" s="121" t="str">
        <f t="shared" si="13"/>
        <v/>
      </c>
    </row>
    <row r="480" spans="1:35" s="129" customFormat="1" ht="18.600000000000001" x14ac:dyDescent="0.2">
      <c r="A480" s="158"/>
      <c r="F480" s="239"/>
      <c r="S480" s="240"/>
      <c r="T480" s="241"/>
      <c r="U480" s="240"/>
      <c r="V480" s="241"/>
      <c r="AF480" s="242"/>
      <c r="AI480" s="121" t="str">
        <f t="shared" si="13"/>
        <v/>
      </c>
    </row>
    <row r="481" spans="1:35" s="129" customFormat="1" ht="18.600000000000001" x14ac:dyDescent="0.2">
      <c r="A481" s="158"/>
      <c r="F481" s="239"/>
      <c r="S481" s="240"/>
      <c r="T481" s="241"/>
      <c r="U481" s="240"/>
      <c r="V481" s="241"/>
      <c r="AF481" s="242"/>
      <c r="AI481" s="121" t="str">
        <f t="shared" si="13"/>
        <v/>
      </c>
    </row>
    <row r="482" spans="1:35" s="129" customFormat="1" ht="18.600000000000001" x14ac:dyDescent="0.2">
      <c r="A482" s="158"/>
      <c r="F482" s="239"/>
      <c r="S482" s="240"/>
      <c r="T482" s="241"/>
      <c r="U482" s="240"/>
      <c r="V482" s="241"/>
      <c r="AF482" s="242"/>
      <c r="AI482" s="121" t="str">
        <f t="shared" si="13"/>
        <v/>
      </c>
    </row>
    <row r="483" spans="1:35" s="129" customFormat="1" ht="18.600000000000001" x14ac:dyDescent="0.2">
      <c r="A483" s="158"/>
      <c r="F483" s="239"/>
      <c r="S483" s="240"/>
      <c r="T483" s="241"/>
      <c r="U483" s="240"/>
      <c r="V483" s="241"/>
      <c r="AF483" s="242"/>
      <c r="AI483" s="121" t="str">
        <f t="shared" si="13"/>
        <v/>
      </c>
    </row>
    <row r="484" spans="1:35" s="129" customFormat="1" ht="18.600000000000001" x14ac:dyDescent="0.2">
      <c r="A484" s="158"/>
      <c r="F484" s="239"/>
      <c r="S484" s="240"/>
      <c r="T484" s="241"/>
      <c r="U484" s="240"/>
      <c r="V484" s="241"/>
      <c r="AF484" s="242"/>
      <c r="AI484" s="121" t="str">
        <f t="shared" si="13"/>
        <v/>
      </c>
    </row>
    <row r="485" spans="1:35" s="129" customFormat="1" ht="18.600000000000001" x14ac:dyDescent="0.2">
      <c r="A485" s="158"/>
      <c r="F485" s="239"/>
      <c r="S485" s="240"/>
      <c r="T485" s="241"/>
      <c r="U485" s="240"/>
      <c r="V485" s="241"/>
      <c r="AF485" s="242"/>
      <c r="AI485" s="121" t="str">
        <f t="shared" si="13"/>
        <v/>
      </c>
    </row>
    <row r="486" spans="1:35" s="129" customFormat="1" ht="18.600000000000001" x14ac:dyDescent="0.2">
      <c r="A486" s="158"/>
      <c r="F486" s="239"/>
      <c r="S486" s="240"/>
      <c r="T486" s="241"/>
      <c r="U486" s="240"/>
      <c r="V486" s="241"/>
      <c r="AF486" s="242"/>
      <c r="AI486" s="121" t="str">
        <f t="shared" si="13"/>
        <v/>
      </c>
    </row>
    <row r="487" spans="1:35" s="129" customFormat="1" ht="18.600000000000001" x14ac:dyDescent="0.2">
      <c r="A487" s="158"/>
      <c r="F487" s="239"/>
      <c r="S487" s="240"/>
      <c r="T487" s="241"/>
      <c r="U487" s="240"/>
      <c r="V487" s="241"/>
      <c r="AF487" s="242"/>
      <c r="AI487" s="121" t="str">
        <f t="shared" si="13"/>
        <v/>
      </c>
    </row>
    <row r="488" spans="1:35" s="129" customFormat="1" ht="18.600000000000001" x14ac:dyDescent="0.2">
      <c r="A488" s="158"/>
      <c r="F488" s="239"/>
      <c r="S488" s="240"/>
      <c r="T488" s="241"/>
      <c r="U488" s="240"/>
      <c r="V488" s="241"/>
      <c r="AF488" s="242"/>
      <c r="AI488" s="121" t="str">
        <f t="shared" si="13"/>
        <v/>
      </c>
    </row>
    <row r="489" spans="1:35" s="129" customFormat="1" ht="18.600000000000001" x14ac:dyDescent="0.2">
      <c r="A489" s="158"/>
      <c r="F489" s="239"/>
      <c r="S489" s="240"/>
      <c r="T489" s="241"/>
      <c r="U489" s="240"/>
      <c r="V489" s="241"/>
      <c r="AF489" s="242"/>
      <c r="AI489" s="121" t="str">
        <f t="shared" si="13"/>
        <v/>
      </c>
    </row>
    <row r="490" spans="1:35" s="129" customFormat="1" ht="18.600000000000001" x14ac:dyDescent="0.2">
      <c r="A490" s="158"/>
      <c r="F490" s="239"/>
      <c r="S490" s="240"/>
      <c r="T490" s="241"/>
      <c r="U490" s="240"/>
      <c r="V490" s="241"/>
      <c r="AF490" s="242"/>
      <c r="AI490" s="121" t="str">
        <f t="shared" si="13"/>
        <v/>
      </c>
    </row>
    <row r="491" spans="1:35" s="129" customFormat="1" ht="18.600000000000001" x14ac:dyDescent="0.2">
      <c r="A491" s="158"/>
      <c r="F491" s="239"/>
      <c r="S491" s="240"/>
      <c r="T491" s="241"/>
      <c r="U491" s="240"/>
      <c r="V491" s="241"/>
      <c r="AF491" s="242"/>
      <c r="AI491" s="121" t="str">
        <f t="shared" si="13"/>
        <v/>
      </c>
    </row>
    <row r="492" spans="1:35" s="129" customFormat="1" ht="18.600000000000001" x14ac:dyDescent="0.2">
      <c r="A492" s="158"/>
      <c r="F492" s="239"/>
      <c r="S492" s="240"/>
      <c r="T492" s="241"/>
      <c r="U492" s="240"/>
      <c r="V492" s="241"/>
      <c r="AF492" s="242"/>
      <c r="AI492" s="121" t="str">
        <f t="shared" si="13"/>
        <v/>
      </c>
    </row>
    <row r="493" spans="1:35" s="129" customFormat="1" ht="18.600000000000001" x14ac:dyDescent="0.2">
      <c r="A493" s="158"/>
      <c r="F493" s="239"/>
      <c r="S493" s="240"/>
      <c r="T493" s="241"/>
      <c r="U493" s="240"/>
      <c r="V493" s="241"/>
      <c r="AF493" s="242"/>
      <c r="AI493" s="121" t="str">
        <f t="shared" si="13"/>
        <v/>
      </c>
    </row>
    <row r="494" spans="1:35" s="129" customFormat="1" ht="18.600000000000001" x14ac:dyDescent="0.2">
      <c r="A494" s="158"/>
      <c r="F494" s="239"/>
      <c r="S494" s="240"/>
      <c r="T494" s="241"/>
      <c r="U494" s="240"/>
      <c r="V494" s="241"/>
      <c r="AF494" s="242"/>
      <c r="AI494" s="121" t="str">
        <f t="shared" si="13"/>
        <v/>
      </c>
    </row>
    <row r="495" spans="1:35" s="129" customFormat="1" ht="18.600000000000001" x14ac:dyDescent="0.2">
      <c r="A495" s="158"/>
      <c r="F495" s="239"/>
      <c r="S495" s="240"/>
      <c r="T495" s="241"/>
      <c r="U495" s="240"/>
      <c r="V495" s="241"/>
      <c r="AF495" s="242"/>
      <c r="AI495" s="121" t="str">
        <f t="shared" si="13"/>
        <v/>
      </c>
    </row>
    <row r="496" spans="1:35" s="129" customFormat="1" ht="18.600000000000001" x14ac:dyDescent="0.2">
      <c r="A496" s="158"/>
      <c r="F496" s="239"/>
      <c r="S496" s="240"/>
      <c r="T496" s="241"/>
      <c r="U496" s="240"/>
      <c r="V496" s="241"/>
      <c r="AF496" s="242"/>
      <c r="AI496" s="121" t="str">
        <f t="shared" si="13"/>
        <v/>
      </c>
    </row>
    <row r="497" spans="1:35" s="129" customFormat="1" ht="18.600000000000001" x14ac:dyDescent="0.2">
      <c r="A497" s="158"/>
      <c r="F497" s="239"/>
      <c r="S497" s="240"/>
      <c r="T497" s="241"/>
      <c r="U497" s="240"/>
      <c r="V497" s="241"/>
      <c r="AF497" s="242"/>
      <c r="AI497" s="121" t="str">
        <f t="shared" si="13"/>
        <v/>
      </c>
    </row>
    <row r="498" spans="1:35" s="129" customFormat="1" ht="18.600000000000001" x14ac:dyDescent="0.2">
      <c r="A498" s="158"/>
      <c r="F498" s="239"/>
      <c r="S498" s="240"/>
      <c r="T498" s="241"/>
      <c r="U498" s="240"/>
      <c r="V498" s="241"/>
      <c r="AF498" s="242"/>
      <c r="AI498" s="121" t="str">
        <f t="shared" si="13"/>
        <v/>
      </c>
    </row>
    <row r="499" spans="1:35" s="129" customFormat="1" ht="18.600000000000001" x14ac:dyDescent="0.2">
      <c r="A499" s="158"/>
      <c r="F499" s="239"/>
      <c r="S499" s="240"/>
      <c r="T499" s="241"/>
      <c r="U499" s="240"/>
      <c r="V499" s="241"/>
      <c r="AF499" s="242"/>
      <c r="AI499" s="121" t="str">
        <f t="shared" si="13"/>
        <v/>
      </c>
    </row>
    <row r="500" spans="1:35" s="129" customFormat="1" ht="18.600000000000001" x14ac:dyDescent="0.2">
      <c r="A500" s="158"/>
      <c r="F500" s="239"/>
      <c r="S500" s="240"/>
      <c r="T500" s="241"/>
      <c r="U500" s="240"/>
      <c r="V500" s="241"/>
      <c r="AF500" s="242"/>
      <c r="AI500" s="121" t="str">
        <f t="shared" si="13"/>
        <v/>
      </c>
    </row>
    <row r="501" spans="1:35" s="129" customFormat="1" ht="18.600000000000001" x14ac:dyDescent="0.2">
      <c r="A501" s="158"/>
      <c r="F501" s="239"/>
      <c r="S501" s="240"/>
      <c r="T501" s="241"/>
      <c r="U501" s="240"/>
      <c r="V501" s="241"/>
      <c r="AF501" s="242"/>
      <c r="AI501" s="121" t="str">
        <f t="shared" si="13"/>
        <v/>
      </c>
    </row>
    <row r="502" spans="1:35" s="129" customFormat="1" ht="18.600000000000001" x14ac:dyDescent="0.2">
      <c r="A502" s="158"/>
      <c r="F502" s="239"/>
      <c r="S502" s="240"/>
      <c r="T502" s="241"/>
      <c r="U502" s="240"/>
      <c r="V502" s="241"/>
      <c r="AF502" s="242"/>
      <c r="AI502" s="121" t="str">
        <f t="shared" si="13"/>
        <v/>
      </c>
    </row>
    <row r="503" spans="1:35" s="129" customFormat="1" ht="18.600000000000001" x14ac:dyDescent="0.2">
      <c r="A503" s="158"/>
      <c r="F503" s="239"/>
      <c r="S503" s="240"/>
      <c r="T503" s="241"/>
      <c r="U503" s="240"/>
      <c r="V503" s="241"/>
      <c r="AF503" s="242"/>
      <c r="AI503" s="121" t="str">
        <f t="shared" si="13"/>
        <v/>
      </c>
    </row>
    <row r="504" spans="1:35" s="129" customFormat="1" ht="18.600000000000001" x14ac:dyDescent="0.2">
      <c r="A504" s="158"/>
      <c r="F504" s="239"/>
      <c r="S504" s="240"/>
      <c r="T504" s="241"/>
      <c r="U504" s="240"/>
      <c r="V504" s="241"/>
      <c r="AF504" s="242"/>
      <c r="AI504" s="121" t="str">
        <f t="shared" si="13"/>
        <v/>
      </c>
    </row>
    <row r="505" spans="1:35" s="129" customFormat="1" ht="18.600000000000001" x14ac:dyDescent="0.2">
      <c r="A505" s="158"/>
      <c r="F505" s="239"/>
      <c r="S505" s="240"/>
      <c r="T505" s="241"/>
      <c r="U505" s="240"/>
      <c r="V505" s="241"/>
      <c r="AF505" s="242"/>
      <c r="AI505" s="121" t="str">
        <f t="shared" si="13"/>
        <v/>
      </c>
    </row>
    <row r="506" spans="1:35" s="129" customFormat="1" ht="18.600000000000001" x14ac:dyDescent="0.2">
      <c r="A506" s="158"/>
      <c r="F506" s="239"/>
      <c r="S506" s="240"/>
      <c r="T506" s="241"/>
      <c r="U506" s="240"/>
      <c r="V506" s="241"/>
      <c r="AF506" s="242"/>
      <c r="AI506" s="121" t="str">
        <f t="shared" si="13"/>
        <v/>
      </c>
    </row>
    <row r="507" spans="1:35" s="129" customFormat="1" ht="18.600000000000001" x14ac:dyDescent="0.2">
      <c r="A507" s="158"/>
      <c r="F507" s="239"/>
      <c r="S507" s="240"/>
      <c r="T507" s="241"/>
      <c r="U507" s="240"/>
      <c r="V507" s="241"/>
      <c r="AF507" s="242"/>
      <c r="AI507" s="121" t="str">
        <f t="shared" si="13"/>
        <v/>
      </c>
    </row>
    <row r="508" spans="1:35" s="129" customFormat="1" ht="18.600000000000001" x14ac:dyDescent="0.2">
      <c r="A508" s="158"/>
      <c r="F508" s="239"/>
      <c r="S508" s="240"/>
      <c r="T508" s="241"/>
      <c r="U508" s="240"/>
      <c r="V508" s="241"/>
      <c r="AF508" s="242"/>
      <c r="AI508" s="121" t="str">
        <f t="shared" si="13"/>
        <v/>
      </c>
    </row>
    <row r="509" spans="1:35" s="129" customFormat="1" ht="18.600000000000001" x14ac:dyDescent="0.2">
      <c r="A509" s="158"/>
      <c r="F509" s="239"/>
      <c r="S509" s="240"/>
      <c r="T509" s="241"/>
      <c r="U509" s="240"/>
      <c r="V509" s="241"/>
      <c r="AF509" s="242"/>
      <c r="AI509" s="121" t="str">
        <f t="shared" si="13"/>
        <v/>
      </c>
    </row>
    <row r="510" spans="1:35" s="129" customFormat="1" ht="18.600000000000001" x14ac:dyDescent="0.2">
      <c r="A510" s="158"/>
      <c r="F510" s="239"/>
      <c r="S510" s="240"/>
      <c r="T510" s="241"/>
      <c r="U510" s="240"/>
      <c r="V510" s="241"/>
      <c r="AF510" s="242"/>
      <c r="AI510" s="121" t="str">
        <f t="shared" si="13"/>
        <v/>
      </c>
    </row>
    <row r="511" spans="1:35" s="129" customFormat="1" ht="18.600000000000001" x14ac:dyDescent="0.2">
      <c r="A511" s="158"/>
      <c r="F511" s="239"/>
      <c r="S511" s="240"/>
      <c r="T511" s="241"/>
      <c r="U511" s="240"/>
      <c r="V511" s="241"/>
      <c r="AF511" s="242"/>
      <c r="AI511" s="121" t="str">
        <f t="shared" si="13"/>
        <v/>
      </c>
    </row>
    <row r="512" spans="1:35" s="129" customFormat="1" ht="18.600000000000001" x14ac:dyDescent="0.2">
      <c r="A512" s="158"/>
      <c r="F512" s="239"/>
      <c r="S512" s="240"/>
      <c r="T512" s="241"/>
      <c r="U512" s="240"/>
      <c r="V512" s="241"/>
      <c r="AF512" s="242"/>
      <c r="AI512" s="121" t="str">
        <f t="shared" si="13"/>
        <v/>
      </c>
    </row>
    <row r="513" spans="1:35" s="129" customFormat="1" ht="18.600000000000001" x14ac:dyDescent="0.2">
      <c r="A513" s="158"/>
      <c r="F513" s="239"/>
      <c r="S513" s="240"/>
      <c r="T513" s="241"/>
      <c r="U513" s="240"/>
      <c r="V513" s="241"/>
      <c r="AF513" s="242"/>
      <c r="AI513" s="121" t="str">
        <f t="shared" si="13"/>
        <v/>
      </c>
    </row>
    <row r="514" spans="1:35" s="129" customFormat="1" ht="18.600000000000001" x14ac:dyDescent="0.2">
      <c r="A514" s="158"/>
      <c r="F514" s="239"/>
      <c r="S514" s="240"/>
      <c r="T514" s="241"/>
      <c r="U514" s="240"/>
      <c r="V514" s="241"/>
      <c r="AF514" s="242"/>
      <c r="AI514" s="121" t="str">
        <f t="shared" si="13"/>
        <v/>
      </c>
    </row>
    <row r="515" spans="1:35" s="129" customFormat="1" ht="18.600000000000001" x14ac:dyDescent="0.2">
      <c r="A515" s="158"/>
      <c r="F515" s="239"/>
      <c r="S515" s="240"/>
      <c r="T515" s="241"/>
      <c r="U515" s="240"/>
      <c r="V515" s="241"/>
      <c r="AF515" s="242"/>
      <c r="AI515" s="121" t="str">
        <f t="shared" si="13"/>
        <v/>
      </c>
    </row>
    <row r="516" spans="1:35" s="129" customFormat="1" ht="18.600000000000001" x14ac:dyDescent="0.2">
      <c r="A516" s="158"/>
      <c r="F516" s="239"/>
      <c r="S516" s="240"/>
      <c r="T516" s="241"/>
      <c r="U516" s="240"/>
      <c r="V516" s="241"/>
      <c r="AF516" s="242"/>
      <c r="AI516" s="121" t="str">
        <f t="shared" si="13"/>
        <v/>
      </c>
    </row>
    <row r="517" spans="1:35" s="129" customFormat="1" ht="18.600000000000001" x14ac:dyDescent="0.2">
      <c r="A517" s="158"/>
      <c r="F517" s="239"/>
      <c r="S517" s="240"/>
      <c r="T517" s="241"/>
      <c r="U517" s="240"/>
      <c r="V517" s="241"/>
      <c r="AF517" s="242"/>
      <c r="AI517" s="121" t="str">
        <f t="shared" si="13"/>
        <v/>
      </c>
    </row>
    <row r="518" spans="1:35" s="129" customFormat="1" ht="18.600000000000001" x14ac:dyDescent="0.2">
      <c r="A518" s="158"/>
      <c r="F518" s="239"/>
      <c r="S518" s="240"/>
      <c r="T518" s="241"/>
      <c r="U518" s="240"/>
      <c r="V518" s="241"/>
      <c r="AF518" s="242"/>
      <c r="AI518" s="121" t="str">
        <f t="shared" si="13"/>
        <v/>
      </c>
    </row>
    <row r="519" spans="1:35" s="129" customFormat="1" ht="18.600000000000001" x14ac:dyDescent="0.2">
      <c r="A519" s="158"/>
      <c r="F519" s="239"/>
      <c r="S519" s="240"/>
      <c r="T519" s="241"/>
      <c r="U519" s="240"/>
      <c r="V519" s="241"/>
      <c r="AF519" s="242"/>
      <c r="AI519" s="121" t="str">
        <f t="shared" si="13"/>
        <v/>
      </c>
    </row>
    <row r="520" spans="1:35" s="129" customFormat="1" ht="18.600000000000001" x14ac:dyDescent="0.2">
      <c r="A520" s="158"/>
      <c r="F520" s="239"/>
      <c r="S520" s="240"/>
      <c r="T520" s="241"/>
      <c r="U520" s="240"/>
      <c r="V520" s="241"/>
      <c r="AF520" s="242"/>
      <c r="AI520" s="121" t="str">
        <f t="shared" si="13"/>
        <v/>
      </c>
    </row>
    <row r="521" spans="1:35" s="129" customFormat="1" ht="18.600000000000001" x14ac:dyDescent="0.2">
      <c r="A521" s="158"/>
      <c r="F521" s="239"/>
      <c r="S521" s="240"/>
      <c r="T521" s="241"/>
      <c r="U521" s="240"/>
      <c r="V521" s="241"/>
      <c r="AF521" s="242"/>
      <c r="AI521" s="121" t="str">
        <f t="shared" si="13"/>
        <v/>
      </c>
    </row>
    <row r="522" spans="1:35" s="129" customFormat="1" ht="18.600000000000001" x14ac:dyDescent="0.2">
      <c r="A522" s="158"/>
      <c r="F522" s="239"/>
      <c r="S522" s="240"/>
      <c r="T522" s="241"/>
      <c r="U522" s="240"/>
      <c r="V522" s="241"/>
      <c r="AF522" s="242"/>
      <c r="AI522" s="121" t="str">
        <f t="shared" si="13"/>
        <v/>
      </c>
    </row>
    <row r="523" spans="1:35" s="129" customFormat="1" ht="18.600000000000001" x14ac:dyDescent="0.2">
      <c r="A523" s="158"/>
      <c r="F523" s="239"/>
      <c r="S523" s="240"/>
      <c r="T523" s="241"/>
      <c r="U523" s="240"/>
      <c r="V523" s="241"/>
      <c r="AF523" s="242"/>
      <c r="AI523" s="121" t="str">
        <f t="shared" si="13"/>
        <v/>
      </c>
    </row>
    <row r="524" spans="1:35" s="129" customFormat="1" ht="18.600000000000001" x14ac:dyDescent="0.2">
      <c r="A524" s="158"/>
      <c r="F524" s="239"/>
      <c r="S524" s="240"/>
      <c r="T524" s="241"/>
      <c r="U524" s="240"/>
      <c r="V524" s="241"/>
      <c r="AF524" s="242"/>
      <c r="AI524" s="121" t="str">
        <f t="shared" si="13"/>
        <v/>
      </c>
    </row>
    <row r="525" spans="1:35" s="129" customFormat="1" ht="18.600000000000001" x14ac:dyDescent="0.2">
      <c r="A525" s="158"/>
      <c r="F525" s="239"/>
      <c r="S525" s="240"/>
      <c r="T525" s="241"/>
      <c r="U525" s="240"/>
      <c r="V525" s="241"/>
      <c r="AF525" s="242"/>
      <c r="AI525" s="121" t="str">
        <f t="shared" ref="AI525:AI588" si="14">IF($F$2="","",IF(AND($B525&lt;&gt;"",$C$3="あり"),1,""))</f>
        <v/>
      </c>
    </row>
    <row r="526" spans="1:35" s="129" customFormat="1" ht="18.600000000000001" x14ac:dyDescent="0.2">
      <c r="A526" s="158"/>
      <c r="F526" s="239"/>
      <c r="S526" s="240"/>
      <c r="T526" s="241"/>
      <c r="U526" s="240"/>
      <c r="V526" s="241"/>
      <c r="AF526" s="242"/>
      <c r="AI526" s="121" t="str">
        <f t="shared" si="14"/>
        <v/>
      </c>
    </row>
    <row r="527" spans="1:35" s="129" customFormat="1" ht="18.600000000000001" x14ac:dyDescent="0.2">
      <c r="A527" s="158"/>
      <c r="F527" s="239"/>
      <c r="S527" s="240"/>
      <c r="T527" s="241"/>
      <c r="U527" s="240"/>
      <c r="V527" s="241"/>
      <c r="AF527" s="242"/>
      <c r="AI527" s="121" t="str">
        <f t="shared" si="14"/>
        <v/>
      </c>
    </row>
    <row r="528" spans="1:35" s="129" customFormat="1" ht="18.600000000000001" x14ac:dyDescent="0.2">
      <c r="A528" s="158"/>
      <c r="F528" s="239"/>
      <c r="S528" s="240"/>
      <c r="T528" s="241"/>
      <c r="U528" s="240"/>
      <c r="V528" s="241"/>
      <c r="AF528" s="242"/>
      <c r="AI528" s="121" t="str">
        <f t="shared" si="14"/>
        <v/>
      </c>
    </row>
    <row r="529" spans="1:35" s="129" customFormat="1" ht="18.600000000000001" x14ac:dyDescent="0.2">
      <c r="A529" s="158"/>
      <c r="F529" s="239"/>
      <c r="S529" s="240"/>
      <c r="T529" s="241"/>
      <c r="U529" s="240"/>
      <c r="V529" s="241"/>
      <c r="AF529" s="242"/>
      <c r="AI529" s="121" t="str">
        <f t="shared" si="14"/>
        <v/>
      </c>
    </row>
    <row r="530" spans="1:35" s="129" customFormat="1" ht="18.600000000000001" x14ac:dyDescent="0.2">
      <c r="A530" s="158"/>
      <c r="F530" s="239"/>
      <c r="S530" s="240"/>
      <c r="T530" s="241"/>
      <c r="U530" s="240"/>
      <c r="V530" s="241"/>
      <c r="AF530" s="242"/>
      <c r="AI530" s="121" t="str">
        <f t="shared" si="14"/>
        <v/>
      </c>
    </row>
    <row r="531" spans="1:35" s="129" customFormat="1" ht="18.600000000000001" x14ac:dyDescent="0.2">
      <c r="A531" s="158"/>
      <c r="F531" s="239"/>
      <c r="S531" s="240"/>
      <c r="T531" s="241"/>
      <c r="U531" s="240"/>
      <c r="V531" s="241"/>
      <c r="AF531" s="242"/>
      <c r="AI531" s="121" t="str">
        <f t="shared" si="14"/>
        <v/>
      </c>
    </row>
    <row r="532" spans="1:35" s="129" customFormat="1" ht="18.600000000000001" x14ac:dyDescent="0.2">
      <c r="A532" s="158"/>
      <c r="F532" s="239"/>
      <c r="S532" s="240"/>
      <c r="T532" s="241"/>
      <c r="U532" s="240"/>
      <c r="V532" s="241"/>
      <c r="AF532" s="242"/>
      <c r="AI532" s="121" t="str">
        <f t="shared" si="14"/>
        <v/>
      </c>
    </row>
    <row r="533" spans="1:35" s="129" customFormat="1" ht="18.600000000000001" x14ac:dyDescent="0.2">
      <c r="A533" s="158"/>
      <c r="F533" s="239"/>
      <c r="S533" s="240"/>
      <c r="T533" s="241"/>
      <c r="U533" s="240"/>
      <c r="V533" s="241"/>
      <c r="AF533" s="242"/>
      <c r="AI533" s="121" t="str">
        <f t="shared" si="14"/>
        <v/>
      </c>
    </row>
    <row r="534" spans="1:35" s="129" customFormat="1" ht="18.600000000000001" x14ac:dyDescent="0.2">
      <c r="A534" s="158"/>
      <c r="F534" s="239"/>
      <c r="S534" s="240"/>
      <c r="T534" s="241"/>
      <c r="U534" s="240"/>
      <c r="V534" s="241"/>
      <c r="AF534" s="242"/>
      <c r="AI534" s="121" t="str">
        <f t="shared" si="14"/>
        <v/>
      </c>
    </row>
    <row r="535" spans="1:35" s="129" customFormat="1" ht="18.600000000000001" x14ac:dyDescent="0.2">
      <c r="A535" s="158"/>
      <c r="F535" s="239"/>
      <c r="S535" s="240"/>
      <c r="T535" s="241"/>
      <c r="U535" s="240"/>
      <c r="V535" s="241"/>
      <c r="AF535" s="242"/>
      <c r="AI535" s="121" t="str">
        <f t="shared" si="14"/>
        <v/>
      </c>
    </row>
    <row r="536" spans="1:35" s="129" customFormat="1" ht="18.600000000000001" x14ac:dyDescent="0.2">
      <c r="A536" s="158"/>
      <c r="F536" s="239"/>
      <c r="S536" s="240"/>
      <c r="T536" s="241"/>
      <c r="U536" s="240"/>
      <c r="V536" s="241"/>
      <c r="AF536" s="242"/>
      <c r="AI536" s="121" t="str">
        <f t="shared" si="14"/>
        <v/>
      </c>
    </row>
    <row r="537" spans="1:35" s="129" customFormat="1" ht="18.600000000000001" x14ac:dyDescent="0.2">
      <c r="A537" s="158"/>
      <c r="F537" s="239"/>
      <c r="S537" s="240"/>
      <c r="T537" s="241"/>
      <c r="U537" s="240"/>
      <c r="V537" s="241"/>
      <c r="AF537" s="242"/>
      <c r="AI537" s="121" t="str">
        <f t="shared" si="14"/>
        <v/>
      </c>
    </row>
    <row r="538" spans="1:35" s="129" customFormat="1" ht="18.600000000000001" x14ac:dyDescent="0.2">
      <c r="A538" s="158"/>
      <c r="F538" s="239"/>
      <c r="S538" s="240"/>
      <c r="T538" s="241"/>
      <c r="U538" s="240"/>
      <c r="V538" s="241"/>
      <c r="AF538" s="242"/>
      <c r="AI538" s="121" t="str">
        <f t="shared" si="14"/>
        <v/>
      </c>
    </row>
    <row r="539" spans="1:35" s="129" customFormat="1" ht="18.600000000000001" x14ac:dyDescent="0.2">
      <c r="A539" s="158"/>
      <c r="F539" s="239"/>
      <c r="S539" s="240"/>
      <c r="T539" s="241"/>
      <c r="U539" s="240"/>
      <c r="V539" s="241"/>
      <c r="AF539" s="242"/>
      <c r="AI539" s="121" t="str">
        <f t="shared" si="14"/>
        <v/>
      </c>
    </row>
    <row r="540" spans="1:35" s="129" customFormat="1" ht="18.600000000000001" x14ac:dyDescent="0.2">
      <c r="A540" s="158"/>
      <c r="F540" s="239"/>
      <c r="S540" s="240"/>
      <c r="T540" s="241"/>
      <c r="U540" s="240"/>
      <c r="V540" s="241"/>
      <c r="AF540" s="242"/>
      <c r="AI540" s="121" t="str">
        <f t="shared" si="14"/>
        <v/>
      </c>
    </row>
    <row r="541" spans="1:35" s="129" customFormat="1" ht="18.600000000000001" x14ac:dyDescent="0.2">
      <c r="A541" s="158"/>
      <c r="F541" s="239"/>
      <c r="S541" s="240"/>
      <c r="T541" s="241"/>
      <c r="U541" s="240"/>
      <c r="V541" s="241"/>
      <c r="AF541" s="242"/>
      <c r="AI541" s="121" t="str">
        <f t="shared" si="14"/>
        <v/>
      </c>
    </row>
    <row r="542" spans="1:35" s="129" customFormat="1" ht="18.600000000000001" x14ac:dyDescent="0.2">
      <c r="A542" s="158"/>
      <c r="F542" s="239"/>
      <c r="S542" s="240"/>
      <c r="T542" s="241"/>
      <c r="U542" s="240"/>
      <c r="V542" s="241"/>
      <c r="AF542" s="242"/>
      <c r="AI542" s="121" t="str">
        <f t="shared" si="14"/>
        <v/>
      </c>
    </row>
    <row r="543" spans="1:35" s="129" customFormat="1" ht="18.600000000000001" x14ac:dyDescent="0.2">
      <c r="A543" s="158"/>
      <c r="F543" s="239"/>
      <c r="S543" s="240"/>
      <c r="T543" s="241"/>
      <c r="U543" s="240"/>
      <c r="V543" s="241"/>
      <c r="AF543" s="242"/>
      <c r="AI543" s="121" t="str">
        <f t="shared" si="14"/>
        <v/>
      </c>
    </row>
    <row r="544" spans="1:35" s="129" customFormat="1" ht="18.600000000000001" x14ac:dyDescent="0.2">
      <c r="A544" s="158"/>
      <c r="F544" s="239"/>
      <c r="S544" s="240"/>
      <c r="T544" s="241"/>
      <c r="U544" s="240"/>
      <c r="V544" s="241"/>
      <c r="AF544" s="242"/>
      <c r="AI544" s="121" t="str">
        <f t="shared" si="14"/>
        <v/>
      </c>
    </row>
    <row r="545" spans="1:35" s="129" customFormat="1" ht="18.600000000000001" x14ac:dyDescent="0.2">
      <c r="A545" s="158"/>
      <c r="F545" s="239"/>
      <c r="S545" s="240"/>
      <c r="T545" s="241"/>
      <c r="U545" s="240"/>
      <c r="V545" s="241"/>
      <c r="AF545" s="242"/>
      <c r="AI545" s="121" t="str">
        <f t="shared" si="14"/>
        <v/>
      </c>
    </row>
    <row r="546" spans="1:35" s="129" customFormat="1" ht="18.600000000000001" x14ac:dyDescent="0.2">
      <c r="A546" s="158"/>
      <c r="F546" s="239"/>
      <c r="S546" s="240"/>
      <c r="T546" s="241"/>
      <c r="U546" s="240"/>
      <c r="V546" s="241"/>
      <c r="AF546" s="242"/>
      <c r="AI546" s="121" t="str">
        <f t="shared" si="14"/>
        <v/>
      </c>
    </row>
    <row r="547" spans="1:35" s="129" customFormat="1" ht="18.600000000000001" x14ac:dyDescent="0.2">
      <c r="A547" s="158"/>
      <c r="F547" s="239"/>
      <c r="S547" s="240"/>
      <c r="T547" s="241"/>
      <c r="U547" s="240"/>
      <c r="V547" s="241"/>
      <c r="AF547" s="242"/>
      <c r="AI547" s="121" t="str">
        <f t="shared" si="14"/>
        <v/>
      </c>
    </row>
    <row r="548" spans="1:35" s="129" customFormat="1" ht="18.600000000000001" x14ac:dyDescent="0.2">
      <c r="A548" s="158"/>
      <c r="F548" s="239"/>
      <c r="S548" s="240"/>
      <c r="T548" s="241"/>
      <c r="U548" s="240"/>
      <c r="V548" s="241"/>
      <c r="AF548" s="242"/>
      <c r="AI548" s="121" t="str">
        <f t="shared" si="14"/>
        <v/>
      </c>
    </row>
    <row r="549" spans="1:35" s="129" customFormat="1" ht="18.600000000000001" x14ac:dyDescent="0.2">
      <c r="A549" s="158"/>
      <c r="F549" s="239"/>
      <c r="S549" s="240"/>
      <c r="T549" s="241"/>
      <c r="U549" s="240"/>
      <c r="V549" s="241"/>
      <c r="AF549" s="242"/>
      <c r="AI549" s="121" t="str">
        <f t="shared" si="14"/>
        <v/>
      </c>
    </row>
    <row r="550" spans="1:35" s="129" customFormat="1" ht="18.600000000000001" x14ac:dyDescent="0.2">
      <c r="A550" s="158"/>
      <c r="F550" s="239"/>
      <c r="S550" s="240"/>
      <c r="T550" s="241"/>
      <c r="U550" s="240"/>
      <c r="V550" s="241"/>
      <c r="AF550" s="242"/>
      <c r="AI550" s="121" t="str">
        <f t="shared" si="14"/>
        <v/>
      </c>
    </row>
    <row r="551" spans="1:35" s="129" customFormat="1" ht="18.600000000000001" x14ac:dyDescent="0.2">
      <c r="A551" s="158"/>
      <c r="F551" s="239"/>
      <c r="S551" s="240"/>
      <c r="T551" s="241"/>
      <c r="U551" s="240"/>
      <c r="V551" s="241"/>
      <c r="AF551" s="242"/>
      <c r="AI551" s="121" t="str">
        <f t="shared" si="14"/>
        <v/>
      </c>
    </row>
    <row r="552" spans="1:35" s="129" customFormat="1" ht="18.600000000000001" x14ac:dyDescent="0.2">
      <c r="A552" s="158"/>
      <c r="F552" s="239"/>
      <c r="S552" s="240"/>
      <c r="T552" s="241"/>
      <c r="U552" s="240"/>
      <c r="V552" s="241"/>
      <c r="AF552" s="242"/>
      <c r="AI552" s="121" t="str">
        <f t="shared" si="14"/>
        <v/>
      </c>
    </row>
    <row r="553" spans="1:35" s="129" customFormat="1" ht="18.600000000000001" x14ac:dyDescent="0.2">
      <c r="A553" s="158"/>
      <c r="F553" s="239"/>
      <c r="S553" s="240"/>
      <c r="T553" s="241"/>
      <c r="U553" s="240"/>
      <c r="V553" s="241"/>
      <c r="AF553" s="242"/>
      <c r="AI553" s="121" t="str">
        <f t="shared" si="14"/>
        <v/>
      </c>
    </row>
    <row r="554" spans="1:35" s="129" customFormat="1" ht="18.600000000000001" x14ac:dyDescent="0.2">
      <c r="A554" s="158"/>
      <c r="F554" s="239"/>
      <c r="S554" s="240"/>
      <c r="T554" s="241"/>
      <c r="U554" s="240"/>
      <c r="V554" s="241"/>
      <c r="AF554" s="242"/>
      <c r="AI554" s="121" t="str">
        <f t="shared" si="14"/>
        <v/>
      </c>
    </row>
    <row r="555" spans="1:35" s="129" customFormat="1" ht="18.600000000000001" x14ac:dyDescent="0.2">
      <c r="A555" s="158"/>
      <c r="F555" s="239"/>
      <c r="S555" s="240"/>
      <c r="T555" s="241"/>
      <c r="U555" s="240"/>
      <c r="V555" s="241"/>
      <c r="AF555" s="242"/>
      <c r="AI555" s="121" t="str">
        <f t="shared" si="14"/>
        <v/>
      </c>
    </row>
    <row r="556" spans="1:35" s="129" customFormat="1" ht="18.600000000000001" x14ac:dyDescent="0.2">
      <c r="A556" s="158"/>
      <c r="F556" s="239"/>
      <c r="S556" s="240"/>
      <c r="T556" s="241"/>
      <c r="U556" s="240"/>
      <c r="V556" s="241"/>
      <c r="AF556" s="242"/>
      <c r="AI556" s="121" t="str">
        <f t="shared" si="14"/>
        <v/>
      </c>
    </row>
    <row r="557" spans="1:35" s="129" customFormat="1" ht="18.600000000000001" x14ac:dyDescent="0.2">
      <c r="A557" s="158"/>
      <c r="F557" s="239"/>
      <c r="S557" s="240"/>
      <c r="T557" s="241"/>
      <c r="U557" s="240"/>
      <c r="V557" s="241"/>
      <c r="AF557" s="242"/>
      <c r="AI557" s="121" t="str">
        <f t="shared" si="14"/>
        <v/>
      </c>
    </row>
    <row r="558" spans="1:35" s="129" customFormat="1" ht="18.600000000000001" x14ac:dyDescent="0.2">
      <c r="A558" s="158"/>
      <c r="F558" s="239"/>
      <c r="S558" s="240"/>
      <c r="T558" s="241"/>
      <c r="U558" s="240"/>
      <c r="V558" s="241"/>
      <c r="AF558" s="242"/>
      <c r="AI558" s="121" t="str">
        <f t="shared" si="14"/>
        <v/>
      </c>
    </row>
    <row r="559" spans="1:35" s="129" customFormat="1" ht="18.600000000000001" x14ac:dyDescent="0.2">
      <c r="A559" s="158"/>
      <c r="F559" s="239"/>
      <c r="S559" s="240"/>
      <c r="T559" s="241"/>
      <c r="U559" s="240"/>
      <c r="V559" s="241"/>
      <c r="AF559" s="242"/>
      <c r="AI559" s="121" t="str">
        <f t="shared" si="14"/>
        <v/>
      </c>
    </row>
    <row r="560" spans="1:35" s="129" customFormat="1" ht="18.600000000000001" x14ac:dyDescent="0.2">
      <c r="A560" s="158"/>
      <c r="F560" s="239"/>
      <c r="S560" s="240"/>
      <c r="T560" s="241"/>
      <c r="U560" s="240"/>
      <c r="V560" s="241"/>
      <c r="AF560" s="242"/>
      <c r="AI560" s="121" t="str">
        <f t="shared" si="14"/>
        <v/>
      </c>
    </row>
    <row r="561" spans="1:35" s="129" customFormat="1" ht="18.600000000000001" x14ac:dyDescent="0.2">
      <c r="A561" s="158"/>
      <c r="F561" s="239"/>
      <c r="S561" s="240"/>
      <c r="T561" s="241"/>
      <c r="U561" s="240"/>
      <c r="V561" s="241"/>
      <c r="AF561" s="242"/>
      <c r="AI561" s="121" t="str">
        <f t="shared" si="14"/>
        <v/>
      </c>
    </row>
    <row r="562" spans="1:35" s="129" customFormat="1" ht="18.600000000000001" x14ac:dyDescent="0.2">
      <c r="A562" s="158"/>
      <c r="F562" s="239"/>
      <c r="S562" s="240"/>
      <c r="T562" s="241"/>
      <c r="U562" s="240"/>
      <c r="V562" s="241"/>
      <c r="AF562" s="242"/>
      <c r="AI562" s="121" t="str">
        <f t="shared" si="14"/>
        <v/>
      </c>
    </row>
    <row r="563" spans="1:35" s="129" customFormat="1" ht="18.600000000000001" x14ac:dyDescent="0.2">
      <c r="A563" s="158"/>
      <c r="F563" s="239"/>
      <c r="S563" s="240"/>
      <c r="T563" s="241"/>
      <c r="U563" s="240"/>
      <c r="V563" s="241"/>
      <c r="AF563" s="242"/>
      <c r="AI563" s="121" t="str">
        <f t="shared" si="14"/>
        <v/>
      </c>
    </row>
    <row r="564" spans="1:35" s="129" customFormat="1" ht="18.600000000000001" x14ac:dyDescent="0.2">
      <c r="A564" s="158"/>
      <c r="F564" s="239"/>
      <c r="S564" s="240"/>
      <c r="T564" s="241"/>
      <c r="U564" s="240"/>
      <c r="V564" s="241"/>
      <c r="AF564" s="242"/>
      <c r="AI564" s="121" t="str">
        <f t="shared" si="14"/>
        <v/>
      </c>
    </row>
    <row r="565" spans="1:35" s="129" customFormat="1" ht="18.600000000000001" x14ac:dyDescent="0.2">
      <c r="A565" s="158"/>
      <c r="F565" s="239"/>
      <c r="S565" s="240"/>
      <c r="T565" s="241"/>
      <c r="U565" s="240"/>
      <c r="V565" s="241"/>
      <c r="AF565" s="242"/>
      <c r="AI565" s="121" t="str">
        <f t="shared" si="14"/>
        <v/>
      </c>
    </row>
    <row r="566" spans="1:35" s="129" customFormat="1" ht="18.600000000000001" x14ac:dyDescent="0.2">
      <c r="A566" s="158"/>
      <c r="F566" s="239"/>
      <c r="S566" s="240"/>
      <c r="T566" s="241"/>
      <c r="U566" s="240"/>
      <c r="V566" s="241"/>
      <c r="AF566" s="242"/>
      <c r="AI566" s="121" t="str">
        <f t="shared" si="14"/>
        <v/>
      </c>
    </row>
    <row r="567" spans="1:35" s="129" customFormat="1" ht="18.600000000000001" x14ac:dyDescent="0.2">
      <c r="A567" s="158"/>
      <c r="F567" s="239"/>
      <c r="S567" s="240"/>
      <c r="T567" s="241"/>
      <c r="U567" s="240"/>
      <c r="V567" s="241"/>
      <c r="AF567" s="242"/>
      <c r="AI567" s="121" t="str">
        <f t="shared" si="14"/>
        <v/>
      </c>
    </row>
    <row r="568" spans="1:35" s="129" customFormat="1" ht="18.600000000000001" x14ac:dyDescent="0.2">
      <c r="A568" s="158"/>
      <c r="F568" s="239"/>
      <c r="S568" s="240"/>
      <c r="T568" s="241"/>
      <c r="U568" s="240"/>
      <c r="V568" s="241"/>
      <c r="AF568" s="242"/>
      <c r="AI568" s="121" t="str">
        <f t="shared" si="14"/>
        <v/>
      </c>
    </row>
    <row r="569" spans="1:35" s="129" customFormat="1" ht="18.600000000000001" x14ac:dyDescent="0.2">
      <c r="A569" s="158"/>
      <c r="F569" s="239"/>
      <c r="S569" s="240"/>
      <c r="T569" s="241"/>
      <c r="U569" s="240"/>
      <c r="V569" s="241"/>
      <c r="AF569" s="242"/>
      <c r="AI569" s="121" t="str">
        <f t="shared" si="14"/>
        <v/>
      </c>
    </row>
    <row r="570" spans="1:35" s="129" customFormat="1" ht="18.600000000000001" x14ac:dyDescent="0.2">
      <c r="A570" s="158"/>
      <c r="F570" s="239"/>
      <c r="S570" s="240"/>
      <c r="T570" s="241"/>
      <c r="U570" s="240"/>
      <c r="V570" s="241"/>
      <c r="AF570" s="242"/>
      <c r="AI570" s="121" t="str">
        <f t="shared" si="14"/>
        <v/>
      </c>
    </row>
    <row r="571" spans="1:35" s="129" customFormat="1" ht="18.600000000000001" x14ac:dyDescent="0.2">
      <c r="A571" s="158"/>
      <c r="F571" s="239"/>
      <c r="S571" s="240"/>
      <c r="T571" s="241"/>
      <c r="U571" s="240"/>
      <c r="V571" s="241"/>
      <c r="AF571" s="242"/>
      <c r="AI571" s="121" t="str">
        <f t="shared" si="14"/>
        <v/>
      </c>
    </row>
    <row r="572" spans="1:35" s="129" customFormat="1" ht="18.600000000000001" x14ac:dyDescent="0.2">
      <c r="A572" s="158"/>
      <c r="F572" s="239"/>
      <c r="S572" s="240"/>
      <c r="T572" s="241"/>
      <c r="U572" s="240"/>
      <c r="V572" s="241"/>
      <c r="AF572" s="242"/>
      <c r="AI572" s="121" t="str">
        <f t="shared" si="14"/>
        <v/>
      </c>
    </row>
    <row r="573" spans="1:35" s="129" customFormat="1" ht="18.600000000000001" x14ac:dyDescent="0.2">
      <c r="A573" s="158"/>
      <c r="F573" s="239"/>
      <c r="S573" s="240"/>
      <c r="T573" s="241"/>
      <c r="U573" s="240"/>
      <c r="V573" s="241"/>
      <c r="AF573" s="242"/>
      <c r="AI573" s="121" t="str">
        <f t="shared" si="14"/>
        <v/>
      </c>
    </row>
    <row r="574" spans="1:35" s="129" customFormat="1" ht="18.600000000000001" x14ac:dyDescent="0.2">
      <c r="A574" s="158"/>
      <c r="F574" s="239"/>
      <c r="S574" s="240"/>
      <c r="T574" s="241"/>
      <c r="U574" s="240"/>
      <c r="V574" s="241"/>
      <c r="AF574" s="242"/>
      <c r="AI574" s="121" t="str">
        <f t="shared" si="14"/>
        <v/>
      </c>
    </row>
    <row r="575" spans="1:35" s="129" customFormat="1" ht="18.600000000000001" x14ac:dyDescent="0.2">
      <c r="A575" s="158"/>
      <c r="F575" s="239"/>
      <c r="S575" s="240"/>
      <c r="T575" s="241"/>
      <c r="U575" s="240"/>
      <c r="V575" s="241"/>
      <c r="AF575" s="242"/>
      <c r="AI575" s="121" t="str">
        <f t="shared" si="14"/>
        <v/>
      </c>
    </row>
    <row r="576" spans="1:35" s="129" customFormat="1" ht="18.600000000000001" x14ac:dyDescent="0.2">
      <c r="A576" s="158"/>
      <c r="F576" s="239"/>
      <c r="S576" s="240"/>
      <c r="T576" s="241"/>
      <c r="U576" s="240"/>
      <c r="V576" s="241"/>
      <c r="AF576" s="242"/>
      <c r="AI576" s="121" t="str">
        <f t="shared" si="14"/>
        <v/>
      </c>
    </row>
    <row r="577" spans="1:35" s="129" customFormat="1" ht="18.600000000000001" x14ac:dyDescent="0.2">
      <c r="A577" s="158"/>
      <c r="F577" s="239"/>
      <c r="S577" s="240"/>
      <c r="T577" s="241"/>
      <c r="U577" s="240"/>
      <c r="V577" s="241"/>
      <c r="AF577" s="242"/>
      <c r="AI577" s="121" t="str">
        <f t="shared" si="14"/>
        <v/>
      </c>
    </row>
    <row r="578" spans="1:35" s="129" customFormat="1" ht="18.600000000000001" x14ac:dyDescent="0.2">
      <c r="A578" s="158"/>
      <c r="F578" s="239"/>
      <c r="S578" s="240"/>
      <c r="T578" s="241"/>
      <c r="U578" s="240"/>
      <c r="V578" s="241"/>
      <c r="AF578" s="242"/>
      <c r="AI578" s="121" t="str">
        <f t="shared" si="14"/>
        <v/>
      </c>
    </row>
    <row r="579" spans="1:35" s="129" customFormat="1" ht="18.600000000000001" x14ac:dyDescent="0.2">
      <c r="A579" s="158"/>
      <c r="F579" s="239"/>
      <c r="S579" s="240"/>
      <c r="T579" s="241"/>
      <c r="U579" s="240"/>
      <c r="V579" s="241"/>
      <c r="AF579" s="242"/>
      <c r="AI579" s="121" t="str">
        <f t="shared" si="14"/>
        <v/>
      </c>
    </row>
    <row r="580" spans="1:35" s="129" customFormat="1" ht="18.600000000000001" x14ac:dyDescent="0.2">
      <c r="A580" s="158"/>
      <c r="F580" s="239"/>
      <c r="S580" s="240"/>
      <c r="T580" s="241"/>
      <c r="U580" s="240"/>
      <c r="V580" s="241"/>
      <c r="AF580" s="242"/>
      <c r="AI580" s="121" t="str">
        <f t="shared" si="14"/>
        <v/>
      </c>
    </row>
    <row r="581" spans="1:35" s="129" customFormat="1" ht="18.600000000000001" x14ac:dyDescent="0.2">
      <c r="A581" s="158"/>
      <c r="F581" s="239"/>
      <c r="S581" s="240"/>
      <c r="T581" s="241"/>
      <c r="U581" s="240"/>
      <c r="V581" s="241"/>
      <c r="AF581" s="242"/>
      <c r="AI581" s="121" t="str">
        <f t="shared" si="14"/>
        <v/>
      </c>
    </row>
    <row r="582" spans="1:35" s="129" customFormat="1" ht="18.600000000000001" x14ac:dyDescent="0.2">
      <c r="A582" s="158"/>
      <c r="F582" s="239"/>
      <c r="S582" s="240"/>
      <c r="T582" s="241"/>
      <c r="U582" s="240"/>
      <c r="V582" s="241"/>
      <c r="AF582" s="242"/>
      <c r="AI582" s="121" t="str">
        <f t="shared" si="14"/>
        <v/>
      </c>
    </row>
    <row r="583" spans="1:35" s="129" customFormat="1" ht="18.600000000000001" x14ac:dyDescent="0.2">
      <c r="A583" s="158"/>
      <c r="F583" s="239"/>
      <c r="S583" s="240"/>
      <c r="T583" s="241"/>
      <c r="U583" s="240"/>
      <c r="V583" s="241"/>
      <c r="AF583" s="242"/>
      <c r="AI583" s="121" t="str">
        <f t="shared" si="14"/>
        <v/>
      </c>
    </row>
    <row r="584" spans="1:35" s="129" customFormat="1" ht="18.600000000000001" x14ac:dyDescent="0.2">
      <c r="A584" s="158"/>
      <c r="F584" s="239"/>
      <c r="S584" s="240"/>
      <c r="T584" s="241"/>
      <c r="U584" s="240"/>
      <c r="V584" s="241"/>
      <c r="AF584" s="242"/>
      <c r="AI584" s="121" t="str">
        <f t="shared" si="14"/>
        <v/>
      </c>
    </row>
    <row r="585" spans="1:35" s="129" customFormat="1" ht="18.600000000000001" x14ac:dyDescent="0.2">
      <c r="A585" s="158"/>
      <c r="F585" s="239"/>
      <c r="S585" s="240"/>
      <c r="T585" s="241"/>
      <c r="U585" s="240"/>
      <c r="V585" s="241"/>
      <c r="AF585" s="242"/>
      <c r="AI585" s="121" t="str">
        <f t="shared" si="14"/>
        <v/>
      </c>
    </row>
    <row r="586" spans="1:35" s="129" customFormat="1" ht="18.600000000000001" x14ac:dyDescent="0.2">
      <c r="A586" s="158"/>
      <c r="F586" s="239"/>
      <c r="S586" s="240"/>
      <c r="T586" s="241"/>
      <c r="U586" s="240"/>
      <c r="V586" s="241"/>
      <c r="AF586" s="242"/>
      <c r="AI586" s="121" t="str">
        <f t="shared" si="14"/>
        <v/>
      </c>
    </row>
    <row r="587" spans="1:35" s="129" customFormat="1" ht="18.600000000000001" x14ac:dyDescent="0.2">
      <c r="A587" s="158"/>
      <c r="F587" s="239"/>
      <c r="S587" s="240"/>
      <c r="T587" s="241"/>
      <c r="U587" s="240"/>
      <c r="V587" s="241"/>
      <c r="AF587" s="242"/>
      <c r="AI587" s="121" t="str">
        <f t="shared" si="14"/>
        <v/>
      </c>
    </row>
    <row r="588" spans="1:35" s="129" customFormat="1" ht="18.600000000000001" x14ac:dyDescent="0.2">
      <c r="A588" s="158"/>
      <c r="F588" s="239"/>
      <c r="S588" s="240"/>
      <c r="T588" s="241"/>
      <c r="U588" s="240"/>
      <c r="V588" s="241"/>
      <c r="AF588" s="242"/>
      <c r="AI588" s="121" t="str">
        <f t="shared" si="14"/>
        <v/>
      </c>
    </row>
    <row r="589" spans="1:35" s="129" customFormat="1" ht="18.600000000000001" x14ac:dyDescent="0.2">
      <c r="A589" s="158"/>
      <c r="F589" s="239"/>
      <c r="S589" s="240"/>
      <c r="T589" s="241"/>
      <c r="U589" s="240"/>
      <c r="V589" s="241"/>
      <c r="AF589" s="242"/>
      <c r="AI589" s="121" t="str">
        <f t="shared" ref="AI589:AI652" si="15">IF($F$2="","",IF(AND($B589&lt;&gt;"",$C$3="あり"),1,""))</f>
        <v/>
      </c>
    </row>
    <row r="590" spans="1:35" s="129" customFormat="1" ht="18.600000000000001" x14ac:dyDescent="0.2">
      <c r="A590" s="158"/>
      <c r="F590" s="239"/>
      <c r="S590" s="240"/>
      <c r="T590" s="241"/>
      <c r="U590" s="240"/>
      <c r="V590" s="241"/>
      <c r="AF590" s="242"/>
      <c r="AI590" s="121" t="str">
        <f t="shared" si="15"/>
        <v/>
      </c>
    </row>
    <row r="591" spans="1:35" s="129" customFormat="1" ht="18.600000000000001" x14ac:dyDescent="0.2">
      <c r="A591" s="158"/>
      <c r="F591" s="239"/>
      <c r="S591" s="240"/>
      <c r="T591" s="241"/>
      <c r="U591" s="240"/>
      <c r="V591" s="241"/>
      <c r="AF591" s="242"/>
      <c r="AI591" s="121" t="str">
        <f t="shared" si="15"/>
        <v/>
      </c>
    </row>
    <row r="592" spans="1:35" s="129" customFormat="1" ht="18.600000000000001" x14ac:dyDescent="0.2">
      <c r="A592" s="158"/>
      <c r="F592" s="239"/>
      <c r="S592" s="240"/>
      <c r="T592" s="241"/>
      <c r="U592" s="240"/>
      <c r="V592" s="241"/>
      <c r="AF592" s="242"/>
      <c r="AI592" s="121" t="str">
        <f t="shared" si="15"/>
        <v/>
      </c>
    </row>
    <row r="593" spans="1:35" s="129" customFormat="1" ht="18.600000000000001" x14ac:dyDescent="0.2">
      <c r="A593" s="158"/>
      <c r="F593" s="239"/>
      <c r="S593" s="240"/>
      <c r="T593" s="241"/>
      <c r="U593" s="240"/>
      <c r="V593" s="241"/>
      <c r="AF593" s="242"/>
      <c r="AI593" s="121" t="str">
        <f t="shared" si="15"/>
        <v/>
      </c>
    </row>
    <row r="594" spans="1:35" s="129" customFormat="1" ht="18.600000000000001" x14ac:dyDescent="0.2">
      <c r="A594" s="158"/>
      <c r="F594" s="239"/>
      <c r="S594" s="240"/>
      <c r="T594" s="241"/>
      <c r="U594" s="240"/>
      <c r="V594" s="241"/>
      <c r="AF594" s="242"/>
      <c r="AI594" s="121" t="str">
        <f t="shared" si="15"/>
        <v/>
      </c>
    </row>
    <row r="595" spans="1:35" s="129" customFormat="1" ht="18.600000000000001" x14ac:dyDescent="0.2">
      <c r="A595" s="158"/>
      <c r="F595" s="239"/>
      <c r="S595" s="240"/>
      <c r="T595" s="241"/>
      <c r="U595" s="240"/>
      <c r="V595" s="241"/>
      <c r="AF595" s="242"/>
      <c r="AI595" s="121" t="str">
        <f t="shared" si="15"/>
        <v/>
      </c>
    </row>
    <row r="596" spans="1:35" s="129" customFormat="1" ht="18.600000000000001" x14ac:dyDescent="0.2">
      <c r="A596" s="158"/>
      <c r="F596" s="239"/>
      <c r="S596" s="240"/>
      <c r="T596" s="241"/>
      <c r="U596" s="240"/>
      <c r="V596" s="241"/>
      <c r="AF596" s="242"/>
      <c r="AI596" s="121" t="str">
        <f t="shared" si="15"/>
        <v/>
      </c>
    </row>
    <row r="597" spans="1:35" s="129" customFormat="1" ht="18.600000000000001" x14ac:dyDescent="0.2">
      <c r="A597" s="158"/>
      <c r="F597" s="239"/>
      <c r="S597" s="240"/>
      <c r="T597" s="241"/>
      <c r="U597" s="240"/>
      <c r="V597" s="241"/>
      <c r="AF597" s="242"/>
      <c r="AI597" s="121" t="str">
        <f t="shared" si="15"/>
        <v/>
      </c>
    </row>
    <row r="598" spans="1:35" s="129" customFormat="1" ht="18.600000000000001" x14ac:dyDescent="0.2">
      <c r="A598" s="158"/>
      <c r="F598" s="239"/>
      <c r="S598" s="240"/>
      <c r="T598" s="241"/>
      <c r="U598" s="240"/>
      <c r="V598" s="241"/>
      <c r="AF598" s="242"/>
      <c r="AI598" s="121" t="str">
        <f t="shared" si="15"/>
        <v/>
      </c>
    </row>
    <row r="599" spans="1:35" s="129" customFormat="1" ht="18.600000000000001" x14ac:dyDescent="0.2">
      <c r="A599" s="158"/>
      <c r="F599" s="239"/>
      <c r="S599" s="240"/>
      <c r="T599" s="241"/>
      <c r="U599" s="240"/>
      <c r="V599" s="241"/>
      <c r="AF599" s="242"/>
      <c r="AI599" s="121" t="str">
        <f t="shared" si="15"/>
        <v/>
      </c>
    </row>
    <row r="600" spans="1:35" s="129" customFormat="1" ht="18.600000000000001" x14ac:dyDescent="0.2">
      <c r="A600" s="158"/>
      <c r="F600" s="239"/>
      <c r="S600" s="240"/>
      <c r="T600" s="241"/>
      <c r="U600" s="240"/>
      <c r="V600" s="241"/>
      <c r="AF600" s="242"/>
      <c r="AI600" s="121" t="str">
        <f t="shared" si="15"/>
        <v/>
      </c>
    </row>
    <row r="601" spans="1:35" s="129" customFormat="1" ht="18.600000000000001" x14ac:dyDescent="0.2">
      <c r="A601" s="158"/>
      <c r="F601" s="239"/>
      <c r="S601" s="240"/>
      <c r="T601" s="241"/>
      <c r="U601" s="240"/>
      <c r="V601" s="241"/>
      <c r="AF601" s="242"/>
      <c r="AI601" s="121" t="str">
        <f t="shared" si="15"/>
        <v/>
      </c>
    </row>
    <row r="602" spans="1:35" s="129" customFormat="1" ht="18.600000000000001" x14ac:dyDescent="0.2">
      <c r="A602" s="158"/>
      <c r="F602" s="239"/>
      <c r="S602" s="240"/>
      <c r="T602" s="241"/>
      <c r="U602" s="240"/>
      <c r="V602" s="241"/>
      <c r="AF602" s="242"/>
      <c r="AI602" s="121" t="str">
        <f t="shared" si="15"/>
        <v/>
      </c>
    </row>
    <row r="603" spans="1:35" s="129" customFormat="1" ht="18.600000000000001" x14ac:dyDescent="0.2">
      <c r="A603" s="158"/>
      <c r="F603" s="239"/>
      <c r="S603" s="240"/>
      <c r="T603" s="241"/>
      <c r="U603" s="240"/>
      <c r="V603" s="241"/>
      <c r="AF603" s="242"/>
      <c r="AI603" s="121" t="str">
        <f t="shared" si="15"/>
        <v/>
      </c>
    </row>
    <row r="604" spans="1:35" s="129" customFormat="1" ht="18.600000000000001" x14ac:dyDescent="0.2">
      <c r="A604" s="158"/>
      <c r="F604" s="239"/>
      <c r="S604" s="240"/>
      <c r="T604" s="241"/>
      <c r="U604" s="240"/>
      <c r="V604" s="241"/>
      <c r="AF604" s="242"/>
      <c r="AI604" s="121" t="str">
        <f t="shared" si="15"/>
        <v/>
      </c>
    </row>
    <row r="605" spans="1:35" s="129" customFormat="1" ht="18.600000000000001" x14ac:dyDescent="0.2">
      <c r="A605" s="158"/>
      <c r="F605" s="239"/>
      <c r="S605" s="240"/>
      <c r="T605" s="241"/>
      <c r="U605" s="240"/>
      <c r="V605" s="241"/>
      <c r="AF605" s="242"/>
      <c r="AI605" s="121" t="str">
        <f t="shared" si="15"/>
        <v/>
      </c>
    </row>
    <row r="606" spans="1:35" s="129" customFormat="1" ht="18.600000000000001" x14ac:dyDescent="0.2">
      <c r="A606" s="158"/>
      <c r="F606" s="239"/>
      <c r="S606" s="240"/>
      <c r="T606" s="241"/>
      <c r="U606" s="240"/>
      <c r="V606" s="241"/>
      <c r="AF606" s="242"/>
      <c r="AI606" s="121" t="str">
        <f t="shared" si="15"/>
        <v/>
      </c>
    </row>
    <row r="607" spans="1:35" s="129" customFormat="1" ht="18.600000000000001" x14ac:dyDescent="0.2">
      <c r="A607" s="158"/>
      <c r="F607" s="239"/>
      <c r="S607" s="240"/>
      <c r="T607" s="241"/>
      <c r="U607" s="240"/>
      <c r="V607" s="241"/>
      <c r="AF607" s="242"/>
      <c r="AI607" s="121" t="str">
        <f t="shared" si="15"/>
        <v/>
      </c>
    </row>
    <row r="608" spans="1:35" s="129" customFormat="1" ht="18.600000000000001" x14ac:dyDescent="0.2">
      <c r="A608" s="158"/>
      <c r="F608" s="239"/>
      <c r="S608" s="240"/>
      <c r="T608" s="241"/>
      <c r="U608" s="240"/>
      <c r="V608" s="241"/>
      <c r="AF608" s="242"/>
      <c r="AI608" s="121" t="str">
        <f t="shared" si="15"/>
        <v/>
      </c>
    </row>
    <row r="609" spans="1:35" s="129" customFormat="1" ht="18.600000000000001" x14ac:dyDescent="0.2">
      <c r="A609" s="158"/>
      <c r="F609" s="239"/>
      <c r="S609" s="240"/>
      <c r="T609" s="241"/>
      <c r="U609" s="240"/>
      <c r="V609" s="241"/>
      <c r="AF609" s="242"/>
      <c r="AI609" s="121" t="str">
        <f t="shared" si="15"/>
        <v/>
      </c>
    </row>
    <row r="610" spans="1:35" s="129" customFormat="1" ht="18.600000000000001" x14ac:dyDescent="0.2">
      <c r="A610" s="158"/>
      <c r="F610" s="239"/>
      <c r="S610" s="240"/>
      <c r="T610" s="241"/>
      <c r="U610" s="240"/>
      <c r="V610" s="241"/>
      <c r="AF610" s="242"/>
      <c r="AI610" s="121" t="str">
        <f t="shared" si="15"/>
        <v/>
      </c>
    </row>
    <row r="611" spans="1:35" s="129" customFormat="1" ht="18.600000000000001" x14ac:dyDescent="0.2">
      <c r="A611" s="158"/>
      <c r="F611" s="239"/>
      <c r="S611" s="240"/>
      <c r="T611" s="241"/>
      <c r="U611" s="240"/>
      <c r="V611" s="241"/>
      <c r="AF611" s="242"/>
      <c r="AI611" s="121" t="str">
        <f t="shared" si="15"/>
        <v/>
      </c>
    </row>
    <row r="612" spans="1:35" s="129" customFormat="1" ht="18.600000000000001" x14ac:dyDescent="0.2">
      <c r="A612" s="158"/>
      <c r="F612" s="239"/>
      <c r="S612" s="240"/>
      <c r="T612" s="241"/>
      <c r="U612" s="240"/>
      <c r="V612" s="241"/>
      <c r="AF612" s="242"/>
      <c r="AI612" s="121" t="str">
        <f t="shared" si="15"/>
        <v/>
      </c>
    </row>
    <row r="613" spans="1:35" s="129" customFormat="1" ht="18.600000000000001" x14ac:dyDescent="0.2">
      <c r="A613" s="158"/>
      <c r="F613" s="239"/>
      <c r="S613" s="240"/>
      <c r="T613" s="241"/>
      <c r="U613" s="240"/>
      <c r="V613" s="241"/>
      <c r="AF613" s="242"/>
      <c r="AI613" s="121" t="str">
        <f t="shared" si="15"/>
        <v/>
      </c>
    </row>
    <row r="614" spans="1:35" s="129" customFormat="1" ht="18.600000000000001" x14ac:dyDescent="0.2">
      <c r="A614" s="158"/>
      <c r="F614" s="239"/>
      <c r="S614" s="240"/>
      <c r="T614" s="241"/>
      <c r="U614" s="240"/>
      <c r="V614" s="241"/>
      <c r="AF614" s="242"/>
      <c r="AI614" s="121" t="str">
        <f t="shared" si="15"/>
        <v/>
      </c>
    </row>
    <row r="615" spans="1:35" s="129" customFormat="1" ht="18.600000000000001" x14ac:dyDescent="0.2">
      <c r="A615" s="158"/>
      <c r="F615" s="239"/>
      <c r="S615" s="240"/>
      <c r="T615" s="241"/>
      <c r="U615" s="240"/>
      <c r="V615" s="241"/>
      <c r="AF615" s="242"/>
      <c r="AI615" s="121" t="str">
        <f t="shared" si="15"/>
        <v/>
      </c>
    </row>
    <row r="616" spans="1:35" s="129" customFormat="1" ht="18.600000000000001" x14ac:dyDescent="0.2">
      <c r="A616" s="158"/>
      <c r="F616" s="239"/>
      <c r="S616" s="240"/>
      <c r="T616" s="241"/>
      <c r="U616" s="240"/>
      <c r="V616" s="241"/>
      <c r="AF616" s="242"/>
      <c r="AI616" s="121" t="str">
        <f t="shared" si="15"/>
        <v/>
      </c>
    </row>
    <row r="617" spans="1:35" s="129" customFormat="1" ht="18.600000000000001" x14ac:dyDescent="0.2">
      <c r="A617" s="158"/>
      <c r="F617" s="239"/>
      <c r="S617" s="240"/>
      <c r="T617" s="241"/>
      <c r="U617" s="240"/>
      <c r="V617" s="241"/>
      <c r="AF617" s="242"/>
      <c r="AI617" s="121" t="str">
        <f t="shared" si="15"/>
        <v/>
      </c>
    </row>
    <row r="618" spans="1:35" s="129" customFormat="1" ht="18.600000000000001" x14ac:dyDescent="0.2">
      <c r="A618" s="158"/>
      <c r="F618" s="239"/>
      <c r="S618" s="240"/>
      <c r="T618" s="241"/>
      <c r="U618" s="240"/>
      <c r="V618" s="241"/>
      <c r="AF618" s="242"/>
      <c r="AI618" s="121" t="str">
        <f t="shared" si="15"/>
        <v/>
      </c>
    </row>
    <row r="619" spans="1:35" s="129" customFormat="1" ht="18.600000000000001" x14ac:dyDescent="0.2">
      <c r="A619" s="158"/>
      <c r="F619" s="239"/>
      <c r="S619" s="240"/>
      <c r="T619" s="241"/>
      <c r="U619" s="240"/>
      <c r="V619" s="241"/>
      <c r="AF619" s="242"/>
      <c r="AI619" s="121" t="str">
        <f t="shared" si="15"/>
        <v/>
      </c>
    </row>
    <row r="620" spans="1:35" s="129" customFormat="1" ht="18.600000000000001" x14ac:dyDescent="0.2">
      <c r="A620" s="158"/>
      <c r="F620" s="239"/>
      <c r="S620" s="240"/>
      <c r="T620" s="241"/>
      <c r="U620" s="240"/>
      <c r="V620" s="241"/>
      <c r="AF620" s="242"/>
      <c r="AI620" s="121" t="str">
        <f t="shared" si="15"/>
        <v/>
      </c>
    </row>
    <row r="621" spans="1:35" s="129" customFormat="1" ht="18.600000000000001" x14ac:dyDescent="0.2">
      <c r="A621" s="158"/>
      <c r="F621" s="239"/>
      <c r="S621" s="240"/>
      <c r="T621" s="241"/>
      <c r="U621" s="240"/>
      <c r="V621" s="241"/>
      <c r="AF621" s="242"/>
      <c r="AI621" s="121" t="str">
        <f t="shared" si="15"/>
        <v/>
      </c>
    </row>
    <row r="622" spans="1:35" s="129" customFormat="1" ht="18.600000000000001" x14ac:dyDescent="0.2">
      <c r="A622" s="158"/>
      <c r="F622" s="239"/>
      <c r="S622" s="240"/>
      <c r="T622" s="241"/>
      <c r="U622" s="240"/>
      <c r="V622" s="241"/>
      <c r="AF622" s="242"/>
      <c r="AI622" s="121" t="str">
        <f t="shared" si="15"/>
        <v/>
      </c>
    </row>
    <row r="623" spans="1:35" s="129" customFormat="1" ht="18.600000000000001" x14ac:dyDescent="0.2">
      <c r="A623" s="158"/>
      <c r="F623" s="239"/>
      <c r="S623" s="240"/>
      <c r="T623" s="241"/>
      <c r="U623" s="240"/>
      <c r="V623" s="241"/>
      <c r="AF623" s="242"/>
      <c r="AI623" s="121" t="str">
        <f t="shared" si="15"/>
        <v/>
      </c>
    </row>
    <row r="624" spans="1:35" s="129" customFormat="1" ht="18.600000000000001" x14ac:dyDescent="0.2">
      <c r="A624" s="158"/>
      <c r="F624" s="239"/>
      <c r="S624" s="240"/>
      <c r="T624" s="241"/>
      <c r="U624" s="240"/>
      <c r="V624" s="241"/>
      <c r="AF624" s="242"/>
      <c r="AI624" s="121" t="str">
        <f t="shared" si="15"/>
        <v/>
      </c>
    </row>
    <row r="625" spans="1:35" s="129" customFormat="1" ht="18.600000000000001" x14ac:dyDescent="0.2">
      <c r="A625" s="158"/>
      <c r="F625" s="239"/>
      <c r="S625" s="240"/>
      <c r="T625" s="241"/>
      <c r="U625" s="240"/>
      <c r="V625" s="241"/>
      <c r="AF625" s="242"/>
      <c r="AI625" s="121" t="str">
        <f t="shared" si="15"/>
        <v/>
      </c>
    </row>
    <row r="626" spans="1:35" s="129" customFormat="1" ht="18.600000000000001" x14ac:dyDescent="0.2">
      <c r="A626" s="158"/>
      <c r="F626" s="239"/>
      <c r="S626" s="240"/>
      <c r="T626" s="241"/>
      <c r="U626" s="240"/>
      <c r="V626" s="241"/>
      <c r="AF626" s="242"/>
      <c r="AI626" s="121" t="str">
        <f t="shared" si="15"/>
        <v/>
      </c>
    </row>
    <row r="627" spans="1:35" s="129" customFormat="1" ht="18.600000000000001" x14ac:dyDescent="0.2">
      <c r="A627" s="158"/>
      <c r="F627" s="239"/>
      <c r="S627" s="240"/>
      <c r="T627" s="241"/>
      <c r="U627" s="240"/>
      <c r="V627" s="241"/>
      <c r="AF627" s="242"/>
      <c r="AI627" s="121" t="str">
        <f t="shared" si="15"/>
        <v/>
      </c>
    </row>
    <row r="628" spans="1:35" s="129" customFormat="1" ht="18.600000000000001" x14ac:dyDescent="0.2">
      <c r="A628" s="158"/>
      <c r="F628" s="239"/>
      <c r="S628" s="240"/>
      <c r="T628" s="241"/>
      <c r="U628" s="240"/>
      <c r="V628" s="241"/>
      <c r="AF628" s="242"/>
      <c r="AI628" s="121" t="str">
        <f t="shared" si="15"/>
        <v/>
      </c>
    </row>
    <row r="629" spans="1:35" s="129" customFormat="1" ht="18.600000000000001" x14ac:dyDescent="0.2">
      <c r="A629" s="158"/>
      <c r="F629" s="239"/>
      <c r="S629" s="240"/>
      <c r="T629" s="241"/>
      <c r="U629" s="240"/>
      <c r="V629" s="241"/>
      <c r="AF629" s="242"/>
      <c r="AI629" s="121" t="str">
        <f t="shared" si="15"/>
        <v/>
      </c>
    </row>
    <row r="630" spans="1:35" s="129" customFormat="1" ht="18.600000000000001" x14ac:dyDescent="0.2">
      <c r="A630" s="158"/>
      <c r="F630" s="239"/>
      <c r="S630" s="240"/>
      <c r="T630" s="241"/>
      <c r="U630" s="240"/>
      <c r="V630" s="241"/>
      <c r="AF630" s="242"/>
      <c r="AI630" s="121" t="str">
        <f t="shared" si="15"/>
        <v/>
      </c>
    </row>
    <row r="631" spans="1:35" s="129" customFormat="1" ht="18.600000000000001" x14ac:dyDescent="0.2">
      <c r="A631" s="158"/>
      <c r="F631" s="239"/>
      <c r="S631" s="240"/>
      <c r="T631" s="241"/>
      <c r="U631" s="240"/>
      <c r="V631" s="241"/>
      <c r="AF631" s="242"/>
      <c r="AI631" s="121" t="str">
        <f t="shared" si="15"/>
        <v/>
      </c>
    </row>
    <row r="632" spans="1:35" s="129" customFormat="1" ht="18.600000000000001" x14ac:dyDescent="0.2">
      <c r="A632" s="158"/>
      <c r="F632" s="239"/>
      <c r="S632" s="240"/>
      <c r="T632" s="241"/>
      <c r="U632" s="240"/>
      <c r="V632" s="241"/>
      <c r="AF632" s="242"/>
      <c r="AI632" s="121" t="str">
        <f t="shared" si="15"/>
        <v/>
      </c>
    </row>
    <row r="633" spans="1:35" s="129" customFormat="1" ht="18.600000000000001" x14ac:dyDescent="0.2">
      <c r="A633" s="158"/>
      <c r="F633" s="239"/>
      <c r="S633" s="240"/>
      <c r="T633" s="241"/>
      <c r="U633" s="240"/>
      <c r="V633" s="241"/>
      <c r="AF633" s="242"/>
      <c r="AI633" s="121" t="str">
        <f t="shared" si="15"/>
        <v/>
      </c>
    </row>
    <row r="634" spans="1:35" s="129" customFormat="1" ht="18.600000000000001" x14ac:dyDescent="0.2">
      <c r="A634" s="158"/>
      <c r="F634" s="239"/>
      <c r="S634" s="240"/>
      <c r="T634" s="241"/>
      <c r="U634" s="240"/>
      <c r="V634" s="241"/>
      <c r="AF634" s="242"/>
      <c r="AI634" s="121" t="str">
        <f t="shared" si="15"/>
        <v/>
      </c>
    </row>
    <row r="635" spans="1:35" s="129" customFormat="1" ht="18.600000000000001" x14ac:dyDescent="0.2">
      <c r="A635" s="158"/>
      <c r="F635" s="239"/>
      <c r="S635" s="240"/>
      <c r="T635" s="241"/>
      <c r="U635" s="240"/>
      <c r="V635" s="241"/>
      <c r="AF635" s="242"/>
      <c r="AI635" s="121" t="str">
        <f t="shared" si="15"/>
        <v/>
      </c>
    </row>
    <row r="636" spans="1:35" s="129" customFormat="1" ht="18.600000000000001" x14ac:dyDescent="0.2">
      <c r="A636" s="158"/>
      <c r="F636" s="239"/>
      <c r="S636" s="240"/>
      <c r="T636" s="241"/>
      <c r="U636" s="240"/>
      <c r="V636" s="241"/>
      <c r="AF636" s="242"/>
      <c r="AI636" s="121" t="str">
        <f t="shared" si="15"/>
        <v/>
      </c>
    </row>
    <row r="637" spans="1:35" s="129" customFormat="1" ht="18.600000000000001" x14ac:dyDescent="0.2">
      <c r="A637" s="158"/>
      <c r="F637" s="239"/>
      <c r="S637" s="240"/>
      <c r="T637" s="241"/>
      <c r="U637" s="240"/>
      <c r="V637" s="241"/>
      <c r="AF637" s="242"/>
      <c r="AI637" s="121" t="str">
        <f t="shared" si="15"/>
        <v/>
      </c>
    </row>
    <row r="638" spans="1:35" s="129" customFormat="1" ht="18.600000000000001" x14ac:dyDescent="0.2">
      <c r="A638" s="158"/>
      <c r="F638" s="239"/>
      <c r="S638" s="240"/>
      <c r="T638" s="241"/>
      <c r="U638" s="240"/>
      <c r="V638" s="241"/>
      <c r="AF638" s="242"/>
      <c r="AI638" s="121" t="str">
        <f t="shared" si="15"/>
        <v/>
      </c>
    </row>
    <row r="639" spans="1:35" s="129" customFormat="1" ht="18.600000000000001" x14ac:dyDescent="0.2">
      <c r="A639" s="158"/>
      <c r="F639" s="239"/>
      <c r="S639" s="240"/>
      <c r="T639" s="241"/>
      <c r="U639" s="240"/>
      <c r="V639" s="241"/>
      <c r="AF639" s="242"/>
      <c r="AI639" s="121" t="str">
        <f t="shared" si="15"/>
        <v/>
      </c>
    </row>
    <row r="640" spans="1:35" s="129" customFormat="1" ht="18.600000000000001" x14ac:dyDescent="0.2">
      <c r="A640" s="158"/>
      <c r="F640" s="239"/>
      <c r="S640" s="240"/>
      <c r="T640" s="241"/>
      <c r="U640" s="240"/>
      <c r="V640" s="241"/>
      <c r="AF640" s="242"/>
      <c r="AI640" s="121" t="str">
        <f t="shared" si="15"/>
        <v/>
      </c>
    </row>
    <row r="641" spans="1:35" s="129" customFormat="1" ht="18.600000000000001" x14ac:dyDescent="0.2">
      <c r="A641" s="158"/>
      <c r="F641" s="239"/>
      <c r="S641" s="240"/>
      <c r="T641" s="241"/>
      <c r="U641" s="240"/>
      <c r="V641" s="241"/>
      <c r="AF641" s="242"/>
      <c r="AI641" s="121" t="str">
        <f t="shared" si="15"/>
        <v/>
      </c>
    </row>
    <row r="642" spans="1:35" s="129" customFormat="1" ht="18.600000000000001" x14ac:dyDescent="0.2">
      <c r="A642" s="158"/>
      <c r="F642" s="239"/>
      <c r="S642" s="240"/>
      <c r="T642" s="241"/>
      <c r="U642" s="240"/>
      <c r="V642" s="241"/>
      <c r="AF642" s="242"/>
      <c r="AI642" s="121" t="str">
        <f t="shared" si="15"/>
        <v/>
      </c>
    </row>
    <row r="643" spans="1:35" s="129" customFormat="1" ht="18.600000000000001" x14ac:dyDescent="0.2">
      <c r="A643" s="158"/>
      <c r="F643" s="239"/>
      <c r="S643" s="240"/>
      <c r="T643" s="241"/>
      <c r="U643" s="240"/>
      <c r="V643" s="241"/>
      <c r="AF643" s="242"/>
      <c r="AI643" s="121" t="str">
        <f t="shared" si="15"/>
        <v/>
      </c>
    </row>
    <row r="644" spans="1:35" s="129" customFormat="1" ht="18.600000000000001" x14ac:dyDescent="0.2">
      <c r="A644" s="158"/>
      <c r="F644" s="239"/>
      <c r="S644" s="240"/>
      <c r="T644" s="241"/>
      <c r="U644" s="240"/>
      <c r="V644" s="241"/>
      <c r="AF644" s="242"/>
      <c r="AI644" s="121" t="str">
        <f t="shared" si="15"/>
        <v/>
      </c>
    </row>
    <row r="645" spans="1:35" s="129" customFormat="1" ht="18.600000000000001" x14ac:dyDescent="0.2">
      <c r="A645" s="158"/>
      <c r="F645" s="239"/>
      <c r="S645" s="240"/>
      <c r="T645" s="241"/>
      <c r="U645" s="240"/>
      <c r="V645" s="241"/>
      <c r="AF645" s="242"/>
      <c r="AI645" s="121" t="str">
        <f t="shared" si="15"/>
        <v/>
      </c>
    </row>
    <row r="646" spans="1:35" s="129" customFormat="1" ht="18.600000000000001" x14ac:dyDescent="0.2">
      <c r="A646" s="158"/>
      <c r="F646" s="239"/>
      <c r="S646" s="240"/>
      <c r="T646" s="241"/>
      <c r="U646" s="240"/>
      <c r="V646" s="241"/>
      <c r="AF646" s="242"/>
      <c r="AI646" s="121" t="str">
        <f t="shared" si="15"/>
        <v/>
      </c>
    </row>
    <row r="647" spans="1:35" s="129" customFormat="1" ht="18.600000000000001" x14ac:dyDescent="0.2">
      <c r="A647" s="158"/>
      <c r="F647" s="239"/>
      <c r="S647" s="240"/>
      <c r="T647" s="241"/>
      <c r="U647" s="240"/>
      <c r="V647" s="241"/>
      <c r="AF647" s="242"/>
      <c r="AI647" s="121" t="str">
        <f t="shared" si="15"/>
        <v/>
      </c>
    </row>
    <row r="648" spans="1:35" s="129" customFormat="1" ht="18.600000000000001" x14ac:dyDescent="0.2">
      <c r="A648" s="158"/>
      <c r="F648" s="239"/>
      <c r="S648" s="240"/>
      <c r="T648" s="241"/>
      <c r="U648" s="240"/>
      <c r="V648" s="241"/>
      <c r="AF648" s="242"/>
      <c r="AI648" s="121" t="str">
        <f t="shared" si="15"/>
        <v/>
      </c>
    </row>
    <row r="649" spans="1:35" s="129" customFormat="1" ht="18.600000000000001" x14ac:dyDescent="0.2">
      <c r="A649" s="158"/>
      <c r="F649" s="239"/>
      <c r="S649" s="240"/>
      <c r="T649" s="241"/>
      <c r="U649" s="240"/>
      <c r="V649" s="241"/>
      <c r="AF649" s="242"/>
      <c r="AI649" s="121" t="str">
        <f t="shared" si="15"/>
        <v/>
      </c>
    </row>
    <row r="650" spans="1:35" s="129" customFormat="1" ht="18.600000000000001" x14ac:dyDescent="0.2">
      <c r="A650" s="158"/>
      <c r="F650" s="239"/>
      <c r="S650" s="240"/>
      <c r="T650" s="241"/>
      <c r="U650" s="240"/>
      <c r="V650" s="241"/>
      <c r="AF650" s="242"/>
      <c r="AI650" s="121" t="str">
        <f t="shared" si="15"/>
        <v/>
      </c>
    </row>
    <row r="651" spans="1:35" s="129" customFormat="1" ht="18.600000000000001" x14ac:dyDescent="0.2">
      <c r="A651" s="158"/>
      <c r="F651" s="239"/>
      <c r="S651" s="240"/>
      <c r="T651" s="241"/>
      <c r="U651" s="240"/>
      <c r="V651" s="241"/>
      <c r="AF651" s="242"/>
      <c r="AI651" s="121" t="str">
        <f t="shared" si="15"/>
        <v/>
      </c>
    </row>
    <row r="652" spans="1:35" s="129" customFormat="1" ht="18.600000000000001" x14ac:dyDescent="0.2">
      <c r="A652" s="158"/>
      <c r="F652" s="239"/>
      <c r="S652" s="240"/>
      <c r="T652" s="241"/>
      <c r="U652" s="240"/>
      <c r="V652" s="241"/>
      <c r="AF652" s="242"/>
      <c r="AI652" s="121" t="str">
        <f t="shared" si="15"/>
        <v/>
      </c>
    </row>
    <row r="653" spans="1:35" s="129" customFormat="1" ht="18.600000000000001" x14ac:dyDescent="0.2">
      <c r="A653" s="158"/>
      <c r="F653" s="239"/>
      <c r="S653" s="240"/>
      <c r="T653" s="241"/>
      <c r="U653" s="240"/>
      <c r="V653" s="241"/>
      <c r="AF653" s="242"/>
      <c r="AI653" s="121" t="str">
        <f t="shared" ref="AI653:AI716" si="16">IF($F$2="","",IF(AND($B653&lt;&gt;"",$C$3="あり"),1,""))</f>
        <v/>
      </c>
    </row>
    <row r="654" spans="1:35" s="129" customFormat="1" ht="18.600000000000001" x14ac:dyDescent="0.2">
      <c r="A654" s="158"/>
      <c r="F654" s="239"/>
      <c r="S654" s="240"/>
      <c r="T654" s="241"/>
      <c r="U654" s="240"/>
      <c r="V654" s="241"/>
      <c r="AF654" s="242"/>
      <c r="AI654" s="121" t="str">
        <f t="shared" si="16"/>
        <v/>
      </c>
    </row>
    <row r="655" spans="1:35" s="129" customFormat="1" ht="18.600000000000001" x14ac:dyDescent="0.2">
      <c r="A655" s="158"/>
      <c r="F655" s="239"/>
      <c r="S655" s="240"/>
      <c r="T655" s="241"/>
      <c r="U655" s="240"/>
      <c r="V655" s="241"/>
      <c r="AF655" s="242"/>
      <c r="AI655" s="121" t="str">
        <f t="shared" si="16"/>
        <v/>
      </c>
    </row>
    <row r="656" spans="1:35" s="129" customFormat="1" ht="18.600000000000001" x14ac:dyDescent="0.2">
      <c r="A656" s="158"/>
      <c r="F656" s="239"/>
      <c r="S656" s="240"/>
      <c r="T656" s="241"/>
      <c r="U656" s="240"/>
      <c r="V656" s="241"/>
      <c r="AF656" s="242"/>
      <c r="AI656" s="121" t="str">
        <f t="shared" si="16"/>
        <v/>
      </c>
    </row>
    <row r="657" spans="1:35" s="129" customFormat="1" ht="18.600000000000001" x14ac:dyDescent="0.2">
      <c r="A657" s="158"/>
      <c r="F657" s="239"/>
      <c r="S657" s="240"/>
      <c r="T657" s="241"/>
      <c r="U657" s="240"/>
      <c r="V657" s="241"/>
      <c r="AF657" s="242"/>
      <c r="AI657" s="121" t="str">
        <f t="shared" si="16"/>
        <v/>
      </c>
    </row>
    <row r="658" spans="1:35" s="129" customFormat="1" ht="18.600000000000001" x14ac:dyDescent="0.2">
      <c r="A658" s="158"/>
      <c r="F658" s="239"/>
      <c r="S658" s="240"/>
      <c r="T658" s="241"/>
      <c r="U658" s="240"/>
      <c r="V658" s="241"/>
      <c r="AF658" s="242"/>
      <c r="AI658" s="121" t="str">
        <f t="shared" si="16"/>
        <v/>
      </c>
    </row>
    <row r="659" spans="1:35" s="129" customFormat="1" ht="18.600000000000001" x14ac:dyDescent="0.2">
      <c r="A659" s="158"/>
      <c r="F659" s="239"/>
      <c r="S659" s="240"/>
      <c r="T659" s="241"/>
      <c r="U659" s="240"/>
      <c r="V659" s="241"/>
      <c r="AF659" s="242"/>
      <c r="AI659" s="121" t="str">
        <f t="shared" si="16"/>
        <v/>
      </c>
    </row>
    <row r="660" spans="1:35" s="129" customFormat="1" ht="18.600000000000001" x14ac:dyDescent="0.2">
      <c r="A660" s="158"/>
      <c r="F660" s="239"/>
      <c r="S660" s="240"/>
      <c r="T660" s="241"/>
      <c r="U660" s="240"/>
      <c r="V660" s="241"/>
      <c r="AF660" s="242"/>
      <c r="AI660" s="121" t="str">
        <f t="shared" si="16"/>
        <v/>
      </c>
    </row>
    <row r="661" spans="1:35" s="129" customFormat="1" ht="18.600000000000001" x14ac:dyDescent="0.2">
      <c r="A661" s="158"/>
      <c r="F661" s="239"/>
      <c r="S661" s="240"/>
      <c r="T661" s="241"/>
      <c r="U661" s="240"/>
      <c r="V661" s="241"/>
      <c r="AF661" s="242"/>
      <c r="AI661" s="121" t="str">
        <f t="shared" si="16"/>
        <v/>
      </c>
    </row>
    <row r="662" spans="1:35" s="129" customFormat="1" ht="18.600000000000001" x14ac:dyDescent="0.2">
      <c r="A662" s="158"/>
      <c r="F662" s="239"/>
      <c r="S662" s="240"/>
      <c r="T662" s="241"/>
      <c r="U662" s="240"/>
      <c r="V662" s="241"/>
      <c r="AF662" s="242"/>
      <c r="AI662" s="121" t="str">
        <f t="shared" si="16"/>
        <v/>
      </c>
    </row>
    <row r="663" spans="1:35" s="129" customFormat="1" ht="18.600000000000001" x14ac:dyDescent="0.2">
      <c r="A663" s="158"/>
      <c r="F663" s="239"/>
      <c r="S663" s="240"/>
      <c r="T663" s="241"/>
      <c r="U663" s="240"/>
      <c r="V663" s="241"/>
      <c r="AF663" s="242"/>
      <c r="AI663" s="121" t="str">
        <f t="shared" si="16"/>
        <v/>
      </c>
    </row>
    <row r="664" spans="1:35" s="129" customFormat="1" ht="18.600000000000001" x14ac:dyDescent="0.2">
      <c r="A664" s="158"/>
      <c r="F664" s="239"/>
      <c r="S664" s="240"/>
      <c r="T664" s="241"/>
      <c r="U664" s="240"/>
      <c r="V664" s="241"/>
      <c r="AF664" s="242"/>
      <c r="AI664" s="121" t="str">
        <f t="shared" si="16"/>
        <v/>
      </c>
    </row>
    <row r="665" spans="1:35" s="129" customFormat="1" ht="18.600000000000001" x14ac:dyDescent="0.2">
      <c r="A665" s="158"/>
      <c r="F665" s="239"/>
      <c r="S665" s="240"/>
      <c r="T665" s="241"/>
      <c r="U665" s="240"/>
      <c r="V665" s="241"/>
      <c r="AF665" s="242"/>
      <c r="AI665" s="121" t="str">
        <f t="shared" si="16"/>
        <v/>
      </c>
    </row>
    <row r="666" spans="1:35" s="129" customFormat="1" ht="18.600000000000001" x14ac:dyDescent="0.2">
      <c r="A666" s="158"/>
      <c r="F666" s="239"/>
      <c r="S666" s="240"/>
      <c r="T666" s="241"/>
      <c r="U666" s="240"/>
      <c r="V666" s="241"/>
      <c r="AF666" s="242"/>
      <c r="AI666" s="121" t="str">
        <f t="shared" si="16"/>
        <v/>
      </c>
    </row>
    <row r="667" spans="1:35" s="129" customFormat="1" ht="18.600000000000001" x14ac:dyDescent="0.2">
      <c r="A667" s="158"/>
      <c r="F667" s="239"/>
      <c r="S667" s="240"/>
      <c r="T667" s="241"/>
      <c r="U667" s="240"/>
      <c r="V667" s="241"/>
      <c r="AF667" s="242"/>
      <c r="AI667" s="121" t="str">
        <f t="shared" si="16"/>
        <v/>
      </c>
    </row>
    <row r="668" spans="1:35" s="129" customFormat="1" ht="18.600000000000001" x14ac:dyDescent="0.2">
      <c r="A668" s="158"/>
      <c r="F668" s="239"/>
      <c r="S668" s="240"/>
      <c r="T668" s="241"/>
      <c r="U668" s="240"/>
      <c r="V668" s="241"/>
      <c r="AF668" s="242"/>
      <c r="AI668" s="121" t="str">
        <f t="shared" si="16"/>
        <v/>
      </c>
    </row>
    <row r="669" spans="1:35" s="129" customFormat="1" ht="18.600000000000001" x14ac:dyDescent="0.2">
      <c r="A669" s="158"/>
      <c r="F669" s="239"/>
      <c r="S669" s="240"/>
      <c r="T669" s="241"/>
      <c r="U669" s="240"/>
      <c r="V669" s="241"/>
      <c r="AF669" s="242"/>
      <c r="AI669" s="121" t="str">
        <f t="shared" si="16"/>
        <v/>
      </c>
    </row>
    <row r="670" spans="1:35" s="129" customFormat="1" ht="18.600000000000001" x14ac:dyDescent="0.2">
      <c r="A670" s="158"/>
      <c r="F670" s="239"/>
      <c r="S670" s="240"/>
      <c r="T670" s="241"/>
      <c r="U670" s="240"/>
      <c r="V670" s="241"/>
      <c r="AF670" s="242"/>
      <c r="AI670" s="121" t="str">
        <f t="shared" si="16"/>
        <v/>
      </c>
    </row>
    <row r="671" spans="1:35" s="129" customFormat="1" ht="18.600000000000001" x14ac:dyDescent="0.2">
      <c r="A671" s="158"/>
      <c r="F671" s="239"/>
      <c r="S671" s="240"/>
      <c r="T671" s="241"/>
      <c r="U671" s="240"/>
      <c r="V671" s="241"/>
      <c r="AF671" s="242"/>
      <c r="AI671" s="121" t="str">
        <f t="shared" si="16"/>
        <v/>
      </c>
    </row>
    <row r="672" spans="1:35" s="129" customFormat="1" ht="18.600000000000001" x14ac:dyDescent="0.2">
      <c r="A672" s="158"/>
      <c r="F672" s="239"/>
      <c r="S672" s="240"/>
      <c r="T672" s="241"/>
      <c r="U672" s="240"/>
      <c r="V672" s="241"/>
      <c r="AF672" s="242"/>
      <c r="AI672" s="121" t="str">
        <f t="shared" si="16"/>
        <v/>
      </c>
    </row>
    <row r="673" spans="1:35" s="129" customFormat="1" ht="18.600000000000001" x14ac:dyDescent="0.2">
      <c r="A673" s="158"/>
      <c r="F673" s="239"/>
      <c r="S673" s="240"/>
      <c r="T673" s="241"/>
      <c r="U673" s="240"/>
      <c r="V673" s="241"/>
      <c r="AF673" s="242"/>
      <c r="AI673" s="121" t="str">
        <f t="shared" si="16"/>
        <v/>
      </c>
    </row>
    <row r="674" spans="1:35" s="129" customFormat="1" ht="18.600000000000001" x14ac:dyDescent="0.2">
      <c r="A674" s="158"/>
      <c r="F674" s="239"/>
      <c r="S674" s="240"/>
      <c r="T674" s="241"/>
      <c r="U674" s="240"/>
      <c r="V674" s="241"/>
      <c r="AF674" s="242"/>
      <c r="AI674" s="121" t="str">
        <f t="shared" si="16"/>
        <v/>
      </c>
    </row>
    <row r="675" spans="1:35" s="129" customFormat="1" ht="18.600000000000001" x14ac:dyDescent="0.2">
      <c r="A675" s="158"/>
      <c r="F675" s="239"/>
      <c r="S675" s="240"/>
      <c r="T675" s="241"/>
      <c r="U675" s="240"/>
      <c r="V675" s="241"/>
      <c r="AF675" s="242"/>
      <c r="AI675" s="121" t="str">
        <f t="shared" si="16"/>
        <v/>
      </c>
    </row>
    <row r="676" spans="1:35" s="129" customFormat="1" ht="18.600000000000001" x14ac:dyDescent="0.2">
      <c r="A676" s="158"/>
      <c r="F676" s="239"/>
      <c r="S676" s="240"/>
      <c r="T676" s="241"/>
      <c r="U676" s="240"/>
      <c r="V676" s="241"/>
      <c r="AF676" s="242"/>
      <c r="AI676" s="121" t="str">
        <f t="shared" si="16"/>
        <v/>
      </c>
    </row>
    <row r="677" spans="1:35" s="129" customFormat="1" ht="18.600000000000001" x14ac:dyDescent="0.2">
      <c r="A677" s="158"/>
      <c r="F677" s="239"/>
      <c r="S677" s="240"/>
      <c r="T677" s="241"/>
      <c r="U677" s="240"/>
      <c r="V677" s="241"/>
      <c r="AF677" s="242"/>
      <c r="AI677" s="121" t="str">
        <f t="shared" si="16"/>
        <v/>
      </c>
    </row>
    <row r="678" spans="1:35" s="129" customFormat="1" ht="18.600000000000001" x14ac:dyDescent="0.2">
      <c r="A678" s="158"/>
      <c r="F678" s="239"/>
      <c r="S678" s="240"/>
      <c r="T678" s="241"/>
      <c r="U678" s="240"/>
      <c r="V678" s="241"/>
      <c r="AF678" s="242"/>
      <c r="AI678" s="121" t="str">
        <f t="shared" si="16"/>
        <v/>
      </c>
    </row>
    <row r="679" spans="1:35" s="129" customFormat="1" ht="18.600000000000001" x14ac:dyDescent="0.2">
      <c r="A679" s="158"/>
      <c r="F679" s="239"/>
      <c r="S679" s="240"/>
      <c r="T679" s="241"/>
      <c r="U679" s="240"/>
      <c r="V679" s="241"/>
      <c r="AF679" s="242"/>
      <c r="AI679" s="121" t="str">
        <f t="shared" si="16"/>
        <v/>
      </c>
    </row>
    <row r="680" spans="1:35" s="129" customFormat="1" ht="18.600000000000001" x14ac:dyDescent="0.2">
      <c r="A680" s="158"/>
      <c r="F680" s="239"/>
      <c r="S680" s="240"/>
      <c r="T680" s="241"/>
      <c r="U680" s="240"/>
      <c r="V680" s="241"/>
      <c r="AF680" s="242"/>
      <c r="AI680" s="121" t="str">
        <f t="shared" si="16"/>
        <v/>
      </c>
    </row>
    <row r="681" spans="1:35" s="129" customFormat="1" ht="18.600000000000001" x14ac:dyDescent="0.2">
      <c r="A681" s="158"/>
      <c r="F681" s="239"/>
      <c r="S681" s="240"/>
      <c r="T681" s="241"/>
      <c r="U681" s="240"/>
      <c r="V681" s="241"/>
      <c r="AF681" s="242"/>
      <c r="AI681" s="121" t="str">
        <f t="shared" si="16"/>
        <v/>
      </c>
    </row>
    <row r="682" spans="1:35" s="129" customFormat="1" ht="18.600000000000001" x14ac:dyDescent="0.2">
      <c r="A682" s="158"/>
      <c r="F682" s="239"/>
      <c r="S682" s="240"/>
      <c r="T682" s="241"/>
      <c r="U682" s="240"/>
      <c r="V682" s="241"/>
      <c r="AF682" s="242"/>
      <c r="AI682" s="121" t="str">
        <f t="shared" si="16"/>
        <v/>
      </c>
    </row>
    <row r="683" spans="1:35" s="129" customFormat="1" ht="18.600000000000001" x14ac:dyDescent="0.2">
      <c r="A683" s="158"/>
      <c r="F683" s="239"/>
      <c r="S683" s="240"/>
      <c r="T683" s="241"/>
      <c r="U683" s="240"/>
      <c r="V683" s="241"/>
      <c r="AF683" s="242"/>
      <c r="AI683" s="121" t="str">
        <f t="shared" si="16"/>
        <v/>
      </c>
    </row>
    <row r="684" spans="1:35" s="129" customFormat="1" ht="18.600000000000001" x14ac:dyDescent="0.2">
      <c r="A684" s="158"/>
      <c r="F684" s="239"/>
      <c r="S684" s="240"/>
      <c r="T684" s="241"/>
      <c r="U684" s="240"/>
      <c r="V684" s="241"/>
      <c r="AF684" s="242"/>
      <c r="AI684" s="121" t="str">
        <f t="shared" si="16"/>
        <v/>
      </c>
    </row>
    <row r="685" spans="1:35" s="129" customFormat="1" ht="18.600000000000001" x14ac:dyDescent="0.2">
      <c r="A685" s="158"/>
      <c r="F685" s="239"/>
      <c r="S685" s="240"/>
      <c r="T685" s="241"/>
      <c r="U685" s="240"/>
      <c r="V685" s="241"/>
      <c r="AF685" s="242"/>
      <c r="AI685" s="121" t="str">
        <f t="shared" si="16"/>
        <v/>
      </c>
    </row>
    <row r="686" spans="1:35" s="129" customFormat="1" ht="18.600000000000001" x14ac:dyDescent="0.2">
      <c r="A686" s="158"/>
      <c r="F686" s="239"/>
      <c r="S686" s="240"/>
      <c r="T686" s="241"/>
      <c r="U686" s="240"/>
      <c r="V686" s="241"/>
      <c r="AF686" s="242"/>
      <c r="AI686" s="121" t="str">
        <f t="shared" si="16"/>
        <v/>
      </c>
    </row>
    <row r="687" spans="1:35" s="129" customFormat="1" ht="18.600000000000001" x14ac:dyDescent="0.2">
      <c r="A687" s="158"/>
      <c r="F687" s="239"/>
      <c r="S687" s="240"/>
      <c r="T687" s="241"/>
      <c r="U687" s="240"/>
      <c r="V687" s="241"/>
      <c r="AF687" s="242"/>
      <c r="AI687" s="121" t="str">
        <f t="shared" si="16"/>
        <v/>
      </c>
    </row>
    <row r="688" spans="1:35" s="129" customFormat="1" ht="18.600000000000001" x14ac:dyDescent="0.2">
      <c r="A688" s="158"/>
      <c r="F688" s="239"/>
      <c r="S688" s="240"/>
      <c r="T688" s="241"/>
      <c r="U688" s="240"/>
      <c r="V688" s="241"/>
      <c r="AF688" s="242"/>
      <c r="AI688" s="121" t="str">
        <f t="shared" si="16"/>
        <v/>
      </c>
    </row>
    <row r="689" spans="1:35" s="129" customFormat="1" ht="18.600000000000001" x14ac:dyDescent="0.2">
      <c r="A689" s="158"/>
      <c r="F689" s="239"/>
      <c r="S689" s="240"/>
      <c r="T689" s="241"/>
      <c r="U689" s="240"/>
      <c r="V689" s="241"/>
      <c r="AF689" s="242"/>
      <c r="AI689" s="121" t="str">
        <f t="shared" si="16"/>
        <v/>
      </c>
    </row>
    <row r="690" spans="1:35" s="129" customFormat="1" ht="18.600000000000001" x14ac:dyDescent="0.2">
      <c r="A690" s="158"/>
      <c r="F690" s="239"/>
      <c r="S690" s="240"/>
      <c r="T690" s="241"/>
      <c r="U690" s="240"/>
      <c r="V690" s="241"/>
      <c r="AF690" s="242"/>
      <c r="AI690" s="121" t="str">
        <f t="shared" si="16"/>
        <v/>
      </c>
    </row>
    <row r="691" spans="1:35" s="129" customFormat="1" ht="18.600000000000001" x14ac:dyDescent="0.2">
      <c r="A691" s="158"/>
      <c r="F691" s="239"/>
      <c r="S691" s="240"/>
      <c r="T691" s="241"/>
      <c r="U691" s="240"/>
      <c r="V691" s="241"/>
      <c r="AF691" s="242"/>
      <c r="AI691" s="121" t="str">
        <f t="shared" si="16"/>
        <v/>
      </c>
    </row>
    <row r="692" spans="1:35" s="129" customFormat="1" ht="18.600000000000001" x14ac:dyDescent="0.2">
      <c r="A692" s="158"/>
      <c r="F692" s="239"/>
      <c r="S692" s="240"/>
      <c r="T692" s="241"/>
      <c r="U692" s="240"/>
      <c r="V692" s="241"/>
      <c r="AF692" s="242"/>
      <c r="AI692" s="121" t="str">
        <f t="shared" si="16"/>
        <v/>
      </c>
    </row>
    <row r="693" spans="1:35" s="129" customFormat="1" ht="18.600000000000001" x14ac:dyDescent="0.2">
      <c r="A693" s="158"/>
      <c r="F693" s="239"/>
      <c r="S693" s="240"/>
      <c r="T693" s="241"/>
      <c r="U693" s="240"/>
      <c r="V693" s="241"/>
      <c r="AF693" s="242"/>
      <c r="AI693" s="121" t="str">
        <f t="shared" si="16"/>
        <v/>
      </c>
    </row>
    <row r="694" spans="1:35" s="129" customFormat="1" ht="18.600000000000001" x14ac:dyDescent="0.2">
      <c r="A694" s="158"/>
      <c r="F694" s="239"/>
      <c r="S694" s="240"/>
      <c r="T694" s="241"/>
      <c r="U694" s="240"/>
      <c r="V694" s="241"/>
      <c r="AF694" s="242"/>
      <c r="AI694" s="121" t="str">
        <f t="shared" si="16"/>
        <v/>
      </c>
    </row>
    <row r="695" spans="1:35" s="129" customFormat="1" ht="18.600000000000001" x14ac:dyDescent="0.2">
      <c r="A695" s="158"/>
      <c r="F695" s="239"/>
      <c r="S695" s="240"/>
      <c r="T695" s="241"/>
      <c r="U695" s="240"/>
      <c r="V695" s="241"/>
      <c r="AF695" s="242"/>
      <c r="AI695" s="121" t="str">
        <f t="shared" si="16"/>
        <v/>
      </c>
    </row>
    <row r="696" spans="1:35" s="129" customFormat="1" ht="18.600000000000001" x14ac:dyDescent="0.2">
      <c r="A696" s="158"/>
      <c r="F696" s="239"/>
      <c r="S696" s="240"/>
      <c r="T696" s="241"/>
      <c r="U696" s="240"/>
      <c r="V696" s="241"/>
      <c r="AF696" s="242"/>
      <c r="AI696" s="121" t="str">
        <f t="shared" si="16"/>
        <v/>
      </c>
    </row>
    <row r="697" spans="1:35" s="129" customFormat="1" ht="18.600000000000001" x14ac:dyDescent="0.2">
      <c r="A697" s="158"/>
      <c r="F697" s="239"/>
      <c r="S697" s="240"/>
      <c r="T697" s="241"/>
      <c r="U697" s="240"/>
      <c r="V697" s="241"/>
      <c r="AF697" s="242"/>
      <c r="AI697" s="121" t="str">
        <f t="shared" si="16"/>
        <v/>
      </c>
    </row>
    <row r="698" spans="1:35" s="129" customFormat="1" ht="18.600000000000001" x14ac:dyDescent="0.2">
      <c r="A698" s="158"/>
      <c r="F698" s="239"/>
      <c r="S698" s="240"/>
      <c r="T698" s="241"/>
      <c r="U698" s="240"/>
      <c r="V698" s="241"/>
      <c r="AF698" s="242"/>
      <c r="AI698" s="121" t="str">
        <f t="shared" si="16"/>
        <v/>
      </c>
    </row>
    <row r="699" spans="1:35" s="129" customFormat="1" ht="18.600000000000001" x14ac:dyDescent="0.2">
      <c r="A699" s="158"/>
      <c r="F699" s="239"/>
      <c r="S699" s="240"/>
      <c r="T699" s="241"/>
      <c r="U699" s="240"/>
      <c r="V699" s="241"/>
      <c r="AF699" s="242"/>
      <c r="AI699" s="121" t="str">
        <f t="shared" si="16"/>
        <v/>
      </c>
    </row>
    <row r="700" spans="1:35" s="129" customFormat="1" ht="18.600000000000001" x14ac:dyDescent="0.2">
      <c r="A700" s="158"/>
      <c r="F700" s="239"/>
      <c r="S700" s="240"/>
      <c r="T700" s="241"/>
      <c r="U700" s="240"/>
      <c r="V700" s="241"/>
      <c r="AF700" s="242"/>
      <c r="AI700" s="121" t="str">
        <f t="shared" si="16"/>
        <v/>
      </c>
    </row>
    <row r="701" spans="1:35" s="129" customFormat="1" ht="18.600000000000001" x14ac:dyDescent="0.2">
      <c r="A701" s="158"/>
      <c r="F701" s="239"/>
      <c r="S701" s="240"/>
      <c r="T701" s="241"/>
      <c r="U701" s="240"/>
      <c r="V701" s="241"/>
      <c r="AF701" s="242"/>
      <c r="AI701" s="121" t="str">
        <f t="shared" si="16"/>
        <v/>
      </c>
    </row>
    <row r="702" spans="1:35" s="129" customFormat="1" ht="18.600000000000001" x14ac:dyDescent="0.2">
      <c r="A702" s="158"/>
      <c r="F702" s="239"/>
      <c r="S702" s="240"/>
      <c r="T702" s="241"/>
      <c r="U702" s="240"/>
      <c r="V702" s="241"/>
      <c r="AF702" s="242"/>
      <c r="AI702" s="121" t="str">
        <f t="shared" si="16"/>
        <v/>
      </c>
    </row>
    <row r="703" spans="1:35" s="129" customFormat="1" ht="18.600000000000001" x14ac:dyDescent="0.2">
      <c r="A703" s="158"/>
      <c r="F703" s="239"/>
      <c r="S703" s="240"/>
      <c r="T703" s="241"/>
      <c r="U703" s="240"/>
      <c r="V703" s="241"/>
      <c r="AF703" s="242"/>
      <c r="AI703" s="121" t="str">
        <f t="shared" si="16"/>
        <v/>
      </c>
    </row>
    <row r="704" spans="1:35" s="129" customFormat="1" ht="18.600000000000001" x14ac:dyDescent="0.2">
      <c r="A704" s="158"/>
      <c r="F704" s="239"/>
      <c r="S704" s="240"/>
      <c r="T704" s="241"/>
      <c r="U704" s="240"/>
      <c r="V704" s="241"/>
      <c r="AF704" s="242"/>
      <c r="AI704" s="121" t="str">
        <f t="shared" si="16"/>
        <v/>
      </c>
    </row>
    <row r="705" spans="1:35" s="129" customFormat="1" ht="18.600000000000001" x14ac:dyDescent="0.2">
      <c r="A705" s="158"/>
      <c r="F705" s="239"/>
      <c r="S705" s="240"/>
      <c r="T705" s="241"/>
      <c r="U705" s="240"/>
      <c r="V705" s="241"/>
      <c r="AF705" s="242"/>
      <c r="AI705" s="121" t="str">
        <f t="shared" si="16"/>
        <v/>
      </c>
    </row>
    <row r="706" spans="1:35" s="129" customFormat="1" ht="18.600000000000001" x14ac:dyDescent="0.2">
      <c r="A706" s="158"/>
      <c r="F706" s="239"/>
      <c r="S706" s="240"/>
      <c r="T706" s="241"/>
      <c r="U706" s="240"/>
      <c r="V706" s="241"/>
      <c r="AF706" s="242"/>
      <c r="AI706" s="121" t="str">
        <f t="shared" si="16"/>
        <v/>
      </c>
    </row>
    <row r="707" spans="1:35" s="129" customFormat="1" ht="18.600000000000001" x14ac:dyDescent="0.2">
      <c r="A707" s="158"/>
      <c r="F707" s="239"/>
      <c r="S707" s="240"/>
      <c r="T707" s="241"/>
      <c r="U707" s="240"/>
      <c r="V707" s="241"/>
      <c r="AF707" s="242"/>
      <c r="AI707" s="121" t="str">
        <f t="shared" si="16"/>
        <v/>
      </c>
    </row>
    <row r="708" spans="1:35" s="129" customFormat="1" ht="18.600000000000001" x14ac:dyDescent="0.2">
      <c r="A708" s="158"/>
      <c r="F708" s="239"/>
      <c r="S708" s="240"/>
      <c r="T708" s="241"/>
      <c r="U708" s="240"/>
      <c r="V708" s="241"/>
      <c r="AF708" s="242"/>
      <c r="AI708" s="121" t="str">
        <f t="shared" si="16"/>
        <v/>
      </c>
    </row>
    <row r="709" spans="1:35" s="129" customFormat="1" ht="18.600000000000001" x14ac:dyDescent="0.2">
      <c r="A709" s="158"/>
      <c r="F709" s="239"/>
      <c r="S709" s="240"/>
      <c r="T709" s="241"/>
      <c r="U709" s="240"/>
      <c r="V709" s="241"/>
      <c r="AF709" s="242"/>
      <c r="AI709" s="121" t="str">
        <f t="shared" si="16"/>
        <v/>
      </c>
    </row>
    <row r="710" spans="1:35" s="129" customFormat="1" ht="18.600000000000001" x14ac:dyDescent="0.2">
      <c r="A710" s="158"/>
      <c r="F710" s="239"/>
      <c r="S710" s="240"/>
      <c r="T710" s="241"/>
      <c r="U710" s="240"/>
      <c r="V710" s="241"/>
      <c r="AF710" s="242"/>
      <c r="AI710" s="121" t="str">
        <f t="shared" si="16"/>
        <v/>
      </c>
    </row>
    <row r="711" spans="1:35" s="129" customFormat="1" ht="18.600000000000001" x14ac:dyDescent="0.2">
      <c r="A711" s="158"/>
      <c r="F711" s="239"/>
      <c r="S711" s="240"/>
      <c r="T711" s="241"/>
      <c r="U711" s="240"/>
      <c r="V711" s="241"/>
      <c r="AF711" s="242"/>
      <c r="AI711" s="121" t="str">
        <f t="shared" si="16"/>
        <v/>
      </c>
    </row>
    <row r="712" spans="1:35" s="129" customFormat="1" ht="18.600000000000001" x14ac:dyDescent="0.2">
      <c r="A712" s="158"/>
      <c r="F712" s="239"/>
      <c r="S712" s="240"/>
      <c r="T712" s="241"/>
      <c r="U712" s="240"/>
      <c r="V712" s="241"/>
      <c r="AF712" s="242"/>
      <c r="AI712" s="121" t="str">
        <f t="shared" si="16"/>
        <v/>
      </c>
    </row>
    <row r="713" spans="1:35" s="129" customFormat="1" ht="18.600000000000001" x14ac:dyDescent="0.2">
      <c r="A713" s="158"/>
      <c r="F713" s="239"/>
      <c r="S713" s="240"/>
      <c r="T713" s="241"/>
      <c r="U713" s="240"/>
      <c r="V713" s="241"/>
      <c r="AF713" s="242"/>
      <c r="AI713" s="121" t="str">
        <f t="shared" si="16"/>
        <v/>
      </c>
    </row>
    <row r="714" spans="1:35" s="129" customFormat="1" ht="18.600000000000001" x14ac:dyDescent="0.2">
      <c r="A714" s="158"/>
      <c r="F714" s="239"/>
      <c r="S714" s="240"/>
      <c r="T714" s="241"/>
      <c r="U714" s="240"/>
      <c r="V714" s="241"/>
      <c r="AF714" s="242"/>
      <c r="AI714" s="121" t="str">
        <f t="shared" si="16"/>
        <v/>
      </c>
    </row>
    <row r="715" spans="1:35" s="129" customFormat="1" ht="18.600000000000001" x14ac:dyDescent="0.2">
      <c r="A715" s="158"/>
      <c r="F715" s="239"/>
      <c r="S715" s="240"/>
      <c r="T715" s="241"/>
      <c r="U715" s="240"/>
      <c r="V715" s="241"/>
      <c r="AF715" s="242"/>
      <c r="AI715" s="121" t="str">
        <f t="shared" si="16"/>
        <v/>
      </c>
    </row>
    <row r="716" spans="1:35" s="129" customFormat="1" ht="18.600000000000001" x14ac:dyDescent="0.2">
      <c r="A716" s="158"/>
      <c r="F716" s="239"/>
      <c r="S716" s="240"/>
      <c r="T716" s="241"/>
      <c r="U716" s="240"/>
      <c r="V716" s="241"/>
      <c r="AF716" s="242"/>
      <c r="AI716" s="121" t="str">
        <f t="shared" si="16"/>
        <v/>
      </c>
    </row>
    <row r="717" spans="1:35" s="129" customFormat="1" ht="18.600000000000001" x14ac:dyDescent="0.2">
      <c r="A717" s="158"/>
      <c r="F717" s="239"/>
      <c r="S717" s="240"/>
      <c r="T717" s="241"/>
      <c r="U717" s="240"/>
      <c r="V717" s="241"/>
      <c r="AF717" s="242"/>
      <c r="AI717" s="121" t="str">
        <f t="shared" ref="AI717:AI780" si="17">IF($F$2="","",IF(AND($B717&lt;&gt;"",$C$3="あり"),1,""))</f>
        <v/>
      </c>
    </row>
    <row r="718" spans="1:35" s="129" customFormat="1" ht="18.600000000000001" x14ac:dyDescent="0.2">
      <c r="A718" s="158"/>
      <c r="F718" s="239"/>
      <c r="S718" s="240"/>
      <c r="T718" s="241"/>
      <c r="U718" s="240"/>
      <c r="V718" s="241"/>
      <c r="AF718" s="242"/>
      <c r="AI718" s="121" t="str">
        <f t="shared" si="17"/>
        <v/>
      </c>
    </row>
    <row r="719" spans="1:35" s="129" customFormat="1" ht="18.600000000000001" x14ac:dyDescent="0.2">
      <c r="A719" s="158"/>
      <c r="F719" s="239"/>
      <c r="S719" s="240"/>
      <c r="T719" s="241"/>
      <c r="U719" s="240"/>
      <c r="V719" s="241"/>
      <c r="AF719" s="242"/>
      <c r="AI719" s="121" t="str">
        <f t="shared" si="17"/>
        <v/>
      </c>
    </row>
    <row r="720" spans="1:35" s="129" customFormat="1" ht="18.600000000000001" x14ac:dyDescent="0.2">
      <c r="A720" s="158"/>
      <c r="F720" s="239"/>
      <c r="S720" s="240"/>
      <c r="T720" s="241"/>
      <c r="U720" s="240"/>
      <c r="V720" s="241"/>
      <c r="AF720" s="242"/>
      <c r="AI720" s="121" t="str">
        <f t="shared" si="17"/>
        <v/>
      </c>
    </row>
    <row r="721" spans="1:35" s="129" customFormat="1" ht="18.600000000000001" x14ac:dyDescent="0.2">
      <c r="A721" s="158"/>
      <c r="F721" s="239"/>
      <c r="S721" s="240"/>
      <c r="T721" s="241"/>
      <c r="U721" s="240"/>
      <c r="V721" s="241"/>
      <c r="AF721" s="242"/>
      <c r="AI721" s="121" t="str">
        <f t="shared" si="17"/>
        <v/>
      </c>
    </row>
    <row r="722" spans="1:35" s="129" customFormat="1" ht="18.600000000000001" x14ac:dyDescent="0.2">
      <c r="A722" s="158"/>
      <c r="F722" s="239"/>
      <c r="S722" s="240"/>
      <c r="T722" s="241"/>
      <c r="U722" s="240"/>
      <c r="V722" s="241"/>
      <c r="AF722" s="242"/>
      <c r="AI722" s="121" t="str">
        <f t="shared" si="17"/>
        <v/>
      </c>
    </row>
    <row r="723" spans="1:35" s="129" customFormat="1" ht="18.600000000000001" x14ac:dyDescent="0.2">
      <c r="A723" s="158"/>
      <c r="F723" s="239"/>
      <c r="S723" s="240"/>
      <c r="T723" s="241"/>
      <c r="U723" s="240"/>
      <c r="V723" s="241"/>
      <c r="AF723" s="242"/>
      <c r="AI723" s="121" t="str">
        <f t="shared" si="17"/>
        <v/>
      </c>
    </row>
    <row r="724" spans="1:35" s="129" customFormat="1" ht="18.600000000000001" x14ac:dyDescent="0.2">
      <c r="A724" s="158"/>
      <c r="F724" s="239"/>
      <c r="S724" s="240"/>
      <c r="T724" s="241"/>
      <c r="U724" s="240"/>
      <c r="V724" s="241"/>
      <c r="AF724" s="242"/>
      <c r="AI724" s="121" t="str">
        <f t="shared" si="17"/>
        <v/>
      </c>
    </row>
    <row r="725" spans="1:35" s="129" customFormat="1" ht="18.600000000000001" x14ac:dyDescent="0.2">
      <c r="A725" s="158"/>
      <c r="F725" s="239"/>
      <c r="S725" s="240"/>
      <c r="T725" s="241"/>
      <c r="U725" s="240"/>
      <c r="V725" s="241"/>
      <c r="AF725" s="242"/>
      <c r="AI725" s="121" t="str">
        <f t="shared" si="17"/>
        <v/>
      </c>
    </row>
    <row r="726" spans="1:35" s="129" customFormat="1" ht="18.600000000000001" x14ac:dyDescent="0.2">
      <c r="A726" s="158"/>
      <c r="F726" s="239"/>
      <c r="S726" s="240"/>
      <c r="T726" s="241"/>
      <c r="U726" s="240"/>
      <c r="V726" s="241"/>
      <c r="AF726" s="242"/>
      <c r="AI726" s="121" t="str">
        <f t="shared" si="17"/>
        <v/>
      </c>
    </row>
    <row r="727" spans="1:35" s="129" customFormat="1" ht="18.600000000000001" x14ac:dyDescent="0.2">
      <c r="A727" s="158"/>
      <c r="F727" s="239"/>
      <c r="S727" s="240"/>
      <c r="T727" s="241"/>
      <c r="U727" s="240"/>
      <c r="V727" s="241"/>
      <c r="AF727" s="242"/>
      <c r="AI727" s="121" t="str">
        <f t="shared" si="17"/>
        <v/>
      </c>
    </row>
    <row r="728" spans="1:35" s="129" customFormat="1" ht="18.600000000000001" x14ac:dyDescent="0.2">
      <c r="A728" s="158"/>
      <c r="F728" s="239"/>
      <c r="S728" s="240"/>
      <c r="T728" s="241"/>
      <c r="U728" s="240"/>
      <c r="V728" s="241"/>
      <c r="AF728" s="242"/>
      <c r="AI728" s="121" t="str">
        <f t="shared" si="17"/>
        <v/>
      </c>
    </row>
    <row r="729" spans="1:35" s="129" customFormat="1" ht="18.600000000000001" x14ac:dyDescent="0.2">
      <c r="A729" s="158"/>
      <c r="F729" s="239"/>
      <c r="S729" s="240"/>
      <c r="T729" s="241"/>
      <c r="U729" s="240"/>
      <c r="V729" s="241"/>
      <c r="AF729" s="242"/>
      <c r="AI729" s="121" t="str">
        <f t="shared" si="17"/>
        <v/>
      </c>
    </row>
    <row r="730" spans="1:35" s="129" customFormat="1" ht="18.600000000000001" x14ac:dyDescent="0.2">
      <c r="A730" s="158"/>
      <c r="F730" s="239"/>
      <c r="S730" s="240"/>
      <c r="T730" s="241"/>
      <c r="U730" s="240"/>
      <c r="V730" s="241"/>
      <c r="AF730" s="242"/>
      <c r="AI730" s="121" t="str">
        <f t="shared" si="17"/>
        <v/>
      </c>
    </row>
    <row r="731" spans="1:35" s="129" customFormat="1" ht="18.600000000000001" x14ac:dyDescent="0.2">
      <c r="A731" s="158"/>
      <c r="F731" s="239"/>
      <c r="S731" s="240"/>
      <c r="T731" s="241"/>
      <c r="U731" s="240"/>
      <c r="V731" s="241"/>
      <c r="AF731" s="242"/>
      <c r="AI731" s="121" t="str">
        <f t="shared" si="17"/>
        <v/>
      </c>
    </row>
    <row r="732" spans="1:35" s="129" customFormat="1" ht="18.600000000000001" x14ac:dyDescent="0.2">
      <c r="A732" s="158"/>
      <c r="F732" s="239"/>
      <c r="S732" s="240"/>
      <c r="T732" s="241"/>
      <c r="U732" s="240"/>
      <c r="V732" s="241"/>
      <c r="AF732" s="242"/>
      <c r="AI732" s="121" t="str">
        <f t="shared" si="17"/>
        <v/>
      </c>
    </row>
    <row r="733" spans="1:35" s="129" customFormat="1" ht="18.600000000000001" x14ac:dyDescent="0.2">
      <c r="A733" s="158"/>
      <c r="F733" s="239"/>
      <c r="S733" s="240"/>
      <c r="T733" s="241"/>
      <c r="U733" s="240"/>
      <c r="V733" s="241"/>
      <c r="AF733" s="242"/>
      <c r="AI733" s="121" t="str">
        <f t="shared" si="17"/>
        <v/>
      </c>
    </row>
    <row r="734" spans="1:35" s="129" customFormat="1" ht="18.600000000000001" x14ac:dyDescent="0.2">
      <c r="A734" s="158"/>
      <c r="F734" s="239"/>
      <c r="S734" s="240"/>
      <c r="T734" s="241"/>
      <c r="U734" s="240"/>
      <c r="V734" s="241"/>
      <c r="AF734" s="242"/>
      <c r="AI734" s="121" t="str">
        <f t="shared" si="17"/>
        <v/>
      </c>
    </row>
    <row r="735" spans="1:35" s="129" customFormat="1" ht="18.600000000000001" x14ac:dyDescent="0.2">
      <c r="A735" s="158"/>
      <c r="F735" s="239"/>
      <c r="S735" s="240"/>
      <c r="T735" s="241"/>
      <c r="U735" s="240"/>
      <c r="V735" s="241"/>
      <c r="AF735" s="242"/>
      <c r="AI735" s="121" t="str">
        <f t="shared" si="17"/>
        <v/>
      </c>
    </row>
    <row r="736" spans="1:35" s="129" customFormat="1" ht="18.600000000000001" x14ac:dyDescent="0.2">
      <c r="A736" s="158"/>
      <c r="F736" s="239"/>
      <c r="S736" s="240"/>
      <c r="T736" s="241"/>
      <c r="U736" s="240"/>
      <c r="V736" s="241"/>
      <c r="AF736" s="242"/>
      <c r="AI736" s="121" t="str">
        <f t="shared" si="17"/>
        <v/>
      </c>
    </row>
    <row r="737" spans="1:35" s="129" customFormat="1" ht="18.600000000000001" x14ac:dyDescent="0.2">
      <c r="A737" s="158"/>
      <c r="F737" s="239"/>
      <c r="S737" s="240"/>
      <c r="T737" s="241"/>
      <c r="U737" s="240"/>
      <c r="V737" s="241"/>
      <c r="AF737" s="242"/>
      <c r="AI737" s="121" t="str">
        <f t="shared" si="17"/>
        <v/>
      </c>
    </row>
    <row r="738" spans="1:35" s="129" customFormat="1" ht="18.600000000000001" x14ac:dyDescent="0.2">
      <c r="A738" s="158"/>
      <c r="F738" s="239"/>
      <c r="S738" s="240"/>
      <c r="T738" s="241"/>
      <c r="U738" s="240"/>
      <c r="V738" s="241"/>
      <c r="AF738" s="242"/>
      <c r="AI738" s="121" t="str">
        <f t="shared" si="17"/>
        <v/>
      </c>
    </row>
    <row r="739" spans="1:35" s="129" customFormat="1" ht="18.600000000000001" x14ac:dyDescent="0.2">
      <c r="A739" s="158"/>
      <c r="F739" s="239"/>
      <c r="S739" s="240"/>
      <c r="T739" s="241"/>
      <c r="U739" s="240"/>
      <c r="V739" s="241"/>
      <c r="AF739" s="242"/>
      <c r="AI739" s="121" t="str">
        <f t="shared" si="17"/>
        <v/>
      </c>
    </row>
    <row r="740" spans="1:35" s="129" customFormat="1" ht="18.600000000000001" x14ac:dyDescent="0.2">
      <c r="A740" s="158"/>
      <c r="F740" s="239"/>
      <c r="S740" s="240"/>
      <c r="T740" s="241"/>
      <c r="U740" s="240"/>
      <c r="V740" s="241"/>
      <c r="AF740" s="242"/>
      <c r="AI740" s="121" t="str">
        <f t="shared" si="17"/>
        <v/>
      </c>
    </row>
    <row r="741" spans="1:35" s="129" customFormat="1" ht="18.600000000000001" x14ac:dyDescent="0.2">
      <c r="A741" s="158"/>
      <c r="F741" s="239"/>
      <c r="S741" s="240"/>
      <c r="T741" s="241"/>
      <c r="U741" s="240"/>
      <c r="V741" s="241"/>
      <c r="AF741" s="242"/>
      <c r="AI741" s="121" t="str">
        <f t="shared" si="17"/>
        <v/>
      </c>
    </row>
    <row r="742" spans="1:35" s="129" customFormat="1" ht="18.600000000000001" x14ac:dyDescent="0.2">
      <c r="A742" s="158"/>
      <c r="F742" s="239"/>
      <c r="S742" s="240"/>
      <c r="T742" s="241"/>
      <c r="U742" s="240"/>
      <c r="V742" s="241"/>
      <c r="AF742" s="242"/>
      <c r="AI742" s="121" t="str">
        <f t="shared" si="17"/>
        <v/>
      </c>
    </row>
    <row r="743" spans="1:35" s="129" customFormat="1" ht="18.600000000000001" x14ac:dyDescent="0.2">
      <c r="A743" s="158"/>
      <c r="F743" s="239"/>
      <c r="S743" s="240"/>
      <c r="T743" s="241"/>
      <c r="U743" s="240"/>
      <c r="V743" s="241"/>
      <c r="AF743" s="242"/>
      <c r="AI743" s="121" t="str">
        <f t="shared" si="17"/>
        <v/>
      </c>
    </row>
    <row r="744" spans="1:35" s="129" customFormat="1" ht="18.600000000000001" x14ac:dyDescent="0.2">
      <c r="A744" s="158"/>
      <c r="F744" s="239"/>
      <c r="S744" s="240"/>
      <c r="T744" s="241"/>
      <c r="U744" s="240"/>
      <c r="V744" s="241"/>
      <c r="AF744" s="242"/>
      <c r="AI744" s="121" t="str">
        <f t="shared" si="17"/>
        <v/>
      </c>
    </row>
    <row r="745" spans="1:35" s="129" customFormat="1" ht="18.600000000000001" x14ac:dyDescent="0.2">
      <c r="A745" s="158"/>
      <c r="F745" s="239"/>
      <c r="S745" s="240"/>
      <c r="T745" s="241"/>
      <c r="U745" s="240"/>
      <c r="V745" s="241"/>
      <c r="AF745" s="242"/>
      <c r="AI745" s="121" t="str">
        <f t="shared" si="17"/>
        <v/>
      </c>
    </row>
    <row r="746" spans="1:35" s="129" customFormat="1" ht="18.600000000000001" x14ac:dyDescent="0.2">
      <c r="A746" s="158"/>
      <c r="F746" s="239"/>
      <c r="S746" s="240"/>
      <c r="T746" s="241"/>
      <c r="U746" s="240"/>
      <c r="V746" s="241"/>
      <c r="AF746" s="242"/>
      <c r="AI746" s="121" t="str">
        <f t="shared" si="17"/>
        <v/>
      </c>
    </row>
    <row r="747" spans="1:35" s="129" customFormat="1" ht="18.600000000000001" x14ac:dyDescent="0.2">
      <c r="A747" s="158"/>
      <c r="F747" s="239"/>
      <c r="S747" s="240"/>
      <c r="T747" s="241"/>
      <c r="U747" s="240"/>
      <c r="V747" s="241"/>
      <c r="AF747" s="242"/>
      <c r="AI747" s="121" t="str">
        <f t="shared" si="17"/>
        <v/>
      </c>
    </row>
    <row r="748" spans="1:35" s="129" customFormat="1" ht="18.600000000000001" x14ac:dyDescent="0.2">
      <c r="A748" s="158"/>
      <c r="F748" s="239"/>
      <c r="S748" s="240"/>
      <c r="T748" s="241"/>
      <c r="U748" s="240"/>
      <c r="V748" s="241"/>
      <c r="AF748" s="242"/>
      <c r="AI748" s="121" t="str">
        <f t="shared" si="17"/>
        <v/>
      </c>
    </row>
    <row r="749" spans="1:35" s="129" customFormat="1" ht="18.600000000000001" x14ac:dyDescent="0.2">
      <c r="A749" s="158"/>
      <c r="F749" s="239"/>
      <c r="S749" s="240"/>
      <c r="T749" s="241"/>
      <c r="U749" s="240"/>
      <c r="V749" s="241"/>
      <c r="AF749" s="242"/>
      <c r="AI749" s="121" t="str">
        <f t="shared" si="17"/>
        <v/>
      </c>
    </row>
    <row r="750" spans="1:35" s="129" customFormat="1" ht="18.600000000000001" x14ac:dyDescent="0.2">
      <c r="A750" s="158"/>
      <c r="F750" s="239"/>
      <c r="S750" s="240"/>
      <c r="T750" s="241"/>
      <c r="U750" s="240"/>
      <c r="V750" s="241"/>
      <c r="AF750" s="242"/>
      <c r="AI750" s="121" t="str">
        <f t="shared" si="17"/>
        <v/>
      </c>
    </row>
    <row r="751" spans="1:35" s="129" customFormat="1" ht="18.600000000000001" x14ac:dyDescent="0.2">
      <c r="A751" s="158"/>
      <c r="F751" s="239"/>
      <c r="S751" s="240"/>
      <c r="T751" s="241"/>
      <c r="U751" s="240"/>
      <c r="V751" s="241"/>
      <c r="AF751" s="242"/>
      <c r="AI751" s="121" t="str">
        <f t="shared" si="17"/>
        <v/>
      </c>
    </row>
    <row r="752" spans="1:35" s="129" customFormat="1" ht="18.600000000000001" x14ac:dyDescent="0.2">
      <c r="A752" s="158"/>
      <c r="F752" s="239"/>
      <c r="S752" s="240"/>
      <c r="T752" s="241"/>
      <c r="U752" s="240"/>
      <c r="V752" s="241"/>
      <c r="AF752" s="242"/>
      <c r="AI752" s="121" t="str">
        <f t="shared" si="17"/>
        <v/>
      </c>
    </row>
    <row r="753" spans="1:35" s="129" customFormat="1" ht="18.600000000000001" x14ac:dyDescent="0.2">
      <c r="A753" s="158"/>
      <c r="F753" s="239"/>
      <c r="S753" s="240"/>
      <c r="T753" s="241"/>
      <c r="U753" s="240"/>
      <c r="V753" s="241"/>
      <c r="AF753" s="242"/>
      <c r="AI753" s="121" t="str">
        <f t="shared" si="17"/>
        <v/>
      </c>
    </row>
    <row r="754" spans="1:35" s="129" customFormat="1" ht="18.600000000000001" x14ac:dyDescent="0.2">
      <c r="A754" s="158"/>
      <c r="F754" s="239"/>
      <c r="S754" s="240"/>
      <c r="T754" s="241"/>
      <c r="U754" s="240"/>
      <c r="V754" s="241"/>
      <c r="AF754" s="242"/>
      <c r="AI754" s="121" t="str">
        <f t="shared" si="17"/>
        <v/>
      </c>
    </row>
    <row r="755" spans="1:35" s="129" customFormat="1" ht="18.600000000000001" x14ac:dyDescent="0.2">
      <c r="A755" s="158"/>
      <c r="F755" s="239"/>
      <c r="S755" s="240"/>
      <c r="T755" s="241"/>
      <c r="U755" s="240"/>
      <c r="V755" s="241"/>
      <c r="AF755" s="242"/>
      <c r="AI755" s="121" t="str">
        <f t="shared" si="17"/>
        <v/>
      </c>
    </row>
    <row r="756" spans="1:35" s="129" customFormat="1" ht="18.600000000000001" x14ac:dyDescent="0.2">
      <c r="A756" s="158"/>
      <c r="F756" s="239"/>
      <c r="S756" s="240"/>
      <c r="T756" s="241"/>
      <c r="U756" s="240"/>
      <c r="V756" s="241"/>
      <c r="AF756" s="242"/>
      <c r="AI756" s="121" t="str">
        <f t="shared" si="17"/>
        <v/>
      </c>
    </row>
    <row r="757" spans="1:35" s="129" customFormat="1" ht="18.600000000000001" x14ac:dyDescent="0.2">
      <c r="A757" s="158"/>
      <c r="F757" s="239"/>
      <c r="S757" s="240"/>
      <c r="T757" s="241"/>
      <c r="U757" s="240"/>
      <c r="V757" s="241"/>
      <c r="AF757" s="242"/>
      <c r="AI757" s="121" t="str">
        <f t="shared" si="17"/>
        <v/>
      </c>
    </row>
    <row r="758" spans="1:35" s="129" customFormat="1" ht="18.600000000000001" x14ac:dyDescent="0.2">
      <c r="A758" s="158"/>
      <c r="F758" s="239"/>
      <c r="S758" s="240"/>
      <c r="T758" s="241"/>
      <c r="U758" s="240"/>
      <c r="V758" s="241"/>
      <c r="AF758" s="242"/>
      <c r="AI758" s="121" t="str">
        <f t="shared" si="17"/>
        <v/>
      </c>
    </row>
    <row r="759" spans="1:35" s="129" customFormat="1" ht="18.600000000000001" x14ac:dyDescent="0.2">
      <c r="A759" s="158"/>
      <c r="F759" s="239"/>
      <c r="S759" s="240"/>
      <c r="T759" s="241"/>
      <c r="U759" s="240"/>
      <c r="V759" s="241"/>
      <c r="AF759" s="242"/>
      <c r="AI759" s="121" t="str">
        <f t="shared" si="17"/>
        <v/>
      </c>
    </row>
    <row r="760" spans="1:35" s="129" customFormat="1" ht="18.600000000000001" x14ac:dyDescent="0.2">
      <c r="A760" s="158"/>
      <c r="F760" s="239"/>
      <c r="S760" s="240"/>
      <c r="T760" s="241"/>
      <c r="U760" s="240"/>
      <c r="V760" s="241"/>
      <c r="AF760" s="242"/>
      <c r="AI760" s="121" t="str">
        <f t="shared" si="17"/>
        <v/>
      </c>
    </row>
    <row r="761" spans="1:35" s="129" customFormat="1" ht="18.600000000000001" x14ac:dyDescent="0.2">
      <c r="A761" s="158"/>
      <c r="F761" s="239"/>
      <c r="S761" s="240"/>
      <c r="T761" s="241"/>
      <c r="U761" s="240"/>
      <c r="V761" s="241"/>
      <c r="AF761" s="242"/>
      <c r="AI761" s="121" t="str">
        <f t="shared" si="17"/>
        <v/>
      </c>
    </row>
    <row r="762" spans="1:35" s="129" customFormat="1" ht="18.600000000000001" x14ac:dyDescent="0.2">
      <c r="A762" s="158"/>
      <c r="F762" s="239"/>
      <c r="S762" s="240"/>
      <c r="T762" s="241"/>
      <c r="U762" s="240"/>
      <c r="V762" s="241"/>
      <c r="AF762" s="242"/>
      <c r="AI762" s="121" t="str">
        <f t="shared" si="17"/>
        <v/>
      </c>
    </row>
    <row r="763" spans="1:35" s="129" customFormat="1" ht="18.600000000000001" x14ac:dyDescent="0.2">
      <c r="A763" s="158"/>
      <c r="F763" s="239"/>
      <c r="S763" s="240"/>
      <c r="T763" s="241"/>
      <c r="U763" s="240"/>
      <c r="V763" s="241"/>
      <c r="AF763" s="242"/>
      <c r="AI763" s="121" t="str">
        <f t="shared" si="17"/>
        <v/>
      </c>
    </row>
    <row r="764" spans="1:35" s="129" customFormat="1" ht="18.600000000000001" x14ac:dyDescent="0.2">
      <c r="A764" s="158"/>
      <c r="F764" s="239"/>
      <c r="S764" s="240"/>
      <c r="T764" s="241"/>
      <c r="U764" s="240"/>
      <c r="V764" s="241"/>
      <c r="AF764" s="242"/>
      <c r="AI764" s="121" t="str">
        <f t="shared" si="17"/>
        <v/>
      </c>
    </row>
    <row r="765" spans="1:35" s="129" customFormat="1" ht="18.600000000000001" x14ac:dyDescent="0.2">
      <c r="A765" s="158"/>
      <c r="F765" s="239"/>
      <c r="S765" s="240"/>
      <c r="T765" s="241"/>
      <c r="U765" s="240"/>
      <c r="V765" s="241"/>
      <c r="AF765" s="242"/>
      <c r="AI765" s="121" t="str">
        <f t="shared" si="17"/>
        <v/>
      </c>
    </row>
    <row r="766" spans="1:35" s="129" customFormat="1" ht="18.600000000000001" x14ac:dyDescent="0.2">
      <c r="A766" s="158"/>
      <c r="F766" s="239"/>
      <c r="S766" s="240"/>
      <c r="T766" s="241"/>
      <c r="U766" s="240"/>
      <c r="V766" s="241"/>
      <c r="AF766" s="242"/>
      <c r="AI766" s="121" t="str">
        <f t="shared" si="17"/>
        <v/>
      </c>
    </row>
    <row r="767" spans="1:35" s="129" customFormat="1" ht="18.600000000000001" x14ac:dyDescent="0.2">
      <c r="A767" s="158"/>
      <c r="F767" s="239"/>
      <c r="S767" s="240"/>
      <c r="T767" s="241"/>
      <c r="U767" s="240"/>
      <c r="V767" s="241"/>
      <c r="AF767" s="242"/>
      <c r="AI767" s="121" t="str">
        <f t="shared" si="17"/>
        <v/>
      </c>
    </row>
    <row r="768" spans="1:35" s="129" customFormat="1" ht="18.600000000000001" x14ac:dyDescent="0.2">
      <c r="A768" s="158"/>
      <c r="F768" s="239"/>
      <c r="S768" s="240"/>
      <c r="T768" s="241"/>
      <c r="U768" s="240"/>
      <c r="V768" s="241"/>
      <c r="AF768" s="242"/>
      <c r="AI768" s="121" t="str">
        <f t="shared" si="17"/>
        <v/>
      </c>
    </row>
    <row r="769" spans="1:35" s="129" customFormat="1" ht="18.600000000000001" x14ac:dyDescent="0.2">
      <c r="A769" s="158"/>
      <c r="F769" s="239"/>
      <c r="S769" s="240"/>
      <c r="T769" s="241"/>
      <c r="U769" s="240"/>
      <c r="V769" s="241"/>
      <c r="AF769" s="242"/>
      <c r="AI769" s="121" t="str">
        <f t="shared" si="17"/>
        <v/>
      </c>
    </row>
    <row r="770" spans="1:35" s="129" customFormat="1" ht="18.600000000000001" x14ac:dyDescent="0.2">
      <c r="A770" s="158"/>
      <c r="F770" s="239"/>
      <c r="S770" s="240"/>
      <c r="T770" s="241"/>
      <c r="U770" s="240"/>
      <c r="V770" s="241"/>
      <c r="AF770" s="242"/>
      <c r="AI770" s="121" t="str">
        <f t="shared" si="17"/>
        <v/>
      </c>
    </row>
    <row r="771" spans="1:35" s="129" customFormat="1" ht="18.600000000000001" x14ac:dyDescent="0.2">
      <c r="A771" s="158"/>
      <c r="F771" s="239"/>
      <c r="S771" s="240"/>
      <c r="T771" s="241"/>
      <c r="U771" s="240"/>
      <c r="V771" s="241"/>
      <c r="AF771" s="242"/>
      <c r="AI771" s="121" t="str">
        <f t="shared" si="17"/>
        <v/>
      </c>
    </row>
    <row r="772" spans="1:35" s="129" customFormat="1" ht="18.600000000000001" x14ac:dyDescent="0.2">
      <c r="A772" s="158"/>
      <c r="F772" s="239"/>
      <c r="S772" s="240"/>
      <c r="T772" s="241"/>
      <c r="U772" s="240"/>
      <c r="V772" s="241"/>
      <c r="AF772" s="242"/>
      <c r="AI772" s="121" t="str">
        <f t="shared" si="17"/>
        <v/>
      </c>
    </row>
    <row r="773" spans="1:35" s="129" customFormat="1" ht="18.600000000000001" x14ac:dyDescent="0.2">
      <c r="A773" s="158"/>
      <c r="F773" s="239"/>
      <c r="S773" s="240"/>
      <c r="T773" s="241"/>
      <c r="U773" s="240"/>
      <c r="V773" s="241"/>
      <c r="AF773" s="242"/>
      <c r="AI773" s="121" t="str">
        <f t="shared" si="17"/>
        <v/>
      </c>
    </row>
    <row r="774" spans="1:35" s="129" customFormat="1" ht="18.600000000000001" x14ac:dyDescent="0.2">
      <c r="A774" s="158"/>
      <c r="F774" s="239"/>
      <c r="S774" s="240"/>
      <c r="T774" s="241"/>
      <c r="U774" s="240"/>
      <c r="V774" s="241"/>
      <c r="AF774" s="242"/>
      <c r="AI774" s="121" t="str">
        <f t="shared" si="17"/>
        <v/>
      </c>
    </row>
    <row r="775" spans="1:35" s="129" customFormat="1" ht="18.600000000000001" x14ac:dyDescent="0.2">
      <c r="A775" s="158"/>
      <c r="F775" s="239"/>
      <c r="S775" s="240"/>
      <c r="T775" s="241"/>
      <c r="U775" s="240"/>
      <c r="V775" s="241"/>
      <c r="AF775" s="242"/>
      <c r="AI775" s="121" t="str">
        <f t="shared" si="17"/>
        <v/>
      </c>
    </row>
    <row r="776" spans="1:35" s="129" customFormat="1" ht="18.600000000000001" x14ac:dyDescent="0.2">
      <c r="A776" s="158"/>
      <c r="F776" s="239"/>
      <c r="S776" s="240"/>
      <c r="T776" s="241"/>
      <c r="U776" s="240"/>
      <c r="V776" s="241"/>
      <c r="AF776" s="242"/>
      <c r="AI776" s="121" t="str">
        <f t="shared" si="17"/>
        <v/>
      </c>
    </row>
    <row r="777" spans="1:35" s="129" customFormat="1" ht="18.600000000000001" x14ac:dyDescent="0.2">
      <c r="A777" s="158"/>
      <c r="F777" s="239"/>
      <c r="S777" s="240"/>
      <c r="T777" s="241"/>
      <c r="U777" s="240"/>
      <c r="V777" s="241"/>
      <c r="AF777" s="242"/>
      <c r="AI777" s="121" t="str">
        <f t="shared" si="17"/>
        <v/>
      </c>
    </row>
    <row r="778" spans="1:35" s="129" customFormat="1" ht="18.600000000000001" x14ac:dyDescent="0.2">
      <c r="A778" s="158"/>
      <c r="F778" s="239"/>
      <c r="S778" s="240"/>
      <c r="T778" s="241"/>
      <c r="U778" s="240"/>
      <c r="V778" s="241"/>
      <c r="AF778" s="242"/>
      <c r="AI778" s="121" t="str">
        <f t="shared" si="17"/>
        <v/>
      </c>
    </row>
    <row r="779" spans="1:35" s="129" customFormat="1" ht="18.600000000000001" x14ac:dyDescent="0.2">
      <c r="A779" s="158"/>
      <c r="F779" s="239"/>
      <c r="S779" s="240"/>
      <c r="T779" s="241"/>
      <c r="U779" s="240"/>
      <c r="V779" s="241"/>
      <c r="AF779" s="242"/>
      <c r="AI779" s="121" t="str">
        <f t="shared" si="17"/>
        <v/>
      </c>
    </row>
    <row r="780" spans="1:35" s="129" customFormat="1" ht="18.600000000000001" x14ac:dyDescent="0.2">
      <c r="A780" s="158"/>
      <c r="F780" s="239"/>
      <c r="S780" s="240"/>
      <c r="T780" s="241"/>
      <c r="U780" s="240"/>
      <c r="V780" s="241"/>
      <c r="AF780" s="242"/>
      <c r="AI780" s="121" t="str">
        <f t="shared" si="17"/>
        <v/>
      </c>
    </row>
    <row r="781" spans="1:35" s="129" customFormat="1" ht="18.600000000000001" x14ac:dyDescent="0.2">
      <c r="A781" s="158"/>
      <c r="F781" s="239"/>
      <c r="S781" s="240"/>
      <c r="T781" s="241"/>
      <c r="U781" s="240"/>
      <c r="V781" s="241"/>
      <c r="AF781" s="242"/>
      <c r="AI781" s="121" t="str">
        <f t="shared" ref="AI781:AI844" si="18">IF($F$2="","",IF(AND($B781&lt;&gt;"",$C$3="あり"),1,""))</f>
        <v/>
      </c>
    </row>
    <row r="782" spans="1:35" s="129" customFormat="1" ht="18.600000000000001" x14ac:dyDescent="0.2">
      <c r="A782" s="158"/>
      <c r="F782" s="239"/>
      <c r="S782" s="240"/>
      <c r="T782" s="241"/>
      <c r="U782" s="240"/>
      <c r="V782" s="241"/>
      <c r="AF782" s="242"/>
      <c r="AI782" s="121" t="str">
        <f t="shared" si="18"/>
        <v/>
      </c>
    </row>
    <row r="783" spans="1:35" s="129" customFormat="1" ht="18.600000000000001" x14ac:dyDescent="0.2">
      <c r="A783" s="158"/>
      <c r="F783" s="239"/>
      <c r="S783" s="240"/>
      <c r="T783" s="241"/>
      <c r="U783" s="240"/>
      <c r="V783" s="241"/>
      <c r="AF783" s="242"/>
      <c r="AI783" s="121" t="str">
        <f t="shared" si="18"/>
        <v/>
      </c>
    </row>
    <row r="784" spans="1:35" s="129" customFormat="1" ht="18.600000000000001" x14ac:dyDescent="0.2">
      <c r="A784" s="158"/>
      <c r="F784" s="239"/>
      <c r="S784" s="240"/>
      <c r="T784" s="241"/>
      <c r="U784" s="240"/>
      <c r="V784" s="241"/>
      <c r="AF784" s="242"/>
      <c r="AI784" s="121" t="str">
        <f t="shared" si="18"/>
        <v/>
      </c>
    </row>
    <row r="785" spans="1:35" s="129" customFormat="1" ht="18.600000000000001" x14ac:dyDescent="0.2">
      <c r="A785" s="158"/>
      <c r="F785" s="239"/>
      <c r="S785" s="240"/>
      <c r="T785" s="241"/>
      <c r="U785" s="240"/>
      <c r="V785" s="241"/>
      <c r="AF785" s="242"/>
      <c r="AI785" s="121" t="str">
        <f t="shared" si="18"/>
        <v/>
      </c>
    </row>
    <row r="786" spans="1:35" s="129" customFormat="1" ht="18.600000000000001" x14ac:dyDescent="0.2">
      <c r="A786" s="158"/>
      <c r="F786" s="239"/>
      <c r="S786" s="240"/>
      <c r="T786" s="241"/>
      <c r="U786" s="240"/>
      <c r="V786" s="241"/>
      <c r="AF786" s="242"/>
      <c r="AI786" s="121" t="str">
        <f t="shared" si="18"/>
        <v/>
      </c>
    </row>
    <row r="787" spans="1:35" s="129" customFormat="1" ht="18.600000000000001" x14ac:dyDescent="0.2">
      <c r="A787" s="158"/>
      <c r="F787" s="239"/>
      <c r="S787" s="240"/>
      <c r="T787" s="241"/>
      <c r="U787" s="240"/>
      <c r="V787" s="241"/>
      <c r="AF787" s="242"/>
      <c r="AI787" s="121" t="str">
        <f t="shared" si="18"/>
        <v/>
      </c>
    </row>
    <row r="788" spans="1:35" s="129" customFormat="1" ht="18.600000000000001" x14ac:dyDescent="0.2">
      <c r="A788" s="158"/>
      <c r="F788" s="239"/>
      <c r="S788" s="240"/>
      <c r="T788" s="241"/>
      <c r="U788" s="240"/>
      <c r="V788" s="241"/>
      <c r="AF788" s="242"/>
      <c r="AI788" s="121" t="str">
        <f t="shared" si="18"/>
        <v/>
      </c>
    </row>
    <row r="789" spans="1:35" s="129" customFormat="1" ht="18.600000000000001" x14ac:dyDescent="0.2">
      <c r="A789" s="158"/>
      <c r="F789" s="239"/>
      <c r="S789" s="240"/>
      <c r="T789" s="241"/>
      <c r="U789" s="240"/>
      <c r="V789" s="241"/>
      <c r="AF789" s="242"/>
      <c r="AI789" s="121" t="str">
        <f t="shared" si="18"/>
        <v/>
      </c>
    </row>
    <row r="790" spans="1:35" s="129" customFormat="1" ht="18.600000000000001" x14ac:dyDescent="0.2">
      <c r="A790" s="158"/>
      <c r="F790" s="239"/>
      <c r="S790" s="240"/>
      <c r="T790" s="241"/>
      <c r="U790" s="240"/>
      <c r="V790" s="241"/>
      <c r="AF790" s="242"/>
      <c r="AI790" s="121" t="str">
        <f t="shared" si="18"/>
        <v/>
      </c>
    </row>
    <row r="791" spans="1:35" s="129" customFormat="1" ht="18.600000000000001" x14ac:dyDescent="0.2">
      <c r="A791" s="158"/>
      <c r="F791" s="239"/>
      <c r="S791" s="240"/>
      <c r="T791" s="241"/>
      <c r="U791" s="240"/>
      <c r="V791" s="241"/>
      <c r="AF791" s="242"/>
      <c r="AI791" s="121" t="str">
        <f t="shared" si="18"/>
        <v/>
      </c>
    </row>
    <row r="792" spans="1:35" s="129" customFormat="1" ht="18.600000000000001" x14ac:dyDescent="0.2">
      <c r="A792" s="158"/>
      <c r="F792" s="239"/>
      <c r="S792" s="240"/>
      <c r="T792" s="241"/>
      <c r="U792" s="240"/>
      <c r="V792" s="241"/>
      <c r="AF792" s="242"/>
      <c r="AI792" s="121" t="str">
        <f t="shared" si="18"/>
        <v/>
      </c>
    </row>
    <row r="793" spans="1:35" s="129" customFormat="1" ht="18.600000000000001" x14ac:dyDescent="0.2">
      <c r="A793" s="158"/>
      <c r="F793" s="239"/>
      <c r="S793" s="240"/>
      <c r="T793" s="241"/>
      <c r="U793" s="240"/>
      <c r="V793" s="241"/>
      <c r="AF793" s="242"/>
      <c r="AI793" s="121" t="str">
        <f t="shared" si="18"/>
        <v/>
      </c>
    </row>
    <row r="794" spans="1:35" s="129" customFormat="1" ht="18.600000000000001" x14ac:dyDescent="0.2">
      <c r="A794" s="158"/>
      <c r="F794" s="239"/>
      <c r="S794" s="240"/>
      <c r="T794" s="241"/>
      <c r="U794" s="240"/>
      <c r="V794" s="241"/>
      <c r="AF794" s="242"/>
      <c r="AI794" s="121" t="str">
        <f t="shared" si="18"/>
        <v/>
      </c>
    </row>
    <row r="795" spans="1:35" s="129" customFormat="1" ht="18.600000000000001" x14ac:dyDescent="0.2">
      <c r="A795" s="158"/>
      <c r="F795" s="239"/>
      <c r="S795" s="240"/>
      <c r="T795" s="241"/>
      <c r="U795" s="240"/>
      <c r="V795" s="241"/>
      <c r="AF795" s="242"/>
      <c r="AI795" s="121" t="str">
        <f t="shared" si="18"/>
        <v/>
      </c>
    </row>
    <row r="796" spans="1:35" s="129" customFormat="1" ht="18.600000000000001" x14ac:dyDescent="0.2">
      <c r="A796" s="158"/>
      <c r="F796" s="239"/>
      <c r="S796" s="240"/>
      <c r="T796" s="241"/>
      <c r="U796" s="240"/>
      <c r="V796" s="241"/>
      <c r="AF796" s="242"/>
      <c r="AI796" s="121" t="str">
        <f t="shared" si="18"/>
        <v/>
      </c>
    </row>
    <row r="797" spans="1:35" s="129" customFormat="1" ht="18.600000000000001" x14ac:dyDescent="0.2">
      <c r="A797" s="158"/>
      <c r="F797" s="239"/>
      <c r="S797" s="240"/>
      <c r="T797" s="241"/>
      <c r="U797" s="240"/>
      <c r="V797" s="241"/>
      <c r="AF797" s="242"/>
      <c r="AI797" s="121" t="str">
        <f t="shared" si="18"/>
        <v/>
      </c>
    </row>
    <row r="798" spans="1:35" s="129" customFormat="1" ht="18.600000000000001" x14ac:dyDescent="0.2">
      <c r="A798" s="158"/>
      <c r="F798" s="239"/>
      <c r="S798" s="240"/>
      <c r="T798" s="241"/>
      <c r="U798" s="240"/>
      <c r="V798" s="241"/>
      <c r="AF798" s="242"/>
      <c r="AI798" s="121" t="str">
        <f t="shared" si="18"/>
        <v/>
      </c>
    </row>
    <row r="799" spans="1:35" s="129" customFormat="1" ht="18.600000000000001" x14ac:dyDescent="0.2">
      <c r="A799" s="158"/>
      <c r="F799" s="239"/>
      <c r="S799" s="240"/>
      <c r="T799" s="241"/>
      <c r="U799" s="240"/>
      <c r="V799" s="241"/>
      <c r="AF799" s="242"/>
      <c r="AI799" s="121" t="str">
        <f t="shared" si="18"/>
        <v/>
      </c>
    </row>
    <row r="800" spans="1:35" s="129" customFormat="1" ht="18.600000000000001" x14ac:dyDescent="0.2">
      <c r="A800" s="158"/>
      <c r="F800" s="239"/>
      <c r="S800" s="240"/>
      <c r="T800" s="241"/>
      <c r="U800" s="240"/>
      <c r="V800" s="241"/>
      <c r="AF800" s="242"/>
      <c r="AI800" s="121" t="str">
        <f t="shared" si="18"/>
        <v/>
      </c>
    </row>
    <row r="801" spans="1:35" s="129" customFormat="1" ht="18.600000000000001" x14ac:dyDescent="0.2">
      <c r="A801" s="158"/>
      <c r="F801" s="239"/>
      <c r="S801" s="240"/>
      <c r="T801" s="241"/>
      <c r="U801" s="240"/>
      <c r="V801" s="241"/>
      <c r="AF801" s="242"/>
      <c r="AI801" s="121" t="str">
        <f t="shared" si="18"/>
        <v/>
      </c>
    </row>
    <row r="802" spans="1:35" s="129" customFormat="1" ht="18.600000000000001" x14ac:dyDescent="0.2">
      <c r="A802" s="158"/>
      <c r="F802" s="239"/>
      <c r="S802" s="240"/>
      <c r="T802" s="241"/>
      <c r="U802" s="240"/>
      <c r="V802" s="241"/>
      <c r="AF802" s="242"/>
      <c r="AI802" s="121" t="str">
        <f t="shared" si="18"/>
        <v/>
      </c>
    </row>
    <row r="803" spans="1:35" s="129" customFormat="1" ht="18.600000000000001" x14ac:dyDescent="0.2">
      <c r="A803" s="158"/>
      <c r="F803" s="239"/>
      <c r="S803" s="240"/>
      <c r="T803" s="241"/>
      <c r="U803" s="240"/>
      <c r="V803" s="241"/>
      <c r="AF803" s="242"/>
      <c r="AI803" s="121" t="str">
        <f t="shared" si="18"/>
        <v/>
      </c>
    </row>
    <row r="804" spans="1:35" s="129" customFormat="1" ht="18.600000000000001" x14ac:dyDescent="0.2">
      <c r="A804" s="158"/>
      <c r="F804" s="239"/>
      <c r="S804" s="240"/>
      <c r="T804" s="241"/>
      <c r="U804" s="240"/>
      <c r="V804" s="241"/>
      <c r="AF804" s="242"/>
      <c r="AI804" s="121" t="str">
        <f t="shared" si="18"/>
        <v/>
      </c>
    </row>
    <row r="805" spans="1:35" s="129" customFormat="1" ht="18.600000000000001" x14ac:dyDescent="0.2">
      <c r="A805" s="158"/>
      <c r="F805" s="239"/>
      <c r="S805" s="240"/>
      <c r="T805" s="241"/>
      <c r="U805" s="240"/>
      <c r="V805" s="241"/>
      <c r="AF805" s="242"/>
      <c r="AI805" s="121" t="str">
        <f t="shared" si="18"/>
        <v/>
      </c>
    </row>
    <row r="806" spans="1:35" s="129" customFormat="1" ht="18.600000000000001" x14ac:dyDescent="0.2">
      <c r="A806" s="158"/>
      <c r="F806" s="239"/>
      <c r="S806" s="240"/>
      <c r="T806" s="241"/>
      <c r="U806" s="240"/>
      <c r="V806" s="241"/>
      <c r="AF806" s="242"/>
      <c r="AI806" s="121" t="str">
        <f t="shared" si="18"/>
        <v/>
      </c>
    </row>
    <row r="807" spans="1:35" s="129" customFormat="1" ht="18.600000000000001" x14ac:dyDescent="0.2">
      <c r="A807" s="158"/>
      <c r="F807" s="239"/>
      <c r="S807" s="240"/>
      <c r="T807" s="241"/>
      <c r="U807" s="240"/>
      <c r="V807" s="241"/>
      <c r="AF807" s="242"/>
      <c r="AI807" s="121" t="str">
        <f t="shared" si="18"/>
        <v/>
      </c>
    </row>
    <row r="808" spans="1:35" s="129" customFormat="1" ht="18.600000000000001" x14ac:dyDescent="0.2">
      <c r="A808" s="158"/>
      <c r="F808" s="239"/>
      <c r="S808" s="240"/>
      <c r="T808" s="241"/>
      <c r="U808" s="240"/>
      <c r="V808" s="241"/>
      <c r="AF808" s="242"/>
      <c r="AI808" s="121" t="str">
        <f t="shared" si="18"/>
        <v/>
      </c>
    </row>
    <row r="809" spans="1:35" s="129" customFormat="1" ht="18.600000000000001" x14ac:dyDescent="0.2">
      <c r="A809" s="158"/>
      <c r="F809" s="239"/>
      <c r="S809" s="240"/>
      <c r="T809" s="241"/>
      <c r="U809" s="240"/>
      <c r="V809" s="241"/>
      <c r="AF809" s="242"/>
      <c r="AI809" s="121" t="str">
        <f t="shared" si="18"/>
        <v/>
      </c>
    </row>
    <row r="810" spans="1:35" s="129" customFormat="1" ht="18.600000000000001" x14ac:dyDescent="0.2">
      <c r="A810" s="158"/>
      <c r="F810" s="239"/>
      <c r="S810" s="240"/>
      <c r="T810" s="241"/>
      <c r="U810" s="240"/>
      <c r="V810" s="241"/>
      <c r="AF810" s="242"/>
      <c r="AI810" s="121" t="str">
        <f t="shared" si="18"/>
        <v/>
      </c>
    </row>
    <row r="811" spans="1:35" s="129" customFormat="1" ht="18.600000000000001" x14ac:dyDescent="0.2">
      <c r="A811" s="158"/>
      <c r="F811" s="239"/>
      <c r="S811" s="240"/>
      <c r="T811" s="241"/>
      <c r="U811" s="240"/>
      <c r="V811" s="241"/>
      <c r="AF811" s="242"/>
      <c r="AI811" s="121" t="str">
        <f t="shared" si="18"/>
        <v/>
      </c>
    </row>
    <row r="812" spans="1:35" s="129" customFormat="1" ht="18.600000000000001" x14ac:dyDescent="0.2">
      <c r="A812" s="158"/>
      <c r="F812" s="239"/>
      <c r="S812" s="240"/>
      <c r="T812" s="241"/>
      <c r="U812" s="240"/>
      <c r="V812" s="241"/>
      <c r="AF812" s="242"/>
      <c r="AI812" s="121" t="str">
        <f t="shared" si="18"/>
        <v/>
      </c>
    </row>
    <row r="813" spans="1:35" s="129" customFormat="1" ht="18.600000000000001" x14ac:dyDescent="0.2">
      <c r="A813" s="158"/>
      <c r="F813" s="239"/>
      <c r="S813" s="240"/>
      <c r="T813" s="241"/>
      <c r="U813" s="240"/>
      <c r="V813" s="241"/>
      <c r="AF813" s="242"/>
      <c r="AI813" s="121" t="str">
        <f t="shared" si="18"/>
        <v/>
      </c>
    </row>
    <row r="814" spans="1:35" s="129" customFormat="1" ht="18.600000000000001" x14ac:dyDescent="0.2">
      <c r="A814" s="158"/>
      <c r="F814" s="239"/>
      <c r="S814" s="240"/>
      <c r="T814" s="241"/>
      <c r="U814" s="240"/>
      <c r="V814" s="241"/>
      <c r="AF814" s="242"/>
      <c r="AI814" s="121" t="str">
        <f t="shared" si="18"/>
        <v/>
      </c>
    </row>
    <row r="815" spans="1:35" s="129" customFormat="1" ht="18.600000000000001" x14ac:dyDescent="0.2">
      <c r="A815" s="158"/>
      <c r="F815" s="239"/>
      <c r="S815" s="240"/>
      <c r="T815" s="241"/>
      <c r="U815" s="240"/>
      <c r="V815" s="241"/>
      <c r="AF815" s="242"/>
      <c r="AI815" s="121" t="str">
        <f t="shared" si="18"/>
        <v/>
      </c>
    </row>
    <row r="816" spans="1:35" s="129" customFormat="1" ht="18.600000000000001" x14ac:dyDescent="0.2">
      <c r="A816" s="158"/>
      <c r="F816" s="239"/>
      <c r="S816" s="240"/>
      <c r="T816" s="241"/>
      <c r="U816" s="240"/>
      <c r="V816" s="241"/>
      <c r="AF816" s="242"/>
      <c r="AI816" s="121" t="str">
        <f t="shared" si="18"/>
        <v/>
      </c>
    </row>
    <row r="817" spans="1:35" s="129" customFormat="1" ht="18.600000000000001" x14ac:dyDescent="0.2">
      <c r="A817" s="158"/>
      <c r="F817" s="239"/>
      <c r="S817" s="240"/>
      <c r="T817" s="241"/>
      <c r="U817" s="240"/>
      <c r="V817" s="241"/>
      <c r="AF817" s="242"/>
      <c r="AI817" s="121" t="str">
        <f t="shared" si="18"/>
        <v/>
      </c>
    </row>
    <row r="818" spans="1:35" s="129" customFormat="1" ht="18.600000000000001" x14ac:dyDescent="0.2">
      <c r="A818" s="158"/>
      <c r="F818" s="239"/>
      <c r="S818" s="240"/>
      <c r="T818" s="241"/>
      <c r="U818" s="240"/>
      <c r="V818" s="241"/>
      <c r="AF818" s="242"/>
      <c r="AI818" s="121" t="str">
        <f t="shared" si="18"/>
        <v/>
      </c>
    </row>
    <row r="819" spans="1:35" s="129" customFormat="1" ht="18.600000000000001" x14ac:dyDescent="0.2">
      <c r="A819" s="158"/>
      <c r="F819" s="239"/>
      <c r="S819" s="240"/>
      <c r="T819" s="241"/>
      <c r="U819" s="240"/>
      <c r="V819" s="241"/>
      <c r="AF819" s="242"/>
      <c r="AI819" s="121" t="str">
        <f t="shared" si="18"/>
        <v/>
      </c>
    </row>
    <row r="820" spans="1:35" s="129" customFormat="1" ht="18.600000000000001" x14ac:dyDescent="0.2">
      <c r="A820" s="158"/>
      <c r="F820" s="239"/>
      <c r="S820" s="240"/>
      <c r="T820" s="241"/>
      <c r="U820" s="240"/>
      <c r="V820" s="241"/>
      <c r="AF820" s="242"/>
      <c r="AI820" s="121" t="str">
        <f t="shared" si="18"/>
        <v/>
      </c>
    </row>
    <row r="821" spans="1:35" s="129" customFormat="1" ht="18.600000000000001" x14ac:dyDescent="0.2">
      <c r="A821" s="158"/>
      <c r="F821" s="239"/>
      <c r="S821" s="240"/>
      <c r="T821" s="241"/>
      <c r="U821" s="240"/>
      <c r="V821" s="241"/>
      <c r="AF821" s="242"/>
      <c r="AI821" s="121" t="str">
        <f t="shared" si="18"/>
        <v/>
      </c>
    </row>
    <row r="822" spans="1:35" s="129" customFormat="1" ht="18.600000000000001" x14ac:dyDescent="0.2">
      <c r="A822" s="158"/>
      <c r="F822" s="239"/>
      <c r="S822" s="240"/>
      <c r="T822" s="241"/>
      <c r="U822" s="240"/>
      <c r="V822" s="241"/>
      <c r="AF822" s="242"/>
      <c r="AI822" s="121" t="str">
        <f t="shared" si="18"/>
        <v/>
      </c>
    </row>
    <row r="823" spans="1:35" s="129" customFormat="1" ht="18.600000000000001" x14ac:dyDescent="0.2">
      <c r="A823" s="158"/>
      <c r="F823" s="239"/>
      <c r="S823" s="240"/>
      <c r="T823" s="241"/>
      <c r="U823" s="240"/>
      <c r="V823" s="241"/>
      <c r="AF823" s="242"/>
      <c r="AI823" s="121" t="str">
        <f t="shared" si="18"/>
        <v/>
      </c>
    </row>
    <row r="824" spans="1:35" s="129" customFormat="1" ht="18.600000000000001" x14ac:dyDescent="0.2">
      <c r="A824" s="158"/>
      <c r="F824" s="239"/>
      <c r="S824" s="240"/>
      <c r="T824" s="241"/>
      <c r="U824" s="240"/>
      <c r="V824" s="241"/>
      <c r="AF824" s="242"/>
      <c r="AI824" s="121" t="str">
        <f t="shared" si="18"/>
        <v/>
      </c>
    </row>
    <row r="825" spans="1:35" s="129" customFormat="1" ht="18.600000000000001" x14ac:dyDescent="0.2">
      <c r="A825" s="158"/>
      <c r="F825" s="239"/>
      <c r="S825" s="240"/>
      <c r="T825" s="241"/>
      <c r="U825" s="240"/>
      <c r="V825" s="241"/>
      <c r="AF825" s="242"/>
      <c r="AI825" s="121" t="str">
        <f t="shared" si="18"/>
        <v/>
      </c>
    </row>
    <row r="826" spans="1:35" s="129" customFormat="1" ht="18.600000000000001" x14ac:dyDescent="0.2">
      <c r="A826" s="158"/>
      <c r="F826" s="239"/>
      <c r="S826" s="240"/>
      <c r="T826" s="241"/>
      <c r="U826" s="240"/>
      <c r="V826" s="241"/>
      <c r="AF826" s="242"/>
      <c r="AI826" s="121" t="str">
        <f t="shared" si="18"/>
        <v/>
      </c>
    </row>
    <row r="827" spans="1:35" s="129" customFormat="1" ht="18.600000000000001" x14ac:dyDescent="0.2">
      <c r="A827" s="158"/>
      <c r="F827" s="239"/>
      <c r="S827" s="240"/>
      <c r="T827" s="241"/>
      <c r="U827" s="240"/>
      <c r="V827" s="241"/>
      <c r="AF827" s="242"/>
      <c r="AI827" s="121" t="str">
        <f t="shared" si="18"/>
        <v/>
      </c>
    </row>
    <row r="828" spans="1:35" s="129" customFormat="1" ht="18.600000000000001" x14ac:dyDescent="0.2">
      <c r="A828" s="158"/>
      <c r="F828" s="239"/>
      <c r="S828" s="240"/>
      <c r="T828" s="241"/>
      <c r="U828" s="240"/>
      <c r="V828" s="241"/>
      <c r="AF828" s="242"/>
      <c r="AI828" s="121" t="str">
        <f t="shared" si="18"/>
        <v/>
      </c>
    </row>
    <row r="829" spans="1:35" s="129" customFormat="1" ht="18.600000000000001" x14ac:dyDescent="0.2">
      <c r="A829" s="158"/>
      <c r="F829" s="239"/>
      <c r="S829" s="240"/>
      <c r="T829" s="241"/>
      <c r="U829" s="240"/>
      <c r="V829" s="241"/>
      <c r="AF829" s="242"/>
      <c r="AI829" s="121" t="str">
        <f t="shared" si="18"/>
        <v/>
      </c>
    </row>
    <row r="830" spans="1:35" s="129" customFormat="1" ht="18.600000000000001" x14ac:dyDescent="0.2">
      <c r="A830" s="158"/>
      <c r="F830" s="239"/>
      <c r="S830" s="240"/>
      <c r="T830" s="241"/>
      <c r="U830" s="240"/>
      <c r="V830" s="241"/>
      <c r="AF830" s="242"/>
      <c r="AI830" s="121" t="str">
        <f t="shared" si="18"/>
        <v/>
      </c>
    </row>
    <row r="831" spans="1:35" s="129" customFormat="1" ht="18.600000000000001" x14ac:dyDescent="0.2">
      <c r="A831" s="158"/>
      <c r="F831" s="239"/>
      <c r="S831" s="240"/>
      <c r="T831" s="241"/>
      <c r="U831" s="240"/>
      <c r="V831" s="241"/>
      <c r="AF831" s="242"/>
      <c r="AI831" s="121" t="str">
        <f t="shared" si="18"/>
        <v/>
      </c>
    </row>
    <row r="832" spans="1:35" s="129" customFormat="1" ht="18.600000000000001" x14ac:dyDescent="0.2">
      <c r="A832" s="158"/>
      <c r="F832" s="239"/>
      <c r="S832" s="240"/>
      <c r="T832" s="241"/>
      <c r="U832" s="240"/>
      <c r="V832" s="241"/>
      <c r="AF832" s="242"/>
      <c r="AI832" s="121" t="str">
        <f t="shared" si="18"/>
        <v/>
      </c>
    </row>
    <row r="833" spans="1:35" s="129" customFormat="1" ht="18.600000000000001" x14ac:dyDescent="0.2">
      <c r="A833" s="158"/>
      <c r="F833" s="239"/>
      <c r="S833" s="240"/>
      <c r="T833" s="241"/>
      <c r="U833" s="240"/>
      <c r="V833" s="241"/>
      <c r="AF833" s="242"/>
      <c r="AI833" s="121" t="str">
        <f t="shared" si="18"/>
        <v/>
      </c>
    </row>
    <row r="834" spans="1:35" s="129" customFormat="1" ht="18.600000000000001" x14ac:dyDescent="0.2">
      <c r="A834" s="158"/>
      <c r="F834" s="239"/>
      <c r="S834" s="240"/>
      <c r="T834" s="241"/>
      <c r="U834" s="240"/>
      <c r="V834" s="241"/>
      <c r="AF834" s="242"/>
      <c r="AI834" s="121" t="str">
        <f t="shared" si="18"/>
        <v/>
      </c>
    </row>
    <row r="835" spans="1:35" s="129" customFormat="1" ht="18.600000000000001" x14ac:dyDescent="0.2">
      <c r="A835" s="158"/>
      <c r="F835" s="239"/>
      <c r="S835" s="240"/>
      <c r="T835" s="241"/>
      <c r="U835" s="240"/>
      <c r="V835" s="241"/>
      <c r="AF835" s="242"/>
      <c r="AI835" s="121" t="str">
        <f t="shared" si="18"/>
        <v/>
      </c>
    </row>
    <row r="836" spans="1:35" s="129" customFormat="1" ht="18.600000000000001" x14ac:dyDescent="0.2">
      <c r="A836" s="158"/>
      <c r="F836" s="239"/>
      <c r="S836" s="240"/>
      <c r="T836" s="241"/>
      <c r="U836" s="240"/>
      <c r="V836" s="241"/>
      <c r="AF836" s="242"/>
      <c r="AI836" s="121" t="str">
        <f t="shared" si="18"/>
        <v/>
      </c>
    </row>
    <row r="837" spans="1:35" s="129" customFormat="1" ht="18.600000000000001" x14ac:dyDescent="0.2">
      <c r="A837" s="158"/>
      <c r="F837" s="239"/>
      <c r="S837" s="240"/>
      <c r="T837" s="241"/>
      <c r="U837" s="240"/>
      <c r="V837" s="241"/>
      <c r="AF837" s="242"/>
      <c r="AI837" s="121" t="str">
        <f t="shared" si="18"/>
        <v/>
      </c>
    </row>
    <row r="838" spans="1:35" s="129" customFormat="1" ht="18.600000000000001" x14ac:dyDescent="0.2">
      <c r="A838" s="158"/>
      <c r="F838" s="239"/>
      <c r="S838" s="240"/>
      <c r="T838" s="241"/>
      <c r="U838" s="240"/>
      <c r="V838" s="241"/>
      <c r="AF838" s="242"/>
      <c r="AI838" s="121" t="str">
        <f t="shared" si="18"/>
        <v/>
      </c>
    </row>
    <row r="839" spans="1:35" s="129" customFormat="1" ht="18.600000000000001" x14ac:dyDescent="0.2">
      <c r="A839" s="158"/>
      <c r="F839" s="239"/>
      <c r="S839" s="240"/>
      <c r="T839" s="241"/>
      <c r="U839" s="240"/>
      <c r="V839" s="241"/>
      <c r="AF839" s="242"/>
      <c r="AI839" s="121" t="str">
        <f t="shared" si="18"/>
        <v/>
      </c>
    </row>
    <row r="840" spans="1:35" s="129" customFormat="1" ht="18.600000000000001" x14ac:dyDescent="0.2">
      <c r="A840" s="158"/>
      <c r="F840" s="239"/>
      <c r="S840" s="240"/>
      <c r="T840" s="241"/>
      <c r="U840" s="240"/>
      <c r="V840" s="241"/>
      <c r="AF840" s="242"/>
      <c r="AI840" s="121" t="str">
        <f t="shared" si="18"/>
        <v/>
      </c>
    </row>
    <row r="841" spans="1:35" s="129" customFormat="1" ht="18.600000000000001" x14ac:dyDescent="0.2">
      <c r="A841" s="158"/>
      <c r="F841" s="239"/>
      <c r="S841" s="240"/>
      <c r="T841" s="241"/>
      <c r="U841" s="240"/>
      <c r="V841" s="241"/>
      <c r="AF841" s="242"/>
      <c r="AI841" s="121" t="str">
        <f t="shared" si="18"/>
        <v/>
      </c>
    </row>
    <row r="842" spans="1:35" s="129" customFormat="1" ht="18.600000000000001" x14ac:dyDescent="0.2">
      <c r="A842" s="158"/>
      <c r="F842" s="239"/>
      <c r="S842" s="240"/>
      <c r="T842" s="241"/>
      <c r="U842" s="240"/>
      <c r="V842" s="241"/>
      <c r="AF842" s="242"/>
      <c r="AI842" s="121" t="str">
        <f t="shared" si="18"/>
        <v/>
      </c>
    </row>
    <row r="843" spans="1:35" s="129" customFormat="1" ht="18.600000000000001" x14ac:dyDescent="0.2">
      <c r="A843" s="158"/>
      <c r="F843" s="239"/>
      <c r="S843" s="240"/>
      <c r="T843" s="241"/>
      <c r="U843" s="240"/>
      <c r="V843" s="241"/>
      <c r="AF843" s="242"/>
      <c r="AI843" s="121" t="str">
        <f t="shared" si="18"/>
        <v/>
      </c>
    </row>
    <row r="844" spans="1:35" s="129" customFormat="1" ht="18.600000000000001" x14ac:dyDescent="0.2">
      <c r="A844" s="158"/>
      <c r="F844" s="239"/>
      <c r="S844" s="240"/>
      <c r="T844" s="241"/>
      <c r="U844" s="240"/>
      <c r="V844" s="241"/>
      <c r="AF844" s="242"/>
      <c r="AI844" s="121" t="str">
        <f t="shared" si="18"/>
        <v/>
      </c>
    </row>
    <row r="845" spans="1:35" s="129" customFormat="1" ht="18.600000000000001" x14ac:dyDescent="0.2">
      <c r="A845" s="158"/>
      <c r="F845" s="239"/>
      <c r="S845" s="240"/>
      <c r="T845" s="241"/>
      <c r="U845" s="240"/>
      <c r="V845" s="241"/>
      <c r="AF845" s="242"/>
      <c r="AI845" s="121" t="str">
        <f t="shared" ref="AI845:AI908" si="19">IF($F$2="","",IF(AND($B845&lt;&gt;"",$C$3="あり"),1,""))</f>
        <v/>
      </c>
    </row>
    <row r="846" spans="1:35" s="129" customFormat="1" ht="18.600000000000001" x14ac:dyDescent="0.2">
      <c r="A846" s="158"/>
      <c r="F846" s="239"/>
      <c r="S846" s="240"/>
      <c r="T846" s="241"/>
      <c r="U846" s="240"/>
      <c r="V846" s="241"/>
      <c r="AF846" s="242"/>
      <c r="AI846" s="121" t="str">
        <f t="shared" si="19"/>
        <v/>
      </c>
    </row>
    <row r="847" spans="1:35" s="129" customFormat="1" ht="18.600000000000001" x14ac:dyDescent="0.2">
      <c r="A847" s="158"/>
      <c r="F847" s="239"/>
      <c r="S847" s="240"/>
      <c r="T847" s="241"/>
      <c r="U847" s="240"/>
      <c r="V847" s="241"/>
      <c r="AF847" s="242"/>
      <c r="AI847" s="121" t="str">
        <f t="shared" si="19"/>
        <v/>
      </c>
    </row>
    <row r="848" spans="1:35" s="129" customFormat="1" ht="18.600000000000001" x14ac:dyDescent="0.2">
      <c r="A848" s="158"/>
      <c r="F848" s="239"/>
      <c r="S848" s="240"/>
      <c r="T848" s="241"/>
      <c r="U848" s="240"/>
      <c r="V848" s="241"/>
      <c r="AF848" s="242"/>
      <c r="AI848" s="121" t="str">
        <f t="shared" si="19"/>
        <v/>
      </c>
    </row>
    <row r="849" spans="1:35" s="129" customFormat="1" ht="18.600000000000001" x14ac:dyDescent="0.2">
      <c r="A849" s="158"/>
      <c r="F849" s="239"/>
      <c r="S849" s="240"/>
      <c r="T849" s="241"/>
      <c r="U849" s="240"/>
      <c r="V849" s="241"/>
      <c r="AF849" s="242"/>
      <c r="AI849" s="121" t="str">
        <f t="shared" si="19"/>
        <v/>
      </c>
    </row>
    <row r="850" spans="1:35" s="129" customFormat="1" ht="18.600000000000001" x14ac:dyDescent="0.2">
      <c r="A850" s="158"/>
      <c r="F850" s="239"/>
      <c r="S850" s="240"/>
      <c r="T850" s="241"/>
      <c r="U850" s="240"/>
      <c r="V850" s="241"/>
      <c r="AF850" s="242"/>
      <c r="AI850" s="121" t="str">
        <f t="shared" si="19"/>
        <v/>
      </c>
    </row>
    <row r="851" spans="1:35" s="129" customFormat="1" ht="18.600000000000001" x14ac:dyDescent="0.2">
      <c r="A851" s="158"/>
      <c r="F851" s="239"/>
      <c r="S851" s="240"/>
      <c r="T851" s="241"/>
      <c r="U851" s="240"/>
      <c r="V851" s="241"/>
      <c r="AF851" s="242"/>
      <c r="AI851" s="121" t="str">
        <f t="shared" si="19"/>
        <v/>
      </c>
    </row>
    <row r="852" spans="1:35" s="129" customFormat="1" ht="18.600000000000001" x14ac:dyDescent="0.2">
      <c r="A852" s="158"/>
      <c r="F852" s="239"/>
      <c r="S852" s="240"/>
      <c r="T852" s="241"/>
      <c r="U852" s="240"/>
      <c r="V852" s="241"/>
      <c r="AF852" s="242"/>
      <c r="AI852" s="121" t="str">
        <f t="shared" si="19"/>
        <v/>
      </c>
    </row>
    <row r="853" spans="1:35" s="129" customFormat="1" ht="18.600000000000001" x14ac:dyDescent="0.2">
      <c r="A853" s="158"/>
      <c r="F853" s="239"/>
      <c r="S853" s="240"/>
      <c r="T853" s="241"/>
      <c r="U853" s="240"/>
      <c r="V853" s="241"/>
      <c r="AF853" s="242"/>
      <c r="AI853" s="121" t="str">
        <f t="shared" si="19"/>
        <v/>
      </c>
    </row>
    <row r="854" spans="1:35" s="129" customFormat="1" ht="18.600000000000001" x14ac:dyDescent="0.2">
      <c r="A854" s="158"/>
      <c r="F854" s="239"/>
      <c r="S854" s="240"/>
      <c r="T854" s="241"/>
      <c r="U854" s="240"/>
      <c r="V854" s="241"/>
      <c r="AF854" s="242"/>
      <c r="AI854" s="121" t="str">
        <f t="shared" si="19"/>
        <v/>
      </c>
    </row>
    <row r="855" spans="1:35" s="129" customFormat="1" ht="18.600000000000001" x14ac:dyDescent="0.2">
      <c r="A855" s="158"/>
      <c r="F855" s="239"/>
      <c r="S855" s="240"/>
      <c r="T855" s="241"/>
      <c r="U855" s="240"/>
      <c r="V855" s="241"/>
      <c r="AF855" s="242"/>
      <c r="AI855" s="121" t="str">
        <f t="shared" si="19"/>
        <v/>
      </c>
    </row>
    <row r="856" spans="1:35" s="129" customFormat="1" ht="18.600000000000001" x14ac:dyDescent="0.2">
      <c r="A856" s="158"/>
      <c r="F856" s="239"/>
      <c r="S856" s="240"/>
      <c r="T856" s="241"/>
      <c r="U856" s="240"/>
      <c r="V856" s="241"/>
      <c r="AF856" s="242"/>
      <c r="AI856" s="121" t="str">
        <f t="shared" si="19"/>
        <v/>
      </c>
    </row>
    <row r="857" spans="1:35" s="129" customFormat="1" ht="18.600000000000001" x14ac:dyDescent="0.2">
      <c r="A857" s="158"/>
      <c r="F857" s="239"/>
      <c r="S857" s="240"/>
      <c r="T857" s="241"/>
      <c r="U857" s="240"/>
      <c r="V857" s="241"/>
      <c r="AF857" s="242"/>
      <c r="AI857" s="121" t="str">
        <f t="shared" si="19"/>
        <v/>
      </c>
    </row>
    <row r="858" spans="1:35" s="129" customFormat="1" ht="18.600000000000001" x14ac:dyDescent="0.2">
      <c r="A858" s="158"/>
      <c r="F858" s="239"/>
      <c r="S858" s="240"/>
      <c r="T858" s="241"/>
      <c r="U858" s="240"/>
      <c r="V858" s="241"/>
      <c r="AF858" s="242"/>
      <c r="AI858" s="121" t="str">
        <f t="shared" si="19"/>
        <v/>
      </c>
    </row>
    <row r="859" spans="1:35" s="129" customFormat="1" ht="18.600000000000001" x14ac:dyDescent="0.2">
      <c r="A859" s="158"/>
      <c r="F859" s="239"/>
      <c r="S859" s="240"/>
      <c r="T859" s="241"/>
      <c r="U859" s="240"/>
      <c r="V859" s="241"/>
      <c r="AF859" s="242"/>
      <c r="AI859" s="121" t="str">
        <f t="shared" si="19"/>
        <v/>
      </c>
    </row>
    <row r="860" spans="1:35" s="129" customFormat="1" ht="18.600000000000001" x14ac:dyDescent="0.2">
      <c r="A860" s="158"/>
      <c r="F860" s="239"/>
      <c r="S860" s="240"/>
      <c r="T860" s="241"/>
      <c r="U860" s="240"/>
      <c r="V860" s="241"/>
      <c r="AF860" s="242"/>
      <c r="AI860" s="121" t="str">
        <f t="shared" si="19"/>
        <v/>
      </c>
    </row>
    <row r="861" spans="1:35" s="129" customFormat="1" ht="18.600000000000001" x14ac:dyDescent="0.2">
      <c r="A861" s="158"/>
      <c r="F861" s="239"/>
      <c r="S861" s="240"/>
      <c r="T861" s="241"/>
      <c r="U861" s="240"/>
      <c r="V861" s="241"/>
      <c r="AF861" s="242"/>
      <c r="AI861" s="121" t="str">
        <f t="shared" si="19"/>
        <v/>
      </c>
    </row>
    <row r="862" spans="1:35" s="129" customFormat="1" ht="18.600000000000001" x14ac:dyDescent="0.2">
      <c r="A862" s="158"/>
      <c r="F862" s="239"/>
      <c r="S862" s="240"/>
      <c r="T862" s="241"/>
      <c r="U862" s="240"/>
      <c r="V862" s="241"/>
      <c r="AF862" s="242"/>
      <c r="AI862" s="121" t="str">
        <f t="shared" si="19"/>
        <v/>
      </c>
    </row>
    <row r="863" spans="1:35" s="129" customFormat="1" ht="18.600000000000001" x14ac:dyDescent="0.2">
      <c r="A863" s="158"/>
      <c r="F863" s="239"/>
      <c r="S863" s="240"/>
      <c r="T863" s="241"/>
      <c r="U863" s="240"/>
      <c r="V863" s="241"/>
      <c r="AF863" s="242"/>
      <c r="AI863" s="121" t="str">
        <f t="shared" si="19"/>
        <v/>
      </c>
    </row>
    <row r="864" spans="1:35" s="129" customFormat="1" ht="18.600000000000001" x14ac:dyDescent="0.2">
      <c r="A864" s="158"/>
      <c r="F864" s="239"/>
      <c r="S864" s="240"/>
      <c r="T864" s="241"/>
      <c r="U864" s="240"/>
      <c r="V864" s="241"/>
      <c r="AF864" s="242"/>
      <c r="AI864" s="121" t="str">
        <f t="shared" si="19"/>
        <v/>
      </c>
    </row>
    <row r="865" spans="1:35" s="129" customFormat="1" ht="18.600000000000001" x14ac:dyDescent="0.2">
      <c r="A865" s="158"/>
      <c r="F865" s="239"/>
      <c r="S865" s="240"/>
      <c r="T865" s="241"/>
      <c r="U865" s="240"/>
      <c r="V865" s="241"/>
      <c r="AF865" s="242"/>
      <c r="AI865" s="121" t="str">
        <f t="shared" si="19"/>
        <v/>
      </c>
    </row>
    <row r="866" spans="1:35" s="129" customFormat="1" ht="18.600000000000001" x14ac:dyDescent="0.2">
      <c r="A866" s="158"/>
      <c r="F866" s="239"/>
      <c r="S866" s="240"/>
      <c r="T866" s="241"/>
      <c r="U866" s="240"/>
      <c r="V866" s="241"/>
      <c r="AF866" s="242"/>
      <c r="AI866" s="121" t="str">
        <f t="shared" si="19"/>
        <v/>
      </c>
    </row>
    <row r="867" spans="1:35" s="129" customFormat="1" ht="18.600000000000001" x14ac:dyDescent="0.2">
      <c r="A867" s="158"/>
      <c r="F867" s="239"/>
      <c r="S867" s="240"/>
      <c r="T867" s="241"/>
      <c r="U867" s="240"/>
      <c r="V867" s="241"/>
      <c r="AF867" s="242"/>
      <c r="AI867" s="121" t="str">
        <f t="shared" si="19"/>
        <v/>
      </c>
    </row>
    <row r="868" spans="1:35" s="129" customFormat="1" ht="18.600000000000001" x14ac:dyDescent="0.2">
      <c r="A868" s="158"/>
      <c r="F868" s="239"/>
      <c r="S868" s="240"/>
      <c r="T868" s="241"/>
      <c r="U868" s="240"/>
      <c r="V868" s="241"/>
      <c r="AF868" s="242"/>
      <c r="AI868" s="121" t="str">
        <f t="shared" si="19"/>
        <v/>
      </c>
    </row>
    <row r="869" spans="1:35" s="129" customFormat="1" ht="18.600000000000001" x14ac:dyDescent="0.2">
      <c r="A869" s="158"/>
      <c r="F869" s="239"/>
      <c r="S869" s="240"/>
      <c r="T869" s="241"/>
      <c r="U869" s="240"/>
      <c r="V869" s="241"/>
      <c r="AF869" s="242"/>
      <c r="AI869" s="121" t="str">
        <f t="shared" si="19"/>
        <v/>
      </c>
    </row>
    <row r="870" spans="1:35" s="129" customFormat="1" ht="18.600000000000001" x14ac:dyDescent="0.2">
      <c r="A870" s="158"/>
      <c r="F870" s="239"/>
      <c r="S870" s="240"/>
      <c r="T870" s="241"/>
      <c r="U870" s="240"/>
      <c r="V870" s="241"/>
      <c r="AF870" s="242"/>
      <c r="AI870" s="121" t="str">
        <f t="shared" si="19"/>
        <v/>
      </c>
    </row>
    <row r="871" spans="1:35" s="129" customFormat="1" ht="18.600000000000001" x14ac:dyDescent="0.2">
      <c r="A871" s="158"/>
      <c r="F871" s="239"/>
      <c r="S871" s="240"/>
      <c r="T871" s="241"/>
      <c r="U871" s="240"/>
      <c r="V871" s="241"/>
      <c r="AF871" s="242"/>
      <c r="AI871" s="121" t="str">
        <f t="shared" si="19"/>
        <v/>
      </c>
    </row>
    <row r="872" spans="1:35" s="129" customFormat="1" ht="18.600000000000001" x14ac:dyDescent="0.2">
      <c r="A872" s="158"/>
      <c r="F872" s="239"/>
      <c r="S872" s="240"/>
      <c r="T872" s="241"/>
      <c r="U872" s="240"/>
      <c r="V872" s="241"/>
      <c r="AF872" s="242"/>
      <c r="AI872" s="121" t="str">
        <f t="shared" si="19"/>
        <v/>
      </c>
    </row>
    <row r="873" spans="1:35" s="129" customFormat="1" ht="18.600000000000001" x14ac:dyDescent="0.2">
      <c r="A873" s="158"/>
      <c r="F873" s="239"/>
      <c r="S873" s="240"/>
      <c r="T873" s="241"/>
      <c r="U873" s="240"/>
      <c r="V873" s="241"/>
      <c r="AF873" s="242"/>
      <c r="AI873" s="121" t="str">
        <f t="shared" si="19"/>
        <v/>
      </c>
    </row>
    <row r="874" spans="1:35" s="129" customFormat="1" ht="18.600000000000001" x14ac:dyDescent="0.2">
      <c r="A874" s="158"/>
      <c r="F874" s="239"/>
      <c r="S874" s="240"/>
      <c r="T874" s="241"/>
      <c r="U874" s="240"/>
      <c r="V874" s="241"/>
      <c r="AF874" s="242"/>
      <c r="AI874" s="121" t="str">
        <f t="shared" si="19"/>
        <v/>
      </c>
    </row>
    <row r="875" spans="1:35" s="129" customFormat="1" ht="18.600000000000001" x14ac:dyDescent="0.2">
      <c r="A875" s="158"/>
      <c r="F875" s="239"/>
      <c r="S875" s="240"/>
      <c r="T875" s="241"/>
      <c r="U875" s="240"/>
      <c r="V875" s="241"/>
      <c r="AF875" s="242"/>
      <c r="AI875" s="121" t="str">
        <f t="shared" si="19"/>
        <v/>
      </c>
    </row>
    <row r="876" spans="1:35" s="129" customFormat="1" ht="18.600000000000001" x14ac:dyDescent="0.2">
      <c r="A876" s="158"/>
      <c r="F876" s="239"/>
      <c r="S876" s="240"/>
      <c r="T876" s="241"/>
      <c r="U876" s="240"/>
      <c r="V876" s="241"/>
      <c r="AF876" s="242"/>
      <c r="AI876" s="121" t="str">
        <f t="shared" si="19"/>
        <v/>
      </c>
    </row>
    <row r="877" spans="1:35" s="129" customFormat="1" ht="18.600000000000001" x14ac:dyDescent="0.2">
      <c r="A877" s="158"/>
      <c r="F877" s="239"/>
      <c r="S877" s="240"/>
      <c r="T877" s="241"/>
      <c r="U877" s="240"/>
      <c r="V877" s="241"/>
      <c r="AF877" s="242"/>
      <c r="AI877" s="121" t="str">
        <f t="shared" si="19"/>
        <v/>
      </c>
    </row>
    <row r="878" spans="1:35" s="129" customFormat="1" ht="18.600000000000001" x14ac:dyDescent="0.2">
      <c r="A878" s="158"/>
      <c r="F878" s="239"/>
      <c r="S878" s="240"/>
      <c r="T878" s="241"/>
      <c r="U878" s="240"/>
      <c r="V878" s="241"/>
      <c r="AF878" s="242"/>
      <c r="AI878" s="121" t="str">
        <f t="shared" si="19"/>
        <v/>
      </c>
    </row>
    <row r="879" spans="1:35" s="129" customFormat="1" ht="18.600000000000001" x14ac:dyDescent="0.2">
      <c r="A879" s="158"/>
      <c r="F879" s="239"/>
      <c r="S879" s="240"/>
      <c r="T879" s="241"/>
      <c r="U879" s="240"/>
      <c r="V879" s="241"/>
      <c r="AF879" s="242"/>
      <c r="AI879" s="121" t="str">
        <f t="shared" si="19"/>
        <v/>
      </c>
    </row>
    <row r="880" spans="1:35" s="129" customFormat="1" ht="18.600000000000001" x14ac:dyDescent="0.2">
      <c r="A880" s="158"/>
      <c r="F880" s="239"/>
      <c r="S880" s="240"/>
      <c r="T880" s="241"/>
      <c r="U880" s="240"/>
      <c r="V880" s="241"/>
      <c r="AF880" s="242"/>
      <c r="AI880" s="121" t="str">
        <f t="shared" si="19"/>
        <v/>
      </c>
    </row>
    <row r="881" spans="1:35" s="129" customFormat="1" ht="18.600000000000001" x14ac:dyDescent="0.2">
      <c r="A881" s="158"/>
      <c r="F881" s="239"/>
      <c r="S881" s="240"/>
      <c r="T881" s="241"/>
      <c r="U881" s="240"/>
      <c r="V881" s="241"/>
      <c r="AF881" s="242"/>
      <c r="AI881" s="121" t="str">
        <f t="shared" si="19"/>
        <v/>
      </c>
    </row>
    <row r="882" spans="1:35" s="129" customFormat="1" ht="18.600000000000001" x14ac:dyDescent="0.2">
      <c r="A882" s="158"/>
      <c r="F882" s="239"/>
      <c r="S882" s="240"/>
      <c r="T882" s="241"/>
      <c r="U882" s="240"/>
      <c r="V882" s="241"/>
      <c r="AF882" s="242"/>
      <c r="AI882" s="121" t="str">
        <f t="shared" si="19"/>
        <v/>
      </c>
    </row>
    <row r="883" spans="1:35" s="129" customFormat="1" ht="18.600000000000001" x14ac:dyDescent="0.2">
      <c r="A883" s="158"/>
      <c r="F883" s="239"/>
      <c r="S883" s="240"/>
      <c r="T883" s="241"/>
      <c r="U883" s="240"/>
      <c r="V883" s="241"/>
      <c r="AF883" s="242"/>
      <c r="AI883" s="121" t="str">
        <f t="shared" si="19"/>
        <v/>
      </c>
    </row>
    <row r="884" spans="1:35" s="129" customFormat="1" ht="18.600000000000001" x14ac:dyDescent="0.2">
      <c r="A884" s="158"/>
      <c r="F884" s="239"/>
      <c r="S884" s="240"/>
      <c r="T884" s="241"/>
      <c r="U884" s="240"/>
      <c r="V884" s="241"/>
      <c r="AF884" s="242"/>
      <c r="AI884" s="121" t="str">
        <f t="shared" si="19"/>
        <v/>
      </c>
    </row>
    <row r="885" spans="1:35" s="129" customFormat="1" ht="18.600000000000001" x14ac:dyDescent="0.2">
      <c r="A885" s="158"/>
      <c r="F885" s="239"/>
      <c r="S885" s="240"/>
      <c r="T885" s="241"/>
      <c r="U885" s="240"/>
      <c r="V885" s="241"/>
      <c r="AF885" s="242"/>
      <c r="AI885" s="121" t="str">
        <f t="shared" si="19"/>
        <v/>
      </c>
    </row>
    <row r="886" spans="1:35" s="129" customFormat="1" ht="18.600000000000001" x14ac:dyDescent="0.2">
      <c r="A886" s="158"/>
      <c r="F886" s="239"/>
      <c r="S886" s="240"/>
      <c r="T886" s="241"/>
      <c r="U886" s="240"/>
      <c r="V886" s="241"/>
      <c r="AF886" s="242"/>
      <c r="AI886" s="121" t="str">
        <f t="shared" si="19"/>
        <v/>
      </c>
    </row>
    <row r="887" spans="1:35" s="129" customFormat="1" ht="18.600000000000001" x14ac:dyDescent="0.2">
      <c r="A887" s="158"/>
      <c r="F887" s="239"/>
      <c r="S887" s="240"/>
      <c r="T887" s="241"/>
      <c r="U887" s="240"/>
      <c r="V887" s="241"/>
      <c r="AF887" s="242"/>
      <c r="AI887" s="121" t="str">
        <f t="shared" si="19"/>
        <v/>
      </c>
    </row>
    <row r="888" spans="1:35" s="129" customFormat="1" ht="18.600000000000001" x14ac:dyDescent="0.2">
      <c r="A888" s="158"/>
      <c r="F888" s="239"/>
      <c r="S888" s="240"/>
      <c r="T888" s="241"/>
      <c r="U888" s="240"/>
      <c r="V888" s="241"/>
      <c r="AF888" s="242"/>
      <c r="AI888" s="121" t="str">
        <f t="shared" si="19"/>
        <v/>
      </c>
    </row>
    <row r="889" spans="1:35" s="129" customFormat="1" ht="18.600000000000001" x14ac:dyDescent="0.2">
      <c r="A889" s="158"/>
      <c r="F889" s="239"/>
      <c r="S889" s="240"/>
      <c r="T889" s="241"/>
      <c r="U889" s="240"/>
      <c r="V889" s="241"/>
      <c r="AF889" s="242"/>
      <c r="AI889" s="121" t="str">
        <f t="shared" si="19"/>
        <v/>
      </c>
    </row>
    <row r="890" spans="1:35" s="129" customFormat="1" ht="18.600000000000001" x14ac:dyDescent="0.2">
      <c r="A890" s="158"/>
      <c r="F890" s="239"/>
      <c r="S890" s="240"/>
      <c r="T890" s="241"/>
      <c r="U890" s="240"/>
      <c r="V890" s="241"/>
      <c r="AF890" s="242"/>
      <c r="AI890" s="121" t="str">
        <f t="shared" si="19"/>
        <v/>
      </c>
    </row>
    <row r="891" spans="1:35" s="129" customFormat="1" ht="18.600000000000001" x14ac:dyDescent="0.2">
      <c r="A891" s="158"/>
      <c r="F891" s="239"/>
      <c r="S891" s="240"/>
      <c r="T891" s="241"/>
      <c r="U891" s="240"/>
      <c r="V891" s="241"/>
      <c r="AF891" s="242"/>
      <c r="AI891" s="121" t="str">
        <f t="shared" si="19"/>
        <v/>
      </c>
    </row>
    <row r="892" spans="1:35" s="129" customFormat="1" ht="18.600000000000001" x14ac:dyDescent="0.2">
      <c r="A892" s="158"/>
      <c r="F892" s="239"/>
      <c r="S892" s="240"/>
      <c r="T892" s="241"/>
      <c r="U892" s="240"/>
      <c r="V892" s="241"/>
      <c r="AF892" s="242"/>
      <c r="AI892" s="121" t="str">
        <f t="shared" si="19"/>
        <v/>
      </c>
    </row>
    <row r="893" spans="1:35" s="129" customFormat="1" ht="18.600000000000001" x14ac:dyDescent="0.2">
      <c r="A893" s="158"/>
      <c r="F893" s="239"/>
      <c r="S893" s="240"/>
      <c r="T893" s="241"/>
      <c r="U893" s="240"/>
      <c r="V893" s="241"/>
      <c r="AF893" s="242"/>
      <c r="AI893" s="121" t="str">
        <f t="shared" si="19"/>
        <v/>
      </c>
    </row>
    <row r="894" spans="1:35" s="129" customFormat="1" ht="18.600000000000001" x14ac:dyDescent="0.2">
      <c r="A894" s="158"/>
      <c r="F894" s="239"/>
      <c r="S894" s="240"/>
      <c r="T894" s="241"/>
      <c r="U894" s="240"/>
      <c r="V894" s="241"/>
      <c r="AF894" s="242"/>
      <c r="AI894" s="121" t="str">
        <f t="shared" si="19"/>
        <v/>
      </c>
    </row>
    <row r="895" spans="1:35" s="129" customFormat="1" ht="18.600000000000001" x14ac:dyDescent="0.2">
      <c r="A895" s="158"/>
      <c r="F895" s="239"/>
      <c r="S895" s="240"/>
      <c r="T895" s="241"/>
      <c r="U895" s="240"/>
      <c r="V895" s="241"/>
      <c r="AF895" s="242"/>
      <c r="AI895" s="121" t="str">
        <f t="shared" si="19"/>
        <v/>
      </c>
    </row>
    <row r="896" spans="1:35" s="129" customFormat="1" ht="18.600000000000001" x14ac:dyDescent="0.2">
      <c r="A896" s="158"/>
      <c r="F896" s="239"/>
      <c r="S896" s="240"/>
      <c r="T896" s="241"/>
      <c r="U896" s="240"/>
      <c r="V896" s="241"/>
      <c r="AF896" s="242"/>
      <c r="AI896" s="121" t="str">
        <f t="shared" si="19"/>
        <v/>
      </c>
    </row>
    <row r="897" spans="1:35" s="129" customFormat="1" ht="18.600000000000001" x14ac:dyDescent="0.2">
      <c r="A897" s="158"/>
      <c r="F897" s="239"/>
      <c r="S897" s="240"/>
      <c r="T897" s="241"/>
      <c r="U897" s="240"/>
      <c r="V897" s="241"/>
      <c r="AF897" s="242"/>
      <c r="AI897" s="121" t="str">
        <f t="shared" si="19"/>
        <v/>
      </c>
    </row>
    <row r="898" spans="1:35" s="129" customFormat="1" ht="18.600000000000001" x14ac:dyDescent="0.2">
      <c r="A898" s="158"/>
      <c r="F898" s="239"/>
      <c r="S898" s="240"/>
      <c r="T898" s="241"/>
      <c r="U898" s="240"/>
      <c r="V898" s="241"/>
      <c r="AF898" s="242"/>
      <c r="AI898" s="121" t="str">
        <f t="shared" si="19"/>
        <v/>
      </c>
    </row>
    <row r="899" spans="1:35" s="129" customFormat="1" ht="18.600000000000001" x14ac:dyDescent="0.2">
      <c r="A899" s="158"/>
      <c r="F899" s="239"/>
      <c r="S899" s="240"/>
      <c r="T899" s="241"/>
      <c r="U899" s="240"/>
      <c r="V899" s="241"/>
      <c r="AF899" s="242"/>
      <c r="AI899" s="121" t="str">
        <f t="shared" si="19"/>
        <v/>
      </c>
    </row>
    <row r="900" spans="1:35" s="129" customFormat="1" ht="18.600000000000001" x14ac:dyDescent="0.2">
      <c r="A900" s="158"/>
      <c r="F900" s="239"/>
      <c r="S900" s="240"/>
      <c r="T900" s="241"/>
      <c r="U900" s="240"/>
      <c r="V900" s="241"/>
      <c r="AF900" s="242"/>
      <c r="AI900" s="121" t="str">
        <f t="shared" si="19"/>
        <v/>
      </c>
    </row>
    <row r="901" spans="1:35" s="129" customFormat="1" ht="18.600000000000001" x14ac:dyDescent="0.2">
      <c r="A901" s="158"/>
      <c r="F901" s="239"/>
      <c r="S901" s="240"/>
      <c r="T901" s="241"/>
      <c r="U901" s="240"/>
      <c r="V901" s="241"/>
      <c r="AF901" s="242"/>
      <c r="AI901" s="121" t="str">
        <f t="shared" si="19"/>
        <v/>
      </c>
    </row>
    <row r="902" spans="1:35" s="129" customFormat="1" ht="18.600000000000001" x14ac:dyDescent="0.2">
      <c r="A902" s="158"/>
      <c r="F902" s="239"/>
      <c r="S902" s="240"/>
      <c r="T902" s="241"/>
      <c r="U902" s="240"/>
      <c r="V902" s="241"/>
      <c r="AF902" s="242"/>
      <c r="AI902" s="121" t="str">
        <f t="shared" si="19"/>
        <v/>
      </c>
    </row>
    <row r="903" spans="1:35" s="129" customFormat="1" ht="18.600000000000001" x14ac:dyDescent="0.2">
      <c r="A903" s="158"/>
      <c r="F903" s="239"/>
      <c r="S903" s="240"/>
      <c r="T903" s="241"/>
      <c r="U903" s="240"/>
      <c r="V903" s="241"/>
      <c r="AF903" s="242"/>
      <c r="AI903" s="121" t="str">
        <f t="shared" si="19"/>
        <v/>
      </c>
    </row>
    <row r="904" spans="1:35" s="129" customFormat="1" ht="18.600000000000001" x14ac:dyDescent="0.2">
      <c r="A904" s="158"/>
      <c r="F904" s="239"/>
      <c r="S904" s="240"/>
      <c r="T904" s="241"/>
      <c r="U904" s="240"/>
      <c r="V904" s="241"/>
      <c r="AF904" s="242"/>
      <c r="AI904" s="121" t="str">
        <f t="shared" si="19"/>
        <v/>
      </c>
    </row>
    <row r="905" spans="1:35" s="129" customFormat="1" ht="18.600000000000001" x14ac:dyDescent="0.2">
      <c r="A905" s="158"/>
      <c r="F905" s="239"/>
      <c r="S905" s="240"/>
      <c r="T905" s="241"/>
      <c r="U905" s="240"/>
      <c r="V905" s="241"/>
      <c r="AF905" s="242"/>
      <c r="AI905" s="121" t="str">
        <f t="shared" si="19"/>
        <v/>
      </c>
    </row>
    <row r="906" spans="1:35" s="129" customFormat="1" ht="18.600000000000001" x14ac:dyDescent="0.2">
      <c r="A906" s="158"/>
      <c r="F906" s="239"/>
      <c r="S906" s="240"/>
      <c r="T906" s="241"/>
      <c r="U906" s="240"/>
      <c r="V906" s="241"/>
      <c r="AF906" s="242"/>
      <c r="AI906" s="121" t="str">
        <f t="shared" si="19"/>
        <v/>
      </c>
    </row>
    <row r="907" spans="1:35" s="129" customFormat="1" ht="18.600000000000001" x14ac:dyDescent="0.2">
      <c r="A907" s="158"/>
      <c r="F907" s="239"/>
      <c r="S907" s="240"/>
      <c r="T907" s="241"/>
      <c r="U907" s="240"/>
      <c r="V907" s="241"/>
      <c r="AF907" s="242"/>
      <c r="AI907" s="121" t="str">
        <f t="shared" si="19"/>
        <v/>
      </c>
    </row>
    <row r="908" spans="1:35" s="129" customFormat="1" ht="18.600000000000001" x14ac:dyDescent="0.2">
      <c r="A908" s="158"/>
      <c r="F908" s="239"/>
      <c r="S908" s="240"/>
      <c r="T908" s="241"/>
      <c r="U908" s="240"/>
      <c r="V908" s="241"/>
      <c r="AF908" s="242"/>
      <c r="AI908" s="121" t="str">
        <f t="shared" si="19"/>
        <v/>
      </c>
    </row>
    <row r="909" spans="1:35" s="129" customFormat="1" ht="18.600000000000001" x14ac:dyDescent="0.2">
      <c r="A909" s="158"/>
      <c r="F909" s="239"/>
      <c r="S909" s="240"/>
      <c r="T909" s="241"/>
      <c r="U909" s="240"/>
      <c r="V909" s="241"/>
      <c r="AF909" s="242"/>
      <c r="AI909" s="121" t="str">
        <f t="shared" ref="AI909:AI972" si="20">IF($F$2="","",IF(AND($B909&lt;&gt;"",$C$3="あり"),1,""))</f>
        <v/>
      </c>
    </row>
    <row r="910" spans="1:35" s="129" customFormat="1" ht="18.600000000000001" x14ac:dyDescent="0.2">
      <c r="A910" s="158"/>
      <c r="F910" s="239"/>
      <c r="S910" s="240"/>
      <c r="T910" s="241"/>
      <c r="U910" s="240"/>
      <c r="V910" s="241"/>
      <c r="AF910" s="242"/>
      <c r="AI910" s="121" t="str">
        <f t="shared" si="20"/>
        <v/>
      </c>
    </row>
    <row r="911" spans="1:35" s="129" customFormat="1" ht="18.600000000000001" x14ac:dyDescent="0.2">
      <c r="A911" s="158"/>
      <c r="F911" s="239"/>
      <c r="S911" s="240"/>
      <c r="T911" s="241"/>
      <c r="U911" s="240"/>
      <c r="V911" s="241"/>
      <c r="AF911" s="242"/>
      <c r="AI911" s="121" t="str">
        <f t="shared" si="20"/>
        <v/>
      </c>
    </row>
    <row r="912" spans="1:35" s="129" customFormat="1" ht="18.600000000000001" x14ac:dyDescent="0.2">
      <c r="A912" s="158"/>
      <c r="F912" s="239"/>
      <c r="S912" s="240"/>
      <c r="T912" s="241"/>
      <c r="U912" s="240"/>
      <c r="V912" s="241"/>
      <c r="AF912" s="242"/>
      <c r="AI912" s="121" t="str">
        <f t="shared" si="20"/>
        <v/>
      </c>
    </row>
    <row r="913" spans="1:35" s="129" customFormat="1" ht="18.600000000000001" x14ac:dyDescent="0.2">
      <c r="A913" s="158"/>
      <c r="F913" s="239"/>
      <c r="S913" s="240"/>
      <c r="T913" s="241"/>
      <c r="U913" s="240"/>
      <c r="V913" s="241"/>
      <c r="AF913" s="242"/>
      <c r="AI913" s="121" t="str">
        <f t="shared" si="20"/>
        <v/>
      </c>
    </row>
    <row r="914" spans="1:35" s="129" customFormat="1" ht="18.600000000000001" x14ac:dyDescent="0.2">
      <c r="A914" s="158"/>
      <c r="F914" s="239"/>
      <c r="S914" s="240"/>
      <c r="T914" s="241"/>
      <c r="U914" s="240"/>
      <c r="V914" s="241"/>
      <c r="AF914" s="242"/>
      <c r="AI914" s="121" t="str">
        <f t="shared" si="20"/>
        <v/>
      </c>
    </row>
    <row r="915" spans="1:35" s="129" customFormat="1" ht="18.600000000000001" x14ac:dyDescent="0.2">
      <c r="A915" s="158"/>
      <c r="F915" s="239"/>
      <c r="S915" s="240"/>
      <c r="T915" s="241"/>
      <c r="U915" s="240"/>
      <c r="V915" s="241"/>
      <c r="AF915" s="242"/>
      <c r="AI915" s="121" t="str">
        <f t="shared" si="20"/>
        <v/>
      </c>
    </row>
    <row r="916" spans="1:35" s="129" customFormat="1" ht="18.600000000000001" x14ac:dyDescent="0.2">
      <c r="A916" s="158"/>
      <c r="F916" s="239"/>
      <c r="S916" s="240"/>
      <c r="T916" s="241"/>
      <c r="U916" s="240"/>
      <c r="V916" s="241"/>
      <c r="AF916" s="242"/>
      <c r="AI916" s="121" t="str">
        <f t="shared" si="20"/>
        <v/>
      </c>
    </row>
    <row r="917" spans="1:35" s="129" customFormat="1" ht="18.600000000000001" x14ac:dyDescent="0.2">
      <c r="A917" s="158"/>
      <c r="F917" s="239"/>
      <c r="S917" s="240"/>
      <c r="T917" s="241"/>
      <c r="U917" s="240"/>
      <c r="V917" s="241"/>
      <c r="AF917" s="242"/>
      <c r="AI917" s="121" t="str">
        <f t="shared" si="20"/>
        <v/>
      </c>
    </row>
    <row r="918" spans="1:35" s="129" customFormat="1" ht="18.600000000000001" x14ac:dyDescent="0.2">
      <c r="A918" s="158"/>
      <c r="F918" s="239"/>
      <c r="S918" s="240"/>
      <c r="T918" s="241"/>
      <c r="U918" s="240"/>
      <c r="V918" s="241"/>
      <c r="AF918" s="242"/>
      <c r="AI918" s="121" t="str">
        <f t="shared" si="20"/>
        <v/>
      </c>
    </row>
    <row r="919" spans="1:35" s="129" customFormat="1" ht="18.600000000000001" x14ac:dyDescent="0.2">
      <c r="A919" s="158"/>
      <c r="F919" s="239"/>
      <c r="S919" s="240"/>
      <c r="T919" s="241"/>
      <c r="U919" s="240"/>
      <c r="V919" s="241"/>
      <c r="AF919" s="242"/>
      <c r="AI919" s="121" t="str">
        <f t="shared" si="20"/>
        <v/>
      </c>
    </row>
    <row r="920" spans="1:35" s="129" customFormat="1" ht="18.600000000000001" x14ac:dyDescent="0.2">
      <c r="A920" s="158"/>
      <c r="F920" s="239"/>
      <c r="S920" s="240"/>
      <c r="T920" s="241"/>
      <c r="U920" s="240"/>
      <c r="V920" s="241"/>
      <c r="AF920" s="242"/>
      <c r="AI920" s="121" t="str">
        <f t="shared" si="20"/>
        <v/>
      </c>
    </row>
    <row r="921" spans="1:35" s="129" customFormat="1" ht="18.600000000000001" x14ac:dyDescent="0.2">
      <c r="A921" s="158"/>
      <c r="F921" s="239"/>
      <c r="S921" s="240"/>
      <c r="T921" s="241"/>
      <c r="U921" s="240"/>
      <c r="V921" s="241"/>
      <c r="AF921" s="242"/>
      <c r="AI921" s="121" t="str">
        <f t="shared" si="20"/>
        <v/>
      </c>
    </row>
    <row r="922" spans="1:35" s="129" customFormat="1" ht="18.600000000000001" x14ac:dyDescent="0.2">
      <c r="A922" s="158"/>
      <c r="F922" s="239"/>
      <c r="S922" s="240"/>
      <c r="T922" s="241"/>
      <c r="U922" s="240"/>
      <c r="V922" s="241"/>
      <c r="AF922" s="242"/>
      <c r="AI922" s="121" t="str">
        <f t="shared" si="20"/>
        <v/>
      </c>
    </row>
    <row r="923" spans="1:35" s="129" customFormat="1" ht="18.600000000000001" x14ac:dyDescent="0.2">
      <c r="A923" s="158"/>
      <c r="F923" s="239"/>
      <c r="S923" s="240"/>
      <c r="T923" s="241"/>
      <c r="U923" s="240"/>
      <c r="V923" s="241"/>
      <c r="AF923" s="242"/>
      <c r="AI923" s="121" t="str">
        <f t="shared" si="20"/>
        <v/>
      </c>
    </row>
    <row r="924" spans="1:35" s="129" customFormat="1" ht="18.600000000000001" x14ac:dyDescent="0.2">
      <c r="A924" s="158"/>
      <c r="F924" s="239"/>
      <c r="S924" s="240"/>
      <c r="T924" s="241"/>
      <c r="U924" s="240"/>
      <c r="V924" s="241"/>
      <c r="AF924" s="242"/>
      <c r="AI924" s="121" t="str">
        <f t="shared" si="20"/>
        <v/>
      </c>
    </row>
    <row r="925" spans="1:35" s="129" customFormat="1" ht="18.600000000000001" x14ac:dyDescent="0.2">
      <c r="A925" s="158"/>
      <c r="F925" s="239"/>
      <c r="S925" s="240"/>
      <c r="T925" s="241"/>
      <c r="U925" s="240"/>
      <c r="V925" s="241"/>
      <c r="AF925" s="242"/>
      <c r="AI925" s="121" t="str">
        <f t="shared" si="20"/>
        <v/>
      </c>
    </row>
    <row r="926" spans="1:35" s="129" customFormat="1" ht="18.600000000000001" x14ac:dyDescent="0.2">
      <c r="A926" s="158"/>
      <c r="F926" s="239"/>
      <c r="S926" s="240"/>
      <c r="T926" s="241"/>
      <c r="U926" s="240"/>
      <c r="V926" s="241"/>
      <c r="AF926" s="242"/>
      <c r="AI926" s="121" t="str">
        <f t="shared" si="20"/>
        <v/>
      </c>
    </row>
    <row r="927" spans="1:35" s="129" customFormat="1" ht="18.600000000000001" x14ac:dyDescent="0.2">
      <c r="A927" s="158"/>
      <c r="F927" s="239"/>
      <c r="S927" s="240"/>
      <c r="T927" s="241"/>
      <c r="U927" s="240"/>
      <c r="V927" s="241"/>
      <c r="AF927" s="242"/>
      <c r="AI927" s="121" t="str">
        <f t="shared" si="20"/>
        <v/>
      </c>
    </row>
    <row r="928" spans="1:35" s="129" customFormat="1" ht="18.600000000000001" x14ac:dyDescent="0.2">
      <c r="A928" s="158"/>
      <c r="F928" s="239"/>
      <c r="S928" s="240"/>
      <c r="T928" s="241"/>
      <c r="U928" s="240"/>
      <c r="V928" s="241"/>
      <c r="AF928" s="242"/>
      <c r="AI928" s="121" t="str">
        <f t="shared" si="20"/>
        <v/>
      </c>
    </row>
    <row r="929" spans="1:35" s="129" customFormat="1" ht="18.600000000000001" x14ac:dyDescent="0.2">
      <c r="A929" s="158"/>
      <c r="F929" s="239"/>
      <c r="S929" s="240"/>
      <c r="T929" s="241"/>
      <c r="U929" s="240"/>
      <c r="V929" s="241"/>
      <c r="AF929" s="242"/>
      <c r="AI929" s="121" t="str">
        <f t="shared" si="20"/>
        <v/>
      </c>
    </row>
    <row r="930" spans="1:35" s="129" customFormat="1" ht="18.600000000000001" x14ac:dyDescent="0.2">
      <c r="A930" s="158"/>
      <c r="F930" s="239"/>
      <c r="S930" s="240"/>
      <c r="T930" s="241"/>
      <c r="U930" s="240"/>
      <c r="V930" s="241"/>
      <c r="AF930" s="242"/>
      <c r="AI930" s="121" t="str">
        <f t="shared" si="20"/>
        <v/>
      </c>
    </row>
    <row r="931" spans="1:35" s="129" customFormat="1" ht="18.600000000000001" x14ac:dyDescent="0.2">
      <c r="A931" s="158"/>
      <c r="F931" s="239"/>
      <c r="S931" s="240"/>
      <c r="T931" s="241"/>
      <c r="U931" s="240"/>
      <c r="V931" s="241"/>
      <c r="AF931" s="242"/>
      <c r="AI931" s="121" t="str">
        <f t="shared" si="20"/>
        <v/>
      </c>
    </row>
    <row r="932" spans="1:35" s="129" customFormat="1" ht="18.600000000000001" x14ac:dyDescent="0.2">
      <c r="A932" s="158"/>
      <c r="F932" s="239"/>
      <c r="S932" s="240"/>
      <c r="T932" s="241"/>
      <c r="U932" s="240"/>
      <c r="V932" s="241"/>
      <c r="AF932" s="242"/>
      <c r="AI932" s="121" t="str">
        <f t="shared" si="20"/>
        <v/>
      </c>
    </row>
    <row r="933" spans="1:35" s="129" customFormat="1" ht="18.600000000000001" x14ac:dyDescent="0.2">
      <c r="A933" s="158"/>
      <c r="F933" s="239"/>
      <c r="S933" s="240"/>
      <c r="T933" s="241"/>
      <c r="U933" s="240"/>
      <c r="V933" s="241"/>
      <c r="AF933" s="242"/>
      <c r="AI933" s="121" t="str">
        <f t="shared" si="20"/>
        <v/>
      </c>
    </row>
    <row r="934" spans="1:35" s="129" customFormat="1" ht="18.600000000000001" x14ac:dyDescent="0.2">
      <c r="A934" s="158"/>
      <c r="F934" s="239"/>
      <c r="S934" s="240"/>
      <c r="T934" s="241"/>
      <c r="U934" s="240"/>
      <c r="V934" s="241"/>
      <c r="AF934" s="242"/>
      <c r="AI934" s="121" t="str">
        <f t="shared" si="20"/>
        <v/>
      </c>
    </row>
    <row r="935" spans="1:35" s="129" customFormat="1" ht="18.600000000000001" x14ac:dyDescent="0.2">
      <c r="A935" s="158"/>
      <c r="F935" s="239"/>
      <c r="S935" s="240"/>
      <c r="T935" s="241"/>
      <c r="U935" s="240"/>
      <c r="V935" s="241"/>
      <c r="AF935" s="242"/>
      <c r="AI935" s="121" t="str">
        <f t="shared" si="20"/>
        <v/>
      </c>
    </row>
    <row r="936" spans="1:35" s="129" customFormat="1" ht="18.600000000000001" x14ac:dyDescent="0.2">
      <c r="A936" s="158"/>
      <c r="F936" s="239"/>
      <c r="S936" s="240"/>
      <c r="T936" s="241"/>
      <c r="U936" s="240"/>
      <c r="V936" s="241"/>
      <c r="AF936" s="242"/>
      <c r="AI936" s="121" t="str">
        <f t="shared" si="20"/>
        <v/>
      </c>
    </row>
    <row r="937" spans="1:35" s="129" customFormat="1" ht="18.600000000000001" x14ac:dyDescent="0.2">
      <c r="A937" s="158"/>
      <c r="F937" s="239"/>
      <c r="S937" s="240"/>
      <c r="T937" s="241"/>
      <c r="U937" s="240"/>
      <c r="V937" s="241"/>
      <c r="AF937" s="242"/>
      <c r="AI937" s="121" t="str">
        <f t="shared" si="20"/>
        <v/>
      </c>
    </row>
    <row r="938" spans="1:35" s="129" customFormat="1" ht="18.600000000000001" x14ac:dyDescent="0.2">
      <c r="A938" s="158"/>
      <c r="F938" s="239"/>
      <c r="S938" s="240"/>
      <c r="T938" s="241"/>
      <c r="U938" s="240"/>
      <c r="V938" s="241"/>
      <c r="AF938" s="242"/>
      <c r="AI938" s="121" t="str">
        <f t="shared" si="20"/>
        <v/>
      </c>
    </row>
    <row r="939" spans="1:35" s="129" customFormat="1" ht="18.600000000000001" x14ac:dyDescent="0.2">
      <c r="A939" s="158"/>
      <c r="F939" s="239"/>
      <c r="S939" s="240"/>
      <c r="T939" s="241"/>
      <c r="U939" s="240"/>
      <c r="V939" s="241"/>
      <c r="AF939" s="242"/>
      <c r="AI939" s="121" t="str">
        <f t="shared" si="20"/>
        <v/>
      </c>
    </row>
    <row r="940" spans="1:35" s="129" customFormat="1" ht="18.600000000000001" x14ac:dyDescent="0.2">
      <c r="A940" s="158"/>
      <c r="F940" s="239"/>
      <c r="S940" s="240"/>
      <c r="T940" s="241"/>
      <c r="U940" s="240"/>
      <c r="V940" s="241"/>
      <c r="AF940" s="242"/>
      <c r="AI940" s="121" t="str">
        <f t="shared" si="20"/>
        <v/>
      </c>
    </row>
    <row r="941" spans="1:35" s="129" customFormat="1" ht="18.600000000000001" x14ac:dyDescent="0.2">
      <c r="A941" s="158"/>
      <c r="F941" s="239"/>
      <c r="S941" s="240"/>
      <c r="T941" s="241"/>
      <c r="U941" s="240"/>
      <c r="V941" s="241"/>
      <c r="AF941" s="242"/>
      <c r="AI941" s="121" t="str">
        <f t="shared" si="20"/>
        <v/>
      </c>
    </row>
    <row r="942" spans="1:35" s="129" customFormat="1" ht="18.600000000000001" x14ac:dyDescent="0.2">
      <c r="A942" s="158"/>
      <c r="F942" s="239"/>
      <c r="S942" s="240"/>
      <c r="T942" s="241"/>
      <c r="U942" s="240"/>
      <c r="V942" s="241"/>
      <c r="AF942" s="242"/>
      <c r="AI942" s="121" t="str">
        <f t="shared" si="20"/>
        <v/>
      </c>
    </row>
    <row r="943" spans="1:35" s="129" customFormat="1" ht="18.600000000000001" x14ac:dyDescent="0.2">
      <c r="A943" s="158"/>
      <c r="F943" s="239"/>
      <c r="S943" s="240"/>
      <c r="T943" s="241"/>
      <c r="U943" s="240"/>
      <c r="V943" s="241"/>
      <c r="AF943" s="242"/>
      <c r="AI943" s="121" t="str">
        <f t="shared" si="20"/>
        <v/>
      </c>
    </row>
    <row r="944" spans="1:35" s="129" customFormat="1" ht="18.600000000000001" x14ac:dyDescent="0.2">
      <c r="A944" s="158"/>
      <c r="F944" s="239"/>
      <c r="S944" s="240"/>
      <c r="T944" s="241"/>
      <c r="U944" s="240"/>
      <c r="V944" s="241"/>
      <c r="AF944" s="242"/>
      <c r="AI944" s="121" t="str">
        <f t="shared" si="20"/>
        <v/>
      </c>
    </row>
    <row r="945" spans="1:35" s="129" customFormat="1" ht="18.600000000000001" x14ac:dyDescent="0.2">
      <c r="A945" s="158"/>
      <c r="F945" s="239"/>
      <c r="S945" s="240"/>
      <c r="T945" s="241"/>
      <c r="U945" s="240"/>
      <c r="V945" s="241"/>
      <c r="AF945" s="242"/>
      <c r="AI945" s="121" t="str">
        <f t="shared" si="20"/>
        <v/>
      </c>
    </row>
    <row r="946" spans="1:35" s="129" customFormat="1" ht="18.600000000000001" x14ac:dyDescent="0.2">
      <c r="A946" s="158"/>
      <c r="F946" s="239"/>
      <c r="S946" s="240"/>
      <c r="T946" s="241"/>
      <c r="U946" s="240"/>
      <c r="V946" s="241"/>
      <c r="AF946" s="242"/>
      <c r="AI946" s="121" t="str">
        <f t="shared" si="20"/>
        <v/>
      </c>
    </row>
    <row r="947" spans="1:35" s="129" customFormat="1" ht="18.600000000000001" x14ac:dyDescent="0.2">
      <c r="A947" s="158"/>
      <c r="F947" s="239"/>
      <c r="S947" s="240"/>
      <c r="T947" s="241"/>
      <c r="U947" s="240"/>
      <c r="V947" s="241"/>
      <c r="AF947" s="242"/>
      <c r="AI947" s="121" t="str">
        <f t="shared" si="20"/>
        <v/>
      </c>
    </row>
    <row r="948" spans="1:35" s="129" customFormat="1" ht="18.600000000000001" x14ac:dyDescent="0.2">
      <c r="A948" s="158"/>
      <c r="F948" s="239"/>
      <c r="S948" s="240"/>
      <c r="T948" s="241"/>
      <c r="U948" s="240"/>
      <c r="V948" s="241"/>
      <c r="AF948" s="242"/>
      <c r="AI948" s="121" t="str">
        <f t="shared" si="20"/>
        <v/>
      </c>
    </row>
    <row r="949" spans="1:35" s="129" customFormat="1" ht="18.600000000000001" x14ac:dyDescent="0.2">
      <c r="A949" s="158"/>
      <c r="F949" s="239"/>
      <c r="S949" s="240"/>
      <c r="T949" s="241"/>
      <c r="U949" s="240"/>
      <c r="V949" s="241"/>
      <c r="AF949" s="242"/>
      <c r="AI949" s="121" t="str">
        <f t="shared" si="20"/>
        <v/>
      </c>
    </row>
    <row r="950" spans="1:35" s="129" customFormat="1" ht="18.600000000000001" x14ac:dyDescent="0.2">
      <c r="A950" s="158"/>
      <c r="F950" s="239"/>
      <c r="S950" s="240"/>
      <c r="T950" s="241"/>
      <c r="U950" s="240"/>
      <c r="V950" s="241"/>
      <c r="AF950" s="242"/>
      <c r="AI950" s="121" t="str">
        <f t="shared" si="20"/>
        <v/>
      </c>
    </row>
    <row r="951" spans="1:35" s="129" customFormat="1" ht="18.600000000000001" x14ac:dyDescent="0.2">
      <c r="A951" s="158"/>
      <c r="F951" s="239"/>
      <c r="S951" s="240"/>
      <c r="T951" s="241"/>
      <c r="U951" s="240"/>
      <c r="V951" s="241"/>
      <c r="AF951" s="242"/>
      <c r="AI951" s="121" t="str">
        <f t="shared" si="20"/>
        <v/>
      </c>
    </row>
    <row r="952" spans="1:35" s="129" customFormat="1" ht="18.600000000000001" x14ac:dyDescent="0.2">
      <c r="A952" s="158"/>
      <c r="F952" s="239"/>
      <c r="S952" s="240"/>
      <c r="T952" s="241"/>
      <c r="U952" s="240"/>
      <c r="V952" s="241"/>
      <c r="AF952" s="242"/>
      <c r="AI952" s="121" t="str">
        <f t="shared" si="20"/>
        <v/>
      </c>
    </row>
    <row r="953" spans="1:35" s="129" customFormat="1" ht="18.600000000000001" x14ac:dyDescent="0.2">
      <c r="A953" s="158"/>
      <c r="F953" s="239"/>
      <c r="S953" s="240"/>
      <c r="T953" s="241"/>
      <c r="U953" s="240"/>
      <c r="V953" s="241"/>
      <c r="AF953" s="242"/>
      <c r="AI953" s="121" t="str">
        <f t="shared" si="20"/>
        <v/>
      </c>
    </row>
    <row r="954" spans="1:35" s="129" customFormat="1" ht="18.600000000000001" x14ac:dyDescent="0.2">
      <c r="A954" s="158"/>
      <c r="F954" s="239"/>
      <c r="S954" s="240"/>
      <c r="T954" s="241"/>
      <c r="U954" s="240"/>
      <c r="V954" s="241"/>
      <c r="AF954" s="242"/>
      <c r="AI954" s="121" t="str">
        <f t="shared" si="20"/>
        <v/>
      </c>
    </row>
    <row r="955" spans="1:35" s="129" customFormat="1" ht="18.600000000000001" x14ac:dyDescent="0.2">
      <c r="A955" s="158"/>
      <c r="F955" s="239"/>
      <c r="S955" s="240"/>
      <c r="T955" s="241"/>
      <c r="U955" s="240"/>
      <c r="V955" s="241"/>
      <c r="AF955" s="242"/>
      <c r="AI955" s="121" t="str">
        <f t="shared" si="20"/>
        <v/>
      </c>
    </row>
    <row r="956" spans="1:35" s="129" customFormat="1" ht="18.600000000000001" x14ac:dyDescent="0.2">
      <c r="A956" s="158"/>
      <c r="F956" s="239"/>
      <c r="S956" s="240"/>
      <c r="T956" s="241"/>
      <c r="U956" s="240"/>
      <c r="V956" s="241"/>
      <c r="AF956" s="242"/>
      <c r="AI956" s="121" t="str">
        <f t="shared" si="20"/>
        <v/>
      </c>
    </row>
    <row r="957" spans="1:35" s="129" customFormat="1" ht="18.600000000000001" x14ac:dyDescent="0.2">
      <c r="A957" s="158"/>
      <c r="F957" s="239"/>
      <c r="S957" s="240"/>
      <c r="T957" s="241"/>
      <c r="U957" s="240"/>
      <c r="V957" s="241"/>
      <c r="AF957" s="242"/>
      <c r="AI957" s="121" t="str">
        <f t="shared" si="20"/>
        <v/>
      </c>
    </row>
    <row r="958" spans="1:35" s="129" customFormat="1" ht="18.600000000000001" x14ac:dyDescent="0.2">
      <c r="A958" s="158"/>
      <c r="F958" s="239"/>
      <c r="S958" s="240"/>
      <c r="T958" s="241"/>
      <c r="U958" s="240"/>
      <c r="V958" s="241"/>
      <c r="AF958" s="242"/>
      <c r="AI958" s="121" t="str">
        <f t="shared" si="20"/>
        <v/>
      </c>
    </row>
    <row r="959" spans="1:35" s="129" customFormat="1" ht="18.600000000000001" x14ac:dyDescent="0.2">
      <c r="A959" s="158"/>
      <c r="F959" s="239"/>
      <c r="S959" s="240"/>
      <c r="T959" s="241"/>
      <c r="U959" s="240"/>
      <c r="V959" s="241"/>
      <c r="AF959" s="242"/>
      <c r="AI959" s="121" t="str">
        <f t="shared" si="20"/>
        <v/>
      </c>
    </row>
    <row r="960" spans="1:35" s="129" customFormat="1" ht="18.600000000000001" x14ac:dyDescent="0.2">
      <c r="A960" s="158"/>
      <c r="F960" s="239"/>
      <c r="S960" s="240"/>
      <c r="T960" s="241"/>
      <c r="U960" s="240"/>
      <c r="V960" s="241"/>
      <c r="AF960" s="242"/>
      <c r="AI960" s="121" t="str">
        <f t="shared" si="20"/>
        <v/>
      </c>
    </row>
    <row r="961" spans="1:35" s="129" customFormat="1" ht="18.600000000000001" x14ac:dyDescent="0.2">
      <c r="A961" s="158"/>
      <c r="F961" s="239"/>
      <c r="S961" s="240"/>
      <c r="T961" s="241"/>
      <c r="U961" s="240"/>
      <c r="V961" s="241"/>
      <c r="AF961" s="242"/>
      <c r="AI961" s="121" t="str">
        <f t="shared" si="20"/>
        <v/>
      </c>
    </row>
    <row r="962" spans="1:35" s="129" customFormat="1" ht="18.600000000000001" x14ac:dyDescent="0.2">
      <c r="A962" s="158"/>
      <c r="F962" s="239"/>
      <c r="S962" s="240"/>
      <c r="T962" s="241"/>
      <c r="U962" s="240"/>
      <c r="V962" s="241"/>
      <c r="AF962" s="242"/>
      <c r="AI962" s="121" t="str">
        <f t="shared" si="20"/>
        <v/>
      </c>
    </row>
    <row r="963" spans="1:35" s="129" customFormat="1" ht="18.600000000000001" x14ac:dyDescent="0.2">
      <c r="A963" s="158"/>
      <c r="F963" s="239"/>
      <c r="S963" s="240"/>
      <c r="T963" s="241"/>
      <c r="U963" s="240"/>
      <c r="V963" s="241"/>
      <c r="AF963" s="242"/>
      <c r="AI963" s="121" t="str">
        <f t="shared" si="20"/>
        <v/>
      </c>
    </row>
    <row r="964" spans="1:35" s="129" customFormat="1" ht="18.600000000000001" x14ac:dyDescent="0.2">
      <c r="A964" s="158"/>
      <c r="F964" s="239"/>
      <c r="S964" s="240"/>
      <c r="T964" s="241"/>
      <c r="U964" s="240"/>
      <c r="V964" s="241"/>
      <c r="AF964" s="242"/>
      <c r="AI964" s="121" t="str">
        <f t="shared" si="20"/>
        <v/>
      </c>
    </row>
    <row r="965" spans="1:35" s="129" customFormat="1" ht="18.600000000000001" x14ac:dyDescent="0.2">
      <c r="A965" s="158"/>
      <c r="F965" s="239"/>
      <c r="S965" s="240"/>
      <c r="T965" s="241"/>
      <c r="U965" s="240"/>
      <c r="V965" s="241"/>
      <c r="AF965" s="242"/>
      <c r="AI965" s="121" t="str">
        <f t="shared" si="20"/>
        <v/>
      </c>
    </row>
    <row r="966" spans="1:35" s="129" customFormat="1" ht="18.600000000000001" x14ac:dyDescent="0.2">
      <c r="A966" s="158"/>
      <c r="F966" s="239"/>
      <c r="S966" s="240"/>
      <c r="T966" s="241"/>
      <c r="U966" s="240"/>
      <c r="V966" s="241"/>
      <c r="AF966" s="242"/>
      <c r="AI966" s="121" t="str">
        <f t="shared" si="20"/>
        <v/>
      </c>
    </row>
    <row r="967" spans="1:35" s="129" customFormat="1" ht="18.600000000000001" x14ac:dyDescent="0.2">
      <c r="A967" s="158"/>
      <c r="F967" s="239"/>
      <c r="S967" s="240"/>
      <c r="T967" s="241"/>
      <c r="U967" s="240"/>
      <c r="V967" s="241"/>
      <c r="AF967" s="242"/>
      <c r="AI967" s="121" t="str">
        <f t="shared" si="20"/>
        <v/>
      </c>
    </row>
    <row r="968" spans="1:35" s="129" customFormat="1" ht="18.600000000000001" x14ac:dyDescent="0.2">
      <c r="A968" s="158"/>
      <c r="F968" s="239"/>
      <c r="S968" s="240"/>
      <c r="T968" s="241"/>
      <c r="U968" s="240"/>
      <c r="V968" s="241"/>
      <c r="AF968" s="242"/>
      <c r="AI968" s="121" t="str">
        <f t="shared" si="20"/>
        <v/>
      </c>
    </row>
    <row r="969" spans="1:35" s="129" customFormat="1" ht="18.600000000000001" x14ac:dyDescent="0.2">
      <c r="A969" s="158"/>
      <c r="F969" s="239"/>
      <c r="S969" s="240"/>
      <c r="T969" s="241"/>
      <c r="U969" s="240"/>
      <c r="V969" s="241"/>
      <c r="AF969" s="242"/>
      <c r="AI969" s="121" t="str">
        <f t="shared" si="20"/>
        <v/>
      </c>
    </row>
    <row r="970" spans="1:35" s="129" customFormat="1" ht="18.600000000000001" x14ac:dyDescent="0.2">
      <c r="A970" s="158"/>
      <c r="F970" s="239"/>
      <c r="S970" s="240"/>
      <c r="T970" s="241"/>
      <c r="U970" s="240"/>
      <c r="V970" s="241"/>
      <c r="AF970" s="242"/>
      <c r="AI970" s="121" t="str">
        <f t="shared" si="20"/>
        <v/>
      </c>
    </row>
    <row r="971" spans="1:35" s="129" customFormat="1" ht="18.600000000000001" x14ac:dyDescent="0.2">
      <c r="A971" s="158"/>
      <c r="F971" s="239"/>
      <c r="S971" s="240"/>
      <c r="T971" s="241"/>
      <c r="U971" s="240"/>
      <c r="V971" s="241"/>
      <c r="AF971" s="242"/>
      <c r="AI971" s="121" t="str">
        <f t="shared" si="20"/>
        <v/>
      </c>
    </row>
    <row r="972" spans="1:35" s="129" customFormat="1" ht="18.600000000000001" x14ac:dyDescent="0.2">
      <c r="A972" s="158"/>
      <c r="F972" s="239"/>
      <c r="S972" s="240"/>
      <c r="T972" s="241"/>
      <c r="U972" s="240"/>
      <c r="V972" s="241"/>
      <c r="AF972" s="242"/>
      <c r="AI972" s="121" t="str">
        <f t="shared" si="20"/>
        <v/>
      </c>
    </row>
    <row r="973" spans="1:35" s="129" customFormat="1" ht="18.600000000000001" x14ac:dyDescent="0.2">
      <c r="A973" s="158"/>
      <c r="F973" s="239"/>
      <c r="S973" s="240"/>
      <c r="T973" s="241"/>
      <c r="U973" s="240"/>
      <c r="V973" s="241"/>
      <c r="AF973" s="242"/>
      <c r="AI973" s="121" t="str">
        <f t="shared" ref="AI973:AI1010" si="21">IF($F$2="","",IF(AND($B973&lt;&gt;"",$C$3="あり"),1,""))</f>
        <v/>
      </c>
    </row>
    <row r="974" spans="1:35" s="129" customFormat="1" ht="18.600000000000001" x14ac:dyDescent="0.2">
      <c r="A974" s="158"/>
      <c r="F974" s="239"/>
      <c r="S974" s="240"/>
      <c r="T974" s="241"/>
      <c r="U974" s="240"/>
      <c r="V974" s="241"/>
      <c r="AF974" s="242"/>
      <c r="AI974" s="121" t="str">
        <f t="shared" si="21"/>
        <v/>
      </c>
    </row>
    <row r="975" spans="1:35" s="129" customFormat="1" ht="18.600000000000001" x14ac:dyDescent="0.2">
      <c r="A975" s="158"/>
      <c r="F975" s="239"/>
      <c r="S975" s="240"/>
      <c r="T975" s="241"/>
      <c r="U975" s="240"/>
      <c r="V975" s="241"/>
      <c r="AF975" s="242"/>
      <c r="AI975" s="121" t="str">
        <f t="shared" si="21"/>
        <v/>
      </c>
    </row>
    <row r="976" spans="1:35" s="129" customFormat="1" ht="18.600000000000001" x14ac:dyDescent="0.2">
      <c r="A976" s="158"/>
      <c r="F976" s="239"/>
      <c r="S976" s="240"/>
      <c r="T976" s="241"/>
      <c r="U976" s="240"/>
      <c r="V976" s="241"/>
      <c r="AF976" s="242"/>
      <c r="AI976" s="121" t="str">
        <f t="shared" si="21"/>
        <v/>
      </c>
    </row>
    <row r="977" spans="1:35" s="129" customFormat="1" ht="18.600000000000001" x14ac:dyDescent="0.2">
      <c r="A977" s="158"/>
      <c r="F977" s="239"/>
      <c r="S977" s="240"/>
      <c r="T977" s="241"/>
      <c r="U977" s="240"/>
      <c r="V977" s="241"/>
      <c r="AF977" s="242"/>
      <c r="AI977" s="121" t="str">
        <f t="shared" si="21"/>
        <v/>
      </c>
    </row>
    <row r="978" spans="1:35" s="129" customFormat="1" ht="18.600000000000001" x14ac:dyDescent="0.2">
      <c r="A978" s="158"/>
      <c r="F978" s="239"/>
      <c r="S978" s="240"/>
      <c r="T978" s="241"/>
      <c r="U978" s="240"/>
      <c r="V978" s="241"/>
      <c r="AF978" s="242"/>
      <c r="AI978" s="121" t="str">
        <f t="shared" si="21"/>
        <v/>
      </c>
    </row>
    <row r="979" spans="1:35" s="129" customFormat="1" ht="18.600000000000001" x14ac:dyDescent="0.2">
      <c r="A979" s="158"/>
      <c r="F979" s="239"/>
      <c r="S979" s="240"/>
      <c r="T979" s="241"/>
      <c r="U979" s="240"/>
      <c r="V979" s="241"/>
      <c r="AF979" s="242"/>
      <c r="AI979" s="121" t="str">
        <f t="shared" si="21"/>
        <v/>
      </c>
    </row>
    <row r="980" spans="1:35" s="129" customFormat="1" ht="18.600000000000001" x14ac:dyDescent="0.2">
      <c r="A980" s="158"/>
      <c r="F980" s="239"/>
      <c r="S980" s="240"/>
      <c r="T980" s="241"/>
      <c r="U980" s="240"/>
      <c r="V980" s="241"/>
      <c r="AF980" s="242"/>
      <c r="AI980" s="121" t="str">
        <f t="shared" si="21"/>
        <v/>
      </c>
    </row>
    <row r="981" spans="1:35" s="129" customFormat="1" ht="18.600000000000001" x14ac:dyDescent="0.2">
      <c r="A981" s="158"/>
      <c r="F981" s="239"/>
      <c r="S981" s="240"/>
      <c r="T981" s="241"/>
      <c r="U981" s="240"/>
      <c r="V981" s="241"/>
      <c r="AF981" s="242"/>
      <c r="AI981" s="121" t="str">
        <f t="shared" si="21"/>
        <v/>
      </c>
    </row>
    <row r="982" spans="1:35" s="129" customFormat="1" ht="18.600000000000001" x14ac:dyDescent="0.2">
      <c r="A982" s="158"/>
      <c r="F982" s="239"/>
      <c r="S982" s="240"/>
      <c r="T982" s="241"/>
      <c r="U982" s="240"/>
      <c r="V982" s="241"/>
      <c r="AF982" s="242"/>
      <c r="AI982" s="121" t="str">
        <f t="shared" si="21"/>
        <v/>
      </c>
    </row>
    <row r="983" spans="1:35" s="129" customFormat="1" ht="18.600000000000001" x14ac:dyDescent="0.2">
      <c r="A983" s="158"/>
      <c r="F983" s="239"/>
      <c r="S983" s="240"/>
      <c r="T983" s="241"/>
      <c r="U983" s="240"/>
      <c r="V983" s="241"/>
      <c r="AF983" s="242"/>
      <c r="AI983" s="121" t="str">
        <f t="shared" si="21"/>
        <v/>
      </c>
    </row>
    <row r="984" spans="1:35" s="129" customFormat="1" ht="18.600000000000001" x14ac:dyDescent="0.2">
      <c r="A984" s="158"/>
      <c r="F984" s="239"/>
      <c r="S984" s="240"/>
      <c r="T984" s="241"/>
      <c r="U984" s="240"/>
      <c r="V984" s="241"/>
      <c r="AF984" s="242"/>
      <c r="AI984" s="121" t="str">
        <f t="shared" si="21"/>
        <v/>
      </c>
    </row>
    <row r="985" spans="1:35" s="129" customFormat="1" ht="18.600000000000001" x14ac:dyDescent="0.2">
      <c r="A985" s="158"/>
      <c r="F985" s="239"/>
      <c r="S985" s="240"/>
      <c r="T985" s="241"/>
      <c r="U985" s="240"/>
      <c r="V985" s="241"/>
      <c r="AF985" s="242"/>
      <c r="AI985" s="121" t="str">
        <f t="shared" si="21"/>
        <v/>
      </c>
    </row>
    <row r="986" spans="1:35" s="129" customFormat="1" ht="18.600000000000001" x14ac:dyDescent="0.2">
      <c r="A986" s="158"/>
      <c r="F986" s="239"/>
      <c r="S986" s="240"/>
      <c r="T986" s="241"/>
      <c r="U986" s="240"/>
      <c r="V986" s="241"/>
      <c r="AF986" s="242"/>
      <c r="AI986" s="121" t="str">
        <f t="shared" si="21"/>
        <v/>
      </c>
    </row>
    <row r="987" spans="1:35" s="129" customFormat="1" ht="18.600000000000001" x14ac:dyDescent="0.2">
      <c r="A987" s="158"/>
      <c r="F987" s="239"/>
      <c r="S987" s="240"/>
      <c r="T987" s="241"/>
      <c r="U987" s="240"/>
      <c r="V987" s="241"/>
      <c r="AF987" s="242"/>
      <c r="AI987" s="121" t="str">
        <f t="shared" si="21"/>
        <v/>
      </c>
    </row>
    <row r="988" spans="1:35" s="129" customFormat="1" ht="18.600000000000001" x14ac:dyDescent="0.2">
      <c r="A988" s="158"/>
      <c r="F988" s="239"/>
      <c r="S988" s="240"/>
      <c r="T988" s="241"/>
      <c r="U988" s="240"/>
      <c r="V988" s="241"/>
      <c r="AF988" s="242"/>
      <c r="AI988" s="121" t="str">
        <f t="shared" si="21"/>
        <v/>
      </c>
    </row>
    <row r="989" spans="1:35" s="129" customFormat="1" ht="18.600000000000001" x14ac:dyDescent="0.2">
      <c r="A989" s="158"/>
      <c r="F989" s="239"/>
      <c r="S989" s="240"/>
      <c r="T989" s="241"/>
      <c r="U989" s="240"/>
      <c r="V989" s="241"/>
      <c r="AF989" s="242"/>
      <c r="AI989" s="121" t="str">
        <f t="shared" si="21"/>
        <v/>
      </c>
    </row>
    <row r="990" spans="1:35" s="129" customFormat="1" ht="18.600000000000001" x14ac:dyDescent="0.2">
      <c r="A990" s="158"/>
      <c r="F990" s="239"/>
      <c r="S990" s="240"/>
      <c r="T990" s="241"/>
      <c r="U990" s="240"/>
      <c r="V990" s="241"/>
      <c r="AF990" s="242"/>
      <c r="AI990" s="121" t="str">
        <f t="shared" si="21"/>
        <v/>
      </c>
    </row>
    <row r="991" spans="1:35" s="129" customFormat="1" ht="18.600000000000001" x14ac:dyDescent="0.2">
      <c r="A991" s="158"/>
      <c r="F991" s="239"/>
      <c r="S991" s="240"/>
      <c r="T991" s="241"/>
      <c r="U991" s="240"/>
      <c r="V991" s="241"/>
      <c r="AF991" s="242"/>
      <c r="AI991" s="121" t="str">
        <f t="shared" si="21"/>
        <v/>
      </c>
    </row>
    <row r="992" spans="1:35" s="129" customFormat="1" ht="18.600000000000001" x14ac:dyDescent="0.2">
      <c r="A992" s="158"/>
      <c r="F992" s="239"/>
      <c r="S992" s="240"/>
      <c r="T992" s="241"/>
      <c r="U992" s="240"/>
      <c r="V992" s="241"/>
      <c r="AF992" s="242"/>
      <c r="AI992" s="121" t="str">
        <f t="shared" si="21"/>
        <v/>
      </c>
    </row>
    <row r="993" spans="1:35" s="129" customFormat="1" ht="18.600000000000001" x14ac:dyDescent="0.2">
      <c r="A993" s="158"/>
      <c r="F993" s="239"/>
      <c r="S993" s="240"/>
      <c r="T993" s="241"/>
      <c r="U993" s="240"/>
      <c r="V993" s="241"/>
      <c r="AF993" s="242"/>
      <c r="AI993" s="121" t="str">
        <f t="shared" si="21"/>
        <v/>
      </c>
    </row>
    <row r="994" spans="1:35" s="129" customFormat="1" ht="18.600000000000001" x14ac:dyDescent="0.2">
      <c r="A994" s="158"/>
      <c r="F994" s="239"/>
      <c r="S994" s="240"/>
      <c r="T994" s="241"/>
      <c r="U994" s="240"/>
      <c r="V994" s="241"/>
      <c r="AF994" s="242"/>
      <c r="AI994" s="121" t="str">
        <f t="shared" si="21"/>
        <v/>
      </c>
    </row>
    <row r="995" spans="1:35" s="129" customFormat="1" ht="18.600000000000001" x14ac:dyDescent="0.2">
      <c r="A995" s="158"/>
      <c r="F995" s="239"/>
      <c r="S995" s="240"/>
      <c r="T995" s="241"/>
      <c r="U995" s="240"/>
      <c r="V995" s="241"/>
      <c r="AF995" s="242"/>
      <c r="AI995" s="121" t="str">
        <f t="shared" si="21"/>
        <v/>
      </c>
    </row>
    <row r="996" spans="1:35" s="129" customFormat="1" ht="18.600000000000001" x14ac:dyDescent="0.2">
      <c r="A996" s="158"/>
      <c r="F996" s="239"/>
      <c r="S996" s="240"/>
      <c r="T996" s="241"/>
      <c r="U996" s="240"/>
      <c r="V996" s="241"/>
      <c r="AF996" s="242"/>
      <c r="AI996" s="121" t="str">
        <f t="shared" si="21"/>
        <v/>
      </c>
    </row>
    <row r="997" spans="1:35" s="129" customFormat="1" ht="18.600000000000001" x14ac:dyDescent="0.2">
      <c r="A997" s="158"/>
      <c r="F997" s="239"/>
      <c r="S997" s="240"/>
      <c r="T997" s="241"/>
      <c r="U997" s="240"/>
      <c r="V997" s="241"/>
      <c r="AF997" s="242"/>
      <c r="AI997" s="121" t="str">
        <f t="shared" si="21"/>
        <v/>
      </c>
    </row>
    <row r="998" spans="1:35" s="129" customFormat="1" ht="18.600000000000001" x14ac:dyDescent="0.2">
      <c r="A998" s="158"/>
      <c r="F998" s="239"/>
      <c r="S998" s="240"/>
      <c r="T998" s="241"/>
      <c r="U998" s="240"/>
      <c r="V998" s="241"/>
      <c r="AF998" s="242"/>
      <c r="AI998" s="121" t="str">
        <f t="shared" si="21"/>
        <v/>
      </c>
    </row>
    <row r="999" spans="1:35" s="129" customFormat="1" ht="18.600000000000001" x14ac:dyDescent="0.2">
      <c r="A999" s="158"/>
      <c r="F999" s="239"/>
      <c r="S999" s="240"/>
      <c r="T999" s="241"/>
      <c r="U999" s="240"/>
      <c r="V999" s="241"/>
      <c r="AF999" s="242"/>
      <c r="AI999" s="121" t="str">
        <f t="shared" si="21"/>
        <v/>
      </c>
    </row>
    <row r="1000" spans="1:35" s="129" customFormat="1" ht="18.600000000000001" x14ac:dyDescent="0.2">
      <c r="A1000" s="158"/>
      <c r="F1000" s="239"/>
      <c r="S1000" s="240"/>
      <c r="T1000" s="241"/>
      <c r="U1000" s="240"/>
      <c r="V1000" s="241"/>
      <c r="AF1000" s="242"/>
      <c r="AI1000" s="121" t="str">
        <f t="shared" si="21"/>
        <v/>
      </c>
    </row>
    <row r="1001" spans="1:35" s="129" customFormat="1" ht="18.600000000000001" x14ac:dyDescent="0.2">
      <c r="A1001" s="158"/>
      <c r="F1001" s="239"/>
      <c r="S1001" s="240"/>
      <c r="T1001" s="241"/>
      <c r="U1001" s="240"/>
      <c r="V1001" s="241"/>
      <c r="AF1001" s="242"/>
      <c r="AI1001" s="121" t="str">
        <f t="shared" si="21"/>
        <v/>
      </c>
    </row>
    <row r="1002" spans="1:35" s="129" customFormat="1" ht="18.600000000000001" x14ac:dyDescent="0.2">
      <c r="A1002" s="158"/>
      <c r="F1002" s="239"/>
      <c r="S1002" s="240"/>
      <c r="T1002" s="241"/>
      <c r="U1002" s="240"/>
      <c r="V1002" s="241"/>
      <c r="AF1002" s="242"/>
      <c r="AI1002" s="121" t="str">
        <f t="shared" si="21"/>
        <v/>
      </c>
    </row>
    <row r="1003" spans="1:35" s="129" customFormat="1" ht="18.600000000000001" x14ac:dyDescent="0.2">
      <c r="A1003" s="158"/>
      <c r="F1003" s="239"/>
      <c r="S1003" s="240"/>
      <c r="T1003" s="241"/>
      <c r="U1003" s="240"/>
      <c r="V1003" s="241"/>
      <c r="AF1003" s="242"/>
      <c r="AI1003" s="121" t="str">
        <f t="shared" si="21"/>
        <v/>
      </c>
    </row>
    <row r="1004" spans="1:35" s="129" customFormat="1" ht="18.600000000000001" x14ac:dyDescent="0.2">
      <c r="A1004" s="158"/>
      <c r="F1004" s="239"/>
      <c r="S1004" s="240"/>
      <c r="T1004" s="241"/>
      <c r="U1004" s="240"/>
      <c r="V1004" s="241"/>
      <c r="AF1004" s="242"/>
      <c r="AI1004" s="121" t="str">
        <f t="shared" si="21"/>
        <v/>
      </c>
    </row>
    <row r="1005" spans="1:35" s="129" customFormat="1" ht="18.600000000000001" x14ac:dyDescent="0.2">
      <c r="A1005" s="158"/>
      <c r="F1005" s="239"/>
      <c r="S1005" s="240"/>
      <c r="T1005" s="241"/>
      <c r="U1005" s="240"/>
      <c r="V1005" s="241"/>
      <c r="AF1005" s="242"/>
      <c r="AI1005" s="121" t="str">
        <f t="shared" si="21"/>
        <v/>
      </c>
    </row>
    <row r="1006" spans="1:35" s="129" customFormat="1" ht="18.600000000000001" x14ac:dyDescent="0.2">
      <c r="A1006" s="158"/>
      <c r="F1006" s="239"/>
      <c r="S1006" s="240"/>
      <c r="T1006" s="241"/>
      <c r="U1006" s="240"/>
      <c r="V1006" s="241"/>
      <c r="AF1006" s="242"/>
      <c r="AI1006" s="121" t="str">
        <f t="shared" si="21"/>
        <v/>
      </c>
    </row>
    <row r="1007" spans="1:35" s="129" customFormat="1" ht="18.600000000000001" x14ac:dyDescent="0.2">
      <c r="A1007" s="158"/>
      <c r="F1007" s="239"/>
      <c r="S1007" s="240"/>
      <c r="T1007" s="241"/>
      <c r="U1007" s="240"/>
      <c r="V1007" s="241"/>
      <c r="AF1007" s="242"/>
      <c r="AI1007" s="121" t="str">
        <f t="shared" si="21"/>
        <v/>
      </c>
    </row>
    <row r="1008" spans="1:35" s="129" customFormat="1" ht="18.600000000000001" x14ac:dyDescent="0.2">
      <c r="A1008" s="158"/>
      <c r="F1008" s="239"/>
      <c r="S1008" s="240"/>
      <c r="T1008" s="241"/>
      <c r="U1008" s="240"/>
      <c r="V1008" s="241"/>
      <c r="AF1008" s="242"/>
      <c r="AI1008" s="121" t="str">
        <f t="shared" si="21"/>
        <v/>
      </c>
    </row>
    <row r="1009" spans="1:35" s="129" customFormat="1" ht="18.600000000000001" x14ac:dyDescent="0.2">
      <c r="A1009" s="158"/>
      <c r="F1009" s="239"/>
      <c r="S1009" s="240"/>
      <c r="T1009" s="241"/>
      <c r="U1009" s="240"/>
      <c r="V1009" s="241"/>
      <c r="AF1009" s="242"/>
      <c r="AI1009" s="121" t="str">
        <f t="shared" si="21"/>
        <v/>
      </c>
    </row>
    <row r="1010" spans="1:35" s="129" customFormat="1" ht="18.600000000000001" x14ac:dyDescent="0.2">
      <c r="A1010" s="158"/>
      <c r="F1010" s="239"/>
      <c r="S1010" s="240"/>
      <c r="T1010" s="241"/>
      <c r="U1010" s="240"/>
      <c r="V1010" s="241"/>
      <c r="AF1010" s="242"/>
      <c r="AI1010" s="121" t="str">
        <f t="shared" si="21"/>
        <v/>
      </c>
    </row>
    <row r="1011" spans="1:35" s="129" customFormat="1" ht="19.2" thickBot="1" x14ac:dyDescent="0.25">
      <c r="A1011" s="158"/>
      <c r="F1011" s="239"/>
      <c r="S1011" s="240"/>
      <c r="T1011" s="241"/>
      <c r="U1011" s="240"/>
      <c r="V1011" s="241"/>
      <c r="AF1011" s="242"/>
      <c r="AI1011" s="122" t="str">
        <f>IF($F$2="","",IF(AND($B1011&lt;&gt;"",$C$3="あり"),1,""))</f>
        <v/>
      </c>
    </row>
  </sheetData>
  <sheetProtection algorithmName="SHA-512" hashValue="sW+xUfBwCsZYA1E2EKWQZVStzjxi0IRsx9ifN+Rcjon6ApaTQcXT9cTvpMgpBERna2ULGHA5ZUkkY+ndKhDIww==" saltValue="/euLi52yH5s4B6tFVxSvoQ==" spinCount="100000" sheet="1" objects="1" scenarios="1" selectLockedCells="1" selectUnlockedCells="1"/>
  <autoFilter ref="A10:AU66" xr:uid="{00000000-0009-0000-0000-000003000000}"/>
  <dataConsolidate link="1"/>
  <mergeCells count="57">
    <mergeCell ref="A1:B1"/>
    <mergeCell ref="C1:G1"/>
    <mergeCell ref="J1:N1"/>
    <mergeCell ref="A2:B2"/>
    <mergeCell ref="C2:D2"/>
    <mergeCell ref="F2:G2"/>
    <mergeCell ref="K2:N2"/>
    <mergeCell ref="A3:B3"/>
    <mergeCell ref="C3:E3"/>
    <mergeCell ref="K3:N3"/>
    <mergeCell ref="A4:E4"/>
    <mergeCell ref="K4:N4"/>
    <mergeCell ref="AV7:BD7"/>
    <mergeCell ref="A9:A10"/>
    <mergeCell ref="B9:B10"/>
    <mergeCell ref="C9:C10"/>
    <mergeCell ref="D9:D10"/>
    <mergeCell ref="E9:E10"/>
    <mergeCell ref="F9:F10"/>
    <mergeCell ref="G9:G10"/>
    <mergeCell ref="H9:H10"/>
    <mergeCell ref="I9:I10"/>
    <mergeCell ref="AM7:AU7"/>
    <mergeCell ref="U9:U10"/>
    <mergeCell ref="J9:J10"/>
    <mergeCell ref="K9:K10"/>
    <mergeCell ref="L9:L10"/>
    <mergeCell ref="M9:M10"/>
    <mergeCell ref="N9:N10"/>
    <mergeCell ref="O9:O10"/>
    <mergeCell ref="P9:P10"/>
    <mergeCell ref="Q9:Q10"/>
    <mergeCell ref="R9:R10"/>
    <mergeCell ref="S9:S10"/>
    <mergeCell ref="T9:T10"/>
    <mergeCell ref="AG9:AG10"/>
    <mergeCell ref="V9:V10"/>
    <mergeCell ref="W9:W10"/>
    <mergeCell ref="X9:X10"/>
    <mergeCell ref="Y9:Y10"/>
    <mergeCell ref="Z9:Z10"/>
    <mergeCell ref="AA9:AA10"/>
    <mergeCell ref="AB9:AB10"/>
    <mergeCell ref="AC9:AC10"/>
    <mergeCell ref="AD9:AD10"/>
    <mergeCell ref="AE9:AE10"/>
    <mergeCell ref="AF9:AF10"/>
    <mergeCell ref="AW9:AW10"/>
    <mergeCell ref="BD9:BD10"/>
    <mergeCell ref="BH9:BH10"/>
    <mergeCell ref="AH9:AH10"/>
    <mergeCell ref="AJ9:AL9"/>
    <mergeCell ref="AM9:AM10"/>
    <mergeCell ref="AN9:AN10"/>
    <mergeCell ref="AU9:AU10"/>
    <mergeCell ref="AV9:AV10"/>
    <mergeCell ref="AI9:AI10"/>
  </mergeCells>
  <phoneticPr fontId="8"/>
  <dataValidations count="20">
    <dataValidation type="list" allowBlank="1" showInputMessage="1" showErrorMessage="1" sqref="C3:E3" xr:uid="{B1FEA269-63CD-4C75-AFC7-762182A2B4D2}">
      <formula1>"あり,なし"</formula1>
    </dataValidation>
    <dataValidation type="list" allowBlank="1" showInputMessage="1" showErrorMessage="1" sqref="Z11:Z66" xr:uid="{1F7512A5-DC6D-4577-B1CA-A7C4744B5BFB}">
      <formula1>"可,否"</formula1>
    </dataValidation>
    <dataValidation type="textLength" operator="lessThanOrEqual" allowBlank="1" showInputMessage="1" showErrorMessage="1" errorTitle="無効な入力" error="200文字以下で入力してください。" sqref="AD12:AD66" xr:uid="{3CFED490-7795-428B-9C9B-7CB9B3FB1BD8}">
      <formula1>200</formula1>
    </dataValidation>
    <dataValidation type="textLength" operator="lessThanOrEqual" allowBlank="1" showInputMessage="1" showErrorMessage="1" errorTitle="無効な入力" error="50文字以下で入力してください。" sqref="J11:J66" xr:uid="{12CCBF3D-5911-472D-8F53-70B14B253585}">
      <formula1>50</formula1>
    </dataValidation>
    <dataValidation type="list" allowBlank="1" showInputMessage="1" showErrorMessage="1" sqref="AG12:AG66" xr:uid="{4FC088E6-5531-44A4-88D4-08A4A0A5D00D}">
      <formula1>"そのまま,移動,自由記入"</formula1>
    </dataValidation>
    <dataValidation type="list" allowBlank="1" showInputMessage="1" showErrorMessage="1" sqref="AK11:AK66" xr:uid="{343593AF-3D4A-4191-A08F-423CEA7A0E61}">
      <formula1>"OK,NG"</formula1>
    </dataValidation>
    <dataValidation type="textLength" operator="lessThanOrEqual" allowBlank="1" showInputMessage="1" showErrorMessage="1" sqref="AD11 AF11:AF66" xr:uid="{4232D312-8B99-461E-92CB-A71FB849156C}">
      <formula1>200</formula1>
    </dataValidation>
    <dataValidation type="textLength" operator="lessThanOrEqual" allowBlank="1" showErrorMessage="1" error="50字以内で入力してください。" prompt="50字以内で入力してください。" sqref="C2:D2" xr:uid="{0142D720-688D-4D0A-8337-B1577C338C4A}">
      <formula1>50</formula1>
    </dataValidation>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0A861A3C-2F8E-4585-A4F3-6EC23A3717D3}"/>
    <dataValidation imeMode="fullKatakana" operator="lessThanOrEqual" allowBlank="1" showInputMessage="1" showErrorMessage="1" sqref="E2" xr:uid="{9012AF1A-7618-4AA5-8434-FA77A84CE8BE}"/>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8821DD9C-CDC7-46E3-BB15-3E53C6B47697}">
      <formula1>255</formula1>
    </dataValidation>
    <dataValidation type="textLength" operator="lessThanOrEqual" allowBlank="1" showInputMessage="1" showErrorMessage="1" errorTitle="無効な入力" error="40文字以内で入力してください。" sqref="N11:R66 F11:F66" xr:uid="{87B20E4A-8FE2-4958-BCF2-AE183597ED99}">
      <formula1>40</formula1>
    </dataValidation>
    <dataValidation type="custom" allowBlank="1" showInputMessage="1" showErrorMessage="1" errorTitle="無効な入力" error="小数点第一位までの数値を入力してください。" sqref="W12:W66 T12:T66" xr:uid="{BD9F40FD-724A-4888-8B90-7C0C800750B7}">
      <formula1>T12*10=INT(T12*10)</formula1>
    </dataValidation>
    <dataValidation type="custom" allowBlank="1" showInputMessage="1" showErrorMessage="1" errorTitle="無効な入力" error="小数点第一位までの数値で入力してください。" sqref="U12:U66" xr:uid="{6C4CB563-9018-4F5D-B4FF-5619429BE660}">
      <formula1>U12*10=INT(U12*10)</formula1>
    </dataValidation>
    <dataValidation type="custom" allowBlank="1" showInputMessage="1" showErrorMessage="1" errorTitle="無効な入力" error="小数点第二位までの数値を入力してください。" sqref="V12:V66 X12:X66" xr:uid="{344B194F-1FFA-4782-9345-CBF2CE33A8A5}">
      <formula1>V12*100=INT(V12*100)</formula1>
    </dataValidation>
    <dataValidation type="custom" allowBlank="1" showInputMessage="1" showErrorMessage="1" errorTitle="無効な入力" error="整数で値を入力して下さい。" sqref="AC12:AC66" xr:uid="{809568D3-2798-4900-8AFD-9E06F78907BA}">
      <formula1>AC12=INT(AC12)</formula1>
    </dataValidation>
    <dataValidation type="list" allowBlank="1" showInputMessage="1" showErrorMessage="1" sqref="AJ11:AJ66" xr:uid="{A3CEF06F-7E22-496C-8C1C-A8C553FB4965}">
      <formula1>"✓"</formula1>
    </dataValidation>
    <dataValidation type="textLength" operator="lessThanOrEqual" allowBlank="1" showInputMessage="1" showErrorMessage="1" errorTitle="無効な入力" error="40文字以下で入力してください。" sqref="AE12:AF66" xr:uid="{1F487650-C649-49BF-86DD-822A2D64CCAF}">
      <formula1>40</formula1>
    </dataValidation>
    <dataValidation allowBlank="1" showInputMessage="1" sqref="AE9:AF11 AC9:AD10 AF9:AL9" xr:uid="{C582F496-AF4D-4149-B6D1-1D7B623FFF72}"/>
    <dataValidation type="list" allowBlank="1" showInputMessage="1" showErrorMessage="1" sqref="AN5" xr:uid="{FBFB972C-1C13-4530-AA2E-18BFA1A65CE2}">
      <formula1>"構成型番をチェックするとき1にする,1"</formula1>
    </dataValidation>
  </dataValidations>
  <pageMargins left="0.23622047244094491" right="0.23622047244094491" top="0.74803149606299213" bottom="0.74803149606299213" header="0.31496062992125984" footer="0.31496062992125984"/>
  <pageSetup paperSize="8" scale="12" fitToHeight="0" orientation="landscape" r:id="rId1"/>
  <headerFooter>
    <oddHeader>&amp;R&amp;"-,太字"&amp;48&amp;F</oddHeader>
  </headerFooter>
  <drawing r:id="rId2"/>
  <extLst>
    <ext xmlns:x14="http://schemas.microsoft.com/office/spreadsheetml/2009/9/main" uri="{CCE6A557-97BC-4b89-ADB6-D9C93CAAB3DF}">
      <x14:dataValidations xmlns:xm="http://schemas.microsoft.com/office/excel/2006/main" count="8">
        <x14:dataValidation type="list" allowBlank="1" showErrorMessage="1" xr:uid="{B2FAE649-0018-48F8-99E9-3032C509689B}">
          <x14:formula1>
            <xm:f>※編集不可※選択項目!$G$2:$G$3</xm:f>
          </x14:formula1>
          <xm:sqref>Y11</xm:sqref>
        </x14:dataValidation>
        <x14:dataValidation type="list" allowBlank="1" showInputMessage="1" showErrorMessage="1" xr:uid="{E90B7795-83DC-40E0-9372-A528F12CF166}">
          <x14:formula1>
            <xm:f>※編集不可※選択項目!$G$2:$G$3</xm:f>
          </x14:formula1>
          <xm:sqref>Y12:Y66</xm:sqref>
        </x14:dataValidation>
        <x14:dataValidation type="list" allowBlank="1" showInputMessage="1" showErrorMessage="1" xr:uid="{0A3B245A-D920-4C20-BA42-A23A451876BD}">
          <x14:formula1>
            <xm:f>※編集不可※選択項目!$A$2</xm:f>
          </x14:formula1>
          <xm:sqref>C11:C66</xm:sqref>
        </x14:dataValidation>
        <x14:dataValidation type="list" allowBlank="1" showInputMessage="1" showErrorMessage="1" xr:uid="{4E297270-336B-4B80-AD31-E19DA614EAC4}">
          <x14:formula1>
            <xm:f>※編集不可※選択項目!$F$2:$F$4</xm:f>
          </x14:formula1>
          <xm:sqref>M11:M66</xm:sqref>
        </x14:dataValidation>
        <x14:dataValidation type="list" allowBlank="1" showInputMessage="1" showErrorMessage="1" xr:uid="{A03A6736-63CC-421E-AE40-8102E2458B7E}">
          <x14:formula1>
            <xm:f>※編集不可※選択項目!$C$2:$C$4</xm:f>
          </x14:formula1>
          <xm:sqref>G11:G66</xm:sqref>
        </x14:dataValidation>
        <x14:dataValidation type="list" allowBlank="1" showInputMessage="1" showErrorMessage="1" xr:uid="{6ADC03AF-6CB4-414E-8F77-CFA20FDFDB94}">
          <x14:formula1>
            <xm:f>※編集不可※選択項目!$D$2:$D$6</xm:f>
          </x14:formula1>
          <xm:sqref>H11:H66</xm:sqref>
        </x14:dataValidation>
        <x14:dataValidation type="list" allowBlank="1" showInputMessage="1" showErrorMessage="1" xr:uid="{7CF23E0D-C93F-4839-9A00-9ABBB39BA4B7}">
          <x14:formula1>
            <xm:f>※編集不可※選択項目!$H$2:$H$3</xm:f>
          </x14:formula1>
          <xm:sqref>K11:K66</xm:sqref>
        </x14:dataValidation>
        <x14:dataValidation type="list" allowBlank="1" showInputMessage="1" showErrorMessage="1" xr:uid="{EB5F0F2F-7E95-4674-8D01-4BEE74B60306}">
          <x14:formula1>
            <xm:f>※編集不可※選択項目!$I$2</xm:f>
          </x14:formula1>
          <xm:sqref>AA11:AA66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7D408-AE73-4624-AFBA-192E193CB18D}">
  <sheetPr>
    <tabColor theme="9" tint="0.79998168889431442"/>
    <pageSetUpPr fitToPage="1"/>
  </sheetPr>
  <dimension ref="A1:X43"/>
  <sheetViews>
    <sheetView zoomScale="55" zoomScaleNormal="55" workbookViewId="0">
      <selection sqref="A1:B1"/>
    </sheetView>
  </sheetViews>
  <sheetFormatPr defaultColWidth="9" defaultRowHeight="16.2" outlineLevelCol="1" x14ac:dyDescent="0.2"/>
  <cols>
    <col min="1" max="1" width="11.59765625" style="8" customWidth="1"/>
    <col min="2" max="5" width="34.296875" style="1" customWidth="1"/>
    <col min="6" max="6" width="47.09765625" style="106" customWidth="1"/>
    <col min="7" max="7" width="46.59765625" style="1" customWidth="1"/>
    <col min="8" max="10" width="28.5" style="1" customWidth="1"/>
    <col min="11" max="11" width="100.19921875" style="1" customWidth="1"/>
    <col min="12" max="12" width="11.59765625" style="1" hidden="1" customWidth="1" outlineLevel="1"/>
    <col min="13" max="13" width="23.59765625" style="1" hidden="1" customWidth="1" outlineLevel="1"/>
    <col min="14" max="15" width="9" style="1" hidden="1" customWidth="1" outlineLevel="1"/>
    <col min="16" max="16" width="25.296875" style="1" hidden="1" customWidth="1" outlineLevel="1"/>
    <col min="17" max="17" width="9" style="1" hidden="1" customWidth="1" outlineLevel="1"/>
    <col min="18" max="18" width="21.59765625" style="1" hidden="1" customWidth="1" outlineLevel="1"/>
    <col min="19" max="19" width="9.09765625" style="1" hidden="1" customWidth="1" outlineLevel="1"/>
    <col min="20" max="20" width="10.09765625" style="1" hidden="1" customWidth="1" outlineLevel="1"/>
    <col min="21" max="21" width="9.09765625" style="1" bestFit="1" customWidth="1" collapsed="1"/>
    <col min="22" max="16384" width="9" style="1"/>
  </cols>
  <sheetData>
    <row r="1" spans="1:24" s="4" customFormat="1" ht="40.35" customHeight="1" x14ac:dyDescent="0.2">
      <c r="A1" s="357" t="s">
        <v>190</v>
      </c>
      <c r="B1" s="358"/>
      <c r="C1" s="358" t="s">
        <v>218</v>
      </c>
      <c r="D1" s="358"/>
      <c r="E1" s="358"/>
      <c r="F1" s="358"/>
      <c r="G1" s="359"/>
      <c r="H1" s="1"/>
      <c r="I1" s="1"/>
      <c r="J1" s="350" t="s">
        <v>37</v>
      </c>
      <c r="K1" s="351"/>
      <c r="R1" s="53">
        <v>46078</v>
      </c>
      <c r="S1" s="54" t="s">
        <v>141</v>
      </c>
      <c r="T1" s="55" t="s">
        <v>151</v>
      </c>
    </row>
    <row r="2" spans="1:24" s="4" customFormat="1" ht="153" customHeight="1" x14ac:dyDescent="0.2">
      <c r="A2" s="360" t="s">
        <v>33</v>
      </c>
      <c r="B2" s="361"/>
      <c r="C2" s="362" t="s">
        <v>139</v>
      </c>
      <c r="D2" s="363"/>
      <c r="E2" s="110" t="s">
        <v>34</v>
      </c>
      <c r="F2" s="364" t="s">
        <v>194</v>
      </c>
      <c r="G2" s="365"/>
      <c r="J2" s="263" t="s">
        <v>38</v>
      </c>
      <c r="K2" s="266" t="s">
        <v>130</v>
      </c>
    </row>
    <row r="3" spans="1:24" s="4" customFormat="1" ht="153" customHeight="1" x14ac:dyDescent="0.2">
      <c r="A3" s="352" t="s">
        <v>186</v>
      </c>
      <c r="B3" s="353"/>
      <c r="C3" s="354" t="s">
        <v>187</v>
      </c>
      <c r="D3" s="355"/>
      <c r="E3" s="356"/>
      <c r="F3" s="111" t="s">
        <v>35</v>
      </c>
      <c r="G3" s="112" t="s">
        <v>152</v>
      </c>
      <c r="J3" s="263" t="s">
        <v>39</v>
      </c>
      <c r="K3" s="266" t="s">
        <v>234</v>
      </c>
    </row>
    <row r="4" spans="1:24" s="4" customFormat="1" ht="153.44999999999999" customHeight="1" x14ac:dyDescent="0.2">
      <c r="A4" s="343" t="s">
        <v>188</v>
      </c>
      <c r="B4" s="344"/>
      <c r="C4" s="344"/>
      <c r="D4" s="344"/>
      <c r="E4" s="345"/>
      <c r="F4" s="32" t="s">
        <v>36</v>
      </c>
      <c r="G4" s="32">
        <f>COUNTIF($B$12:$B$41,"高効率空調")</f>
        <v>4</v>
      </c>
      <c r="J4" s="126"/>
      <c r="K4" s="129"/>
    </row>
    <row r="5" spans="1:24" s="4" customFormat="1" ht="30" customHeight="1" thickBot="1" x14ac:dyDescent="0.25">
      <c r="A5" s="31"/>
      <c r="B5" s="5"/>
      <c r="C5" s="33"/>
      <c r="D5" s="34"/>
      <c r="E5" s="33"/>
      <c r="F5" s="33"/>
      <c r="G5" s="33"/>
      <c r="H5" s="8"/>
      <c r="I5" s="8"/>
      <c r="J5" s="8"/>
      <c r="K5" s="8"/>
      <c r="L5" s="4" t="str">
        <f>IF(COUNTIF($L$12:$L$41,"✓")=0,"",COUNTIF($L$12:$L$41,"✓"))</f>
        <v/>
      </c>
      <c r="N5" s="5"/>
    </row>
    <row r="6" spans="1:24" s="4" customFormat="1" ht="40.35" customHeight="1" x14ac:dyDescent="0.2">
      <c r="A6" s="35" t="s">
        <v>3</v>
      </c>
      <c r="B6" s="36">
        <f>COLUMN()-1</f>
        <v>1</v>
      </c>
      <c r="C6" s="37">
        <f t="shared" ref="C6:K6" si="0">COLUMN()-1</f>
        <v>2</v>
      </c>
      <c r="D6" s="37">
        <f t="shared" si="0"/>
        <v>3</v>
      </c>
      <c r="E6" s="38">
        <f t="shared" si="0"/>
        <v>4</v>
      </c>
      <c r="F6" s="37">
        <f t="shared" si="0"/>
        <v>5</v>
      </c>
      <c r="G6" s="37">
        <f t="shared" si="0"/>
        <v>6</v>
      </c>
      <c r="H6" s="20">
        <f t="shared" si="0"/>
        <v>7</v>
      </c>
      <c r="I6" s="20">
        <f t="shared" si="0"/>
        <v>8</v>
      </c>
      <c r="J6" s="20">
        <f t="shared" si="0"/>
        <v>9</v>
      </c>
      <c r="K6" s="115">
        <f t="shared" si="0"/>
        <v>10</v>
      </c>
      <c r="L6" s="69"/>
      <c r="M6" s="33"/>
    </row>
    <row r="7" spans="1:24" s="4" customFormat="1" ht="40.35" customHeight="1" x14ac:dyDescent="0.2">
      <c r="A7" s="39" t="s">
        <v>42</v>
      </c>
      <c r="B7" s="9" t="s">
        <v>47</v>
      </c>
      <c r="C7" s="9" t="s">
        <v>47</v>
      </c>
      <c r="D7" s="9" t="s">
        <v>47</v>
      </c>
      <c r="E7" s="12" t="s">
        <v>50</v>
      </c>
      <c r="F7" s="9" t="s">
        <v>47</v>
      </c>
      <c r="G7" s="9" t="s">
        <v>47</v>
      </c>
      <c r="H7" s="22" t="s">
        <v>50</v>
      </c>
      <c r="I7" s="22" t="s">
        <v>50</v>
      </c>
      <c r="J7" s="21" t="s">
        <v>50</v>
      </c>
      <c r="K7" s="255" t="s">
        <v>50</v>
      </c>
      <c r="L7" s="70"/>
      <c r="M7" s="5"/>
    </row>
    <row r="8" spans="1:24" s="4" customFormat="1" ht="40.35" customHeight="1" thickBot="1" x14ac:dyDescent="0.25">
      <c r="A8" s="40" t="s">
        <v>43</v>
      </c>
      <c r="B8" s="10" t="s">
        <v>46</v>
      </c>
      <c r="C8" s="24" t="s">
        <v>48</v>
      </c>
      <c r="D8" s="11" t="s">
        <v>46</v>
      </c>
      <c r="E8" s="11" t="s">
        <v>46</v>
      </c>
      <c r="F8" s="24" t="s">
        <v>48</v>
      </c>
      <c r="G8" s="24" t="s">
        <v>48</v>
      </c>
      <c r="H8" s="24" t="s">
        <v>48</v>
      </c>
      <c r="I8" s="24" t="s">
        <v>48</v>
      </c>
      <c r="J8" s="13" t="s">
        <v>49</v>
      </c>
      <c r="K8" s="256" t="s">
        <v>49</v>
      </c>
      <c r="L8" s="71"/>
      <c r="M8" s="72"/>
    </row>
    <row r="9" spans="1:24" s="6" customFormat="1" ht="42.75" customHeight="1" x14ac:dyDescent="0.2">
      <c r="A9" s="346" t="s">
        <v>31</v>
      </c>
      <c r="B9" s="337" t="s">
        <v>41</v>
      </c>
      <c r="C9" s="337" t="s">
        <v>0</v>
      </c>
      <c r="D9" s="337" t="s">
        <v>44</v>
      </c>
      <c r="E9" s="348" t="s">
        <v>45</v>
      </c>
      <c r="F9" s="337" t="s">
        <v>5</v>
      </c>
      <c r="G9" s="338" t="s">
        <v>55</v>
      </c>
      <c r="H9" s="339" t="s">
        <v>230</v>
      </c>
      <c r="I9" s="340"/>
      <c r="J9" s="341" t="s">
        <v>144</v>
      </c>
      <c r="K9" s="333" t="s">
        <v>4</v>
      </c>
      <c r="L9" s="331" t="s">
        <v>161</v>
      </c>
      <c r="M9" s="333" t="s">
        <v>162</v>
      </c>
      <c r="N9" s="335" t="s">
        <v>32</v>
      </c>
      <c r="O9" s="335"/>
      <c r="P9" s="336"/>
      <c r="Q9" s="51"/>
    </row>
    <row r="10" spans="1:24" s="6" customFormat="1" ht="42.75" customHeight="1" x14ac:dyDescent="0.2">
      <c r="A10" s="347"/>
      <c r="B10" s="337"/>
      <c r="C10" s="337"/>
      <c r="D10" s="337"/>
      <c r="E10" s="349"/>
      <c r="F10" s="337"/>
      <c r="G10" s="337"/>
      <c r="H10" s="123" t="s">
        <v>231</v>
      </c>
      <c r="I10" s="124" t="s">
        <v>232</v>
      </c>
      <c r="J10" s="342"/>
      <c r="K10" s="334"/>
      <c r="L10" s="332"/>
      <c r="M10" s="334"/>
      <c r="N10" s="63" t="s">
        <v>160</v>
      </c>
      <c r="O10" s="41" t="s">
        <v>30</v>
      </c>
      <c r="P10" s="42" t="s">
        <v>163</v>
      </c>
      <c r="Q10" s="6">
        <f>IF(AND($G$4&gt;0,OR($C$2="",$F$2="",$G$3="",$C$3="")),1,0)</f>
        <v>0</v>
      </c>
      <c r="R10" s="189" t="s">
        <v>55</v>
      </c>
    </row>
    <row r="11" spans="1:24" s="4" customFormat="1" ht="25.35" customHeight="1" x14ac:dyDescent="0.2">
      <c r="A11" s="257" t="s">
        <v>51</v>
      </c>
      <c r="B11" s="19" t="str">
        <f t="shared" ref="B11:B41" si="1">IF($C11="","","高効率空調")</f>
        <v>高効率空調</v>
      </c>
      <c r="C11" s="14" t="s">
        <v>7</v>
      </c>
      <c r="D11" s="17" t="s">
        <v>139</v>
      </c>
      <c r="E11" s="17" t="s">
        <v>136</v>
      </c>
      <c r="F11" s="30" t="s">
        <v>219</v>
      </c>
      <c r="G11" s="30" t="s">
        <v>220</v>
      </c>
      <c r="H11" s="49">
        <v>500</v>
      </c>
      <c r="I11" s="49">
        <v>1000</v>
      </c>
      <c r="J11" s="57">
        <v>300</v>
      </c>
      <c r="K11" s="116"/>
      <c r="L11" s="65"/>
      <c r="M11" s="66"/>
      <c r="N11" s="93"/>
      <c r="O11" s="94"/>
      <c r="P11" s="92"/>
      <c r="Q11" s="191" t="s">
        <v>158</v>
      </c>
      <c r="R11" s="191" t="s">
        <v>159</v>
      </c>
      <c r="S11" s="207" t="s">
        <v>64</v>
      </c>
      <c r="T11" s="52"/>
      <c r="U11" s="7"/>
      <c r="V11" s="7"/>
      <c r="X11" s="7"/>
    </row>
    <row r="12" spans="1:24" s="7" customFormat="1" ht="25.35" customHeight="1" x14ac:dyDescent="0.2">
      <c r="A12" s="258">
        <f>ROW()-11</f>
        <v>1</v>
      </c>
      <c r="B12" s="19" t="str">
        <f>IF($C12="","","高効率空調")</f>
        <v>高効率空調</v>
      </c>
      <c r="C12" s="44" t="s">
        <v>7</v>
      </c>
      <c r="D12" s="17" t="str">
        <f>IF($C$2="","",IF($B12&lt;&gt;"",$C$2,""))</f>
        <v>○○○株式会社</v>
      </c>
      <c r="E12" s="17" t="str">
        <f>IF($F$2="","",IF($B12&lt;&gt;"",$F$2,""))</f>
        <v>マルマルマル</v>
      </c>
      <c r="F12" s="97" t="s">
        <v>221</v>
      </c>
      <c r="G12" s="97" t="s">
        <v>222</v>
      </c>
      <c r="H12" s="113">
        <v>200</v>
      </c>
      <c r="I12" s="113">
        <v>400</v>
      </c>
      <c r="J12" s="23"/>
      <c r="K12" s="117"/>
      <c r="L12" s="67"/>
      <c r="M12" s="68"/>
      <c r="N12" s="64"/>
      <c r="O12" s="56"/>
      <c r="P12" s="43"/>
      <c r="Q12" s="48">
        <f>IF(AND(($C12&lt;&gt;""),(OR(F12="",G12="",H12="",I12=""))),1,0)</f>
        <v>0</v>
      </c>
      <c r="R12" s="48" t="str">
        <f>IF(G12="","",TEXT(G12,"G/標準"))</f>
        <v>BBB-C</v>
      </c>
      <c r="S12" s="45">
        <f t="shared" ref="S12:S41" si="2">IF(R12="",0,COUNTIF($R$12:$R$41,R12))</f>
        <v>1</v>
      </c>
      <c r="T12" s="45"/>
      <c r="W12" s="4"/>
    </row>
    <row r="13" spans="1:24" s="7" customFormat="1" ht="25.35" customHeight="1" x14ac:dyDescent="0.2">
      <c r="A13" s="258">
        <f t="shared" ref="A13:A41" si="3">ROW()-11</f>
        <v>2</v>
      </c>
      <c r="B13" s="19" t="str">
        <f t="shared" si="1"/>
        <v>高効率空調</v>
      </c>
      <c r="C13" s="44" t="s">
        <v>7</v>
      </c>
      <c r="D13" s="17" t="str">
        <f t="shared" ref="D13:D41" si="4">IF($C$2="","",IF($B13&lt;&gt;"",$C$2,""))</f>
        <v>○○○株式会社</v>
      </c>
      <c r="E13" s="17" t="str">
        <f t="shared" ref="E13:E41" si="5">IF($F$2="","",IF($B13&lt;&gt;"",$F$2,""))</f>
        <v>マルマルマル</v>
      </c>
      <c r="F13" s="97" t="s">
        <v>223</v>
      </c>
      <c r="G13" s="97"/>
      <c r="H13" s="113">
        <v>20</v>
      </c>
      <c r="I13" s="113">
        <v>40</v>
      </c>
      <c r="J13" s="23"/>
      <c r="K13" s="117"/>
      <c r="L13" s="67"/>
      <c r="M13" s="68"/>
      <c r="N13" s="64"/>
      <c r="O13" s="56"/>
      <c r="P13" s="43"/>
      <c r="Q13" s="48">
        <f t="shared" ref="Q13:Q41" si="6">IF(AND(($C13&lt;&gt;""),(OR(F13="",G13="",H13="",I13=""))),1,0)</f>
        <v>1</v>
      </c>
      <c r="R13" s="48" t="str">
        <f t="shared" ref="R13:R41" si="7">IF(G13="","",TEXT(G13,"G/標準"))</f>
        <v/>
      </c>
      <c r="S13" s="45">
        <f t="shared" si="2"/>
        <v>0</v>
      </c>
      <c r="T13" s="45"/>
      <c r="W13" s="4"/>
    </row>
    <row r="14" spans="1:24" s="7" customFormat="1" ht="25.35" customHeight="1" x14ac:dyDescent="0.2">
      <c r="A14" s="258">
        <f t="shared" si="3"/>
        <v>3</v>
      </c>
      <c r="B14" s="19" t="str">
        <f t="shared" si="1"/>
        <v>高効率空調</v>
      </c>
      <c r="C14" s="44" t="s">
        <v>7</v>
      </c>
      <c r="D14" s="17" t="str">
        <f t="shared" si="4"/>
        <v>○○○株式会社</v>
      </c>
      <c r="E14" s="17" t="str">
        <f t="shared" si="5"/>
        <v>マルマルマル</v>
      </c>
      <c r="F14" s="97" t="s">
        <v>225</v>
      </c>
      <c r="G14" s="97" t="s">
        <v>227</v>
      </c>
      <c r="H14" s="113"/>
      <c r="I14" s="113">
        <v>600</v>
      </c>
      <c r="J14" s="23"/>
      <c r="K14" s="117"/>
      <c r="L14" s="67"/>
      <c r="M14" s="68"/>
      <c r="N14" s="64"/>
      <c r="O14" s="56"/>
      <c r="P14" s="43"/>
      <c r="Q14" s="48">
        <f t="shared" si="6"/>
        <v>1</v>
      </c>
      <c r="R14" s="48" t="str">
        <f t="shared" si="7"/>
        <v>BBB-C3</v>
      </c>
      <c r="S14" s="45">
        <f t="shared" si="2"/>
        <v>2</v>
      </c>
      <c r="T14" s="45"/>
      <c r="W14" s="4"/>
    </row>
    <row r="15" spans="1:24" s="7" customFormat="1" ht="25.35" customHeight="1" x14ac:dyDescent="0.2">
      <c r="A15" s="258">
        <f t="shared" si="3"/>
        <v>4</v>
      </c>
      <c r="B15" s="19" t="str">
        <f t="shared" si="1"/>
        <v>高効率空調</v>
      </c>
      <c r="C15" s="44" t="s">
        <v>7</v>
      </c>
      <c r="D15" s="17" t="str">
        <f t="shared" si="4"/>
        <v>○○○株式会社</v>
      </c>
      <c r="E15" s="17" t="str">
        <f t="shared" si="5"/>
        <v>マルマルマル</v>
      </c>
      <c r="F15" s="97" t="s">
        <v>224</v>
      </c>
      <c r="G15" s="97" t="s">
        <v>226</v>
      </c>
      <c r="H15" s="113">
        <v>400</v>
      </c>
      <c r="I15" s="113"/>
      <c r="J15" s="23"/>
      <c r="K15" s="117"/>
      <c r="L15" s="67"/>
      <c r="M15" s="68"/>
      <c r="N15" s="64"/>
      <c r="O15" s="56"/>
      <c r="P15" s="43"/>
      <c r="Q15" s="48">
        <f t="shared" si="6"/>
        <v>1</v>
      </c>
      <c r="R15" s="48" t="str">
        <f t="shared" si="7"/>
        <v>BBB-C3</v>
      </c>
      <c r="S15" s="45">
        <f t="shared" si="2"/>
        <v>2</v>
      </c>
      <c r="T15" s="45"/>
      <c r="W15" s="4"/>
    </row>
    <row r="16" spans="1:24" s="7" customFormat="1" ht="25.35" customHeight="1" x14ac:dyDescent="0.2">
      <c r="A16" s="258">
        <f t="shared" si="3"/>
        <v>5</v>
      </c>
      <c r="B16" s="19" t="str">
        <f t="shared" si="1"/>
        <v/>
      </c>
      <c r="C16" s="44"/>
      <c r="D16" s="17" t="str">
        <f t="shared" si="4"/>
        <v/>
      </c>
      <c r="E16" s="17" t="str">
        <f t="shared" si="5"/>
        <v/>
      </c>
      <c r="F16" s="97"/>
      <c r="G16" s="97"/>
      <c r="H16" s="113"/>
      <c r="I16" s="113"/>
      <c r="J16" s="23"/>
      <c r="K16" s="117"/>
      <c r="L16" s="67"/>
      <c r="M16" s="68"/>
      <c r="N16" s="64"/>
      <c r="O16" s="56"/>
      <c r="P16" s="43"/>
      <c r="Q16" s="48">
        <f t="shared" si="6"/>
        <v>0</v>
      </c>
      <c r="R16" s="48" t="str">
        <f t="shared" si="7"/>
        <v/>
      </c>
      <c r="S16" s="45">
        <f t="shared" si="2"/>
        <v>0</v>
      </c>
      <c r="T16" s="45"/>
      <c r="W16" s="4"/>
    </row>
    <row r="17" spans="1:23" s="7" customFormat="1" ht="25.35" customHeight="1" x14ac:dyDescent="0.2">
      <c r="A17" s="258">
        <f t="shared" si="3"/>
        <v>6</v>
      </c>
      <c r="B17" s="19" t="str">
        <f t="shared" si="1"/>
        <v/>
      </c>
      <c r="C17" s="44"/>
      <c r="D17" s="17" t="str">
        <f t="shared" si="4"/>
        <v/>
      </c>
      <c r="E17" s="17" t="str">
        <f t="shared" si="5"/>
        <v/>
      </c>
      <c r="F17" s="97"/>
      <c r="G17" s="97"/>
      <c r="H17" s="113"/>
      <c r="I17" s="113"/>
      <c r="J17" s="23"/>
      <c r="K17" s="117"/>
      <c r="L17" s="67"/>
      <c r="M17" s="68"/>
      <c r="N17" s="64"/>
      <c r="O17" s="56"/>
      <c r="P17" s="43"/>
      <c r="Q17" s="48">
        <f t="shared" si="6"/>
        <v>0</v>
      </c>
      <c r="R17" s="48" t="str">
        <f t="shared" si="7"/>
        <v/>
      </c>
      <c r="S17" s="45">
        <f t="shared" si="2"/>
        <v>0</v>
      </c>
      <c r="T17" s="45"/>
      <c r="W17" s="4"/>
    </row>
    <row r="18" spans="1:23" s="7" customFormat="1" ht="25.35" customHeight="1" x14ac:dyDescent="0.2">
      <c r="A18" s="258">
        <f t="shared" si="3"/>
        <v>7</v>
      </c>
      <c r="B18" s="19" t="str">
        <f t="shared" si="1"/>
        <v/>
      </c>
      <c r="C18" s="44"/>
      <c r="D18" s="17" t="str">
        <f t="shared" si="4"/>
        <v/>
      </c>
      <c r="E18" s="17" t="str">
        <f t="shared" si="5"/>
        <v/>
      </c>
      <c r="F18" s="97"/>
      <c r="G18" s="97"/>
      <c r="H18" s="113"/>
      <c r="I18" s="113"/>
      <c r="J18" s="23"/>
      <c r="K18" s="117"/>
      <c r="L18" s="67"/>
      <c r="M18" s="68"/>
      <c r="N18" s="64"/>
      <c r="O18" s="56"/>
      <c r="P18" s="43"/>
      <c r="Q18" s="48">
        <f t="shared" si="6"/>
        <v>0</v>
      </c>
      <c r="R18" s="48" t="str">
        <f t="shared" si="7"/>
        <v/>
      </c>
      <c r="S18" s="45">
        <f t="shared" si="2"/>
        <v>0</v>
      </c>
      <c r="T18" s="45"/>
      <c r="W18" s="4"/>
    </row>
    <row r="19" spans="1:23" s="7" customFormat="1" ht="25.35" customHeight="1" x14ac:dyDescent="0.2">
      <c r="A19" s="258">
        <f t="shared" si="3"/>
        <v>8</v>
      </c>
      <c r="B19" s="19" t="str">
        <f t="shared" si="1"/>
        <v/>
      </c>
      <c r="C19" s="44"/>
      <c r="D19" s="17" t="str">
        <f t="shared" si="4"/>
        <v/>
      </c>
      <c r="E19" s="17" t="str">
        <f t="shared" si="5"/>
        <v/>
      </c>
      <c r="F19" s="97"/>
      <c r="G19" s="97"/>
      <c r="H19" s="113"/>
      <c r="I19" s="113"/>
      <c r="J19" s="23"/>
      <c r="K19" s="117"/>
      <c r="L19" s="67"/>
      <c r="M19" s="68"/>
      <c r="N19" s="64"/>
      <c r="O19" s="56"/>
      <c r="P19" s="43"/>
      <c r="Q19" s="48">
        <f t="shared" si="6"/>
        <v>0</v>
      </c>
      <c r="R19" s="48" t="str">
        <f t="shared" si="7"/>
        <v/>
      </c>
      <c r="S19" s="45">
        <f t="shared" si="2"/>
        <v>0</v>
      </c>
      <c r="T19" s="45"/>
      <c r="W19" s="4"/>
    </row>
    <row r="20" spans="1:23" s="7" customFormat="1" ht="25.35" customHeight="1" x14ac:dyDescent="0.2">
      <c r="A20" s="258">
        <f t="shared" si="3"/>
        <v>9</v>
      </c>
      <c r="B20" s="19" t="str">
        <f t="shared" si="1"/>
        <v/>
      </c>
      <c r="C20" s="44"/>
      <c r="D20" s="17" t="str">
        <f t="shared" si="4"/>
        <v/>
      </c>
      <c r="E20" s="17" t="str">
        <f t="shared" si="5"/>
        <v/>
      </c>
      <c r="F20" s="97"/>
      <c r="G20" s="97"/>
      <c r="H20" s="113"/>
      <c r="I20" s="113"/>
      <c r="J20" s="23"/>
      <c r="K20" s="117"/>
      <c r="L20" s="67"/>
      <c r="M20" s="68"/>
      <c r="N20" s="64"/>
      <c r="O20" s="56"/>
      <c r="P20" s="43"/>
      <c r="Q20" s="48">
        <f t="shared" si="6"/>
        <v>0</v>
      </c>
      <c r="R20" s="48" t="str">
        <f t="shared" si="7"/>
        <v/>
      </c>
      <c r="S20" s="45">
        <f t="shared" si="2"/>
        <v>0</v>
      </c>
      <c r="T20" s="45"/>
      <c r="W20" s="4"/>
    </row>
    <row r="21" spans="1:23" s="7" customFormat="1" ht="25.35" customHeight="1" x14ac:dyDescent="0.2">
      <c r="A21" s="258">
        <f t="shared" si="3"/>
        <v>10</v>
      </c>
      <c r="B21" s="19" t="str">
        <f t="shared" si="1"/>
        <v/>
      </c>
      <c r="C21" s="44"/>
      <c r="D21" s="17" t="str">
        <f t="shared" si="4"/>
        <v/>
      </c>
      <c r="E21" s="17" t="str">
        <f t="shared" si="5"/>
        <v/>
      </c>
      <c r="F21" s="97"/>
      <c r="G21" s="97"/>
      <c r="H21" s="113"/>
      <c r="I21" s="113"/>
      <c r="J21" s="23"/>
      <c r="K21" s="117"/>
      <c r="L21" s="67"/>
      <c r="M21" s="68"/>
      <c r="N21" s="64"/>
      <c r="O21" s="56"/>
      <c r="P21" s="43"/>
      <c r="Q21" s="48">
        <f t="shared" si="6"/>
        <v>0</v>
      </c>
      <c r="R21" s="48" t="str">
        <f t="shared" si="7"/>
        <v/>
      </c>
      <c r="S21" s="45">
        <f t="shared" si="2"/>
        <v>0</v>
      </c>
      <c r="T21" s="45"/>
      <c r="W21" s="4"/>
    </row>
    <row r="22" spans="1:23" s="7" customFormat="1" ht="25.35" customHeight="1" x14ac:dyDescent="0.2">
      <c r="A22" s="258">
        <f t="shared" si="3"/>
        <v>11</v>
      </c>
      <c r="B22" s="19" t="str">
        <f t="shared" si="1"/>
        <v/>
      </c>
      <c r="C22" s="44"/>
      <c r="D22" s="17" t="str">
        <f t="shared" si="4"/>
        <v/>
      </c>
      <c r="E22" s="17" t="str">
        <f t="shared" si="5"/>
        <v/>
      </c>
      <c r="F22" s="97"/>
      <c r="G22" s="97"/>
      <c r="H22" s="113"/>
      <c r="I22" s="113"/>
      <c r="J22" s="23"/>
      <c r="K22" s="117"/>
      <c r="L22" s="67"/>
      <c r="M22" s="68"/>
      <c r="N22" s="64"/>
      <c r="O22" s="56"/>
      <c r="P22" s="43"/>
      <c r="Q22" s="48">
        <f t="shared" si="6"/>
        <v>0</v>
      </c>
      <c r="R22" s="48" t="str">
        <f t="shared" si="7"/>
        <v/>
      </c>
      <c r="S22" s="45">
        <f t="shared" si="2"/>
        <v>0</v>
      </c>
      <c r="T22" s="45"/>
      <c r="W22" s="4"/>
    </row>
    <row r="23" spans="1:23" s="7" customFormat="1" ht="25.35" customHeight="1" x14ac:dyDescent="0.2">
      <c r="A23" s="258">
        <f t="shared" si="3"/>
        <v>12</v>
      </c>
      <c r="B23" s="19" t="str">
        <f t="shared" si="1"/>
        <v/>
      </c>
      <c r="C23" s="44"/>
      <c r="D23" s="17" t="str">
        <f t="shared" si="4"/>
        <v/>
      </c>
      <c r="E23" s="17" t="str">
        <f t="shared" si="5"/>
        <v/>
      </c>
      <c r="F23" s="97"/>
      <c r="G23" s="97"/>
      <c r="H23" s="113"/>
      <c r="I23" s="113"/>
      <c r="J23" s="23"/>
      <c r="K23" s="117"/>
      <c r="L23" s="67"/>
      <c r="M23" s="68"/>
      <c r="N23" s="64"/>
      <c r="O23" s="56"/>
      <c r="P23" s="43"/>
      <c r="Q23" s="48">
        <f t="shared" si="6"/>
        <v>0</v>
      </c>
      <c r="R23" s="48" t="str">
        <f t="shared" si="7"/>
        <v/>
      </c>
      <c r="S23" s="45">
        <f t="shared" si="2"/>
        <v>0</v>
      </c>
      <c r="T23" s="45"/>
      <c r="W23" s="4"/>
    </row>
    <row r="24" spans="1:23" s="7" customFormat="1" ht="25.35" customHeight="1" x14ac:dyDescent="0.2">
      <c r="A24" s="258">
        <f t="shared" si="3"/>
        <v>13</v>
      </c>
      <c r="B24" s="19" t="str">
        <f t="shared" si="1"/>
        <v/>
      </c>
      <c r="C24" s="44"/>
      <c r="D24" s="17" t="str">
        <f t="shared" si="4"/>
        <v/>
      </c>
      <c r="E24" s="17" t="str">
        <f t="shared" si="5"/>
        <v/>
      </c>
      <c r="F24" s="97"/>
      <c r="G24" s="97"/>
      <c r="H24" s="113"/>
      <c r="I24" s="113"/>
      <c r="J24" s="23"/>
      <c r="K24" s="117"/>
      <c r="L24" s="67"/>
      <c r="M24" s="68"/>
      <c r="N24" s="64"/>
      <c r="O24" s="56"/>
      <c r="P24" s="43"/>
      <c r="Q24" s="48">
        <f t="shared" si="6"/>
        <v>0</v>
      </c>
      <c r="R24" s="48" t="str">
        <f t="shared" si="7"/>
        <v/>
      </c>
      <c r="S24" s="45">
        <f t="shared" si="2"/>
        <v>0</v>
      </c>
      <c r="T24" s="45"/>
      <c r="W24" s="4"/>
    </row>
    <row r="25" spans="1:23" s="7" customFormat="1" ht="25.35" customHeight="1" x14ac:dyDescent="0.2">
      <c r="A25" s="258">
        <f t="shared" si="3"/>
        <v>14</v>
      </c>
      <c r="B25" s="19" t="str">
        <f t="shared" si="1"/>
        <v/>
      </c>
      <c r="C25" s="44"/>
      <c r="D25" s="17" t="str">
        <f t="shared" si="4"/>
        <v/>
      </c>
      <c r="E25" s="17" t="str">
        <f t="shared" si="5"/>
        <v/>
      </c>
      <c r="F25" s="97"/>
      <c r="G25" s="97"/>
      <c r="H25" s="113"/>
      <c r="I25" s="113"/>
      <c r="J25" s="23"/>
      <c r="K25" s="117"/>
      <c r="L25" s="67"/>
      <c r="M25" s="68"/>
      <c r="N25" s="64"/>
      <c r="O25" s="56"/>
      <c r="P25" s="43"/>
      <c r="Q25" s="48">
        <f t="shared" si="6"/>
        <v>0</v>
      </c>
      <c r="R25" s="48" t="str">
        <f t="shared" si="7"/>
        <v/>
      </c>
      <c r="S25" s="45">
        <f t="shared" si="2"/>
        <v>0</v>
      </c>
      <c r="T25" s="45"/>
      <c r="W25" s="4"/>
    </row>
    <row r="26" spans="1:23" s="7" customFormat="1" ht="25.35" customHeight="1" x14ac:dyDescent="0.2">
      <c r="A26" s="258">
        <f t="shared" si="3"/>
        <v>15</v>
      </c>
      <c r="B26" s="19" t="str">
        <f t="shared" si="1"/>
        <v/>
      </c>
      <c r="C26" s="44"/>
      <c r="D26" s="17" t="str">
        <f t="shared" si="4"/>
        <v/>
      </c>
      <c r="E26" s="17" t="str">
        <f t="shared" si="5"/>
        <v/>
      </c>
      <c r="F26" s="97"/>
      <c r="G26" s="97"/>
      <c r="H26" s="113"/>
      <c r="I26" s="113"/>
      <c r="J26" s="23"/>
      <c r="K26" s="117"/>
      <c r="L26" s="67"/>
      <c r="M26" s="68"/>
      <c r="N26" s="64"/>
      <c r="O26" s="56"/>
      <c r="P26" s="43"/>
      <c r="Q26" s="48">
        <f t="shared" si="6"/>
        <v>0</v>
      </c>
      <c r="R26" s="48" t="str">
        <f t="shared" si="7"/>
        <v/>
      </c>
      <c r="S26" s="45">
        <f t="shared" si="2"/>
        <v>0</v>
      </c>
      <c r="T26" s="45"/>
      <c r="W26" s="4"/>
    </row>
    <row r="27" spans="1:23" s="7" customFormat="1" ht="25.35" customHeight="1" x14ac:dyDescent="0.2">
      <c r="A27" s="258">
        <f t="shared" si="3"/>
        <v>16</v>
      </c>
      <c r="B27" s="19" t="str">
        <f t="shared" si="1"/>
        <v/>
      </c>
      <c r="C27" s="44"/>
      <c r="D27" s="17" t="str">
        <f t="shared" si="4"/>
        <v/>
      </c>
      <c r="E27" s="17" t="str">
        <f t="shared" si="5"/>
        <v/>
      </c>
      <c r="F27" s="97"/>
      <c r="G27" s="97"/>
      <c r="H27" s="113"/>
      <c r="I27" s="113"/>
      <c r="J27" s="23"/>
      <c r="K27" s="259"/>
      <c r="L27" s="67"/>
      <c r="M27" s="68"/>
      <c r="N27" s="64"/>
      <c r="O27" s="56"/>
      <c r="P27" s="43"/>
      <c r="Q27" s="48">
        <f t="shared" si="6"/>
        <v>0</v>
      </c>
      <c r="R27" s="48" t="str">
        <f t="shared" si="7"/>
        <v/>
      </c>
      <c r="S27" s="45">
        <f t="shared" si="2"/>
        <v>0</v>
      </c>
      <c r="T27" s="45"/>
      <c r="W27" s="4"/>
    </row>
    <row r="28" spans="1:23" s="7" customFormat="1" ht="25.35" customHeight="1" x14ac:dyDescent="0.2">
      <c r="A28" s="258">
        <f t="shared" si="3"/>
        <v>17</v>
      </c>
      <c r="B28" s="19" t="str">
        <f t="shared" si="1"/>
        <v/>
      </c>
      <c r="C28" s="44"/>
      <c r="D28" s="17" t="str">
        <f t="shared" si="4"/>
        <v/>
      </c>
      <c r="E28" s="17" t="str">
        <f t="shared" si="5"/>
        <v/>
      </c>
      <c r="F28" s="97"/>
      <c r="G28" s="97"/>
      <c r="H28" s="113"/>
      <c r="I28" s="113"/>
      <c r="J28" s="23"/>
      <c r="K28" s="117"/>
      <c r="L28" s="67"/>
      <c r="M28" s="68"/>
      <c r="N28" s="64"/>
      <c r="O28" s="56"/>
      <c r="P28" s="43"/>
      <c r="Q28" s="48">
        <f t="shared" si="6"/>
        <v>0</v>
      </c>
      <c r="R28" s="48" t="str">
        <f t="shared" si="7"/>
        <v/>
      </c>
      <c r="S28" s="45">
        <f t="shared" si="2"/>
        <v>0</v>
      </c>
      <c r="T28" s="45"/>
      <c r="W28" s="4"/>
    </row>
    <row r="29" spans="1:23" s="7" customFormat="1" ht="25.35" customHeight="1" x14ac:dyDescent="0.2">
      <c r="A29" s="258">
        <f t="shared" si="3"/>
        <v>18</v>
      </c>
      <c r="B29" s="19" t="str">
        <f t="shared" si="1"/>
        <v/>
      </c>
      <c r="C29" s="44"/>
      <c r="D29" s="17" t="str">
        <f t="shared" si="4"/>
        <v/>
      </c>
      <c r="E29" s="17" t="str">
        <f t="shared" si="5"/>
        <v/>
      </c>
      <c r="F29" s="97"/>
      <c r="G29" s="97"/>
      <c r="H29" s="113"/>
      <c r="I29" s="113"/>
      <c r="J29" s="23"/>
      <c r="K29" s="117"/>
      <c r="L29" s="67"/>
      <c r="M29" s="68"/>
      <c r="N29" s="64"/>
      <c r="O29" s="56"/>
      <c r="P29" s="43"/>
      <c r="Q29" s="48">
        <f t="shared" si="6"/>
        <v>0</v>
      </c>
      <c r="R29" s="48" t="str">
        <f t="shared" si="7"/>
        <v/>
      </c>
      <c r="S29" s="45">
        <f t="shared" si="2"/>
        <v>0</v>
      </c>
      <c r="T29" s="45"/>
      <c r="W29" s="4"/>
    </row>
    <row r="30" spans="1:23" s="7" customFormat="1" ht="25.35" customHeight="1" x14ac:dyDescent="0.2">
      <c r="A30" s="258">
        <f t="shared" si="3"/>
        <v>19</v>
      </c>
      <c r="B30" s="19" t="str">
        <f t="shared" si="1"/>
        <v/>
      </c>
      <c r="C30" s="44"/>
      <c r="D30" s="17" t="str">
        <f t="shared" si="4"/>
        <v/>
      </c>
      <c r="E30" s="17" t="str">
        <f t="shared" si="5"/>
        <v/>
      </c>
      <c r="F30" s="97"/>
      <c r="G30" s="97"/>
      <c r="H30" s="113"/>
      <c r="I30" s="113"/>
      <c r="J30" s="23"/>
      <c r="K30" s="117"/>
      <c r="L30" s="67"/>
      <c r="M30" s="68"/>
      <c r="N30" s="64"/>
      <c r="O30" s="56"/>
      <c r="P30" s="43"/>
      <c r="Q30" s="48">
        <f t="shared" si="6"/>
        <v>0</v>
      </c>
      <c r="R30" s="48" t="str">
        <f t="shared" si="7"/>
        <v/>
      </c>
      <c r="S30" s="45">
        <f t="shared" si="2"/>
        <v>0</v>
      </c>
      <c r="T30" s="45"/>
      <c r="W30" s="4"/>
    </row>
    <row r="31" spans="1:23" s="7" customFormat="1" ht="25.35" customHeight="1" x14ac:dyDescent="0.2">
      <c r="A31" s="258">
        <f t="shared" si="3"/>
        <v>20</v>
      </c>
      <c r="B31" s="19" t="str">
        <f t="shared" si="1"/>
        <v/>
      </c>
      <c r="C31" s="44"/>
      <c r="D31" s="17" t="str">
        <f t="shared" si="4"/>
        <v/>
      </c>
      <c r="E31" s="17" t="str">
        <f t="shared" si="5"/>
        <v/>
      </c>
      <c r="F31" s="97"/>
      <c r="G31" s="97"/>
      <c r="H31" s="113"/>
      <c r="I31" s="113"/>
      <c r="J31" s="23"/>
      <c r="K31" s="117"/>
      <c r="L31" s="67"/>
      <c r="M31" s="68"/>
      <c r="N31" s="64"/>
      <c r="O31" s="56"/>
      <c r="P31" s="43"/>
      <c r="Q31" s="48">
        <f t="shared" si="6"/>
        <v>0</v>
      </c>
      <c r="R31" s="48" t="str">
        <f t="shared" si="7"/>
        <v/>
      </c>
      <c r="S31" s="45">
        <f t="shared" si="2"/>
        <v>0</v>
      </c>
      <c r="T31" s="45"/>
      <c r="W31" s="4"/>
    </row>
    <row r="32" spans="1:23" s="7" customFormat="1" ht="25.35" customHeight="1" x14ac:dyDescent="0.2">
      <c r="A32" s="258">
        <f t="shared" si="3"/>
        <v>21</v>
      </c>
      <c r="B32" s="19" t="str">
        <f t="shared" si="1"/>
        <v/>
      </c>
      <c r="C32" s="44"/>
      <c r="D32" s="17" t="str">
        <f t="shared" si="4"/>
        <v/>
      </c>
      <c r="E32" s="17" t="str">
        <f t="shared" si="5"/>
        <v/>
      </c>
      <c r="F32" s="97"/>
      <c r="G32" s="97"/>
      <c r="H32" s="113"/>
      <c r="I32" s="113"/>
      <c r="J32" s="23"/>
      <c r="K32" s="117"/>
      <c r="L32" s="67"/>
      <c r="M32" s="68"/>
      <c r="N32" s="64"/>
      <c r="O32" s="56"/>
      <c r="P32" s="43"/>
      <c r="Q32" s="48">
        <f t="shared" si="6"/>
        <v>0</v>
      </c>
      <c r="R32" s="48" t="str">
        <f t="shared" si="7"/>
        <v/>
      </c>
      <c r="S32" s="45">
        <f t="shared" si="2"/>
        <v>0</v>
      </c>
      <c r="T32" s="45"/>
      <c r="W32" s="4"/>
    </row>
    <row r="33" spans="1:23" s="7" customFormat="1" ht="25.35" customHeight="1" x14ac:dyDescent="0.2">
      <c r="A33" s="258">
        <f t="shared" si="3"/>
        <v>22</v>
      </c>
      <c r="B33" s="19" t="str">
        <f t="shared" si="1"/>
        <v/>
      </c>
      <c r="C33" s="44"/>
      <c r="D33" s="17" t="str">
        <f t="shared" si="4"/>
        <v/>
      </c>
      <c r="E33" s="17" t="str">
        <f t="shared" si="5"/>
        <v/>
      </c>
      <c r="F33" s="97"/>
      <c r="G33" s="97"/>
      <c r="H33" s="113"/>
      <c r="I33" s="113"/>
      <c r="J33" s="23"/>
      <c r="K33" s="117"/>
      <c r="L33" s="67"/>
      <c r="M33" s="68"/>
      <c r="N33" s="64"/>
      <c r="O33" s="56"/>
      <c r="P33" s="43"/>
      <c r="Q33" s="48">
        <f t="shared" si="6"/>
        <v>0</v>
      </c>
      <c r="R33" s="48" t="str">
        <f t="shared" si="7"/>
        <v/>
      </c>
      <c r="S33" s="45">
        <f t="shared" si="2"/>
        <v>0</v>
      </c>
      <c r="T33" s="45"/>
      <c r="W33" s="4"/>
    </row>
    <row r="34" spans="1:23" s="7" customFormat="1" ht="25.35" customHeight="1" x14ac:dyDescent="0.2">
      <c r="A34" s="258">
        <f t="shared" si="3"/>
        <v>23</v>
      </c>
      <c r="B34" s="19" t="str">
        <f t="shared" si="1"/>
        <v/>
      </c>
      <c r="C34" s="44"/>
      <c r="D34" s="17" t="str">
        <f t="shared" si="4"/>
        <v/>
      </c>
      <c r="E34" s="17" t="str">
        <f t="shared" si="5"/>
        <v/>
      </c>
      <c r="F34" s="97"/>
      <c r="G34" s="97"/>
      <c r="H34" s="113"/>
      <c r="I34" s="113"/>
      <c r="J34" s="23"/>
      <c r="K34" s="117"/>
      <c r="L34" s="67"/>
      <c r="M34" s="68"/>
      <c r="N34" s="64"/>
      <c r="O34" s="56"/>
      <c r="P34" s="43"/>
      <c r="Q34" s="48">
        <f t="shared" si="6"/>
        <v>0</v>
      </c>
      <c r="R34" s="48" t="str">
        <f t="shared" si="7"/>
        <v/>
      </c>
      <c r="S34" s="45">
        <f t="shared" si="2"/>
        <v>0</v>
      </c>
      <c r="T34" s="45"/>
      <c r="W34" s="4"/>
    </row>
    <row r="35" spans="1:23" s="7" customFormat="1" ht="25.35" customHeight="1" x14ac:dyDescent="0.2">
      <c r="A35" s="258">
        <f t="shared" si="3"/>
        <v>24</v>
      </c>
      <c r="B35" s="19" t="str">
        <f t="shared" si="1"/>
        <v/>
      </c>
      <c r="C35" s="44"/>
      <c r="D35" s="17" t="str">
        <f t="shared" si="4"/>
        <v/>
      </c>
      <c r="E35" s="17" t="str">
        <f t="shared" si="5"/>
        <v/>
      </c>
      <c r="F35" s="97"/>
      <c r="G35" s="97"/>
      <c r="H35" s="113"/>
      <c r="I35" s="113"/>
      <c r="J35" s="23"/>
      <c r="K35" s="117"/>
      <c r="L35" s="67"/>
      <c r="M35" s="68"/>
      <c r="N35" s="64"/>
      <c r="O35" s="56"/>
      <c r="P35" s="43"/>
      <c r="Q35" s="48">
        <f t="shared" si="6"/>
        <v>0</v>
      </c>
      <c r="R35" s="48" t="str">
        <f t="shared" si="7"/>
        <v/>
      </c>
      <c r="S35" s="45">
        <f t="shared" si="2"/>
        <v>0</v>
      </c>
      <c r="T35" s="45"/>
      <c r="W35" s="4"/>
    </row>
    <row r="36" spans="1:23" s="7" customFormat="1" ht="25.35" customHeight="1" x14ac:dyDescent="0.2">
      <c r="A36" s="258">
        <f t="shared" si="3"/>
        <v>25</v>
      </c>
      <c r="B36" s="19" t="str">
        <f t="shared" si="1"/>
        <v/>
      </c>
      <c r="C36" s="44"/>
      <c r="D36" s="17" t="str">
        <f t="shared" si="4"/>
        <v/>
      </c>
      <c r="E36" s="17" t="str">
        <f t="shared" si="5"/>
        <v/>
      </c>
      <c r="F36" s="97"/>
      <c r="G36" s="97"/>
      <c r="H36" s="113"/>
      <c r="I36" s="113"/>
      <c r="J36" s="23"/>
      <c r="K36" s="117"/>
      <c r="L36" s="67"/>
      <c r="M36" s="68"/>
      <c r="N36" s="64"/>
      <c r="O36" s="56"/>
      <c r="P36" s="43"/>
      <c r="Q36" s="48">
        <f t="shared" si="6"/>
        <v>0</v>
      </c>
      <c r="R36" s="48" t="str">
        <f t="shared" si="7"/>
        <v/>
      </c>
      <c r="S36" s="45">
        <f t="shared" si="2"/>
        <v>0</v>
      </c>
      <c r="T36" s="45"/>
      <c r="W36" s="4"/>
    </row>
    <row r="37" spans="1:23" s="7" customFormat="1" ht="25.35" customHeight="1" x14ac:dyDescent="0.2">
      <c r="A37" s="258">
        <f t="shared" si="3"/>
        <v>26</v>
      </c>
      <c r="B37" s="19" t="str">
        <f t="shared" si="1"/>
        <v/>
      </c>
      <c r="C37" s="44"/>
      <c r="D37" s="17" t="str">
        <f t="shared" si="4"/>
        <v/>
      </c>
      <c r="E37" s="17" t="str">
        <f t="shared" si="5"/>
        <v/>
      </c>
      <c r="F37" s="97"/>
      <c r="G37" s="97"/>
      <c r="H37" s="113"/>
      <c r="I37" s="113"/>
      <c r="J37" s="23"/>
      <c r="K37" s="117"/>
      <c r="L37" s="67"/>
      <c r="M37" s="68"/>
      <c r="N37" s="64"/>
      <c r="O37" s="56"/>
      <c r="P37" s="43"/>
      <c r="Q37" s="48">
        <f t="shared" si="6"/>
        <v>0</v>
      </c>
      <c r="R37" s="48" t="str">
        <f t="shared" si="7"/>
        <v/>
      </c>
      <c r="S37" s="45">
        <f t="shared" si="2"/>
        <v>0</v>
      </c>
      <c r="T37" s="45"/>
      <c r="W37" s="4"/>
    </row>
    <row r="38" spans="1:23" s="7" customFormat="1" ht="25.35" customHeight="1" x14ac:dyDescent="0.2">
      <c r="A38" s="258">
        <f t="shared" si="3"/>
        <v>27</v>
      </c>
      <c r="B38" s="19" t="str">
        <f t="shared" si="1"/>
        <v/>
      </c>
      <c r="C38" s="44"/>
      <c r="D38" s="17" t="str">
        <f t="shared" si="4"/>
        <v/>
      </c>
      <c r="E38" s="17" t="str">
        <f t="shared" si="5"/>
        <v/>
      </c>
      <c r="F38" s="97"/>
      <c r="G38" s="97"/>
      <c r="H38" s="113"/>
      <c r="I38" s="113"/>
      <c r="J38" s="23"/>
      <c r="K38" s="117"/>
      <c r="L38" s="67"/>
      <c r="M38" s="68"/>
      <c r="N38" s="64"/>
      <c r="O38" s="56"/>
      <c r="P38" s="43"/>
      <c r="Q38" s="48">
        <f t="shared" si="6"/>
        <v>0</v>
      </c>
      <c r="R38" s="48" t="str">
        <f t="shared" si="7"/>
        <v/>
      </c>
      <c r="S38" s="45">
        <f t="shared" si="2"/>
        <v>0</v>
      </c>
      <c r="T38" s="45"/>
      <c r="W38" s="4"/>
    </row>
    <row r="39" spans="1:23" s="7" customFormat="1" ht="25.35" customHeight="1" x14ac:dyDescent="0.2">
      <c r="A39" s="258">
        <f t="shared" si="3"/>
        <v>28</v>
      </c>
      <c r="B39" s="19" t="str">
        <f t="shared" si="1"/>
        <v/>
      </c>
      <c r="C39" s="44"/>
      <c r="D39" s="17" t="str">
        <f t="shared" si="4"/>
        <v/>
      </c>
      <c r="E39" s="17" t="str">
        <f t="shared" si="5"/>
        <v/>
      </c>
      <c r="F39" s="97"/>
      <c r="G39" s="97"/>
      <c r="H39" s="113"/>
      <c r="I39" s="113"/>
      <c r="J39" s="23"/>
      <c r="K39" s="117"/>
      <c r="L39" s="67"/>
      <c r="M39" s="68"/>
      <c r="N39" s="64"/>
      <c r="O39" s="56"/>
      <c r="P39" s="43"/>
      <c r="Q39" s="48">
        <f t="shared" si="6"/>
        <v>0</v>
      </c>
      <c r="R39" s="48" t="str">
        <f t="shared" si="7"/>
        <v/>
      </c>
      <c r="S39" s="45">
        <f t="shared" si="2"/>
        <v>0</v>
      </c>
      <c r="T39" s="45"/>
      <c r="W39" s="4"/>
    </row>
    <row r="40" spans="1:23" s="7" customFormat="1" ht="25.35" customHeight="1" x14ac:dyDescent="0.2">
      <c r="A40" s="258">
        <f t="shared" si="3"/>
        <v>29</v>
      </c>
      <c r="B40" s="19" t="str">
        <f t="shared" si="1"/>
        <v/>
      </c>
      <c r="C40" s="44"/>
      <c r="D40" s="17" t="str">
        <f t="shared" si="4"/>
        <v/>
      </c>
      <c r="E40" s="17" t="str">
        <f t="shared" si="5"/>
        <v/>
      </c>
      <c r="F40" s="97"/>
      <c r="G40" s="97"/>
      <c r="H40" s="113"/>
      <c r="I40" s="113"/>
      <c r="J40" s="23"/>
      <c r="K40" s="117"/>
      <c r="L40" s="67"/>
      <c r="M40" s="68"/>
      <c r="N40" s="64"/>
      <c r="O40" s="56"/>
      <c r="P40" s="43"/>
      <c r="Q40" s="48">
        <f t="shared" si="6"/>
        <v>0</v>
      </c>
      <c r="R40" s="48" t="str">
        <f t="shared" si="7"/>
        <v/>
      </c>
      <c r="S40" s="45">
        <f t="shared" si="2"/>
        <v>0</v>
      </c>
      <c r="T40" s="45"/>
      <c r="W40" s="4"/>
    </row>
    <row r="41" spans="1:23" s="7" customFormat="1" ht="25.35" customHeight="1" thickBot="1" x14ac:dyDescent="0.25">
      <c r="A41" s="260">
        <f t="shared" si="3"/>
        <v>30</v>
      </c>
      <c r="B41" s="11" t="str">
        <f t="shared" si="1"/>
        <v/>
      </c>
      <c r="C41" s="46"/>
      <c r="D41" s="26" t="str">
        <f t="shared" si="4"/>
        <v/>
      </c>
      <c r="E41" s="26" t="str">
        <f t="shared" si="5"/>
        <v/>
      </c>
      <c r="F41" s="98"/>
      <c r="G41" s="98"/>
      <c r="H41" s="114"/>
      <c r="I41" s="114"/>
      <c r="J41" s="29"/>
      <c r="K41" s="118"/>
      <c r="L41" s="67"/>
      <c r="M41" s="68"/>
      <c r="N41" s="64"/>
      <c r="O41" s="56"/>
      <c r="P41" s="43"/>
      <c r="Q41" s="48">
        <f t="shared" si="6"/>
        <v>0</v>
      </c>
      <c r="R41" s="48" t="str">
        <f t="shared" si="7"/>
        <v/>
      </c>
      <c r="S41" s="45">
        <f t="shared" si="2"/>
        <v>0</v>
      </c>
      <c r="T41" s="45"/>
      <c r="W41" s="4"/>
    </row>
    <row r="42" spans="1:23" x14ac:dyDescent="0.2">
      <c r="Q42" s="95"/>
      <c r="R42" s="95"/>
      <c r="S42" s="95"/>
      <c r="T42" s="95"/>
    </row>
    <row r="43" spans="1:23" x14ac:dyDescent="0.2">
      <c r="Q43" s="96">
        <f>SUM(Q10,Q12:Q41)</f>
        <v>3</v>
      </c>
      <c r="R43" s="91"/>
      <c r="S43" s="96">
        <f>IF(COUNTIF(S12:S41,"&gt;=2"),2,1)</f>
        <v>2</v>
      </c>
      <c r="T43" s="96"/>
    </row>
  </sheetData>
  <sheetProtection algorithmName="SHA-512" hashValue="aSteHivxKrQfwNUT/PQnxcSC2x4wB5q5ace7q618v0FmxG1RiZeJBOobfCL1SSUpQdkCBRD/va/YZucPXfRZVw==" saltValue="mTtCjZ7Pt+9l65B5U/nqZw==" spinCount="100000" sheet="1" objects="1" scenarios="1" selectLockedCells="1" selectUnlockedCells="1"/>
  <autoFilter ref="A10:P41" xr:uid="{00000000-0009-0000-0000-000003000000}"/>
  <dataConsolidate link="1"/>
  <mergeCells count="22">
    <mergeCell ref="J1:K1"/>
    <mergeCell ref="A3:B3"/>
    <mergeCell ref="C3:E3"/>
    <mergeCell ref="A1:B1"/>
    <mergeCell ref="C1:G1"/>
    <mergeCell ref="A2:B2"/>
    <mergeCell ref="C2:D2"/>
    <mergeCell ref="F2:G2"/>
    <mergeCell ref="A4:E4"/>
    <mergeCell ref="A9:A10"/>
    <mergeCell ref="B9:B10"/>
    <mergeCell ref="C9:C10"/>
    <mergeCell ref="D9:D10"/>
    <mergeCell ref="E9:E10"/>
    <mergeCell ref="L9:L10"/>
    <mergeCell ref="M9:M10"/>
    <mergeCell ref="N9:P9"/>
    <mergeCell ref="F9:F10"/>
    <mergeCell ref="G9:G10"/>
    <mergeCell ref="H9:I9"/>
    <mergeCell ref="J9:J10"/>
    <mergeCell ref="K9:K10"/>
  </mergeCells>
  <phoneticPr fontId="8"/>
  <conditionalFormatting sqref="C2:D2 F2 C3 G3">
    <cfRule type="expression" dxfId="30" priority="5">
      <formula>AND($G$4&gt;0,C2="")</formula>
    </cfRule>
  </conditionalFormatting>
  <conditionalFormatting sqref="F11:I41">
    <cfRule type="expression" dxfId="29" priority="4">
      <formula>AND($C11&lt;&gt;"",F11="")</formula>
    </cfRule>
  </conditionalFormatting>
  <conditionalFormatting sqref="G12:G41">
    <cfRule type="expression" dxfId="28" priority="3">
      <formula>$Y12&gt;=2</formula>
    </cfRule>
    <cfRule type="expression" dxfId="27" priority="6">
      <formula>$S12&gt;=2</formula>
    </cfRule>
  </conditionalFormatting>
  <conditionalFormatting sqref="K2">
    <cfRule type="expression" dxfId="26" priority="1">
      <formula>$Q$43&gt;=1</formula>
    </cfRule>
  </conditionalFormatting>
  <conditionalFormatting sqref="K3">
    <cfRule type="expression" dxfId="25" priority="2">
      <formula>$S$43&gt;=2</formula>
    </cfRule>
  </conditionalFormatting>
  <dataValidations count="13">
    <dataValidation allowBlank="1" showInputMessage="1" sqref="K9:K11 J9:J10 L9:P9" xr:uid="{24E3FDA6-C7F0-49F4-8BA0-B136A18EE8E3}"/>
    <dataValidation type="list" allowBlank="1" showInputMessage="1" showErrorMessage="1" sqref="N11:N41" xr:uid="{97EB584F-71F4-4BF3-99C7-3C24250966D5}">
      <formula1>"✓"</formula1>
    </dataValidation>
    <dataValidation type="custom" allowBlank="1" showInputMessage="1" showErrorMessage="1" errorTitle="無効な入力" error="整数で値を入力して下さい。" sqref="J12:J41 H12:I1048576" xr:uid="{EFDA4343-1529-4309-84A7-C15338890F5F}">
      <formula1>H12=INT(H12)</formula1>
    </dataValidation>
    <dataValidation type="textLength" operator="lessThanOrEqual" allowBlank="1" showInputMessage="1" showErrorMessage="1" errorTitle="無効な入力" error="40文字以内で入力してください。" sqref="F11:F41" xr:uid="{B530BABF-37AF-40D6-8FF8-E25FF7B1141F}">
      <formula1>40</formula1>
    </dataValidation>
    <dataValidation type="textLength" imeMode="fullKatakana" operator="lessThanOrEqual" allowBlank="1" showErrorMessage="1" error="全角カタカナで入力してください。_x000a_法人格は不要です。" prompt="全角カタカナで入力してください。_x000a_法人格は不要です。" sqref="F2" xr:uid="{99EE2F59-062C-47D2-BEEB-C5781CF95BF7}">
      <formula1>255</formula1>
    </dataValidation>
    <dataValidation imeMode="fullKatakana" operator="lessThanOrEqual" allowBlank="1" showInputMessage="1" showErrorMessage="1" sqref="E2" xr:uid="{B677EFAD-7212-49F4-B8E1-B8C0DF2EC9E3}"/>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85D68ED1-D8A5-450C-AF29-AACDCA585EAF}"/>
    <dataValidation type="textLength" operator="lessThanOrEqual" allowBlank="1" showErrorMessage="1" error="50字以内で入力してください。" prompt="50字以内で入力してください。" sqref="C2:D2" xr:uid="{B733B872-F667-49FA-904D-8E075E0A65B8}">
      <formula1>50</formula1>
    </dataValidation>
    <dataValidation type="list" allowBlank="1" showInputMessage="1" showErrorMessage="1" sqref="O11:O41" xr:uid="{83D6722E-ED81-4586-A528-5827863FD461}">
      <formula1>"OK,NG"</formula1>
    </dataValidation>
    <dataValidation type="list" allowBlank="1" showInputMessage="1" showErrorMessage="1" sqref="L12:L41" xr:uid="{78158206-A03B-4F06-AB99-9126338191CE}">
      <formula1>"そのまま,移動,自由記入"</formula1>
    </dataValidation>
    <dataValidation type="textLength" operator="lessThanOrEqual" allowBlank="1" showInputMessage="1" showErrorMessage="1" errorTitle="無効な入力" error="50文字以下で入力してください。" sqref="G11:G41" xr:uid="{D8D3191B-0C0D-404A-89DE-A6D0AB9E23E6}">
      <formula1>50</formula1>
    </dataValidation>
    <dataValidation type="list" allowBlank="1" showInputMessage="1" showErrorMessage="1" sqref="C3:E3" xr:uid="{10BF5936-7C4D-4D06-9273-431131560AA2}">
      <formula1>"あり,なし"</formula1>
    </dataValidation>
    <dataValidation type="textLength" operator="lessThanOrEqual" allowBlank="1" showInputMessage="1" showErrorMessage="1" errorTitle="無効な入力" error="40文字以下で入力してください。" sqref="K12:K26 K28:K41" xr:uid="{27258B5C-ECFE-47DC-9652-529CCA2401EB}">
      <formula1>40</formula1>
    </dataValidation>
  </dataValidations>
  <pageMargins left="0.23622047244094491" right="0.23622047244094491" top="0.74803149606299213" bottom="0.74803149606299213" header="0.31496062992125984" footer="0.31496062992125984"/>
  <pageSetup paperSize="8" scale="12" fitToHeight="0" orientation="landscape" r:id="rId1"/>
  <headerFooter>
    <oddHeader>&amp;R&amp;"-,太字"&amp;48&amp;F</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F9AD46F-8A78-4824-8786-B38A1F9117AC}">
          <x14:formula1>
            <xm:f>※編集不可※選択項目!$A$2</xm:f>
          </x14:formula1>
          <xm:sqref>C11:C41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8AAB9-6206-4E18-AE02-637F6E4AF026}">
  <sheetPr codeName="Sheet2">
    <tabColor theme="4"/>
    <pageSetUpPr fitToPage="1"/>
  </sheetPr>
  <dimension ref="A1:BU1014"/>
  <sheetViews>
    <sheetView zoomScale="55" zoomScaleNormal="55" workbookViewId="0">
      <selection sqref="A1:B1"/>
    </sheetView>
  </sheetViews>
  <sheetFormatPr defaultColWidth="9" defaultRowHeight="16.2" outlineLevelCol="1" x14ac:dyDescent="0.2"/>
  <cols>
    <col min="1" max="1" width="11.59765625" style="158" customWidth="1"/>
    <col min="2" max="5" width="34.296875" style="129" customWidth="1"/>
    <col min="6" max="6" width="46.59765625" style="239" customWidth="1"/>
    <col min="7" max="7" width="46.796875" style="129" customWidth="1"/>
    <col min="8" max="8" width="24.5" style="129" bestFit="1" customWidth="1"/>
    <col min="9" max="9" width="23.5" style="129" customWidth="1"/>
    <col min="10" max="10" width="46.59765625" style="129" customWidth="1"/>
    <col min="11" max="11" width="23.09765625" style="129" customWidth="1"/>
    <col min="12" max="12" width="30.59765625" style="129" hidden="1" customWidth="1"/>
    <col min="13" max="13" width="17.296875" style="129" customWidth="1"/>
    <col min="14" max="18" width="40.59765625" style="129" customWidth="1"/>
    <col min="19" max="19" width="52.69921875" style="240" customWidth="1"/>
    <col min="20" max="20" width="26.09765625" style="241" customWidth="1"/>
    <col min="21" max="21" width="26.59765625" style="240" customWidth="1"/>
    <col min="22" max="22" width="30.09765625" style="241" customWidth="1"/>
    <col min="23" max="23" width="26.59765625" style="129" customWidth="1"/>
    <col min="24" max="24" width="32.09765625" style="129" customWidth="1"/>
    <col min="25" max="26" width="20" style="129" customWidth="1"/>
    <col min="27" max="27" width="25.59765625" style="129" customWidth="1"/>
    <col min="28" max="28" width="38.5" style="129" bestFit="1" customWidth="1"/>
    <col min="29" max="29" width="28.5" style="129" customWidth="1"/>
    <col min="30" max="30" width="70.59765625" style="129" customWidth="1"/>
    <col min="31" max="31" width="35.59765625" style="129" customWidth="1"/>
    <col min="32" max="32" width="24.5" style="242" customWidth="1"/>
    <col min="33" max="33" width="11.59765625" style="129" hidden="1" customWidth="1" outlineLevel="1"/>
    <col min="34" max="34" width="23.59765625" style="129" hidden="1" customWidth="1" outlineLevel="1"/>
    <col min="35" max="35" width="16" style="129" hidden="1" customWidth="1" outlineLevel="1"/>
    <col min="36" max="37" width="9" style="129" hidden="1" customWidth="1" outlineLevel="1"/>
    <col min="38" max="38" width="25.296875" style="129" hidden="1" customWidth="1" outlineLevel="1"/>
    <col min="39" max="39" width="26.59765625" style="129" hidden="1" customWidth="1" outlineLevel="1"/>
    <col min="40" max="40" width="19.09765625" style="129" hidden="1" customWidth="1" outlineLevel="1"/>
    <col min="41" max="45" width="12.59765625" style="129" hidden="1" customWidth="1" outlineLevel="1"/>
    <col min="46" max="46" width="10.09765625" style="129" hidden="1" customWidth="1" outlineLevel="1"/>
    <col min="47" max="47" width="9" style="129" hidden="1" customWidth="1" outlineLevel="1"/>
    <col min="48" max="48" width="26.59765625" style="129" hidden="1" customWidth="1" outlineLevel="1"/>
    <col min="49" max="49" width="19.09765625" style="129" hidden="1" customWidth="1" outlineLevel="1"/>
    <col min="50" max="54" width="12.59765625" style="129" hidden="1" customWidth="1" outlineLevel="1"/>
    <col min="55" max="55" width="10.09765625" style="129" hidden="1" customWidth="1" outlineLevel="1"/>
    <col min="56" max="63" width="9" style="129" hidden="1" customWidth="1" outlineLevel="1"/>
    <col min="64" max="64" width="20.5" style="129" hidden="1" customWidth="1" outlineLevel="1"/>
    <col min="65" max="65" width="21.59765625" style="129" hidden="1" customWidth="1" outlineLevel="1"/>
    <col min="66" max="66" width="9.09765625" style="129" hidden="1" customWidth="1" outlineLevel="1"/>
    <col min="67" max="67" width="10.09765625" style="129" hidden="1" customWidth="1" outlineLevel="1"/>
    <col min="68" max="68" width="9.09765625" style="129" hidden="1" customWidth="1" outlineLevel="1"/>
    <col min="69" max="71" width="9" style="129" hidden="1" customWidth="1" outlineLevel="1"/>
    <col min="72" max="72" width="9.09765625" style="129" hidden="1" customWidth="1" outlineLevel="1"/>
    <col min="73" max="73" width="9" style="129" collapsed="1"/>
    <col min="74" max="16384" width="9" style="129"/>
  </cols>
  <sheetData>
    <row r="1" spans="1:72" s="126" customFormat="1" ht="40.35" customHeight="1" thickBot="1" x14ac:dyDescent="0.25">
      <c r="A1" s="316" t="s">
        <v>190</v>
      </c>
      <c r="B1" s="317"/>
      <c r="C1" s="317" t="s">
        <v>235</v>
      </c>
      <c r="D1" s="317"/>
      <c r="E1" s="317"/>
      <c r="F1" s="317"/>
      <c r="G1" s="318"/>
      <c r="H1" s="125"/>
      <c r="J1" s="319" t="s">
        <v>37</v>
      </c>
      <c r="K1" s="320"/>
      <c r="L1" s="320"/>
      <c r="M1" s="320"/>
      <c r="N1" s="321"/>
      <c r="R1" s="127"/>
      <c r="U1" s="128"/>
      <c r="Y1" s="129"/>
      <c r="Z1" s="129"/>
      <c r="AA1" s="129"/>
      <c r="AB1" s="129"/>
      <c r="AC1" s="129"/>
      <c r="AE1" s="129"/>
      <c r="BL1" s="130" t="s">
        <v>140</v>
      </c>
      <c r="BM1" s="131">
        <v>46084</v>
      </c>
      <c r="BN1" s="132" t="s">
        <v>141</v>
      </c>
      <c r="BO1" s="133" t="s">
        <v>151</v>
      </c>
      <c r="BT1" s="132"/>
    </row>
    <row r="2" spans="1:72" s="126" customFormat="1" ht="153" customHeight="1" x14ac:dyDescent="0.2">
      <c r="A2" s="322" t="s">
        <v>33</v>
      </c>
      <c r="B2" s="323"/>
      <c r="C2" s="362"/>
      <c r="D2" s="363"/>
      <c r="E2" s="134" t="s">
        <v>34</v>
      </c>
      <c r="F2" s="380"/>
      <c r="G2" s="365"/>
      <c r="H2" s="125"/>
      <c r="J2" s="135" t="s">
        <v>38</v>
      </c>
      <c r="K2" s="366" t="s">
        <v>130</v>
      </c>
      <c r="L2" s="367"/>
      <c r="M2" s="367"/>
      <c r="N2" s="368"/>
      <c r="R2" s="136"/>
      <c r="S2" s="137"/>
      <c r="T2" s="136"/>
      <c r="U2" s="137"/>
      <c r="V2" s="138"/>
      <c r="W2" s="139"/>
      <c r="X2" s="139"/>
      <c r="Y2" s="129"/>
      <c r="Z2" s="129"/>
      <c r="AA2" s="129"/>
      <c r="AB2" s="129"/>
      <c r="AC2" s="129"/>
      <c r="AE2" s="129"/>
    </row>
    <row r="3" spans="1:72" s="126" customFormat="1" ht="153" customHeight="1" x14ac:dyDescent="0.2">
      <c r="A3" s="302" t="s">
        <v>186</v>
      </c>
      <c r="B3" s="303"/>
      <c r="C3" s="377"/>
      <c r="D3" s="378"/>
      <c r="E3" s="379"/>
      <c r="F3" s="140" t="s">
        <v>35</v>
      </c>
      <c r="G3" s="59"/>
      <c r="H3" s="125"/>
      <c r="J3" s="142" t="s">
        <v>39</v>
      </c>
      <c r="K3" s="369" t="s">
        <v>203</v>
      </c>
      <c r="L3" s="370"/>
      <c r="M3" s="370"/>
      <c r="N3" s="371"/>
      <c r="R3" s="136"/>
      <c r="S3" s="137"/>
      <c r="T3" s="136"/>
      <c r="U3" s="138"/>
      <c r="V3" s="143"/>
      <c r="Y3" s="129"/>
      <c r="Z3" s="129"/>
      <c r="AA3" s="129"/>
      <c r="AB3" s="129"/>
      <c r="AC3" s="129"/>
      <c r="AE3" s="129"/>
    </row>
    <row r="4" spans="1:72" s="126" customFormat="1" ht="153.44999999999999" customHeight="1" thickBot="1" x14ac:dyDescent="0.25">
      <c r="A4" s="310" t="s">
        <v>188</v>
      </c>
      <c r="B4" s="311"/>
      <c r="C4" s="311"/>
      <c r="D4" s="311"/>
      <c r="E4" s="312"/>
      <c r="F4" s="144" t="s">
        <v>36</v>
      </c>
      <c r="G4" s="144">
        <f>COUNTIF($B$12:$B$1011,"高効率空調")</f>
        <v>0</v>
      </c>
      <c r="H4" s="145"/>
      <c r="J4" s="146" t="s">
        <v>52</v>
      </c>
      <c r="K4" s="372" t="s">
        <v>40</v>
      </c>
      <c r="L4" s="373"/>
      <c r="M4" s="373"/>
      <c r="N4" s="374"/>
      <c r="O4" s="147"/>
      <c r="P4" s="147"/>
      <c r="Q4" s="148"/>
      <c r="R4" s="149"/>
      <c r="S4" s="150"/>
      <c r="T4" s="149"/>
      <c r="U4" s="150"/>
      <c r="V4" s="148"/>
      <c r="W4" s="148"/>
      <c r="X4" s="148"/>
      <c r="Y4" s="129"/>
      <c r="Z4" s="129"/>
      <c r="AA4" s="129"/>
      <c r="AB4" s="129"/>
      <c r="AC4" s="129"/>
      <c r="AE4" s="129"/>
    </row>
    <row r="5" spans="1:72" s="126" customFormat="1" ht="30" customHeight="1" thickBot="1" x14ac:dyDescent="0.25">
      <c r="A5" s="138"/>
      <c r="B5" s="151"/>
      <c r="C5" s="152"/>
      <c r="D5" s="153"/>
      <c r="E5" s="152"/>
      <c r="F5" s="152"/>
      <c r="G5" s="153"/>
      <c r="H5" s="152"/>
      <c r="I5" s="154"/>
      <c r="J5" s="152"/>
      <c r="K5" s="152"/>
      <c r="L5" s="153"/>
      <c r="M5" s="153"/>
      <c r="N5" s="153"/>
      <c r="O5" s="153"/>
      <c r="P5" s="152"/>
      <c r="Q5" s="152"/>
      <c r="R5" s="155"/>
      <c r="S5" s="156"/>
      <c r="T5" s="155"/>
      <c r="U5" s="156"/>
      <c r="V5" s="157"/>
      <c r="W5" s="157"/>
      <c r="X5" s="157"/>
      <c r="Y5" s="158"/>
      <c r="Z5" s="158"/>
      <c r="AA5" s="158"/>
      <c r="AB5" s="158"/>
      <c r="AC5" s="158"/>
      <c r="AD5" s="153"/>
      <c r="AE5" s="158"/>
      <c r="AF5" s="153"/>
      <c r="AG5" s="126" t="str">
        <f>IF(COUNTIF($AG$12:$AG$1011,"✓")=0,"",COUNTIF($AG$12:$AG$1011,"✓"))</f>
        <v/>
      </c>
      <c r="AJ5" s="151"/>
      <c r="AN5" s="159">
        <v>1</v>
      </c>
      <c r="AW5" s="273"/>
    </row>
    <row r="6" spans="1:72" s="126" customFormat="1" ht="40.35" customHeight="1" x14ac:dyDescent="0.2">
      <c r="A6" s="160" t="s">
        <v>3</v>
      </c>
      <c r="B6" s="161">
        <f>COLUMN()-1</f>
        <v>1</v>
      </c>
      <c r="C6" s="162">
        <f t="shared" ref="C6:K6" si="0">COLUMN()-1</f>
        <v>2</v>
      </c>
      <c r="D6" s="162">
        <f t="shared" si="0"/>
        <v>3</v>
      </c>
      <c r="E6" s="163">
        <f t="shared" si="0"/>
        <v>4</v>
      </c>
      <c r="F6" s="162">
        <f t="shared" si="0"/>
        <v>5</v>
      </c>
      <c r="G6" s="163">
        <f t="shared" si="0"/>
        <v>6</v>
      </c>
      <c r="H6" s="163">
        <f t="shared" si="0"/>
        <v>7</v>
      </c>
      <c r="I6" s="163">
        <f t="shared" si="0"/>
        <v>8</v>
      </c>
      <c r="J6" s="162">
        <f t="shared" si="0"/>
        <v>9</v>
      </c>
      <c r="K6" s="162">
        <f t="shared" si="0"/>
        <v>10</v>
      </c>
      <c r="L6" s="164" t="s">
        <v>170</v>
      </c>
      <c r="M6" s="163">
        <f>COLUMN()-2</f>
        <v>11</v>
      </c>
      <c r="N6" s="163">
        <f t="shared" ref="N6:AF6" si="1">COLUMN()-2</f>
        <v>12</v>
      </c>
      <c r="O6" s="163">
        <f t="shared" si="1"/>
        <v>13</v>
      </c>
      <c r="P6" s="163">
        <f t="shared" si="1"/>
        <v>14</v>
      </c>
      <c r="Q6" s="163">
        <f t="shared" si="1"/>
        <v>15</v>
      </c>
      <c r="R6" s="163">
        <f t="shared" si="1"/>
        <v>16</v>
      </c>
      <c r="S6" s="163">
        <f t="shared" si="1"/>
        <v>17</v>
      </c>
      <c r="T6" s="163">
        <f t="shared" si="1"/>
        <v>18</v>
      </c>
      <c r="U6" s="162">
        <f t="shared" si="1"/>
        <v>19</v>
      </c>
      <c r="V6" s="163">
        <f t="shared" si="1"/>
        <v>20</v>
      </c>
      <c r="W6" s="163">
        <f t="shared" si="1"/>
        <v>21</v>
      </c>
      <c r="X6" s="163">
        <f t="shared" si="1"/>
        <v>22</v>
      </c>
      <c r="Y6" s="163">
        <f t="shared" si="1"/>
        <v>23</v>
      </c>
      <c r="Z6" s="163">
        <f t="shared" si="1"/>
        <v>24</v>
      </c>
      <c r="AA6" s="163">
        <f t="shared" si="1"/>
        <v>25</v>
      </c>
      <c r="AB6" s="165">
        <f t="shared" si="1"/>
        <v>26</v>
      </c>
      <c r="AC6" s="165">
        <f t="shared" si="1"/>
        <v>27</v>
      </c>
      <c r="AD6" s="163">
        <f t="shared" si="1"/>
        <v>28</v>
      </c>
      <c r="AE6" s="165">
        <f t="shared" si="1"/>
        <v>29</v>
      </c>
      <c r="AF6" s="166">
        <f t="shared" si="1"/>
        <v>30</v>
      </c>
      <c r="AG6" s="167"/>
      <c r="AH6" s="152"/>
      <c r="AI6" s="152"/>
      <c r="AU6" s="151"/>
      <c r="BD6" s="151"/>
      <c r="BE6" s="151"/>
      <c r="BF6" s="151"/>
      <c r="BG6" s="151"/>
      <c r="BH6" s="151"/>
    </row>
    <row r="7" spans="1:72" s="126" customFormat="1" ht="40.35" customHeight="1" x14ac:dyDescent="0.2">
      <c r="A7" s="168" t="s">
        <v>42</v>
      </c>
      <c r="B7" s="169" t="s">
        <v>47</v>
      </c>
      <c r="C7" s="169" t="s">
        <v>47</v>
      </c>
      <c r="D7" s="169" t="s">
        <v>47</v>
      </c>
      <c r="E7" s="170" t="s">
        <v>50</v>
      </c>
      <c r="F7" s="169" t="s">
        <v>47</v>
      </c>
      <c r="G7" s="170" t="s">
        <v>50</v>
      </c>
      <c r="H7" s="170" t="s">
        <v>50</v>
      </c>
      <c r="I7" s="170" t="s">
        <v>50</v>
      </c>
      <c r="J7" s="169" t="s">
        <v>47</v>
      </c>
      <c r="K7" s="169" t="s">
        <v>47</v>
      </c>
      <c r="L7" s="171" t="s">
        <v>50</v>
      </c>
      <c r="M7" s="170" t="s">
        <v>50</v>
      </c>
      <c r="N7" s="170" t="s">
        <v>50</v>
      </c>
      <c r="O7" s="170" t="s">
        <v>50</v>
      </c>
      <c r="P7" s="170" t="s">
        <v>50</v>
      </c>
      <c r="Q7" s="170" t="s">
        <v>50</v>
      </c>
      <c r="R7" s="170" t="s">
        <v>50</v>
      </c>
      <c r="S7" s="170" t="s">
        <v>50</v>
      </c>
      <c r="T7" s="170" t="s">
        <v>50</v>
      </c>
      <c r="U7" s="169" t="s">
        <v>47</v>
      </c>
      <c r="V7" s="172" t="s">
        <v>142</v>
      </c>
      <c r="W7" s="172" t="s">
        <v>142</v>
      </c>
      <c r="X7" s="172" t="s">
        <v>142</v>
      </c>
      <c r="Y7" s="170" t="s">
        <v>50</v>
      </c>
      <c r="Z7" s="170" t="s">
        <v>50</v>
      </c>
      <c r="AA7" s="170" t="s">
        <v>50</v>
      </c>
      <c r="AB7" s="170" t="s">
        <v>50</v>
      </c>
      <c r="AC7" s="172" t="s">
        <v>50</v>
      </c>
      <c r="AD7" s="170" t="s">
        <v>50</v>
      </c>
      <c r="AE7" s="173" t="s">
        <v>50</v>
      </c>
      <c r="AF7" s="174" t="s">
        <v>50</v>
      </c>
      <c r="AG7" s="175"/>
      <c r="AH7" s="151"/>
      <c r="AI7" s="151"/>
      <c r="AM7" s="299" t="s">
        <v>183</v>
      </c>
      <c r="AN7" s="299"/>
      <c r="AO7" s="299"/>
      <c r="AP7" s="299"/>
      <c r="AQ7" s="299"/>
      <c r="AR7" s="299"/>
      <c r="AS7" s="299"/>
      <c r="AT7" s="299"/>
      <c r="AU7" s="299"/>
      <c r="AV7" s="293" t="s">
        <v>182</v>
      </c>
      <c r="AW7" s="293"/>
      <c r="AX7" s="293"/>
      <c r="AY7" s="293"/>
      <c r="AZ7" s="293"/>
      <c r="BA7" s="293"/>
      <c r="BB7" s="293"/>
      <c r="BC7" s="293"/>
      <c r="BD7" s="293"/>
      <c r="BE7" s="151"/>
      <c r="BF7" s="151"/>
      <c r="BG7" s="151"/>
      <c r="BH7" s="151"/>
    </row>
    <row r="8" spans="1:72" s="126" customFormat="1" ht="40.35" customHeight="1" thickBot="1" x14ac:dyDescent="0.25">
      <c r="A8" s="176" t="s">
        <v>43</v>
      </c>
      <c r="B8" s="177" t="s">
        <v>46</v>
      </c>
      <c r="C8" s="178" t="s">
        <v>48</v>
      </c>
      <c r="D8" s="179" t="s">
        <v>46</v>
      </c>
      <c r="E8" s="179" t="s">
        <v>46</v>
      </c>
      <c r="F8" s="178" t="s">
        <v>48</v>
      </c>
      <c r="G8" s="178" t="s">
        <v>48</v>
      </c>
      <c r="H8" s="178" t="s">
        <v>48</v>
      </c>
      <c r="I8" s="179" t="s">
        <v>46</v>
      </c>
      <c r="J8" s="178" t="s">
        <v>48</v>
      </c>
      <c r="K8" s="180" t="s">
        <v>49</v>
      </c>
      <c r="L8" s="181" t="s">
        <v>101</v>
      </c>
      <c r="M8" s="178" t="s">
        <v>48</v>
      </c>
      <c r="N8" s="178" t="s">
        <v>48</v>
      </c>
      <c r="O8" s="178" t="s">
        <v>143</v>
      </c>
      <c r="P8" s="178" t="s">
        <v>143</v>
      </c>
      <c r="Q8" s="178" t="s">
        <v>143</v>
      </c>
      <c r="R8" s="178" t="s">
        <v>143</v>
      </c>
      <c r="S8" s="182" t="s">
        <v>46</v>
      </c>
      <c r="T8" s="178" t="s">
        <v>48</v>
      </c>
      <c r="U8" s="178" t="s">
        <v>48</v>
      </c>
      <c r="V8" s="178" t="s">
        <v>48</v>
      </c>
      <c r="W8" s="178" t="s">
        <v>48</v>
      </c>
      <c r="X8" s="178" t="s">
        <v>48</v>
      </c>
      <c r="Y8" s="178" t="s">
        <v>48</v>
      </c>
      <c r="Z8" s="178" t="s">
        <v>143</v>
      </c>
      <c r="AA8" s="180" t="s">
        <v>49</v>
      </c>
      <c r="AB8" s="182" t="s">
        <v>46</v>
      </c>
      <c r="AC8" s="180" t="s">
        <v>49</v>
      </c>
      <c r="AD8" s="178" t="s">
        <v>143</v>
      </c>
      <c r="AE8" s="183" t="s">
        <v>49</v>
      </c>
      <c r="AF8" s="184" t="s">
        <v>46</v>
      </c>
      <c r="AG8" s="185"/>
      <c r="AH8" s="186"/>
      <c r="AI8" s="187"/>
      <c r="AM8" s="126" t="s">
        <v>67</v>
      </c>
      <c r="AT8" s="126" t="s">
        <v>72</v>
      </c>
      <c r="AU8" s="151"/>
      <c r="AV8" s="126" t="s">
        <v>67</v>
      </c>
      <c r="BC8" s="126" t="s">
        <v>72</v>
      </c>
      <c r="BD8" s="151"/>
      <c r="BE8" s="151"/>
      <c r="BF8" s="151"/>
      <c r="BG8" s="151"/>
      <c r="BH8" s="151"/>
    </row>
    <row r="9" spans="1:72" s="189" customFormat="1" ht="42.75" customHeight="1" x14ac:dyDescent="0.2">
      <c r="A9" s="375" t="s">
        <v>31</v>
      </c>
      <c r="B9" s="296" t="s">
        <v>41</v>
      </c>
      <c r="C9" s="296" t="s">
        <v>0</v>
      </c>
      <c r="D9" s="296" t="s">
        <v>44</v>
      </c>
      <c r="E9" s="284" t="s">
        <v>45</v>
      </c>
      <c r="F9" s="296" t="s">
        <v>5</v>
      </c>
      <c r="G9" s="284" t="s">
        <v>53</v>
      </c>
      <c r="H9" s="285" t="s">
        <v>54</v>
      </c>
      <c r="I9" s="297" t="s">
        <v>110</v>
      </c>
      <c r="J9" s="300" t="s">
        <v>55</v>
      </c>
      <c r="K9" s="300" t="s">
        <v>102</v>
      </c>
      <c r="L9" s="301" t="s">
        <v>147</v>
      </c>
      <c r="M9" s="285" t="s">
        <v>20</v>
      </c>
      <c r="N9" s="284" t="s">
        <v>125</v>
      </c>
      <c r="O9" s="284" t="s">
        <v>126</v>
      </c>
      <c r="P9" s="284" t="s">
        <v>127</v>
      </c>
      <c r="Q9" s="284" t="s">
        <v>128</v>
      </c>
      <c r="R9" s="284" t="s">
        <v>129</v>
      </c>
      <c r="S9" s="284" t="s">
        <v>138</v>
      </c>
      <c r="T9" s="284" t="s">
        <v>168</v>
      </c>
      <c r="U9" s="300" t="s">
        <v>166</v>
      </c>
      <c r="V9" s="284" t="s">
        <v>146</v>
      </c>
      <c r="W9" s="284" t="s">
        <v>167</v>
      </c>
      <c r="X9" s="284" t="s">
        <v>145</v>
      </c>
      <c r="Y9" s="285" t="s">
        <v>11</v>
      </c>
      <c r="Z9" s="288" t="s">
        <v>178</v>
      </c>
      <c r="AA9" s="288" t="s">
        <v>174</v>
      </c>
      <c r="AB9" s="288" t="s">
        <v>175</v>
      </c>
      <c r="AC9" s="290" t="s">
        <v>144</v>
      </c>
      <c r="AD9" s="288" t="s">
        <v>74</v>
      </c>
      <c r="AE9" s="292" t="s">
        <v>4</v>
      </c>
      <c r="AF9" s="278" t="s">
        <v>179</v>
      </c>
      <c r="AG9" s="286" t="s">
        <v>161</v>
      </c>
      <c r="AH9" s="278" t="s">
        <v>162</v>
      </c>
      <c r="AI9" s="282" t="s">
        <v>228</v>
      </c>
      <c r="AJ9" s="280" t="s">
        <v>32</v>
      </c>
      <c r="AK9" s="280"/>
      <c r="AL9" s="281"/>
      <c r="AM9" s="274" t="s">
        <v>26</v>
      </c>
      <c r="AN9" s="274" t="s">
        <v>148</v>
      </c>
      <c r="AO9" s="188" t="s">
        <v>164</v>
      </c>
      <c r="AP9" s="188"/>
      <c r="AQ9" s="188"/>
      <c r="AR9" s="188"/>
      <c r="AS9" s="188"/>
      <c r="AU9" s="276" t="s">
        <v>27</v>
      </c>
      <c r="AV9" s="274" t="s">
        <v>26</v>
      </c>
      <c r="AW9" s="274" t="s">
        <v>148</v>
      </c>
      <c r="AX9" s="188" t="s">
        <v>164</v>
      </c>
      <c r="AY9" s="188"/>
      <c r="AZ9" s="188"/>
      <c r="BA9" s="188"/>
      <c r="BB9" s="188"/>
      <c r="BD9" s="276" t="s">
        <v>27</v>
      </c>
      <c r="BE9" s="190"/>
      <c r="BF9" s="190"/>
      <c r="BG9" s="190"/>
      <c r="BH9" s="276" t="s">
        <v>165</v>
      </c>
      <c r="BI9" s="191" t="s">
        <v>157</v>
      </c>
    </row>
    <row r="10" spans="1:72" s="189" customFormat="1" ht="42.75" customHeight="1" x14ac:dyDescent="0.2">
      <c r="A10" s="376"/>
      <c r="B10" s="296"/>
      <c r="C10" s="296"/>
      <c r="D10" s="296"/>
      <c r="E10" s="285"/>
      <c r="F10" s="296"/>
      <c r="G10" s="285"/>
      <c r="H10" s="285"/>
      <c r="I10" s="298"/>
      <c r="J10" s="296"/>
      <c r="K10" s="300"/>
      <c r="L10" s="301"/>
      <c r="M10" s="285"/>
      <c r="N10" s="285"/>
      <c r="O10" s="285"/>
      <c r="P10" s="285"/>
      <c r="Q10" s="285"/>
      <c r="R10" s="285"/>
      <c r="S10" s="285"/>
      <c r="T10" s="285"/>
      <c r="U10" s="296"/>
      <c r="V10" s="285"/>
      <c r="W10" s="285"/>
      <c r="X10" s="285"/>
      <c r="Y10" s="285"/>
      <c r="Z10" s="289"/>
      <c r="AA10" s="289"/>
      <c r="AB10" s="289"/>
      <c r="AC10" s="291"/>
      <c r="AD10" s="289"/>
      <c r="AE10" s="291"/>
      <c r="AF10" s="279"/>
      <c r="AG10" s="287"/>
      <c r="AH10" s="279"/>
      <c r="AI10" s="283"/>
      <c r="AJ10" s="193" t="s">
        <v>160</v>
      </c>
      <c r="AK10" s="194" t="s">
        <v>30</v>
      </c>
      <c r="AL10" s="195" t="s">
        <v>163</v>
      </c>
      <c r="AM10" s="275"/>
      <c r="AN10" s="275"/>
      <c r="AO10" s="188"/>
      <c r="AP10" s="188"/>
      <c r="AQ10" s="188"/>
      <c r="AR10" s="188"/>
      <c r="AS10" s="188"/>
      <c r="AT10" s="189" t="s">
        <v>23</v>
      </c>
      <c r="AU10" s="277"/>
      <c r="AV10" s="275"/>
      <c r="AW10" s="275"/>
      <c r="AX10" s="188"/>
      <c r="AY10" s="188"/>
      <c r="AZ10" s="188"/>
      <c r="BA10" s="188"/>
      <c r="BB10" s="188"/>
      <c r="BC10" s="189" t="s">
        <v>23</v>
      </c>
      <c r="BD10" s="277"/>
      <c r="BE10" s="196"/>
      <c r="BF10" s="196"/>
      <c r="BG10" s="196"/>
      <c r="BH10" s="277"/>
      <c r="BI10" s="189">
        <f>IF(AND($G$4&gt;0,OR($C$2="",$F$2="",$G$3="",$C$3="")),1,0)</f>
        <v>0</v>
      </c>
      <c r="BM10" s="189" t="s">
        <v>171</v>
      </c>
    </row>
    <row r="11" spans="1:72" s="126" customFormat="1" ht="25.35" customHeight="1" x14ac:dyDescent="0.2">
      <c r="A11" s="198" t="s">
        <v>51</v>
      </c>
      <c r="B11" s="171" t="str">
        <f t="shared" ref="B11:B74" si="2">IF($C11="","","高効率空調")</f>
        <v>高効率空調</v>
      </c>
      <c r="C11" s="198" t="s">
        <v>7</v>
      </c>
      <c r="D11" s="17" t="s">
        <v>139</v>
      </c>
      <c r="E11" s="17" t="s">
        <v>136</v>
      </c>
      <c r="F11" s="199" t="s">
        <v>111</v>
      </c>
      <c r="G11" s="49" t="s">
        <v>96</v>
      </c>
      <c r="H11" s="50" t="s">
        <v>155</v>
      </c>
      <c r="I11" s="17" t="str">
        <f>IF(OR(G11="",H11="",U11=""),"",IFERROR(VLOOKUP(G11&amp;H11&amp;U11,※編集不可※選択項目!$M$3:$R$51,5,FALSE),"該当なし"))</f>
        <v>112形</v>
      </c>
      <c r="J11" s="199" t="s">
        <v>153</v>
      </c>
      <c r="K11" s="50" t="s">
        <v>28</v>
      </c>
      <c r="L11" s="17"/>
      <c r="M11" s="50" t="s">
        <v>16</v>
      </c>
      <c r="N11" s="199" t="s">
        <v>131</v>
      </c>
      <c r="O11" s="200"/>
      <c r="P11" s="200"/>
      <c r="Q11" s="200"/>
      <c r="R11" s="200"/>
      <c r="S11" s="18" t="str">
        <f t="shared" ref="S11:S14" si="3">IF($M11="連結","連結前のすべての室外機が、基準を満たしていること",IF(AND(AU11="",BD11=""),"",IF(U11="","",BP11)))</f>
        <v>＜従来枠＞5.6 ＜トップ性能枠＞5.9</v>
      </c>
      <c r="T11" s="198">
        <v>6.4</v>
      </c>
      <c r="U11" s="198">
        <v>10</v>
      </c>
      <c r="V11" s="198">
        <v>2.64</v>
      </c>
      <c r="W11" s="198">
        <v>11.2</v>
      </c>
      <c r="X11" s="198">
        <v>2.75</v>
      </c>
      <c r="Y11" s="50" t="s">
        <v>8</v>
      </c>
      <c r="Z11" s="49" t="s">
        <v>184</v>
      </c>
      <c r="AA11" s="101"/>
      <c r="AB11" s="101" t="str">
        <f>IF($C11&lt;&gt;"",※編集不可※選択項目!$J$2,"")</f>
        <v>パッケージエアコンディショナ(空冷式)</v>
      </c>
      <c r="AC11" s="57">
        <v>300</v>
      </c>
      <c r="AD11" s="199" t="s">
        <v>169</v>
      </c>
      <c r="AE11" s="25"/>
      <c r="AF11" s="201" t="str">
        <f t="shared" ref="AF11" si="4">IF($C$3&lt;&gt;"あり","-",IF(AND(Z11="可",T11&gt;=BD11),"トップ性能枠対象","-"))</f>
        <v>-</v>
      </c>
      <c r="AG11" s="65"/>
      <c r="AH11" s="66"/>
      <c r="AI11" s="120"/>
      <c r="AJ11" s="202"/>
      <c r="AK11" s="203"/>
      <c r="AL11" s="204"/>
      <c r="AM11" s="205">
        <f>IFERROR(INDEX(※編集不可※選択項目!$R$3:$R$51,MATCH(BQ11,※編集不可※選択項目!$T$3:$T$51,0)),0)</f>
        <v>6.3</v>
      </c>
      <c r="AN11" s="205" t="str">
        <f t="shared" ref="AN11:AN17" si="5">IF(I11&lt;&gt;"該当なし","",AO11)</f>
        <v/>
      </c>
      <c r="AO11" s="205">
        <f>IF(BR11=※編集不可※選択項目!$L$3,VLOOKUP('新規登録用（本体）'!U11,※編集不可※選択項目!$P$2:$R$13,3,TRUE),AP11)</f>
        <v>6.3</v>
      </c>
      <c r="AP11" s="205" t="str">
        <f>IF(BR11=※編集不可※選択項目!$L$15,VLOOKUP('新規登録用（本体）'!U11,※編集不可※選択項目!$P$14:$R$25,3,TRUE),AQ11)</f>
        <v/>
      </c>
      <c r="AQ11" s="205" t="str">
        <f>IF(BR11=※編集不可※選択項目!$L$27,VLOOKUP('新規登録用（本体）'!U11,※編集不可※選択項目!$P$26:$R$41,3,TRUE),AR11)</f>
        <v/>
      </c>
      <c r="AR11" s="205" t="str">
        <f>IF(BR11=※編集不可※選択項目!$L$43,VLOOKUP('新規登録用（本体）'!U11,※編集不可※選択項目!$P$42:$R$46,3,TRUE),AS11)</f>
        <v/>
      </c>
      <c r="AS11" s="205" t="str">
        <f>IF(BR11=※編集不可※選択項目!$L$48,VLOOKUP('新規登録用（本体）'!U11,※編集不可※選択項目!$P$47:$R$51,3,TRUE),"")</f>
        <v/>
      </c>
      <c r="AT11" s="206">
        <f>IFERROR(VLOOKUP(Y11&amp;G11&amp;H11,※編集不可※選択項目!X:Y,2,FALSE),0)</f>
        <v>0.9</v>
      </c>
      <c r="AU11" s="205">
        <f t="shared" ref="AU11" si="6">IF(I11="該当なし",_xlfn.IFNA(ROUNDDOWN(AN11*AT11,1),""),_xlfn.IFNA(ROUNDDOWN(AM11*AT11,1),""))</f>
        <v>5.6</v>
      </c>
      <c r="AV11" s="205">
        <f>IFERROR(INDEX(※編集不可※選択項目!$S$3:$S$51,MATCH(BQ11,※編集不可※選択項目!$T$3:$T$51,0)),0)</f>
        <v>6.6</v>
      </c>
      <c r="AW11" s="205" t="str">
        <f t="shared" ref="AW11:AW17" si="7">IF(I11&lt;&gt;"該当なし","",AX11)</f>
        <v/>
      </c>
      <c r="AX11" s="205">
        <f>IF(BR11=※編集不可※選択項目!$L$3,VLOOKUP('新規登録用（本体）'!U11,※編集不可※選択項目!$P$2:$S$13,4,TRUE),AY11)</f>
        <v>6.6</v>
      </c>
      <c r="AY11" s="205" t="str">
        <f>IF(BR11=※編集不可※選択項目!$L$15,VLOOKUP('新規登録用（本体）'!U11,※編集不可※選択項目!$P$14:$S$25,4,TRUE),AZ11)</f>
        <v/>
      </c>
      <c r="AZ11" s="205" t="str">
        <f>IF(BR11=※編集不可※選択項目!$L$27,VLOOKUP('新規登録用（本体）'!U11,※編集不可※選択項目!$P$26:$S$41,4,TRUE),BA11)</f>
        <v/>
      </c>
      <c r="BA11" s="205" t="str">
        <f>IF(BR11=※編集不可※選択項目!$L$43,VLOOKUP('新規登録用（本体）'!U11,※編集不可※選択項目!$P$42:$S$46,4,TRUE),BB11)</f>
        <v/>
      </c>
      <c r="BB11" s="205" t="str">
        <f>IF(BR11=※編集不可※選択項目!$L$48,VLOOKUP('新規登録用（本体）'!U11,※編集不可※選択項目!$P$47:$S$51,4,TRUE),"")</f>
        <v/>
      </c>
      <c r="BC11" s="206">
        <f>IFERROR(VLOOKUP(Y11&amp;G11&amp;H11,※編集不可※選択項目!X:Y,2,FALSE),0)</f>
        <v>0.9</v>
      </c>
      <c r="BD11" s="206">
        <f t="shared" ref="BD11" si="8">IF(I11="該当なし",_xlfn.IFNA(ROUNDDOWN(AW11*BC11,1),""),_xlfn.IFNA(ROUNDDOWN(AV11*BC11,1),""))</f>
        <v>5.9</v>
      </c>
      <c r="BE11" s="206"/>
      <c r="BF11" s="206"/>
      <c r="BG11" s="206"/>
      <c r="BH11" s="206" t="str">
        <f t="shared" ref="BH11:BH17" si="9">IF(K11="","","["&amp;K11&amp;"]")</f>
        <v>[50Hz]</v>
      </c>
      <c r="BI11" s="191" t="s">
        <v>158</v>
      </c>
      <c r="BJ11" s="191" t="s">
        <v>109</v>
      </c>
      <c r="BK11" s="191" t="s">
        <v>233</v>
      </c>
      <c r="BL11" s="191" t="s">
        <v>104</v>
      </c>
      <c r="BM11" s="191" t="s">
        <v>159</v>
      </c>
      <c r="BN11" s="207" t="s">
        <v>64</v>
      </c>
      <c r="BO11" s="207" t="s">
        <v>65</v>
      </c>
      <c r="BP11" s="208" t="str">
        <f>"＜従来枠＞"&amp;AU11&amp;" "&amp;"＜トップ性能枠＞"&amp;BD11</f>
        <v>＜従来枠＞5.6 ＜トップ性能枠＞5.9</v>
      </c>
      <c r="BQ11" s="208" t="str">
        <f>'新規登録用（本体）'!G11&amp;'新規登録用（本体）'!H11&amp;'新規登録用（本体）'!I11</f>
        <v>店舗用４方向カセット形112形</v>
      </c>
      <c r="BR11" s="126" t="str">
        <f t="shared" ref="BR11:BR17" si="10">G11&amp;H11</f>
        <v>店舗用４方向カセット形</v>
      </c>
      <c r="BS11" s="208" t="str">
        <f t="shared" ref="BS11:BS17" si="11">IF(J11="","",TEXT(J11&amp;T11&amp;U11&amp;V11&amp;W11&amp;X11,"G/標準"))</f>
        <v>AAA-BBBB■6.4102.6411.22.75</v>
      </c>
      <c r="BT11" s="207" t="s">
        <v>64</v>
      </c>
    </row>
    <row r="12" spans="1:72" s="208" customFormat="1" ht="25.35" customHeight="1" x14ac:dyDescent="0.2">
      <c r="A12" s="210">
        <f>ROW()-11</f>
        <v>1</v>
      </c>
      <c r="B12" s="171" t="str">
        <f t="shared" si="2"/>
        <v/>
      </c>
      <c r="C12" s="44"/>
      <c r="D12" s="17" t="str">
        <f>IF($C$2="","",IF($B12&lt;&gt;"",$C$2,""))</f>
        <v/>
      </c>
      <c r="E12" s="17" t="str">
        <f>IF($F$2="","",IF($B12&lt;&gt;"",$F$2,""))</f>
        <v/>
      </c>
      <c r="F12" s="97"/>
      <c r="G12" s="16"/>
      <c r="H12" s="15"/>
      <c r="I12" s="17" t="str">
        <f>IF(OR(G12="",H12="",U12=""),"",IFERROR(VLOOKUP(G12&amp;H12&amp;U12,※編集不可※選択項目!$M$3:$R$51,5,FALSE),"該当なし"))</f>
        <v/>
      </c>
      <c r="J12" s="97"/>
      <c r="K12" s="15"/>
      <c r="L12" s="248"/>
      <c r="M12" s="15"/>
      <c r="N12" s="97"/>
      <c r="O12" s="97"/>
      <c r="P12" s="97"/>
      <c r="Q12" s="97"/>
      <c r="R12" s="97"/>
      <c r="S12" s="18" t="str">
        <f t="shared" si="3"/>
        <v/>
      </c>
      <c r="T12" s="58"/>
      <c r="U12" s="58"/>
      <c r="V12" s="58"/>
      <c r="W12" s="15"/>
      <c r="X12" s="58"/>
      <c r="Y12" s="15"/>
      <c r="Z12" s="16"/>
      <c r="AA12" s="16"/>
      <c r="AB12" s="101" t="str">
        <f>IF($C12&lt;&gt;"",※編集不可※選択項目!$J$2,"")</f>
        <v/>
      </c>
      <c r="AC12" s="23"/>
      <c r="AD12" s="97"/>
      <c r="AE12" s="99"/>
      <c r="AF12" s="201" t="str">
        <f>IF($C$3&lt;&gt;"あり", "-", IF(AND(Z12="可", OR(M12="連結", T12&gt;=BD12)), "トップ性能枠対象", "-"))</f>
        <v>-</v>
      </c>
      <c r="AG12" s="219"/>
      <c r="AH12" s="220"/>
      <c r="AI12" s="121" t="str">
        <f>IF($F$2="","",IF(AND($B12&lt;&gt;"",$C$3="あり"),1,""))</f>
        <v/>
      </c>
      <c r="AJ12" s="221"/>
      <c r="AK12" s="222"/>
      <c r="AL12" s="223"/>
      <c r="AM12" s="224">
        <f>IFERROR(INDEX(※編集不可※選択項目!$R$3:$R$51,MATCH(BQ12,※編集不可※選択項目!$T$3:$T$51,0)),0)</f>
        <v>0</v>
      </c>
      <c r="AN12" s="224" t="str">
        <f t="shared" si="5"/>
        <v/>
      </c>
      <c r="AO12" s="224" t="str">
        <f>IF(BR12=※編集不可※選択項目!$L$3,VLOOKUP('新規登録用（本体）'!U12,※編集不可※選択項目!$P$2:$R$13,3,TRUE),AP12)</f>
        <v/>
      </c>
      <c r="AP12" s="224" t="str">
        <f>IF(BR12=※編集不可※選択項目!$L$15,VLOOKUP('新規登録用（本体）'!U12,※編集不可※選択項目!$P$14:$R$25,3,TRUE),AQ12)</f>
        <v/>
      </c>
      <c r="AQ12" s="224" t="str">
        <f>IF(BR12=※編集不可※選択項目!$L$27,VLOOKUP('新規登録用（本体）'!U12,※編集不可※選択項目!$P$26:$R$41,3,TRUE),AR12)</f>
        <v/>
      </c>
      <c r="AR12" s="224" t="str">
        <f>IF(BR12=※編集不可※選択項目!$L$43,VLOOKUP('新規登録用（本体）'!U12,※編集不可※選択項目!$P$42:$R$46,3,TRUE),AS12)</f>
        <v/>
      </c>
      <c r="AS12" s="224" t="str">
        <f>IF(BR12=※編集不可※選択項目!$L$48,VLOOKUP('新規登録用（本体）'!U12,※編集不可※選択項目!$P$47:$R$51,3,TRUE),"")</f>
        <v/>
      </c>
      <c r="AT12" s="225">
        <f>IFERROR(VLOOKUP(Y12&amp;G12&amp;H12,※編集不可※選択項目!X:Y,2,FALSE),0)</f>
        <v>0</v>
      </c>
      <c r="AU12" s="224">
        <f>IFERROR(IF(I12="該当なし",_xlfn.IFNA(ROUNDDOWN(AN12*AT12,1),""),_xlfn.IFNA(ROUNDDOWN(AM12*AT12,1),"")),"")</f>
        <v>0</v>
      </c>
      <c r="AV12" s="224">
        <f>IFERROR(INDEX(※編集不可※選択項目!$S$3:$S$51,MATCH(BQ12,※編集不可※選択項目!$T$3:$T$51,0)),0)</f>
        <v>0</v>
      </c>
      <c r="AW12" s="224" t="str">
        <f t="shared" si="7"/>
        <v/>
      </c>
      <c r="AX12" s="224" t="str">
        <f>IF(BR12=※編集不可※選択項目!$L$3,VLOOKUP('新規登録用（本体）'!U12,※編集不可※選択項目!$P$2:$S$13,4,TRUE),AY12)</f>
        <v/>
      </c>
      <c r="AY12" s="224" t="str">
        <f>IF(BR12=※編集不可※選択項目!$L$15,VLOOKUP('新規登録用（本体）'!U12,※編集不可※選択項目!$P$14:$S$25,4,TRUE),AZ12)</f>
        <v/>
      </c>
      <c r="AZ12" s="224" t="str">
        <f>IF(BR12=※編集不可※選択項目!$L$27,VLOOKUP('新規登録用（本体）'!U12,※編集不可※選択項目!$P$26:$S$41,4,TRUE),BA12)</f>
        <v/>
      </c>
      <c r="BA12" s="224" t="str">
        <f>IF(BR12=※編集不可※選択項目!$L$43,VLOOKUP('新規登録用（本体）'!U12,※編集不可※選択項目!$P$42:$S$46,4,TRUE),BB12)</f>
        <v/>
      </c>
      <c r="BB12" s="224" t="str">
        <f>IF(BR12=※編集不可※選択項目!$L$48,VLOOKUP('新規登録用（本体）'!U12,※編集不可※選択項目!$P$47:$S$51,4,TRUE),"")</f>
        <v/>
      </c>
      <c r="BC12" s="225">
        <f>IFERROR(VLOOKUP(Y12&amp;G12&amp;H12,※編集不可※選択項目!X:Y,2,FALSE),0)</f>
        <v>0</v>
      </c>
      <c r="BD12" s="225">
        <f>IFERROR(IF(I12="該当なし",_xlfn.IFNA(ROUNDDOWN(AW12*BC12,1),""),_xlfn.IFNA(ROUNDDOWN(AV12*BC12,1),"")), "")</f>
        <v>0</v>
      </c>
      <c r="BE12" s="225"/>
      <c r="BF12" s="225"/>
      <c r="BG12" s="225"/>
      <c r="BH12" s="225" t="str">
        <f t="shared" si="9"/>
        <v/>
      </c>
      <c r="BI12" s="226">
        <f>IF(AND(($C12&lt;&gt;""),(OR(F12="",G12="",H12="",J12="",M12="",N12="",AND(M12&lt;&gt;"連結",T12=""),U12="",V12="",W12="",X12="",Y12=""))),1,0)</f>
        <v>0</v>
      </c>
      <c r="BJ12" s="226">
        <f>IF(AND(M12="連結",O12=""),1,0)</f>
        <v>0</v>
      </c>
      <c r="BK12" s="262">
        <f t="shared" ref="BK12" si="12">IF(AND($C12&lt;&gt;"",$C$3="あり",OR(M12="連結",T12&gt;=BD12),Z12=""),1,0)</f>
        <v>0</v>
      </c>
      <c r="BL12" s="226">
        <f t="shared" ref="BL12:BL75" si="13">IF(AND($J12&lt;&gt;"",COUNTIF($J12,"*■*")&gt;0,$AD12=""),1,0)</f>
        <v>0</v>
      </c>
      <c r="BM12" s="226" t="str">
        <f>IF(J12="","",TEXT(J12&amp;BH12,"G/標準"))</f>
        <v/>
      </c>
      <c r="BN12" s="227">
        <f>IF(BM12="",0,COUNTIF($BM$12:$BM$1011,BM12))</f>
        <v>0</v>
      </c>
      <c r="BO12" s="227">
        <f t="shared" ref="BO12:BO75" si="14">IF(AND($T12&lt;&gt;"",$T12&lt;$AU12),1,0)</f>
        <v>0</v>
      </c>
      <c r="BP12" s="208" t="str">
        <f t="shared" ref="BP12:BP75" si="15">"＜従来枠＞"&amp;AU12&amp;" "&amp;"＜トップ性能枠＞"&amp;BD12</f>
        <v>＜従来枠＞0 ＜トップ性能枠＞0</v>
      </c>
      <c r="BQ12" s="208" t="str">
        <f>'新規登録用（本体）'!G12&amp;'新規登録用（本体）'!H12&amp;'新規登録用（本体）'!I12</f>
        <v/>
      </c>
      <c r="BR12" s="126" t="str">
        <f t="shared" si="10"/>
        <v/>
      </c>
      <c r="BS12" s="208" t="str">
        <f t="shared" si="11"/>
        <v/>
      </c>
      <c r="BT12" s="227">
        <f>IF(BS12="",0,COUNTIF($BS$12:$BS$1011,BS12))</f>
        <v>0</v>
      </c>
    </row>
    <row r="13" spans="1:72" s="208" customFormat="1" ht="25.35" customHeight="1" x14ac:dyDescent="0.2">
      <c r="A13" s="210">
        <f t="shared" ref="A13:A76" si="16">ROW()-11</f>
        <v>2</v>
      </c>
      <c r="B13" s="171" t="str">
        <f t="shared" si="2"/>
        <v/>
      </c>
      <c r="C13" s="44"/>
      <c r="D13" s="17" t="str">
        <f t="shared" ref="D13:D76" si="17">IF($C$2="","",IF($B13&lt;&gt;"",$C$2,""))</f>
        <v/>
      </c>
      <c r="E13" s="17" t="str">
        <f t="shared" ref="E13:E76" si="18">IF($F$2="","",IF($B13&lt;&gt;"",$F$2,""))</f>
        <v/>
      </c>
      <c r="F13" s="97"/>
      <c r="G13" s="16"/>
      <c r="H13" s="15"/>
      <c r="I13" s="17" t="str">
        <f>IF(OR(G13="",H13="",U13=""),"",IFERROR(VLOOKUP(G13&amp;H13&amp;U13,※編集不可※選択項目!$M$3:$R$51,5,FALSE),"該当なし"))</f>
        <v/>
      </c>
      <c r="J13" s="97"/>
      <c r="K13" s="15"/>
      <c r="L13" s="248"/>
      <c r="M13" s="15"/>
      <c r="N13" s="97"/>
      <c r="O13" s="97"/>
      <c r="P13" s="97"/>
      <c r="Q13" s="97"/>
      <c r="R13" s="97"/>
      <c r="S13" s="18" t="str">
        <f t="shared" si="3"/>
        <v/>
      </c>
      <c r="T13" s="15"/>
      <c r="U13" s="15"/>
      <c r="V13" s="15"/>
      <c r="W13" s="15"/>
      <c r="X13" s="15"/>
      <c r="Y13" s="15"/>
      <c r="Z13" s="16"/>
      <c r="AA13" s="16"/>
      <c r="AB13" s="101" t="str">
        <f>IF($C13&lt;&gt;"",※編集不可※選択項目!$J$2,"")</f>
        <v/>
      </c>
      <c r="AC13" s="23"/>
      <c r="AD13" s="97"/>
      <c r="AE13" s="99"/>
      <c r="AF13" s="201" t="str">
        <f>IF($C$3&lt;&gt;"あり", "-", IF(AND(Z13="可", OR(M13&lt;&gt;"連結", T13&gt;=BD13)), "トップ性能枠対象", "-"))</f>
        <v>-</v>
      </c>
      <c r="AG13" s="219"/>
      <c r="AH13" s="220"/>
      <c r="AI13" s="121" t="str">
        <f t="shared" ref="AI13:AI76" si="19">IF($F$2="","",IF(AND($B13&lt;&gt;"",$C$3="あり"),1,""))</f>
        <v/>
      </c>
      <c r="AJ13" s="221"/>
      <c r="AK13" s="222"/>
      <c r="AL13" s="223"/>
      <c r="AM13" s="224">
        <f>IFERROR(INDEX(※編集不可※選択項目!$R$3:$R$51,MATCH(BQ13,※編集不可※選択項目!$T$3:$T$51,0)),0)</f>
        <v>0</v>
      </c>
      <c r="AN13" s="224" t="str">
        <f t="shared" si="5"/>
        <v/>
      </c>
      <c r="AO13" s="224" t="str">
        <f>IF(BR13=※編集不可※選択項目!$L$3,VLOOKUP('新規登録用（本体）'!U13,※編集不可※選択項目!$P$2:$R$13,3,TRUE),AP13)</f>
        <v/>
      </c>
      <c r="AP13" s="224" t="str">
        <f>IF(BR13=※編集不可※選択項目!$L$15,VLOOKUP('新規登録用（本体）'!U13,※編集不可※選択項目!$P$14:$R$25,3,TRUE),AQ13)</f>
        <v/>
      </c>
      <c r="AQ13" s="224" t="str">
        <f>IF(BR13=※編集不可※選択項目!$L$27,VLOOKUP('新規登録用（本体）'!U13,※編集不可※選択項目!$P$26:$R$41,3,TRUE),AR13)</f>
        <v/>
      </c>
      <c r="AR13" s="224" t="str">
        <f>IF(BR13=※編集不可※選択項目!$L$43,VLOOKUP('新規登録用（本体）'!U13,※編集不可※選択項目!$P$42:$R$46,3,TRUE),AS13)</f>
        <v/>
      </c>
      <c r="AS13" s="224" t="str">
        <f>IF(BR13=※編集不可※選択項目!$L$48,VLOOKUP('新規登録用（本体）'!U13,※編集不可※選択項目!$P$47:$R$51,3,TRUE),"")</f>
        <v/>
      </c>
      <c r="AT13" s="225">
        <f>IFERROR(VLOOKUP(Y13&amp;G13&amp;H13,※編集不可※選択項目!X:Y,2,FALSE),0)</f>
        <v>0</v>
      </c>
      <c r="AU13" s="224">
        <f t="shared" ref="AU13:AU76" si="20">IFERROR(IF(I13="該当なし",_xlfn.IFNA(ROUNDDOWN(AN13*AT13,1),""),_xlfn.IFNA(ROUNDDOWN(AM13*AT13,1),"")),"")</f>
        <v>0</v>
      </c>
      <c r="AV13" s="224">
        <f>IFERROR(INDEX(※編集不可※選択項目!$S$3:$S$51,MATCH(BQ13,※編集不可※選択項目!$T$3:$T$51,0)),0)</f>
        <v>0</v>
      </c>
      <c r="AW13" s="224" t="str">
        <f t="shared" si="7"/>
        <v/>
      </c>
      <c r="AX13" s="224" t="str">
        <f>IF(BR13=※編集不可※選択項目!$L$3,VLOOKUP('新規登録用（本体）'!U13,※編集不可※選択項目!$P$2:$S$13,4,TRUE),AY13)</f>
        <v/>
      </c>
      <c r="AY13" s="224" t="str">
        <f>IF(BR13=※編集不可※選択項目!$L$15,VLOOKUP('新規登録用（本体）'!U13,※編集不可※選択項目!$P$14:$S$25,4,TRUE),AZ13)</f>
        <v/>
      </c>
      <c r="AZ13" s="224" t="str">
        <f>IF(BR13=※編集不可※選択項目!$L$27,VLOOKUP('新規登録用（本体）'!U13,※編集不可※選択項目!$P$26:$S$41,4,TRUE),BA13)</f>
        <v/>
      </c>
      <c r="BA13" s="224" t="str">
        <f>IF(BR13=※編集不可※選択項目!$L$43,VLOOKUP('新規登録用（本体）'!U13,※編集不可※選択項目!$P$42:$S$46,4,TRUE),BB13)</f>
        <v/>
      </c>
      <c r="BB13" s="224" t="str">
        <f>IF(BR13=※編集不可※選択項目!$L$48,VLOOKUP('新規登録用（本体）'!U13,※編集不可※選択項目!$P$47:$S$51,4,TRUE),"")</f>
        <v/>
      </c>
      <c r="BC13" s="225">
        <f>IFERROR(VLOOKUP(Y13&amp;G13&amp;H13,※編集不可※選択項目!X:Y,2,FALSE),0)</f>
        <v>0</v>
      </c>
      <c r="BD13" s="225">
        <f t="shared" ref="BD13:BD76" si="21">IFERROR(IF(I13="該当なし",_xlfn.IFNA(ROUNDDOWN(AW13*BC13,1),""),_xlfn.IFNA(ROUNDDOWN(AV13*BC13,1),"")), "")</f>
        <v>0</v>
      </c>
      <c r="BE13" s="225"/>
      <c r="BF13" s="225"/>
      <c r="BG13" s="225"/>
      <c r="BH13" s="225" t="str">
        <f t="shared" si="9"/>
        <v/>
      </c>
      <c r="BI13" s="226">
        <f>IF(AND(($C13&lt;&gt;""),(OR(F13="",G13="",H13="",J13="",M13="",N13="",AND(M13&lt;&gt;"連結",T13=""),U13="",V13="",W13="",X13="",Y13=""))),1,0)</f>
        <v>0</v>
      </c>
      <c r="BJ13" s="226">
        <f>IF(AND(M13="連結",O13=""),1,0)</f>
        <v>0</v>
      </c>
      <c r="BK13" s="262">
        <f>IF(AND($C13&lt;&gt;"",$C$3="あり",OR(M13="連結",T13&gt;=BD13),Z13=""),1,0)</f>
        <v>0</v>
      </c>
      <c r="BL13" s="226">
        <f t="shared" si="13"/>
        <v>0</v>
      </c>
      <c r="BM13" s="226" t="str">
        <f t="shared" ref="BM13:BM17" si="22">IF(J13="","",TEXT(J13&amp;BH13,"G/標準"))</f>
        <v/>
      </c>
      <c r="BN13" s="227">
        <f t="shared" ref="BN13:BN17" si="23">IF(BM13="",0,COUNTIF($BM$12:$BM$1011,BM13))</f>
        <v>0</v>
      </c>
      <c r="BO13" s="227">
        <f t="shared" si="14"/>
        <v>0</v>
      </c>
      <c r="BP13" s="208" t="str">
        <f t="shared" si="15"/>
        <v>＜従来枠＞0 ＜トップ性能枠＞0</v>
      </c>
      <c r="BQ13" s="208" t="str">
        <f>'新規登録用（本体）'!G13&amp;'新規登録用（本体）'!H13&amp;'新規登録用（本体）'!I13</f>
        <v/>
      </c>
      <c r="BR13" s="126" t="str">
        <f t="shared" si="10"/>
        <v/>
      </c>
      <c r="BS13" s="208" t="str">
        <f t="shared" si="11"/>
        <v/>
      </c>
      <c r="BT13" s="227">
        <f t="shared" ref="BT13:BT76" si="24">IF(BS13="",0,COUNTIF($BS$12:$BS$1011,BS13))</f>
        <v>0</v>
      </c>
    </row>
    <row r="14" spans="1:72" s="208" customFormat="1" ht="25.35" customHeight="1" x14ac:dyDescent="0.2">
      <c r="A14" s="210">
        <f t="shared" si="16"/>
        <v>3</v>
      </c>
      <c r="B14" s="171" t="str">
        <f t="shared" si="2"/>
        <v/>
      </c>
      <c r="C14" s="44"/>
      <c r="D14" s="17" t="str">
        <f t="shared" si="17"/>
        <v/>
      </c>
      <c r="E14" s="17" t="str">
        <f t="shared" si="18"/>
        <v/>
      </c>
      <c r="F14" s="97"/>
      <c r="G14" s="16"/>
      <c r="H14" s="15"/>
      <c r="I14" s="17" t="str">
        <f>IF(OR(G14="",H14="",U14=""),"",IFERROR(VLOOKUP(G14&amp;H14&amp;U14,※編集不可※選択項目!$M$3:$R$51,5,FALSE),"該当なし"))</f>
        <v/>
      </c>
      <c r="J14" s="97"/>
      <c r="K14" s="15"/>
      <c r="L14" s="248"/>
      <c r="M14" s="15"/>
      <c r="N14" s="97"/>
      <c r="O14" s="97"/>
      <c r="P14" s="97"/>
      <c r="Q14" s="97"/>
      <c r="R14" s="97"/>
      <c r="S14" s="18" t="str">
        <f t="shared" si="3"/>
        <v/>
      </c>
      <c r="T14" s="58"/>
      <c r="U14" s="15"/>
      <c r="V14" s="15"/>
      <c r="W14" s="15"/>
      <c r="X14" s="15"/>
      <c r="Y14" s="15"/>
      <c r="Z14" s="16"/>
      <c r="AA14" s="16"/>
      <c r="AB14" s="101" t="str">
        <f>IF($C14&lt;&gt;"",※編集不可※選択項目!$J$2,"")</f>
        <v/>
      </c>
      <c r="AC14" s="23"/>
      <c r="AD14" s="97"/>
      <c r="AE14" s="99"/>
      <c r="AF14" s="201" t="str">
        <f t="shared" ref="AF14:AF77" si="25">IF($C$3&lt;&gt;"あり", "-", IF(AND(Z14="可", OR(M14&lt;&gt;"連結", T14&gt;=BD14)), "トップ性能枠対象", "-"))</f>
        <v>-</v>
      </c>
      <c r="AG14" s="219"/>
      <c r="AH14" s="220"/>
      <c r="AI14" s="121" t="str">
        <f t="shared" si="19"/>
        <v/>
      </c>
      <c r="AJ14" s="221"/>
      <c r="AK14" s="222"/>
      <c r="AL14" s="223"/>
      <c r="AM14" s="224">
        <f>IFERROR(INDEX(※編集不可※選択項目!$R$3:$R$51,MATCH(BQ14,※編集不可※選択項目!$T$3:$T$51,0)),0)</f>
        <v>0</v>
      </c>
      <c r="AN14" s="224" t="str">
        <f t="shared" si="5"/>
        <v/>
      </c>
      <c r="AO14" s="224" t="str">
        <f>IF(BR14=※編集不可※選択項目!$L$3,VLOOKUP('新規登録用（本体）'!U14,※編集不可※選択項目!$P$2:$R$13,3,TRUE),AP14)</f>
        <v/>
      </c>
      <c r="AP14" s="224" t="str">
        <f>IF(BR14=※編集不可※選択項目!$L$15,VLOOKUP('新規登録用（本体）'!U14,※編集不可※選択項目!$P$14:$R$25,3,TRUE),AQ14)</f>
        <v/>
      </c>
      <c r="AQ14" s="224" t="str">
        <f>IF(BR14=※編集不可※選択項目!$L$27,VLOOKUP('新規登録用（本体）'!U14,※編集不可※選択項目!$P$26:$R$41,3,TRUE),AR14)</f>
        <v/>
      </c>
      <c r="AR14" s="224" t="str">
        <f>IF(BR14=※編集不可※選択項目!$L$43,VLOOKUP('新規登録用（本体）'!U14,※編集不可※選択項目!$P$42:$R$46,3,TRUE),AS14)</f>
        <v/>
      </c>
      <c r="AS14" s="224" t="str">
        <f>IF(BR14=※編集不可※選択項目!$L$48,VLOOKUP('新規登録用（本体）'!U14,※編集不可※選択項目!$P$47:$R$51,3,TRUE),"")</f>
        <v/>
      </c>
      <c r="AT14" s="225">
        <f>IFERROR(VLOOKUP(Y14&amp;G14&amp;H14,※編集不可※選択項目!X:Y,2,FALSE),0)</f>
        <v>0</v>
      </c>
      <c r="AU14" s="224">
        <f t="shared" si="20"/>
        <v>0</v>
      </c>
      <c r="AV14" s="224">
        <f>IFERROR(INDEX(※編集不可※選択項目!$S$3:$S$51,MATCH(BQ14,※編集不可※選択項目!$T$3:$T$51,0)),0)</f>
        <v>0</v>
      </c>
      <c r="AW14" s="224" t="str">
        <f t="shared" si="7"/>
        <v/>
      </c>
      <c r="AX14" s="224" t="str">
        <f>IF(BR14=※編集不可※選択項目!$L$3,VLOOKUP('新規登録用（本体）'!U14,※編集不可※選択項目!$P$2:$S$13,4,TRUE),AY14)</f>
        <v/>
      </c>
      <c r="AY14" s="224" t="str">
        <f>IF(BR14=※編集不可※選択項目!$L$15,VLOOKUP('新規登録用（本体）'!U14,※編集不可※選択項目!$P$14:$S$25,4,TRUE),AZ14)</f>
        <v/>
      </c>
      <c r="AZ14" s="224" t="str">
        <f>IF(BR14=※編集不可※選択項目!$L$27,VLOOKUP('新規登録用（本体）'!U14,※編集不可※選択項目!$P$26:$S$41,4,TRUE),BA14)</f>
        <v/>
      </c>
      <c r="BA14" s="224" t="str">
        <f>IF(BR14=※編集不可※選択項目!$L$43,VLOOKUP('新規登録用（本体）'!U14,※編集不可※選択項目!$P$42:$S$46,4,TRUE),BB14)</f>
        <v/>
      </c>
      <c r="BB14" s="224" t="str">
        <f>IF(BR14=※編集不可※選択項目!$L$48,VLOOKUP('新規登録用（本体）'!U14,※編集不可※選択項目!$P$47:$S$51,4,TRUE),"")</f>
        <v/>
      </c>
      <c r="BC14" s="225">
        <f>IFERROR(VLOOKUP(Y14&amp;G14&amp;H14,※編集不可※選択項目!X:Y,2,FALSE),0)</f>
        <v>0</v>
      </c>
      <c r="BD14" s="225">
        <f t="shared" si="21"/>
        <v>0</v>
      </c>
      <c r="BE14" s="225"/>
      <c r="BF14" s="225"/>
      <c r="BG14" s="225"/>
      <c r="BH14" s="225" t="str">
        <f t="shared" si="9"/>
        <v/>
      </c>
      <c r="BI14" s="226">
        <f t="shared" ref="BI14:BI17" si="26">IF(AND(($C14&lt;&gt;""),(OR(F14="",G14="",H14="",J14="",M14="",N14="",AND(M14&lt;&gt;"連結",T14=""),U14="",V14="",W14="",X14="",Y14=""))),1,0)</f>
        <v>0</v>
      </c>
      <c r="BJ14" s="226">
        <f t="shared" ref="BJ14:BJ17" si="27">IF(AND(M14="連結",O14=""),1,0)</f>
        <v>0</v>
      </c>
      <c r="BK14" s="262">
        <f t="shared" ref="BK14:BK77" si="28">IF(AND($C14&lt;&gt;"",$C$3="あり",OR(M14="連結",T14&gt;=BD14),Z14=""),1,0)</f>
        <v>0</v>
      </c>
      <c r="BL14" s="226">
        <f t="shared" si="13"/>
        <v>0</v>
      </c>
      <c r="BM14" s="226" t="str">
        <f t="shared" si="22"/>
        <v/>
      </c>
      <c r="BN14" s="227">
        <f t="shared" si="23"/>
        <v>0</v>
      </c>
      <c r="BO14" s="227">
        <f t="shared" si="14"/>
        <v>0</v>
      </c>
      <c r="BP14" s="208" t="str">
        <f t="shared" si="15"/>
        <v>＜従来枠＞0 ＜トップ性能枠＞0</v>
      </c>
      <c r="BQ14" s="208" t="str">
        <f>'新規登録用（本体）'!G14&amp;'新規登録用（本体）'!H14&amp;'新規登録用（本体）'!I14</f>
        <v/>
      </c>
      <c r="BR14" s="126" t="str">
        <f t="shared" si="10"/>
        <v/>
      </c>
      <c r="BS14" s="208" t="str">
        <f t="shared" si="11"/>
        <v/>
      </c>
      <c r="BT14" s="227">
        <f t="shared" si="24"/>
        <v>0</v>
      </c>
    </row>
    <row r="15" spans="1:72" s="208" customFormat="1" ht="25.35" customHeight="1" x14ac:dyDescent="0.2">
      <c r="A15" s="210">
        <f t="shared" si="16"/>
        <v>4</v>
      </c>
      <c r="B15" s="171" t="str">
        <f t="shared" si="2"/>
        <v/>
      </c>
      <c r="C15" s="44"/>
      <c r="D15" s="17" t="str">
        <f t="shared" si="17"/>
        <v/>
      </c>
      <c r="E15" s="17" t="str">
        <f t="shared" si="18"/>
        <v/>
      </c>
      <c r="F15" s="97"/>
      <c r="G15" s="16"/>
      <c r="H15" s="15"/>
      <c r="I15" s="17" t="str">
        <f>IF(OR(G15="",H15="",U15=""),"",IFERROR(VLOOKUP(G15&amp;H15&amp;U15,※編集不可※選択項目!$M$3:$R$51,5,FALSE),"該当なし"))</f>
        <v/>
      </c>
      <c r="J15" s="97"/>
      <c r="K15" s="15"/>
      <c r="L15" s="248"/>
      <c r="M15" s="15"/>
      <c r="N15" s="97"/>
      <c r="O15" s="97"/>
      <c r="P15" s="97"/>
      <c r="Q15" s="97"/>
      <c r="R15" s="97"/>
      <c r="S15" s="18" t="str">
        <f>IF($M15="連結","連結前のすべての室外機が、基準を満たしていること",IF(AND(AU15="",BD15=""),"",IF(U15="","",BP15)))</f>
        <v/>
      </c>
      <c r="T15" s="58"/>
      <c r="U15" s="15"/>
      <c r="V15" s="15"/>
      <c r="W15" s="15"/>
      <c r="X15" s="15"/>
      <c r="Y15" s="15"/>
      <c r="Z15" s="16"/>
      <c r="AA15" s="16"/>
      <c r="AB15" s="101" t="str">
        <f>IF($C15&lt;&gt;"",※編集不可※選択項目!$J$2,"")</f>
        <v/>
      </c>
      <c r="AC15" s="23"/>
      <c r="AD15" s="97"/>
      <c r="AE15" s="99"/>
      <c r="AF15" s="201" t="str">
        <f t="shared" si="25"/>
        <v>-</v>
      </c>
      <c r="AG15" s="219"/>
      <c r="AH15" s="220"/>
      <c r="AI15" s="121" t="str">
        <f t="shared" si="19"/>
        <v/>
      </c>
      <c r="AJ15" s="221"/>
      <c r="AK15" s="222"/>
      <c r="AL15" s="223"/>
      <c r="AM15" s="224">
        <f>IFERROR(INDEX(※編集不可※選択項目!$R$3:$R$51,MATCH(BQ15,※編集不可※選択項目!$T$3:$T$51,0)),0)</f>
        <v>0</v>
      </c>
      <c r="AN15" s="224" t="str">
        <f t="shared" si="5"/>
        <v/>
      </c>
      <c r="AO15" s="224" t="str">
        <f>IF(BR15=※編集不可※選択項目!$L$3,VLOOKUP('新規登録用（本体）'!U15,※編集不可※選択項目!$P$2:$R$13,3,TRUE),AP15)</f>
        <v/>
      </c>
      <c r="AP15" s="224" t="str">
        <f>IF(BR15=※編集不可※選択項目!$L$15,VLOOKUP('新規登録用（本体）'!U15,※編集不可※選択項目!$P$14:$R$25,3,TRUE),AQ15)</f>
        <v/>
      </c>
      <c r="AQ15" s="224" t="str">
        <f>IF(BR15=※編集不可※選択項目!$L$27,VLOOKUP('新規登録用（本体）'!U15,※編集不可※選択項目!$P$26:$R$41,3,TRUE),AR15)</f>
        <v/>
      </c>
      <c r="AR15" s="224" t="str">
        <f>IF(BR15=※編集不可※選択項目!$L$43,VLOOKUP('新規登録用（本体）'!U15,※編集不可※選択項目!$P$42:$R$46,3,TRUE),AS15)</f>
        <v/>
      </c>
      <c r="AS15" s="224" t="str">
        <f>IF(BR15=※編集不可※選択項目!$L$48,VLOOKUP('新規登録用（本体）'!U15,※編集不可※選択項目!$P$47:$R$51,3,TRUE),"")</f>
        <v/>
      </c>
      <c r="AT15" s="225">
        <f>IFERROR(VLOOKUP(Y15&amp;G15&amp;H15,※編集不可※選択項目!X:Y,2,FALSE),0)</f>
        <v>0</v>
      </c>
      <c r="AU15" s="224">
        <f t="shared" si="20"/>
        <v>0</v>
      </c>
      <c r="AV15" s="224">
        <f>IFERROR(INDEX(※編集不可※選択項目!$S$3:$S$51,MATCH(BQ15,※編集不可※選択項目!$T$3:$T$51,0)),0)</f>
        <v>0</v>
      </c>
      <c r="AW15" s="224" t="str">
        <f t="shared" si="7"/>
        <v/>
      </c>
      <c r="AX15" s="224" t="str">
        <f>IF(BR15=※編集不可※選択項目!$L$3,VLOOKUP('新規登録用（本体）'!U15,※編集不可※選択項目!$P$2:$S$13,4,TRUE),AY15)</f>
        <v/>
      </c>
      <c r="AY15" s="224" t="str">
        <f>IF(BR15=※編集不可※選択項目!$L$15,VLOOKUP('新規登録用（本体）'!U15,※編集不可※選択項目!$P$14:$S$25,4,TRUE),AZ15)</f>
        <v/>
      </c>
      <c r="AZ15" s="224" t="str">
        <f>IF(BR15=※編集不可※選択項目!$L$27,VLOOKUP('新規登録用（本体）'!U15,※編集不可※選択項目!$P$26:$S$41,4,TRUE),BA15)</f>
        <v/>
      </c>
      <c r="BA15" s="224" t="str">
        <f>IF(BR15=※編集不可※選択項目!$L$43,VLOOKUP('新規登録用（本体）'!U15,※編集不可※選択項目!$P$42:$S$46,4,TRUE),BB15)</f>
        <v/>
      </c>
      <c r="BB15" s="224" t="str">
        <f>IF(BR15=※編集不可※選択項目!$L$48,VLOOKUP('新規登録用（本体）'!U15,※編集不可※選択項目!$P$47:$S$51,4,TRUE),"")</f>
        <v/>
      </c>
      <c r="BC15" s="225">
        <f>IFERROR(VLOOKUP(Y15&amp;G15&amp;H15,※編集不可※選択項目!X:Y,2,FALSE),0)</f>
        <v>0</v>
      </c>
      <c r="BD15" s="225">
        <f t="shared" si="21"/>
        <v>0</v>
      </c>
      <c r="BE15" s="225"/>
      <c r="BF15" s="225"/>
      <c r="BG15" s="225"/>
      <c r="BH15" s="225" t="str">
        <f t="shared" si="9"/>
        <v/>
      </c>
      <c r="BI15" s="226">
        <f t="shared" si="26"/>
        <v>0</v>
      </c>
      <c r="BJ15" s="226">
        <f t="shared" si="27"/>
        <v>0</v>
      </c>
      <c r="BK15" s="262">
        <f t="shared" si="28"/>
        <v>0</v>
      </c>
      <c r="BL15" s="226">
        <f t="shared" si="13"/>
        <v>0</v>
      </c>
      <c r="BM15" s="226" t="str">
        <f t="shared" si="22"/>
        <v/>
      </c>
      <c r="BN15" s="227">
        <f t="shared" si="23"/>
        <v>0</v>
      </c>
      <c r="BO15" s="227">
        <f t="shared" si="14"/>
        <v>0</v>
      </c>
      <c r="BP15" s="208" t="str">
        <f t="shared" si="15"/>
        <v>＜従来枠＞0 ＜トップ性能枠＞0</v>
      </c>
      <c r="BQ15" s="208" t="str">
        <f>'新規登録用（本体）'!G15&amp;'新規登録用（本体）'!H15&amp;'新規登録用（本体）'!I15</f>
        <v/>
      </c>
      <c r="BR15" s="126" t="str">
        <f t="shared" si="10"/>
        <v/>
      </c>
      <c r="BS15" s="208" t="str">
        <f t="shared" si="11"/>
        <v/>
      </c>
      <c r="BT15" s="227">
        <f t="shared" si="24"/>
        <v>0</v>
      </c>
    </row>
    <row r="16" spans="1:72" s="208" customFormat="1" ht="25.35" customHeight="1" x14ac:dyDescent="0.2">
      <c r="A16" s="210">
        <f t="shared" si="16"/>
        <v>5</v>
      </c>
      <c r="B16" s="171" t="str">
        <f t="shared" si="2"/>
        <v/>
      </c>
      <c r="C16" s="44"/>
      <c r="D16" s="17" t="str">
        <f t="shared" si="17"/>
        <v/>
      </c>
      <c r="E16" s="17" t="str">
        <f t="shared" si="18"/>
        <v/>
      </c>
      <c r="F16" s="97"/>
      <c r="G16" s="16"/>
      <c r="H16" s="15"/>
      <c r="I16" s="17" t="str">
        <f>IF(OR(G16="",H16="",U16=""),"",IFERROR(VLOOKUP(G16&amp;H16&amp;U16,※編集不可※選択項目!$M$3:$R$51,5,FALSE),"該当なし"))</f>
        <v/>
      </c>
      <c r="J16" s="97"/>
      <c r="K16" s="15"/>
      <c r="L16" s="248"/>
      <c r="M16" s="15"/>
      <c r="N16" s="97"/>
      <c r="O16" s="97"/>
      <c r="P16" s="97"/>
      <c r="Q16" s="97"/>
      <c r="R16" s="97"/>
      <c r="S16" s="18" t="str">
        <f t="shared" ref="S16:S79" si="29">IF($M16="連結","連結前のすべての室外機が、基準を満たしていること",IF(AND(AU16="",BD16=""),"",IF(U16="","",BP16)))</f>
        <v/>
      </c>
      <c r="T16" s="58"/>
      <c r="U16" s="15"/>
      <c r="V16" s="15"/>
      <c r="W16" s="15"/>
      <c r="X16" s="15"/>
      <c r="Y16" s="15"/>
      <c r="Z16" s="16"/>
      <c r="AA16" s="16"/>
      <c r="AB16" s="101" t="str">
        <f>IF($C16&lt;&gt;"",※編集不可※選択項目!$J$2,"")</f>
        <v/>
      </c>
      <c r="AC16" s="23"/>
      <c r="AD16" s="97"/>
      <c r="AE16" s="99"/>
      <c r="AF16" s="201" t="str">
        <f t="shared" si="25"/>
        <v>-</v>
      </c>
      <c r="AG16" s="219"/>
      <c r="AH16" s="220"/>
      <c r="AI16" s="121" t="str">
        <f t="shared" si="19"/>
        <v/>
      </c>
      <c r="AJ16" s="221"/>
      <c r="AK16" s="222"/>
      <c r="AL16" s="223"/>
      <c r="AM16" s="224">
        <f>IFERROR(INDEX(※編集不可※選択項目!$R$3:$R$51,MATCH(BQ16,※編集不可※選択項目!$T$3:$T$51,0)),0)</f>
        <v>0</v>
      </c>
      <c r="AN16" s="224" t="str">
        <f t="shared" si="5"/>
        <v/>
      </c>
      <c r="AO16" s="224" t="str">
        <f>IF(BR16=※編集不可※選択項目!$L$3,VLOOKUP('新規登録用（本体）'!U16,※編集不可※選択項目!$P$2:$R$13,3,TRUE),AP16)</f>
        <v/>
      </c>
      <c r="AP16" s="224" t="str">
        <f>IF(BR16=※編集不可※選択項目!$L$15,VLOOKUP('新規登録用（本体）'!U16,※編集不可※選択項目!$P$14:$R$25,3,TRUE),AQ16)</f>
        <v/>
      </c>
      <c r="AQ16" s="224" t="str">
        <f>IF(BR16=※編集不可※選択項目!$L$27,VLOOKUP('新規登録用（本体）'!U16,※編集不可※選択項目!$P$26:$R$41,3,TRUE),AR16)</f>
        <v/>
      </c>
      <c r="AR16" s="224" t="str">
        <f>IF(BR16=※編集不可※選択項目!$L$43,VLOOKUP('新規登録用（本体）'!U16,※編集不可※選択項目!$P$42:$R$46,3,TRUE),AS16)</f>
        <v/>
      </c>
      <c r="AS16" s="224" t="str">
        <f>IF(BR16=※編集不可※選択項目!$L$48,VLOOKUP('新規登録用（本体）'!U16,※編集不可※選択項目!$P$47:$R$51,3,TRUE),"")</f>
        <v/>
      </c>
      <c r="AT16" s="225">
        <f>IFERROR(VLOOKUP(Y16&amp;G16&amp;H16,※編集不可※選択項目!X:Y,2,FALSE),0)</f>
        <v>0</v>
      </c>
      <c r="AU16" s="224">
        <f t="shared" si="20"/>
        <v>0</v>
      </c>
      <c r="AV16" s="224">
        <f>IFERROR(INDEX(※編集不可※選択項目!$S$3:$S$51,MATCH(BQ16,※編集不可※選択項目!$T$3:$T$51,0)),0)</f>
        <v>0</v>
      </c>
      <c r="AW16" s="224" t="str">
        <f t="shared" si="7"/>
        <v/>
      </c>
      <c r="AX16" s="224" t="str">
        <f>IF(BR16=※編集不可※選択項目!$L$3,VLOOKUP('新規登録用（本体）'!U16,※編集不可※選択項目!$P$2:$S$13,4,TRUE),AY16)</f>
        <v/>
      </c>
      <c r="AY16" s="224" t="str">
        <f>IF(BR16=※編集不可※選択項目!$L$15,VLOOKUP('新規登録用（本体）'!U16,※編集不可※選択項目!$P$14:$S$25,4,TRUE),AZ16)</f>
        <v/>
      </c>
      <c r="AZ16" s="224" t="str">
        <f>IF(BR16=※編集不可※選択項目!$L$27,VLOOKUP('新規登録用（本体）'!U16,※編集不可※選択項目!$P$26:$S$41,4,TRUE),BA16)</f>
        <v/>
      </c>
      <c r="BA16" s="224" t="str">
        <f>IF(BR16=※編集不可※選択項目!$L$43,VLOOKUP('新規登録用（本体）'!U16,※編集不可※選択項目!$P$42:$S$46,4,TRUE),BB16)</f>
        <v/>
      </c>
      <c r="BB16" s="224" t="str">
        <f>IF(BR16=※編集不可※選択項目!$L$48,VLOOKUP('新規登録用（本体）'!U16,※編集不可※選択項目!$P$47:$S$51,4,TRUE),"")</f>
        <v/>
      </c>
      <c r="BC16" s="225">
        <f>IFERROR(VLOOKUP(Y16&amp;G16&amp;H16,※編集不可※選択項目!X:Y,2,FALSE),0)</f>
        <v>0</v>
      </c>
      <c r="BD16" s="225">
        <f t="shared" si="21"/>
        <v>0</v>
      </c>
      <c r="BE16" s="225"/>
      <c r="BF16" s="225"/>
      <c r="BG16" s="225"/>
      <c r="BH16" s="225" t="str">
        <f t="shared" si="9"/>
        <v/>
      </c>
      <c r="BI16" s="226">
        <f t="shared" si="26"/>
        <v>0</v>
      </c>
      <c r="BJ16" s="226">
        <f t="shared" si="27"/>
        <v>0</v>
      </c>
      <c r="BK16" s="262">
        <f t="shared" si="28"/>
        <v>0</v>
      </c>
      <c r="BL16" s="226">
        <f t="shared" si="13"/>
        <v>0</v>
      </c>
      <c r="BM16" s="226" t="str">
        <f t="shared" si="22"/>
        <v/>
      </c>
      <c r="BN16" s="227">
        <f t="shared" si="23"/>
        <v>0</v>
      </c>
      <c r="BO16" s="227">
        <f t="shared" si="14"/>
        <v>0</v>
      </c>
      <c r="BP16" s="208" t="str">
        <f t="shared" si="15"/>
        <v>＜従来枠＞0 ＜トップ性能枠＞0</v>
      </c>
      <c r="BQ16" s="208" t="str">
        <f>'新規登録用（本体）'!G16&amp;'新規登録用（本体）'!H16&amp;'新規登録用（本体）'!I16</f>
        <v/>
      </c>
      <c r="BR16" s="126" t="str">
        <f t="shared" si="10"/>
        <v/>
      </c>
      <c r="BS16" s="208" t="str">
        <f t="shared" si="11"/>
        <v/>
      </c>
      <c r="BT16" s="227">
        <f t="shared" si="24"/>
        <v>0</v>
      </c>
    </row>
    <row r="17" spans="1:72" s="208" customFormat="1" ht="25.35" customHeight="1" x14ac:dyDescent="0.2">
      <c r="A17" s="210">
        <f t="shared" si="16"/>
        <v>6</v>
      </c>
      <c r="B17" s="171" t="str">
        <f t="shared" si="2"/>
        <v/>
      </c>
      <c r="C17" s="44"/>
      <c r="D17" s="17" t="str">
        <f t="shared" si="17"/>
        <v/>
      </c>
      <c r="E17" s="17" t="str">
        <f t="shared" si="18"/>
        <v/>
      </c>
      <c r="F17" s="97"/>
      <c r="G17" s="16"/>
      <c r="H17" s="15"/>
      <c r="I17" s="17" t="str">
        <f>IF(OR(G17="",H17="",U17=""),"",IFERROR(VLOOKUP(G17&amp;H17&amp;U17,※編集不可※選択項目!$M$3:$R$51,5,FALSE),"該当なし"))</f>
        <v/>
      </c>
      <c r="J17" s="97"/>
      <c r="K17" s="15"/>
      <c r="L17" s="248"/>
      <c r="M17" s="15"/>
      <c r="N17" s="97"/>
      <c r="O17" s="97"/>
      <c r="P17" s="97"/>
      <c r="Q17" s="97"/>
      <c r="R17" s="97"/>
      <c r="S17" s="18" t="str">
        <f t="shared" si="29"/>
        <v/>
      </c>
      <c r="T17" s="15"/>
      <c r="U17" s="15"/>
      <c r="V17" s="15"/>
      <c r="W17" s="15"/>
      <c r="X17" s="15"/>
      <c r="Y17" s="15"/>
      <c r="Z17" s="16"/>
      <c r="AA17" s="16"/>
      <c r="AB17" s="101" t="str">
        <f>IF($C17&lt;&gt;"",※編集不可※選択項目!$J$2,"")</f>
        <v/>
      </c>
      <c r="AC17" s="23"/>
      <c r="AD17" s="97"/>
      <c r="AE17" s="99"/>
      <c r="AF17" s="201" t="str">
        <f t="shared" si="25"/>
        <v>-</v>
      </c>
      <c r="AG17" s="219"/>
      <c r="AH17" s="220"/>
      <c r="AI17" s="121" t="str">
        <f t="shared" si="19"/>
        <v/>
      </c>
      <c r="AJ17" s="221"/>
      <c r="AK17" s="222"/>
      <c r="AL17" s="223"/>
      <c r="AM17" s="224">
        <f>IFERROR(INDEX(※編集不可※選択項目!$R$3:$R$51,MATCH(BQ17,※編集不可※選択項目!$T$3:$T$51,0)),0)</f>
        <v>0</v>
      </c>
      <c r="AN17" s="224" t="str">
        <f t="shared" si="5"/>
        <v/>
      </c>
      <c r="AO17" s="224" t="str">
        <f>IF(BR17=※編集不可※選択項目!$L$3,VLOOKUP('新規登録用（本体）'!U17,※編集不可※選択項目!$P$2:$R$13,3,TRUE),AP17)</f>
        <v/>
      </c>
      <c r="AP17" s="224" t="str">
        <f>IF(BR17=※編集不可※選択項目!$L$15,VLOOKUP('新規登録用（本体）'!U17,※編集不可※選択項目!$P$14:$R$25,3,TRUE),AQ17)</f>
        <v/>
      </c>
      <c r="AQ17" s="224" t="str">
        <f>IF(BR17=※編集不可※選択項目!$L$27,VLOOKUP('新規登録用（本体）'!U17,※編集不可※選択項目!$P$26:$R$41,3,TRUE),AR17)</f>
        <v/>
      </c>
      <c r="AR17" s="224" t="str">
        <f>IF(BR17=※編集不可※選択項目!$L$43,VLOOKUP('新規登録用（本体）'!U17,※編集不可※選択項目!$P$42:$R$46,3,TRUE),AS17)</f>
        <v/>
      </c>
      <c r="AS17" s="224" t="str">
        <f>IF(BR17=※編集不可※選択項目!$L$48,VLOOKUP('新規登録用（本体）'!U17,※編集不可※選択項目!$P$47:$R$51,3,TRUE),"")</f>
        <v/>
      </c>
      <c r="AT17" s="225">
        <f>IFERROR(VLOOKUP(Y17&amp;G17&amp;H17,※編集不可※選択項目!X:Y,2,FALSE),0)</f>
        <v>0</v>
      </c>
      <c r="AU17" s="224">
        <f t="shared" si="20"/>
        <v>0</v>
      </c>
      <c r="AV17" s="224">
        <f>IFERROR(INDEX(※編集不可※選択項目!$S$3:$S$51,MATCH(BQ17,※編集不可※選択項目!$T$3:$T$51,0)),0)</f>
        <v>0</v>
      </c>
      <c r="AW17" s="224" t="str">
        <f t="shared" si="7"/>
        <v/>
      </c>
      <c r="AX17" s="224" t="str">
        <f>IF(BR17=※編集不可※選択項目!$L$3,VLOOKUP('新規登録用（本体）'!U17,※編集不可※選択項目!$P$2:$S$13,4,TRUE),AY17)</f>
        <v/>
      </c>
      <c r="AY17" s="224" t="str">
        <f>IF(BR17=※編集不可※選択項目!$L$15,VLOOKUP('新規登録用（本体）'!U17,※編集不可※選択項目!$P$14:$S$25,4,TRUE),AZ17)</f>
        <v/>
      </c>
      <c r="AZ17" s="224" t="str">
        <f>IF(BR17=※編集不可※選択項目!$L$27,VLOOKUP('新規登録用（本体）'!U17,※編集不可※選択項目!$P$26:$S$41,4,TRUE),BA17)</f>
        <v/>
      </c>
      <c r="BA17" s="224" t="str">
        <f>IF(BR17=※編集不可※選択項目!$L$43,VLOOKUP('新規登録用（本体）'!U17,※編集不可※選択項目!$P$42:$S$46,4,TRUE),BB17)</f>
        <v/>
      </c>
      <c r="BB17" s="224" t="str">
        <f>IF(BR17=※編集不可※選択項目!$L$48,VLOOKUP('新規登録用（本体）'!U17,※編集不可※選択項目!$P$47:$S$51,4,TRUE),"")</f>
        <v/>
      </c>
      <c r="BC17" s="225">
        <f>IFERROR(VLOOKUP(Y17&amp;G17&amp;H17,※編集不可※選択項目!X:Y,2,FALSE),0)</f>
        <v>0</v>
      </c>
      <c r="BD17" s="225">
        <f t="shared" si="21"/>
        <v>0</v>
      </c>
      <c r="BE17" s="225"/>
      <c r="BF17" s="225"/>
      <c r="BG17" s="225"/>
      <c r="BH17" s="225" t="str">
        <f t="shared" si="9"/>
        <v/>
      </c>
      <c r="BI17" s="226">
        <f t="shared" si="26"/>
        <v>0</v>
      </c>
      <c r="BJ17" s="226">
        <f t="shared" si="27"/>
        <v>0</v>
      </c>
      <c r="BK17" s="262">
        <f t="shared" si="28"/>
        <v>0</v>
      </c>
      <c r="BL17" s="226">
        <f t="shared" si="13"/>
        <v>0</v>
      </c>
      <c r="BM17" s="226" t="str">
        <f t="shared" si="22"/>
        <v/>
      </c>
      <c r="BN17" s="227">
        <f t="shared" si="23"/>
        <v>0</v>
      </c>
      <c r="BO17" s="227">
        <f t="shared" si="14"/>
        <v>0</v>
      </c>
      <c r="BP17" s="208" t="str">
        <f t="shared" si="15"/>
        <v>＜従来枠＞0 ＜トップ性能枠＞0</v>
      </c>
      <c r="BQ17" s="208" t="str">
        <f>'新規登録用（本体）'!G17&amp;'新規登録用（本体）'!H17&amp;'新規登録用（本体）'!I17</f>
        <v/>
      </c>
      <c r="BR17" s="126" t="str">
        <f t="shared" si="10"/>
        <v/>
      </c>
      <c r="BS17" s="208" t="str">
        <f t="shared" si="11"/>
        <v/>
      </c>
      <c r="BT17" s="227">
        <f t="shared" si="24"/>
        <v>0</v>
      </c>
    </row>
    <row r="18" spans="1:72" s="208" customFormat="1" ht="25.35" customHeight="1" x14ac:dyDescent="0.2">
      <c r="A18" s="210">
        <f t="shared" si="16"/>
        <v>7</v>
      </c>
      <c r="B18" s="171" t="str">
        <f t="shared" si="2"/>
        <v/>
      </c>
      <c r="C18" s="44"/>
      <c r="D18" s="17" t="str">
        <f t="shared" si="17"/>
        <v/>
      </c>
      <c r="E18" s="17" t="str">
        <f t="shared" si="18"/>
        <v/>
      </c>
      <c r="F18" s="97"/>
      <c r="G18" s="16"/>
      <c r="H18" s="15"/>
      <c r="I18" s="17" t="str">
        <f>IF(OR(G18="",H18="",U18=""),"",IFERROR(VLOOKUP(G18&amp;H18&amp;U18,※編集不可※選択項目!$M$3:$R$51,5,FALSE),"該当なし"))</f>
        <v/>
      </c>
      <c r="J18" s="97"/>
      <c r="K18" s="15"/>
      <c r="L18" s="248"/>
      <c r="M18" s="15"/>
      <c r="N18" s="97"/>
      <c r="O18" s="97"/>
      <c r="P18" s="97"/>
      <c r="Q18" s="97"/>
      <c r="R18" s="97"/>
      <c r="S18" s="18" t="str">
        <f t="shared" si="29"/>
        <v/>
      </c>
      <c r="T18" s="15"/>
      <c r="U18" s="15"/>
      <c r="V18" s="15"/>
      <c r="W18" s="15"/>
      <c r="X18" s="15"/>
      <c r="Y18" s="15"/>
      <c r="Z18" s="16"/>
      <c r="AA18" s="16"/>
      <c r="AB18" s="101" t="str">
        <f>IF($C18&lt;&gt;"",※編集不可※選択項目!$J$2,"")</f>
        <v/>
      </c>
      <c r="AC18" s="23"/>
      <c r="AD18" s="97"/>
      <c r="AE18" s="99"/>
      <c r="AF18" s="201" t="str">
        <f t="shared" si="25"/>
        <v>-</v>
      </c>
      <c r="AG18" s="219"/>
      <c r="AH18" s="220"/>
      <c r="AI18" s="121" t="str">
        <f t="shared" si="19"/>
        <v/>
      </c>
      <c r="AJ18" s="221"/>
      <c r="AK18" s="222"/>
      <c r="AL18" s="223"/>
      <c r="AM18" s="224">
        <f>IFERROR(INDEX(※編集不可※選択項目!$R$3:$R$51,MATCH(BQ18,※編集不可※選択項目!$T$3:$T$51,0)),0)</f>
        <v>0</v>
      </c>
      <c r="AN18" s="224" t="str">
        <f t="shared" ref="AN18:AN81" si="30">IF(I18&lt;&gt;"該当なし","",AO18)</f>
        <v/>
      </c>
      <c r="AO18" s="224" t="str">
        <f>IF(BR18=※編集不可※選択項目!$L$3,VLOOKUP('新規登録用（本体）'!U18,※編集不可※選択項目!$P$2:$R$13,3,TRUE),AP18)</f>
        <v/>
      </c>
      <c r="AP18" s="224" t="str">
        <f>IF(BR18=※編集不可※選択項目!$L$15,VLOOKUP('新規登録用（本体）'!U18,※編集不可※選択項目!$P$14:$R$25,3,TRUE),AQ18)</f>
        <v/>
      </c>
      <c r="AQ18" s="224" t="str">
        <f>IF(BR18=※編集不可※選択項目!$L$27,VLOOKUP('新規登録用（本体）'!U18,※編集不可※選択項目!$P$26:$R$41,3,TRUE),AR18)</f>
        <v/>
      </c>
      <c r="AR18" s="224" t="str">
        <f>IF(BR18=※編集不可※選択項目!$L$43,VLOOKUP('新規登録用（本体）'!U18,※編集不可※選択項目!$P$42:$R$46,3,TRUE),AS18)</f>
        <v/>
      </c>
      <c r="AS18" s="224" t="str">
        <f>IF(BR18=※編集不可※選択項目!$L$48,VLOOKUP('新規登録用（本体）'!U18,※編集不可※選択項目!$P$47:$R$51,3,TRUE),"")</f>
        <v/>
      </c>
      <c r="AT18" s="225">
        <f>IFERROR(VLOOKUP(Y18&amp;G18&amp;H18,※編集不可※選択項目!X:Y,2,FALSE),0)</f>
        <v>0</v>
      </c>
      <c r="AU18" s="224">
        <f t="shared" si="20"/>
        <v>0</v>
      </c>
      <c r="AV18" s="224">
        <f>IFERROR(INDEX(※編集不可※選択項目!$S$3:$S$51,MATCH(BQ18,※編集不可※選択項目!$T$3:$T$51,0)),0)</f>
        <v>0</v>
      </c>
      <c r="AW18" s="224" t="str">
        <f t="shared" ref="AW18:AW81" si="31">IF(I18&lt;&gt;"該当なし","",AX18)</f>
        <v/>
      </c>
      <c r="AX18" s="224" t="str">
        <f>IF(BR18=※編集不可※選択項目!$L$3,VLOOKUP('新規登録用（本体）'!U18,※編集不可※選択項目!$P$2:$S$13,4,TRUE),AY18)</f>
        <v/>
      </c>
      <c r="AY18" s="224" t="str">
        <f>IF(BR18=※編集不可※選択項目!$L$15,VLOOKUP('新規登録用（本体）'!U18,※編集不可※選択項目!$P$14:$S$25,4,TRUE),AZ18)</f>
        <v/>
      </c>
      <c r="AZ18" s="224" t="str">
        <f>IF(BR18=※編集不可※選択項目!$L$27,VLOOKUP('新規登録用（本体）'!U18,※編集不可※選択項目!$P$26:$S$41,4,TRUE),BA18)</f>
        <v/>
      </c>
      <c r="BA18" s="224" t="str">
        <f>IF(BR18=※編集不可※選択項目!$L$43,VLOOKUP('新規登録用（本体）'!U18,※編集不可※選択項目!$P$42:$S$46,4,TRUE),BB18)</f>
        <v/>
      </c>
      <c r="BB18" s="224" t="str">
        <f>IF(BR18=※編集不可※選択項目!$L$48,VLOOKUP('新規登録用（本体）'!U18,※編集不可※選択項目!$P$47:$S$51,4,TRUE),"")</f>
        <v/>
      </c>
      <c r="BC18" s="225">
        <f>IFERROR(VLOOKUP(Y18&amp;G18&amp;H18,※編集不可※選択項目!X:Y,2,FALSE),0)</f>
        <v>0</v>
      </c>
      <c r="BD18" s="225">
        <f t="shared" si="21"/>
        <v>0</v>
      </c>
      <c r="BE18" s="225"/>
      <c r="BF18" s="225"/>
      <c r="BG18" s="225"/>
      <c r="BH18" s="225" t="str">
        <f t="shared" ref="BH18:BH81" si="32">IF(K18="","","["&amp;K18&amp;"]")</f>
        <v/>
      </c>
      <c r="BI18" s="226">
        <f t="shared" ref="BI18:BI81" si="33">IF(AND(($C18&lt;&gt;""),(OR(F18="",G18="",H18="",J18="",M18="",N18="",AND(M18&lt;&gt;"連結",T18=""),U18="",V18="",W18="",X18="",Y18=""))),1,0)</f>
        <v>0</v>
      </c>
      <c r="BJ18" s="226">
        <f t="shared" ref="BJ18:BJ81" si="34">IF(AND(M18="連結",O18=""),1,0)</f>
        <v>0</v>
      </c>
      <c r="BK18" s="262">
        <f t="shared" si="28"/>
        <v>0</v>
      </c>
      <c r="BL18" s="226">
        <f t="shared" si="13"/>
        <v>0</v>
      </c>
      <c r="BM18" s="226" t="str">
        <f t="shared" ref="BM18:BM81" si="35">IF(J18="","",TEXT(J18&amp;BH18,"G/標準"))</f>
        <v/>
      </c>
      <c r="BN18" s="227">
        <f t="shared" ref="BN18:BN81" si="36">IF(BM18="",0,COUNTIF($BM$12:$BM$1011,BM18))</f>
        <v>0</v>
      </c>
      <c r="BO18" s="227">
        <f t="shared" si="14"/>
        <v>0</v>
      </c>
      <c r="BP18" s="208" t="str">
        <f t="shared" si="15"/>
        <v>＜従来枠＞0 ＜トップ性能枠＞0</v>
      </c>
      <c r="BQ18" s="208" t="str">
        <f>'新規登録用（本体）'!G18&amp;'新規登録用（本体）'!H18&amp;'新規登録用（本体）'!I18</f>
        <v/>
      </c>
      <c r="BR18" s="126" t="str">
        <f t="shared" ref="BR18:BR81" si="37">G18&amp;H18</f>
        <v/>
      </c>
      <c r="BS18" s="208" t="str">
        <f>IF(J18="","",TEXT(J18&amp;T18&amp;U18&amp;V18&amp;W18&amp;X18,"G/標準"))</f>
        <v/>
      </c>
      <c r="BT18" s="227">
        <f t="shared" si="24"/>
        <v>0</v>
      </c>
    </row>
    <row r="19" spans="1:72" s="208" customFormat="1" ht="25.35" customHeight="1" x14ac:dyDescent="0.2">
      <c r="A19" s="210">
        <f t="shared" si="16"/>
        <v>8</v>
      </c>
      <c r="B19" s="171" t="str">
        <f t="shared" si="2"/>
        <v/>
      </c>
      <c r="C19" s="44"/>
      <c r="D19" s="17" t="str">
        <f t="shared" si="17"/>
        <v/>
      </c>
      <c r="E19" s="17" t="str">
        <f t="shared" si="18"/>
        <v/>
      </c>
      <c r="F19" s="97"/>
      <c r="G19" s="16"/>
      <c r="H19" s="15"/>
      <c r="I19" s="17" t="str">
        <f>IF(OR(G19="",H19="",U19=""),"",IFERROR(VLOOKUP(G19&amp;H19&amp;U19,※編集不可※選択項目!$M$3:$R$51,5,FALSE),"該当なし"))</f>
        <v/>
      </c>
      <c r="J19" s="97"/>
      <c r="K19" s="15"/>
      <c r="L19" s="248"/>
      <c r="M19" s="15"/>
      <c r="N19" s="97"/>
      <c r="O19" s="97"/>
      <c r="P19" s="97"/>
      <c r="Q19" s="97"/>
      <c r="R19" s="97"/>
      <c r="S19" s="18" t="str">
        <f t="shared" si="29"/>
        <v/>
      </c>
      <c r="T19" s="15"/>
      <c r="U19" s="15"/>
      <c r="V19" s="15"/>
      <c r="W19" s="15"/>
      <c r="X19" s="15"/>
      <c r="Y19" s="15"/>
      <c r="Z19" s="16"/>
      <c r="AA19" s="16"/>
      <c r="AB19" s="101" t="str">
        <f>IF($C19&lt;&gt;"",※編集不可※選択項目!$J$2,"")</f>
        <v/>
      </c>
      <c r="AC19" s="23"/>
      <c r="AD19" s="97"/>
      <c r="AE19" s="99"/>
      <c r="AF19" s="201" t="str">
        <f t="shared" si="25"/>
        <v>-</v>
      </c>
      <c r="AG19" s="219"/>
      <c r="AH19" s="220"/>
      <c r="AI19" s="121" t="str">
        <f t="shared" si="19"/>
        <v/>
      </c>
      <c r="AJ19" s="221"/>
      <c r="AK19" s="222"/>
      <c r="AL19" s="223"/>
      <c r="AM19" s="224">
        <f>IFERROR(INDEX(※編集不可※選択項目!$R$3:$R$51,MATCH(BQ19,※編集不可※選択項目!$T$3:$T$51,0)),0)</f>
        <v>0</v>
      </c>
      <c r="AN19" s="224" t="str">
        <f t="shared" si="30"/>
        <v/>
      </c>
      <c r="AO19" s="224" t="str">
        <f>IF(BR19=※編集不可※選択項目!$L$3,VLOOKUP('新規登録用（本体）'!U19,※編集不可※選択項目!$P$2:$R$13,3,TRUE),AP19)</f>
        <v/>
      </c>
      <c r="AP19" s="224" t="str">
        <f>IF(BR19=※編集不可※選択項目!$L$15,VLOOKUP('新規登録用（本体）'!U19,※編集不可※選択項目!$P$14:$R$25,3,TRUE),AQ19)</f>
        <v/>
      </c>
      <c r="AQ19" s="224" t="str">
        <f>IF(BR19=※編集不可※選択項目!$L$27,VLOOKUP('新規登録用（本体）'!U19,※編集不可※選択項目!$P$26:$R$41,3,TRUE),AR19)</f>
        <v/>
      </c>
      <c r="AR19" s="224" t="str">
        <f>IF(BR19=※編集不可※選択項目!$L$43,VLOOKUP('新規登録用（本体）'!U19,※編集不可※選択項目!$P$42:$R$46,3,TRUE),AS19)</f>
        <v/>
      </c>
      <c r="AS19" s="224" t="str">
        <f>IF(BR19=※編集不可※選択項目!$L$48,VLOOKUP('新規登録用（本体）'!U19,※編集不可※選択項目!$P$47:$R$51,3,TRUE),"")</f>
        <v/>
      </c>
      <c r="AT19" s="225">
        <f>IFERROR(VLOOKUP(Y19&amp;G19&amp;H19,※編集不可※選択項目!X:Y,2,FALSE),0)</f>
        <v>0</v>
      </c>
      <c r="AU19" s="224">
        <f t="shared" si="20"/>
        <v>0</v>
      </c>
      <c r="AV19" s="224">
        <f>IFERROR(INDEX(※編集不可※選択項目!$S$3:$S$51,MATCH(BQ19,※編集不可※選択項目!$T$3:$T$51,0)),0)</f>
        <v>0</v>
      </c>
      <c r="AW19" s="224" t="str">
        <f t="shared" si="31"/>
        <v/>
      </c>
      <c r="AX19" s="224" t="str">
        <f>IF(BR19=※編集不可※選択項目!$L$3,VLOOKUP('新規登録用（本体）'!U19,※編集不可※選択項目!$P$2:$S$13,4,TRUE),AY19)</f>
        <v/>
      </c>
      <c r="AY19" s="224" t="str">
        <f>IF(BR19=※編集不可※選択項目!$L$15,VLOOKUP('新規登録用（本体）'!U19,※編集不可※選択項目!$P$14:$S$25,4,TRUE),AZ19)</f>
        <v/>
      </c>
      <c r="AZ19" s="224" t="str">
        <f>IF(BR19=※編集不可※選択項目!$L$27,VLOOKUP('新規登録用（本体）'!U19,※編集不可※選択項目!$P$26:$S$41,4,TRUE),BA19)</f>
        <v/>
      </c>
      <c r="BA19" s="224" t="str">
        <f>IF(BR19=※編集不可※選択項目!$L$43,VLOOKUP('新規登録用（本体）'!U19,※編集不可※選択項目!$P$42:$S$46,4,TRUE),BB19)</f>
        <v/>
      </c>
      <c r="BB19" s="224" t="str">
        <f>IF(BR19=※編集不可※選択項目!$L$48,VLOOKUP('新規登録用（本体）'!U19,※編集不可※選択項目!$P$47:$S$51,4,TRUE),"")</f>
        <v/>
      </c>
      <c r="BC19" s="225">
        <f>IFERROR(VLOOKUP(Y19&amp;G19&amp;H19,※編集不可※選択項目!X:Y,2,FALSE),0)</f>
        <v>0</v>
      </c>
      <c r="BD19" s="225">
        <f t="shared" si="21"/>
        <v>0</v>
      </c>
      <c r="BE19" s="225"/>
      <c r="BF19" s="225"/>
      <c r="BG19" s="225"/>
      <c r="BH19" s="225" t="str">
        <f t="shared" si="32"/>
        <v/>
      </c>
      <c r="BI19" s="226">
        <f t="shared" si="33"/>
        <v>0</v>
      </c>
      <c r="BJ19" s="226">
        <f t="shared" si="34"/>
        <v>0</v>
      </c>
      <c r="BK19" s="262">
        <f t="shared" si="28"/>
        <v>0</v>
      </c>
      <c r="BL19" s="226">
        <f t="shared" si="13"/>
        <v>0</v>
      </c>
      <c r="BM19" s="226" t="str">
        <f t="shared" si="35"/>
        <v/>
      </c>
      <c r="BN19" s="227">
        <f t="shared" si="36"/>
        <v>0</v>
      </c>
      <c r="BO19" s="227">
        <f t="shared" si="14"/>
        <v>0</v>
      </c>
      <c r="BP19" s="208" t="str">
        <f t="shared" si="15"/>
        <v>＜従来枠＞0 ＜トップ性能枠＞0</v>
      </c>
      <c r="BQ19" s="208" t="str">
        <f>'新規登録用（本体）'!G19&amp;'新規登録用（本体）'!H19&amp;'新規登録用（本体）'!I19</f>
        <v/>
      </c>
      <c r="BR19" s="126" t="str">
        <f t="shared" si="37"/>
        <v/>
      </c>
      <c r="BS19" s="208" t="str">
        <f t="shared" ref="BS19:BS82" si="38">IF(J19="","",TEXT(J19&amp;T19&amp;U19&amp;V19&amp;W19&amp;X19,"G/標準"))</f>
        <v/>
      </c>
      <c r="BT19" s="227">
        <f t="shared" si="24"/>
        <v>0</v>
      </c>
    </row>
    <row r="20" spans="1:72" s="208" customFormat="1" ht="25.35" customHeight="1" x14ac:dyDescent="0.2">
      <c r="A20" s="210">
        <f t="shared" si="16"/>
        <v>9</v>
      </c>
      <c r="B20" s="171" t="str">
        <f t="shared" si="2"/>
        <v/>
      </c>
      <c r="C20" s="44"/>
      <c r="D20" s="17" t="str">
        <f t="shared" si="17"/>
        <v/>
      </c>
      <c r="E20" s="17" t="str">
        <f t="shared" si="18"/>
        <v/>
      </c>
      <c r="F20" s="97"/>
      <c r="G20" s="16"/>
      <c r="H20" s="15"/>
      <c r="I20" s="17" t="str">
        <f>IF(OR(G20="",H20="",U20=""),"",IFERROR(VLOOKUP(G20&amp;H20&amp;U20,※編集不可※選択項目!$M$3:$R$51,5,FALSE),"該当なし"))</f>
        <v/>
      </c>
      <c r="J20" s="97"/>
      <c r="K20" s="15"/>
      <c r="L20" s="248"/>
      <c r="M20" s="15"/>
      <c r="N20" s="97"/>
      <c r="O20" s="97"/>
      <c r="P20" s="97"/>
      <c r="Q20" s="97"/>
      <c r="R20" s="97"/>
      <c r="S20" s="18" t="str">
        <f t="shared" si="29"/>
        <v/>
      </c>
      <c r="T20" s="15"/>
      <c r="U20" s="15"/>
      <c r="V20" s="15"/>
      <c r="W20" s="15"/>
      <c r="X20" s="15"/>
      <c r="Y20" s="15"/>
      <c r="Z20" s="16"/>
      <c r="AA20" s="16"/>
      <c r="AB20" s="101" t="str">
        <f>IF($C20&lt;&gt;"",※編集不可※選択項目!$J$2,"")</f>
        <v/>
      </c>
      <c r="AC20" s="23"/>
      <c r="AD20" s="97"/>
      <c r="AE20" s="99"/>
      <c r="AF20" s="201" t="str">
        <f t="shared" si="25"/>
        <v>-</v>
      </c>
      <c r="AG20" s="219"/>
      <c r="AH20" s="220"/>
      <c r="AI20" s="121" t="str">
        <f t="shared" si="19"/>
        <v/>
      </c>
      <c r="AJ20" s="221"/>
      <c r="AK20" s="222"/>
      <c r="AL20" s="223"/>
      <c r="AM20" s="224">
        <f>IFERROR(INDEX(※編集不可※選択項目!$R$3:$R$51,MATCH(BQ20,※編集不可※選択項目!$T$3:$T$51,0)),0)</f>
        <v>0</v>
      </c>
      <c r="AN20" s="224" t="str">
        <f t="shared" si="30"/>
        <v/>
      </c>
      <c r="AO20" s="224" t="str">
        <f>IF(BR20=※編集不可※選択項目!$L$3,VLOOKUP('新規登録用（本体）'!U20,※編集不可※選択項目!$P$2:$R$13,3,TRUE),AP20)</f>
        <v/>
      </c>
      <c r="AP20" s="224" t="str">
        <f>IF(BR20=※編集不可※選択項目!$L$15,VLOOKUP('新規登録用（本体）'!U20,※編集不可※選択項目!$P$14:$R$25,3,TRUE),AQ20)</f>
        <v/>
      </c>
      <c r="AQ20" s="224" t="str">
        <f>IF(BR20=※編集不可※選択項目!$L$27,VLOOKUP('新規登録用（本体）'!U20,※編集不可※選択項目!$P$26:$R$41,3,TRUE),AR20)</f>
        <v/>
      </c>
      <c r="AR20" s="224" t="str">
        <f>IF(BR20=※編集不可※選択項目!$L$43,VLOOKUP('新規登録用（本体）'!U20,※編集不可※選択項目!$P$42:$R$46,3,TRUE),AS20)</f>
        <v/>
      </c>
      <c r="AS20" s="224" t="str">
        <f>IF(BR20=※編集不可※選択項目!$L$48,VLOOKUP('新規登録用（本体）'!U20,※編集不可※選択項目!$P$47:$R$51,3,TRUE),"")</f>
        <v/>
      </c>
      <c r="AT20" s="225">
        <f>IFERROR(VLOOKUP(Y20&amp;G20&amp;H20,※編集不可※選択項目!X:Y,2,FALSE),0)</f>
        <v>0</v>
      </c>
      <c r="AU20" s="224">
        <f t="shared" si="20"/>
        <v>0</v>
      </c>
      <c r="AV20" s="224">
        <f>IFERROR(INDEX(※編集不可※選択項目!$S$3:$S$51,MATCH(BQ20,※編集不可※選択項目!$T$3:$T$51,0)),0)</f>
        <v>0</v>
      </c>
      <c r="AW20" s="224" t="str">
        <f t="shared" si="31"/>
        <v/>
      </c>
      <c r="AX20" s="224" t="str">
        <f>IF(BR20=※編集不可※選択項目!$L$3,VLOOKUP('新規登録用（本体）'!U20,※編集不可※選択項目!$P$2:$S$13,4,TRUE),AY20)</f>
        <v/>
      </c>
      <c r="AY20" s="224" t="str">
        <f>IF(BR20=※編集不可※選択項目!$L$15,VLOOKUP('新規登録用（本体）'!U20,※編集不可※選択項目!$P$14:$S$25,4,TRUE),AZ20)</f>
        <v/>
      </c>
      <c r="AZ20" s="224" t="str">
        <f>IF(BR20=※編集不可※選択項目!$L$27,VLOOKUP('新規登録用（本体）'!U20,※編集不可※選択項目!$P$26:$S$41,4,TRUE),BA20)</f>
        <v/>
      </c>
      <c r="BA20" s="224" t="str">
        <f>IF(BR20=※編集不可※選択項目!$L$43,VLOOKUP('新規登録用（本体）'!U20,※編集不可※選択項目!$P$42:$S$46,4,TRUE),BB20)</f>
        <v/>
      </c>
      <c r="BB20" s="224" t="str">
        <f>IF(BR20=※編集不可※選択項目!$L$48,VLOOKUP('新規登録用（本体）'!U20,※編集不可※選択項目!$P$47:$S$51,4,TRUE),"")</f>
        <v/>
      </c>
      <c r="BC20" s="225">
        <f>IFERROR(VLOOKUP(Y20&amp;G20&amp;H20,※編集不可※選択項目!X:Y,2,FALSE),0)</f>
        <v>0</v>
      </c>
      <c r="BD20" s="225">
        <f t="shared" si="21"/>
        <v>0</v>
      </c>
      <c r="BE20" s="225"/>
      <c r="BF20" s="225"/>
      <c r="BG20" s="225"/>
      <c r="BH20" s="225" t="str">
        <f t="shared" si="32"/>
        <v/>
      </c>
      <c r="BI20" s="226">
        <f t="shared" si="33"/>
        <v>0</v>
      </c>
      <c r="BJ20" s="226">
        <f t="shared" si="34"/>
        <v>0</v>
      </c>
      <c r="BK20" s="262">
        <f t="shared" si="28"/>
        <v>0</v>
      </c>
      <c r="BL20" s="226">
        <f t="shared" si="13"/>
        <v>0</v>
      </c>
      <c r="BM20" s="226" t="str">
        <f t="shared" si="35"/>
        <v/>
      </c>
      <c r="BN20" s="227">
        <f t="shared" si="36"/>
        <v>0</v>
      </c>
      <c r="BO20" s="227">
        <f t="shared" si="14"/>
        <v>0</v>
      </c>
      <c r="BP20" s="208" t="str">
        <f t="shared" si="15"/>
        <v>＜従来枠＞0 ＜トップ性能枠＞0</v>
      </c>
      <c r="BQ20" s="208" t="str">
        <f>'新規登録用（本体）'!G20&amp;'新規登録用（本体）'!H20&amp;'新規登録用（本体）'!I20</f>
        <v/>
      </c>
      <c r="BR20" s="126" t="str">
        <f t="shared" si="37"/>
        <v/>
      </c>
      <c r="BS20" s="208" t="str">
        <f t="shared" si="38"/>
        <v/>
      </c>
      <c r="BT20" s="227">
        <f t="shared" si="24"/>
        <v>0</v>
      </c>
    </row>
    <row r="21" spans="1:72" s="208" customFormat="1" ht="25.35" customHeight="1" x14ac:dyDescent="0.2">
      <c r="A21" s="210">
        <f t="shared" si="16"/>
        <v>10</v>
      </c>
      <c r="B21" s="171" t="str">
        <f t="shared" si="2"/>
        <v/>
      </c>
      <c r="C21" s="44"/>
      <c r="D21" s="17" t="str">
        <f t="shared" si="17"/>
        <v/>
      </c>
      <c r="E21" s="17" t="str">
        <f t="shared" si="18"/>
        <v/>
      </c>
      <c r="F21" s="97"/>
      <c r="G21" s="16"/>
      <c r="H21" s="15"/>
      <c r="I21" s="17" t="str">
        <f>IF(OR(G21="",H21="",U21=""),"",IFERROR(VLOOKUP(G21&amp;H21&amp;U21,※編集不可※選択項目!$M$3:$R$51,5,FALSE),"該当なし"))</f>
        <v/>
      </c>
      <c r="J21" s="97"/>
      <c r="K21" s="15"/>
      <c r="L21" s="248"/>
      <c r="M21" s="15"/>
      <c r="N21" s="97"/>
      <c r="O21" s="97"/>
      <c r="P21" s="97"/>
      <c r="Q21" s="97"/>
      <c r="R21" s="97"/>
      <c r="S21" s="18" t="str">
        <f t="shared" si="29"/>
        <v/>
      </c>
      <c r="T21" s="15"/>
      <c r="U21" s="15"/>
      <c r="V21" s="15"/>
      <c r="W21" s="15"/>
      <c r="X21" s="15"/>
      <c r="Y21" s="15"/>
      <c r="Z21" s="16"/>
      <c r="AA21" s="16"/>
      <c r="AB21" s="101" t="str">
        <f>IF($C21&lt;&gt;"",※編集不可※選択項目!$J$2,"")</f>
        <v/>
      </c>
      <c r="AC21" s="23"/>
      <c r="AD21" s="97"/>
      <c r="AE21" s="99"/>
      <c r="AF21" s="201" t="str">
        <f t="shared" si="25"/>
        <v>-</v>
      </c>
      <c r="AG21" s="219"/>
      <c r="AH21" s="220"/>
      <c r="AI21" s="121" t="str">
        <f t="shared" si="19"/>
        <v/>
      </c>
      <c r="AJ21" s="221"/>
      <c r="AK21" s="222"/>
      <c r="AL21" s="223"/>
      <c r="AM21" s="224">
        <f>IFERROR(INDEX(※編集不可※選択項目!$R$3:$R$51,MATCH(BQ21,※編集不可※選択項目!$T$3:$T$51,0)),0)</f>
        <v>0</v>
      </c>
      <c r="AN21" s="224" t="str">
        <f t="shared" si="30"/>
        <v/>
      </c>
      <c r="AO21" s="224" t="str">
        <f>IF(BR21=※編集不可※選択項目!$L$3,VLOOKUP('新規登録用（本体）'!U21,※編集不可※選択項目!$P$2:$R$13,3,TRUE),AP21)</f>
        <v/>
      </c>
      <c r="AP21" s="224" t="str">
        <f>IF(BR21=※編集不可※選択項目!$L$15,VLOOKUP('新規登録用（本体）'!U21,※編集不可※選択項目!$P$14:$R$25,3,TRUE),AQ21)</f>
        <v/>
      </c>
      <c r="AQ21" s="224" t="str">
        <f>IF(BR21=※編集不可※選択項目!$L$27,VLOOKUP('新規登録用（本体）'!U21,※編集不可※選択項目!$P$26:$R$41,3,TRUE),AR21)</f>
        <v/>
      </c>
      <c r="AR21" s="224" t="str">
        <f>IF(BR21=※編集不可※選択項目!$L$43,VLOOKUP('新規登録用（本体）'!U21,※編集不可※選択項目!$P$42:$R$46,3,TRUE),AS21)</f>
        <v/>
      </c>
      <c r="AS21" s="224" t="str">
        <f>IF(BR21=※編集不可※選択項目!$L$48,VLOOKUP('新規登録用（本体）'!U21,※編集不可※選択項目!$P$47:$R$51,3,TRUE),"")</f>
        <v/>
      </c>
      <c r="AT21" s="225">
        <f>IFERROR(VLOOKUP(Y21&amp;G21&amp;H21,※編集不可※選択項目!X:Y,2,FALSE),0)</f>
        <v>0</v>
      </c>
      <c r="AU21" s="224">
        <f t="shared" si="20"/>
        <v>0</v>
      </c>
      <c r="AV21" s="224">
        <f>IFERROR(INDEX(※編集不可※選択項目!$S$3:$S$51,MATCH(BQ21,※編集不可※選択項目!$T$3:$T$51,0)),0)</f>
        <v>0</v>
      </c>
      <c r="AW21" s="224" t="str">
        <f t="shared" si="31"/>
        <v/>
      </c>
      <c r="AX21" s="224" t="str">
        <f>IF(BR21=※編集不可※選択項目!$L$3,VLOOKUP('新規登録用（本体）'!U21,※編集不可※選択項目!$P$2:$S$13,4,TRUE),AY21)</f>
        <v/>
      </c>
      <c r="AY21" s="224" t="str">
        <f>IF(BR21=※編集不可※選択項目!$L$15,VLOOKUP('新規登録用（本体）'!U21,※編集不可※選択項目!$P$14:$S$25,4,TRUE),AZ21)</f>
        <v/>
      </c>
      <c r="AZ21" s="224" t="str">
        <f>IF(BR21=※編集不可※選択項目!$L$27,VLOOKUP('新規登録用（本体）'!U21,※編集不可※選択項目!$P$26:$S$41,4,TRUE),BA21)</f>
        <v/>
      </c>
      <c r="BA21" s="224" t="str">
        <f>IF(BR21=※編集不可※選択項目!$L$43,VLOOKUP('新規登録用（本体）'!U21,※編集不可※選択項目!$P$42:$S$46,4,TRUE),BB21)</f>
        <v/>
      </c>
      <c r="BB21" s="224" t="str">
        <f>IF(BR21=※編集不可※選択項目!$L$48,VLOOKUP('新規登録用（本体）'!U21,※編集不可※選択項目!$P$47:$S$51,4,TRUE),"")</f>
        <v/>
      </c>
      <c r="BC21" s="225">
        <f>IFERROR(VLOOKUP(Y21&amp;G21&amp;H21,※編集不可※選択項目!X:Y,2,FALSE),0)</f>
        <v>0</v>
      </c>
      <c r="BD21" s="225">
        <f t="shared" si="21"/>
        <v>0</v>
      </c>
      <c r="BE21" s="225"/>
      <c r="BF21" s="225"/>
      <c r="BG21" s="225"/>
      <c r="BH21" s="225" t="str">
        <f t="shared" si="32"/>
        <v/>
      </c>
      <c r="BI21" s="226">
        <f t="shared" si="33"/>
        <v>0</v>
      </c>
      <c r="BJ21" s="226">
        <f t="shared" si="34"/>
        <v>0</v>
      </c>
      <c r="BK21" s="262">
        <f t="shared" si="28"/>
        <v>0</v>
      </c>
      <c r="BL21" s="226">
        <f t="shared" si="13"/>
        <v>0</v>
      </c>
      <c r="BM21" s="226" t="str">
        <f t="shared" si="35"/>
        <v/>
      </c>
      <c r="BN21" s="227">
        <f t="shared" si="36"/>
        <v>0</v>
      </c>
      <c r="BO21" s="227">
        <f t="shared" si="14"/>
        <v>0</v>
      </c>
      <c r="BP21" s="208" t="str">
        <f t="shared" si="15"/>
        <v>＜従来枠＞0 ＜トップ性能枠＞0</v>
      </c>
      <c r="BQ21" s="208" t="str">
        <f>'新規登録用（本体）'!G21&amp;'新規登録用（本体）'!H21&amp;'新規登録用（本体）'!I21</f>
        <v/>
      </c>
      <c r="BR21" s="126" t="str">
        <f t="shared" si="37"/>
        <v/>
      </c>
      <c r="BS21" s="208" t="str">
        <f t="shared" si="38"/>
        <v/>
      </c>
      <c r="BT21" s="227">
        <f t="shared" si="24"/>
        <v>0</v>
      </c>
    </row>
    <row r="22" spans="1:72" s="208" customFormat="1" ht="25.35" customHeight="1" x14ac:dyDescent="0.2">
      <c r="A22" s="210">
        <f t="shared" si="16"/>
        <v>11</v>
      </c>
      <c r="B22" s="171" t="str">
        <f t="shared" si="2"/>
        <v/>
      </c>
      <c r="C22" s="44"/>
      <c r="D22" s="17" t="str">
        <f t="shared" si="17"/>
        <v/>
      </c>
      <c r="E22" s="17" t="str">
        <f t="shared" si="18"/>
        <v/>
      </c>
      <c r="F22" s="97"/>
      <c r="G22" s="16"/>
      <c r="H22" s="15"/>
      <c r="I22" s="17" t="str">
        <f>IF(OR(G22="",H22="",U22=""),"",IFERROR(VLOOKUP(G22&amp;H22&amp;U22,※編集不可※選択項目!$M$3:$R$51,5,FALSE),"該当なし"))</f>
        <v/>
      </c>
      <c r="J22" s="97"/>
      <c r="K22" s="15"/>
      <c r="L22" s="248"/>
      <c r="M22" s="15"/>
      <c r="N22" s="97"/>
      <c r="O22" s="97"/>
      <c r="P22" s="97"/>
      <c r="Q22" s="97"/>
      <c r="R22" s="97"/>
      <c r="S22" s="18" t="str">
        <f t="shared" si="29"/>
        <v/>
      </c>
      <c r="T22" s="15"/>
      <c r="U22" s="15"/>
      <c r="V22" s="15"/>
      <c r="W22" s="15"/>
      <c r="X22" s="15"/>
      <c r="Y22" s="15"/>
      <c r="Z22" s="16"/>
      <c r="AA22" s="16"/>
      <c r="AB22" s="101" t="str">
        <f>IF($C22&lt;&gt;"",※編集不可※選択項目!$J$2,"")</f>
        <v/>
      </c>
      <c r="AC22" s="23"/>
      <c r="AD22" s="97"/>
      <c r="AE22" s="99"/>
      <c r="AF22" s="201" t="str">
        <f t="shared" si="25"/>
        <v>-</v>
      </c>
      <c r="AG22" s="219"/>
      <c r="AH22" s="220"/>
      <c r="AI22" s="121" t="str">
        <f t="shared" si="19"/>
        <v/>
      </c>
      <c r="AJ22" s="221"/>
      <c r="AK22" s="222"/>
      <c r="AL22" s="223"/>
      <c r="AM22" s="224">
        <f>IFERROR(INDEX(※編集不可※選択項目!$R$3:$R$51,MATCH(BQ22,※編集不可※選択項目!$T$3:$T$51,0)),0)</f>
        <v>0</v>
      </c>
      <c r="AN22" s="224" t="str">
        <f t="shared" si="30"/>
        <v/>
      </c>
      <c r="AO22" s="224" t="str">
        <f>IF(BR22=※編集不可※選択項目!$L$3,VLOOKUP('新規登録用（本体）'!U22,※編集不可※選択項目!$P$2:$R$13,3,TRUE),AP22)</f>
        <v/>
      </c>
      <c r="AP22" s="224" t="str">
        <f>IF(BR22=※編集不可※選択項目!$L$15,VLOOKUP('新規登録用（本体）'!U22,※編集不可※選択項目!$P$14:$R$25,3,TRUE),AQ22)</f>
        <v/>
      </c>
      <c r="AQ22" s="224" t="str">
        <f>IF(BR22=※編集不可※選択項目!$L$27,VLOOKUP('新規登録用（本体）'!U22,※編集不可※選択項目!$P$26:$R$41,3,TRUE),AR22)</f>
        <v/>
      </c>
      <c r="AR22" s="224" t="str">
        <f>IF(BR22=※編集不可※選択項目!$L$43,VLOOKUP('新規登録用（本体）'!U22,※編集不可※選択項目!$P$42:$R$46,3,TRUE),AS22)</f>
        <v/>
      </c>
      <c r="AS22" s="224" t="str">
        <f>IF(BR22=※編集不可※選択項目!$L$48,VLOOKUP('新規登録用（本体）'!U22,※編集不可※選択項目!$P$47:$R$51,3,TRUE),"")</f>
        <v/>
      </c>
      <c r="AT22" s="225">
        <f>IFERROR(VLOOKUP(Y22&amp;G22&amp;H22,※編集不可※選択項目!X:Y,2,FALSE),0)</f>
        <v>0</v>
      </c>
      <c r="AU22" s="224">
        <f t="shared" si="20"/>
        <v>0</v>
      </c>
      <c r="AV22" s="224">
        <f>IFERROR(INDEX(※編集不可※選択項目!$S$3:$S$51,MATCH(BQ22,※編集不可※選択項目!$T$3:$T$51,0)),0)</f>
        <v>0</v>
      </c>
      <c r="AW22" s="224" t="str">
        <f t="shared" si="31"/>
        <v/>
      </c>
      <c r="AX22" s="224" t="str">
        <f>IF(BR22=※編集不可※選択項目!$L$3,VLOOKUP('新規登録用（本体）'!U22,※編集不可※選択項目!$P$2:$S$13,4,TRUE),AY22)</f>
        <v/>
      </c>
      <c r="AY22" s="224" t="str">
        <f>IF(BR22=※編集不可※選択項目!$L$15,VLOOKUP('新規登録用（本体）'!U22,※編集不可※選択項目!$P$14:$S$25,4,TRUE),AZ22)</f>
        <v/>
      </c>
      <c r="AZ22" s="224" t="str">
        <f>IF(BR22=※編集不可※選択項目!$L$27,VLOOKUP('新規登録用（本体）'!U22,※編集不可※選択項目!$P$26:$S$41,4,TRUE),BA22)</f>
        <v/>
      </c>
      <c r="BA22" s="224" t="str">
        <f>IF(BR22=※編集不可※選択項目!$L$43,VLOOKUP('新規登録用（本体）'!U22,※編集不可※選択項目!$P$42:$S$46,4,TRUE),BB22)</f>
        <v/>
      </c>
      <c r="BB22" s="224" t="str">
        <f>IF(BR22=※編集不可※選択項目!$L$48,VLOOKUP('新規登録用（本体）'!U22,※編集不可※選択項目!$P$47:$S$51,4,TRUE),"")</f>
        <v/>
      </c>
      <c r="BC22" s="225">
        <f>IFERROR(VLOOKUP(Y22&amp;G22&amp;H22,※編集不可※選択項目!X:Y,2,FALSE),0)</f>
        <v>0</v>
      </c>
      <c r="BD22" s="225">
        <f t="shared" si="21"/>
        <v>0</v>
      </c>
      <c r="BE22" s="225"/>
      <c r="BF22" s="225"/>
      <c r="BG22" s="225"/>
      <c r="BH22" s="225" t="str">
        <f t="shared" si="32"/>
        <v/>
      </c>
      <c r="BI22" s="226">
        <f t="shared" si="33"/>
        <v>0</v>
      </c>
      <c r="BJ22" s="226">
        <f t="shared" si="34"/>
        <v>0</v>
      </c>
      <c r="BK22" s="262">
        <f t="shared" si="28"/>
        <v>0</v>
      </c>
      <c r="BL22" s="226">
        <f t="shared" si="13"/>
        <v>0</v>
      </c>
      <c r="BM22" s="226" t="str">
        <f t="shared" si="35"/>
        <v/>
      </c>
      <c r="BN22" s="227">
        <f t="shared" si="36"/>
        <v>0</v>
      </c>
      <c r="BO22" s="227">
        <f t="shared" si="14"/>
        <v>0</v>
      </c>
      <c r="BP22" s="208" t="str">
        <f t="shared" si="15"/>
        <v>＜従来枠＞0 ＜トップ性能枠＞0</v>
      </c>
      <c r="BQ22" s="208" t="str">
        <f>'新規登録用（本体）'!G22&amp;'新規登録用（本体）'!H22&amp;'新規登録用（本体）'!I22</f>
        <v/>
      </c>
      <c r="BR22" s="126" t="str">
        <f t="shared" si="37"/>
        <v/>
      </c>
      <c r="BS22" s="208" t="str">
        <f t="shared" si="38"/>
        <v/>
      </c>
      <c r="BT22" s="227">
        <f t="shared" si="24"/>
        <v>0</v>
      </c>
    </row>
    <row r="23" spans="1:72" s="208" customFormat="1" ht="25.35" customHeight="1" x14ac:dyDescent="0.2">
      <c r="A23" s="210">
        <f t="shared" si="16"/>
        <v>12</v>
      </c>
      <c r="B23" s="171" t="str">
        <f t="shared" si="2"/>
        <v/>
      </c>
      <c r="C23" s="44"/>
      <c r="D23" s="17" t="str">
        <f t="shared" si="17"/>
        <v/>
      </c>
      <c r="E23" s="17" t="str">
        <f t="shared" si="18"/>
        <v/>
      </c>
      <c r="F23" s="97"/>
      <c r="G23" s="16"/>
      <c r="H23" s="15"/>
      <c r="I23" s="17" t="str">
        <f>IF(OR(G23="",H23="",U23=""),"",IFERROR(VLOOKUP(G23&amp;H23&amp;U23,※編集不可※選択項目!$M$3:$R$51,5,FALSE),"該当なし"))</f>
        <v/>
      </c>
      <c r="J23" s="97"/>
      <c r="K23" s="15"/>
      <c r="L23" s="248"/>
      <c r="M23" s="15"/>
      <c r="N23" s="97"/>
      <c r="O23" s="97"/>
      <c r="P23" s="97"/>
      <c r="Q23" s="97"/>
      <c r="R23" s="97"/>
      <c r="S23" s="18" t="str">
        <f t="shared" si="29"/>
        <v/>
      </c>
      <c r="T23" s="15"/>
      <c r="U23" s="15"/>
      <c r="V23" s="15"/>
      <c r="W23" s="15"/>
      <c r="X23" s="15"/>
      <c r="Y23" s="15"/>
      <c r="Z23" s="16"/>
      <c r="AA23" s="16"/>
      <c r="AB23" s="101" t="str">
        <f>IF($C23&lt;&gt;"",※編集不可※選択項目!$J$2,"")</f>
        <v/>
      </c>
      <c r="AC23" s="23"/>
      <c r="AD23" s="97"/>
      <c r="AE23" s="99"/>
      <c r="AF23" s="201" t="str">
        <f t="shared" si="25"/>
        <v>-</v>
      </c>
      <c r="AG23" s="219"/>
      <c r="AH23" s="220"/>
      <c r="AI23" s="121" t="str">
        <f t="shared" si="19"/>
        <v/>
      </c>
      <c r="AJ23" s="221"/>
      <c r="AK23" s="222"/>
      <c r="AL23" s="223"/>
      <c r="AM23" s="224">
        <f>IFERROR(INDEX(※編集不可※選択項目!$R$3:$R$51,MATCH(BQ23,※編集不可※選択項目!$T$3:$T$51,0)),0)</f>
        <v>0</v>
      </c>
      <c r="AN23" s="224" t="str">
        <f t="shared" si="30"/>
        <v/>
      </c>
      <c r="AO23" s="224" t="str">
        <f>IF(BR23=※編集不可※選択項目!$L$3,VLOOKUP('新規登録用（本体）'!U23,※編集不可※選択項目!$P$2:$R$13,3,TRUE),AP23)</f>
        <v/>
      </c>
      <c r="AP23" s="224" t="str">
        <f>IF(BR23=※編集不可※選択項目!$L$15,VLOOKUP('新規登録用（本体）'!U23,※編集不可※選択項目!$P$14:$R$25,3,TRUE),AQ23)</f>
        <v/>
      </c>
      <c r="AQ23" s="224" t="str">
        <f>IF(BR23=※編集不可※選択項目!$L$27,VLOOKUP('新規登録用（本体）'!U23,※編集不可※選択項目!$P$26:$R$41,3,TRUE),AR23)</f>
        <v/>
      </c>
      <c r="AR23" s="224" t="str">
        <f>IF(BR23=※編集不可※選択項目!$L$43,VLOOKUP('新規登録用（本体）'!U23,※編集不可※選択項目!$P$42:$R$46,3,TRUE),AS23)</f>
        <v/>
      </c>
      <c r="AS23" s="224" t="str">
        <f>IF(BR23=※編集不可※選択項目!$L$48,VLOOKUP('新規登録用（本体）'!U23,※編集不可※選択項目!$P$47:$R$51,3,TRUE),"")</f>
        <v/>
      </c>
      <c r="AT23" s="225">
        <f>IFERROR(VLOOKUP(Y23&amp;G23&amp;H23,※編集不可※選択項目!X:Y,2,FALSE),0)</f>
        <v>0</v>
      </c>
      <c r="AU23" s="224">
        <f t="shared" si="20"/>
        <v>0</v>
      </c>
      <c r="AV23" s="224">
        <f>IFERROR(INDEX(※編集不可※選択項目!$S$3:$S$51,MATCH(BQ23,※編集不可※選択項目!$T$3:$T$51,0)),0)</f>
        <v>0</v>
      </c>
      <c r="AW23" s="224" t="str">
        <f t="shared" si="31"/>
        <v/>
      </c>
      <c r="AX23" s="224" t="str">
        <f>IF(BR23=※編集不可※選択項目!$L$3,VLOOKUP('新規登録用（本体）'!U23,※編集不可※選択項目!$P$2:$S$13,4,TRUE),AY23)</f>
        <v/>
      </c>
      <c r="AY23" s="224" t="str">
        <f>IF(BR23=※編集不可※選択項目!$L$15,VLOOKUP('新規登録用（本体）'!U23,※編集不可※選択項目!$P$14:$S$25,4,TRUE),AZ23)</f>
        <v/>
      </c>
      <c r="AZ23" s="224" t="str">
        <f>IF(BR23=※編集不可※選択項目!$L$27,VLOOKUP('新規登録用（本体）'!U23,※編集不可※選択項目!$P$26:$S$41,4,TRUE),BA23)</f>
        <v/>
      </c>
      <c r="BA23" s="224" t="str">
        <f>IF(BR23=※編集不可※選択項目!$L$43,VLOOKUP('新規登録用（本体）'!U23,※編集不可※選択項目!$P$42:$S$46,4,TRUE),BB23)</f>
        <v/>
      </c>
      <c r="BB23" s="224" t="str">
        <f>IF(BR23=※編集不可※選択項目!$L$48,VLOOKUP('新規登録用（本体）'!U23,※編集不可※選択項目!$P$47:$S$51,4,TRUE),"")</f>
        <v/>
      </c>
      <c r="BC23" s="225">
        <f>IFERROR(VLOOKUP(Y23&amp;G23&amp;H23,※編集不可※選択項目!X:Y,2,FALSE),0)</f>
        <v>0</v>
      </c>
      <c r="BD23" s="225">
        <f t="shared" si="21"/>
        <v>0</v>
      </c>
      <c r="BE23" s="225"/>
      <c r="BF23" s="225"/>
      <c r="BG23" s="225"/>
      <c r="BH23" s="225" t="str">
        <f t="shared" si="32"/>
        <v/>
      </c>
      <c r="BI23" s="226">
        <f t="shared" si="33"/>
        <v>0</v>
      </c>
      <c r="BJ23" s="226">
        <f t="shared" si="34"/>
        <v>0</v>
      </c>
      <c r="BK23" s="262">
        <f t="shared" si="28"/>
        <v>0</v>
      </c>
      <c r="BL23" s="226">
        <f t="shared" si="13"/>
        <v>0</v>
      </c>
      <c r="BM23" s="226" t="str">
        <f t="shared" si="35"/>
        <v/>
      </c>
      <c r="BN23" s="227">
        <f t="shared" si="36"/>
        <v>0</v>
      </c>
      <c r="BO23" s="227">
        <f t="shared" si="14"/>
        <v>0</v>
      </c>
      <c r="BP23" s="208" t="str">
        <f t="shared" si="15"/>
        <v>＜従来枠＞0 ＜トップ性能枠＞0</v>
      </c>
      <c r="BQ23" s="208" t="str">
        <f>'新規登録用（本体）'!G23&amp;'新規登録用（本体）'!H23&amp;'新規登録用（本体）'!I23</f>
        <v/>
      </c>
      <c r="BR23" s="126" t="str">
        <f t="shared" si="37"/>
        <v/>
      </c>
      <c r="BS23" s="208" t="str">
        <f t="shared" si="38"/>
        <v/>
      </c>
      <c r="BT23" s="227">
        <f t="shared" si="24"/>
        <v>0</v>
      </c>
    </row>
    <row r="24" spans="1:72" s="208" customFormat="1" ht="25.35" customHeight="1" x14ac:dyDescent="0.2">
      <c r="A24" s="210">
        <f t="shared" si="16"/>
        <v>13</v>
      </c>
      <c r="B24" s="171" t="str">
        <f t="shared" si="2"/>
        <v/>
      </c>
      <c r="C24" s="44"/>
      <c r="D24" s="17" t="str">
        <f t="shared" si="17"/>
        <v/>
      </c>
      <c r="E24" s="17" t="str">
        <f t="shared" si="18"/>
        <v/>
      </c>
      <c r="F24" s="97"/>
      <c r="G24" s="16"/>
      <c r="H24" s="15"/>
      <c r="I24" s="17" t="str">
        <f>IF(OR(G24="",H24="",U24=""),"",IFERROR(VLOOKUP(G24&amp;H24&amp;U24,※編集不可※選択項目!$M$3:$R$51,5,FALSE),"該当なし"))</f>
        <v/>
      </c>
      <c r="J24" s="97"/>
      <c r="K24" s="15"/>
      <c r="L24" s="248"/>
      <c r="M24" s="15"/>
      <c r="N24" s="97"/>
      <c r="O24" s="97"/>
      <c r="P24" s="97"/>
      <c r="Q24" s="97"/>
      <c r="R24" s="97"/>
      <c r="S24" s="18" t="str">
        <f t="shared" si="29"/>
        <v/>
      </c>
      <c r="T24" s="15"/>
      <c r="U24" s="15"/>
      <c r="V24" s="15"/>
      <c r="W24" s="15"/>
      <c r="X24" s="15"/>
      <c r="Y24" s="15"/>
      <c r="Z24" s="16"/>
      <c r="AA24" s="16"/>
      <c r="AB24" s="101" t="str">
        <f>IF($C24&lt;&gt;"",※編集不可※選択項目!$J$2,"")</f>
        <v/>
      </c>
      <c r="AC24" s="23"/>
      <c r="AD24" s="97"/>
      <c r="AE24" s="99"/>
      <c r="AF24" s="201" t="str">
        <f t="shared" si="25"/>
        <v>-</v>
      </c>
      <c r="AG24" s="219"/>
      <c r="AH24" s="220"/>
      <c r="AI24" s="121" t="str">
        <f t="shared" si="19"/>
        <v/>
      </c>
      <c r="AJ24" s="221"/>
      <c r="AK24" s="222"/>
      <c r="AL24" s="223"/>
      <c r="AM24" s="224">
        <f>IFERROR(INDEX(※編集不可※選択項目!$R$3:$R$51,MATCH(BQ24,※編集不可※選択項目!$T$3:$T$51,0)),0)</f>
        <v>0</v>
      </c>
      <c r="AN24" s="224" t="str">
        <f t="shared" si="30"/>
        <v/>
      </c>
      <c r="AO24" s="224" t="str">
        <f>IF(BR24=※編集不可※選択項目!$L$3,VLOOKUP('新規登録用（本体）'!U24,※編集不可※選択項目!$P$2:$R$13,3,TRUE),AP24)</f>
        <v/>
      </c>
      <c r="AP24" s="224" t="str">
        <f>IF(BR24=※編集不可※選択項目!$L$15,VLOOKUP('新規登録用（本体）'!U24,※編集不可※選択項目!$P$14:$R$25,3,TRUE),AQ24)</f>
        <v/>
      </c>
      <c r="AQ24" s="224" t="str">
        <f>IF(BR24=※編集不可※選択項目!$L$27,VLOOKUP('新規登録用（本体）'!U24,※編集不可※選択項目!$P$26:$R$41,3,TRUE),AR24)</f>
        <v/>
      </c>
      <c r="AR24" s="224" t="str">
        <f>IF(BR24=※編集不可※選択項目!$L$43,VLOOKUP('新規登録用（本体）'!U24,※編集不可※選択項目!$P$42:$R$46,3,TRUE),AS24)</f>
        <v/>
      </c>
      <c r="AS24" s="224" t="str">
        <f>IF(BR24=※編集不可※選択項目!$L$48,VLOOKUP('新規登録用（本体）'!U24,※編集不可※選択項目!$P$47:$R$51,3,TRUE),"")</f>
        <v/>
      </c>
      <c r="AT24" s="225">
        <f>IFERROR(VLOOKUP(Y24&amp;G24&amp;H24,※編集不可※選択項目!X:Y,2,FALSE),0)</f>
        <v>0</v>
      </c>
      <c r="AU24" s="224">
        <f t="shared" si="20"/>
        <v>0</v>
      </c>
      <c r="AV24" s="224">
        <f>IFERROR(INDEX(※編集不可※選択項目!$S$3:$S$51,MATCH(BQ24,※編集不可※選択項目!$T$3:$T$51,0)),0)</f>
        <v>0</v>
      </c>
      <c r="AW24" s="224" t="str">
        <f t="shared" si="31"/>
        <v/>
      </c>
      <c r="AX24" s="224" t="str">
        <f>IF(BR24=※編集不可※選択項目!$L$3,VLOOKUP('新規登録用（本体）'!U24,※編集不可※選択項目!$P$2:$S$13,4,TRUE),AY24)</f>
        <v/>
      </c>
      <c r="AY24" s="224" t="str">
        <f>IF(BR24=※編集不可※選択項目!$L$15,VLOOKUP('新規登録用（本体）'!U24,※編集不可※選択項目!$P$14:$S$25,4,TRUE),AZ24)</f>
        <v/>
      </c>
      <c r="AZ24" s="224" t="str">
        <f>IF(BR24=※編集不可※選択項目!$L$27,VLOOKUP('新規登録用（本体）'!U24,※編集不可※選択項目!$P$26:$S$41,4,TRUE),BA24)</f>
        <v/>
      </c>
      <c r="BA24" s="224" t="str">
        <f>IF(BR24=※編集不可※選択項目!$L$43,VLOOKUP('新規登録用（本体）'!U24,※編集不可※選択項目!$P$42:$S$46,4,TRUE),BB24)</f>
        <v/>
      </c>
      <c r="BB24" s="224" t="str">
        <f>IF(BR24=※編集不可※選択項目!$L$48,VLOOKUP('新規登録用（本体）'!U24,※編集不可※選択項目!$P$47:$S$51,4,TRUE),"")</f>
        <v/>
      </c>
      <c r="BC24" s="225">
        <f>IFERROR(VLOOKUP(Y24&amp;G24&amp;H24,※編集不可※選択項目!X:Y,2,FALSE),0)</f>
        <v>0</v>
      </c>
      <c r="BD24" s="225">
        <f t="shared" si="21"/>
        <v>0</v>
      </c>
      <c r="BE24" s="225"/>
      <c r="BF24" s="225"/>
      <c r="BG24" s="225"/>
      <c r="BH24" s="225" t="str">
        <f t="shared" si="32"/>
        <v/>
      </c>
      <c r="BI24" s="226">
        <f t="shared" si="33"/>
        <v>0</v>
      </c>
      <c r="BJ24" s="226">
        <f t="shared" si="34"/>
        <v>0</v>
      </c>
      <c r="BK24" s="262">
        <f t="shared" si="28"/>
        <v>0</v>
      </c>
      <c r="BL24" s="226">
        <f t="shared" si="13"/>
        <v>0</v>
      </c>
      <c r="BM24" s="226" t="str">
        <f t="shared" si="35"/>
        <v/>
      </c>
      <c r="BN24" s="227">
        <f t="shared" si="36"/>
        <v>0</v>
      </c>
      <c r="BO24" s="227">
        <f t="shared" si="14"/>
        <v>0</v>
      </c>
      <c r="BP24" s="208" t="str">
        <f t="shared" si="15"/>
        <v>＜従来枠＞0 ＜トップ性能枠＞0</v>
      </c>
      <c r="BQ24" s="208" t="str">
        <f>'新規登録用（本体）'!G24&amp;'新規登録用（本体）'!H24&amp;'新規登録用（本体）'!I24</f>
        <v/>
      </c>
      <c r="BR24" s="126" t="str">
        <f t="shared" si="37"/>
        <v/>
      </c>
      <c r="BS24" s="208" t="str">
        <f t="shared" si="38"/>
        <v/>
      </c>
      <c r="BT24" s="227">
        <f t="shared" si="24"/>
        <v>0</v>
      </c>
    </row>
    <row r="25" spans="1:72" s="208" customFormat="1" ht="25.35" customHeight="1" x14ac:dyDescent="0.2">
      <c r="A25" s="210">
        <f t="shared" si="16"/>
        <v>14</v>
      </c>
      <c r="B25" s="171" t="str">
        <f t="shared" si="2"/>
        <v/>
      </c>
      <c r="C25" s="44"/>
      <c r="D25" s="17" t="str">
        <f t="shared" si="17"/>
        <v/>
      </c>
      <c r="E25" s="17" t="str">
        <f t="shared" si="18"/>
        <v/>
      </c>
      <c r="F25" s="97"/>
      <c r="G25" s="16"/>
      <c r="H25" s="15"/>
      <c r="I25" s="17" t="str">
        <f>IF(OR(G25="",H25="",U25=""),"",IFERROR(VLOOKUP(G25&amp;H25&amp;U25,※編集不可※選択項目!$M$3:$R$51,5,FALSE),"該当なし"))</f>
        <v/>
      </c>
      <c r="J25" s="97"/>
      <c r="K25" s="15"/>
      <c r="L25" s="248"/>
      <c r="M25" s="15"/>
      <c r="N25" s="97"/>
      <c r="O25" s="97"/>
      <c r="P25" s="97"/>
      <c r="Q25" s="97"/>
      <c r="R25" s="97"/>
      <c r="S25" s="18" t="str">
        <f t="shared" si="29"/>
        <v/>
      </c>
      <c r="T25" s="15"/>
      <c r="U25" s="15"/>
      <c r="V25" s="15"/>
      <c r="W25" s="15"/>
      <c r="X25" s="15"/>
      <c r="Y25" s="15"/>
      <c r="Z25" s="16"/>
      <c r="AA25" s="16"/>
      <c r="AB25" s="101" t="str">
        <f>IF($C25&lt;&gt;"",※編集不可※選択項目!$J$2,"")</f>
        <v/>
      </c>
      <c r="AC25" s="23"/>
      <c r="AD25" s="97"/>
      <c r="AE25" s="99"/>
      <c r="AF25" s="201" t="str">
        <f t="shared" si="25"/>
        <v>-</v>
      </c>
      <c r="AG25" s="219"/>
      <c r="AH25" s="220"/>
      <c r="AI25" s="121" t="str">
        <f t="shared" si="19"/>
        <v/>
      </c>
      <c r="AJ25" s="221"/>
      <c r="AK25" s="222"/>
      <c r="AL25" s="223"/>
      <c r="AM25" s="224">
        <f>IFERROR(INDEX(※編集不可※選択項目!$R$3:$R$51,MATCH(BQ25,※編集不可※選択項目!$T$3:$T$51,0)),0)</f>
        <v>0</v>
      </c>
      <c r="AN25" s="224" t="str">
        <f t="shared" si="30"/>
        <v/>
      </c>
      <c r="AO25" s="224" t="str">
        <f>IF(BR25=※編集不可※選択項目!$L$3,VLOOKUP('新規登録用（本体）'!U25,※編集不可※選択項目!$P$2:$R$13,3,TRUE),AP25)</f>
        <v/>
      </c>
      <c r="AP25" s="224" t="str">
        <f>IF(BR25=※編集不可※選択項目!$L$15,VLOOKUP('新規登録用（本体）'!U25,※編集不可※選択項目!$P$14:$R$25,3,TRUE),AQ25)</f>
        <v/>
      </c>
      <c r="AQ25" s="224" t="str">
        <f>IF(BR25=※編集不可※選択項目!$L$27,VLOOKUP('新規登録用（本体）'!U25,※編集不可※選択項目!$P$26:$R$41,3,TRUE),AR25)</f>
        <v/>
      </c>
      <c r="AR25" s="224" t="str">
        <f>IF(BR25=※編集不可※選択項目!$L$43,VLOOKUP('新規登録用（本体）'!U25,※編集不可※選択項目!$P$42:$R$46,3,TRUE),AS25)</f>
        <v/>
      </c>
      <c r="AS25" s="224" t="str">
        <f>IF(BR25=※編集不可※選択項目!$L$48,VLOOKUP('新規登録用（本体）'!U25,※編集不可※選択項目!$P$47:$R$51,3,TRUE),"")</f>
        <v/>
      </c>
      <c r="AT25" s="225">
        <f>IFERROR(VLOOKUP(Y25&amp;G25&amp;H25,※編集不可※選択項目!X:Y,2,FALSE),0)</f>
        <v>0</v>
      </c>
      <c r="AU25" s="224">
        <f t="shared" si="20"/>
        <v>0</v>
      </c>
      <c r="AV25" s="224">
        <f>IFERROR(INDEX(※編集不可※選択項目!$S$3:$S$51,MATCH(BQ25,※編集不可※選択項目!$T$3:$T$51,0)),0)</f>
        <v>0</v>
      </c>
      <c r="AW25" s="224" t="str">
        <f t="shared" si="31"/>
        <v/>
      </c>
      <c r="AX25" s="224" t="str">
        <f>IF(BR25=※編集不可※選択項目!$L$3,VLOOKUP('新規登録用（本体）'!U25,※編集不可※選択項目!$P$2:$S$13,4,TRUE),AY25)</f>
        <v/>
      </c>
      <c r="AY25" s="224" t="str">
        <f>IF(BR25=※編集不可※選択項目!$L$15,VLOOKUP('新規登録用（本体）'!U25,※編集不可※選択項目!$P$14:$S$25,4,TRUE),AZ25)</f>
        <v/>
      </c>
      <c r="AZ25" s="224" t="str">
        <f>IF(BR25=※編集不可※選択項目!$L$27,VLOOKUP('新規登録用（本体）'!U25,※編集不可※選択項目!$P$26:$S$41,4,TRUE),BA25)</f>
        <v/>
      </c>
      <c r="BA25" s="224" t="str">
        <f>IF(BR25=※編集不可※選択項目!$L$43,VLOOKUP('新規登録用（本体）'!U25,※編集不可※選択項目!$P$42:$S$46,4,TRUE),BB25)</f>
        <v/>
      </c>
      <c r="BB25" s="224" t="str">
        <f>IF(BR25=※編集不可※選択項目!$L$48,VLOOKUP('新規登録用（本体）'!U25,※編集不可※選択項目!$P$47:$S$51,4,TRUE),"")</f>
        <v/>
      </c>
      <c r="BC25" s="225">
        <f>IFERROR(VLOOKUP(Y25&amp;G25&amp;H25,※編集不可※選択項目!X:Y,2,FALSE),0)</f>
        <v>0</v>
      </c>
      <c r="BD25" s="225">
        <f t="shared" si="21"/>
        <v>0</v>
      </c>
      <c r="BE25" s="225"/>
      <c r="BF25" s="225"/>
      <c r="BG25" s="225"/>
      <c r="BH25" s="225" t="str">
        <f t="shared" si="32"/>
        <v/>
      </c>
      <c r="BI25" s="226">
        <f t="shared" si="33"/>
        <v>0</v>
      </c>
      <c r="BJ25" s="226">
        <f t="shared" si="34"/>
        <v>0</v>
      </c>
      <c r="BK25" s="262">
        <f t="shared" si="28"/>
        <v>0</v>
      </c>
      <c r="BL25" s="226">
        <f t="shared" si="13"/>
        <v>0</v>
      </c>
      <c r="BM25" s="226" t="str">
        <f t="shared" si="35"/>
        <v/>
      </c>
      <c r="BN25" s="227">
        <f t="shared" si="36"/>
        <v>0</v>
      </c>
      <c r="BO25" s="227">
        <f t="shared" si="14"/>
        <v>0</v>
      </c>
      <c r="BP25" s="208" t="str">
        <f t="shared" si="15"/>
        <v>＜従来枠＞0 ＜トップ性能枠＞0</v>
      </c>
      <c r="BQ25" s="208" t="str">
        <f>'新規登録用（本体）'!G25&amp;'新規登録用（本体）'!H25&amp;'新規登録用（本体）'!I25</f>
        <v/>
      </c>
      <c r="BR25" s="126" t="str">
        <f t="shared" si="37"/>
        <v/>
      </c>
      <c r="BS25" s="208" t="str">
        <f t="shared" si="38"/>
        <v/>
      </c>
      <c r="BT25" s="227">
        <f t="shared" si="24"/>
        <v>0</v>
      </c>
    </row>
    <row r="26" spans="1:72" s="208" customFormat="1" ht="25.35" customHeight="1" x14ac:dyDescent="0.2">
      <c r="A26" s="210">
        <f t="shared" si="16"/>
        <v>15</v>
      </c>
      <c r="B26" s="171" t="str">
        <f t="shared" si="2"/>
        <v/>
      </c>
      <c r="C26" s="44"/>
      <c r="D26" s="17" t="str">
        <f t="shared" si="17"/>
        <v/>
      </c>
      <c r="E26" s="17" t="str">
        <f t="shared" si="18"/>
        <v/>
      </c>
      <c r="F26" s="97"/>
      <c r="G26" s="16"/>
      <c r="H26" s="15"/>
      <c r="I26" s="17" t="str">
        <f>IF(OR(G26="",H26="",U26=""),"",IFERROR(VLOOKUP(G26&amp;H26&amp;U26,※編集不可※選択項目!$M$3:$R$51,5,FALSE),"該当なし"))</f>
        <v/>
      </c>
      <c r="J26" s="97"/>
      <c r="K26" s="15"/>
      <c r="L26" s="248"/>
      <c r="M26" s="15"/>
      <c r="N26" s="97"/>
      <c r="O26" s="97"/>
      <c r="P26" s="97"/>
      <c r="Q26" s="97"/>
      <c r="R26" s="97"/>
      <c r="S26" s="18" t="str">
        <f t="shared" si="29"/>
        <v/>
      </c>
      <c r="T26" s="15"/>
      <c r="U26" s="15"/>
      <c r="V26" s="15"/>
      <c r="W26" s="15"/>
      <c r="X26" s="15"/>
      <c r="Y26" s="15"/>
      <c r="Z26" s="16"/>
      <c r="AA26" s="16"/>
      <c r="AB26" s="101" t="str">
        <f>IF($C26&lt;&gt;"",※編集不可※選択項目!$J$2,"")</f>
        <v/>
      </c>
      <c r="AC26" s="23"/>
      <c r="AD26" s="97"/>
      <c r="AE26" s="99"/>
      <c r="AF26" s="201" t="str">
        <f t="shared" si="25"/>
        <v>-</v>
      </c>
      <c r="AG26" s="219"/>
      <c r="AH26" s="220"/>
      <c r="AI26" s="121" t="str">
        <f t="shared" si="19"/>
        <v/>
      </c>
      <c r="AJ26" s="221"/>
      <c r="AK26" s="222"/>
      <c r="AL26" s="223"/>
      <c r="AM26" s="224">
        <f>IFERROR(INDEX(※編集不可※選択項目!$R$3:$R$51,MATCH(BQ26,※編集不可※選択項目!$T$3:$T$51,0)),0)</f>
        <v>0</v>
      </c>
      <c r="AN26" s="224" t="str">
        <f t="shared" si="30"/>
        <v/>
      </c>
      <c r="AO26" s="224" t="str">
        <f>IF(BR26=※編集不可※選択項目!$L$3,VLOOKUP('新規登録用（本体）'!U26,※編集不可※選択項目!$P$2:$R$13,3,TRUE),AP26)</f>
        <v/>
      </c>
      <c r="AP26" s="224" t="str">
        <f>IF(BR26=※編集不可※選択項目!$L$15,VLOOKUP('新規登録用（本体）'!U26,※編集不可※選択項目!$P$14:$R$25,3,TRUE),AQ26)</f>
        <v/>
      </c>
      <c r="AQ26" s="224" t="str">
        <f>IF(BR26=※編集不可※選択項目!$L$27,VLOOKUP('新規登録用（本体）'!U26,※編集不可※選択項目!$P$26:$R$41,3,TRUE),AR26)</f>
        <v/>
      </c>
      <c r="AR26" s="224" t="str">
        <f>IF(BR26=※編集不可※選択項目!$L$43,VLOOKUP('新規登録用（本体）'!U26,※編集不可※選択項目!$P$42:$R$46,3,TRUE),AS26)</f>
        <v/>
      </c>
      <c r="AS26" s="224" t="str">
        <f>IF(BR26=※編集不可※選択項目!$L$48,VLOOKUP('新規登録用（本体）'!U26,※編集不可※選択項目!$P$47:$R$51,3,TRUE),"")</f>
        <v/>
      </c>
      <c r="AT26" s="225">
        <f>IFERROR(VLOOKUP(Y26&amp;G26&amp;H26,※編集不可※選択項目!X:Y,2,FALSE),0)</f>
        <v>0</v>
      </c>
      <c r="AU26" s="224">
        <f t="shared" si="20"/>
        <v>0</v>
      </c>
      <c r="AV26" s="224">
        <f>IFERROR(INDEX(※編集不可※選択項目!$S$3:$S$51,MATCH(BQ26,※編集不可※選択項目!$T$3:$T$51,0)),0)</f>
        <v>0</v>
      </c>
      <c r="AW26" s="224" t="str">
        <f t="shared" si="31"/>
        <v/>
      </c>
      <c r="AX26" s="224" t="str">
        <f>IF(BR26=※編集不可※選択項目!$L$3,VLOOKUP('新規登録用（本体）'!U26,※編集不可※選択項目!$P$2:$S$13,4,TRUE),AY26)</f>
        <v/>
      </c>
      <c r="AY26" s="224" t="str">
        <f>IF(BR26=※編集不可※選択項目!$L$15,VLOOKUP('新規登録用（本体）'!U26,※編集不可※選択項目!$P$14:$S$25,4,TRUE),AZ26)</f>
        <v/>
      </c>
      <c r="AZ26" s="224" t="str">
        <f>IF(BR26=※編集不可※選択項目!$L$27,VLOOKUP('新規登録用（本体）'!U26,※編集不可※選択項目!$P$26:$S$41,4,TRUE),BA26)</f>
        <v/>
      </c>
      <c r="BA26" s="224" t="str">
        <f>IF(BR26=※編集不可※選択項目!$L$43,VLOOKUP('新規登録用（本体）'!U26,※編集不可※選択項目!$P$42:$S$46,4,TRUE),BB26)</f>
        <v/>
      </c>
      <c r="BB26" s="224" t="str">
        <f>IF(BR26=※編集不可※選択項目!$L$48,VLOOKUP('新規登録用（本体）'!U26,※編集不可※選択項目!$P$47:$S$51,4,TRUE),"")</f>
        <v/>
      </c>
      <c r="BC26" s="225">
        <f>IFERROR(VLOOKUP(Y26&amp;G26&amp;H26,※編集不可※選択項目!X:Y,2,FALSE),0)</f>
        <v>0</v>
      </c>
      <c r="BD26" s="225">
        <f t="shared" si="21"/>
        <v>0</v>
      </c>
      <c r="BE26" s="225"/>
      <c r="BF26" s="225"/>
      <c r="BG26" s="225"/>
      <c r="BH26" s="225" t="str">
        <f t="shared" si="32"/>
        <v/>
      </c>
      <c r="BI26" s="226">
        <f t="shared" si="33"/>
        <v>0</v>
      </c>
      <c r="BJ26" s="226">
        <f t="shared" si="34"/>
        <v>0</v>
      </c>
      <c r="BK26" s="262">
        <f t="shared" si="28"/>
        <v>0</v>
      </c>
      <c r="BL26" s="226">
        <f t="shared" si="13"/>
        <v>0</v>
      </c>
      <c r="BM26" s="226" t="str">
        <f t="shared" si="35"/>
        <v/>
      </c>
      <c r="BN26" s="227">
        <f t="shared" si="36"/>
        <v>0</v>
      </c>
      <c r="BO26" s="227">
        <f t="shared" si="14"/>
        <v>0</v>
      </c>
      <c r="BP26" s="208" t="str">
        <f t="shared" si="15"/>
        <v>＜従来枠＞0 ＜トップ性能枠＞0</v>
      </c>
      <c r="BQ26" s="208" t="str">
        <f>'新規登録用（本体）'!G26&amp;'新規登録用（本体）'!H26&amp;'新規登録用（本体）'!I26</f>
        <v/>
      </c>
      <c r="BR26" s="126" t="str">
        <f t="shared" si="37"/>
        <v/>
      </c>
      <c r="BS26" s="208" t="str">
        <f t="shared" si="38"/>
        <v/>
      </c>
      <c r="BT26" s="227">
        <f t="shared" si="24"/>
        <v>0</v>
      </c>
    </row>
    <row r="27" spans="1:72" s="208" customFormat="1" ht="25.35" customHeight="1" x14ac:dyDescent="0.2">
      <c r="A27" s="210">
        <f t="shared" si="16"/>
        <v>16</v>
      </c>
      <c r="B27" s="171" t="str">
        <f t="shared" si="2"/>
        <v/>
      </c>
      <c r="C27" s="44"/>
      <c r="D27" s="17" t="str">
        <f t="shared" si="17"/>
        <v/>
      </c>
      <c r="E27" s="17" t="str">
        <f t="shared" si="18"/>
        <v/>
      </c>
      <c r="F27" s="97"/>
      <c r="G27" s="16"/>
      <c r="H27" s="15"/>
      <c r="I27" s="17" t="str">
        <f>IF(OR(G27="",H27="",U27=""),"",IFERROR(VLOOKUP(G27&amp;H27&amp;U27,※編集不可※選択項目!$M$3:$R$51,5,FALSE),"該当なし"))</f>
        <v/>
      </c>
      <c r="J27" s="97"/>
      <c r="K27" s="15"/>
      <c r="L27" s="248"/>
      <c r="M27" s="15"/>
      <c r="N27" s="97"/>
      <c r="O27" s="97"/>
      <c r="P27" s="97"/>
      <c r="Q27" s="97"/>
      <c r="R27" s="97"/>
      <c r="S27" s="18" t="str">
        <f t="shared" si="29"/>
        <v/>
      </c>
      <c r="T27" s="15"/>
      <c r="U27" s="15"/>
      <c r="V27" s="15"/>
      <c r="W27" s="15"/>
      <c r="X27" s="15"/>
      <c r="Y27" s="15"/>
      <c r="Z27" s="16"/>
      <c r="AA27" s="16"/>
      <c r="AB27" s="101" t="str">
        <f>IF($C27&lt;&gt;"",※編集不可※選択項目!$J$2,"")</f>
        <v/>
      </c>
      <c r="AC27" s="23"/>
      <c r="AD27" s="97"/>
      <c r="AE27" s="99"/>
      <c r="AF27" s="201" t="str">
        <f t="shared" si="25"/>
        <v>-</v>
      </c>
      <c r="AG27" s="219"/>
      <c r="AH27" s="220"/>
      <c r="AI27" s="121" t="str">
        <f t="shared" si="19"/>
        <v/>
      </c>
      <c r="AJ27" s="221"/>
      <c r="AK27" s="222"/>
      <c r="AL27" s="223"/>
      <c r="AM27" s="224">
        <f>IFERROR(INDEX(※編集不可※選択項目!$R$3:$R$51,MATCH(BQ27,※編集不可※選択項目!$T$3:$T$51,0)),0)</f>
        <v>0</v>
      </c>
      <c r="AN27" s="224" t="str">
        <f t="shared" si="30"/>
        <v/>
      </c>
      <c r="AO27" s="224" t="str">
        <f>IF(BR27=※編集不可※選択項目!$L$3,VLOOKUP('新規登録用（本体）'!U27,※編集不可※選択項目!$P$2:$R$13,3,TRUE),AP27)</f>
        <v/>
      </c>
      <c r="AP27" s="224" t="str">
        <f>IF(BR27=※編集不可※選択項目!$L$15,VLOOKUP('新規登録用（本体）'!U27,※編集不可※選択項目!$P$14:$R$25,3,TRUE),AQ27)</f>
        <v/>
      </c>
      <c r="AQ27" s="224" t="str">
        <f>IF(BR27=※編集不可※選択項目!$L$27,VLOOKUP('新規登録用（本体）'!U27,※編集不可※選択項目!$P$26:$R$41,3,TRUE),AR27)</f>
        <v/>
      </c>
      <c r="AR27" s="224" t="str">
        <f>IF(BR27=※編集不可※選択項目!$L$43,VLOOKUP('新規登録用（本体）'!U27,※編集不可※選択項目!$P$42:$R$46,3,TRUE),AS27)</f>
        <v/>
      </c>
      <c r="AS27" s="224" t="str">
        <f>IF(BR27=※編集不可※選択項目!$L$48,VLOOKUP('新規登録用（本体）'!U27,※編集不可※選択項目!$P$47:$R$51,3,TRUE),"")</f>
        <v/>
      </c>
      <c r="AT27" s="225">
        <f>IFERROR(VLOOKUP(Y27&amp;G27&amp;H27,※編集不可※選択項目!X:Y,2,FALSE),0)</f>
        <v>0</v>
      </c>
      <c r="AU27" s="224">
        <f t="shared" si="20"/>
        <v>0</v>
      </c>
      <c r="AV27" s="224">
        <f>IFERROR(INDEX(※編集不可※選択項目!$S$3:$S$51,MATCH(BQ27,※編集不可※選択項目!$T$3:$T$51,0)),0)</f>
        <v>0</v>
      </c>
      <c r="AW27" s="224" t="str">
        <f t="shared" si="31"/>
        <v/>
      </c>
      <c r="AX27" s="224" t="str">
        <f>IF(BR27=※編集不可※選択項目!$L$3,VLOOKUP('新規登録用（本体）'!U27,※編集不可※選択項目!$P$2:$S$13,4,TRUE),AY27)</f>
        <v/>
      </c>
      <c r="AY27" s="224" t="str">
        <f>IF(BR27=※編集不可※選択項目!$L$15,VLOOKUP('新規登録用（本体）'!U27,※編集不可※選択項目!$P$14:$S$25,4,TRUE),AZ27)</f>
        <v/>
      </c>
      <c r="AZ27" s="224" t="str">
        <f>IF(BR27=※編集不可※選択項目!$L$27,VLOOKUP('新規登録用（本体）'!U27,※編集不可※選択項目!$P$26:$S$41,4,TRUE),BA27)</f>
        <v/>
      </c>
      <c r="BA27" s="224" t="str">
        <f>IF(BR27=※編集不可※選択項目!$L$43,VLOOKUP('新規登録用（本体）'!U27,※編集不可※選択項目!$P$42:$S$46,4,TRUE),BB27)</f>
        <v/>
      </c>
      <c r="BB27" s="224" t="str">
        <f>IF(BR27=※編集不可※選択項目!$L$48,VLOOKUP('新規登録用（本体）'!U27,※編集不可※選択項目!$P$47:$S$51,4,TRUE),"")</f>
        <v/>
      </c>
      <c r="BC27" s="225">
        <f>IFERROR(VLOOKUP(Y27&amp;G27&amp;H27,※編集不可※選択項目!X:Y,2,FALSE),0)</f>
        <v>0</v>
      </c>
      <c r="BD27" s="225">
        <f t="shared" si="21"/>
        <v>0</v>
      </c>
      <c r="BE27" s="225"/>
      <c r="BF27" s="225"/>
      <c r="BG27" s="225"/>
      <c r="BH27" s="225" t="str">
        <f t="shared" si="32"/>
        <v/>
      </c>
      <c r="BI27" s="226">
        <f t="shared" si="33"/>
        <v>0</v>
      </c>
      <c r="BJ27" s="226">
        <f t="shared" si="34"/>
        <v>0</v>
      </c>
      <c r="BK27" s="262">
        <f t="shared" si="28"/>
        <v>0</v>
      </c>
      <c r="BL27" s="226">
        <f t="shared" si="13"/>
        <v>0</v>
      </c>
      <c r="BM27" s="226" t="str">
        <f t="shared" si="35"/>
        <v/>
      </c>
      <c r="BN27" s="227">
        <f t="shared" si="36"/>
        <v>0</v>
      </c>
      <c r="BO27" s="227">
        <f t="shared" si="14"/>
        <v>0</v>
      </c>
      <c r="BP27" s="208" t="str">
        <f t="shared" si="15"/>
        <v>＜従来枠＞0 ＜トップ性能枠＞0</v>
      </c>
      <c r="BQ27" s="208" t="str">
        <f>'新規登録用（本体）'!G27&amp;'新規登録用（本体）'!H27&amp;'新規登録用（本体）'!I27</f>
        <v/>
      </c>
      <c r="BR27" s="126" t="str">
        <f t="shared" si="37"/>
        <v/>
      </c>
      <c r="BS27" s="208" t="str">
        <f t="shared" si="38"/>
        <v/>
      </c>
      <c r="BT27" s="227">
        <f t="shared" si="24"/>
        <v>0</v>
      </c>
    </row>
    <row r="28" spans="1:72" s="208" customFormat="1" ht="25.35" customHeight="1" x14ac:dyDescent="0.2">
      <c r="A28" s="210">
        <f t="shared" si="16"/>
        <v>17</v>
      </c>
      <c r="B28" s="171" t="str">
        <f t="shared" si="2"/>
        <v/>
      </c>
      <c r="C28" s="44"/>
      <c r="D28" s="17" t="str">
        <f t="shared" si="17"/>
        <v/>
      </c>
      <c r="E28" s="17" t="str">
        <f t="shared" si="18"/>
        <v/>
      </c>
      <c r="F28" s="97"/>
      <c r="G28" s="16"/>
      <c r="H28" s="15"/>
      <c r="I28" s="17" t="str">
        <f>IF(OR(G28="",H28="",U28=""),"",IFERROR(VLOOKUP(G28&amp;H28&amp;U28,※編集不可※選択項目!$M$3:$R$51,5,FALSE),"該当なし"))</f>
        <v/>
      </c>
      <c r="J28" s="97"/>
      <c r="K28" s="15"/>
      <c r="L28" s="248"/>
      <c r="M28" s="15"/>
      <c r="N28" s="97"/>
      <c r="O28" s="97"/>
      <c r="P28" s="97"/>
      <c r="Q28" s="97"/>
      <c r="R28" s="97"/>
      <c r="S28" s="18" t="str">
        <f t="shared" si="29"/>
        <v/>
      </c>
      <c r="T28" s="15"/>
      <c r="U28" s="15"/>
      <c r="V28" s="15"/>
      <c r="W28" s="15"/>
      <c r="X28" s="15"/>
      <c r="Y28" s="15"/>
      <c r="Z28" s="16"/>
      <c r="AA28" s="16"/>
      <c r="AB28" s="101" t="str">
        <f>IF($C28&lt;&gt;"",※編集不可※選択項目!$J$2,"")</f>
        <v/>
      </c>
      <c r="AC28" s="23"/>
      <c r="AD28" s="97"/>
      <c r="AE28" s="99"/>
      <c r="AF28" s="201" t="str">
        <f t="shared" si="25"/>
        <v>-</v>
      </c>
      <c r="AG28" s="219"/>
      <c r="AH28" s="220"/>
      <c r="AI28" s="121" t="str">
        <f t="shared" si="19"/>
        <v/>
      </c>
      <c r="AJ28" s="221"/>
      <c r="AK28" s="222"/>
      <c r="AL28" s="223"/>
      <c r="AM28" s="224">
        <f>IFERROR(INDEX(※編集不可※選択項目!$R$3:$R$51,MATCH(BQ28,※編集不可※選択項目!$T$3:$T$51,0)),0)</f>
        <v>0</v>
      </c>
      <c r="AN28" s="224" t="str">
        <f t="shared" si="30"/>
        <v/>
      </c>
      <c r="AO28" s="224" t="str">
        <f>IF(BR28=※編集不可※選択項目!$L$3,VLOOKUP('新規登録用（本体）'!U28,※編集不可※選択項目!$P$2:$R$13,3,TRUE),AP28)</f>
        <v/>
      </c>
      <c r="AP28" s="224" t="str">
        <f>IF(BR28=※編集不可※選択項目!$L$15,VLOOKUP('新規登録用（本体）'!U28,※編集不可※選択項目!$P$14:$R$25,3,TRUE),AQ28)</f>
        <v/>
      </c>
      <c r="AQ28" s="224" t="str">
        <f>IF(BR28=※編集不可※選択項目!$L$27,VLOOKUP('新規登録用（本体）'!U28,※編集不可※選択項目!$P$26:$R$41,3,TRUE),AR28)</f>
        <v/>
      </c>
      <c r="AR28" s="224" t="str">
        <f>IF(BR28=※編集不可※選択項目!$L$43,VLOOKUP('新規登録用（本体）'!U28,※編集不可※選択項目!$P$42:$R$46,3,TRUE),AS28)</f>
        <v/>
      </c>
      <c r="AS28" s="224" t="str">
        <f>IF(BR28=※編集不可※選択項目!$L$48,VLOOKUP('新規登録用（本体）'!U28,※編集不可※選択項目!$P$47:$R$51,3,TRUE),"")</f>
        <v/>
      </c>
      <c r="AT28" s="225">
        <f>IFERROR(VLOOKUP(Y28&amp;G28&amp;H28,※編集不可※選択項目!X:Y,2,FALSE),0)</f>
        <v>0</v>
      </c>
      <c r="AU28" s="224">
        <f t="shared" si="20"/>
        <v>0</v>
      </c>
      <c r="AV28" s="224">
        <f>IFERROR(INDEX(※編集不可※選択項目!$S$3:$S$51,MATCH(BQ28,※編集不可※選択項目!$T$3:$T$51,0)),0)</f>
        <v>0</v>
      </c>
      <c r="AW28" s="224" t="str">
        <f t="shared" si="31"/>
        <v/>
      </c>
      <c r="AX28" s="224" t="str">
        <f>IF(BR28=※編集不可※選択項目!$L$3,VLOOKUP('新規登録用（本体）'!U28,※編集不可※選択項目!$P$2:$S$13,4,TRUE),AY28)</f>
        <v/>
      </c>
      <c r="AY28" s="224" t="str">
        <f>IF(BR28=※編集不可※選択項目!$L$15,VLOOKUP('新規登録用（本体）'!U28,※編集不可※選択項目!$P$14:$S$25,4,TRUE),AZ28)</f>
        <v/>
      </c>
      <c r="AZ28" s="224" t="str">
        <f>IF(BR28=※編集不可※選択項目!$L$27,VLOOKUP('新規登録用（本体）'!U28,※編集不可※選択項目!$P$26:$S$41,4,TRUE),BA28)</f>
        <v/>
      </c>
      <c r="BA28" s="224" t="str">
        <f>IF(BR28=※編集不可※選択項目!$L$43,VLOOKUP('新規登録用（本体）'!U28,※編集不可※選択項目!$P$42:$S$46,4,TRUE),BB28)</f>
        <v/>
      </c>
      <c r="BB28" s="224" t="str">
        <f>IF(BR28=※編集不可※選択項目!$L$48,VLOOKUP('新規登録用（本体）'!U28,※編集不可※選択項目!$P$47:$S$51,4,TRUE),"")</f>
        <v/>
      </c>
      <c r="BC28" s="225">
        <f>IFERROR(VLOOKUP(Y28&amp;G28&amp;H28,※編集不可※選択項目!X:Y,2,FALSE),0)</f>
        <v>0</v>
      </c>
      <c r="BD28" s="225">
        <f t="shared" si="21"/>
        <v>0</v>
      </c>
      <c r="BE28" s="225"/>
      <c r="BF28" s="225"/>
      <c r="BG28" s="225"/>
      <c r="BH28" s="225" t="str">
        <f t="shared" si="32"/>
        <v/>
      </c>
      <c r="BI28" s="226">
        <f t="shared" si="33"/>
        <v>0</v>
      </c>
      <c r="BJ28" s="226">
        <f t="shared" si="34"/>
        <v>0</v>
      </c>
      <c r="BK28" s="262">
        <f t="shared" si="28"/>
        <v>0</v>
      </c>
      <c r="BL28" s="226">
        <f t="shared" si="13"/>
        <v>0</v>
      </c>
      <c r="BM28" s="226" t="str">
        <f t="shared" si="35"/>
        <v/>
      </c>
      <c r="BN28" s="227">
        <f t="shared" si="36"/>
        <v>0</v>
      </c>
      <c r="BO28" s="227">
        <f t="shared" si="14"/>
        <v>0</v>
      </c>
      <c r="BP28" s="208" t="str">
        <f t="shared" si="15"/>
        <v>＜従来枠＞0 ＜トップ性能枠＞0</v>
      </c>
      <c r="BQ28" s="208" t="str">
        <f>'新規登録用（本体）'!G28&amp;'新規登録用（本体）'!H28&amp;'新規登録用（本体）'!I28</f>
        <v/>
      </c>
      <c r="BR28" s="126" t="str">
        <f t="shared" si="37"/>
        <v/>
      </c>
      <c r="BS28" s="208" t="str">
        <f t="shared" si="38"/>
        <v/>
      </c>
      <c r="BT28" s="227">
        <f t="shared" si="24"/>
        <v>0</v>
      </c>
    </row>
    <row r="29" spans="1:72" s="208" customFormat="1" ht="25.35" customHeight="1" x14ac:dyDescent="0.2">
      <c r="A29" s="210">
        <f t="shared" si="16"/>
        <v>18</v>
      </c>
      <c r="B29" s="171" t="str">
        <f t="shared" si="2"/>
        <v/>
      </c>
      <c r="C29" s="44"/>
      <c r="D29" s="17" t="str">
        <f t="shared" si="17"/>
        <v/>
      </c>
      <c r="E29" s="17" t="str">
        <f t="shared" si="18"/>
        <v/>
      </c>
      <c r="F29" s="97"/>
      <c r="G29" s="16"/>
      <c r="H29" s="15"/>
      <c r="I29" s="17" t="str">
        <f>IF(OR(G29="",H29="",U29=""),"",IFERROR(VLOOKUP(G29&amp;H29&amp;U29,※編集不可※選択項目!$M$3:$R$51,5,FALSE),"該当なし"))</f>
        <v/>
      </c>
      <c r="J29" s="97"/>
      <c r="K29" s="15"/>
      <c r="L29" s="248"/>
      <c r="M29" s="15"/>
      <c r="N29" s="97"/>
      <c r="O29" s="97"/>
      <c r="P29" s="97"/>
      <c r="Q29" s="97"/>
      <c r="R29" s="97"/>
      <c r="S29" s="18" t="str">
        <f t="shared" si="29"/>
        <v/>
      </c>
      <c r="T29" s="15"/>
      <c r="U29" s="15"/>
      <c r="V29" s="15"/>
      <c r="W29" s="15"/>
      <c r="X29" s="15"/>
      <c r="Y29" s="15"/>
      <c r="Z29" s="16"/>
      <c r="AA29" s="16"/>
      <c r="AB29" s="101" t="str">
        <f>IF($C29&lt;&gt;"",※編集不可※選択項目!$J$2,"")</f>
        <v/>
      </c>
      <c r="AC29" s="23"/>
      <c r="AD29" s="97"/>
      <c r="AE29" s="99"/>
      <c r="AF29" s="201" t="str">
        <f t="shared" si="25"/>
        <v>-</v>
      </c>
      <c r="AG29" s="219"/>
      <c r="AH29" s="220"/>
      <c r="AI29" s="121" t="str">
        <f t="shared" si="19"/>
        <v/>
      </c>
      <c r="AJ29" s="221"/>
      <c r="AK29" s="222"/>
      <c r="AL29" s="223"/>
      <c r="AM29" s="224">
        <f>IFERROR(INDEX(※編集不可※選択項目!$R$3:$R$51,MATCH(BQ29,※編集不可※選択項目!$T$3:$T$51,0)),0)</f>
        <v>0</v>
      </c>
      <c r="AN29" s="224" t="str">
        <f t="shared" si="30"/>
        <v/>
      </c>
      <c r="AO29" s="224" t="str">
        <f>IF(BR29=※編集不可※選択項目!$L$3,VLOOKUP('新規登録用（本体）'!U29,※編集不可※選択項目!$P$2:$R$13,3,TRUE),AP29)</f>
        <v/>
      </c>
      <c r="AP29" s="224" t="str">
        <f>IF(BR29=※編集不可※選択項目!$L$15,VLOOKUP('新規登録用（本体）'!U29,※編集不可※選択項目!$P$14:$R$25,3,TRUE),AQ29)</f>
        <v/>
      </c>
      <c r="AQ29" s="224" t="str">
        <f>IF(BR29=※編集不可※選択項目!$L$27,VLOOKUP('新規登録用（本体）'!U29,※編集不可※選択項目!$P$26:$R$41,3,TRUE),AR29)</f>
        <v/>
      </c>
      <c r="AR29" s="224" t="str">
        <f>IF(BR29=※編集不可※選択項目!$L$43,VLOOKUP('新規登録用（本体）'!U29,※編集不可※選択項目!$P$42:$R$46,3,TRUE),AS29)</f>
        <v/>
      </c>
      <c r="AS29" s="224" t="str">
        <f>IF(BR29=※編集不可※選択項目!$L$48,VLOOKUP('新規登録用（本体）'!U29,※編集不可※選択項目!$P$47:$R$51,3,TRUE),"")</f>
        <v/>
      </c>
      <c r="AT29" s="225">
        <f>IFERROR(VLOOKUP(Y29&amp;G29&amp;H29,※編集不可※選択項目!X:Y,2,FALSE),0)</f>
        <v>0</v>
      </c>
      <c r="AU29" s="224">
        <f t="shared" si="20"/>
        <v>0</v>
      </c>
      <c r="AV29" s="224">
        <f>IFERROR(INDEX(※編集不可※選択項目!$S$3:$S$51,MATCH(BQ29,※編集不可※選択項目!$T$3:$T$51,0)),0)</f>
        <v>0</v>
      </c>
      <c r="AW29" s="224" t="str">
        <f t="shared" si="31"/>
        <v/>
      </c>
      <c r="AX29" s="224" t="str">
        <f>IF(BR29=※編集不可※選択項目!$L$3,VLOOKUP('新規登録用（本体）'!U29,※編集不可※選択項目!$P$2:$S$13,4,TRUE),AY29)</f>
        <v/>
      </c>
      <c r="AY29" s="224" t="str">
        <f>IF(BR29=※編集不可※選択項目!$L$15,VLOOKUP('新規登録用（本体）'!U29,※編集不可※選択項目!$P$14:$S$25,4,TRUE),AZ29)</f>
        <v/>
      </c>
      <c r="AZ29" s="224" t="str">
        <f>IF(BR29=※編集不可※選択項目!$L$27,VLOOKUP('新規登録用（本体）'!U29,※編集不可※選択項目!$P$26:$S$41,4,TRUE),BA29)</f>
        <v/>
      </c>
      <c r="BA29" s="224" t="str">
        <f>IF(BR29=※編集不可※選択項目!$L$43,VLOOKUP('新規登録用（本体）'!U29,※編集不可※選択項目!$P$42:$S$46,4,TRUE),BB29)</f>
        <v/>
      </c>
      <c r="BB29" s="224" t="str">
        <f>IF(BR29=※編集不可※選択項目!$L$48,VLOOKUP('新規登録用（本体）'!U29,※編集不可※選択項目!$P$47:$S$51,4,TRUE),"")</f>
        <v/>
      </c>
      <c r="BC29" s="225">
        <f>IFERROR(VLOOKUP(Y29&amp;G29&amp;H29,※編集不可※選択項目!X:Y,2,FALSE),0)</f>
        <v>0</v>
      </c>
      <c r="BD29" s="225">
        <f t="shared" si="21"/>
        <v>0</v>
      </c>
      <c r="BE29" s="225"/>
      <c r="BF29" s="225"/>
      <c r="BG29" s="225"/>
      <c r="BH29" s="225" t="str">
        <f t="shared" si="32"/>
        <v/>
      </c>
      <c r="BI29" s="226">
        <f t="shared" si="33"/>
        <v>0</v>
      </c>
      <c r="BJ29" s="226">
        <f t="shared" si="34"/>
        <v>0</v>
      </c>
      <c r="BK29" s="262">
        <f t="shared" si="28"/>
        <v>0</v>
      </c>
      <c r="BL29" s="226">
        <f t="shared" si="13"/>
        <v>0</v>
      </c>
      <c r="BM29" s="226" t="str">
        <f t="shared" si="35"/>
        <v/>
      </c>
      <c r="BN29" s="227">
        <f t="shared" si="36"/>
        <v>0</v>
      </c>
      <c r="BO29" s="227">
        <f t="shared" si="14"/>
        <v>0</v>
      </c>
      <c r="BP29" s="208" t="str">
        <f t="shared" si="15"/>
        <v>＜従来枠＞0 ＜トップ性能枠＞0</v>
      </c>
      <c r="BQ29" s="208" t="str">
        <f>'新規登録用（本体）'!G29&amp;'新規登録用（本体）'!H29&amp;'新規登録用（本体）'!I29</f>
        <v/>
      </c>
      <c r="BR29" s="126" t="str">
        <f t="shared" si="37"/>
        <v/>
      </c>
      <c r="BS29" s="208" t="str">
        <f t="shared" si="38"/>
        <v/>
      </c>
      <c r="BT29" s="227">
        <f t="shared" si="24"/>
        <v>0</v>
      </c>
    </row>
    <row r="30" spans="1:72" s="208" customFormat="1" ht="25.35" customHeight="1" x14ac:dyDescent="0.2">
      <c r="A30" s="210">
        <f t="shared" si="16"/>
        <v>19</v>
      </c>
      <c r="B30" s="171" t="str">
        <f t="shared" si="2"/>
        <v/>
      </c>
      <c r="C30" s="44"/>
      <c r="D30" s="17" t="str">
        <f t="shared" si="17"/>
        <v/>
      </c>
      <c r="E30" s="17" t="str">
        <f t="shared" si="18"/>
        <v/>
      </c>
      <c r="F30" s="97"/>
      <c r="G30" s="16"/>
      <c r="H30" s="15"/>
      <c r="I30" s="17" t="str">
        <f>IF(OR(G30="",H30="",U30=""),"",IFERROR(VLOOKUP(G30&amp;H30&amp;U30,※編集不可※選択項目!$M$3:$R$51,5,FALSE),"該当なし"))</f>
        <v/>
      </c>
      <c r="J30" s="97"/>
      <c r="K30" s="15"/>
      <c r="L30" s="248"/>
      <c r="M30" s="15"/>
      <c r="N30" s="97"/>
      <c r="O30" s="97"/>
      <c r="P30" s="97"/>
      <c r="Q30" s="97"/>
      <c r="R30" s="97"/>
      <c r="S30" s="18" t="str">
        <f t="shared" si="29"/>
        <v/>
      </c>
      <c r="T30" s="15"/>
      <c r="U30" s="15"/>
      <c r="V30" s="15"/>
      <c r="W30" s="15"/>
      <c r="X30" s="15"/>
      <c r="Y30" s="15"/>
      <c r="Z30" s="16"/>
      <c r="AA30" s="16"/>
      <c r="AB30" s="101" t="str">
        <f>IF($C30&lt;&gt;"",※編集不可※選択項目!$J$2,"")</f>
        <v/>
      </c>
      <c r="AC30" s="23"/>
      <c r="AD30" s="97"/>
      <c r="AE30" s="99"/>
      <c r="AF30" s="201" t="str">
        <f t="shared" si="25"/>
        <v>-</v>
      </c>
      <c r="AG30" s="219"/>
      <c r="AH30" s="220"/>
      <c r="AI30" s="121" t="str">
        <f t="shared" si="19"/>
        <v/>
      </c>
      <c r="AJ30" s="221"/>
      <c r="AK30" s="222"/>
      <c r="AL30" s="223"/>
      <c r="AM30" s="224">
        <f>IFERROR(INDEX(※編集不可※選択項目!$R$3:$R$51,MATCH(BQ30,※編集不可※選択項目!$T$3:$T$51,0)),0)</f>
        <v>0</v>
      </c>
      <c r="AN30" s="224" t="str">
        <f t="shared" si="30"/>
        <v/>
      </c>
      <c r="AO30" s="224" t="str">
        <f>IF(BR30=※編集不可※選択項目!$L$3,VLOOKUP('新規登録用（本体）'!U30,※編集不可※選択項目!$P$2:$R$13,3,TRUE),AP30)</f>
        <v/>
      </c>
      <c r="AP30" s="224" t="str">
        <f>IF(BR30=※編集不可※選択項目!$L$15,VLOOKUP('新規登録用（本体）'!U30,※編集不可※選択項目!$P$14:$R$25,3,TRUE),AQ30)</f>
        <v/>
      </c>
      <c r="AQ30" s="224" t="str">
        <f>IF(BR30=※編集不可※選択項目!$L$27,VLOOKUP('新規登録用（本体）'!U30,※編集不可※選択項目!$P$26:$R$41,3,TRUE),AR30)</f>
        <v/>
      </c>
      <c r="AR30" s="224" t="str">
        <f>IF(BR30=※編集不可※選択項目!$L$43,VLOOKUP('新規登録用（本体）'!U30,※編集不可※選択項目!$P$42:$R$46,3,TRUE),AS30)</f>
        <v/>
      </c>
      <c r="AS30" s="224" t="str">
        <f>IF(BR30=※編集不可※選択項目!$L$48,VLOOKUP('新規登録用（本体）'!U30,※編集不可※選択項目!$P$47:$R$51,3,TRUE),"")</f>
        <v/>
      </c>
      <c r="AT30" s="225">
        <f>IFERROR(VLOOKUP(Y30&amp;G30&amp;H30,※編集不可※選択項目!X:Y,2,FALSE),0)</f>
        <v>0</v>
      </c>
      <c r="AU30" s="224">
        <f t="shared" si="20"/>
        <v>0</v>
      </c>
      <c r="AV30" s="224">
        <f>IFERROR(INDEX(※編集不可※選択項目!$S$3:$S$51,MATCH(BQ30,※編集不可※選択項目!$T$3:$T$51,0)),0)</f>
        <v>0</v>
      </c>
      <c r="AW30" s="224" t="str">
        <f t="shared" si="31"/>
        <v/>
      </c>
      <c r="AX30" s="224" t="str">
        <f>IF(BR30=※編集不可※選択項目!$L$3,VLOOKUP('新規登録用（本体）'!U30,※編集不可※選択項目!$P$2:$S$13,4,TRUE),AY30)</f>
        <v/>
      </c>
      <c r="AY30" s="224" t="str">
        <f>IF(BR30=※編集不可※選択項目!$L$15,VLOOKUP('新規登録用（本体）'!U30,※編集不可※選択項目!$P$14:$S$25,4,TRUE),AZ30)</f>
        <v/>
      </c>
      <c r="AZ30" s="224" t="str">
        <f>IF(BR30=※編集不可※選択項目!$L$27,VLOOKUP('新規登録用（本体）'!U30,※編集不可※選択項目!$P$26:$S$41,4,TRUE),BA30)</f>
        <v/>
      </c>
      <c r="BA30" s="224" t="str">
        <f>IF(BR30=※編集不可※選択項目!$L$43,VLOOKUP('新規登録用（本体）'!U30,※編集不可※選択項目!$P$42:$S$46,4,TRUE),BB30)</f>
        <v/>
      </c>
      <c r="BB30" s="224" t="str">
        <f>IF(BR30=※編集不可※選択項目!$L$48,VLOOKUP('新規登録用（本体）'!U30,※編集不可※選択項目!$P$47:$S$51,4,TRUE),"")</f>
        <v/>
      </c>
      <c r="BC30" s="225">
        <f>IFERROR(VLOOKUP(Y30&amp;G30&amp;H30,※編集不可※選択項目!X:Y,2,FALSE),0)</f>
        <v>0</v>
      </c>
      <c r="BD30" s="225">
        <f t="shared" si="21"/>
        <v>0</v>
      </c>
      <c r="BE30" s="225"/>
      <c r="BF30" s="225"/>
      <c r="BG30" s="225"/>
      <c r="BH30" s="225" t="str">
        <f t="shared" si="32"/>
        <v/>
      </c>
      <c r="BI30" s="226">
        <f t="shared" si="33"/>
        <v>0</v>
      </c>
      <c r="BJ30" s="226">
        <f t="shared" si="34"/>
        <v>0</v>
      </c>
      <c r="BK30" s="262">
        <f t="shared" si="28"/>
        <v>0</v>
      </c>
      <c r="BL30" s="226">
        <f t="shared" si="13"/>
        <v>0</v>
      </c>
      <c r="BM30" s="226" t="str">
        <f t="shared" si="35"/>
        <v/>
      </c>
      <c r="BN30" s="227">
        <f t="shared" si="36"/>
        <v>0</v>
      </c>
      <c r="BO30" s="227">
        <f t="shared" si="14"/>
        <v>0</v>
      </c>
      <c r="BP30" s="208" t="str">
        <f t="shared" si="15"/>
        <v>＜従来枠＞0 ＜トップ性能枠＞0</v>
      </c>
      <c r="BQ30" s="208" t="str">
        <f>'新規登録用（本体）'!G30&amp;'新規登録用（本体）'!H30&amp;'新規登録用（本体）'!I30</f>
        <v/>
      </c>
      <c r="BR30" s="126" t="str">
        <f t="shared" si="37"/>
        <v/>
      </c>
      <c r="BS30" s="208" t="str">
        <f t="shared" si="38"/>
        <v/>
      </c>
      <c r="BT30" s="227">
        <f t="shared" si="24"/>
        <v>0</v>
      </c>
    </row>
    <row r="31" spans="1:72" s="208" customFormat="1" ht="25.35" customHeight="1" x14ac:dyDescent="0.2">
      <c r="A31" s="210">
        <f t="shared" si="16"/>
        <v>20</v>
      </c>
      <c r="B31" s="171" t="str">
        <f t="shared" si="2"/>
        <v/>
      </c>
      <c r="C31" s="44"/>
      <c r="D31" s="17" t="str">
        <f t="shared" si="17"/>
        <v/>
      </c>
      <c r="E31" s="17" t="str">
        <f t="shared" si="18"/>
        <v/>
      </c>
      <c r="F31" s="97"/>
      <c r="G31" s="16"/>
      <c r="H31" s="15"/>
      <c r="I31" s="17" t="str">
        <f>IF(OR(G31="",H31="",U31=""),"",IFERROR(VLOOKUP(G31&amp;H31&amp;U31,※編集不可※選択項目!$M$3:$R$51,5,FALSE),"該当なし"))</f>
        <v/>
      </c>
      <c r="J31" s="97"/>
      <c r="K31" s="15"/>
      <c r="L31" s="248"/>
      <c r="M31" s="15"/>
      <c r="N31" s="97"/>
      <c r="O31" s="97"/>
      <c r="P31" s="97"/>
      <c r="Q31" s="97"/>
      <c r="R31" s="97"/>
      <c r="S31" s="18" t="str">
        <f t="shared" si="29"/>
        <v/>
      </c>
      <c r="T31" s="15"/>
      <c r="U31" s="15"/>
      <c r="V31" s="15"/>
      <c r="W31" s="15"/>
      <c r="X31" s="15"/>
      <c r="Y31" s="15"/>
      <c r="Z31" s="16"/>
      <c r="AA31" s="16"/>
      <c r="AB31" s="101" t="str">
        <f>IF($C31&lt;&gt;"",※編集不可※選択項目!$J$2,"")</f>
        <v/>
      </c>
      <c r="AC31" s="23"/>
      <c r="AD31" s="97"/>
      <c r="AE31" s="99"/>
      <c r="AF31" s="201" t="str">
        <f t="shared" si="25"/>
        <v>-</v>
      </c>
      <c r="AG31" s="219"/>
      <c r="AH31" s="220"/>
      <c r="AI31" s="121" t="str">
        <f t="shared" si="19"/>
        <v/>
      </c>
      <c r="AJ31" s="221"/>
      <c r="AK31" s="222"/>
      <c r="AL31" s="223"/>
      <c r="AM31" s="224">
        <f>IFERROR(INDEX(※編集不可※選択項目!$R$3:$R$51,MATCH(BQ31,※編集不可※選択項目!$T$3:$T$51,0)),0)</f>
        <v>0</v>
      </c>
      <c r="AN31" s="224" t="str">
        <f t="shared" si="30"/>
        <v/>
      </c>
      <c r="AO31" s="224" t="str">
        <f>IF(BR31=※編集不可※選択項目!$L$3,VLOOKUP('新規登録用（本体）'!U31,※編集不可※選択項目!$P$2:$R$13,3,TRUE),AP31)</f>
        <v/>
      </c>
      <c r="AP31" s="224" t="str">
        <f>IF(BR31=※編集不可※選択項目!$L$15,VLOOKUP('新規登録用（本体）'!U31,※編集不可※選択項目!$P$14:$R$25,3,TRUE),AQ31)</f>
        <v/>
      </c>
      <c r="AQ31" s="224" t="str">
        <f>IF(BR31=※編集不可※選択項目!$L$27,VLOOKUP('新規登録用（本体）'!U31,※編集不可※選択項目!$P$26:$R$41,3,TRUE),AR31)</f>
        <v/>
      </c>
      <c r="AR31" s="224" t="str">
        <f>IF(BR31=※編集不可※選択項目!$L$43,VLOOKUP('新規登録用（本体）'!U31,※編集不可※選択項目!$P$42:$R$46,3,TRUE),AS31)</f>
        <v/>
      </c>
      <c r="AS31" s="224" t="str">
        <f>IF(BR31=※編集不可※選択項目!$L$48,VLOOKUP('新規登録用（本体）'!U31,※編集不可※選択項目!$P$47:$R$51,3,TRUE),"")</f>
        <v/>
      </c>
      <c r="AT31" s="225">
        <f>IFERROR(VLOOKUP(Y31&amp;G31&amp;H31,※編集不可※選択項目!X:Y,2,FALSE),0)</f>
        <v>0</v>
      </c>
      <c r="AU31" s="224">
        <f t="shared" si="20"/>
        <v>0</v>
      </c>
      <c r="AV31" s="224">
        <f>IFERROR(INDEX(※編集不可※選択項目!$S$3:$S$51,MATCH(BQ31,※編集不可※選択項目!$T$3:$T$51,0)),0)</f>
        <v>0</v>
      </c>
      <c r="AW31" s="224" t="str">
        <f t="shared" si="31"/>
        <v/>
      </c>
      <c r="AX31" s="224" t="str">
        <f>IF(BR31=※編集不可※選択項目!$L$3,VLOOKUP('新規登録用（本体）'!U31,※編集不可※選択項目!$P$2:$S$13,4,TRUE),AY31)</f>
        <v/>
      </c>
      <c r="AY31" s="224" t="str">
        <f>IF(BR31=※編集不可※選択項目!$L$15,VLOOKUP('新規登録用（本体）'!U31,※編集不可※選択項目!$P$14:$S$25,4,TRUE),AZ31)</f>
        <v/>
      </c>
      <c r="AZ31" s="224" t="str">
        <f>IF(BR31=※編集不可※選択項目!$L$27,VLOOKUP('新規登録用（本体）'!U31,※編集不可※選択項目!$P$26:$S$41,4,TRUE),BA31)</f>
        <v/>
      </c>
      <c r="BA31" s="224" t="str">
        <f>IF(BR31=※編集不可※選択項目!$L$43,VLOOKUP('新規登録用（本体）'!U31,※編集不可※選択項目!$P$42:$S$46,4,TRUE),BB31)</f>
        <v/>
      </c>
      <c r="BB31" s="224" t="str">
        <f>IF(BR31=※編集不可※選択項目!$L$48,VLOOKUP('新規登録用（本体）'!U31,※編集不可※選択項目!$P$47:$S$51,4,TRUE),"")</f>
        <v/>
      </c>
      <c r="BC31" s="225">
        <f>IFERROR(VLOOKUP(Y31&amp;G31&amp;H31,※編集不可※選択項目!X:Y,2,FALSE),0)</f>
        <v>0</v>
      </c>
      <c r="BD31" s="225">
        <f t="shared" si="21"/>
        <v>0</v>
      </c>
      <c r="BE31" s="225"/>
      <c r="BF31" s="225"/>
      <c r="BG31" s="225"/>
      <c r="BH31" s="225" t="str">
        <f t="shared" si="32"/>
        <v/>
      </c>
      <c r="BI31" s="226">
        <f t="shared" si="33"/>
        <v>0</v>
      </c>
      <c r="BJ31" s="226">
        <f t="shared" si="34"/>
        <v>0</v>
      </c>
      <c r="BK31" s="262">
        <f t="shared" si="28"/>
        <v>0</v>
      </c>
      <c r="BL31" s="226">
        <f t="shared" si="13"/>
        <v>0</v>
      </c>
      <c r="BM31" s="226" t="str">
        <f t="shared" si="35"/>
        <v/>
      </c>
      <c r="BN31" s="227">
        <f t="shared" si="36"/>
        <v>0</v>
      </c>
      <c r="BO31" s="227">
        <f t="shared" si="14"/>
        <v>0</v>
      </c>
      <c r="BP31" s="208" t="str">
        <f t="shared" si="15"/>
        <v>＜従来枠＞0 ＜トップ性能枠＞0</v>
      </c>
      <c r="BQ31" s="208" t="str">
        <f>'新規登録用（本体）'!G31&amp;'新規登録用（本体）'!H31&amp;'新規登録用（本体）'!I31</f>
        <v/>
      </c>
      <c r="BR31" s="126" t="str">
        <f t="shared" si="37"/>
        <v/>
      </c>
      <c r="BS31" s="208" t="str">
        <f t="shared" si="38"/>
        <v/>
      </c>
      <c r="BT31" s="227">
        <f t="shared" si="24"/>
        <v>0</v>
      </c>
    </row>
    <row r="32" spans="1:72" s="208" customFormat="1" ht="25.35" customHeight="1" x14ac:dyDescent="0.2">
      <c r="A32" s="210">
        <f t="shared" si="16"/>
        <v>21</v>
      </c>
      <c r="B32" s="171" t="str">
        <f t="shared" si="2"/>
        <v/>
      </c>
      <c r="C32" s="44"/>
      <c r="D32" s="17" t="str">
        <f t="shared" si="17"/>
        <v/>
      </c>
      <c r="E32" s="17" t="str">
        <f t="shared" si="18"/>
        <v/>
      </c>
      <c r="F32" s="97"/>
      <c r="G32" s="16"/>
      <c r="H32" s="15"/>
      <c r="I32" s="17" t="str">
        <f>IF(OR(G32="",H32="",U32=""),"",IFERROR(VLOOKUP(G32&amp;H32&amp;U32,※編集不可※選択項目!$M$3:$R$51,5,FALSE),"該当なし"))</f>
        <v/>
      </c>
      <c r="J32" s="97"/>
      <c r="K32" s="15"/>
      <c r="L32" s="248"/>
      <c r="M32" s="15"/>
      <c r="N32" s="97"/>
      <c r="O32" s="97"/>
      <c r="P32" s="97"/>
      <c r="Q32" s="97"/>
      <c r="R32" s="97"/>
      <c r="S32" s="18" t="str">
        <f t="shared" si="29"/>
        <v/>
      </c>
      <c r="T32" s="15"/>
      <c r="U32" s="15"/>
      <c r="V32" s="15"/>
      <c r="W32" s="15"/>
      <c r="X32" s="15"/>
      <c r="Y32" s="15"/>
      <c r="Z32" s="16"/>
      <c r="AA32" s="16"/>
      <c r="AB32" s="101" t="str">
        <f>IF($C32&lt;&gt;"",※編集不可※選択項目!$J$2,"")</f>
        <v/>
      </c>
      <c r="AC32" s="23"/>
      <c r="AD32" s="97"/>
      <c r="AE32" s="99"/>
      <c r="AF32" s="201" t="str">
        <f t="shared" si="25"/>
        <v>-</v>
      </c>
      <c r="AG32" s="219"/>
      <c r="AH32" s="220"/>
      <c r="AI32" s="121" t="str">
        <f t="shared" si="19"/>
        <v/>
      </c>
      <c r="AJ32" s="221"/>
      <c r="AK32" s="222"/>
      <c r="AL32" s="223"/>
      <c r="AM32" s="224">
        <f>IFERROR(INDEX(※編集不可※選択項目!$R$3:$R$51,MATCH(BQ32,※編集不可※選択項目!$T$3:$T$51,0)),0)</f>
        <v>0</v>
      </c>
      <c r="AN32" s="224" t="str">
        <f t="shared" si="30"/>
        <v/>
      </c>
      <c r="AO32" s="224" t="str">
        <f>IF(BR32=※編集不可※選択項目!$L$3,VLOOKUP('新規登録用（本体）'!U32,※編集不可※選択項目!$P$2:$R$13,3,TRUE),AP32)</f>
        <v/>
      </c>
      <c r="AP32" s="224" t="str">
        <f>IF(BR32=※編集不可※選択項目!$L$15,VLOOKUP('新規登録用（本体）'!U32,※編集不可※選択項目!$P$14:$R$25,3,TRUE),AQ32)</f>
        <v/>
      </c>
      <c r="AQ32" s="224" t="str">
        <f>IF(BR32=※編集不可※選択項目!$L$27,VLOOKUP('新規登録用（本体）'!U32,※編集不可※選択項目!$P$26:$R$41,3,TRUE),AR32)</f>
        <v/>
      </c>
      <c r="AR32" s="224" t="str">
        <f>IF(BR32=※編集不可※選択項目!$L$43,VLOOKUP('新規登録用（本体）'!U32,※編集不可※選択項目!$P$42:$R$46,3,TRUE),AS32)</f>
        <v/>
      </c>
      <c r="AS32" s="224" t="str">
        <f>IF(BR32=※編集不可※選択項目!$L$48,VLOOKUP('新規登録用（本体）'!U32,※編集不可※選択項目!$P$47:$R$51,3,TRUE),"")</f>
        <v/>
      </c>
      <c r="AT32" s="225">
        <f>IFERROR(VLOOKUP(Y32&amp;G32&amp;H32,※編集不可※選択項目!X:Y,2,FALSE),0)</f>
        <v>0</v>
      </c>
      <c r="AU32" s="224">
        <f t="shared" si="20"/>
        <v>0</v>
      </c>
      <c r="AV32" s="224">
        <f>IFERROR(INDEX(※編集不可※選択項目!$S$3:$S$51,MATCH(BQ32,※編集不可※選択項目!$T$3:$T$51,0)),0)</f>
        <v>0</v>
      </c>
      <c r="AW32" s="224" t="str">
        <f t="shared" si="31"/>
        <v/>
      </c>
      <c r="AX32" s="224" t="str">
        <f>IF(BR32=※編集不可※選択項目!$L$3,VLOOKUP('新規登録用（本体）'!U32,※編集不可※選択項目!$P$2:$S$13,4,TRUE),AY32)</f>
        <v/>
      </c>
      <c r="AY32" s="224" t="str">
        <f>IF(BR32=※編集不可※選択項目!$L$15,VLOOKUP('新規登録用（本体）'!U32,※編集不可※選択項目!$P$14:$S$25,4,TRUE),AZ32)</f>
        <v/>
      </c>
      <c r="AZ32" s="224" t="str">
        <f>IF(BR32=※編集不可※選択項目!$L$27,VLOOKUP('新規登録用（本体）'!U32,※編集不可※選択項目!$P$26:$S$41,4,TRUE),BA32)</f>
        <v/>
      </c>
      <c r="BA32" s="224" t="str">
        <f>IF(BR32=※編集不可※選択項目!$L$43,VLOOKUP('新規登録用（本体）'!U32,※編集不可※選択項目!$P$42:$S$46,4,TRUE),BB32)</f>
        <v/>
      </c>
      <c r="BB32" s="224" t="str">
        <f>IF(BR32=※編集不可※選択項目!$L$48,VLOOKUP('新規登録用（本体）'!U32,※編集不可※選択項目!$P$47:$S$51,4,TRUE),"")</f>
        <v/>
      </c>
      <c r="BC32" s="225">
        <f>IFERROR(VLOOKUP(Y32&amp;G32&amp;H32,※編集不可※選択項目!X:Y,2,FALSE),0)</f>
        <v>0</v>
      </c>
      <c r="BD32" s="225">
        <f t="shared" si="21"/>
        <v>0</v>
      </c>
      <c r="BE32" s="225"/>
      <c r="BF32" s="225"/>
      <c r="BG32" s="225"/>
      <c r="BH32" s="225" t="str">
        <f t="shared" si="32"/>
        <v/>
      </c>
      <c r="BI32" s="226">
        <f t="shared" si="33"/>
        <v>0</v>
      </c>
      <c r="BJ32" s="226">
        <f t="shared" si="34"/>
        <v>0</v>
      </c>
      <c r="BK32" s="262">
        <f t="shared" si="28"/>
        <v>0</v>
      </c>
      <c r="BL32" s="226">
        <f t="shared" si="13"/>
        <v>0</v>
      </c>
      <c r="BM32" s="226" t="str">
        <f t="shared" si="35"/>
        <v/>
      </c>
      <c r="BN32" s="227">
        <f t="shared" si="36"/>
        <v>0</v>
      </c>
      <c r="BO32" s="227">
        <f t="shared" si="14"/>
        <v>0</v>
      </c>
      <c r="BP32" s="208" t="str">
        <f t="shared" si="15"/>
        <v>＜従来枠＞0 ＜トップ性能枠＞0</v>
      </c>
      <c r="BQ32" s="208" t="str">
        <f>'新規登録用（本体）'!G32&amp;'新規登録用（本体）'!H32&amp;'新規登録用（本体）'!I32</f>
        <v/>
      </c>
      <c r="BR32" s="126" t="str">
        <f t="shared" si="37"/>
        <v/>
      </c>
      <c r="BS32" s="208" t="str">
        <f t="shared" si="38"/>
        <v/>
      </c>
      <c r="BT32" s="227">
        <f t="shared" si="24"/>
        <v>0</v>
      </c>
    </row>
    <row r="33" spans="1:72" s="208" customFormat="1" ht="25.35" customHeight="1" x14ac:dyDescent="0.2">
      <c r="A33" s="210">
        <f t="shared" si="16"/>
        <v>22</v>
      </c>
      <c r="B33" s="171" t="str">
        <f t="shared" si="2"/>
        <v/>
      </c>
      <c r="C33" s="44"/>
      <c r="D33" s="17" t="str">
        <f t="shared" si="17"/>
        <v/>
      </c>
      <c r="E33" s="17" t="str">
        <f t="shared" si="18"/>
        <v/>
      </c>
      <c r="F33" s="97"/>
      <c r="G33" s="16"/>
      <c r="H33" s="15"/>
      <c r="I33" s="17" t="str">
        <f>IF(OR(G33="",H33="",U33=""),"",IFERROR(VLOOKUP(G33&amp;H33&amp;U33,※編集不可※選択項目!$M$3:$R$51,5,FALSE),"該当なし"))</f>
        <v/>
      </c>
      <c r="J33" s="97"/>
      <c r="K33" s="15"/>
      <c r="L33" s="248"/>
      <c r="M33" s="15"/>
      <c r="N33" s="97"/>
      <c r="O33" s="97"/>
      <c r="P33" s="97"/>
      <c r="Q33" s="97"/>
      <c r="R33" s="97"/>
      <c r="S33" s="18" t="str">
        <f t="shared" si="29"/>
        <v/>
      </c>
      <c r="T33" s="15"/>
      <c r="U33" s="15"/>
      <c r="V33" s="15"/>
      <c r="W33" s="15"/>
      <c r="X33" s="15"/>
      <c r="Y33" s="15"/>
      <c r="Z33" s="16"/>
      <c r="AA33" s="16"/>
      <c r="AB33" s="101" t="str">
        <f>IF($C33&lt;&gt;"",※編集不可※選択項目!$J$2,"")</f>
        <v/>
      </c>
      <c r="AC33" s="23"/>
      <c r="AD33" s="97"/>
      <c r="AE33" s="99"/>
      <c r="AF33" s="201" t="str">
        <f t="shared" si="25"/>
        <v>-</v>
      </c>
      <c r="AG33" s="219"/>
      <c r="AH33" s="220"/>
      <c r="AI33" s="121" t="str">
        <f t="shared" si="19"/>
        <v/>
      </c>
      <c r="AJ33" s="221"/>
      <c r="AK33" s="222"/>
      <c r="AL33" s="223"/>
      <c r="AM33" s="224">
        <f>IFERROR(INDEX(※編集不可※選択項目!$R$3:$R$51,MATCH(BQ33,※編集不可※選択項目!$T$3:$T$51,0)),0)</f>
        <v>0</v>
      </c>
      <c r="AN33" s="224" t="str">
        <f t="shared" si="30"/>
        <v/>
      </c>
      <c r="AO33" s="224" t="str">
        <f>IF(BR33=※編集不可※選択項目!$L$3,VLOOKUP('新規登録用（本体）'!U33,※編集不可※選択項目!$P$2:$R$13,3,TRUE),AP33)</f>
        <v/>
      </c>
      <c r="AP33" s="224" t="str">
        <f>IF(BR33=※編集不可※選択項目!$L$15,VLOOKUP('新規登録用（本体）'!U33,※編集不可※選択項目!$P$14:$R$25,3,TRUE),AQ33)</f>
        <v/>
      </c>
      <c r="AQ33" s="224" t="str">
        <f>IF(BR33=※編集不可※選択項目!$L$27,VLOOKUP('新規登録用（本体）'!U33,※編集不可※選択項目!$P$26:$R$41,3,TRUE),AR33)</f>
        <v/>
      </c>
      <c r="AR33" s="224" t="str">
        <f>IF(BR33=※編集不可※選択項目!$L$43,VLOOKUP('新規登録用（本体）'!U33,※編集不可※選択項目!$P$42:$R$46,3,TRUE),AS33)</f>
        <v/>
      </c>
      <c r="AS33" s="224" t="str">
        <f>IF(BR33=※編集不可※選択項目!$L$48,VLOOKUP('新規登録用（本体）'!U33,※編集不可※選択項目!$P$47:$R$51,3,TRUE),"")</f>
        <v/>
      </c>
      <c r="AT33" s="225">
        <f>IFERROR(VLOOKUP(Y33&amp;G33&amp;H33,※編集不可※選択項目!X:Y,2,FALSE),0)</f>
        <v>0</v>
      </c>
      <c r="AU33" s="224">
        <f t="shared" si="20"/>
        <v>0</v>
      </c>
      <c r="AV33" s="224">
        <f>IFERROR(INDEX(※編集不可※選択項目!$S$3:$S$51,MATCH(BQ33,※編集不可※選択項目!$T$3:$T$51,0)),0)</f>
        <v>0</v>
      </c>
      <c r="AW33" s="224" t="str">
        <f t="shared" si="31"/>
        <v/>
      </c>
      <c r="AX33" s="224" t="str">
        <f>IF(BR33=※編集不可※選択項目!$L$3,VLOOKUP('新規登録用（本体）'!U33,※編集不可※選択項目!$P$2:$S$13,4,TRUE),AY33)</f>
        <v/>
      </c>
      <c r="AY33" s="224" t="str">
        <f>IF(BR33=※編集不可※選択項目!$L$15,VLOOKUP('新規登録用（本体）'!U33,※編集不可※選択項目!$P$14:$S$25,4,TRUE),AZ33)</f>
        <v/>
      </c>
      <c r="AZ33" s="224" t="str">
        <f>IF(BR33=※編集不可※選択項目!$L$27,VLOOKUP('新規登録用（本体）'!U33,※編集不可※選択項目!$P$26:$S$41,4,TRUE),BA33)</f>
        <v/>
      </c>
      <c r="BA33" s="224" t="str">
        <f>IF(BR33=※編集不可※選択項目!$L$43,VLOOKUP('新規登録用（本体）'!U33,※編集不可※選択項目!$P$42:$S$46,4,TRUE),BB33)</f>
        <v/>
      </c>
      <c r="BB33" s="224" t="str">
        <f>IF(BR33=※編集不可※選択項目!$L$48,VLOOKUP('新規登録用（本体）'!U33,※編集不可※選択項目!$P$47:$S$51,4,TRUE),"")</f>
        <v/>
      </c>
      <c r="BC33" s="225">
        <f>IFERROR(VLOOKUP(Y33&amp;G33&amp;H33,※編集不可※選択項目!X:Y,2,FALSE),0)</f>
        <v>0</v>
      </c>
      <c r="BD33" s="225">
        <f t="shared" si="21"/>
        <v>0</v>
      </c>
      <c r="BE33" s="225"/>
      <c r="BF33" s="225"/>
      <c r="BG33" s="225"/>
      <c r="BH33" s="225" t="str">
        <f t="shared" si="32"/>
        <v/>
      </c>
      <c r="BI33" s="226">
        <f t="shared" si="33"/>
        <v>0</v>
      </c>
      <c r="BJ33" s="226">
        <f t="shared" si="34"/>
        <v>0</v>
      </c>
      <c r="BK33" s="262">
        <f t="shared" si="28"/>
        <v>0</v>
      </c>
      <c r="BL33" s="226">
        <f t="shared" si="13"/>
        <v>0</v>
      </c>
      <c r="BM33" s="226" t="str">
        <f t="shared" si="35"/>
        <v/>
      </c>
      <c r="BN33" s="227">
        <f t="shared" si="36"/>
        <v>0</v>
      </c>
      <c r="BO33" s="227">
        <f t="shared" si="14"/>
        <v>0</v>
      </c>
      <c r="BP33" s="208" t="str">
        <f t="shared" si="15"/>
        <v>＜従来枠＞0 ＜トップ性能枠＞0</v>
      </c>
      <c r="BQ33" s="208" t="str">
        <f>'新規登録用（本体）'!G33&amp;'新規登録用（本体）'!H33&amp;'新規登録用（本体）'!I33</f>
        <v/>
      </c>
      <c r="BR33" s="126" t="str">
        <f t="shared" si="37"/>
        <v/>
      </c>
      <c r="BS33" s="208" t="str">
        <f t="shared" si="38"/>
        <v/>
      </c>
      <c r="BT33" s="227">
        <f t="shared" si="24"/>
        <v>0</v>
      </c>
    </row>
    <row r="34" spans="1:72" s="208" customFormat="1" ht="25.35" customHeight="1" x14ac:dyDescent="0.2">
      <c r="A34" s="210">
        <f t="shared" si="16"/>
        <v>23</v>
      </c>
      <c r="B34" s="171" t="str">
        <f t="shared" si="2"/>
        <v/>
      </c>
      <c r="C34" s="44"/>
      <c r="D34" s="17" t="str">
        <f t="shared" si="17"/>
        <v/>
      </c>
      <c r="E34" s="17" t="str">
        <f t="shared" si="18"/>
        <v/>
      </c>
      <c r="F34" s="97"/>
      <c r="G34" s="16"/>
      <c r="H34" s="15"/>
      <c r="I34" s="17" t="str">
        <f>IF(OR(G34="",H34="",U34=""),"",IFERROR(VLOOKUP(G34&amp;H34&amp;U34,※編集不可※選択項目!$M$3:$R$51,5,FALSE),"該当なし"))</f>
        <v/>
      </c>
      <c r="J34" s="97"/>
      <c r="K34" s="15"/>
      <c r="L34" s="248"/>
      <c r="M34" s="15"/>
      <c r="N34" s="97"/>
      <c r="O34" s="97"/>
      <c r="P34" s="97"/>
      <c r="Q34" s="97"/>
      <c r="R34" s="97"/>
      <c r="S34" s="18" t="str">
        <f t="shared" si="29"/>
        <v/>
      </c>
      <c r="T34" s="15"/>
      <c r="U34" s="15"/>
      <c r="V34" s="15"/>
      <c r="W34" s="15"/>
      <c r="X34" s="15"/>
      <c r="Y34" s="15"/>
      <c r="Z34" s="16"/>
      <c r="AA34" s="16"/>
      <c r="AB34" s="101" t="str">
        <f>IF($C34&lt;&gt;"",※編集不可※選択項目!$J$2,"")</f>
        <v/>
      </c>
      <c r="AC34" s="23"/>
      <c r="AD34" s="97"/>
      <c r="AE34" s="99"/>
      <c r="AF34" s="201" t="str">
        <f t="shared" si="25"/>
        <v>-</v>
      </c>
      <c r="AG34" s="219"/>
      <c r="AH34" s="220"/>
      <c r="AI34" s="121" t="str">
        <f t="shared" si="19"/>
        <v/>
      </c>
      <c r="AJ34" s="221"/>
      <c r="AK34" s="222"/>
      <c r="AL34" s="223"/>
      <c r="AM34" s="224">
        <f>IFERROR(INDEX(※編集不可※選択項目!$R$3:$R$51,MATCH(BQ34,※編集不可※選択項目!$T$3:$T$51,0)),0)</f>
        <v>0</v>
      </c>
      <c r="AN34" s="224" t="str">
        <f t="shared" si="30"/>
        <v/>
      </c>
      <c r="AO34" s="224" t="str">
        <f>IF(BR34=※編集不可※選択項目!$L$3,VLOOKUP('新規登録用（本体）'!U34,※編集不可※選択項目!$P$2:$R$13,3,TRUE),AP34)</f>
        <v/>
      </c>
      <c r="AP34" s="224" t="str">
        <f>IF(BR34=※編集不可※選択項目!$L$15,VLOOKUP('新規登録用（本体）'!U34,※編集不可※選択項目!$P$14:$R$25,3,TRUE),AQ34)</f>
        <v/>
      </c>
      <c r="AQ34" s="224" t="str">
        <f>IF(BR34=※編集不可※選択項目!$L$27,VLOOKUP('新規登録用（本体）'!U34,※編集不可※選択項目!$P$26:$R$41,3,TRUE),AR34)</f>
        <v/>
      </c>
      <c r="AR34" s="224" t="str">
        <f>IF(BR34=※編集不可※選択項目!$L$43,VLOOKUP('新規登録用（本体）'!U34,※編集不可※選択項目!$P$42:$R$46,3,TRUE),AS34)</f>
        <v/>
      </c>
      <c r="AS34" s="224" t="str">
        <f>IF(BR34=※編集不可※選択項目!$L$48,VLOOKUP('新規登録用（本体）'!U34,※編集不可※選択項目!$P$47:$R$51,3,TRUE),"")</f>
        <v/>
      </c>
      <c r="AT34" s="225">
        <f>IFERROR(VLOOKUP(Y34&amp;G34&amp;H34,※編集不可※選択項目!X:Y,2,FALSE),0)</f>
        <v>0</v>
      </c>
      <c r="AU34" s="224">
        <f t="shared" si="20"/>
        <v>0</v>
      </c>
      <c r="AV34" s="224">
        <f>IFERROR(INDEX(※編集不可※選択項目!$S$3:$S$51,MATCH(BQ34,※編集不可※選択項目!$T$3:$T$51,0)),0)</f>
        <v>0</v>
      </c>
      <c r="AW34" s="224" t="str">
        <f t="shared" si="31"/>
        <v/>
      </c>
      <c r="AX34" s="224" t="str">
        <f>IF(BR34=※編集不可※選択項目!$L$3,VLOOKUP('新規登録用（本体）'!U34,※編集不可※選択項目!$P$2:$S$13,4,TRUE),AY34)</f>
        <v/>
      </c>
      <c r="AY34" s="224" t="str">
        <f>IF(BR34=※編集不可※選択項目!$L$15,VLOOKUP('新規登録用（本体）'!U34,※編集不可※選択項目!$P$14:$S$25,4,TRUE),AZ34)</f>
        <v/>
      </c>
      <c r="AZ34" s="224" t="str">
        <f>IF(BR34=※編集不可※選択項目!$L$27,VLOOKUP('新規登録用（本体）'!U34,※編集不可※選択項目!$P$26:$S$41,4,TRUE),BA34)</f>
        <v/>
      </c>
      <c r="BA34" s="224" t="str">
        <f>IF(BR34=※編集不可※選択項目!$L$43,VLOOKUP('新規登録用（本体）'!U34,※編集不可※選択項目!$P$42:$S$46,4,TRUE),BB34)</f>
        <v/>
      </c>
      <c r="BB34" s="224" t="str">
        <f>IF(BR34=※編集不可※選択項目!$L$48,VLOOKUP('新規登録用（本体）'!U34,※編集不可※選択項目!$P$47:$S$51,4,TRUE),"")</f>
        <v/>
      </c>
      <c r="BC34" s="225">
        <f>IFERROR(VLOOKUP(Y34&amp;G34&amp;H34,※編集不可※選択項目!X:Y,2,FALSE),0)</f>
        <v>0</v>
      </c>
      <c r="BD34" s="225">
        <f t="shared" si="21"/>
        <v>0</v>
      </c>
      <c r="BE34" s="225"/>
      <c r="BF34" s="225"/>
      <c r="BG34" s="225"/>
      <c r="BH34" s="225" t="str">
        <f t="shared" si="32"/>
        <v/>
      </c>
      <c r="BI34" s="226">
        <f t="shared" si="33"/>
        <v>0</v>
      </c>
      <c r="BJ34" s="226">
        <f t="shared" si="34"/>
        <v>0</v>
      </c>
      <c r="BK34" s="262">
        <f t="shared" si="28"/>
        <v>0</v>
      </c>
      <c r="BL34" s="226">
        <f t="shared" si="13"/>
        <v>0</v>
      </c>
      <c r="BM34" s="226" t="str">
        <f t="shared" si="35"/>
        <v/>
      </c>
      <c r="BN34" s="227">
        <f t="shared" si="36"/>
        <v>0</v>
      </c>
      <c r="BO34" s="227">
        <f t="shared" si="14"/>
        <v>0</v>
      </c>
      <c r="BP34" s="208" t="str">
        <f t="shared" si="15"/>
        <v>＜従来枠＞0 ＜トップ性能枠＞0</v>
      </c>
      <c r="BQ34" s="208" t="str">
        <f>'新規登録用（本体）'!G34&amp;'新規登録用（本体）'!H34&amp;'新規登録用（本体）'!I34</f>
        <v/>
      </c>
      <c r="BR34" s="126" t="str">
        <f t="shared" si="37"/>
        <v/>
      </c>
      <c r="BS34" s="208" t="str">
        <f t="shared" si="38"/>
        <v/>
      </c>
      <c r="BT34" s="227">
        <f t="shared" si="24"/>
        <v>0</v>
      </c>
    </row>
    <row r="35" spans="1:72" s="208" customFormat="1" ht="25.35" customHeight="1" x14ac:dyDescent="0.2">
      <c r="A35" s="210">
        <f t="shared" si="16"/>
        <v>24</v>
      </c>
      <c r="B35" s="171" t="str">
        <f t="shared" si="2"/>
        <v/>
      </c>
      <c r="C35" s="44"/>
      <c r="D35" s="17" t="str">
        <f t="shared" si="17"/>
        <v/>
      </c>
      <c r="E35" s="17" t="str">
        <f t="shared" si="18"/>
        <v/>
      </c>
      <c r="F35" s="97"/>
      <c r="G35" s="16"/>
      <c r="H35" s="15"/>
      <c r="I35" s="17" t="str">
        <f>IF(OR(G35="",H35="",U35=""),"",IFERROR(VLOOKUP(G35&amp;H35&amp;U35,※編集不可※選択項目!$M$3:$R$51,5,FALSE),"該当なし"))</f>
        <v/>
      </c>
      <c r="J35" s="97"/>
      <c r="K35" s="15"/>
      <c r="L35" s="248"/>
      <c r="M35" s="15"/>
      <c r="N35" s="97"/>
      <c r="O35" s="97"/>
      <c r="P35" s="97"/>
      <c r="Q35" s="97"/>
      <c r="R35" s="97"/>
      <c r="S35" s="18" t="str">
        <f t="shared" si="29"/>
        <v/>
      </c>
      <c r="T35" s="15"/>
      <c r="U35" s="15"/>
      <c r="V35" s="15"/>
      <c r="W35" s="15"/>
      <c r="X35" s="15"/>
      <c r="Y35" s="15"/>
      <c r="Z35" s="16"/>
      <c r="AA35" s="16"/>
      <c r="AB35" s="101" t="str">
        <f>IF($C35&lt;&gt;"",※編集不可※選択項目!$J$2,"")</f>
        <v/>
      </c>
      <c r="AC35" s="23"/>
      <c r="AD35" s="97"/>
      <c r="AE35" s="99"/>
      <c r="AF35" s="201" t="str">
        <f t="shared" si="25"/>
        <v>-</v>
      </c>
      <c r="AG35" s="219"/>
      <c r="AH35" s="220"/>
      <c r="AI35" s="121" t="str">
        <f t="shared" si="19"/>
        <v/>
      </c>
      <c r="AJ35" s="221"/>
      <c r="AK35" s="222"/>
      <c r="AL35" s="223"/>
      <c r="AM35" s="224">
        <f>IFERROR(INDEX(※編集不可※選択項目!$R$3:$R$51,MATCH(BQ35,※編集不可※選択項目!$T$3:$T$51,0)),0)</f>
        <v>0</v>
      </c>
      <c r="AN35" s="224" t="str">
        <f t="shared" si="30"/>
        <v/>
      </c>
      <c r="AO35" s="224" t="str">
        <f>IF(BR35=※編集不可※選択項目!$L$3,VLOOKUP('新規登録用（本体）'!U35,※編集不可※選択項目!$P$2:$R$13,3,TRUE),AP35)</f>
        <v/>
      </c>
      <c r="AP35" s="224" t="str">
        <f>IF(BR35=※編集不可※選択項目!$L$15,VLOOKUP('新規登録用（本体）'!U35,※編集不可※選択項目!$P$14:$R$25,3,TRUE),AQ35)</f>
        <v/>
      </c>
      <c r="AQ35" s="224" t="str">
        <f>IF(BR35=※編集不可※選択項目!$L$27,VLOOKUP('新規登録用（本体）'!U35,※編集不可※選択項目!$P$26:$R$41,3,TRUE),AR35)</f>
        <v/>
      </c>
      <c r="AR35" s="224" t="str">
        <f>IF(BR35=※編集不可※選択項目!$L$43,VLOOKUP('新規登録用（本体）'!U35,※編集不可※選択項目!$P$42:$R$46,3,TRUE),AS35)</f>
        <v/>
      </c>
      <c r="AS35" s="224" t="str">
        <f>IF(BR35=※編集不可※選択項目!$L$48,VLOOKUP('新規登録用（本体）'!U35,※編集不可※選択項目!$P$47:$R$51,3,TRUE),"")</f>
        <v/>
      </c>
      <c r="AT35" s="225">
        <f>IFERROR(VLOOKUP(Y35&amp;G35&amp;H35,※編集不可※選択項目!X:Y,2,FALSE),0)</f>
        <v>0</v>
      </c>
      <c r="AU35" s="224">
        <f t="shared" si="20"/>
        <v>0</v>
      </c>
      <c r="AV35" s="224">
        <f>IFERROR(INDEX(※編集不可※選択項目!$S$3:$S$51,MATCH(BQ35,※編集不可※選択項目!$T$3:$T$51,0)),0)</f>
        <v>0</v>
      </c>
      <c r="AW35" s="224" t="str">
        <f t="shared" si="31"/>
        <v/>
      </c>
      <c r="AX35" s="224" t="str">
        <f>IF(BR35=※編集不可※選択項目!$L$3,VLOOKUP('新規登録用（本体）'!U35,※編集不可※選択項目!$P$2:$S$13,4,TRUE),AY35)</f>
        <v/>
      </c>
      <c r="AY35" s="224" t="str">
        <f>IF(BR35=※編集不可※選択項目!$L$15,VLOOKUP('新規登録用（本体）'!U35,※編集不可※選択項目!$P$14:$S$25,4,TRUE),AZ35)</f>
        <v/>
      </c>
      <c r="AZ35" s="224" t="str">
        <f>IF(BR35=※編集不可※選択項目!$L$27,VLOOKUP('新規登録用（本体）'!U35,※編集不可※選択項目!$P$26:$S$41,4,TRUE),BA35)</f>
        <v/>
      </c>
      <c r="BA35" s="224" t="str">
        <f>IF(BR35=※編集不可※選択項目!$L$43,VLOOKUP('新規登録用（本体）'!U35,※編集不可※選択項目!$P$42:$S$46,4,TRUE),BB35)</f>
        <v/>
      </c>
      <c r="BB35" s="224" t="str">
        <f>IF(BR35=※編集不可※選択項目!$L$48,VLOOKUP('新規登録用（本体）'!U35,※編集不可※選択項目!$P$47:$S$51,4,TRUE),"")</f>
        <v/>
      </c>
      <c r="BC35" s="225">
        <f>IFERROR(VLOOKUP(Y35&amp;G35&amp;H35,※編集不可※選択項目!X:Y,2,FALSE),0)</f>
        <v>0</v>
      </c>
      <c r="BD35" s="225">
        <f t="shared" si="21"/>
        <v>0</v>
      </c>
      <c r="BE35" s="225"/>
      <c r="BF35" s="225"/>
      <c r="BG35" s="225"/>
      <c r="BH35" s="225" t="str">
        <f t="shared" si="32"/>
        <v/>
      </c>
      <c r="BI35" s="226">
        <f t="shared" si="33"/>
        <v>0</v>
      </c>
      <c r="BJ35" s="226">
        <f t="shared" si="34"/>
        <v>0</v>
      </c>
      <c r="BK35" s="262">
        <f t="shared" si="28"/>
        <v>0</v>
      </c>
      <c r="BL35" s="226">
        <f t="shared" si="13"/>
        <v>0</v>
      </c>
      <c r="BM35" s="226" t="str">
        <f t="shared" si="35"/>
        <v/>
      </c>
      <c r="BN35" s="227">
        <f t="shared" si="36"/>
        <v>0</v>
      </c>
      <c r="BO35" s="227">
        <f t="shared" si="14"/>
        <v>0</v>
      </c>
      <c r="BP35" s="208" t="str">
        <f t="shared" si="15"/>
        <v>＜従来枠＞0 ＜トップ性能枠＞0</v>
      </c>
      <c r="BQ35" s="208" t="str">
        <f>'新規登録用（本体）'!G35&amp;'新規登録用（本体）'!H35&amp;'新規登録用（本体）'!I35</f>
        <v/>
      </c>
      <c r="BR35" s="126" t="str">
        <f t="shared" si="37"/>
        <v/>
      </c>
      <c r="BS35" s="208" t="str">
        <f t="shared" si="38"/>
        <v/>
      </c>
      <c r="BT35" s="227">
        <f t="shared" si="24"/>
        <v>0</v>
      </c>
    </row>
    <row r="36" spans="1:72" s="208" customFormat="1" ht="25.35" customHeight="1" x14ac:dyDescent="0.2">
      <c r="A36" s="210">
        <f t="shared" si="16"/>
        <v>25</v>
      </c>
      <c r="B36" s="171" t="str">
        <f t="shared" si="2"/>
        <v/>
      </c>
      <c r="C36" s="44"/>
      <c r="D36" s="17" t="str">
        <f t="shared" si="17"/>
        <v/>
      </c>
      <c r="E36" s="17" t="str">
        <f t="shared" si="18"/>
        <v/>
      </c>
      <c r="F36" s="97"/>
      <c r="G36" s="16"/>
      <c r="H36" s="15"/>
      <c r="I36" s="17" t="str">
        <f>IF(OR(G36="",H36="",U36=""),"",IFERROR(VLOOKUP(G36&amp;H36&amp;U36,※編集不可※選択項目!$M$3:$R$51,5,FALSE),"該当なし"))</f>
        <v/>
      </c>
      <c r="J36" s="97"/>
      <c r="K36" s="15"/>
      <c r="L36" s="248"/>
      <c r="M36" s="15"/>
      <c r="N36" s="97"/>
      <c r="O36" s="97"/>
      <c r="P36" s="97"/>
      <c r="Q36" s="97"/>
      <c r="R36" s="97"/>
      <c r="S36" s="18" t="str">
        <f t="shared" si="29"/>
        <v/>
      </c>
      <c r="T36" s="15"/>
      <c r="U36" s="15"/>
      <c r="V36" s="15"/>
      <c r="W36" s="15"/>
      <c r="X36" s="15"/>
      <c r="Y36" s="15"/>
      <c r="Z36" s="16"/>
      <c r="AA36" s="16"/>
      <c r="AB36" s="101" t="str">
        <f>IF($C36&lt;&gt;"",※編集不可※選択項目!$J$2,"")</f>
        <v/>
      </c>
      <c r="AC36" s="23"/>
      <c r="AD36" s="97"/>
      <c r="AE36" s="99"/>
      <c r="AF36" s="201" t="str">
        <f t="shared" si="25"/>
        <v>-</v>
      </c>
      <c r="AG36" s="219"/>
      <c r="AH36" s="220"/>
      <c r="AI36" s="121" t="str">
        <f t="shared" si="19"/>
        <v/>
      </c>
      <c r="AJ36" s="221"/>
      <c r="AK36" s="222"/>
      <c r="AL36" s="223"/>
      <c r="AM36" s="224">
        <f>IFERROR(INDEX(※編集不可※選択項目!$R$3:$R$51,MATCH(BQ36,※編集不可※選択項目!$T$3:$T$51,0)),0)</f>
        <v>0</v>
      </c>
      <c r="AN36" s="224" t="str">
        <f t="shared" si="30"/>
        <v/>
      </c>
      <c r="AO36" s="224" t="str">
        <f>IF(BR36=※編集不可※選択項目!$L$3,VLOOKUP('新規登録用（本体）'!U36,※編集不可※選択項目!$P$2:$R$13,3,TRUE),AP36)</f>
        <v/>
      </c>
      <c r="AP36" s="224" t="str">
        <f>IF(BR36=※編集不可※選択項目!$L$15,VLOOKUP('新規登録用（本体）'!U36,※編集不可※選択項目!$P$14:$R$25,3,TRUE),AQ36)</f>
        <v/>
      </c>
      <c r="AQ36" s="224" t="str">
        <f>IF(BR36=※編集不可※選択項目!$L$27,VLOOKUP('新規登録用（本体）'!U36,※編集不可※選択項目!$P$26:$R$41,3,TRUE),AR36)</f>
        <v/>
      </c>
      <c r="AR36" s="224" t="str">
        <f>IF(BR36=※編集不可※選択項目!$L$43,VLOOKUP('新規登録用（本体）'!U36,※編集不可※選択項目!$P$42:$R$46,3,TRUE),AS36)</f>
        <v/>
      </c>
      <c r="AS36" s="224" t="str">
        <f>IF(BR36=※編集不可※選択項目!$L$48,VLOOKUP('新規登録用（本体）'!U36,※編集不可※選択項目!$P$47:$R$51,3,TRUE),"")</f>
        <v/>
      </c>
      <c r="AT36" s="225">
        <f>IFERROR(VLOOKUP(Y36&amp;G36&amp;H36,※編集不可※選択項目!X:Y,2,FALSE),0)</f>
        <v>0</v>
      </c>
      <c r="AU36" s="224">
        <f t="shared" si="20"/>
        <v>0</v>
      </c>
      <c r="AV36" s="224">
        <f>IFERROR(INDEX(※編集不可※選択項目!$S$3:$S$51,MATCH(BQ36,※編集不可※選択項目!$T$3:$T$51,0)),0)</f>
        <v>0</v>
      </c>
      <c r="AW36" s="224" t="str">
        <f t="shared" si="31"/>
        <v/>
      </c>
      <c r="AX36" s="224" t="str">
        <f>IF(BR36=※編集不可※選択項目!$L$3,VLOOKUP('新規登録用（本体）'!U36,※編集不可※選択項目!$P$2:$S$13,4,TRUE),AY36)</f>
        <v/>
      </c>
      <c r="AY36" s="224" t="str">
        <f>IF(BR36=※編集不可※選択項目!$L$15,VLOOKUP('新規登録用（本体）'!U36,※編集不可※選択項目!$P$14:$S$25,4,TRUE),AZ36)</f>
        <v/>
      </c>
      <c r="AZ36" s="224" t="str">
        <f>IF(BR36=※編集不可※選択項目!$L$27,VLOOKUP('新規登録用（本体）'!U36,※編集不可※選択項目!$P$26:$S$41,4,TRUE),BA36)</f>
        <v/>
      </c>
      <c r="BA36" s="224" t="str">
        <f>IF(BR36=※編集不可※選択項目!$L$43,VLOOKUP('新規登録用（本体）'!U36,※編集不可※選択項目!$P$42:$S$46,4,TRUE),BB36)</f>
        <v/>
      </c>
      <c r="BB36" s="224" t="str">
        <f>IF(BR36=※編集不可※選択項目!$L$48,VLOOKUP('新規登録用（本体）'!U36,※編集不可※選択項目!$P$47:$S$51,4,TRUE),"")</f>
        <v/>
      </c>
      <c r="BC36" s="225">
        <f>IFERROR(VLOOKUP(Y36&amp;G36&amp;H36,※編集不可※選択項目!X:Y,2,FALSE),0)</f>
        <v>0</v>
      </c>
      <c r="BD36" s="225">
        <f t="shared" si="21"/>
        <v>0</v>
      </c>
      <c r="BE36" s="225"/>
      <c r="BF36" s="225"/>
      <c r="BG36" s="225"/>
      <c r="BH36" s="225" t="str">
        <f t="shared" si="32"/>
        <v/>
      </c>
      <c r="BI36" s="226">
        <f t="shared" si="33"/>
        <v>0</v>
      </c>
      <c r="BJ36" s="226">
        <f t="shared" si="34"/>
        <v>0</v>
      </c>
      <c r="BK36" s="262">
        <f t="shared" si="28"/>
        <v>0</v>
      </c>
      <c r="BL36" s="226">
        <f t="shared" si="13"/>
        <v>0</v>
      </c>
      <c r="BM36" s="226" t="str">
        <f t="shared" si="35"/>
        <v/>
      </c>
      <c r="BN36" s="227">
        <f t="shared" si="36"/>
        <v>0</v>
      </c>
      <c r="BO36" s="227">
        <f t="shared" si="14"/>
        <v>0</v>
      </c>
      <c r="BP36" s="208" t="str">
        <f t="shared" si="15"/>
        <v>＜従来枠＞0 ＜トップ性能枠＞0</v>
      </c>
      <c r="BQ36" s="208" t="str">
        <f>'新規登録用（本体）'!G36&amp;'新規登録用（本体）'!H36&amp;'新規登録用（本体）'!I36</f>
        <v/>
      </c>
      <c r="BR36" s="126" t="str">
        <f t="shared" si="37"/>
        <v/>
      </c>
      <c r="BS36" s="208" t="str">
        <f t="shared" si="38"/>
        <v/>
      </c>
      <c r="BT36" s="227">
        <f t="shared" si="24"/>
        <v>0</v>
      </c>
    </row>
    <row r="37" spans="1:72" s="208" customFormat="1" ht="25.35" customHeight="1" x14ac:dyDescent="0.2">
      <c r="A37" s="210">
        <f t="shared" si="16"/>
        <v>26</v>
      </c>
      <c r="B37" s="171" t="str">
        <f t="shared" si="2"/>
        <v/>
      </c>
      <c r="C37" s="44"/>
      <c r="D37" s="17" t="str">
        <f t="shared" si="17"/>
        <v/>
      </c>
      <c r="E37" s="17" t="str">
        <f t="shared" si="18"/>
        <v/>
      </c>
      <c r="F37" s="97"/>
      <c r="G37" s="16"/>
      <c r="H37" s="15"/>
      <c r="I37" s="17" t="str">
        <f>IF(OR(G37="",H37="",U37=""),"",IFERROR(VLOOKUP(G37&amp;H37&amp;U37,※編集不可※選択項目!$M$3:$R$51,5,FALSE),"該当なし"))</f>
        <v/>
      </c>
      <c r="J37" s="97"/>
      <c r="K37" s="15"/>
      <c r="L37" s="248"/>
      <c r="M37" s="15"/>
      <c r="N37" s="97"/>
      <c r="O37" s="97"/>
      <c r="P37" s="97"/>
      <c r="Q37" s="97"/>
      <c r="R37" s="97"/>
      <c r="S37" s="18" t="str">
        <f t="shared" si="29"/>
        <v/>
      </c>
      <c r="T37" s="15"/>
      <c r="U37" s="15"/>
      <c r="V37" s="15"/>
      <c r="W37" s="15"/>
      <c r="X37" s="15"/>
      <c r="Y37" s="15"/>
      <c r="Z37" s="16"/>
      <c r="AA37" s="16"/>
      <c r="AB37" s="101" t="str">
        <f>IF($C37&lt;&gt;"",※編集不可※選択項目!$J$2,"")</f>
        <v/>
      </c>
      <c r="AC37" s="23"/>
      <c r="AD37" s="97"/>
      <c r="AE37" s="99"/>
      <c r="AF37" s="201" t="str">
        <f t="shared" si="25"/>
        <v>-</v>
      </c>
      <c r="AG37" s="219"/>
      <c r="AH37" s="220"/>
      <c r="AI37" s="121" t="str">
        <f t="shared" si="19"/>
        <v/>
      </c>
      <c r="AJ37" s="221"/>
      <c r="AK37" s="222"/>
      <c r="AL37" s="223"/>
      <c r="AM37" s="224">
        <f>IFERROR(INDEX(※編集不可※選択項目!$R$3:$R$51,MATCH(BQ37,※編集不可※選択項目!$T$3:$T$51,0)),0)</f>
        <v>0</v>
      </c>
      <c r="AN37" s="224" t="str">
        <f t="shared" si="30"/>
        <v/>
      </c>
      <c r="AO37" s="224" t="str">
        <f>IF(BR37=※編集不可※選択項目!$L$3,VLOOKUP('新規登録用（本体）'!U37,※編集不可※選択項目!$P$2:$R$13,3,TRUE),AP37)</f>
        <v/>
      </c>
      <c r="AP37" s="224" t="str">
        <f>IF(BR37=※編集不可※選択項目!$L$15,VLOOKUP('新規登録用（本体）'!U37,※編集不可※選択項目!$P$14:$R$25,3,TRUE),AQ37)</f>
        <v/>
      </c>
      <c r="AQ37" s="224" t="str">
        <f>IF(BR37=※編集不可※選択項目!$L$27,VLOOKUP('新規登録用（本体）'!U37,※編集不可※選択項目!$P$26:$R$41,3,TRUE),AR37)</f>
        <v/>
      </c>
      <c r="AR37" s="224" t="str">
        <f>IF(BR37=※編集不可※選択項目!$L$43,VLOOKUP('新規登録用（本体）'!U37,※編集不可※選択項目!$P$42:$R$46,3,TRUE),AS37)</f>
        <v/>
      </c>
      <c r="AS37" s="224" t="str">
        <f>IF(BR37=※編集不可※選択項目!$L$48,VLOOKUP('新規登録用（本体）'!U37,※編集不可※選択項目!$P$47:$R$51,3,TRUE),"")</f>
        <v/>
      </c>
      <c r="AT37" s="225">
        <f>IFERROR(VLOOKUP(Y37&amp;G37&amp;H37,※編集不可※選択項目!X:Y,2,FALSE),0)</f>
        <v>0</v>
      </c>
      <c r="AU37" s="224">
        <f t="shared" si="20"/>
        <v>0</v>
      </c>
      <c r="AV37" s="224">
        <f>IFERROR(INDEX(※編集不可※選択項目!$S$3:$S$51,MATCH(BQ37,※編集不可※選択項目!$T$3:$T$51,0)),0)</f>
        <v>0</v>
      </c>
      <c r="AW37" s="224" t="str">
        <f t="shared" si="31"/>
        <v/>
      </c>
      <c r="AX37" s="224" t="str">
        <f>IF(BR37=※編集不可※選択項目!$L$3,VLOOKUP('新規登録用（本体）'!U37,※編集不可※選択項目!$P$2:$S$13,4,TRUE),AY37)</f>
        <v/>
      </c>
      <c r="AY37" s="224" t="str">
        <f>IF(BR37=※編集不可※選択項目!$L$15,VLOOKUP('新規登録用（本体）'!U37,※編集不可※選択項目!$P$14:$S$25,4,TRUE),AZ37)</f>
        <v/>
      </c>
      <c r="AZ37" s="224" t="str">
        <f>IF(BR37=※編集不可※選択項目!$L$27,VLOOKUP('新規登録用（本体）'!U37,※編集不可※選択項目!$P$26:$S$41,4,TRUE),BA37)</f>
        <v/>
      </c>
      <c r="BA37" s="224" t="str">
        <f>IF(BR37=※編集不可※選択項目!$L$43,VLOOKUP('新規登録用（本体）'!U37,※編集不可※選択項目!$P$42:$S$46,4,TRUE),BB37)</f>
        <v/>
      </c>
      <c r="BB37" s="224" t="str">
        <f>IF(BR37=※編集不可※選択項目!$L$48,VLOOKUP('新規登録用（本体）'!U37,※編集不可※選択項目!$P$47:$S$51,4,TRUE),"")</f>
        <v/>
      </c>
      <c r="BC37" s="225">
        <f>IFERROR(VLOOKUP(Y37&amp;G37&amp;H37,※編集不可※選択項目!X:Y,2,FALSE),0)</f>
        <v>0</v>
      </c>
      <c r="BD37" s="225">
        <f t="shared" si="21"/>
        <v>0</v>
      </c>
      <c r="BE37" s="225"/>
      <c r="BF37" s="225"/>
      <c r="BG37" s="225"/>
      <c r="BH37" s="225" t="str">
        <f t="shared" si="32"/>
        <v/>
      </c>
      <c r="BI37" s="226">
        <f t="shared" si="33"/>
        <v>0</v>
      </c>
      <c r="BJ37" s="226">
        <f t="shared" si="34"/>
        <v>0</v>
      </c>
      <c r="BK37" s="262">
        <f t="shared" si="28"/>
        <v>0</v>
      </c>
      <c r="BL37" s="226">
        <f t="shared" si="13"/>
        <v>0</v>
      </c>
      <c r="BM37" s="226" t="str">
        <f t="shared" si="35"/>
        <v/>
      </c>
      <c r="BN37" s="227">
        <f t="shared" si="36"/>
        <v>0</v>
      </c>
      <c r="BO37" s="227">
        <f t="shared" si="14"/>
        <v>0</v>
      </c>
      <c r="BP37" s="208" t="str">
        <f t="shared" si="15"/>
        <v>＜従来枠＞0 ＜トップ性能枠＞0</v>
      </c>
      <c r="BQ37" s="208" t="str">
        <f>'新規登録用（本体）'!G37&amp;'新規登録用（本体）'!H37&amp;'新規登録用（本体）'!I37</f>
        <v/>
      </c>
      <c r="BR37" s="126" t="str">
        <f t="shared" si="37"/>
        <v/>
      </c>
      <c r="BS37" s="208" t="str">
        <f t="shared" si="38"/>
        <v/>
      </c>
      <c r="BT37" s="227">
        <f t="shared" si="24"/>
        <v>0</v>
      </c>
    </row>
    <row r="38" spans="1:72" s="208" customFormat="1" ht="25.35" customHeight="1" x14ac:dyDescent="0.2">
      <c r="A38" s="210">
        <f t="shared" si="16"/>
        <v>27</v>
      </c>
      <c r="B38" s="171" t="str">
        <f t="shared" si="2"/>
        <v/>
      </c>
      <c r="C38" s="44"/>
      <c r="D38" s="17" t="str">
        <f t="shared" si="17"/>
        <v/>
      </c>
      <c r="E38" s="17" t="str">
        <f t="shared" si="18"/>
        <v/>
      </c>
      <c r="F38" s="97"/>
      <c r="G38" s="16"/>
      <c r="H38" s="15"/>
      <c r="I38" s="17" t="str">
        <f>IF(OR(G38="",H38="",U38=""),"",IFERROR(VLOOKUP(G38&amp;H38&amp;U38,※編集不可※選択項目!$M$3:$R$51,5,FALSE),"該当なし"))</f>
        <v/>
      </c>
      <c r="J38" s="97"/>
      <c r="K38" s="15"/>
      <c r="L38" s="248"/>
      <c r="M38" s="15"/>
      <c r="N38" s="97"/>
      <c r="O38" s="97"/>
      <c r="P38" s="97"/>
      <c r="Q38" s="97"/>
      <c r="R38" s="97"/>
      <c r="S38" s="18" t="str">
        <f t="shared" si="29"/>
        <v/>
      </c>
      <c r="T38" s="15"/>
      <c r="U38" s="15"/>
      <c r="V38" s="15"/>
      <c r="W38" s="15"/>
      <c r="X38" s="15"/>
      <c r="Y38" s="15"/>
      <c r="Z38" s="16"/>
      <c r="AA38" s="16"/>
      <c r="AB38" s="101" t="str">
        <f>IF($C38&lt;&gt;"",※編集不可※選択項目!$J$2,"")</f>
        <v/>
      </c>
      <c r="AC38" s="23"/>
      <c r="AD38" s="97"/>
      <c r="AE38" s="99"/>
      <c r="AF38" s="201" t="str">
        <f t="shared" si="25"/>
        <v>-</v>
      </c>
      <c r="AG38" s="219"/>
      <c r="AH38" s="220"/>
      <c r="AI38" s="121" t="str">
        <f t="shared" si="19"/>
        <v/>
      </c>
      <c r="AJ38" s="221"/>
      <c r="AK38" s="222"/>
      <c r="AL38" s="223"/>
      <c r="AM38" s="224">
        <f>IFERROR(INDEX(※編集不可※選択項目!$R$3:$R$51,MATCH(BQ38,※編集不可※選択項目!$T$3:$T$51,0)),0)</f>
        <v>0</v>
      </c>
      <c r="AN38" s="224" t="str">
        <f t="shared" si="30"/>
        <v/>
      </c>
      <c r="AO38" s="224" t="str">
        <f>IF(BR38=※編集不可※選択項目!$L$3,VLOOKUP('新規登録用（本体）'!U38,※編集不可※選択項目!$P$2:$R$13,3,TRUE),AP38)</f>
        <v/>
      </c>
      <c r="AP38" s="224" t="str">
        <f>IF(BR38=※編集不可※選択項目!$L$15,VLOOKUP('新規登録用（本体）'!U38,※編集不可※選択項目!$P$14:$R$25,3,TRUE),AQ38)</f>
        <v/>
      </c>
      <c r="AQ38" s="224" t="str">
        <f>IF(BR38=※編集不可※選択項目!$L$27,VLOOKUP('新規登録用（本体）'!U38,※編集不可※選択項目!$P$26:$R$41,3,TRUE),AR38)</f>
        <v/>
      </c>
      <c r="AR38" s="224" t="str">
        <f>IF(BR38=※編集不可※選択項目!$L$43,VLOOKUP('新規登録用（本体）'!U38,※編集不可※選択項目!$P$42:$R$46,3,TRUE),AS38)</f>
        <v/>
      </c>
      <c r="AS38" s="224" t="str">
        <f>IF(BR38=※編集不可※選択項目!$L$48,VLOOKUP('新規登録用（本体）'!U38,※編集不可※選択項目!$P$47:$R$51,3,TRUE),"")</f>
        <v/>
      </c>
      <c r="AT38" s="225">
        <f>IFERROR(VLOOKUP(Y38&amp;G38&amp;H38,※編集不可※選択項目!X:Y,2,FALSE),0)</f>
        <v>0</v>
      </c>
      <c r="AU38" s="224">
        <f t="shared" si="20"/>
        <v>0</v>
      </c>
      <c r="AV38" s="224">
        <f>IFERROR(INDEX(※編集不可※選択項目!$S$3:$S$51,MATCH(BQ38,※編集不可※選択項目!$T$3:$T$51,0)),0)</f>
        <v>0</v>
      </c>
      <c r="AW38" s="224" t="str">
        <f t="shared" si="31"/>
        <v/>
      </c>
      <c r="AX38" s="224" t="str">
        <f>IF(BR38=※編集不可※選択項目!$L$3,VLOOKUP('新規登録用（本体）'!U38,※編集不可※選択項目!$P$2:$S$13,4,TRUE),AY38)</f>
        <v/>
      </c>
      <c r="AY38" s="224" t="str">
        <f>IF(BR38=※編集不可※選択項目!$L$15,VLOOKUP('新規登録用（本体）'!U38,※編集不可※選択項目!$P$14:$S$25,4,TRUE),AZ38)</f>
        <v/>
      </c>
      <c r="AZ38" s="224" t="str">
        <f>IF(BR38=※編集不可※選択項目!$L$27,VLOOKUP('新規登録用（本体）'!U38,※編集不可※選択項目!$P$26:$S$41,4,TRUE),BA38)</f>
        <v/>
      </c>
      <c r="BA38" s="224" t="str">
        <f>IF(BR38=※編集不可※選択項目!$L$43,VLOOKUP('新規登録用（本体）'!U38,※編集不可※選択項目!$P$42:$S$46,4,TRUE),BB38)</f>
        <v/>
      </c>
      <c r="BB38" s="224" t="str">
        <f>IF(BR38=※編集不可※選択項目!$L$48,VLOOKUP('新規登録用（本体）'!U38,※編集不可※選択項目!$P$47:$S$51,4,TRUE),"")</f>
        <v/>
      </c>
      <c r="BC38" s="225">
        <f>IFERROR(VLOOKUP(Y38&amp;G38&amp;H38,※編集不可※選択項目!X:Y,2,FALSE),0)</f>
        <v>0</v>
      </c>
      <c r="BD38" s="225">
        <f t="shared" si="21"/>
        <v>0</v>
      </c>
      <c r="BE38" s="225"/>
      <c r="BF38" s="225"/>
      <c r="BG38" s="225"/>
      <c r="BH38" s="225" t="str">
        <f t="shared" si="32"/>
        <v/>
      </c>
      <c r="BI38" s="226">
        <f t="shared" si="33"/>
        <v>0</v>
      </c>
      <c r="BJ38" s="226">
        <f t="shared" si="34"/>
        <v>0</v>
      </c>
      <c r="BK38" s="262">
        <f t="shared" si="28"/>
        <v>0</v>
      </c>
      <c r="BL38" s="226">
        <f t="shared" si="13"/>
        <v>0</v>
      </c>
      <c r="BM38" s="226" t="str">
        <f t="shared" si="35"/>
        <v/>
      </c>
      <c r="BN38" s="227">
        <f t="shared" si="36"/>
        <v>0</v>
      </c>
      <c r="BO38" s="227">
        <f t="shared" si="14"/>
        <v>0</v>
      </c>
      <c r="BP38" s="208" t="str">
        <f t="shared" si="15"/>
        <v>＜従来枠＞0 ＜トップ性能枠＞0</v>
      </c>
      <c r="BQ38" s="208" t="str">
        <f>'新規登録用（本体）'!G38&amp;'新規登録用（本体）'!H38&amp;'新規登録用（本体）'!I38</f>
        <v/>
      </c>
      <c r="BR38" s="126" t="str">
        <f t="shared" si="37"/>
        <v/>
      </c>
      <c r="BS38" s="208" t="str">
        <f t="shared" si="38"/>
        <v/>
      </c>
      <c r="BT38" s="227">
        <f t="shared" si="24"/>
        <v>0</v>
      </c>
    </row>
    <row r="39" spans="1:72" s="208" customFormat="1" ht="25.35" customHeight="1" x14ac:dyDescent="0.2">
      <c r="A39" s="210">
        <f t="shared" si="16"/>
        <v>28</v>
      </c>
      <c r="B39" s="171" t="str">
        <f t="shared" si="2"/>
        <v/>
      </c>
      <c r="C39" s="44"/>
      <c r="D39" s="17" t="str">
        <f t="shared" si="17"/>
        <v/>
      </c>
      <c r="E39" s="17" t="str">
        <f t="shared" si="18"/>
        <v/>
      </c>
      <c r="F39" s="97"/>
      <c r="G39" s="16"/>
      <c r="H39" s="15"/>
      <c r="I39" s="17" t="str">
        <f>IF(OR(G39="",H39="",U39=""),"",IFERROR(VLOOKUP(G39&amp;H39&amp;U39,※編集不可※選択項目!$M$3:$R$51,5,FALSE),"該当なし"))</f>
        <v/>
      </c>
      <c r="J39" s="97"/>
      <c r="K39" s="15"/>
      <c r="L39" s="248"/>
      <c r="M39" s="15"/>
      <c r="N39" s="97"/>
      <c r="O39" s="97"/>
      <c r="P39" s="97"/>
      <c r="Q39" s="97"/>
      <c r="R39" s="97"/>
      <c r="S39" s="18" t="str">
        <f t="shared" si="29"/>
        <v/>
      </c>
      <c r="T39" s="15"/>
      <c r="U39" s="15"/>
      <c r="V39" s="15"/>
      <c r="W39" s="15"/>
      <c r="X39" s="15"/>
      <c r="Y39" s="15"/>
      <c r="Z39" s="16"/>
      <c r="AA39" s="16"/>
      <c r="AB39" s="101" t="str">
        <f>IF($C39&lt;&gt;"",※編集不可※選択項目!$J$2,"")</f>
        <v/>
      </c>
      <c r="AC39" s="23"/>
      <c r="AD39" s="97"/>
      <c r="AE39" s="99"/>
      <c r="AF39" s="201" t="str">
        <f t="shared" si="25"/>
        <v>-</v>
      </c>
      <c r="AG39" s="219"/>
      <c r="AH39" s="220"/>
      <c r="AI39" s="121" t="str">
        <f t="shared" si="19"/>
        <v/>
      </c>
      <c r="AJ39" s="221"/>
      <c r="AK39" s="222"/>
      <c r="AL39" s="223"/>
      <c r="AM39" s="224">
        <f>IFERROR(INDEX(※編集不可※選択項目!$R$3:$R$51,MATCH(BQ39,※編集不可※選択項目!$T$3:$T$51,0)),0)</f>
        <v>0</v>
      </c>
      <c r="AN39" s="224" t="str">
        <f t="shared" si="30"/>
        <v/>
      </c>
      <c r="AO39" s="224" t="str">
        <f>IF(BR39=※編集不可※選択項目!$L$3,VLOOKUP('新規登録用（本体）'!U39,※編集不可※選択項目!$P$2:$R$13,3,TRUE),AP39)</f>
        <v/>
      </c>
      <c r="AP39" s="224" t="str">
        <f>IF(BR39=※編集不可※選択項目!$L$15,VLOOKUP('新規登録用（本体）'!U39,※編集不可※選択項目!$P$14:$R$25,3,TRUE),AQ39)</f>
        <v/>
      </c>
      <c r="AQ39" s="224" t="str">
        <f>IF(BR39=※編集不可※選択項目!$L$27,VLOOKUP('新規登録用（本体）'!U39,※編集不可※選択項目!$P$26:$R$41,3,TRUE),AR39)</f>
        <v/>
      </c>
      <c r="AR39" s="224" t="str">
        <f>IF(BR39=※編集不可※選択項目!$L$43,VLOOKUP('新規登録用（本体）'!U39,※編集不可※選択項目!$P$42:$R$46,3,TRUE),AS39)</f>
        <v/>
      </c>
      <c r="AS39" s="224" t="str">
        <f>IF(BR39=※編集不可※選択項目!$L$48,VLOOKUP('新規登録用（本体）'!U39,※編集不可※選択項目!$P$47:$R$51,3,TRUE),"")</f>
        <v/>
      </c>
      <c r="AT39" s="225">
        <f>IFERROR(VLOOKUP(Y39&amp;G39&amp;H39,※編集不可※選択項目!X:Y,2,FALSE),0)</f>
        <v>0</v>
      </c>
      <c r="AU39" s="224">
        <f t="shared" si="20"/>
        <v>0</v>
      </c>
      <c r="AV39" s="224">
        <f>IFERROR(INDEX(※編集不可※選択項目!$S$3:$S$51,MATCH(BQ39,※編集不可※選択項目!$T$3:$T$51,0)),0)</f>
        <v>0</v>
      </c>
      <c r="AW39" s="224" t="str">
        <f t="shared" si="31"/>
        <v/>
      </c>
      <c r="AX39" s="224" t="str">
        <f>IF(BR39=※編集不可※選択項目!$L$3,VLOOKUP('新規登録用（本体）'!U39,※編集不可※選択項目!$P$2:$S$13,4,TRUE),AY39)</f>
        <v/>
      </c>
      <c r="AY39" s="224" t="str">
        <f>IF(BR39=※編集不可※選択項目!$L$15,VLOOKUP('新規登録用（本体）'!U39,※編集不可※選択項目!$P$14:$S$25,4,TRUE),AZ39)</f>
        <v/>
      </c>
      <c r="AZ39" s="224" t="str">
        <f>IF(BR39=※編集不可※選択項目!$L$27,VLOOKUP('新規登録用（本体）'!U39,※編集不可※選択項目!$P$26:$S$41,4,TRUE),BA39)</f>
        <v/>
      </c>
      <c r="BA39" s="224" t="str">
        <f>IF(BR39=※編集不可※選択項目!$L$43,VLOOKUP('新規登録用（本体）'!U39,※編集不可※選択項目!$P$42:$S$46,4,TRUE),BB39)</f>
        <v/>
      </c>
      <c r="BB39" s="224" t="str">
        <f>IF(BR39=※編集不可※選択項目!$L$48,VLOOKUP('新規登録用（本体）'!U39,※編集不可※選択項目!$P$47:$S$51,4,TRUE),"")</f>
        <v/>
      </c>
      <c r="BC39" s="225">
        <f>IFERROR(VLOOKUP(Y39&amp;G39&amp;H39,※編集不可※選択項目!X:Y,2,FALSE),0)</f>
        <v>0</v>
      </c>
      <c r="BD39" s="225">
        <f t="shared" si="21"/>
        <v>0</v>
      </c>
      <c r="BE39" s="225"/>
      <c r="BF39" s="225"/>
      <c r="BG39" s="225"/>
      <c r="BH39" s="225" t="str">
        <f t="shared" si="32"/>
        <v/>
      </c>
      <c r="BI39" s="226">
        <f t="shared" si="33"/>
        <v>0</v>
      </c>
      <c r="BJ39" s="226">
        <f t="shared" si="34"/>
        <v>0</v>
      </c>
      <c r="BK39" s="262">
        <f t="shared" si="28"/>
        <v>0</v>
      </c>
      <c r="BL39" s="226">
        <f t="shared" si="13"/>
        <v>0</v>
      </c>
      <c r="BM39" s="226" t="str">
        <f t="shared" si="35"/>
        <v/>
      </c>
      <c r="BN39" s="227">
        <f t="shared" si="36"/>
        <v>0</v>
      </c>
      <c r="BO39" s="227">
        <f t="shared" si="14"/>
        <v>0</v>
      </c>
      <c r="BP39" s="208" t="str">
        <f t="shared" si="15"/>
        <v>＜従来枠＞0 ＜トップ性能枠＞0</v>
      </c>
      <c r="BQ39" s="208" t="str">
        <f>'新規登録用（本体）'!G39&amp;'新規登録用（本体）'!H39&amp;'新規登録用（本体）'!I39</f>
        <v/>
      </c>
      <c r="BR39" s="126" t="str">
        <f t="shared" si="37"/>
        <v/>
      </c>
      <c r="BS39" s="208" t="str">
        <f t="shared" si="38"/>
        <v/>
      </c>
      <c r="BT39" s="227">
        <f t="shared" si="24"/>
        <v>0</v>
      </c>
    </row>
    <row r="40" spans="1:72" s="208" customFormat="1" ht="25.35" customHeight="1" x14ac:dyDescent="0.2">
      <c r="A40" s="210">
        <f t="shared" si="16"/>
        <v>29</v>
      </c>
      <c r="B40" s="171" t="str">
        <f t="shared" si="2"/>
        <v/>
      </c>
      <c r="C40" s="44"/>
      <c r="D40" s="17" t="str">
        <f t="shared" si="17"/>
        <v/>
      </c>
      <c r="E40" s="17" t="str">
        <f t="shared" si="18"/>
        <v/>
      </c>
      <c r="F40" s="97"/>
      <c r="G40" s="16"/>
      <c r="H40" s="15"/>
      <c r="I40" s="17" t="str">
        <f>IF(OR(G40="",H40="",U40=""),"",IFERROR(VLOOKUP(G40&amp;H40&amp;U40,※編集不可※選択項目!$M$3:$R$51,5,FALSE),"該当なし"))</f>
        <v/>
      </c>
      <c r="J40" s="97"/>
      <c r="K40" s="15"/>
      <c r="L40" s="248"/>
      <c r="M40" s="15"/>
      <c r="N40" s="97"/>
      <c r="O40" s="97"/>
      <c r="P40" s="97"/>
      <c r="Q40" s="97"/>
      <c r="R40" s="97"/>
      <c r="S40" s="18" t="str">
        <f t="shared" si="29"/>
        <v/>
      </c>
      <c r="T40" s="15"/>
      <c r="U40" s="15"/>
      <c r="V40" s="15"/>
      <c r="W40" s="15"/>
      <c r="X40" s="15"/>
      <c r="Y40" s="15"/>
      <c r="Z40" s="16"/>
      <c r="AA40" s="16"/>
      <c r="AB40" s="101" t="str">
        <f>IF($C40&lt;&gt;"",※編集不可※選択項目!$J$2,"")</f>
        <v/>
      </c>
      <c r="AC40" s="23"/>
      <c r="AD40" s="97"/>
      <c r="AE40" s="99"/>
      <c r="AF40" s="201" t="str">
        <f t="shared" si="25"/>
        <v>-</v>
      </c>
      <c r="AG40" s="219"/>
      <c r="AH40" s="220"/>
      <c r="AI40" s="121" t="str">
        <f t="shared" si="19"/>
        <v/>
      </c>
      <c r="AJ40" s="221"/>
      <c r="AK40" s="222"/>
      <c r="AL40" s="223"/>
      <c r="AM40" s="224">
        <f>IFERROR(INDEX(※編集不可※選択項目!$R$3:$R$51,MATCH(BQ40,※編集不可※選択項目!$T$3:$T$51,0)),0)</f>
        <v>0</v>
      </c>
      <c r="AN40" s="224" t="str">
        <f t="shared" si="30"/>
        <v/>
      </c>
      <c r="AO40" s="224" t="str">
        <f>IF(BR40=※編集不可※選択項目!$L$3,VLOOKUP('新規登録用（本体）'!U40,※編集不可※選択項目!$P$2:$R$13,3,TRUE),AP40)</f>
        <v/>
      </c>
      <c r="AP40" s="224" t="str">
        <f>IF(BR40=※編集不可※選択項目!$L$15,VLOOKUP('新規登録用（本体）'!U40,※編集不可※選択項目!$P$14:$R$25,3,TRUE),AQ40)</f>
        <v/>
      </c>
      <c r="AQ40" s="224" t="str">
        <f>IF(BR40=※編集不可※選択項目!$L$27,VLOOKUP('新規登録用（本体）'!U40,※編集不可※選択項目!$P$26:$R$41,3,TRUE),AR40)</f>
        <v/>
      </c>
      <c r="AR40" s="224" t="str">
        <f>IF(BR40=※編集不可※選択項目!$L$43,VLOOKUP('新規登録用（本体）'!U40,※編集不可※選択項目!$P$42:$R$46,3,TRUE),AS40)</f>
        <v/>
      </c>
      <c r="AS40" s="224" t="str">
        <f>IF(BR40=※編集不可※選択項目!$L$48,VLOOKUP('新規登録用（本体）'!U40,※編集不可※選択項目!$P$47:$R$51,3,TRUE),"")</f>
        <v/>
      </c>
      <c r="AT40" s="225">
        <f>IFERROR(VLOOKUP(Y40&amp;G40&amp;H40,※編集不可※選択項目!X:Y,2,FALSE),0)</f>
        <v>0</v>
      </c>
      <c r="AU40" s="224">
        <f t="shared" si="20"/>
        <v>0</v>
      </c>
      <c r="AV40" s="224">
        <f>IFERROR(INDEX(※編集不可※選択項目!$S$3:$S$51,MATCH(BQ40,※編集不可※選択項目!$T$3:$T$51,0)),0)</f>
        <v>0</v>
      </c>
      <c r="AW40" s="224" t="str">
        <f t="shared" si="31"/>
        <v/>
      </c>
      <c r="AX40" s="224" t="str">
        <f>IF(BR40=※編集不可※選択項目!$L$3,VLOOKUP('新規登録用（本体）'!U40,※編集不可※選択項目!$P$2:$S$13,4,TRUE),AY40)</f>
        <v/>
      </c>
      <c r="AY40" s="224" t="str">
        <f>IF(BR40=※編集不可※選択項目!$L$15,VLOOKUP('新規登録用（本体）'!U40,※編集不可※選択項目!$P$14:$S$25,4,TRUE),AZ40)</f>
        <v/>
      </c>
      <c r="AZ40" s="224" t="str">
        <f>IF(BR40=※編集不可※選択項目!$L$27,VLOOKUP('新規登録用（本体）'!U40,※編集不可※選択項目!$P$26:$S$41,4,TRUE),BA40)</f>
        <v/>
      </c>
      <c r="BA40" s="224" t="str">
        <f>IF(BR40=※編集不可※選択項目!$L$43,VLOOKUP('新規登録用（本体）'!U40,※編集不可※選択項目!$P$42:$S$46,4,TRUE),BB40)</f>
        <v/>
      </c>
      <c r="BB40" s="224" t="str">
        <f>IF(BR40=※編集不可※選択項目!$L$48,VLOOKUP('新規登録用（本体）'!U40,※編集不可※選択項目!$P$47:$S$51,4,TRUE),"")</f>
        <v/>
      </c>
      <c r="BC40" s="225">
        <f>IFERROR(VLOOKUP(Y40&amp;G40&amp;H40,※編集不可※選択項目!X:Y,2,FALSE),0)</f>
        <v>0</v>
      </c>
      <c r="BD40" s="225">
        <f t="shared" si="21"/>
        <v>0</v>
      </c>
      <c r="BE40" s="225"/>
      <c r="BF40" s="225"/>
      <c r="BG40" s="225"/>
      <c r="BH40" s="225" t="str">
        <f t="shared" si="32"/>
        <v/>
      </c>
      <c r="BI40" s="226">
        <f t="shared" si="33"/>
        <v>0</v>
      </c>
      <c r="BJ40" s="226">
        <f t="shared" si="34"/>
        <v>0</v>
      </c>
      <c r="BK40" s="262">
        <f t="shared" si="28"/>
        <v>0</v>
      </c>
      <c r="BL40" s="226">
        <f t="shared" si="13"/>
        <v>0</v>
      </c>
      <c r="BM40" s="226" t="str">
        <f t="shared" si="35"/>
        <v/>
      </c>
      <c r="BN40" s="227">
        <f t="shared" si="36"/>
        <v>0</v>
      </c>
      <c r="BO40" s="227">
        <f t="shared" si="14"/>
        <v>0</v>
      </c>
      <c r="BP40" s="208" t="str">
        <f t="shared" si="15"/>
        <v>＜従来枠＞0 ＜トップ性能枠＞0</v>
      </c>
      <c r="BQ40" s="208" t="str">
        <f>'新規登録用（本体）'!G40&amp;'新規登録用（本体）'!H40&amp;'新規登録用（本体）'!I40</f>
        <v/>
      </c>
      <c r="BR40" s="126" t="str">
        <f t="shared" si="37"/>
        <v/>
      </c>
      <c r="BS40" s="208" t="str">
        <f t="shared" si="38"/>
        <v/>
      </c>
      <c r="BT40" s="227">
        <f t="shared" si="24"/>
        <v>0</v>
      </c>
    </row>
    <row r="41" spans="1:72" s="208" customFormat="1" ht="25.35" customHeight="1" x14ac:dyDescent="0.2">
      <c r="A41" s="210">
        <f t="shared" si="16"/>
        <v>30</v>
      </c>
      <c r="B41" s="171" t="str">
        <f t="shared" si="2"/>
        <v/>
      </c>
      <c r="C41" s="44"/>
      <c r="D41" s="17" t="str">
        <f t="shared" si="17"/>
        <v/>
      </c>
      <c r="E41" s="17" t="str">
        <f t="shared" si="18"/>
        <v/>
      </c>
      <c r="F41" s="97"/>
      <c r="G41" s="16"/>
      <c r="H41" s="15"/>
      <c r="I41" s="17" t="str">
        <f>IF(OR(G41="",H41="",U41=""),"",IFERROR(VLOOKUP(G41&amp;H41&amp;U41,※編集不可※選択項目!$M$3:$R$51,5,FALSE),"該当なし"))</f>
        <v/>
      </c>
      <c r="J41" s="97"/>
      <c r="K41" s="15"/>
      <c r="L41" s="248"/>
      <c r="M41" s="15"/>
      <c r="N41" s="97"/>
      <c r="O41" s="97"/>
      <c r="P41" s="97"/>
      <c r="Q41" s="97"/>
      <c r="R41" s="97"/>
      <c r="S41" s="18" t="str">
        <f t="shared" si="29"/>
        <v/>
      </c>
      <c r="T41" s="15"/>
      <c r="U41" s="15"/>
      <c r="V41" s="15"/>
      <c r="W41" s="15"/>
      <c r="X41" s="15"/>
      <c r="Y41" s="15"/>
      <c r="Z41" s="16"/>
      <c r="AA41" s="16"/>
      <c r="AB41" s="101" t="str">
        <f>IF($C41&lt;&gt;"",※編集不可※選択項目!$J$2,"")</f>
        <v/>
      </c>
      <c r="AC41" s="23"/>
      <c r="AD41" s="97"/>
      <c r="AE41" s="99"/>
      <c r="AF41" s="201" t="str">
        <f t="shared" si="25"/>
        <v>-</v>
      </c>
      <c r="AG41" s="219"/>
      <c r="AH41" s="220"/>
      <c r="AI41" s="121" t="str">
        <f t="shared" si="19"/>
        <v/>
      </c>
      <c r="AJ41" s="221"/>
      <c r="AK41" s="222"/>
      <c r="AL41" s="223"/>
      <c r="AM41" s="224">
        <f>IFERROR(INDEX(※編集不可※選択項目!$R$3:$R$51,MATCH(BQ41,※編集不可※選択項目!$T$3:$T$51,0)),0)</f>
        <v>0</v>
      </c>
      <c r="AN41" s="224" t="str">
        <f t="shared" si="30"/>
        <v/>
      </c>
      <c r="AO41" s="224" t="str">
        <f>IF(BR41=※編集不可※選択項目!$L$3,VLOOKUP('新規登録用（本体）'!U41,※編集不可※選択項目!$P$2:$R$13,3,TRUE),AP41)</f>
        <v/>
      </c>
      <c r="AP41" s="224" t="str">
        <f>IF(BR41=※編集不可※選択項目!$L$15,VLOOKUP('新規登録用（本体）'!U41,※編集不可※選択項目!$P$14:$R$25,3,TRUE),AQ41)</f>
        <v/>
      </c>
      <c r="AQ41" s="224" t="str">
        <f>IF(BR41=※編集不可※選択項目!$L$27,VLOOKUP('新規登録用（本体）'!U41,※編集不可※選択項目!$P$26:$R$41,3,TRUE),AR41)</f>
        <v/>
      </c>
      <c r="AR41" s="224" t="str">
        <f>IF(BR41=※編集不可※選択項目!$L$43,VLOOKUP('新規登録用（本体）'!U41,※編集不可※選択項目!$P$42:$R$46,3,TRUE),AS41)</f>
        <v/>
      </c>
      <c r="AS41" s="224" t="str">
        <f>IF(BR41=※編集不可※選択項目!$L$48,VLOOKUP('新規登録用（本体）'!U41,※編集不可※選択項目!$P$47:$R$51,3,TRUE),"")</f>
        <v/>
      </c>
      <c r="AT41" s="225">
        <f>IFERROR(VLOOKUP(Y41&amp;G41&amp;H41,※編集不可※選択項目!X:Y,2,FALSE),0)</f>
        <v>0</v>
      </c>
      <c r="AU41" s="224">
        <f t="shared" si="20"/>
        <v>0</v>
      </c>
      <c r="AV41" s="224">
        <f>IFERROR(INDEX(※編集不可※選択項目!$S$3:$S$51,MATCH(BQ41,※編集不可※選択項目!$T$3:$T$51,0)),0)</f>
        <v>0</v>
      </c>
      <c r="AW41" s="224" t="str">
        <f t="shared" si="31"/>
        <v/>
      </c>
      <c r="AX41" s="224" t="str">
        <f>IF(BR41=※編集不可※選択項目!$L$3,VLOOKUP('新規登録用（本体）'!U41,※編集不可※選択項目!$P$2:$S$13,4,TRUE),AY41)</f>
        <v/>
      </c>
      <c r="AY41" s="224" t="str">
        <f>IF(BR41=※編集不可※選択項目!$L$15,VLOOKUP('新規登録用（本体）'!U41,※編集不可※選択項目!$P$14:$S$25,4,TRUE),AZ41)</f>
        <v/>
      </c>
      <c r="AZ41" s="224" t="str">
        <f>IF(BR41=※編集不可※選択項目!$L$27,VLOOKUP('新規登録用（本体）'!U41,※編集不可※選択項目!$P$26:$S$41,4,TRUE),BA41)</f>
        <v/>
      </c>
      <c r="BA41" s="224" t="str">
        <f>IF(BR41=※編集不可※選択項目!$L$43,VLOOKUP('新規登録用（本体）'!U41,※編集不可※選択項目!$P$42:$S$46,4,TRUE),BB41)</f>
        <v/>
      </c>
      <c r="BB41" s="224" t="str">
        <f>IF(BR41=※編集不可※選択項目!$L$48,VLOOKUP('新規登録用（本体）'!U41,※編集不可※選択項目!$P$47:$S$51,4,TRUE),"")</f>
        <v/>
      </c>
      <c r="BC41" s="225">
        <f>IFERROR(VLOOKUP(Y41&amp;G41&amp;H41,※編集不可※選択項目!X:Y,2,FALSE),0)</f>
        <v>0</v>
      </c>
      <c r="BD41" s="225">
        <f t="shared" si="21"/>
        <v>0</v>
      </c>
      <c r="BE41" s="225"/>
      <c r="BF41" s="225"/>
      <c r="BG41" s="225"/>
      <c r="BH41" s="225" t="str">
        <f t="shared" si="32"/>
        <v/>
      </c>
      <c r="BI41" s="226">
        <f t="shared" si="33"/>
        <v>0</v>
      </c>
      <c r="BJ41" s="226">
        <f t="shared" si="34"/>
        <v>0</v>
      </c>
      <c r="BK41" s="262">
        <f t="shared" si="28"/>
        <v>0</v>
      </c>
      <c r="BL41" s="226">
        <f t="shared" si="13"/>
        <v>0</v>
      </c>
      <c r="BM41" s="226" t="str">
        <f t="shared" si="35"/>
        <v/>
      </c>
      <c r="BN41" s="227">
        <f t="shared" si="36"/>
        <v>0</v>
      </c>
      <c r="BO41" s="227">
        <f t="shared" si="14"/>
        <v>0</v>
      </c>
      <c r="BP41" s="208" t="str">
        <f t="shared" si="15"/>
        <v>＜従来枠＞0 ＜トップ性能枠＞0</v>
      </c>
      <c r="BQ41" s="208" t="str">
        <f>'新規登録用（本体）'!G41&amp;'新規登録用（本体）'!H41&amp;'新規登録用（本体）'!I41</f>
        <v/>
      </c>
      <c r="BR41" s="126" t="str">
        <f t="shared" si="37"/>
        <v/>
      </c>
      <c r="BS41" s="208" t="str">
        <f t="shared" si="38"/>
        <v/>
      </c>
      <c r="BT41" s="227">
        <f t="shared" si="24"/>
        <v>0</v>
      </c>
    </row>
    <row r="42" spans="1:72" s="208" customFormat="1" ht="25.35" customHeight="1" x14ac:dyDescent="0.2">
      <c r="A42" s="210">
        <f t="shared" si="16"/>
        <v>31</v>
      </c>
      <c r="B42" s="171" t="str">
        <f t="shared" si="2"/>
        <v/>
      </c>
      <c r="C42" s="44"/>
      <c r="D42" s="17" t="str">
        <f t="shared" si="17"/>
        <v/>
      </c>
      <c r="E42" s="17" t="str">
        <f t="shared" si="18"/>
        <v/>
      </c>
      <c r="F42" s="97"/>
      <c r="G42" s="16"/>
      <c r="H42" s="15"/>
      <c r="I42" s="17" t="str">
        <f>IF(OR(G42="",H42="",U42=""),"",IFERROR(VLOOKUP(G42&amp;H42&amp;U42,※編集不可※選択項目!$M$3:$R$51,5,FALSE),"該当なし"))</f>
        <v/>
      </c>
      <c r="J42" s="97"/>
      <c r="K42" s="15"/>
      <c r="L42" s="248"/>
      <c r="M42" s="15"/>
      <c r="N42" s="97"/>
      <c r="O42" s="97"/>
      <c r="P42" s="97"/>
      <c r="Q42" s="97"/>
      <c r="R42" s="97"/>
      <c r="S42" s="18" t="str">
        <f t="shared" si="29"/>
        <v/>
      </c>
      <c r="T42" s="15"/>
      <c r="U42" s="15"/>
      <c r="V42" s="15"/>
      <c r="W42" s="15"/>
      <c r="X42" s="15"/>
      <c r="Y42" s="15"/>
      <c r="Z42" s="16"/>
      <c r="AA42" s="16"/>
      <c r="AB42" s="101" t="str">
        <f>IF($C42&lt;&gt;"",※編集不可※選択項目!$J$2,"")</f>
        <v/>
      </c>
      <c r="AC42" s="23"/>
      <c r="AD42" s="97"/>
      <c r="AE42" s="99"/>
      <c r="AF42" s="201" t="str">
        <f t="shared" si="25"/>
        <v>-</v>
      </c>
      <c r="AG42" s="219"/>
      <c r="AH42" s="220"/>
      <c r="AI42" s="121" t="str">
        <f t="shared" si="19"/>
        <v/>
      </c>
      <c r="AJ42" s="221"/>
      <c r="AK42" s="222"/>
      <c r="AL42" s="223"/>
      <c r="AM42" s="224">
        <f>IFERROR(INDEX(※編集不可※選択項目!$R$3:$R$51,MATCH(BQ42,※編集不可※選択項目!$T$3:$T$51,0)),0)</f>
        <v>0</v>
      </c>
      <c r="AN42" s="224" t="str">
        <f t="shared" si="30"/>
        <v/>
      </c>
      <c r="AO42" s="224" t="str">
        <f>IF(BR42=※編集不可※選択項目!$L$3,VLOOKUP('新規登録用（本体）'!U42,※編集不可※選択項目!$P$2:$R$13,3,TRUE),AP42)</f>
        <v/>
      </c>
      <c r="AP42" s="224" t="str">
        <f>IF(BR42=※編集不可※選択項目!$L$15,VLOOKUP('新規登録用（本体）'!U42,※編集不可※選択項目!$P$14:$R$25,3,TRUE),AQ42)</f>
        <v/>
      </c>
      <c r="AQ42" s="224" t="str">
        <f>IF(BR42=※編集不可※選択項目!$L$27,VLOOKUP('新規登録用（本体）'!U42,※編集不可※選択項目!$P$26:$R$41,3,TRUE),AR42)</f>
        <v/>
      </c>
      <c r="AR42" s="224" t="str">
        <f>IF(BR42=※編集不可※選択項目!$L$43,VLOOKUP('新規登録用（本体）'!U42,※編集不可※選択項目!$P$42:$R$46,3,TRUE),AS42)</f>
        <v/>
      </c>
      <c r="AS42" s="224" t="str">
        <f>IF(BR42=※編集不可※選択項目!$L$48,VLOOKUP('新規登録用（本体）'!U42,※編集不可※選択項目!$P$47:$R$51,3,TRUE),"")</f>
        <v/>
      </c>
      <c r="AT42" s="225">
        <f>IFERROR(VLOOKUP(Y42&amp;G42&amp;H42,※編集不可※選択項目!X:Y,2,FALSE),0)</f>
        <v>0</v>
      </c>
      <c r="AU42" s="224">
        <f t="shared" si="20"/>
        <v>0</v>
      </c>
      <c r="AV42" s="224">
        <f>IFERROR(INDEX(※編集不可※選択項目!$S$3:$S$51,MATCH(BQ42,※編集不可※選択項目!$T$3:$T$51,0)),0)</f>
        <v>0</v>
      </c>
      <c r="AW42" s="224" t="str">
        <f t="shared" si="31"/>
        <v/>
      </c>
      <c r="AX42" s="224" t="str">
        <f>IF(BR42=※編集不可※選択項目!$L$3,VLOOKUP('新規登録用（本体）'!U42,※編集不可※選択項目!$P$2:$S$13,4,TRUE),AY42)</f>
        <v/>
      </c>
      <c r="AY42" s="224" t="str">
        <f>IF(BR42=※編集不可※選択項目!$L$15,VLOOKUP('新規登録用（本体）'!U42,※編集不可※選択項目!$P$14:$S$25,4,TRUE),AZ42)</f>
        <v/>
      </c>
      <c r="AZ42" s="224" t="str">
        <f>IF(BR42=※編集不可※選択項目!$L$27,VLOOKUP('新規登録用（本体）'!U42,※編集不可※選択項目!$P$26:$S$41,4,TRUE),BA42)</f>
        <v/>
      </c>
      <c r="BA42" s="224" t="str">
        <f>IF(BR42=※編集不可※選択項目!$L$43,VLOOKUP('新規登録用（本体）'!U42,※編集不可※選択項目!$P$42:$S$46,4,TRUE),BB42)</f>
        <v/>
      </c>
      <c r="BB42" s="224" t="str">
        <f>IF(BR42=※編集不可※選択項目!$L$48,VLOOKUP('新規登録用（本体）'!U42,※編集不可※選択項目!$P$47:$S$51,4,TRUE),"")</f>
        <v/>
      </c>
      <c r="BC42" s="225">
        <f>IFERROR(VLOOKUP(Y42&amp;G42&amp;H42,※編集不可※選択項目!X:Y,2,FALSE),0)</f>
        <v>0</v>
      </c>
      <c r="BD42" s="225">
        <f t="shared" si="21"/>
        <v>0</v>
      </c>
      <c r="BE42" s="225"/>
      <c r="BF42" s="225"/>
      <c r="BG42" s="225"/>
      <c r="BH42" s="225" t="str">
        <f t="shared" si="32"/>
        <v/>
      </c>
      <c r="BI42" s="226">
        <f t="shared" si="33"/>
        <v>0</v>
      </c>
      <c r="BJ42" s="226">
        <f t="shared" si="34"/>
        <v>0</v>
      </c>
      <c r="BK42" s="262">
        <f t="shared" si="28"/>
        <v>0</v>
      </c>
      <c r="BL42" s="226">
        <f t="shared" si="13"/>
        <v>0</v>
      </c>
      <c r="BM42" s="226" t="str">
        <f t="shared" si="35"/>
        <v/>
      </c>
      <c r="BN42" s="227">
        <f t="shared" si="36"/>
        <v>0</v>
      </c>
      <c r="BO42" s="227">
        <f t="shared" si="14"/>
        <v>0</v>
      </c>
      <c r="BP42" s="208" t="str">
        <f t="shared" si="15"/>
        <v>＜従来枠＞0 ＜トップ性能枠＞0</v>
      </c>
      <c r="BQ42" s="208" t="str">
        <f>'新規登録用（本体）'!G42&amp;'新規登録用（本体）'!H42&amp;'新規登録用（本体）'!I42</f>
        <v/>
      </c>
      <c r="BR42" s="126" t="str">
        <f t="shared" si="37"/>
        <v/>
      </c>
      <c r="BS42" s="208" t="str">
        <f t="shared" si="38"/>
        <v/>
      </c>
      <c r="BT42" s="227">
        <f t="shared" si="24"/>
        <v>0</v>
      </c>
    </row>
    <row r="43" spans="1:72" s="208" customFormat="1" ht="25.35" customHeight="1" x14ac:dyDescent="0.2">
      <c r="A43" s="210">
        <f t="shared" si="16"/>
        <v>32</v>
      </c>
      <c r="B43" s="171" t="str">
        <f t="shared" si="2"/>
        <v/>
      </c>
      <c r="C43" s="44"/>
      <c r="D43" s="17" t="str">
        <f t="shared" si="17"/>
        <v/>
      </c>
      <c r="E43" s="17" t="str">
        <f t="shared" si="18"/>
        <v/>
      </c>
      <c r="F43" s="97"/>
      <c r="G43" s="16"/>
      <c r="H43" s="15"/>
      <c r="I43" s="17" t="str">
        <f>IF(OR(G43="",H43="",U43=""),"",IFERROR(VLOOKUP(G43&amp;H43&amp;U43,※編集不可※選択項目!$M$3:$R$51,5,FALSE),"該当なし"))</f>
        <v/>
      </c>
      <c r="J43" s="97"/>
      <c r="K43" s="15"/>
      <c r="L43" s="248"/>
      <c r="M43" s="15"/>
      <c r="N43" s="97"/>
      <c r="O43" s="97"/>
      <c r="P43" s="97"/>
      <c r="Q43" s="97"/>
      <c r="R43" s="97"/>
      <c r="S43" s="18" t="str">
        <f t="shared" si="29"/>
        <v/>
      </c>
      <c r="T43" s="15"/>
      <c r="U43" s="15"/>
      <c r="V43" s="15"/>
      <c r="W43" s="15"/>
      <c r="X43" s="15"/>
      <c r="Y43" s="15"/>
      <c r="Z43" s="16"/>
      <c r="AA43" s="16"/>
      <c r="AB43" s="101" t="str">
        <f>IF($C43&lt;&gt;"",※編集不可※選択項目!$J$2,"")</f>
        <v/>
      </c>
      <c r="AC43" s="23"/>
      <c r="AD43" s="97"/>
      <c r="AE43" s="99"/>
      <c r="AF43" s="201" t="str">
        <f t="shared" si="25"/>
        <v>-</v>
      </c>
      <c r="AG43" s="219"/>
      <c r="AH43" s="220"/>
      <c r="AI43" s="121" t="str">
        <f t="shared" si="19"/>
        <v/>
      </c>
      <c r="AJ43" s="221"/>
      <c r="AK43" s="222"/>
      <c r="AL43" s="223"/>
      <c r="AM43" s="224">
        <f>IFERROR(INDEX(※編集不可※選択項目!$R$3:$R$51,MATCH(BQ43,※編集不可※選択項目!$T$3:$T$51,0)),0)</f>
        <v>0</v>
      </c>
      <c r="AN43" s="224" t="str">
        <f t="shared" si="30"/>
        <v/>
      </c>
      <c r="AO43" s="224" t="str">
        <f>IF(BR43=※編集不可※選択項目!$L$3,VLOOKUP('新規登録用（本体）'!U43,※編集不可※選択項目!$P$2:$R$13,3,TRUE),AP43)</f>
        <v/>
      </c>
      <c r="AP43" s="224" t="str">
        <f>IF(BR43=※編集不可※選択項目!$L$15,VLOOKUP('新規登録用（本体）'!U43,※編集不可※選択項目!$P$14:$R$25,3,TRUE),AQ43)</f>
        <v/>
      </c>
      <c r="AQ43" s="224" t="str">
        <f>IF(BR43=※編集不可※選択項目!$L$27,VLOOKUP('新規登録用（本体）'!U43,※編集不可※選択項目!$P$26:$R$41,3,TRUE),AR43)</f>
        <v/>
      </c>
      <c r="AR43" s="224" t="str">
        <f>IF(BR43=※編集不可※選択項目!$L$43,VLOOKUP('新規登録用（本体）'!U43,※編集不可※選択項目!$P$42:$R$46,3,TRUE),AS43)</f>
        <v/>
      </c>
      <c r="AS43" s="224" t="str">
        <f>IF(BR43=※編集不可※選択項目!$L$48,VLOOKUP('新規登録用（本体）'!U43,※編集不可※選択項目!$P$47:$R$51,3,TRUE),"")</f>
        <v/>
      </c>
      <c r="AT43" s="225">
        <f>IFERROR(VLOOKUP(Y43&amp;G43&amp;H43,※編集不可※選択項目!X:Y,2,FALSE),0)</f>
        <v>0</v>
      </c>
      <c r="AU43" s="224">
        <f t="shared" si="20"/>
        <v>0</v>
      </c>
      <c r="AV43" s="224">
        <f>IFERROR(INDEX(※編集不可※選択項目!$S$3:$S$51,MATCH(BQ43,※編集不可※選択項目!$T$3:$T$51,0)),0)</f>
        <v>0</v>
      </c>
      <c r="AW43" s="224" t="str">
        <f t="shared" si="31"/>
        <v/>
      </c>
      <c r="AX43" s="224" t="str">
        <f>IF(BR43=※編集不可※選択項目!$L$3,VLOOKUP('新規登録用（本体）'!U43,※編集不可※選択項目!$P$2:$S$13,4,TRUE),AY43)</f>
        <v/>
      </c>
      <c r="AY43" s="224" t="str">
        <f>IF(BR43=※編集不可※選択項目!$L$15,VLOOKUP('新規登録用（本体）'!U43,※編集不可※選択項目!$P$14:$S$25,4,TRUE),AZ43)</f>
        <v/>
      </c>
      <c r="AZ43" s="224" t="str">
        <f>IF(BR43=※編集不可※選択項目!$L$27,VLOOKUP('新規登録用（本体）'!U43,※編集不可※選択項目!$P$26:$S$41,4,TRUE),BA43)</f>
        <v/>
      </c>
      <c r="BA43" s="224" t="str">
        <f>IF(BR43=※編集不可※選択項目!$L$43,VLOOKUP('新規登録用（本体）'!U43,※編集不可※選択項目!$P$42:$S$46,4,TRUE),BB43)</f>
        <v/>
      </c>
      <c r="BB43" s="224" t="str">
        <f>IF(BR43=※編集不可※選択項目!$L$48,VLOOKUP('新規登録用（本体）'!U43,※編集不可※選択項目!$P$47:$S$51,4,TRUE),"")</f>
        <v/>
      </c>
      <c r="BC43" s="225">
        <f>IFERROR(VLOOKUP(Y43&amp;G43&amp;H43,※編集不可※選択項目!X:Y,2,FALSE),0)</f>
        <v>0</v>
      </c>
      <c r="BD43" s="225">
        <f t="shared" si="21"/>
        <v>0</v>
      </c>
      <c r="BE43" s="225"/>
      <c r="BF43" s="225"/>
      <c r="BG43" s="225"/>
      <c r="BH43" s="225" t="str">
        <f t="shared" si="32"/>
        <v/>
      </c>
      <c r="BI43" s="226">
        <f t="shared" si="33"/>
        <v>0</v>
      </c>
      <c r="BJ43" s="226">
        <f t="shared" si="34"/>
        <v>0</v>
      </c>
      <c r="BK43" s="262">
        <f t="shared" si="28"/>
        <v>0</v>
      </c>
      <c r="BL43" s="226">
        <f t="shared" si="13"/>
        <v>0</v>
      </c>
      <c r="BM43" s="226" t="str">
        <f t="shared" si="35"/>
        <v/>
      </c>
      <c r="BN43" s="227">
        <f t="shared" si="36"/>
        <v>0</v>
      </c>
      <c r="BO43" s="227">
        <f t="shared" si="14"/>
        <v>0</v>
      </c>
      <c r="BP43" s="208" t="str">
        <f t="shared" si="15"/>
        <v>＜従来枠＞0 ＜トップ性能枠＞0</v>
      </c>
      <c r="BQ43" s="208" t="str">
        <f>'新規登録用（本体）'!G43&amp;'新規登録用（本体）'!H43&amp;'新規登録用（本体）'!I43</f>
        <v/>
      </c>
      <c r="BR43" s="126" t="str">
        <f t="shared" si="37"/>
        <v/>
      </c>
      <c r="BS43" s="208" t="str">
        <f t="shared" si="38"/>
        <v/>
      </c>
      <c r="BT43" s="227">
        <f t="shared" si="24"/>
        <v>0</v>
      </c>
    </row>
    <row r="44" spans="1:72" s="208" customFormat="1" ht="25.35" customHeight="1" x14ac:dyDescent="0.2">
      <c r="A44" s="210">
        <f t="shared" si="16"/>
        <v>33</v>
      </c>
      <c r="B44" s="171" t="str">
        <f t="shared" si="2"/>
        <v/>
      </c>
      <c r="C44" s="44"/>
      <c r="D44" s="17" t="str">
        <f t="shared" si="17"/>
        <v/>
      </c>
      <c r="E44" s="17" t="str">
        <f t="shared" si="18"/>
        <v/>
      </c>
      <c r="F44" s="97"/>
      <c r="G44" s="16"/>
      <c r="H44" s="15"/>
      <c r="I44" s="17" t="str">
        <f>IF(OR(G44="",H44="",U44=""),"",IFERROR(VLOOKUP(G44&amp;H44&amp;U44,※編集不可※選択項目!$M$3:$R$51,5,FALSE),"該当なし"))</f>
        <v/>
      </c>
      <c r="J44" s="97"/>
      <c r="K44" s="15"/>
      <c r="L44" s="248"/>
      <c r="M44" s="15"/>
      <c r="N44" s="97"/>
      <c r="O44" s="97"/>
      <c r="P44" s="97"/>
      <c r="Q44" s="97"/>
      <c r="R44" s="97"/>
      <c r="S44" s="18" t="str">
        <f t="shared" si="29"/>
        <v/>
      </c>
      <c r="T44" s="15"/>
      <c r="U44" s="15"/>
      <c r="V44" s="15"/>
      <c r="W44" s="15"/>
      <c r="X44" s="15"/>
      <c r="Y44" s="15"/>
      <c r="Z44" s="16"/>
      <c r="AA44" s="16"/>
      <c r="AB44" s="101" t="str">
        <f>IF($C44&lt;&gt;"",※編集不可※選択項目!$J$2,"")</f>
        <v/>
      </c>
      <c r="AC44" s="23"/>
      <c r="AD44" s="97"/>
      <c r="AE44" s="99"/>
      <c r="AF44" s="201" t="str">
        <f t="shared" si="25"/>
        <v>-</v>
      </c>
      <c r="AG44" s="219"/>
      <c r="AH44" s="220"/>
      <c r="AI44" s="121" t="str">
        <f t="shared" si="19"/>
        <v/>
      </c>
      <c r="AJ44" s="221"/>
      <c r="AK44" s="222"/>
      <c r="AL44" s="223"/>
      <c r="AM44" s="224">
        <f>IFERROR(INDEX(※編集不可※選択項目!$R$3:$R$51,MATCH(BQ44,※編集不可※選択項目!$T$3:$T$51,0)),0)</f>
        <v>0</v>
      </c>
      <c r="AN44" s="224" t="str">
        <f t="shared" si="30"/>
        <v/>
      </c>
      <c r="AO44" s="224" t="str">
        <f>IF(BR44=※編集不可※選択項目!$L$3,VLOOKUP('新規登録用（本体）'!U44,※編集不可※選択項目!$P$2:$R$13,3,TRUE),AP44)</f>
        <v/>
      </c>
      <c r="AP44" s="224" t="str">
        <f>IF(BR44=※編集不可※選択項目!$L$15,VLOOKUP('新規登録用（本体）'!U44,※編集不可※選択項目!$P$14:$R$25,3,TRUE),AQ44)</f>
        <v/>
      </c>
      <c r="AQ44" s="224" t="str">
        <f>IF(BR44=※編集不可※選択項目!$L$27,VLOOKUP('新規登録用（本体）'!U44,※編集不可※選択項目!$P$26:$R$41,3,TRUE),AR44)</f>
        <v/>
      </c>
      <c r="AR44" s="224" t="str">
        <f>IF(BR44=※編集不可※選択項目!$L$43,VLOOKUP('新規登録用（本体）'!U44,※編集不可※選択項目!$P$42:$R$46,3,TRUE),AS44)</f>
        <v/>
      </c>
      <c r="AS44" s="224" t="str">
        <f>IF(BR44=※編集不可※選択項目!$L$48,VLOOKUP('新規登録用（本体）'!U44,※編集不可※選択項目!$P$47:$R$51,3,TRUE),"")</f>
        <v/>
      </c>
      <c r="AT44" s="225">
        <f>IFERROR(VLOOKUP(Y44&amp;G44&amp;H44,※編集不可※選択項目!X:Y,2,FALSE),0)</f>
        <v>0</v>
      </c>
      <c r="AU44" s="224">
        <f t="shared" si="20"/>
        <v>0</v>
      </c>
      <c r="AV44" s="224">
        <f>IFERROR(INDEX(※編集不可※選択項目!$S$3:$S$51,MATCH(BQ44,※編集不可※選択項目!$T$3:$T$51,0)),0)</f>
        <v>0</v>
      </c>
      <c r="AW44" s="224" t="str">
        <f t="shared" si="31"/>
        <v/>
      </c>
      <c r="AX44" s="224" t="str">
        <f>IF(BR44=※編集不可※選択項目!$L$3,VLOOKUP('新規登録用（本体）'!U44,※編集不可※選択項目!$P$2:$S$13,4,TRUE),AY44)</f>
        <v/>
      </c>
      <c r="AY44" s="224" t="str">
        <f>IF(BR44=※編集不可※選択項目!$L$15,VLOOKUP('新規登録用（本体）'!U44,※編集不可※選択項目!$P$14:$S$25,4,TRUE),AZ44)</f>
        <v/>
      </c>
      <c r="AZ44" s="224" t="str">
        <f>IF(BR44=※編集不可※選択項目!$L$27,VLOOKUP('新規登録用（本体）'!U44,※編集不可※選択項目!$P$26:$S$41,4,TRUE),BA44)</f>
        <v/>
      </c>
      <c r="BA44" s="224" t="str">
        <f>IF(BR44=※編集不可※選択項目!$L$43,VLOOKUP('新規登録用（本体）'!U44,※編集不可※選択項目!$P$42:$S$46,4,TRUE),BB44)</f>
        <v/>
      </c>
      <c r="BB44" s="224" t="str">
        <f>IF(BR44=※編集不可※選択項目!$L$48,VLOOKUP('新規登録用（本体）'!U44,※編集不可※選択項目!$P$47:$S$51,4,TRUE),"")</f>
        <v/>
      </c>
      <c r="BC44" s="225">
        <f>IFERROR(VLOOKUP(Y44&amp;G44&amp;H44,※編集不可※選択項目!X:Y,2,FALSE),0)</f>
        <v>0</v>
      </c>
      <c r="BD44" s="225">
        <f t="shared" si="21"/>
        <v>0</v>
      </c>
      <c r="BE44" s="225"/>
      <c r="BF44" s="225"/>
      <c r="BG44" s="225"/>
      <c r="BH44" s="225" t="str">
        <f t="shared" si="32"/>
        <v/>
      </c>
      <c r="BI44" s="226">
        <f t="shared" si="33"/>
        <v>0</v>
      </c>
      <c r="BJ44" s="226">
        <f t="shared" si="34"/>
        <v>0</v>
      </c>
      <c r="BK44" s="262">
        <f t="shared" si="28"/>
        <v>0</v>
      </c>
      <c r="BL44" s="226">
        <f t="shared" si="13"/>
        <v>0</v>
      </c>
      <c r="BM44" s="226" t="str">
        <f t="shared" si="35"/>
        <v/>
      </c>
      <c r="BN44" s="227">
        <f t="shared" si="36"/>
        <v>0</v>
      </c>
      <c r="BO44" s="227">
        <f t="shared" si="14"/>
        <v>0</v>
      </c>
      <c r="BP44" s="208" t="str">
        <f t="shared" si="15"/>
        <v>＜従来枠＞0 ＜トップ性能枠＞0</v>
      </c>
      <c r="BQ44" s="208" t="str">
        <f>'新規登録用（本体）'!G44&amp;'新規登録用（本体）'!H44&amp;'新規登録用（本体）'!I44</f>
        <v/>
      </c>
      <c r="BR44" s="126" t="str">
        <f t="shared" si="37"/>
        <v/>
      </c>
      <c r="BS44" s="208" t="str">
        <f t="shared" si="38"/>
        <v/>
      </c>
      <c r="BT44" s="227">
        <f t="shared" si="24"/>
        <v>0</v>
      </c>
    </row>
    <row r="45" spans="1:72" s="208" customFormat="1" ht="25.35" customHeight="1" x14ac:dyDescent="0.2">
      <c r="A45" s="210">
        <f t="shared" si="16"/>
        <v>34</v>
      </c>
      <c r="B45" s="171" t="str">
        <f t="shared" si="2"/>
        <v/>
      </c>
      <c r="C45" s="44"/>
      <c r="D45" s="17" t="str">
        <f t="shared" si="17"/>
        <v/>
      </c>
      <c r="E45" s="17" t="str">
        <f t="shared" si="18"/>
        <v/>
      </c>
      <c r="F45" s="97"/>
      <c r="G45" s="16"/>
      <c r="H45" s="15"/>
      <c r="I45" s="17" t="str">
        <f>IF(OR(G45="",H45="",U45=""),"",IFERROR(VLOOKUP(G45&amp;H45&amp;U45,※編集不可※選択項目!$M$3:$R$51,5,FALSE),"該当なし"))</f>
        <v/>
      </c>
      <c r="J45" s="97"/>
      <c r="K45" s="15"/>
      <c r="L45" s="248"/>
      <c r="M45" s="15"/>
      <c r="N45" s="97"/>
      <c r="O45" s="97"/>
      <c r="P45" s="97"/>
      <c r="Q45" s="97"/>
      <c r="R45" s="97"/>
      <c r="S45" s="18" t="str">
        <f t="shared" si="29"/>
        <v/>
      </c>
      <c r="T45" s="15"/>
      <c r="U45" s="15"/>
      <c r="V45" s="15"/>
      <c r="W45" s="15"/>
      <c r="X45" s="15"/>
      <c r="Y45" s="15"/>
      <c r="Z45" s="16"/>
      <c r="AA45" s="16"/>
      <c r="AB45" s="101" t="str">
        <f>IF($C45&lt;&gt;"",※編集不可※選択項目!$J$2,"")</f>
        <v/>
      </c>
      <c r="AC45" s="23"/>
      <c r="AD45" s="97"/>
      <c r="AE45" s="99"/>
      <c r="AF45" s="201" t="str">
        <f t="shared" si="25"/>
        <v>-</v>
      </c>
      <c r="AG45" s="219"/>
      <c r="AH45" s="220"/>
      <c r="AI45" s="121" t="str">
        <f t="shared" si="19"/>
        <v/>
      </c>
      <c r="AJ45" s="221"/>
      <c r="AK45" s="222"/>
      <c r="AL45" s="223"/>
      <c r="AM45" s="224">
        <f>IFERROR(INDEX(※編集不可※選択項目!$R$3:$R$51,MATCH(BQ45,※編集不可※選択項目!$T$3:$T$51,0)),0)</f>
        <v>0</v>
      </c>
      <c r="AN45" s="224" t="str">
        <f t="shared" si="30"/>
        <v/>
      </c>
      <c r="AO45" s="224" t="str">
        <f>IF(BR45=※編集不可※選択項目!$L$3,VLOOKUP('新規登録用（本体）'!U45,※編集不可※選択項目!$P$2:$R$13,3,TRUE),AP45)</f>
        <v/>
      </c>
      <c r="AP45" s="224" t="str">
        <f>IF(BR45=※編集不可※選択項目!$L$15,VLOOKUP('新規登録用（本体）'!U45,※編集不可※選択項目!$P$14:$R$25,3,TRUE),AQ45)</f>
        <v/>
      </c>
      <c r="AQ45" s="224" t="str">
        <f>IF(BR45=※編集不可※選択項目!$L$27,VLOOKUP('新規登録用（本体）'!U45,※編集不可※選択項目!$P$26:$R$41,3,TRUE),AR45)</f>
        <v/>
      </c>
      <c r="AR45" s="224" t="str">
        <f>IF(BR45=※編集不可※選択項目!$L$43,VLOOKUP('新規登録用（本体）'!U45,※編集不可※選択項目!$P$42:$R$46,3,TRUE),AS45)</f>
        <v/>
      </c>
      <c r="AS45" s="224" t="str">
        <f>IF(BR45=※編集不可※選択項目!$L$48,VLOOKUP('新規登録用（本体）'!U45,※編集不可※選択項目!$P$47:$R$51,3,TRUE),"")</f>
        <v/>
      </c>
      <c r="AT45" s="225">
        <f>IFERROR(VLOOKUP(Y45&amp;G45&amp;H45,※編集不可※選択項目!X:Y,2,FALSE),0)</f>
        <v>0</v>
      </c>
      <c r="AU45" s="224">
        <f t="shared" si="20"/>
        <v>0</v>
      </c>
      <c r="AV45" s="224">
        <f>IFERROR(INDEX(※編集不可※選択項目!$S$3:$S$51,MATCH(BQ45,※編集不可※選択項目!$T$3:$T$51,0)),0)</f>
        <v>0</v>
      </c>
      <c r="AW45" s="224" t="str">
        <f t="shared" si="31"/>
        <v/>
      </c>
      <c r="AX45" s="224" t="str">
        <f>IF(BR45=※編集不可※選択項目!$L$3,VLOOKUP('新規登録用（本体）'!U45,※編集不可※選択項目!$P$2:$S$13,4,TRUE),AY45)</f>
        <v/>
      </c>
      <c r="AY45" s="224" t="str">
        <f>IF(BR45=※編集不可※選択項目!$L$15,VLOOKUP('新規登録用（本体）'!U45,※編集不可※選択項目!$P$14:$S$25,4,TRUE),AZ45)</f>
        <v/>
      </c>
      <c r="AZ45" s="224" t="str">
        <f>IF(BR45=※編集不可※選択項目!$L$27,VLOOKUP('新規登録用（本体）'!U45,※編集不可※選択項目!$P$26:$S$41,4,TRUE),BA45)</f>
        <v/>
      </c>
      <c r="BA45" s="224" t="str">
        <f>IF(BR45=※編集不可※選択項目!$L$43,VLOOKUP('新規登録用（本体）'!U45,※編集不可※選択項目!$P$42:$S$46,4,TRUE),BB45)</f>
        <v/>
      </c>
      <c r="BB45" s="224" t="str">
        <f>IF(BR45=※編集不可※選択項目!$L$48,VLOOKUP('新規登録用（本体）'!U45,※編集不可※選択項目!$P$47:$S$51,4,TRUE),"")</f>
        <v/>
      </c>
      <c r="BC45" s="225">
        <f>IFERROR(VLOOKUP(Y45&amp;G45&amp;H45,※編集不可※選択項目!X:Y,2,FALSE),0)</f>
        <v>0</v>
      </c>
      <c r="BD45" s="225">
        <f t="shared" si="21"/>
        <v>0</v>
      </c>
      <c r="BE45" s="225"/>
      <c r="BF45" s="225"/>
      <c r="BG45" s="225"/>
      <c r="BH45" s="225" t="str">
        <f t="shared" si="32"/>
        <v/>
      </c>
      <c r="BI45" s="226">
        <f t="shared" si="33"/>
        <v>0</v>
      </c>
      <c r="BJ45" s="226">
        <f t="shared" si="34"/>
        <v>0</v>
      </c>
      <c r="BK45" s="262">
        <f t="shared" si="28"/>
        <v>0</v>
      </c>
      <c r="BL45" s="226">
        <f t="shared" si="13"/>
        <v>0</v>
      </c>
      <c r="BM45" s="226" t="str">
        <f t="shared" si="35"/>
        <v/>
      </c>
      <c r="BN45" s="227">
        <f t="shared" si="36"/>
        <v>0</v>
      </c>
      <c r="BO45" s="227">
        <f t="shared" si="14"/>
        <v>0</v>
      </c>
      <c r="BP45" s="208" t="str">
        <f t="shared" si="15"/>
        <v>＜従来枠＞0 ＜トップ性能枠＞0</v>
      </c>
      <c r="BQ45" s="208" t="str">
        <f>'新規登録用（本体）'!G45&amp;'新規登録用（本体）'!H45&amp;'新規登録用（本体）'!I45</f>
        <v/>
      </c>
      <c r="BR45" s="126" t="str">
        <f t="shared" si="37"/>
        <v/>
      </c>
      <c r="BS45" s="208" t="str">
        <f t="shared" si="38"/>
        <v/>
      </c>
      <c r="BT45" s="227">
        <f t="shared" si="24"/>
        <v>0</v>
      </c>
    </row>
    <row r="46" spans="1:72" s="208" customFormat="1" ht="25.35" customHeight="1" x14ac:dyDescent="0.2">
      <c r="A46" s="210">
        <f t="shared" si="16"/>
        <v>35</v>
      </c>
      <c r="B46" s="171" t="str">
        <f t="shared" si="2"/>
        <v/>
      </c>
      <c r="C46" s="44"/>
      <c r="D46" s="17" t="str">
        <f t="shared" si="17"/>
        <v/>
      </c>
      <c r="E46" s="17" t="str">
        <f t="shared" si="18"/>
        <v/>
      </c>
      <c r="F46" s="97"/>
      <c r="G46" s="16"/>
      <c r="H46" s="15"/>
      <c r="I46" s="17" t="str">
        <f>IF(OR(G46="",H46="",U46=""),"",IFERROR(VLOOKUP(G46&amp;H46&amp;U46,※編集不可※選択項目!$M$3:$R$51,5,FALSE),"該当なし"))</f>
        <v/>
      </c>
      <c r="J46" s="97"/>
      <c r="K46" s="15"/>
      <c r="L46" s="248"/>
      <c r="M46" s="15"/>
      <c r="N46" s="97"/>
      <c r="O46" s="97"/>
      <c r="P46" s="97"/>
      <c r="Q46" s="97"/>
      <c r="R46" s="97"/>
      <c r="S46" s="18" t="str">
        <f t="shared" si="29"/>
        <v/>
      </c>
      <c r="T46" s="15"/>
      <c r="U46" s="15"/>
      <c r="V46" s="15"/>
      <c r="W46" s="15"/>
      <c r="X46" s="15"/>
      <c r="Y46" s="15"/>
      <c r="Z46" s="16"/>
      <c r="AA46" s="16"/>
      <c r="AB46" s="101" t="str">
        <f>IF($C46&lt;&gt;"",※編集不可※選択項目!$J$2,"")</f>
        <v/>
      </c>
      <c r="AC46" s="23"/>
      <c r="AD46" s="97"/>
      <c r="AE46" s="99"/>
      <c r="AF46" s="201" t="str">
        <f t="shared" si="25"/>
        <v>-</v>
      </c>
      <c r="AG46" s="219"/>
      <c r="AH46" s="220"/>
      <c r="AI46" s="121" t="str">
        <f t="shared" si="19"/>
        <v/>
      </c>
      <c r="AJ46" s="221"/>
      <c r="AK46" s="222"/>
      <c r="AL46" s="223"/>
      <c r="AM46" s="224">
        <f>IFERROR(INDEX(※編集不可※選択項目!$R$3:$R$51,MATCH(BQ46,※編集不可※選択項目!$T$3:$T$51,0)),0)</f>
        <v>0</v>
      </c>
      <c r="AN46" s="224" t="str">
        <f t="shared" si="30"/>
        <v/>
      </c>
      <c r="AO46" s="224" t="str">
        <f>IF(BR46=※編集不可※選択項目!$L$3,VLOOKUP('新規登録用（本体）'!U46,※編集不可※選択項目!$P$2:$R$13,3,TRUE),AP46)</f>
        <v/>
      </c>
      <c r="AP46" s="224" t="str">
        <f>IF(BR46=※編集不可※選択項目!$L$15,VLOOKUP('新規登録用（本体）'!U46,※編集不可※選択項目!$P$14:$R$25,3,TRUE),AQ46)</f>
        <v/>
      </c>
      <c r="AQ46" s="224" t="str">
        <f>IF(BR46=※編集不可※選択項目!$L$27,VLOOKUP('新規登録用（本体）'!U46,※編集不可※選択項目!$P$26:$R$41,3,TRUE),AR46)</f>
        <v/>
      </c>
      <c r="AR46" s="224" t="str">
        <f>IF(BR46=※編集不可※選択項目!$L$43,VLOOKUP('新規登録用（本体）'!U46,※編集不可※選択項目!$P$42:$R$46,3,TRUE),AS46)</f>
        <v/>
      </c>
      <c r="AS46" s="224" t="str">
        <f>IF(BR46=※編集不可※選択項目!$L$48,VLOOKUP('新規登録用（本体）'!U46,※編集不可※選択項目!$P$47:$R$51,3,TRUE),"")</f>
        <v/>
      </c>
      <c r="AT46" s="225">
        <f>IFERROR(VLOOKUP(Y46&amp;G46&amp;H46,※編集不可※選択項目!X:Y,2,FALSE),0)</f>
        <v>0</v>
      </c>
      <c r="AU46" s="224">
        <f t="shared" si="20"/>
        <v>0</v>
      </c>
      <c r="AV46" s="224">
        <f>IFERROR(INDEX(※編集不可※選択項目!$S$3:$S$51,MATCH(BQ46,※編集不可※選択項目!$T$3:$T$51,0)),0)</f>
        <v>0</v>
      </c>
      <c r="AW46" s="224" t="str">
        <f t="shared" si="31"/>
        <v/>
      </c>
      <c r="AX46" s="224" t="str">
        <f>IF(BR46=※編集不可※選択項目!$L$3,VLOOKUP('新規登録用（本体）'!U46,※編集不可※選択項目!$P$2:$S$13,4,TRUE),AY46)</f>
        <v/>
      </c>
      <c r="AY46" s="224" t="str">
        <f>IF(BR46=※編集不可※選択項目!$L$15,VLOOKUP('新規登録用（本体）'!U46,※編集不可※選択項目!$P$14:$S$25,4,TRUE),AZ46)</f>
        <v/>
      </c>
      <c r="AZ46" s="224" t="str">
        <f>IF(BR46=※編集不可※選択項目!$L$27,VLOOKUP('新規登録用（本体）'!U46,※編集不可※選択項目!$P$26:$S$41,4,TRUE),BA46)</f>
        <v/>
      </c>
      <c r="BA46" s="224" t="str">
        <f>IF(BR46=※編集不可※選択項目!$L$43,VLOOKUP('新規登録用（本体）'!U46,※編集不可※選択項目!$P$42:$S$46,4,TRUE),BB46)</f>
        <v/>
      </c>
      <c r="BB46" s="224" t="str">
        <f>IF(BR46=※編集不可※選択項目!$L$48,VLOOKUP('新規登録用（本体）'!U46,※編集不可※選択項目!$P$47:$S$51,4,TRUE),"")</f>
        <v/>
      </c>
      <c r="BC46" s="225">
        <f>IFERROR(VLOOKUP(Y46&amp;G46&amp;H46,※編集不可※選択項目!X:Y,2,FALSE),0)</f>
        <v>0</v>
      </c>
      <c r="BD46" s="225">
        <f t="shared" si="21"/>
        <v>0</v>
      </c>
      <c r="BE46" s="225"/>
      <c r="BF46" s="225"/>
      <c r="BG46" s="225"/>
      <c r="BH46" s="225" t="str">
        <f t="shared" si="32"/>
        <v/>
      </c>
      <c r="BI46" s="226">
        <f t="shared" si="33"/>
        <v>0</v>
      </c>
      <c r="BJ46" s="226">
        <f t="shared" si="34"/>
        <v>0</v>
      </c>
      <c r="BK46" s="262">
        <f t="shared" si="28"/>
        <v>0</v>
      </c>
      <c r="BL46" s="226">
        <f t="shared" si="13"/>
        <v>0</v>
      </c>
      <c r="BM46" s="226" t="str">
        <f t="shared" si="35"/>
        <v/>
      </c>
      <c r="BN46" s="227">
        <f t="shared" si="36"/>
        <v>0</v>
      </c>
      <c r="BO46" s="227">
        <f t="shared" si="14"/>
        <v>0</v>
      </c>
      <c r="BP46" s="208" t="str">
        <f t="shared" si="15"/>
        <v>＜従来枠＞0 ＜トップ性能枠＞0</v>
      </c>
      <c r="BQ46" s="208" t="str">
        <f>'新規登録用（本体）'!G46&amp;'新規登録用（本体）'!H46&amp;'新規登録用（本体）'!I46</f>
        <v/>
      </c>
      <c r="BR46" s="126" t="str">
        <f t="shared" si="37"/>
        <v/>
      </c>
      <c r="BS46" s="208" t="str">
        <f t="shared" si="38"/>
        <v/>
      </c>
      <c r="BT46" s="227">
        <f t="shared" si="24"/>
        <v>0</v>
      </c>
    </row>
    <row r="47" spans="1:72" s="208" customFormat="1" ht="25.35" customHeight="1" x14ac:dyDescent="0.2">
      <c r="A47" s="210">
        <f t="shared" si="16"/>
        <v>36</v>
      </c>
      <c r="B47" s="171" t="str">
        <f t="shared" si="2"/>
        <v/>
      </c>
      <c r="C47" s="44"/>
      <c r="D47" s="17" t="str">
        <f t="shared" si="17"/>
        <v/>
      </c>
      <c r="E47" s="17" t="str">
        <f t="shared" si="18"/>
        <v/>
      </c>
      <c r="F47" s="97"/>
      <c r="G47" s="16"/>
      <c r="H47" s="15"/>
      <c r="I47" s="17" t="str">
        <f>IF(OR(G47="",H47="",U47=""),"",IFERROR(VLOOKUP(G47&amp;H47&amp;U47,※編集不可※選択項目!$M$3:$R$51,5,FALSE),"該当なし"))</f>
        <v/>
      </c>
      <c r="J47" s="97"/>
      <c r="K47" s="15"/>
      <c r="L47" s="248"/>
      <c r="M47" s="15"/>
      <c r="N47" s="97"/>
      <c r="O47" s="97"/>
      <c r="P47" s="97"/>
      <c r="Q47" s="97"/>
      <c r="R47" s="97"/>
      <c r="S47" s="18" t="str">
        <f t="shared" si="29"/>
        <v/>
      </c>
      <c r="T47" s="15"/>
      <c r="U47" s="15"/>
      <c r="V47" s="15"/>
      <c r="W47" s="15"/>
      <c r="X47" s="15"/>
      <c r="Y47" s="15"/>
      <c r="Z47" s="16"/>
      <c r="AA47" s="16"/>
      <c r="AB47" s="101" t="str">
        <f>IF($C47&lt;&gt;"",※編集不可※選択項目!$J$2,"")</f>
        <v/>
      </c>
      <c r="AC47" s="23"/>
      <c r="AD47" s="97"/>
      <c r="AE47" s="99"/>
      <c r="AF47" s="201" t="str">
        <f t="shared" si="25"/>
        <v>-</v>
      </c>
      <c r="AG47" s="219"/>
      <c r="AH47" s="220"/>
      <c r="AI47" s="121" t="str">
        <f t="shared" si="19"/>
        <v/>
      </c>
      <c r="AJ47" s="221"/>
      <c r="AK47" s="222"/>
      <c r="AL47" s="223"/>
      <c r="AM47" s="224">
        <f>IFERROR(INDEX(※編集不可※選択項目!$R$3:$R$51,MATCH(BQ47,※編集不可※選択項目!$T$3:$T$51,0)),0)</f>
        <v>0</v>
      </c>
      <c r="AN47" s="224" t="str">
        <f t="shared" si="30"/>
        <v/>
      </c>
      <c r="AO47" s="224" t="str">
        <f>IF(BR47=※編集不可※選択項目!$L$3,VLOOKUP('新規登録用（本体）'!U47,※編集不可※選択項目!$P$2:$R$13,3,TRUE),AP47)</f>
        <v/>
      </c>
      <c r="AP47" s="224" t="str">
        <f>IF(BR47=※編集不可※選択項目!$L$15,VLOOKUP('新規登録用（本体）'!U47,※編集不可※選択項目!$P$14:$R$25,3,TRUE),AQ47)</f>
        <v/>
      </c>
      <c r="AQ47" s="224" t="str">
        <f>IF(BR47=※編集不可※選択項目!$L$27,VLOOKUP('新規登録用（本体）'!U47,※編集不可※選択項目!$P$26:$R$41,3,TRUE),AR47)</f>
        <v/>
      </c>
      <c r="AR47" s="224" t="str">
        <f>IF(BR47=※編集不可※選択項目!$L$43,VLOOKUP('新規登録用（本体）'!U47,※編集不可※選択項目!$P$42:$R$46,3,TRUE),AS47)</f>
        <v/>
      </c>
      <c r="AS47" s="224" t="str">
        <f>IF(BR47=※編集不可※選択項目!$L$48,VLOOKUP('新規登録用（本体）'!U47,※編集不可※選択項目!$P$47:$R$51,3,TRUE),"")</f>
        <v/>
      </c>
      <c r="AT47" s="225">
        <f>IFERROR(VLOOKUP(Y47&amp;G47&amp;H47,※編集不可※選択項目!X:Y,2,FALSE),0)</f>
        <v>0</v>
      </c>
      <c r="AU47" s="224">
        <f t="shared" si="20"/>
        <v>0</v>
      </c>
      <c r="AV47" s="224">
        <f>IFERROR(INDEX(※編集不可※選択項目!$S$3:$S$51,MATCH(BQ47,※編集不可※選択項目!$T$3:$T$51,0)),0)</f>
        <v>0</v>
      </c>
      <c r="AW47" s="224" t="str">
        <f t="shared" si="31"/>
        <v/>
      </c>
      <c r="AX47" s="224" t="str">
        <f>IF(BR47=※編集不可※選択項目!$L$3,VLOOKUP('新規登録用（本体）'!U47,※編集不可※選択項目!$P$2:$S$13,4,TRUE),AY47)</f>
        <v/>
      </c>
      <c r="AY47" s="224" t="str">
        <f>IF(BR47=※編集不可※選択項目!$L$15,VLOOKUP('新規登録用（本体）'!U47,※編集不可※選択項目!$P$14:$S$25,4,TRUE),AZ47)</f>
        <v/>
      </c>
      <c r="AZ47" s="224" t="str">
        <f>IF(BR47=※編集不可※選択項目!$L$27,VLOOKUP('新規登録用（本体）'!U47,※編集不可※選択項目!$P$26:$S$41,4,TRUE),BA47)</f>
        <v/>
      </c>
      <c r="BA47" s="224" t="str">
        <f>IF(BR47=※編集不可※選択項目!$L$43,VLOOKUP('新規登録用（本体）'!U47,※編集不可※選択項目!$P$42:$S$46,4,TRUE),BB47)</f>
        <v/>
      </c>
      <c r="BB47" s="224" t="str">
        <f>IF(BR47=※編集不可※選択項目!$L$48,VLOOKUP('新規登録用（本体）'!U47,※編集不可※選択項目!$P$47:$S$51,4,TRUE),"")</f>
        <v/>
      </c>
      <c r="BC47" s="225">
        <f>IFERROR(VLOOKUP(Y47&amp;G47&amp;H47,※編集不可※選択項目!X:Y,2,FALSE),0)</f>
        <v>0</v>
      </c>
      <c r="BD47" s="225">
        <f t="shared" si="21"/>
        <v>0</v>
      </c>
      <c r="BE47" s="225"/>
      <c r="BF47" s="225"/>
      <c r="BG47" s="225"/>
      <c r="BH47" s="225" t="str">
        <f t="shared" si="32"/>
        <v/>
      </c>
      <c r="BI47" s="226">
        <f t="shared" si="33"/>
        <v>0</v>
      </c>
      <c r="BJ47" s="226">
        <f t="shared" si="34"/>
        <v>0</v>
      </c>
      <c r="BK47" s="262">
        <f t="shared" si="28"/>
        <v>0</v>
      </c>
      <c r="BL47" s="226">
        <f t="shared" si="13"/>
        <v>0</v>
      </c>
      <c r="BM47" s="226" t="str">
        <f t="shared" si="35"/>
        <v/>
      </c>
      <c r="BN47" s="227">
        <f t="shared" si="36"/>
        <v>0</v>
      </c>
      <c r="BO47" s="227">
        <f t="shared" si="14"/>
        <v>0</v>
      </c>
      <c r="BP47" s="208" t="str">
        <f t="shared" si="15"/>
        <v>＜従来枠＞0 ＜トップ性能枠＞0</v>
      </c>
      <c r="BQ47" s="208" t="str">
        <f>'新規登録用（本体）'!G47&amp;'新規登録用（本体）'!H47&amp;'新規登録用（本体）'!I47</f>
        <v/>
      </c>
      <c r="BR47" s="126" t="str">
        <f t="shared" si="37"/>
        <v/>
      </c>
      <c r="BS47" s="208" t="str">
        <f t="shared" si="38"/>
        <v/>
      </c>
      <c r="BT47" s="227">
        <f t="shared" si="24"/>
        <v>0</v>
      </c>
    </row>
    <row r="48" spans="1:72" s="208" customFormat="1" ht="25.35" customHeight="1" x14ac:dyDescent="0.2">
      <c r="A48" s="210">
        <f t="shared" si="16"/>
        <v>37</v>
      </c>
      <c r="B48" s="171" t="str">
        <f t="shared" si="2"/>
        <v/>
      </c>
      <c r="C48" s="44"/>
      <c r="D48" s="17" t="str">
        <f t="shared" si="17"/>
        <v/>
      </c>
      <c r="E48" s="17" t="str">
        <f t="shared" si="18"/>
        <v/>
      </c>
      <c r="F48" s="97"/>
      <c r="G48" s="16"/>
      <c r="H48" s="15"/>
      <c r="I48" s="17" t="str">
        <f>IF(OR(G48="",H48="",U48=""),"",IFERROR(VLOOKUP(G48&amp;H48&amp;U48,※編集不可※選択項目!$M$3:$R$51,5,FALSE),"該当なし"))</f>
        <v/>
      </c>
      <c r="J48" s="97"/>
      <c r="K48" s="15"/>
      <c r="L48" s="248"/>
      <c r="M48" s="15"/>
      <c r="N48" s="97"/>
      <c r="O48" s="97"/>
      <c r="P48" s="97"/>
      <c r="Q48" s="97"/>
      <c r="R48" s="97"/>
      <c r="S48" s="18" t="str">
        <f t="shared" si="29"/>
        <v/>
      </c>
      <c r="T48" s="15"/>
      <c r="U48" s="15"/>
      <c r="V48" s="15"/>
      <c r="W48" s="15"/>
      <c r="X48" s="15"/>
      <c r="Y48" s="15"/>
      <c r="Z48" s="16"/>
      <c r="AA48" s="16"/>
      <c r="AB48" s="101" t="str">
        <f>IF($C48&lt;&gt;"",※編集不可※選択項目!$J$2,"")</f>
        <v/>
      </c>
      <c r="AC48" s="23"/>
      <c r="AD48" s="97"/>
      <c r="AE48" s="99"/>
      <c r="AF48" s="201" t="str">
        <f t="shared" si="25"/>
        <v>-</v>
      </c>
      <c r="AG48" s="219"/>
      <c r="AH48" s="220"/>
      <c r="AI48" s="121" t="str">
        <f t="shared" si="19"/>
        <v/>
      </c>
      <c r="AJ48" s="221"/>
      <c r="AK48" s="222"/>
      <c r="AL48" s="223"/>
      <c r="AM48" s="224">
        <f>IFERROR(INDEX(※編集不可※選択項目!$R$3:$R$51,MATCH(BQ48,※編集不可※選択項目!$T$3:$T$51,0)),0)</f>
        <v>0</v>
      </c>
      <c r="AN48" s="224" t="str">
        <f t="shared" si="30"/>
        <v/>
      </c>
      <c r="AO48" s="224" t="str">
        <f>IF(BR48=※編集不可※選択項目!$L$3,VLOOKUP('新規登録用（本体）'!U48,※編集不可※選択項目!$P$2:$R$13,3,TRUE),AP48)</f>
        <v/>
      </c>
      <c r="AP48" s="224" t="str">
        <f>IF(BR48=※編集不可※選択項目!$L$15,VLOOKUP('新規登録用（本体）'!U48,※編集不可※選択項目!$P$14:$R$25,3,TRUE),AQ48)</f>
        <v/>
      </c>
      <c r="AQ48" s="224" t="str">
        <f>IF(BR48=※編集不可※選択項目!$L$27,VLOOKUP('新規登録用（本体）'!U48,※編集不可※選択項目!$P$26:$R$41,3,TRUE),AR48)</f>
        <v/>
      </c>
      <c r="AR48" s="224" t="str">
        <f>IF(BR48=※編集不可※選択項目!$L$43,VLOOKUP('新規登録用（本体）'!U48,※編集不可※選択項目!$P$42:$R$46,3,TRUE),AS48)</f>
        <v/>
      </c>
      <c r="AS48" s="224" t="str">
        <f>IF(BR48=※編集不可※選択項目!$L$48,VLOOKUP('新規登録用（本体）'!U48,※編集不可※選択項目!$P$47:$R$51,3,TRUE),"")</f>
        <v/>
      </c>
      <c r="AT48" s="225">
        <f>IFERROR(VLOOKUP(Y48&amp;G48&amp;H48,※編集不可※選択項目!X:Y,2,FALSE),0)</f>
        <v>0</v>
      </c>
      <c r="AU48" s="224">
        <f t="shared" si="20"/>
        <v>0</v>
      </c>
      <c r="AV48" s="224">
        <f>IFERROR(INDEX(※編集不可※選択項目!$S$3:$S$51,MATCH(BQ48,※編集不可※選択項目!$T$3:$T$51,0)),0)</f>
        <v>0</v>
      </c>
      <c r="AW48" s="224" t="str">
        <f t="shared" si="31"/>
        <v/>
      </c>
      <c r="AX48" s="224" t="str">
        <f>IF(BR48=※編集不可※選択項目!$L$3,VLOOKUP('新規登録用（本体）'!U48,※編集不可※選択項目!$P$2:$S$13,4,TRUE),AY48)</f>
        <v/>
      </c>
      <c r="AY48" s="224" t="str">
        <f>IF(BR48=※編集不可※選択項目!$L$15,VLOOKUP('新規登録用（本体）'!U48,※編集不可※選択項目!$P$14:$S$25,4,TRUE),AZ48)</f>
        <v/>
      </c>
      <c r="AZ48" s="224" t="str">
        <f>IF(BR48=※編集不可※選択項目!$L$27,VLOOKUP('新規登録用（本体）'!U48,※編集不可※選択項目!$P$26:$S$41,4,TRUE),BA48)</f>
        <v/>
      </c>
      <c r="BA48" s="224" t="str">
        <f>IF(BR48=※編集不可※選択項目!$L$43,VLOOKUP('新規登録用（本体）'!U48,※編集不可※選択項目!$P$42:$S$46,4,TRUE),BB48)</f>
        <v/>
      </c>
      <c r="BB48" s="224" t="str">
        <f>IF(BR48=※編集不可※選択項目!$L$48,VLOOKUP('新規登録用（本体）'!U48,※編集不可※選択項目!$P$47:$S$51,4,TRUE),"")</f>
        <v/>
      </c>
      <c r="BC48" s="225">
        <f>IFERROR(VLOOKUP(Y48&amp;G48&amp;H48,※編集不可※選択項目!X:Y,2,FALSE),0)</f>
        <v>0</v>
      </c>
      <c r="BD48" s="225">
        <f t="shared" si="21"/>
        <v>0</v>
      </c>
      <c r="BE48" s="225"/>
      <c r="BF48" s="225"/>
      <c r="BG48" s="225"/>
      <c r="BH48" s="225" t="str">
        <f t="shared" si="32"/>
        <v/>
      </c>
      <c r="BI48" s="226">
        <f t="shared" si="33"/>
        <v>0</v>
      </c>
      <c r="BJ48" s="226">
        <f t="shared" si="34"/>
        <v>0</v>
      </c>
      <c r="BK48" s="262">
        <f t="shared" si="28"/>
        <v>0</v>
      </c>
      <c r="BL48" s="226">
        <f t="shared" si="13"/>
        <v>0</v>
      </c>
      <c r="BM48" s="226" t="str">
        <f t="shared" si="35"/>
        <v/>
      </c>
      <c r="BN48" s="227">
        <f t="shared" si="36"/>
        <v>0</v>
      </c>
      <c r="BO48" s="227">
        <f t="shared" si="14"/>
        <v>0</v>
      </c>
      <c r="BP48" s="208" t="str">
        <f t="shared" si="15"/>
        <v>＜従来枠＞0 ＜トップ性能枠＞0</v>
      </c>
      <c r="BQ48" s="208" t="str">
        <f>'新規登録用（本体）'!G48&amp;'新規登録用（本体）'!H48&amp;'新規登録用（本体）'!I48</f>
        <v/>
      </c>
      <c r="BR48" s="126" t="str">
        <f t="shared" si="37"/>
        <v/>
      </c>
      <c r="BS48" s="208" t="str">
        <f t="shared" si="38"/>
        <v/>
      </c>
      <c r="BT48" s="227">
        <f t="shared" si="24"/>
        <v>0</v>
      </c>
    </row>
    <row r="49" spans="1:72" s="208" customFormat="1" ht="25.35" customHeight="1" x14ac:dyDescent="0.2">
      <c r="A49" s="210">
        <f t="shared" si="16"/>
        <v>38</v>
      </c>
      <c r="B49" s="171" t="str">
        <f t="shared" si="2"/>
        <v/>
      </c>
      <c r="C49" s="44"/>
      <c r="D49" s="17" t="str">
        <f t="shared" si="17"/>
        <v/>
      </c>
      <c r="E49" s="17" t="str">
        <f t="shared" si="18"/>
        <v/>
      </c>
      <c r="F49" s="97"/>
      <c r="G49" s="16"/>
      <c r="H49" s="15"/>
      <c r="I49" s="17" t="str">
        <f>IF(OR(G49="",H49="",U49=""),"",IFERROR(VLOOKUP(G49&amp;H49&amp;U49,※編集不可※選択項目!$M$3:$R$51,5,FALSE),"該当なし"))</f>
        <v/>
      </c>
      <c r="J49" s="97"/>
      <c r="K49" s="15"/>
      <c r="L49" s="248"/>
      <c r="M49" s="15"/>
      <c r="N49" s="97"/>
      <c r="O49" s="97"/>
      <c r="P49" s="97"/>
      <c r="Q49" s="97"/>
      <c r="R49" s="97"/>
      <c r="S49" s="18" t="str">
        <f t="shared" si="29"/>
        <v/>
      </c>
      <c r="T49" s="15"/>
      <c r="U49" s="15"/>
      <c r="V49" s="15"/>
      <c r="W49" s="15"/>
      <c r="X49" s="15"/>
      <c r="Y49" s="15"/>
      <c r="Z49" s="16"/>
      <c r="AA49" s="16"/>
      <c r="AB49" s="101" t="str">
        <f>IF($C49&lt;&gt;"",※編集不可※選択項目!$J$2,"")</f>
        <v/>
      </c>
      <c r="AC49" s="23"/>
      <c r="AD49" s="97"/>
      <c r="AE49" s="99"/>
      <c r="AF49" s="201" t="str">
        <f t="shared" si="25"/>
        <v>-</v>
      </c>
      <c r="AG49" s="219"/>
      <c r="AH49" s="220"/>
      <c r="AI49" s="121" t="str">
        <f t="shared" si="19"/>
        <v/>
      </c>
      <c r="AJ49" s="221"/>
      <c r="AK49" s="222"/>
      <c r="AL49" s="223"/>
      <c r="AM49" s="224">
        <f>IFERROR(INDEX(※編集不可※選択項目!$R$3:$R$51,MATCH(BQ49,※編集不可※選択項目!$T$3:$T$51,0)),0)</f>
        <v>0</v>
      </c>
      <c r="AN49" s="224" t="str">
        <f t="shared" si="30"/>
        <v/>
      </c>
      <c r="AO49" s="224" t="str">
        <f>IF(BR49=※編集不可※選択項目!$L$3,VLOOKUP('新規登録用（本体）'!U49,※編集不可※選択項目!$P$2:$R$13,3,TRUE),AP49)</f>
        <v/>
      </c>
      <c r="AP49" s="224" t="str">
        <f>IF(BR49=※編集不可※選択項目!$L$15,VLOOKUP('新規登録用（本体）'!U49,※編集不可※選択項目!$P$14:$R$25,3,TRUE),AQ49)</f>
        <v/>
      </c>
      <c r="AQ49" s="224" t="str">
        <f>IF(BR49=※編集不可※選択項目!$L$27,VLOOKUP('新規登録用（本体）'!U49,※編集不可※選択項目!$P$26:$R$41,3,TRUE),AR49)</f>
        <v/>
      </c>
      <c r="AR49" s="224" t="str">
        <f>IF(BR49=※編集不可※選択項目!$L$43,VLOOKUP('新規登録用（本体）'!U49,※編集不可※選択項目!$P$42:$R$46,3,TRUE),AS49)</f>
        <v/>
      </c>
      <c r="AS49" s="224" t="str">
        <f>IF(BR49=※編集不可※選択項目!$L$48,VLOOKUP('新規登録用（本体）'!U49,※編集不可※選択項目!$P$47:$R$51,3,TRUE),"")</f>
        <v/>
      </c>
      <c r="AT49" s="225">
        <f>IFERROR(VLOOKUP(Y49&amp;G49&amp;H49,※編集不可※選択項目!X:Y,2,FALSE),0)</f>
        <v>0</v>
      </c>
      <c r="AU49" s="224">
        <f t="shared" si="20"/>
        <v>0</v>
      </c>
      <c r="AV49" s="224">
        <f>IFERROR(INDEX(※編集不可※選択項目!$S$3:$S$51,MATCH(BQ49,※編集不可※選択項目!$T$3:$T$51,0)),0)</f>
        <v>0</v>
      </c>
      <c r="AW49" s="224" t="str">
        <f t="shared" si="31"/>
        <v/>
      </c>
      <c r="AX49" s="224" t="str">
        <f>IF(BR49=※編集不可※選択項目!$L$3,VLOOKUP('新規登録用（本体）'!U49,※編集不可※選択項目!$P$2:$S$13,4,TRUE),AY49)</f>
        <v/>
      </c>
      <c r="AY49" s="224" t="str">
        <f>IF(BR49=※編集不可※選択項目!$L$15,VLOOKUP('新規登録用（本体）'!U49,※編集不可※選択項目!$P$14:$S$25,4,TRUE),AZ49)</f>
        <v/>
      </c>
      <c r="AZ49" s="224" t="str">
        <f>IF(BR49=※編集不可※選択項目!$L$27,VLOOKUP('新規登録用（本体）'!U49,※編集不可※選択項目!$P$26:$S$41,4,TRUE),BA49)</f>
        <v/>
      </c>
      <c r="BA49" s="224" t="str">
        <f>IF(BR49=※編集不可※選択項目!$L$43,VLOOKUP('新規登録用（本体）'!U49,※編集不可※選択項目!$P$42:$S$46,4,TRUE),BB49)</f>
        <v/>
      </c>
      <c r="BB49" s="224" t="str">
        <f>IF(BR49=※編集不可※選択項目!$L$48,VLOOKUP('新規登録用（本体）'!U49,※編集不可※選択項目!$P$47:$S$51,4,TRUE),"")</f>
        <v/>
      </c>
      <c r="BC49" s="225">
        <f>IFERROR(VLOOKUP(Y49&amp;G49&amp;H49,※編集不可※選択項目!X:Y,2,FALSE),0)</f>
        <v>0</v>
      </c>
      <c r="BD49" s="225">
        <f t="shared" si="21"/>
        <v>0</v>
      </c>
      <c r="BE49" s="225"/>
      <c r="BF49" s="225"/>
      <c r="BG49" s="225"/>
      <c r="BH49" s="225" t="str">
        <f t="shared" si="32"/>
        <v/>
      </c>
      <c r="BI49" s="226">
        <f t="shared" si="33"/>
        <v>0</v>
      </c>
      <c r="BJ49" s="226">
        <f t="shared" si="34"/>
        <v>0</v>
      </c>
      <c r="BK49" s="262">
        <f t="shared" si="28"/>
        <v>0</v>
      </c>
      <c r="BL49" s="226">
        <f t="shared" si="13"/>
        <v>0</v>
      </c>
      <c r="BM49" s="226" t="str">
        <f t="shared" si="35"/>
        <v/>
      </c>
      <c r="BN49" s="227">
        <f t="shared" si="36"/>
        <v>0</v>
      </c>
      <c r="BO49" s="227">
        <f t="shared" si="14"/>
        <v>0</v>
      </c>
      <c r="BP49" s="208" t="str">
        <f t="shared" si="15"/>
        <v>＜従来枠＞0 ＜トップ性能枠＞0</v>
      </c>
      <c r="BQ49" s="208" t="str">
        <f>'新規登録用（本体）'!G49&amp;'新規登録用（本体）'!H49&amp;'新規登録用（本体）'!I49</f>
        <v/>
      </c>
      <c r="BR49" s="126" t="str">
        <f t="shared" si="37"/>
        <v/>
      </c>
      <c r="BS49" s="208" t="str">
        <f t="shared" si="38"/>
        <v/>
      </c>
      <c r="BT49" s="227">
        <f t="shared" si="24"/>
        <v>0</v>
      </c>
    </row>
    <row r="50" spans="1:72" s="208" customFormat="1" ht="25.35" customHeight="1" x14ac:dyDescent="0.2">
      <c r="A50" s="210">
        <f t="shared" si="16"/>
        <v>39</v>
      </c>
      <c r="B50" s="171" t="str">
        <f t="shared" si="2"/>
        <v/>
      </c>
      <c r="C50" s="44"/>
      <c r="D50" s="17" t="str">
        <f t="shared" si="17"/>
        <v/>
      </c>
      <c r="E50" s="17" t="str">
        <f t="shared" si="18"/>
        <v/>
      </c>
      <c r="F50" s="97"/>
      <c r="G50" s="16"/>
      <c r="H50" s="15"/>
      <c r="I50" s="17" t="str">
        <f>IF(OR(G50="",H50="",U50=""),"",IFERROR(VLOOKUP(G50&amp;H50&amp;U50,※編集不可※選択項目!$M$3:$R$51,5,FALSE),"該当なし"))</f>
        <v/>
      </c>
      <c r="J50" s="97"/>
      <c r="K50" s="15"/>
      <c r="L50" s="248"/>
      <c r="M50" s="15"/>
      <c r="N50" s="97"/>
      <c r="O50" s="97"/>
      <c r="P50" s="97"/>
      <c r="Q50" s="97"/>
      <c r="R50" s="97"/>
      <c r="S50" s="18" t="str">
        <f t="shared" si="29"/>
        <v/>
      </c>
      <c r="T50" s="15"/>
      <c r="U50" s="15"/>
      <c r="V50" s="15"/>
      <c r="W50" s="15"/>
      <c r="X50" s="15"/>
      <c r="Y50" s="15"/>
      <c r="Z50" s="16"/>
      <c r="AA50" s="16"/>
      <c r="AB50" s="101" t="str">
        <f>IF($C50&lt;&gt;"",※編集不可※選択項目!$J$2,"")</f>
        <v/>
      </c>
      <c r="AC50" s="23"/>
      <c r="AD50" s="97"/>
      <c r="AE50" s="99"/>
      <c r="AF50" s="201" t="str">
        <f t="shared" si="25"/>
        <v>-</v>
      </c>
      <c r="AG50" s="219"/>
      <c r="AH50" s="220"/>
      <c r="AI50" s="121" t="str">
        <f t="shared" si="19"/>
        <v/>
      </c>
      <c r="AJ50" s="221"/>
      <c r="AK50" s="222"/>
      <c r="AL50" s="223"/>
      <c r="AM50" s="224">
        <f>IFERROR(INDEX(※編集不可※選択項目!$R$3:$R$51,MATCH(BQ50,※編集不可※選択項目!$T$3:$T$51,0)),0)</f>
        <v>0</v>
      </c>
      <c r="AN50" s="224" t="str">
        <f t="shared" si="30"/>
        <v/>
      </c>
      <c r="AO50" s="224" t="str">
        <f>IF(BR50=※編集不可※選択項目!$L$3,VLOOKUP('新規登録用（本体）'!U50,※編集不可※選択項目!$P$2:$R$13,3,TRUE),AP50)</f>
        <v/>
      </c>
      <c r="AP50" s="224" t="str">
        <f>IF(BR50=※編集不可※選択項目!$L$15,VLOOKUP('新規登録用（本体）'!U50,※編集不可※選択項目!$P$14:$R$25,3,TRUE),AQ50)</f>
        <v/>
      </c>
      <c r="AQ50" s="224" t="str">
        <f>IF(BR50=※編集不可※選択項目!$L$27,VLOOKUP('新規登録用（本体）'!U50,※編集不可※選択項目!$P$26:$R$41,3,TRUE),AR50)</f>
        <v/>
      </c>
      <c r="AR50" s="224" t="str">
        <f>IF(BR50=※編集不可※選択項目!$L$43,VLOOKUP('新規登録用（本体）'!U50,※編集不可※選択項目!$P$42:$R$46,3,TRUE),AS50)</f>
        <v/>
      </c>
      <c r="AS50" s="224" t="str">
        <f>IF(BR50=※編集不可※選択項目!$L$48,VLOOKUP('新規登録用（本体）'!U50,※編集不可※選択項目!$P$47:$R$51,3,TRUE),"")</f>
        <v/>
      </c>
      <c r="AT50" s="225">
        <f>IFERROR(VLOOKUP(Y50&amp;G50&amp;H50,※編集不可※選択項目!X:Y,2,FALSE),0)</f>
        <v>0</v>
      </c>
      <c r="AU50" s="224">
        <f t="shared" si="20"/>
        <v>0</v>
      </c>
      <c r="AV50" s="224">
        <f>IFERROR(INDEX(※編集不可※選択項目!$S$3:$S$51,MATCH(BQ50,※編集不可※選択項目!$T$3:$T$51,0)),0)</f>
        <v>0</v>
      </c>
      <c r="AW50" s="224" t="str">
        <f t="shared" si="31"/>
        <v/>
      </c>
      <c r="AX50" s="224" t="str">
        <f>IF(BR50=※編集不可※選択項目!$L$3,VLOOKUP('新規登録用（本体）'!U50,※編集不可※選択項目!$P$2:$S$13,4,TRUE),AY50)</f>
        <v/>
      </c>
      <c r="AY50" s="224" t="str">
        <f>IF(BR50=※編集不可※選択項目!$L$15,VLOOKUP('新規登録用（本体）'!U50,※編集不可※選択項目!$P$14:$S$25,4,TRUE),AZ50)</f>
        <v/>
      </c>
      <c r="AZ50" s="224" t="str">
        <f>IF(BR50=※編集不可※選択項目!$L$27,VLOOKUP('新規登録用（本体）'!U50,※編集不可※選択項目!$P$26:$S$41,4,TRUE),BA50)</f>
        <v/>
      </c>
      <c r="BA50" s="224" t="str">
        <f>IF(BR50=※編集不可※選択項目!$L$43,VLOOKUP('新規登録用（本体）'!U50,※編集不可※選択項目!$P$42:$S$46,4,TRUE),BB50)</f>
        <v/>
      </c>
      <c r="BB50" s="224" t="str">
        <f>IF(BR50=※編集不可※選択項目!$L$48,VLOOKUP('新規登録用（本体）'!U50,※編集不可※選択項目!$P$47:$S$51,4,TRUE),"")</f>
        <v/>
      </c>
      <c r="BC50" s="225">
        <f>IFERROR(VLOOKUP(Y50&amp;G50&amp;H50,※編集不可※選択項目!X:Y,2,FALSE),0)</f>
        <v>0</v>
      </c>
      <c r="BD50" s="225">
        <f t="shared" si="21"/>
        <v>0</v>
      </c>
      <c r="BE50" s="225"/>
      <c r="BF50" s="225"/>
      <c r="BG50" s="225"/>
      <c r="BH50" s="225" t="str">
        <f t="shared" si="32"/>
        <v/>
      </c>
      <c r="BI50" s="226">
        <f t="shared" si="33"/>
        <v>0</v>
      </c>
      <c r="BJ50" s="226">
        <f t="shared" si="34"/>
        <v>0</v>
      </c>
      <c r="BK50" s="262">
        <f t="shared" si="28"/>
        <v>0</v>
      </c>
      <c r="BL50" s="226">
        <f t="shared" si="13"/>
        <v>0</v>
      </c>
      <c r="BM50" s="226" t="str">
        <f t="shared" si="35"/>
        <v/>
      </c>
      <c r="BN50" s="227">
        <f t="shared" si="36"/>
        <v>0</v>
      </c>
      <c r="BO50" s="227">
        <f t="shared" si="14"/>
        <v>0</v>
      </c>
      <c r="BP50" s="208" t="str">
        <f t="shared" si="15"/>
        <v>＜従来枠＞0 ＜トップ性能枠＞0</v>
      </c>
      <c r="BQ50" s="208" t="str">
        <f>'新規登録用（本体）'!G50&amp;'新規登録用（本体）'!H50&amp;'新規登録用（本体）'!I50</f>
        <v/>
      </c>
      <c r="BR50" s="126" t="str">
        <f t="shared" si="37"/>
        <v/>
      </c>
      <c r="BS50" s="208" t="str">
        <f t="shared" si="38"/>
        <v/>
      </c>
      <c r="BT50" s="227">
        <f t="shared" si="24"/>
        <v>0</v>
      </c>
    </row>
    <row r="51" spans="1:72" s="208" customFormat="1" ht="25.35" customHeight="1" x14ac:dyDescent="0.2">
      <c r="A51" s="210">
        <f t="shared" si="16"/>
        <v>40</v>
      </c>
      <c r="B51" s="171" t="str">
        <f t="shared" si="2"/>
        <v/>
      </c>
      <c r="C51" s="44"/>
      <c r="D51" s="17" t="str">
        <f t="shared" si="17"/>
        <v/>
      </c>
      <c r="E51" s="17" t="str">
        <f t="shared" si="18"/>
        <v/>
      </c>
      <c r="F51" s="97"/>
      <c r="G51" s="16"/>
      <c r="H51" s="15"/>
      <c r="I51" s="17" t="str">
        <f>IF(OR(G51="",H51="",U51=""),"",IFERROR(VLOOKUP(G51&amp;H51&amp;U51,※編集不可※選択項目!$M$3:$R$51,5,FALSE),"該当なし"))</f>
        <v/>
      </c>
      <c r="J51" s="97"/>
      <c r="K51" s="15"/>
      <c r="L51" s="248"/>
      <c r="M51" s="15"/>
      <c r="N51" s="97"/>
      <c r="O51" s="97"/>
      <c r="P51" s="97"/>
      <c r="Q51" s="97"/>
      <c r="R51" s="97"/>
      <c r="S51" s="18" t="str">
        <f t="shared" si="29"/>
        <v/>
      </c>
      <c r="T51" s="15"/>
      <c r="U51" s="15"/>
      <c r="V51" s="15"/>
      <c r="W51" s="15"/>
      <c r="X51" s="15"/>
      <c r="Y51" s="15"/>
      <c r="Z51" s="16"/>
      <c r="AA51" s="16"/>
      <c r="AB51" s="101" t="str">
        <f>IF($C51&lt;&gt;"",※編集不可※選択項目!$J$2,"")</f>
        <v/>
      </c>
      <c r="AC51" s="23"/>
      <c r="AD51" s="97"/>
      <c r="AE51" s="99"/>
      <c r="AF51" s="201" t="str">
        <f t="shared" si="25"/>
        <v>-</v>
      </c>
      <c r="AG51" s="219"/>
      <c r="AH51" s="220"/>
      <c r="AI51" s="121" t="str">
        <f t="shared" si="19"/>
        <v/>
      </c>
      <c r="AJ51" s="221"/>
      <c r="AK51" s="222"/>
      <c r="AL51" s="223"/>
      <c r="AM51" s="224">
        <f>IFERROR(INDEX(※編集不可※選択項目!$R$3:$R$51,MATCH(BQ51,※編集不可※選択項目!$T$3:$T$51,0)),0)</f>
        <v>0</v>
      </c>
      <c r="AN51" s="224" t="str">
        <f t="shared" si="30"/>
        <v/>
      </c>
      <c r="AO51" s="224" t="str">
        <f>IF(BR51=※編集不可※選択項目!$L$3,VLOOKUP('新規登録用（本体）'!U51,※編集不可※選択項目!$P$2:$R$13,3,TRUE),AP51)</f>
        <v/>
      </c>
      <c r="AP51" s="224" t="str">
        <f>IF(BR51=※編集不可※選択項目!$L$15,VLOOKUP('新規登録用（本体）'!U51,※編集不可※選択項目!$P$14:$R$25,3,TRUE),AQ51)</f>
        <v/>
      </c>
      <c r="AQ51" s="224" t="str">
        <f>IF(BR51=※編集不可※選択項目!$L$27,VLOOKUP('新規登録用（本体）'!U51,※編集不可※選択項目!$P$26:$R$41,3,TRUE),AR51)</f>
        <v/>
      </c>
      <c r="AR51" s="224" t="str">
        <f>IF(BR51=※編集不可※選択項目!$L$43,VLOOKUP('新規登録用（本体）'!U51,※編集不可※選択項目!$P$42:$R$46,3,TRUE),AS51)</f>
        <v/>
      </c>
      <c r="AS51" s="224" t="str">
        <f>IF(BR51=※編集不可※選択項目!$L$48,VLOOKUP('新規登録用（本体）'!U51,※編集不可※選択項目!$P$47:$R$51,3,TRUE),"")</f>
        <v/>
      </c>
      <c r="AT51" s="225">
        <f>IFERROR(VLOOKUP(Y51&amp;G51&amp;H51,※編集不可※選択項目!X:Y,2,FALSE),0)</f>
        <v>0</v>
      </c>
      <c r="AU51" s="224">
        <f t="shared" si="20"/>
        <v>0</v>
      </c>
      <c r="AV51" s="224">
        <f>IFERROR(INDEX(※編集不可※選択項目!$S$3:$S$51,MATCH(BQ51,※編集不可※選択項目!$T$3:$T$51,0)),0)</f>
        <v>0</v>
      </c>
      <c r="AW51" s="224" t="str">
        <f t="shared" si="31"/>
        <v/>
      </c>
      <c r="AX51" s="224" t="str">
        <f>IF(BR51=※編集不可※選択項目!$L$3,VLOOKUP('新規登録用（本体）'!U51,※編集不可※選択項目!$P$2:$S$13,4,TRUE),AY51)</f>
        <v/>
      </c>
      <c r="AY51" s="224" t="str">
        <f>IF(BR51=※編集不可※選択項目!$L$15,VLOOKUP('新規登録用（本体）'!U51,※編集不可※選択項目!$P$14:$S$25,4,TRUE),AZ51)</f>
        <v/>
      </c>
      <c r="AZ51" s="224" t="str">
        <f>IF(BR51=※編集不可※選択項目!$L$27,VLOOKUP('新規登録用（本体）'!U51,※編集不可※選択項目!$P$26:$S$41,4,TRUE),BA51)</f>
        <v/>
      </c>
      <c r="BA51" s="224" t="str">
        <f>IF(BR51=※編集不可※選択項目!$L$43,VLOOKUP('新規登録用（本体）'!U51,※編集不可※選択項目!$P$42:$S$46,4,TRUE),BB51)</f>
        <v/>
      </c>
      <c r="BB51" s="224" t="str">
        <f>IF(BR51=※編集不可※選択項目!$L$48,VLOOKUP('新規登録用（本体）'!U51,※編集不可※選択項目!$P$47:$S$51,4,TRUE),"")</f>
        <v/>
      </c>
      <c r="BC51" s="225">
        <f>IFERROR(VLOOKUP(Y51&amp;G51&amp;H51,※編集不可※選択項目!X:Y,2,FALSE),0)</f>
        <v>0</v>
      </c>
      <c r="BD51" s="225">
        <f t="shared" si="21"/>
        <v>0</v>
      </c>
      <c r="BE51" s="225"/>
      <c r="BF51" s="225"/>
      <c r="BG51" s="225"/>
      <c r="BH51" s="225" t="str">
        <f t="shared" si="32"/>
        <v/>
      </c>
      <c r="BI51" s="226">
        <f t="shared" si="33"/>
        <v>0</v>
      </c>
      <c r="BJ51" s="226">
        <f t="shared" si="34"/>
        <v>0</v>
      </c>
      <c r="BK51" s="262">
        <f t="shared" si="28"/>
        <v>0</v>
      </c>
      <c r="BL51" s="226">
        <f t="shared" si="13"/>
        <v>0</v>
      </c>
      <c r="BM51" s="226" t="str">
        <f t="shared" si="35"/>
        <v/>
      </c>
      <c r="BN51" s="227">
        <f t="shared" si="36"/>
        <v>0</v>
      </c>
      <c r="BO51" s="227">
        <f t="shared" si="14"/>
        <v>0</v>
      </c>
      <c r="BP51" s="208" t="str">
        <f t="shared" si="15"/>
        <v>＜従来枠＞0 ＜トップ性能枠＞0</v>
      </c>
      <c r="BQ51" s="208" t="str">
        <f>'新規登録用（本体）'!G51&amp;'新規登録用（本体）'!H51&amp;'新規登録用（本体）'!I51</f>
        <v/>
      </c>
      <c r="BR51" s="126" t="str">
        <f t="shared" si="37"/>
        <v/>
      </c>
      <c r="BS51" s="208" t="str">
        <f t="shared" si="38"/>
        <v/>
      </c>
      <c r="BT51" s="227">
        <f t="shared" si="24"/>
        <v>0</v>
      </c>
    </row>
    <row r="52" spans="1:72" s="208" customFormat="1" ht="25.35" customHeight="1" x14ac:dyDescent="0.2">
      <c r="A52" s="210">
        <f t="shared" si="16"/>
        <v>41</v>
      </c>
      <c r="B52" s="171" t="str">
        <f t="shared" si="2"/>
        <v/>
      </c>
      <c r="C52" s="44"/>
      <c r="D52" s="17" t="str">
        <f t="shared" si="17"/>
        <v/>
      </c>
      <c r="E52" s="17" t="str">
        <f t="shared" si="18"/>
        <v/>
      </c>
      <c r="F52" s="97"/>
      <c r="G52" s="16"/>
      <c r="H52" s="15"/>
      <c r="I52" s="17" t="str">
        <f>IF(OR(G52="",H52="",U52=""),"",IFERROR(VLOOKUP(G52&amp;H52&amp;U52,※編集不可※選択項目!$M$3:$R$51,5,FALSE),"該当なし"))</f>
        <v/>
      </c>
      <c r="J52" s="97"/>
      <c r="K52" s="15"/>
      <c r="L52" s="248"/>
      <c r="M52" s="15"/>
      <c r="N52" s="97"/>
      <c r="O52" s="97"/>
      <c r="P52" s="97"/>
      <c r="Q52" s="97"/>
      <c r="R52" s="97"/>
      <c r="S52" s="18" t="str">
        <f t="shared" si="29"/>
        <v/>
      </c>
      <c r="T52" s="15"/>
      <c r="U52" s="15"/>
      <c r="V52" s="15"/>
      <c r="W52" s="15"/>
      <c r="X52" s="15"/>
      <c r="Y52" s="15"/>
      <c r="Z52" s="16"/>
      <c r="AA52" s="16"/>
      <c r="AB52" s="101" t="str">
        <f>IF($C52&lt;&gt;"",※編集不可※選択項目!$J$2,"")</f>
        <v/>
      </c>
      <c r="AC52" s="23"/>
      <c r="AD52" s="97"/>
      <c r="AE52" s="99"/>
      <c r="AF52" s="201" t="str">
        <f t="shared" si="25"/>
        <v>-</v>
      </c>
      <c r="AG52" s="219"/>
      <c r="AH52" s="220"/>
      <c r="AI52" s="121" t="str">
        <f t="shared" si="19"/>
        <v/>
      </c>
      <c r="AJ52" s="221"/>
      <c r="AK52" s="222"/>
      <c r="AL52" s="223"/>
      <c r="AM52" s="224">
        <f>IFERROR(INDEX(※編集不可※選択項目!$R$3:$R$51,MATCH(BQ52,※編集不可※選択項目!$T$3:$T$51,0)),0)</f>
        <v>0</v>
      </c>
      <c r="AN52" s="224" t="str">
        <f t="shared" si="30"/>
        <v/>
      </c>
      <c r="AO52" s="224" t="str">
        <f>IF(BR52=※編集不可※選択項目!$L$3,VLOOKUP('新規登録用（本体）'!U52,※編集不可※選択項目!$P$2:$R$13,3,TRUE),AP52)</f>
        <v/>
      </c>
      <c r="AP52" s="224" t="str">
        <f>IF(BR52=※編集不可※選択項目!$L$15,VLOOKUP('新規登録用（本体）'!U52,※編集不可※選択項目!$P$14:$R$25,3,TRUE),AQ52)</f>
        <v/>
      </c>
      <c r="AQ52" s="224" t="str">
        <f>IF(BR52=※編集不可※選択項目!$L$27,VLOOKUP('新規登録用（本体）'!U52,※編集不可※選択項目!$P$26:$R$41,3,TRUE),AR52)</f>
        <v/>
      </c>
      <c r="AR52" s="224" t="str">
        <f>IF(BR52=※編集不可※選択項目!$L$43,VLOOKUP('新規登録用（本体）'!U52,※編集不可※選択項目!$P$42:$R$46,3,TRUE),AS52)</f>
        <v/>
      </c>
      <c r="AS52" s="224" t="str">
        <f>IF(BR52=※編集不可※選択項目!$L$48,VLOOKUP('新規登録用（本体）'!U52,※編集不可※選択項目!$P$47:$R$51,3,TRUE),"")</f>
        <v/>
      </c>
      <c r="AT52" s="225">
        <f>IFERROR(VLOOKUP(Y52&amp;G52&amp;H52,※編集不可※選択項目!X:Y,2,FALSE),0)</f>
        <v>0</v>
      </c>
      <c r="AU52" s="224">
        <f t="shared" si="20"/>
        <v>0</v>
      </c>
      <c r="AV52" s="224">
        <f>IFERROR(INDEX(※編集不可※選択項目!$S$3:$S$51,MATCH(BQ52,※編集不可※選択項目!$T$3:$T$51,0)),0)</f>
        <v>0</v>
      </c>
      <c r="AW52" s="224" t="str">
        <f t="shared" si="31"/>
        <v/>
      </c>
      <c r="AX52" s="224" t="str">
        <f>IF(BR52=※編集不可※選択項目!$L$3,VLOOKUP('新規登録用（本体）'!U52,※編集不可※選択項目!$P$2:$S$13,4,TRUE),AY52)</f>
        <v/>
      </c>
      <c r="AY52" s="224" t="str">
        <f>IF(BR52=※編集不可※選択項目!$L$15,VLOOKUP('新規登録用（本体）'!U52,※編集不可※選択項目!$P$14:$S$25,4,TRUE),AZ52)</f>
        <v/>
      </c>
      <c r="AZ52" s="224" t="str">
        <f>IF(BR52=※編集不可※選択項目!$L$27,VLOOKUP('新規登録用（本体）'!U52,※編集不可※選択項目!$P$26:$S$41,4,TRUE),BA52)</f>
        <v/>
      </c>
      <c r="BA52" s="224" t="str">
        <f>IF(BR52=※編集不可※選択項目!$L$43,VLOOKUP('新規登録用（本体）'!U52,※編集不可※選択項目!$P$42:$S$46,4,TRUE),BB52)</f>
        <v/>
      </c>
      <c r="BB52" s="224" t="str">
        <f>IF(BR52=※編集不可※選択項目!$L$48,VLOOKUP('新規登録用（本体）'!U52,※編集不可※選択項目!$P$47:$S$51,4,TRUE),"")</f>
        <v/>
      </c>
      <c r="BC52" s="225">
        <f>IFERROR(VLOOKUP(Y52&amp;G52&amp;H52,※編集不可※選択項目!X:Y,2,FALSE),0)</f>
        <v>0</v>
      </c>
      <c r="BD52" s="225">
        <f t="shared" si="21"/>
        <v>0</v>
      </c>
      <c r="BE52" s="225"/>
      <c r="BF52" s="225"/>
      <c r="BG52" s="225"/>
      <c r="BH52" s="225" t="str">
        <f t="shared" si="32"/>
        <v/>
      </c>
      <c r="BI52" s="226">
        <f t="shared" si="33"/>
        <v>0</v>
      </c>
      <c r="BJ52" s="226">
        <f t="shared" si="34"/>
        <v>0</v>
      </c>
      <c r="BK52" s="262">
        <f t="shared" si="28"/>
        <v>0</v>
      </c>
      <c r="BL52" s="226">
        <f t="shared" si="13"/>
        <v>0</v>
      </c>
      <c r="BM52" s="226" t="str">
        <f t="shared" si="35"/>
        <v/>
      </c>
      <c r="BN52" s="227">
        <f t="shared" si="36"/>
        <v>0</v>
      </c>
      <c r="BO52" s="227">
        <f t="shared" si="14"/>
        <v>0</v>
      </c>
      <c r="BP52" s="208" t="str">
        <f t="shared" si="15"/>
        <v>＜従来枠＞0 ＜トップ性能枠＞0</v>
      </c>
      <c r="BQ52" s="208" t="str">
        <f>'新規登録用（本体）'!G52&amp;'新規登録用（本体）'!H52&amp;'新規登録用（本体）'!I52</f>
        <v/>
      </c>
      <c r="BR52" s="126" t="str">
        <f t="shared" si="37"/>
        <v/>
      </c>
      <c r="BS52" s="208" t="str">
        <f t="shared" si="38"/>
        <v/>
      </c>
      <c r="BT52" s="227">
        <f t="shared" si="24"/>
        <v>0</v>
      </c>
    </row>
    <row r="53" spans="1:72" s="208" customFormat="1" ht="25.35" customHeight="1" x14ac:dyDescent="0.2">
      <c r="A53" s="210">
        <f t="shared" si="16"/>
        <v>42</v>
      </c>
      <c r="B53" s="171" t="str">
        <f t="shared" si="2"/>
        <v/>
      </c>
      <c r="C53" s="44"/>
      <c r="D53" s="17" t="str">
        <f t="shared" si="17"/>
        <v/>
      </c>
      <c r="E53" s="17" t="str">
        <f t="shared" si="18"/>
        <v/>
      </c>
      <c r="F53" s="97"/>
      <c r="G53" s="16"/>
      <c r="H53" s="15"/>
      <c r="I53" s="17" t="str">
        <f>IF(OR(G53="",H53="",U53=""),"",IFERROR(VLOOKUP(G53&amp;H53&amp;U53,※編集不可※選択項目!$M$3:$R$51,5,FALSE),"該当なし"))</f>
        <v/>
      </c>
      <c r="J53" s="97"/>
      <c r="K53" s="15"/>
      <c r="L53" s="248"/>
      <c r="M53" s="15"/>
      <c r="N53" s="97"/>
      <c r="O53" s="97"/>
      <c r="P53" s="97"/>
      <c r="Q53" s="97"/>
      <c r="R53" s="97"/>
      <c r="S53" s="18" t="str">
        <f t="shared" si="29"/>
        <v/>
      </c>
      <c r="T53" s="15"/>
      <c r="U53" s="15"/>
      <c r="V53" s="15"/>
      <c r="W53" s="15"/>
      <c r="X53" s="15"/>
      <c r="Y53" s="15"/>
      <c r="Z53" s="16"/>
      <c r="AA53" s="16"/>
      <c r="AB53" s="101" t="str">
        <f>IF($C53&lt;&gt;"",※編集不可※選択項目!$J$2,"")</f>
        <v/>
      </c>
      <c r="AC53" s="23"/>
      <c r="AD53" s="97"/>
      <c r="AE53" s="99"/>
      <c r="AF53" s="201" t="str">
        <f t="shared" si="25"/>
        <v>-</v>
      </c>
      <c r="AG53" s="219"/>
      <c r="AH53" s="220"/>
      <c r="AI53" s="121" t="str">
        <f t="shared" si="19"/>
        <v/>
      </c>
      <c r="AJ53" s="221"/>
      <c r="AK53" s="222"/>
      <c r="AL53" s="223"/>
      <c r="AM53" s="224">
        <f>IFERROR(INDEX(※編集不可※選択項目!$R$3:$R$51,MATCH(BQ53,※編集不可※選択項目!$T$3:$T$51,0)),0)</f>
        <v>0</v>
      </c>
      <c r="AN53" s="224" t="str">
        <f t="shared" si="30"/>
        <v/>
      </c>
      <c r="AO53" s="224" t="str">
        <f>IF(BR53=※編集不可※選択項目!$L$3,VLOOKUP('新規登録用（本体）'!U53,※編集不可※選択項目!$P$2:$R$13,3,TRUE),AP53)</f>
        <v/>
      </c>
      <c r="AP53" s="224" t="str">
        <f>IF(BR53=※編集不可※選択項目!$L$15,VLOOKUP('新規登録用（本体）'!U53,※編集不可※選択項目!$P$14:$R$25,3,TRUE),AQ53)</f>
        <v/>
      </c>
      <c r="AQ53" s="224" t="str">
        <f>IF(BR53=※編集不可※選択項目!$L$27,VLOOKUP('新規登録用（本体）'!U53,※編集不可※選択項目!$P$26:$R$41,3,TRUE),AR53)</f>
        <v/>
      </c>
      <c r="AR53" s="224" t="str">
        <f>IF(BR53=※編集不可※選択項目!$L$43,VLOOKUP('新規登録用（本体）'!U53,※編集不可※選択項目!$P$42:$R$46,3,TRUE),AS53)</f>
        <v/>
      </c>
      <c r="AS53" s="224" t="str">
        <f>IF(BR53=※編集不可※選択項目!$L$48,VLOOKUP('新規登録用（本体）'!U53,※編集不可※選択項目!$P$47:$R$51,3,TRUE),"")</f>
        <v/>
      </c>
      <c r="AT53" s="225">
        <f>IFERROR(VLOOKUP(Y53&amp;G53&amp;H53,※編集不可※選択項目!X:Y,2,FALSE),0)</f>
        <v>0</v>
      </c>
      <c r="AU53" s="224">
        <f t="shared" si="20"/>
        <v>0</v>
      </c>
      <c r="AV53" s="224">
        <f>IFERROR(INDEX(※編集不可※選択項目!$S$3:$S$51,MATCH(BQ53,※編集不可※選択項目!$T$3:$T$51,0)),0)</f>
        <v>0</v>
      </c>
      <c r="AW53" s="224" t="str">
        <f t="shared" si="31"/>
        <v/>
      </c>
      <c r="AX53" s="224" t="str">
        <f>IF(BR53=※編集不可※選択項目!$L$3,VLOOKUP('新規登録用（本体）'!U53,※編集不可※選択項目!$P$2:$S$13,4,TRUE),AY53)</f>
        <v/>
      </c>
      <c r="AY53" s="224" t="str">
        <f>IF(BR53=※編集不可※選択項目!$L$15,VLOOKUP('新規登録用（本体）'!U53,※編集不可※選択項目!$P$14:$S$25,4,TRUE),AZ53)</f>
        <v/>
      </c>
      <c r="AZ53" s="224" t="str">
        <f>IF(BR53=※編集不可※選択項目!$L$27,VLOOKUP('新規登録用（本体）'!U53,※編集不可※選択項目!$P$26:$S$41,4,TRUE),BA53)</f>
        <v/>
      </c>
      <c r="BA53" s="224" t="str">
        <f>IF(BR53=※編集不可※選択項目!$L$43,VLOOKUP('新規登録用（本体）'!U53,※編集不可※選択項目!$P$42:$S$46,4,TRUE),BB53)</f>
        <v/>
      </c>
      <c r="BB53" s="224" t="str">
        <f>IF(BR53=※編集不可※選択項目!$L$48,VLOOKUP('新規登録用（本体）'!U53,※編集不可※選択項目!$P$47:$S$51,4,TRUE),"")</f>
        <v/>
      </c>
      <c r="BC53" s="225">
        <f>IFERROR(VLOOKUP(Y53&amp;G53&amp;H53,※編集不可※選択項目!X:Y,2,FALSE),0)</f>
        <v>0</v>
      </c>
      <c r="BD53" s="225">
        <f t="shared" si="21"/>
        <v>0</v>
      </c>
      <c r="BE53" s="225"/>
      <c r="BF53" s="225"/>
      <c r="BG53" s="225"/>
      <c r="BH53" s="225" t="str">
        <f t="shared" si="32"/>
        <v/>
      </c>
      <c r="BI53" s="226">
        <f t="shared" si="33"/>
        <v>0</v>
      </c>
      <c r="BJ53" s="226">
        <f t="shared" si="34"/>
        <v>0</v>
      </c>
      <c r="BK53" s="262">
        <f t="shared" si="28"/>
        <v>0</v>
      </c>
      <c r="BL53" s="226">
        <f t="shared" si="13"/>
        <v>0</v>
      </c>
      <c r="BM53" s="226" t="str">
        <f t="shared" si="35"/>
        <v/>
      </c>
      <c r="BN53" s="227">
        <f t="shared" si="36"/>
        <v>0</v>
      </c>
      <c r="BO53" s="227">
        <f t="shared" si="14"/>
        <v>0</v>
      </c>
      <c r="BP53" s="208" t="str">
        <f t="shared" si="15"/>
        <v>＜従来枠＞0 ＜トップ性能枠＞0</v>
      </c>
      <c r="BQ53" s="208" t="str">
        <f>'新規登録用（本体）'!G53&amp;'新規登録用（本体）'!H53&amp;'新規登録用（本体）'!I53</f>
        <v/>
      </c>
      <c r="BR53" s="126" t="str">
        <f t="shared" si="37"/>
        <v/>
      </c>
      <c r="BS53" s="208" t="str">
        <f t="shared" si="38"/>
        <v/>
      </c>
      <c r="BT53" s="227">
        <f t="shared" si="24"/>
        <v>0</v>
      </c>
    </row>
    <row r="54" spans="1:72" s="208" customFormat="1" ht="25.35" customHeight="1" x14ac:dyDescent="0.2">
      <c r="A54" s="210">
        <f t="shared" si="16"/>
        <v>43</v>
      </c>
      <c r="B54" s="171" t="str">
        <f t="shared" si="2"/>
        <v/>
      </c>
      <c r="C54" s="44"/>
      <c r="D54" s="17" t="str">
        <f t="shared" si="17"/>
        <v/>
      </c>
      <c r="E54" s="17" t="str">
        <f t="shared" si="18"/>
        <v/>
      </c>
      <c r="F54" s="97"/>
      <c r="G54" s="16"/>
      <c r="H54" s="15"/>
      <c r="I54" s="17" t="str">
        <f>IF(OR(G54="",H54="",U54=""),"",IFERROR(VLOOKUP(G54&amp;H54&amp;U54,※編集不可※選択項目!$M$3:$R$51,5,FALSE),"該当なし"))</f>
        <v/>
      </c>
      <c r="J54" s="97"/>
      <c r="K54" s="15"/>
      <c r="L54" s="248"/>
      <c r="M54" s="15"/>
      <c r="N54" s="97"/>
      <c r="O54" s="97"/>
      <c r="P54" s="97"/>
      <c r="Q54" s="97"/>
      <c r="R54" s="97"/>
      <c r="S54" s="18" t="str">
        <f t="shared" si="29"/>
        <v/>
      </c>
      <c r="T54" s="15"/>
      <c r="U54" s="15"/>
      <c r="V54" s="15"/>
      <c r="W54" s="15"/>
      <c r="X54" s="15"/>
      <c r="Y54" s="15"/>
      <c r="Z54" s="16"/>
      <c r="AA54" s="16"/>
      <c r="AB54" s="101" t="str">
        <f>IF($C54&lt;&gt;"",※編集不可※選択項目!$J$2,"")</f>
        <v/>
      </c>
      <c r="AC54" s="23"/>
      <c r="AD54" s="97"/>
      <c r="AE54" s="99"/>
      <c r="AF54" s="201" t="str">
        <f t="shared" si="25"/>
        <v>-</v>
      </c>
      <c r="AG54" s="219"/>
      <c r="AH54" s="220"/>
      <c r="AI54" s="121" t="str">
        <f t="shared" si="19"/>
        <v/>
      </c>
      <c r="AJ54" s="221"/>
      <c r="AK54" s="222"/>
      <c r="AL54" s="223"/>
      <c r="AM54" s="224">
        <f>IFERROR(INDEX(※編集不可※選択項目!$R$3:$R$51,MATCH(BQ54,※編集不可※選択項目!$T$3:$T$51,0)),0)</f>
        <v>0</v>
      </c>
      <c r="AN54" s="224" t="str">
        <f t="shared" si="30"/>
        <v/>
      </c>
      <c r="AO54" s="224" t="str">
        <f>IF(BR54=※編集不可※選択項目!$L$3,VLOOKUP('新規登録用（本体）'!U54,※編集不可※選択項目!$P$2:$R$13,3,TRUE),AP54)</f>
        <v/>
      </c>
      <c r="AP54" s="224" t="str">
        <f>IF(BR54=※編集不可※選択項目!$L$15,VLOOKUP('新規登録用（本体）'!U54,※編集不可※選択項目!$P$14:$R$25,3,TRUE),AQ54)</f>
        <v/>
      </c>
      <c r="AQ54" s="224" t="str">
        <f>IF(BR54=※編集不可※選択項目!$L$27,VLOOKUP('新規登録用（本体）'!U54,※編集不可※選択項目!$P$26:$R$41,3,TRUE),AR54)</f>
        <v/>
      </c>
      <c r="AR54" s="224" t="str">
        <f>IF(BR54=※編集不可※選択項目!$L$43,VLOOKUP('新規登録用（本体）'!U54,※編集不可※選択項目!$P$42:$R$46,3,TRUE),AS54)</f>
        <v/>
      </c>
      <c r="AS54" s="224" t="str">
        <f>IF(BR54=※編集不可※選択項目!$L$48,VLOOKUP('新規登録用（本体）'!U54,※編集不可※選択項目!$P$47:$R$51,3,TRUE),"")</f>
        <v/>
      </c>
      <c r="AT54" s="225">
        <f>IFERROR(VLOOKUP(Y54&amp;G54&amp;H54,※編集不可※選択項目!X:Y,2,FALSE),0)</f>
        <v>0</v>
      </c>
      <c r="AU54" s="224">
        <f t="shared" si="20"/>
        <v>0</v>
      </c>
      <c r="AV54" s="224">
        <f>IFERROR(INDEX(※編集不可※選択項目!$S$3:$S$51,MATCH(BQ54,※編集不可※選択項目!$T$3:$T$51,0)),0)</f>
        <v>0</v>
      </c>
      <c r="AW54" s="224" t="str">
        <f t="shared" si="31"/>
        <v/>
      </c>
      <c r="AX54" s="224" t="str">
        <f>IF(BR54=※編集不可※選択項目!$L$3,VLOOKUP('新規登録用（本体）'!U54,※編集不可※選択項目!$P$2:$S$13,4,TRUE),AY54)</f>
        <v/>
      </c>
      <c r="AY54" s="224" t="str">
        <f>IF(BR54=※編集不可※選択項目!$L$15,VLOOKUP('新規登録用（本体）'!U54,※編集不可※選択項目!$P$14:$S$25,4,TRUE),AZ54)</f>
        <v/>
      </c>
      <c r="AZ54" s="224" t="str">
        <f>IF(BR54=※編集不可※選択項目!$L$27,VLOOKUP('新規登録用（本体）'!U54,※編集不可※選択項目!$P$26:$S$41,4,TRUE),BA54)</f>
        <v/>
      </c>
      <c r="BA54" s="224" t="str">
        <f>IF(BR54=※編集不可※選択項目!$L$43,VLOOKUP('新規登録用（本体）'!U54,※編集不可※選択項目!$P$42:$S$46,4,TRUE),BB54)</f>
        <v/>
      </c>
      <c r="BB54" s="224" t="str">
        <f>IF(BR54=※編集不可※選択項目!$L$48,VLOOKUP('新規登録用（本体）'!U54,※編集不可※選択項目!$P$47:$S$51,4,TRUE),"")</f>
        <v/>
      </c>
      <c r="BC54" s="225">
        <f>IFERROR(VLOOKUP(Y54&amp;G54&amp;H54,※編集不可※選択項目!X:Y,2,FALSE),0)</f>
        <v>0</v>
      </c>
      <c r="BD54" s="225">
        <f t="shared" si="21"/>
        <v>0</v>
      </c>
      <c r="BE54" s="225"/>
      <c r="BF54" s="225"/>
      <c r="BG54" s="225"/>
      <c r="BH54" s="225" t="str">
        <f t="shared" si="32"/>
        <v/>
      </c>
      <c r="BI54" s="226">
        <f t="shared" si="33"/>
        <v>0</v>
      </c>
      <c r="BJ54" s="226">
        <f t="shared" si="34"/>
        <v>0</v>
      </c>
      <c r="BK54" s="262">
        <f t="shared" si="28"/>
        <v>0</v>
      </c>
      <c r="BL54" s="226">
        <f t="shared" si="13"/>
        <v>0</v>
      </c>
      <c r="BM54" s="226" t="str">
        <f t="shared" si="35"/>
        <v/>
      </c>
      <c r="BN54" s="227">
        <f t="shared" si="36"/>
        <v>0</v>
      </c>
      <c r="BO54" s="227">
        <f t="shared" si="14"/>
        <v>0</v>
      </c>
      <c r="BP54" s="208" t="str">
        <f t="shared" si="15"/>
        <v>＜従来枠＞0 ＜トップ性能枠＞0</v>
      </c>
      <c r="BQ54" s="208" t="str">
        <f>'新規登録用（本体）'!G54&amp;'新規登録用（本体）'!H54&amp;'新規登録用（本体）'!I54</f>
        <v/>
      </c>
      <c r="BR54" s="126" t="str">
        <f t="shared" si="37"/>
        <v/>
      </c>
      <c r="BS54" s="208" t="str">
        <f t="shared" si="38"/>
        <v/>
      </c>
      <c r="BT54" s="227">
        <f t="shared" si="24"/>
        <v>0</v>
      </c>
    </row>
    <row r="55" spans="1:72" s="208" customFormat="1" ht="25.35" customHeight="1" x14ac:dyDescent="0.2">
      <c r="A55" s="210">
        <f t="shared" si="16"/>
        <v>44</v>
      </c>
      <c r="B55" s="171" t="str">
        <f t="shared" si="2"/>
        <v/>
      </c>
      <c r="C55" s="44"/>
      <c r="D55" s="17" t="str">
        <f t="shared" si="17"/>
        <v/>
      </c>
      <c r="E55" s="17" t="str">
        <f t="shared" si="18"/>
        <v/>
      </c>
      <c r="F55" s="97"/>
      <c r="G55" s="16"/>
      <c r="H55" s="15"/>
      <c r="I55" s="17" t="str">
        <f>IF(OR(G55="",H55="",U55=""),"",IFERROR(VLOOKUP(G55&amp;H55&amp;U55,※編集不可※選択項目!$M$3:$R$51,5,FALSE),"該当なし"))</f>
        <v/>
      </c>
      <c r="J55" s="97"/>
      <c r="K55" s="15"/>
      <c r="L55" s="248"/>
      <c r="M55" s="15"/>
      <c r="N55" s="97"/>
      <c r="O55" s="97"/>
      <c r="P55" s="97"/>
      <c r="Q55" s="97"/>
      <c r="R55" s="97"/>
      <c r="S55" s="18" t="str">
        <f t="shared" si="29"/>
        <v/>
      </c>
      <c r="T55" s="15"/>
      <c r="U55" s="15"/>
      <c r="V55" s="15"/>
      <c r="W55" s="15"/>
      <c r="X55" s="15"/>
      <c r="Y55" s="15"/>
      <c r="Z55" s="16"/>
      <c r="AA55" s="16"/>
      <c r="AB55" s="101" t="str">
        <f>IF($C55&lt;&gt;"",※編集不可※選択項目!$J$2,"")</f>
        <v/>
      </c>
      <c r="AC55" s="23"/>
      <c r="AD55" s="97"/>
      <c r="AE55" s="99"/>
      <c r="AF55" s="201" t="str">
        <f t="shared" si="25"/>
        <v>-</v>
      </c>
      <c r="AG55" s="219"/>
      <c r="AH55" s="220"/>
      <c r="AI55" s="121" t="str">
        <f t="shared" si="19"/>
        <v/>
      </c>
      <c r="AJ55" s="221"/>
      <c r="AK55" s="222"/>
      <c r="AL55" s="223"/>
      <c r="AM55" s="224">
        <f>IFERROR(INDEX(※編集不可※選択項目!$R$3:$R$51,MATCH(BQ55,※編集不可※選択項目!$T$3:$T$51,0)),0)</f>
        <v>0</v>
      </c>
      <c r="AN55" s="224" t="str">
        <f t="shared" si="30"/>
        <v/>
      </c>
      <c r="AO55" s="224" t="str">
        <f>IF(BR55=※編集不可※選択項目!$L$3,VLOOKUP('新規登録用（本体）'!U55,※編集不可※選択項目!$P$2:$R$13,3,TRUE),AP55)</f>
        <v/>
      </c>
      <c r="AP55" s="224" t="str">
        <f>IF(BR55=※編集不可※選択項目!$L$15,VLOOKUP('新規登録用（本体）'!U55,※編集不可※選択項目!$P$14:$R$25,3,TRUE),AQ55)</f>
        <v/>
      </c>
      <c r="AQ55" s="224" t="str">
        <f>IF(BR55=※編集不可※選択項目!$L$27,VLOOKUP('新規登録用（本体）'!U55,※編集不可※選択項目!$P$26:$R$41,3,TRUE),AR55)</f>
        <v/>
      </c>
      <c r="AR55" s="224" t="str">
        <f>IF(BR55=※編集不可※選択項目!$L$43,VLOOKUP('新規登録用（本体）'!U55,※編集不可※選択項目!$P$42:$R$46,3,TRUE),AS55)</f>
        <v/>
      </c>
      <c r="AS55" s="224" t="str">
        <f>IF(BR55=※編集不可※選択項目!$L$48,VLOOKUP('新規登録用（本体）'!U55,※編集不可※選択項目!$P$47:$R$51,3,TRUE),"")</f>
        <v/>
      </c>
      <c r="AT55" s="225">
        <f>IFERROR(VLOOKUP(Y55&amp;G55&amp;H55,※編集不可※選択項目!X:Y,2,FALSE),0)</f>
        <v>0</v>
      </c>
      <c r="AU55" s="224">
        <f t="shared" si="20"/>
        <v>0</v>
      </c>
      <c r="AV55" s="224">
        <f>IFERROR(INDEX(※編集不可※選択項目!$S$3:$S$51,MATCH(BQ55,※編集不可※選択項目!$T$3:$T$51,0)),0)</f>
        <v>0</v>
      </c>
      <c r="AW55" s="224" t="str">
        <f t="shared" si="31"/>
        <v/>
      </c>
      <c r="AX55" s="224" t="str">
        <f>IF(BR55=※編集不可※選択項目!$L$3,VLOOKUP('新規登録用（本体）'!U55,※編集不可※選択項目!$P$2:$S$13,4,TRUE),AY55)</f>
        <v/>
      </c>
      <c r="AY55" s="224" t="str">
        <f>IF(BR55=※編集不可※選択項目!$L$15,VLOOKUP('新規登録用（本体）'!U55,※編集不可※選択項目!$P$14:$S$25,4,TRUE),AZ55)</f>
        <v/>
      </c>
      <c r="AZ55" s="224" t="str">
        <f>IF(BR55=※編集不可※選択項目!$L$27,VLOOKUP('新規登録用（本体）'!U55,※編集不可※選択項目!$P$26:$S$41,4,TRUE),BA55)</f>
        <v/>
      </c>
      <c r="BA55" s="224" t="str">
        <f>IF(BR55=※編集不可※選択項目!$L$43,VLOOKUP('新規登録用（本体）'!U55,※編集不可※選択項目!$P$42:$S$46,4,TRUE),BB55)</f>
        <v/>
      </c>
      <c r="BB55" s="224" t="str">
        <f>IF(BR55=※編集不可※選択項目!$L$48,VLOOKUP('新規登録用（本体）'!U55,※編集不可※選択項目!$P$47:$S$51,4,TRUE),"")</f>
        <v/>
      </c>
      <c r="BC55" s="225">
        <f>IFERROR(VLOOKUP(Y55&amp;G55&amp;H55,※編集不可※選択項目!X:Y,2,FALSE),0)</f>
        <v>0</v>
      </c>
      <c r="BD55" s="225">
        <f t="shared" si="21"/>
        <v>0</v>
      </c>
      <c r="BE55" s="225"/>
      <c r="BF55" s="225"/>
      <c r="BG55" s="225"/>
      <c r="BH55" s="225" t="str">
        <f t="shared" si="32"/>
        <v/>
      </c>
      <c r="BI55" s="226">
        <f t="shared" si="33"/>
        <v>0</v>
      </c>
      <c r="BJ55" s="226">
        <f t="shared" si="34"/>
        <v>0</v>
      </c>
      <c r="BK55" s="262">
        <f t="shared" si="28"/>
        <v>0</v>
      </c>
      <c r="BL55" s="226">
        <f t="shared" si="13"/>
        <v>0</v>
      </c>
      <c r="BM55" s="226" t="str">
        <f t="shared" si="35"/>
        <v/>
      </c>
      <c r="BN55" s="227">
        <f t="shared" si="36"/>
        <v>0</v>
      </c>
      <c r="BO55" s="227">
        <f t="shared" si="14"/>
        <v>0</v>
      </c>
      <c r="BP55" s="208" t="str">
        <f t="shared" si="15"/>
        <v>＜従来枠＞0 ＜トップ性能枠＞0</v>
      </c>
      <c r="BQ55" s="208" t="str">
        <f>'新規登録用（本体）'!G55&amp;'新規登録用（本体）'!H55&amp;'新規登録用（本体）'!I55</f>
        <v/>
      </c>
      <c r="BR55" s="126" t="str">
        <f t="shared" si="37"/>
        <v/>
      </c>
      <c r="BS55" s="208" t="str">
        <f t="shared" si="38"/>
        <v/>
      </c>
      <c r="BT55" s="227">
        <f t="shared" si="24"/>
        <v>0</v>
      </c>
    </row>
    <row r="56" spans="1:72" s="208" customFormat="1" ht="25.35" customHeight="1" x14ac:dyDescent="0.2">
      <c r="A56" s="210">
        <f t="shared" si="16"/>
        <v>45</v>
      </c>
      <c r="B56" s="171" t="str">
        <f t="shared" si="2"/>
        <v/>
      </c>
      <c r="C56" s="44"/>
      <c r="D56" s="17" t="str">
        <f t="shared" si="17"/>
        <v/>
      </c>
      <c r="E56" s="17" t="str">
        <f t="shared" si="18"/>
        <v/>
      </c>
      <c r="F56" s="97"/>
      <c r="G56" s="16"/>
      <c r="H56" s="15"/>
      <c r="I56" s="17" t="str">
        <f>IF(OR(G56="",H56="",U56=""),"",IFERROR(VLOOKUP(G56&amp;H56&amp;U56,※編集不可※選択項目!$M$3:$R$51,5,FALSE),"該当なし"))</f>
        <v/>
      </c>
      <c r="J56" s="97"/>
      <c r="K56" s="15"/>
      <c r="L56" s="248"/>
      <c r="M56" s="15"/>
      <c r="N56" s="97"/>
      <c r="O56" s="97"/>
      <c r="P56" s="97"/>
      <c r="Q56" s="97"/>
      <c r="R56" s="97"/>
      <c r="S56" s="18" t="str">
        <f t="shared" si="29"/>
        <v/>
      </c>
      <c r="T56" s="15"/>
      <c r="U56" s="15"/>
      <c r="V56" s="15"/>
      <c r="W56" s="15"/>
      <c r="X56" s="15"/>
      <c r="Y56" s="15"/>
      <c r="Z56" s="16"/>
      <c r="AA56" s="16"/>
      <c r="AB56" s="101" t="str">
        <f>IF($C56&lt;&gt;"",※編集不可※選択項目!$J$2,"")</f>
        <v/>
      </c>
      <c r="AC56" s="23"/>
      <c r="AD56" s="97"/>
      <c r="AE56" s="99"/>
      <c r="AF56" s="201" t="str">
        <f t="shared" si="25"/>
        <v>-</v>
      </c>
      <c r="AG56" s="219"/>
      <c r="AH56" s="220"/>
      <c r="AI56" s="121" t="str">
        <f t="shared" si="19"/>
        <v/>
      </c>
      <c r="AJ56" s="221"/>
      <c r="AK56" s="222"/>
      <c r="AL56" s="223"/>
      <c r="AM56" s="224">
        <f>IFERROR(INDEX(※編集不可※選択項目!$R$3:$R$51,MATCH(BQ56,※編集不可※選択項目!$T$3:$T$51,0)),0)</f>
        <v>0</v>
      </c>
      <c r="AN56" s="224" t="str">
        <f t="shared" si="30"/>
        <v/>
      </c>
      <c r="AO56" s="224" t="str">
        <f>IF(BR56=※編集不可※選択項目!$L$3,VLOOKUP('新規登録用（本体）'!U56,※編集不可※選択項目!$P$2:$R$13,3,TRUE),AP56)</f>
        <v/>
      </c>
      <c r="AP56" s="224" t="str">
        <f>IF(BR56=※編集不可※選択項目!$L$15,VLOOKUP('新規登録用（本体）'!U56,※編集不可※選択項目!$P$14:$R$25,3,TRUE),AQ56)</f>
        <v/>
      </c>
      <c r="AQ56" s="224" t="str">
        <f>IF(BR56=※編集不可※選択項目!$L$27,VLOOKUP('新規登録用（本体）'!U56,※編集不可※選択項目!$P$26:$R$41,3,TRUE),AR56)</f>
        <v/>
      </c>
      <c r="AR56" s="224" t="str">
        <f>IF(BR56=※編集不可※選択項目!$L$43,VLOOKUP('新規登録用（本体）'!U56,※編集不可※選択項目!$P$42:$R$46,3,TRUE),AS56)</f>
        <v/>
      </c>
      <c r="AS56" s="224" t="str">
        <f>IF(BR56=※編集不可※選択項目!$L$48,VLOOKUP('新規登録用（本体）'!U56,※編集不可※選択項目!$P$47:$R$51,3,TRUE),"")</f>
        <v/>
      </c>
      <c r="AT56" s="225">
        <f>IFERROR(VLOOKUP(Y56&amp;G56&amp;H56,※編集不可※選択項目!X:Y,2,FALSE),0)</f>
        <v>0</v>
      </c>
      <c r="AU56" s="224">
        <f t="shared" si="20"/>
        <v>0</v>
      </c>
      <c r="AV56" s="224">
        <f>IFERROR(INDEX(※編集不可※選択項目!$S$3:$S$51,MATCH(BQ56,※編集不可※選択項目!$T$3:$T$51,0)),0)</f>
        <v>0</v>
      </c>
      <c r="AW56" s="224" t="str">
        <f t="shared" si="31"/>
        <v/>
      </c>
      <c r="AX56" s="224" t="str">
        <f>IF(BR56=※編集不可※選択項目!$L$3,VLOOKUP('新規登録用（本体）'!U56,※編集不可※選択項目!$P$2:$S$13,4,TRUE),AY56)</f>
        <v/>
      </c>
      <c r="AY56" s="224" t="str">
        <f>IF(BR56=※編集不可※選択項目!$L$15,VLOOKUP('新規登録用（本体）'!U56,※編集不可※選択項目!$P$14:$S$25,4,TRUE),AZ56)</f>
        <v/>
      </c>
      <c r="AZ56" s="224" t="str">
        <f>IF(BR56=※編集不可※選択項目!$L$27,VLOOKUP('新規登録用（本体）'!U56,※編集不可※選択項目!$P$26:$S$41,4,TRUE),BA56)</f>
        <v/>
      </c>
      <c r="BA56" s="224" t="str">
        <f>IF(BR56=※編集不可※選択項目!$L$43,VLOOKUP('新規登録用（本体）'!U56,※編集不可※選択項目!$P$42:$S$46,4,TRUE),BB56)</f>
        <v/>
      </c>
      <c r="BB56" s="224" t="str">
        <f>IF(BR56=※編集不可※選択項目!$L$48,VLOOKUP('新規登録用（本体）'!U56,※編集不可※選択項目!$P$47:$S$51,4,TRUE),"")</f>
        <v/>
      </c>
      <c r="BC56" s="225">
        <f>IFERROR(VLOOKUP(Y56&amp;G56&amp;H56,※編集不可※選択項目!X:Y,2,FALSE),0)</f>
        <v>0</v>
      </c>
      <c r="BD56" s="225">
        <f t="shared" si="21"/>
        <v>0</v>
      </c>
      <c r="BE56" s="225"/>
      <c r="BF56" s="225"/>
      <c r="BG56" s="225"/>
      <c r="BH56" s="225" t="str">
        <f t="shared" si="32"/>
        <v/>
      </c>
      <c r="BI56" s="226">
        <f t="shared" si="33"/>
        <v>0</v>
      </c>
      <c r="BJ56" s="226">
        <f t="shared" si="34"/>
        <v>0</v>
      </c>
      <c r="BK56" s="262">
        <f t="shared" si="28"/>
        <v>0</v>
      </c>
      <c r="BL56" s="226">
        <f t="shared" si="13"/>
        <v>0</v>
      </c>
      <c r="BM56" s="226" t="str">
        <f t="shared" si="35"/>
        <v/>
      </c>
      <c r="BN56" s="227">
        <f t="shared" si="36"/>
        <v>0</v>
      </c>
      <c r="BO56" s="227">
        <f t="shared" si="14"/>
        <v>0</v>
      </c>
      <c r="BP56" s="208" t="str">
        <f t="shared" si="15"/>
        <v>＜従来枠＞0 ＜トップ性能枠＞0</v>
      </c>
      <c r="BQ56" s="208" t="str">
        <f>'新規登録用（本体）'!G56&amp;'新規登録用（本体）'!H56&amp;'新規登録用（本体）'!I56</f>
        <v/>
      </c>
      <c r="BR56" s="126" t="str">
        <f t="shared" si="37"/>
        <v/>
      </c>
      <c r="BS56" s="208" t="str">
        <f t="shared" si="38"/>
        <v/>
      </c>
      <c r="BT56" s="227">
        <f t="shared" si="24"/>
        <v>0</v>
      </c>
    </row>
    <row r="57" spans="1:72" s="208" customFormat="1" ht="25.35" customHeight="1" x14ac:dyDescent="0.2">
      <c r="A57" s="210">
        <f t="shared" si="16"/>
        <v>46</v>
      </c>
      <c r="B57" s="171" t="str">
        <f t="shared" si="2"/>
        <v/>
      </c>
      <c r="C57" s="44"/>
      <c r="D57" s="17" t="str">
        <f t="shared" si="17"/>
        <v/>
      </c>
      <c r="E57" s="17" t="str">
        <f t="shared" si="18"/>
        <v/>
      </c>
      <c r="F57" s="97"/>
      <c r="G57" s="16"/>
      <c r="H57" s="15"/>
      <c r="I57" s="17" t="str">
        <f>IF(OR(G57="",H57="",U57=""),"",IFERROR(VLOOKUP(G57&amp;H57&amp;U57,※編集不可※選択項目!$M$3:$R$51,5,FALSE),"該当なし"))</f>
        <v/>
      </c>
      <c r="J57" s="97"/>
      <c r="K57" s="15"/>
      <c r="L57" s="248"/>
      <c r="M57" s="15"/>
      <c r="N57" s="97"/>
      <c r="O57" s="97"/>
      <c r="P57" s="97"/>
      <c r="Q57" s="97"/>
      <c r="R57" s="97"/>
      <c r="S57" s="18" t="str">
        <f t="shared" si="29"/>
        <v/>
      </c>
      <c r="T57" s="15"/>
      <c r="U57" s="15"/>
      <c r="V57" s="15"/>
      <c r="W57" s="15"/>
      <c r="X57" s="15"/>
      <c r="Y57" s="15"/>
      <c r="Z57" s="16"/>
      <c r="AA57" s="16"/>
      <c r="AB57" s="101" t="str">
        <f>IF($C57&lt;&gt;"",※編集不可※選択項目!$J$2,"")</f>
        <v/>
      </c>
      <c r="AC57" s="23"/>
      <c r="AD57" s="97"/>
      <c r="AE57" s="99"/>
      <c r="AF57" s="201" t="str">
        <f t="shared" si="25"/>
        <v>-</v>
      </c>
      <c r="AG57" s="219"/>
      <c r="AH57" s="220"/>
      <c r="AI57" s="121" t="str">
        <f t="shared" si="19"/>
        <v/>
      </c>
      <c r="AJ57" s="221"/>
      <c r="AK57" s="222"/>
      <c r="AL57" s="223"/>
      <c r="AM57" s="224">
        <f>IFERROR(INDEX(※編集不可※選択項目!$R$3:$R$51,MATCH(BQ57,※編集不可※選択項目!$T$3:$T$51,0)),0)</f>
        <v>0</v>
      </c>
      <c r="AN57" s="224" t="str">
        <f t="shared" si="30"/>
        <v/>
      </c>
      <c r="AO57" s="224" t="str">
        <f>IF(BR57=※編集不可※選択項目!$L$3,VLOOKUP('新規登録用（本体）'!U57,※編集不可※選択項目!$P$2:$R$13,3,TRUE),AP57)</f>
        <v/>
      </c>
      <c r="AP57" s="224" t="str">
        <f>IF(BR57=※編集不可※選択項目!$L$15,VLOOKUP('新規登録用（本体）'!U57,※編集不可※選択項目!$P$14:$R$25,3,TRUE),AQ57)</f>
        <v/>
      </c>
      <c r="AQ57" s="224" t="str">
        <f>IF(BR57=※編集不可※選択項目!$L$27,VLOOKUP('新規登録用（本体）'!U57,※編集不可※選択項目!$P$26:$R$41,3,TRUE),AR57)</f>
        <v/>
      </c>
      <c r="AR57" s="224" t="str">
        <f>IF(BR57=※編集不可※選択項目!$L$43,VLOOKUP('新規登録用（本体）'!U57,※編集不可※選択項目!$P$42:$R$46,3,TRUE),AS57)</f>
        <v/>
      </c>
      <c r="AS57" s="224" t="str">
        <f>IF(BR57=※編集不可※選択項目!$L$48,VLOOKUP('新規登録用（本体）'!U57,※編集不可※選択項目!$P$47:$R$51,3,TRUE),"")</f>
        <v/>
      </c>
      <c r="AT57" s="225">
        <f>IFERROR(VLOOKUP(Y57&amp;G57&amp;H57,※編集不可※選択項目!X:Y,2,FALSE),0)</f>
        <v>0</v>
      </c>
      <c r="AU57" s="224">
        <f t="shared" si="20"/>
        <v>0</v>
      </c>
      <c r="AV57" s="224">
        <f>IFERROR(INDEX(※編集不可※選択項目!$S$3:$S$51,MATCH(BQ57,※編集不可※選択項目!$T$3:$T$51,0)),0)</f>
        <v>0</v>
      </c>
      <c r="AW57" s="224" t="str">
        <f t="shared" si="31"/>
        <v/>
      </c>
      <c r="AX57" s="224" t="str">
        <f>IF(BR57=※編集不可※選択項目!$L$3,VLOOKUP('新規登録用（本体）'!U57,※編集不可※選択項目!$P$2:$S$13,4,TRUE),AY57)</f>
        <v/>
      </c>
      <c r="AY57" s="224" t="str">
        <f>IF(BR57=※編集不可※選択項目!$L$15,VLOOKUP('新規登録用（本体）'!U57,※編集不可※選択項目!$P$14:$S$25,4,TRUE),AZ57)</f>
        <v/>
      </c>
      <c r="AZ57" s="224" t="str">
        <f>IF(BR57=※編集不可※選択項目!$L$27,VLOOKUP('新規登録用（本体）'!U57,※編集不可※選択項目!$P$26:$S$41,4,TRUE),BA57)</f>
        <v/>
      </c>
      <c r="BA57" s="224" t="str">
        <f>IF(BR57=※編集不可※選択項目!$L$43,VLOOKUP('新規登録用（本体）'!U57,※編集不可※選択項目!$P$42:$S$46,4,TRUE),BB57)</f>
        <v/>
      </c>
      <c r="BB57" s="224" t="str">
        <f>IF(BR57=※編集不可※選択項目!$L$48,VLOOKUP('新規登録用（本体）'!U57,※編集不可※選択項目!$P$47:$S$51,4,TRUE),"")</f>
        <v/>
      </c>
      <c r="BC57" s="225">
        <f>IFERROR(VLOOKUP(Y57&amp;G57&amp;H57,※編集不可※選択項目!X:Y,2,FALSE),0)</f>
        <v>0</v>
      </c>
      <c r="BD57" s="225">
        <f t="shared" si="21"/>
        <v>0</v>
      </c>
      <c r="BE57" s="225"/>
      <c r="BF57" s="225"/>
      <c r="BG57" s="225"/>
      <c r="BH57" s="225" t="str">
        <f t="shared" si="32"/>
        <v/>
      </c>
      <c r="BI57" s="226">
        <f t="shared" si="33"/>
        <v>0</v>
      </c>
      <c r="BJ57" s="226">
        <f t="shared" si="34"/>
        <v>0</v>
      </c>
      <c r="BK57" s="262">
        <f t="shared" si="28"/>
        <v>0</v>
      </c>
      <c r="BL57" s="226">
        <f t="shared" si="13"/>
        <v>0</v>
      </c>
      <c r="BM57" s="226" t="str">
        <f t="shared" si="35"/>
        <v/>
      </c>
      <c r="BN57" s="227">
        <f t="shared" si="36"/>
        <v>0</v>
      </c>
      <c r="BO57" s="227">
        <f t="shared" si="14"/>
        <v>0</v>
      </c>
      <c r="BP57" s="208" t="str">
        <f t="shared" si="15"/>
        <v>＜従来枠＞0 ＜トップ性能枠＞0</v>
      </c>
      <c r="BQ57" s="208" t="str">
        <f>'新規登録用（本体）'!G57&amp;'新規登録用（本体）'!H57&amp;'新規登録用（本体）'!I57</f>
        <v/>
      </c>
      <c r="BR57" s="126" t="str">
        <f t="shared" si="37"/>
        <v/>
      </c>
      <c r="BS57" s="208" t="str">
        <f t="shared" si="38"/>
        <v/>
      </c>
      <c r="BT57" s="227">
        <f t="shared" si="24"/>
        <v>0</v>
      </c>
    </row>
    <row r="58" spans="1:72" s="208" customFormat="1" ht="25.35" customHeight="1" x14ac:dyDescent="0.2">
      <c r="A58" s="210">
        <f t="shared" si="16"/>
        <v>47</v>
      </c>
      <c r="B58" s="171" t="str">
        <f t="shared" si="2"/>
        <v/>
      </c>
      <c r="C58" s="44"/>
      <c r="D58" s="17" t="str">
        <f t="shared" si="17"/>
        <v/>
      </c>
      <c r="E58" s="17" t="str">
        <f t="shared" si="18"/>
        <v/>
      </c>
      <c r="F58" s="97"/>
      <c r="G58" s="16"/>
      <c r="H58" s="15"/>
      <c r="I58" s="17" t="str">
        <f>IF(OR(G58="",H58="",U58=""),"",IFERROR(VLOOKUP(G58&amp;H58&amp;U58,※編集不可※選択項目!$M$3:$R$51,5,FALSE),"該当なし"))</f>
        <v/>
      </c>
      <c r="J58" s="97"/>
      <c r="K58" s="15"/>
      <c r="L58" s="248"/>
      <c r="M58" s="15"/>
      <c r="N58" s="97"/>
      <c r="O58" s="97"/>
      <c r="P58" s="97"/>
      <c r="Q58" s="97"/>
      <c r="R58" s="97"/>
      <c r="S58" s="18" t="str">
        <f t="shared" si="29"/>
        <v/>
      </c>
      <c r="T58" s="15"/>
      <c r="U58" s="15"/>
      <c r="V58" s="15"/>
      <c r="W58" s="15"/>
      <c r="X58" s="15"/>
      <c r="Y58" s="15"/>
      <c r="Z58" s="16"/>
      <c r="AA58" s="16"/>
      <c r="AB58" s="101" t="str">
        <f>IF($C58&lt;&gt;"",※編集不可※選択項目!$J$2,"")</f>
        <v/>
      </c>
      <c r="AC58" s="23"/>
      <c r="AD58" s="97"/>
      <c r="AE58" s="99"/>
      <c r="AF58" s="201" t="str">
        <f t="shared" si="25"/>
        <v>-</v>
      </c>
      <c r="AG58" s="219"/>
      <c r="AH58" s="220"/>
      <c r="AI58" s="121" t="str">
        <f t="shared" si="19"/>
        <v/>
      </c>
      <c r="AJ58" s="221"/>
      <c r="AK58" s="222"/>
      <c r="AL58" s="223"/>
      <c r="AM58" s="224">
        <f>IFERROR(INDEX(※編集不可※選択項目!$R$3:$R$51,MATCH(BQ58,※編集不可※選択項目!$T$3:$T$51,0)),0)</f>
        <v>0</v>
      </c>
      <c r="AN58" s="224" t="str">
        <f t="shared" si="30"/>
        <v/>
      </c>
      <c r="AO58" s="224" t="str">
        <f>IF(BR58=※編集不可※選択項目!$L$3,VLOOKUP('新規登録用（本体）'!U58,※編集不可※選択項目!$P$2:$R$13,3,TRUE),AP58)</f>
        <v/>
      </c>
      <c r="AP58" s="224" t="str">
        <f>IF(BR58=※編集不可※選択項目!$L$15,VLOOKUP('新規登録用（本体）'!U58,※編集不可※選択項目!$P$14:$R$25,3,TRUE),AQ58)</f>
        <v/>
      </c>
      <c r="AQ58" s="224" t="str">
        <f>IF(BR58=※編集不可※選択項目!$L$27,VLOOKUP('新規登録用（本体）'!U58,※編集不可※選択項目!$P$26:$R$41,3,TRUE),AR58)</f>
        <v/>
      </c>
      <c r="AR58" s="224" t="str">
        <f>IF(BR58=※編集不可※選択項目!$L$43,VLOOKUP('新規登録用（本体）'!U58,※編集不可※選択項目!$P$42:$R$46,3,TRUE),AS58)</f>
        <v/>
      </c>
      <c r="AS58" s="224" t="str">
        <f>IF(BR58=※編集不可※選択項目!$L$48,VLOOKUP('新規登録用（本体）'!U58,※編集不可※選択項目!$P$47:$R$51,3,TRUE),"")</f>
        <v/>
      </c>
      <c r="AT58" s="225">
        <f>IFERROR(VLOOKUP(Y58&amp;G58&amp;H58,※編集不可※選択項目!X:Y,2,FALSE),0)</f>
        <v>0</v>
      </c>
      <c r="AU58" s="224">
        <f t="shared" si="20"/>
        <v>0</v>
      </c>
      <c r="AV58" s="224">
        <f>IFERROR(INDEX(※編集不可※選択項目!$S$3:$S$51,MATCH(BQ58,※編集不可※選択項目!$T$3:$T$51,0)),0)</f>
        <v>0</v>
      </c>
      <c r="AW58" s="224" t="str">
        <f t="shared" si="31"/>
        <v/>
      </c>
      <c r="AX58" s="224" t="str">
        <f>IF(BR58=※編集不可※選択項目!$L$3,VLOOKUP('新規登録用（本体）'!U58,※編集不可※選択項目!$P$2:$S$13,4,TRUE),AY58)</f>
        <v/>
      </c>
      <c r="AY58" s="224" t="str">
        <f>IF(BR58=※編集不可※選択項目!$L$15,VLOOKUP('新規登録用（本体）'!U58,※編集不可※選択項目!$P$14:$S$25,4,TRUE),AZ58)</f>
        <v/>
      </c>
      <c r="AZ58" s="224" t="str">
        <f>IF(BR58=※編集不可※選択項目!$L$27,VLOOKUP('新規登録用（本体）'!U58,※編集不可※選択項目!$P$26:$S$41,4,TRUE),BA58)</f>
        <v/>
      </c>
      <c r="BA58" s="224" t="str">
        <f>IF(BR58=※編集不可※選択項目!$L$43,VLOOKUP('新規登録用（本体）'!U58,※編集不可※選択項目!$P$42:$S$46,4,TRUE),BB58)</f>
        <v/>
      </c>
      <c r="BB58" s="224" t="str">
        <f>IF(BR58=※編集不可※選択項目!$L$48,VLOOKUP('新規登録用（本体）'!U58,※編集不可※選択項目!$P$47:$S$51,4,TRUE),"")</f>
        <v/>
      </c>
      <c r="BC58" s="225">
        <f>IFERROR(VLOOKUP(Y58&amp;G58&amp;H58,※編集不可※選択項目!X:Y,2,FALSE),0)</f>
        <v>0</v>
      </c>
      <c r="BD58" s="225">
        <f t="shared" si="21"/>
        <v>0</v>
      </c>
      <c r="BE58" s="225"/>
      <c r="BF58" s="225"/>
      <c r="BG58" s="225"/>
      <c r="BH58" s="225" t="str">
        <f t="shared" si="32"/>
        <v/>
      </c>
      <c r="BI58" s="226">
        <f t="shared" si="33"/>
        <v>0</v>
      </c>
      <c r="BJ58" s="226">
        <f t="shared" si="34"/>
        <v>0</v>
      </c>
      <c r="BK58" s="262">
        <f t="shared" si="28"/>
        <v>0</v>
      </c>
      <c r="BL58" s="226">
        <f t="shared" si="13"/>
        <v>0</v>
      </c>
      <c r="BM58" s="226" t="str">
        <f t="shared" si="35"/>
        <v/>
      </c>
      <c r="BN58" s="227">
        <f t="shared" si="36"/>
        <v>0</v>
      </c>
      <c r="BO58" s="227">
        <f t="shared" si="14"/>
        <v>0</v>
      </c>
      <c r="BP58" s="208" t="str">
        <f t="shared" si="15"/>
        <v>＜従来枠＞0 ＜トップ性能枠＞0</v>
      </c>
      <c r="BQ58" s="208" t="str">
        <f>'新規登録用（本体）'!G58&amp;'新規登録用（本体）'!H58&amp;'新規登録用（本体）'!I58</f>
        <v/>
      </c>
      <c r="BR58" s="126" t="str">
        <f t="shared" si="37"/>
        <v/>
      </c>
      <c r="BS58" s="208" t="str">
        <f t="shared" si="38"/>
        <v/>
      </c>
      <c r="BT58" s="227">
        <f t="shared" si="24"/>
        <v>0</v>
      </c>
    </row>
    <row r="59" spans="1:72" s="208" customFormat="1" ht="25.35" customHeight="1" x14ac:dyDescent="0.2">
      <c r="A59" s="210">
        <f t="shared" si="16"/>
        <v>48</v>
      </c>
      <c r="B59" s="171" t="str">
        <f t="shared" si="2"/>
        <v/>
      </c>
      <c r="C59" s="44"/>
      <c r="D59" s="17" t="str">
        <f t="shared" si="17"/>
        <v/>
      </c>
      <c r="E59" s="17" t="str">
        <f t="shared" si="18"/>
        <v/>
      </c>
      <c r="F59" s="97"/>
      <c r="G59" s="16"/>
      <c r="H59" s="15"/>
      <c r="I59" s="17" t="str">
        <f>IF(OR(G59="",H59="",U59=""),"",IFERROR(VLOOKUP(G59&amp;H59&amp;U59,※編集不可※選択項目!$M$3:$R$51,5,FALSE),"該当なし"))</f>
        <v/>
      </c>
      <c r="J59" s="97"/>
      <c r="K59" s="15"/>
      <c r="L59" s="248"/>
      <c r="M59" s="15"/>
      <c r="N59" s="97"/>
      <c r="O59" s="97"/>
      <c r="P59" s="97"/>
      <c r="Q59" s="97"/>
      <c r="R59" s="97"/>
      <c r="S59" s="18" t="str">
        <f t="shared" si="29"/>
        <v/>
      </c>
      <c r="T59" s="15"/>
      <c r="U59" s="15"/>
      <c r="V59" s="15"/>
      <c r="W59" s="15"/>
      <c r="X59" s="15"/>
      <c r="Y59" s="15"/>
      <c r="Z59" s="16"/>
      <c r="AA59" s="16"/>
      <c r="AB59" s="101" t="str">
        <f>IF($C59&lt;&gt;"",※編集不可※選択項目!$J$2,"")</f>
        <v/>
      </c>
      <c r="AC59" s="23"/>
      <c r="AD59" s="97"/>
      <c r="AE59" s="99"/>
      <c r="AF59" s="201" t="str">
        <f t="shared" si="25"/>
        <v>-</v>
      </c>
      <c r="AG59" s="219"/>
      <c r="AH59" s="220"/>
      <c r="AI59" s="121" t="str">
        <f t="shared" si="19"/>
        <v/>
      </c>
      <c r="AJ59" s="221"/>
      <c r="AK59" s="222"/>
      <c r="AL59" s="223"/>
      <c r="AM59" s="224">
        <f>IFERROR(INDEX(※編集不可※選択項目!$R$3:$R$51,MATCH(BQ59,※編集不可※選択項目!$T$3:$T$51,0)),0)</f>
        <v>0</v>
      </c>
      <c r="AN59" s="224" t="str">
        <f t="shared" si="30"/>
        <v/>
      </c>
      <c r="AO59" s="224" t="str">
        <f>IF(BR59=※編集不可※選択項目!$L$3,VLOOKUP('新規登録用（本体）'!U59,※編集不可※選択項目!$P$2:$R$13,3,TRUE),AP59)</f>
        <v/>
      </c>
      <c r="AP59" s="224" t="str">
        <f>IF(BR59=※編集不可※選択項目!$L$15,VLOOKUP('新規登録用（本体）'!U59,※編集不可※選択項目!$P$14:$R$25,3,TRUE),AQ59)</f>
        <v/>
      </c>
      <c r="AQ59" s="224" t="str">
        <f>IF(BR59=※編集不可※選択項目!$L$27,VLOOKUP('新規登録用（本体）'!U59,※編集不可※選択項目!$P$26:$R$41,3,TRUE),AR59)</f>
        <v/>
      </c>
      <c r="AR59" s="224" t="str">
        <f>IF(BR59=※編集不可※選択項目!$L$43,VLOOKUP('新規登録用（本体）'!U59,※編集不可※選択項目!$P$42:$R$46,3,TRUE),AS59)</f>
        <v/>
      </c>
      <c r="AS59" s="224" t="str">
        <f>IF(BR59=※編集不可※選択項目!$L$48,VLOOKUP('新規登録用（本体）'!U59,※編集不可※選択項目!$P$47:$R$51,3,TRUE),"")</f>
        <v/>
      </c>
      <c r="AT59" s="225">
        <f>IFERROR(VLOOKUP(Y59&amp;G59&amp;H59,※編集不可※選択項目!X:Y,2,FALSE),0)</f>
        <v>0</v>
      </c>
      <c r="AU59" s="224">
        <f t="shared" si="20"/>
        <v>0</v>
      </c>
      <c r="AV59" s="224">
        <f>IFERROR(INDEX(※編集不可※選択項目!$S$3:$S$51,MATCH(BQ59,※編集不可※選択項目!$T$3:$T$51,0)),0)</f>
        <v>0</v>
      </c>
      <c r="AW59" s="224" t="str">
        <f t="shared" si="31"/>
        <v/>
      </c>
      <c r="AX59" s="224" t="str">
        <f>IF(BR59=※編集不可※選択項目!$L$3,VLOOKUP('新規登録用（本体）'!U59,※編集不可※選択項目!$P$2:$S$13,4,TRUE),AY59)</f>
        <v/>
      </c>
      <c r="AY59" s="224" t="str">
        <f>IF(BR59=※編集不可※選択項目!$L$15,VLOOKUP('新規登録用（本体）'!U59,※編集不可※選択項目!$P$14:$S$25,4,TRUE),AZ59)</f>
        <v/>
      </c>
      <c r="AZ59" s="224" t="str">
        <f>IF(BR59=※編集不可※選択項目!$L$27,VLOOKUP('新規登録用（本体）'!U59,※編集不可※選択項目!$P$26:$S$41,4,TRUE),BA59)</f>
        <v/>
      </c>
      <c r="BA59" s="224" t="str">
        <f>IF(BR59=※編集不可※選択項目!$L$43,VLOOKUP('新規登録用（本体）'!U59,※編集不可※選択項目!$P$42:$S$46,4,TRUE),BB59)</f>
        <v/>
      </c>
      <c r="BB59" s="224" t="str">
        <f>IF(BR59=※編集不可※選択項目!$L$48,VLOOKUP('新規登録用（本体）'!U59,※編集不可※選択項目!$P$47:$S$51,4,TRUE),"")</f>
        <v/>
      </c>
      <c r="BC59" s="225">
        <f>IFERROR(VLOOKUP(Y59&amp;G59&amp;H59,※編集不可※選択項目!X:Y,2,FALSE),0)</f>
        <v>0</v>
      </c>
      <c r="BD59" s="225">
        <f t="shared" si="21"/>
        <v>0</v>
      </c>
      <c r="BE59" s="225"/>
      <c r="BF59" s="225"/>
      <c r="BG59" s="225"/>
      <c r="BH59" s="225" t="str">
        <f t="shared" si="32"/>
        <v/>
      </c>
      <c r="BI59" s="226">
        <f t="shared" si="33"/>
        <v>0</v>
      </c>
      <c r="BJ59" s="226">
        <f t="shared" si="34"/>
        <v>0</v>
      </c>
      <c r="BK59" s="262">
        <f t="shared" si="28"/>
        <v>0</v>
      </c>
      <c r="BL59" s="226">
        <f t="shared" si="13"/>
        <v>0</v>
      </c>
      <c r="BM59" s="226" t="str">
        <f t="shared" si="35"/>
        <v/>
      </c>
      <c r="BN59" s="227">
        <f t="shared" si="36"/>
        <v>0</v>
      </c>
      <c r="BO59" s="227">
        <f t="shared" si="14"/>
        <v>0</v>
      </c>
      <c r="BP59" s="208" t="str">
        <f t="shared" si="15"/>
        <v>＜従来枠＞0 ＜トップ性能枠＞0</v>
      </c>
      <c r="BQ59" s="208" t="str">
        <f>'新規登録用（本体）'!G59&amp;'新規登録用（本体）'!H59&amp;'新規登録用（本体）'!I59</f>
        <v/>
      </c>
      <c r="BR59" s="126" t="str">
        <f t="shared" si="37"/>
        <v/>
      </c>
      <c r="BS59" s="208" t="str">
        <f t="shared" si="38"/>
        <v/>
      </c>
      <c r="BT59" s="227">
        <f t="shared" si="24"/>
        <v>0</v>
      </c>
    </row>
    <row r="60" spans="1:72" s="208" customFormat="1" ht="25.35" customHeight="1" x14ac:dyDescent="0.2">
      <c r="A60" s="210">
        <f t="shared" si="16"/>
        <v>49</v>
      </c>
      <c r="B60" s="171" t="str">
        <f t="shared" si="2"/>
        <v/>
      </c>
      <c r="C60" s="44"/>
      <c r="D60" s="17" t="str">
        <f t="shared" si="17"/>
        <v/>
      </c>
      <c r="E60" s="17" t="str">
        <f t="shared" si="18"/>
        <v/>
      </c>
      <c r="F60" s="97"/>
      <c r="G60" s="16"/>
      <c r="H60" s="15"/>
      <c r="I60" s="17" t="str">
        <f>IF(OR(G60="",H60="",U60=""),"",IFERROR(VLOOKUP(G60&amp;H60&amp;U60,※編集不可※選択項目!$M$3:$R$51,5,FALSE),"該当なし"))</f>
        <v/>
      </c>
      <c r="J60" s="97"/>
      <c r="K60" s="15"/>
      <c r="L60" s="248"/>
      <c r="M60" s="15"/>
      <c r="N60" s="97"/>
      <c r="O60" s="97"/>
      <c r="P60" s="97"/>
      <c r="Q60" s="97"/>
      <c r="R60" s="97"/>
      <c r="S60" s="18" t="str">
        <f t="shared" si="29"/>
        <v/>
      </c>
      <c r="T60" s="15"/>
      <c r="U60" s="15"/>
      <c r="V60" s="15"/>
      <c r="W60" s="15"/>
      <c r="X60" s="15"/>
      <c r="Y60" s="15"/>
      <c r="Z60" s="16"/>
      <c r="AA60" s="16"/>
      <c r="AB60" s="101" t="str">
        <f>IF($C60&lt;&gt;"",※編集不可※選択項目!$J$2,"")</f>
        <v/>
      </c>
      <c r="AC60" s="23"/>
      <c r="AD60" s="97"/>
      <c r="AE60" s="99"/>
      <c r="AF60" s="201" t="str">
        <f t="shared" si="25"/>
        <v>-</v>
      </c>
      <c r="AG60" s="219"/>
      <c r="AH60" s="220"/>
      <c r="AI60" s="121" t="str">
        <f t="shared" si="19"/>
        <v/>
      </c>
      <c r="AJ60" s="221"/>
      <c r="AK60" s="222"/>
      <c r="AL60" s="223"/>
      <c r="AM60" s="224">
        <f>IFERROR(INDEX(※編集不可※選択項目!$R$3:$R$51,MATCH(BQ60,※編集不可※選択項目!$T$3:$T$51,0)),0)</f>
        <v>0</v>
      </c>
      <c r="AN60" s="224" t="str">
        <f t="shared" si="30"/>
        <v/>
      </c>
      <c r="AO60" s="224" t="str">
        <f>IF(BR60=※編集不可※選択項目!$L$3,VLOOKUP('新規登録用（本体）'!U60,※編集不可※選択項目!$P$2:$R$13,3,TRUE),AP60)</f>
        <v/>
      </c>
      <c r="AP60" s="224" t="str">
        <f>IF(BR60=※編集不可※選択項目!$L$15,VLOOKUP('新規登録用（本体）'!U60,※編集不可※選択項目!$P$14:$R$25,3,TRUE),AQ60)</f>
        <v/>
      </c>
      <c r="AQ60" s="224" t="str">
        <f>IF(BR60=※編集不可※選択項目!$L$27,VLOOKUP('新規登録用（本体）'!U60,※編集不可※選択項目!$P$26:$R$41,3,TRUE),AR60)</f>
        <v/>
      </c>
      <c r="AR60" s="224" t="str">
        <f>IF(BR60=※編集不可※選択項目!$L$43,VLOOKUP('新規登録用（本体）'!U60,※編集不可※選択項目!$P$42:$R$46,3,TRUE),AS60)</f>
        <v/>
      </c>
      <c r="AS60" s="224" t="str">
        <f>IF(BR60=※編集不可※選択項目!$L$48,VLOOKUP('新規登録用（本体）'!U60,※編集不可※選択項目!$P$47:$R$51,3,TRUE),"")</f>
        <v/>
      </c>
      <c r="AT60" s="225">
        <f>IFERROR(VLOOKUP(Y60&amp;G60&amp;H60,※編集不可※選択項目!X:Y,2,FALSE),0)</f>
        <v>0</v>
      </c>
      <c r="AU60" s="224">
        <f t="shared" si="20"/>
        <v>0</v>
      </c>
      <c r="AV60" s="224">
        <f>IFERROR(INDEX(※編集不可※選択項目!$S$3:$S$51,MATCH(BQ60,※編集不可※選択項目!$T$3:$T$51,0)),0)</f>
        <v>0</v>
      </c>
      <c r="AW60" s="224" t="str">
        <f t="shared" si="31"/>
        <v/>
      </c>
      <c r="AX60" s="224" t="str">
        <f>IF(BR60=※編集不可※選択項目!$L$3,VLOOKUP('新規登録用（本体）'!U60,※編集不可※選択項目!$P$2:$S$13,4,TRUE),AY60)</f>
        <v/>
      </c>
      <c r="AY60" s="224" t="str">
        <f>IF(BR60=※編集不可※選択項目!$L$15,VLOOKUP('新規登録用（本体）'!U60,※編集不可※選択項目!$P$14:$S$25,4,TRUE),AZ60)</f>
        <v/>
      </c>
      <c r="AZ60" s="224" t="str">
        <f>IF(BR60=※編集不可※選択項目!$L$27,VLOOKUP('新規登録用（本体）'!U60,※編集不可※選択項目!$P$26:$S$41,4,TRUE),BA60)</f>
        <v/>
      </c>
      <c r="BA60" s="224" t="str">
        <f>IF(BR60=※編集不可※選択項目!$L$43,VLOOKUP('新規登録用（本体）'!U60,※編集不可※選択項目!$P$42:$S$46,4,TRUE),BB60)</f>
        <v/>
      </c>
      <c r="BB60" s="224" t="str">
        <f>IF(BR60=※編集不可※選択項目!$L$48,VLOOKUP('新規登録用（本体）'!U60,※編集不可※選択項目!$P$47:$S$51,4,TRUE),"")</f>
        <v/>
      </c>
      <c r="BC60" s="225">
        <f>IFERROR(VLOOKUP(Y60&amp;G60&amp;H60,※編集不可※選択項目!X:Y,2,FALSE),0)</f>
        <v>0</v>
      </c>
      <c r="BD60" s="225">
        <f t="shared" si="21"/>
        <v>0</v>
      </c>
      <c r="BE60" s="225"/>
      <c r="BF60" s="225"/>
      <c r="BG60" s="225"/>
      <c r="BH60" s="225" t="str">
        <f t="shared" si="32"/>
        <v/>
      </c>
      <c r="BI60" s="226">
        <f t="shared" si="33"/>
        <v>0</v>
      </c>
      <c r="BJ60" s="226">
        <f t="shared" si="34"/>
        <v>0</v>
      </c>
      <c r="BK60" s="262">
        <f t="shared" si="28"/>
        <v>0</v>
      </c>
      <c r="BL60" s="226">
        <f t="shared" si="13"/>
        <v>0</v>
      </c>
      <c r="BM60" s="226" t="str">
        <f t="shared" si="35"/>
        <v/>
      </c>
      <c r="BN60" s="227">
        <f t="shared" si="36"/>
        <v>0</v>
      </c>
      <c r="BO60" s="227">
        <f t="shared" si="14"/>
        <v>0</v>
      </c>
      <c r="BP60" s="208" t="str">
        <f t="shared" si="15"/>
        <v>＜従来枠＞0 ＜トップ性能枠＞0</v>
      </c>
      <c r="BQ60" s="208" t="str">
        <f>'新規登録用（本体）'!G60&amp;'新規登録用（本体）'!H60&amp;'新規登録用（本体）'!I60</f>
        <v/>
      </c>
      <c r="BR60" s="126" t="str">
        <f t="shared" si="37"/>
        <v/>
      </c>
      <c r="BS60" s="208" t="str">
        <f t="shared" si="38"/>
        <v/>
      </c>
      <c r="BT60" s="227">
        <f t="shared" si="24"/>
        <v>0</v>
      </c>
    </row>
    <row r="61" spans="1:72" s="208" customFormat="1" ht="25.35" customHeight="1" x14ac:dyDescent="0.2">
      <c r="A61" s="210">
        <f t="shared" si="16"/>
        <v>50</v>
      </c>
      <c r="B61" s="171" t="str">
        <f t="shared" si="2"/>
        <v/>
      </c>
      <c r="C61" s="44"/>
      <c r="D61" s="17" t="str">
        <f t="shared" si="17"/>
        <v/>
      </c>
      <c r="E61" s="17" t="str">
        <f t="shared" si="18"/>
        <v/>
      </c>
      <c r="F61" s="97"/>
      <c r="G61" s="16"/>
      <c r="H61" s="15"/>
      <c r="I61" s="17" t="str">
        <f>IF(OR(G61="",H61="",U61=""),"",IFERROR(VLOOKUP(G61&amp;H61&amp;U61,※編集不可※選択項目!$M$3:$R$51,5,FALSE),"該当なし"))</f>
        <v/>
      </c>
      <c r="J61" s="97"/>
      <c r="K61" s="15"/>
      <c r="L61" s="248"/>
      <c r="M61" s="15"/>
      <c r="N61" s="97"/>
      <c r="O61" s="97"/>
      <c r="P61" s="97"/>
      <c r="Q61" s="97"/>
      <c r="R61" s="97"/>
      <c r="S61" s="18" t="str">
        <f t="shared" si="29"/>
        <v/>
      </c>
      <c r="T61" s="15"/>
      <c r="U61" s="15"/>
      <c r="V61" s="15"/>
      <c r="W61" s="15"/>
      <c r="X61" s="15"/>
      <c r="Y61" s="15"/>
      <c r="Z61" s="16"/>
      <c r="AA61" s="16"/>
      <c r="AB61" s="101" t="str">
        <f>IF($C61&lt;&gt;"",※編集不可※選択項目!$J$2,"")</f>
        <v/>
      </c>
      <c r="AC61" s="23"/>
      <c r="AD61" s="97"/>
      <c r="AE61" s="99"/>
      <c r="AF61" s="201" t="str">
        <f t="shared" si="25"/>
        <v>-</v>
      </c>
      <c r="AG61" s="219"/>
      <c r="AH61" s="220"/>
      <c r="AI61" s="121" t="str">
        <f t="shared" si="19"/>
        <v/>
      </c>
      <c r="AJ61" s="221"/>
      <c r="AK61" s="222"/>
      <c r="AL61" s="223"/>
      <c r="AM61" s="224">
        <f>IFERROR(INDEX(※編集不可※選択項目!$R$3:$R$51,MATCH(BQ61,※編集不可※選択項目!$T$3:$T$51,0)),0)</f>
        <v>0</v>
      </c>
      <c r="AN61" s="224" t="str">
        <f t="shared" si="30"/>
        <v/>
      </c>
      <c r="AO61" s="224" t="str">
        <f>IF(BR61=※編集不可※選択項目!$L$3,VLOOKUP('新規登録用（本体）'!U61,※編集不可※選択項目!$P$2:$R$13,3,TRUE),AP61)</f>
        <v/>
      </c>
      <c r="AP61" s="224" t="str">
        <f>IF(BR61=※編集不可※選択項目!$L$15,VLOOKUP('新規登録用（本体）'!U61,※編集不可※選択項目!$P$14:$R$25,3,TRUE),AQ61)</f>
        <v/>
      </c>
      <c r="AQ61" s="224" t="str">
        <f>IF(BR61=※編集不可※選択項目!$L$27,VLOOKUP('新規登録用（本体）'!U61,※編集不可※選択項目!$P$26:$R$41,3,TRUE),AR61)</f>
        <v/>
      </c>
      <c r="AR61" s="224" t="str">
        <f>IF(BR61=※編集不可※選択項目!$L$43,VLOOKUP('新規登録用（本体）'!U61,※編集不可※選択項目!$P$42:$R$46,3,TRUE),AS61)</f>
        <v/>
      </c>
      <c r="AS61" s="224" t="str">
        <f>IF(BR61=※編集不可※選択項目!$L$48,VLOOKUP('新規登録用（本体）'!U61,※編集不可※選択項目!$P$47:$R$51,3,TRUE),"")</f>
        <v/>
      </c>
      <c r="AT61" s="225">
        <f>IFERROR(VLOOKUP(Y61&amp;G61&amp;H61,※編集不可※選択項目!X:Y,2,FALSE),0)</f>
        <v>0</v>
      </c>
      <c r="AU61" s="224">
        <f t="shared" si="20"/>
        <v>0</v>
      </c>
      <c r="AV61" s="224">
        <f>IFERROR(INDEX(※編集不可※選択項目!$S$3:$S$51,MATCH(BQ61,※編集不可※選択項目!$T$3:$T$51,0)),0)</f>
        <v>0</v>
      </c>
      <c r="AW61" s="224" t="str">
        <f t="shared" si="31"/>
        <v/>
      </c>
      <c r="AX61" s="224" t="str">
        <f>IF(BR61=※編集不可※選択項目!$L$3,VLOOKUP('新規登録用（本体）'!U61,※編集不可※選択項目!$P$2:$S$13,4,TRUE),AY61)</f>
        <v/>
      </c>
      <c r="AY61" s="224" t="str">
        <f>IF(BR61=※編集不可※選択項目!$L$15,VLOOKUP('新規登録用（本体）'!U61,※編集不可※選択項目!$P$14:$S$25,4,TRUE),AZ61)</f>
        <v/>
      </c>
      <c r="AZ61" s="224" t="str">
        <f>IF(BR61=※編集不可※選択項目!$L$27,VLOOKUP('新規登録用（本体）'!U61,※編集不可※選択項目!$P$26:$S$41,4,TRUE),BA61)</f>
        <v/>
      </c>
      <c r="BA61" s="224" t="str">
        <f>IF(BR61=※編集不可※選択項目!$L$43,VLOOKUP('新規登録用（本体）'!U61,※編集不可※選択項目!$P$42:$S$46,4,TRUE),BB61)</f>
        <v/>
      </c>
      <c r="BB61" s="224" t="str">
        <f>IF(BR61=※編集不可※選択項目!$L$48,VLOOKUP('新規登録用（本体）'!U61,※編集不可※選択項目!$P$47:$S$51,4,TRUE),"")</f>
        <v/>
      </c>
      <c r="BC61" s="225">
        <f>IFERROR(VLOOKUP(Y61&amp;G61&amp;H61,※編集不可※選択項目!X:Y,2,FALSE),0)</f>
        <v>0</v>
      </c>
      <c r="BD61" s="225">
        <f t="shared" si="21"/>
        <v>0</v>
      </c>
      <c r="BE61" s="225"/>
      <c r="BF61" s="225"/>
      <c r="BG61" s="225"/>
      <c r="BH61" s="225" t="str">
        <f t="shared" si="32"/>
        <v/>
      </c>
      <c r="BI61" s="226">
        <f t="shared" si="33"/>
        <v>0</v>
      </c>
      <c r="BJ61" s="226">
        <f t="shared" si="34"/>
        <v>0</v>
      </c>
      <c r="BK61" s="262">
        <f t="shared" si="28"/>
        <v>0</v>
      </c>
      <c r="BL61" s="226">
        <f t="shared" si="13"/>
        <v>0</v>
      </c>
      <c r="BM61" s="226" t="str">
        <f t="shared" si="35"/>
        <v/>
      </c>
      <c r="BN61" s="227">
        <f t="shared" si="36"/>
        <v>0</v>
      </c>
      <c r="BO61" s="227">
        <f t="shared" si="14"/>
        <v>0</v>
      </c>
      <c r="BP61" s="208" t="str">
        <f t="shared" si="15"/>
        <v>＜従来枠＞0 ＜トップ性能枠＞0</v>
      </c>
      <c r="BQ61" s="208" t="str">
        <f>'新規登録用（本体）'!G61&amp;'新規登録用（本体）'!H61&amp;'新規登録用（本体）'!I61</f>
        <v/>
      </c>
      <c r="BR61" s="126" t="str">
        <f t="shared" si="37"/>
        <v/>
      </c>
      <c r="BS61" s="208" t="str">
        <f t="shared" si="38"/>
        <v/>
      </c>
      <c r="BT61" s="227">
        <f t="shared" si="24"/>
        <v>0</v>
      </c>
    </row>
    <row r="62" spans="1:72" s="208" customFormat="1" ht="25.35" customHeight="1" x14ac:dyDescent="0.2">
      <c r="A62" s="210">
        <f t="shared" si="16"/>
        <v>51</v>
      </c>
      <c r="B62" s="171" t="str">
        <f t="shared" si="2"/>
        <v/>
      </c>
      <c r="C62" s="44"/>
      <c r="D62" s="17" t="str">
        <f t="shared" si="17"/>
        <v/>
      </c>
      <c r="E62" s="17" t="str">
        <f t="shared" si="18"/>
        <v/>
      </c>
      <c r="F62" s="97"/>
      <c r="G62" s="16"/>
      <c r="H62" s="15"/>
      <c r="I62" s="17" t="str">
        <f>IF(OR(G62="",H62="",U62=""),"",IFERROR(VLOOKUP(G62&amp;H62&amp;U62,※編集不可※選択項目!$M$3:$R$51,5,FALSE),"該当なし"))</f>
        <v/>
      </c>
      <c r="J62" s="97"/>
      <c r="K62" s="15"/>
      <c r="L62" s="248"/>
      <c r="M62" s="15"/>
      <c r="N62" s="97"/>
      <c r="O62" s="97"/>
      <c r="P62" s="97"/>
      <c r="Q62" s="97"/>
      <c r="R62" s="97"/>
      <c r="S62" s="18" t="str">
        <f t="shared" si="29"/>
        <v/>
      </c>
      <c r="T62" s="15"/>
      <c r="U62" s="15"/>
      <c r="V62" s="15"/>
      <c r="W62" s="15"/>
      <c r="X62" s="15"/>
      <c r="Y62" s="15"/>
      <c r="Z62" s="16"/>
      <c r="AA62" s="16"/>
      <c r="AB62" s="101" t="str">
        <f>IF($C62&lt;&gt;"",※編集不可※選択項目!$J$2,"")</f>
        <v/>
      </c>
      <c r="AC62" s="23"/>
      <c r="AD62" s="97"/>
      <c r="AE62" s="99"/>
      <c r="AF62" s="201" t="str">
        <f t="shared" si="25"/>
        <v>-</v>
      </c>
      <c r="AG62" s="219"/>
      <c r="AH62" s="220"/>
      <c r="AI62" s="121" t="str">
        <f t="shared" si="19"/>
        <v/>
      </c>
      <c r="AJ62" s="221"/>
      <c r="AK62" s="222"/>
      <c r="AL62" s="223"/>
      <c r="AM62" s="224">
        <f>IFERROR(INDEX(※編集不可※選択項目!$R$3:$R$51,MATCH(BQ62,※編集不可※選択項目!$T$3:$T$51,0)),0)</f>
        <v>0</v>
      </c>
      <c r="AN62" s="224" t="str">
        <f t="shared" si="30"/>
        <v/>
      </c>
      <c r="AO62" s="224" t="str">
        <f>IF(BR62=※編集不可※選択項目!$L$3,VLOOKUP('新規登録用（本体）'!U62,※編集不可※選択項目!$P$2:$R$13,3,TRUE),AP62)</f>
        <v/>
      </c>
      <c r="AP62" s="224" t="str">
        <f>IF(BR62=※編集不可※選択項目!$L$15,VLOOKUP('新規登録用（本体）'!U62,※編集不可※選択項目!$P$14:$R$25,3,TRUE),AQ62)</f>
        <v/>
      </c>
      <c r="AQ62" s="224" t="str">
        <f>IF(BR62=※編集不可※選択項目!$L$27,VLOOKUP('新規登録用（本体）'!U62,※編集不可※選択項目!$P$26:$R$41,3,TRUE),AR62)</f>
        <v/>
      </c>
      <c r="AR62" s="224" t="str">
        <f>IF(BR62=※編集不可※選択項目!$L$43,VLOOKUP('新規登録用（本体）'!U62,※編集不可※選択項目!$P$42:$R$46,3,TRUE),AS62)</f>
        <v/>
      </c>
      <c r="AS62" s="224" t="str">
        <f>IF(BR62=※編集不可※選択項目!$L$48,VLOOKUP('新規登録用（本体）'!U62,※編集不可※選択項目!$P$47:$R$51,3,TRUE),"")</f>
        <v/>
      </c>
      <c r="AT62" s="225">
        <f>IFERROR(VLOOKUP(Y62&amp;G62&amp;H62,※編集不可※選択項目!X:Y,2,FALSE),0)</f>
        <v>0</v>
      </c>
      <c r="AU62" s="224">
        <f t="shared" si="20"/>
        <v>0</v>
      </c>
      <c r="AV62" s="224">
        <f>IFERROR(INDEX(※編集不可※選択項目!$S$3:$S$51,MATCH(BQ62,※編集不可※選択項目!$T$3:$T$51,0)),0)</f>
        <v>0</v>
      </c>
      <c r="AW62" s="224" t="str">
        <f t="shared" si="31"/>
        <v/>
      </c>
      <c r="AX62" s="224" t="str">
        <f>IF(BR62=※編集不可※選択項目!$L$3,VLOOKUP('新規登録用（本体）'!U62,※編集不可※選択項目!$P$2:$S$13,4,TRUE),AY62)</f>
        <v/>
      </c>
      <c r="AY62" s="224" t="str">
        <f>IF(BR62=※編集不可※選択項目!$L$15,VLOOKUP('新規登録用（本体）'!U62,※編集不可※選択項目!$P$14:$S$25,4,TRUE),AZ62)</f>
        <v/>
      </c>
      <c r="AZ62" s="224" t="str">
        <f>IF(BR62=※編集不可※選択項目!$L$27,VLOOKUP('新規登録用（本体）'!U62,※編集不可※選択項目!$P$26:$S$41,4,TRUE),BA62)</f>
        <v/>
      </c>
      <c r="BA62" s="224" t="str">
        <f>IF(BR62=※編集不可※選択項目!$L$43,VLOOKUP('新規登録用（本体）'!U62,※編集不可※選択項目!$P$42:$S$46,4,TRUE),BB62)</f>
        <v/>
      </c>
      <c r="BB62" s="224" t="str">
        <f>IF(BR62=※編集不可※選択項目!$L$48,VLOOKUP('新規登録用（本体）'!U62,※編集不可※選択項目!$P$47:$S$51,4,TRUE),"")</f>
        <v/>
      </c>
      <c r="BC62" s="225">
        <f>IFERROR(VLOOKUP(Y62&amp;G62&amp;H62,※編集不可※選択項目!X:Y,2,FALSE),0)</f>
        <v>0</v>
      </c>
      <c r="BD62" s="225">
        <f t="shared" si="21"/>
        <v>0</v>
      </c>
      <c r="BE62" s="225"/>
      <c r="BF62" s="225"/>
      <c r="BG62" s="225"/>
      <c r="BH62" s="225" t="str">
        <f t="shared" si="32"/>
        <v/>
      </c>
      <c r="BI62" s="226">
        <f t="shared" si="33"/>
        <v>0</v>
      </c>
      <c r="BJ62" s="226">
        <f t="shared" si="34"/>
        <v>0</v>
      </c>
      <c r="BK62" s="262">
        <f t="shared" si="28"/>
        <v>0</v>
      </c>
      <c r="BL62" s="226">
        <f t="shared" si="13"/>
        <v>0</v>
      </c>
      <c r="BM62" s="226" t="str">
        <f t="shared" si="35"/>
        <v/>
      </c>
      <c r="BN62" s="227">
        <f t="shared" si="36"/>
        <v>0</v>
      </c>
      <c r="BO62" s="227">
        <f t="shared" si="14"/>
        <v>0</v>
      </c>
      <c r="BP62" s="208" t="str">
        <f t="shared" si="15"/>
        <v>＜従来枠＞0 ＜トップ性能枠＞0</v>
      </c>
      <c r="BQ62" s="208" t="str">
        <f>'新規登録用（本体）'!G62&amp;'新規登録用（本体）'!H62&amp;'新規登録用（本体）'!I62</f>
        <v/>
      </c>
      <c r="BR62" s="126" t="str">
        <f t="shared" si="37"/>
        <v/>
      </c>
      <c r="BS62" s="208" t="str">
        <f t="shared" si="38"/>
        <v/>
      </c>
      <c r="BT62" s="227">
        <f t="shared" si="24"/>
        <v>0</v>
      </c>
    </row>
    <row r="63" spans="1:72" s="208" customFormat="1" ht="25.35" customHeight="1" x14ac:dyDescent="0.2">
      <c r="A63" s="210">
        <f t="shared" si="16"/>
        <v>52</v>
      </c>
      <c r="B63" s="171" t="str">
        <f t="shared" si="2"/>
        <v/>
      </c>
      <c r="C63" s="44"/>
      <c r="D63" s="17" t="str">
        <f t="shared" si="17"/>
        <v/>
      </c>
      <c r="E63" s="17" t="str">
        <f t="shared" si="18"/>
        <v/>
      </c>
      <c r="F63" s="97"/>
      <c r="G63" s="16"/>
      <c r="H63" s="15"/>
      <c r="I63" s="17" t="str">
        <f>IF(OR(G63="",H63="",U63=""),"",IFERROR(VLOOKUP(G63&amp;H63&amp;U63,※編集不可※選択項目!$M$3:$R$51,5,FALSE),"該当なし"))</f>
        <v/>
      </c>
      <c r="J63" s="97"/>
      <c r="K63" s="15"/>
      <c r="L63" s="248"/>
      <c r="M63" s="15"/>
      <c r="N63" s="97"/>
      <c r="O63" s="97"/>
      <c r="P63" s="97"/>
      <c r="Q63" s="97"/>
      <c r="R63" s="97"/>
      <c r="S63" s="18" t="str">
        <f t="shared" si="29"/>
        <v/>
      </c>
      <c r="T63" s="15"/>
      <c r="U63" s="15"/>
      <c r="V63" s="15"/>
      <c r="W63" s="15"/>
      <c r="X63" s="15"/>
      <c r="Y63" s="15"/>
      <c r="Z63" s="16"/>
      <c r="AA63" s="16"/>
      <c r="AB63" s="101" t="str">
        <f>IF($C63&lt;&gt;"",※編集不可※選択項目!$J$2,"")</f>
        <v/>
      </c>
      <c r="AC63" s="23"/>
      <c r="AD63" s="97"/>
      <c r="AE63" s="99"/>
      <c r="AF63" s="201" t="str">
        <f t="shared" si="25"/>
        <v>-</v>
      </c>
      <c r="AG63" s="219"/>
      <c r="AH63" s="220"/>
      <c r="AI63" s="121" t="str">
        <f t="shared" si="19"/>
        <v/>
      </c>
      <c r="AJ63" s="221"/>
      <c r="AK63" s="222"/>
      <c r="AL63" s="223"/>
      <c r="AM63" s="224">
        <f>IFERROR(INDEX(※編集不可※選択項目!$R$3:$R$51,MATCH(BQ63,※編集不可※選択項目!$T$3:$T$51,0)),0)</f>
        <v>0</v>
      </c>
      <c r="AN63" s="224" t="str">
        <f t="shared" si="30"/>
        <v/>
      </c>
      <c r="AO63" s="224" t="str">
        <f>IF(BR63=※編集不可※選択項目!$L$3,VLOOKUP('新規登録用（本体）'!U63,※編集不可※選択項目!$P$2:$R$13,3,TRUE),AP63)</f>
        <v/>
      </c>
      <c r="AP63" s="224" t="str">
        <f>IF(BR63=※編集不可※選択項目!$L$15,VLOOKUP('新規登録用（本体）'!U63,※編集不可※選択項目!$P$14:$R$25,3,TRUE),AQ63)</f>
        <v/>
      </c>
      <c r="AQ63" s="224" t="str">
        <f>IF(BR63=※編集不可※選択項目!$L$27,VLOOKUP('新規登録用（本体）'!U63,※編集不可※選択項目!$P$26:$R$41,3,TRUE),AR63)</f>
        <v/>
      </c>
      <c r="AR63" s="224" t="str">
        <f>IF(BR63=※編集不可※選択項目!$L$43,VLOOKUP('新規登録用（本体）'!U63,※編集不可※選択項目!$P$42:$R$46,3,TRUE),AS63)</f>
        <v/>
      </c>
      <c r="AS63" s="224" t="str">
        <f>IF(BR63=※編集不可※選択項目!$L$48,VLOOKUP('新規登録用（本体）'!U63,※編集不可※選択項目!$P$47:$R$51,3,TRUE),"")</f>
        <v/>
      </c>
      <c r="AT63" s="225">
        <f>IFERROR(VLOOKUP(Y63&amp;G63&amp;H63,※編集不可※選択項目!X:Y,2,FALSE),0)</f>
        <v>0</v>
      </c>
      <c r="AU63" s="224">
        <f t="shared" si="20"/>
        <v>0</v>
      </c>
      <c r="AV63" s="224">
        <f>IFERROR(INDEX(※編集不可※選択項目!$S$3:$S$51,MATCH(BQ63,※編集不可※選択項目!$T$3:$T$51,0)),0)</f>
        <v>0</v>
      </c>
      <c r="AW63" s="224" t="str">
        <f t="shared" si="31"/>
        <v/>
      </c>
      <c r="AX63" s="224" t="str">
        <f>IF(BR63=※編集不可※選択項目!$L$3,VLOOKUP('新規登録用（本体）'!U63,※編集不可※選択項目!$P$2:$S$13,4,TRUE),AY63)</f>
        <v/>
      </c>
      <c r="AY63" s="224" t="str">
        <f>IF(BR63=※編集不可※選択項目!$L$15,VLOOKUP('新規登録用（本体）'!U63,※編集不可※選択項目!$P$14:$S$25,4,TRUE),AZ63)</f>
        <v/>
      </c>
      <c r="AZ63" s="224" t="str">
        <f>IF(BR63=※編集不可※選択項目!$L$27,VLOOKUP('新規登録用（本体）'!U63,※編集不可※選択項目!$P$26:$S$41,4,TRUE),BA63)</f>
        <v/>
      </c>
      <c r="BA63" s="224" t="str">
        <f>IF(BR63=※編集不可※選択項目!$L$43,VLOOKUP('新規登録用（本体）'!U63,※編集不可※選択項目!$P$42:$S$46,4,TRUE),BB63)</f>
        <v/>
      </c>
      <c r="BB63" s="224" t="str">
        <f>IF(BR63=※編集不可※選択項目!$L$48,VLOOKUP('新規登録用（本体）'!U63,※編集不可※選択項目!$P$47:$S$51,4,TRUE),"")</f>
        <v/>
      </c>
      <c r="BC63" s="225">
        <f>IFERROR(VLOOKUP(Y63&amp;G63&amp;H63,※編集不可※選択項目!X:Y,2,FALSE),0)</f>
        <v>0</v>
      </c>
      <c r="BD63" s="225">
        <f t="shared" si="21"/>
        <v>0</v>
      </c>
      <c r="BE63" s="225"/>
      <c r="BF63" s="225"/>
      <c r="BG63" s="225"/>
      <c r="BH63" s="225" t="str">
        <f t="shared" si="32"/>
        <v/>
      </c>
      <c r="BI63" s="226">
        <f t="shared" si="33"/>
        <v>0</v>
      </c>
      <c r="BJ63" s="226">
        <f t="shared" si="34"/>
        <v>0</v>
      </c>
      <c r="BK63" s="262">
        <f t="shared" si="28"/>
        <v>0</v>
      </c>
      <c r="BL63" s="226">
        <f t="shared" si="13"/>
        <v>0</v>
      </c>
      <c r="BM63" s="226" t="str">
        <f t="shared" si="35"/>
        <v/>
      </c>
      <c r="BN63" s="227">
        <f t="shared" si="36"/>
        <v>0</v>
      </c>
      <c r="BO63" s="227">
        <f t="shared" si="14"/>
        <v>0</v>
      </c>
      <c r="BP63" s="208" t="str">
        <f t="shared" si="15"/>
        <v>＜従来枠＞0 ＜トップ性能枠＞0</v>
      </c>
      <c r="BQ63" s="208" t="str">
        <f>'新規登録用（本体）'!G63&amp;'新規登録用（本体）'!H63&amp;'新規登録用（本体）'!I63</f>
        <v/>
      </c>
      <c r="BR63" s="126" t="str">
        <f t="shared" si="37"/>
        <v/>
      </c>
      <c r="BS63" s="208" t="str">
        <f t="shared" si="38"/>
        <v/>
      </c>
      <c r="BT63" s="227">
        <f t="shared" si="24"/>
        <v>0</v>
      </c>
    </row>
    <row r="64" spans="1:72" s="208" customFormat="1" ht="25.35" customHeight="1" x14ac:dyDescent="0.2">
      <c r="A64" s="210">
        <f t="shared" si="16"/>
        <v>53</v>
      </c>
      <c r="B64" s="171" t="str">
        <f t="shared" si="2"/>
        <v/>
      </c>
      <c r="C64" s="44"/>
      <c r="D64" s="17" t="str">
        <f t="shared" si="17"/>
        <v/>
      </c>
      <c r="E64" s="17" t="str">
        <f t="shared" si="18"/>
        <v/>
      </c>
      <c r="F64" s="97"/>
      <c r="G64" s="16"/>
      <c r="H64" s="15"/>
      <c r="I64" s="17" t="str">
        <f>IF(OR(G64="",H64="",U64=""),"",IFERROR(VLOOKUP(G64&amp;H64&amp;U64,※編集不可※選択項目!$M$3:$R$51,5,FALSE),"該当なし"))</f>
        <v/>
      </c>
      <c r="J64" s="97"/>
      <c r="K64" s="15"/>
      <c r="L64" s="248"/>
      <c r="M64" s="15"/>
      <c r="N64" s="97"/>
      <c r="O64" s="97"/>
      <c r="P64" s="97"/>
      <c r="Q64" s="97"/>
      <c r="R64" s="97"/>
      <c r="S64" s="18" t="str">
        <f t="shared" si="29"/>
        <v/>
      </c>
      <c r="T64" s="15"/>
      <c r="U64" s="15"/>
      <c r="V64" s="15"/>
      <c r="W64" s="15"/>
      <c r="X64" s="15"/>
      <c r="Y64" s="15"/>
      <c r="Z64" s="16"/>
      <c r="AA64" s="16"/>
      <c r="AB64" s="101" t="str">
        <f>IF($C64&lt;&gt;"",※編集不可※選択項目!$J$2,"")</f>
        <v/>
      </c>
      <c r="AC64" s="23"/>
      <c r="AD64" s="97"/>
      <c r="AE64" s="99"/>
      <c r="AF64" s="201" t="str">
        <f t="shared" si="25"/>
        <v>-</v>
      </c>
      <c r="AG64" s="219"/>
      <c r="AH64" s="220"/>
      <c r="AI64" s="121" t="str">
        <f t="shared" si="19"/>
        <v/>
      </c>
      <c r="AJ64" s="221"/>
      <c r="AK64" s="222"/>
      <c r="AL64" s="223"/>
      <c r="AM64" s="224">
        <f>IFERROR(INDEX(※編集不可※選択項目!$R$3:$R$51,MATCH(BQ64,※編集不可※選択項目!$T$3:$T$51,0)),0)</f>
        <v>0</v>
      </c>
      <c r="AN64" s="224" t="str">
        <f t="shared" si="30"/>
        <v/>
      </c>
      <c r="AO64" s="224" t="str">
        <f>IF(BR64=※編集不可※選択項目!$L$3,VLOOKUP('新規登録用（本体）'!U64,※編集不可※選択項目!$P$2:$R$13,3,TRUE),AP64)</f>
        <v/>
      </c>
      <c r="AP64" s="224" t="str">
        <f>IF(BR64=※編集不可※選択項目!$L$15,VLOOKUP('新規登録用（本体）'!U64,※編集不可※選択項目!$P$14:$R$25,3,TRUE),AQ64)</f>
        <v/>
      </c>
      <c r="AQ64" s="224" t="str">
        <f>IF(BR64=※編集不可※選択項目!$L$27,VLOOKUP('新規登録用（本体）'!U64,※編集不可※選択項目!$P$26:$R$41,3,TRUE),AR64)</f>
        <v/>
      </c>
      <c r="AR64" s="224" t="str">
        <f>IF(BR64=※編集不可※選択項目!$L$43,VLOOKUP('新規登録用（本体）'!U64,※編集不可※選択項目!$P$42:$R$46,3,TRUE),AS64)</f>
        <v/>
      </c>
      <c r="AS64" s="224" t="str">
        <f>IF(BR64=※編集不可※選択項目!$L$48,VLOOKUP('新規登録用（本体）'!U64,※編集不可※選択項目!$P$47:$R$51,3,TRUE),"")</f>
        <v/>
      </c>
      <c r="AT64" s="225">
        <f>IFERROR(VLOOKUP(Y64&amp;G64&amp;H64,※編集不可※選択項目!X:Y,2,FALSE),0)</f>
        <v>0</v>
      </c>
      <c r="AU64" s="224">
        <f t="shared" si="20"/>
        <v>0</v>
      </c>
      <c r="AV64" s="224">
        <f>IFERROR(INDEX(※編集不可※選択項目!$S$3:$S$51,MATCH(BQ64,※編集不可※選択項目!$T$3:$T$51,0)),0)</f>
        <v>0</v>
      </c>
      <c r="AW64" s="224" t="str">
        <f t="shared" si="31"/>
        <v/>
      </c>
      <c r="AX64" s="224" t="str">
        <f>IF(BR64=※編集不可※選択項目!$L$3,VLOOKUP('新規登録用（本体）'!U64,※編集不可※選択項目!$P$2:$S$13,4,TRUE),AY64)</f>
        <v/>
      </c>
      <c r="AY64" s="224" t="str">
        <f>IF(BR64=※編集不可※選択項目!$L$15,VLOOKUP('新規登録用（本体）'!U64,※編集不可※選択項目!$P$14:$S$25,4,TRUE),AZ64)</f>
        <v/>
      </c>
      <c r="AZ64" s="224" t="str">
        <f>IF(BR64=※編集不可※選択項目!$L$27,VLOOKUP('新規登録用（本体）'!U64,※編集不可※選択項目!$P$26:$S$41,4,TRUE),BA64)</f>
        <v/>
      </c>
      <c r="BA64" s="224" t="str">
        <f>IF(BR64=※編集不可※選択項目!$L$43,VLOOKUP('新規登録用（本体）'!U64,※編集不可※選択項目!$P$42:$S$46,4,TRUE),BB64)</f>
        <v/>
      </c>
      <c r="BB64" s="224" t="str">
        <f>IF(BR64=※編集不可※選択項目!$L$48,VLOOKUP('新規登録用（本体）'!U64,※編集不可※選択項目!$P$47:$S$51,4,TRUE),"")</f>
        <v/>
      </c>
      <c r="BC64" s="225">
        <f>IFERROR(VLOOKUP(Y64&amp;G64&amp;H64,※編集不可※選択項目!X:Y,2,FALSE),0)</f>
        <v>0</v>
      </c>
      <c r="BD64" s="225">
        <f t="shared" si="21"/>
        <v>0</v>
      </c>
      <c r="BE64" s="225"/>
      <c r="BF64" s="225"/>
      <c r="BG64" s="225"/>
      <c r="BH64" s="225" t="str">
        <f t="shared" si="32"/>
        <v/>
      </c>
      <c r="BI64" s="226">
        <f t="shared" si="33"/>
        <v>0</v>
      </c>
      <c r="BJ64" s="226">
        <f t="shared" si="34"/>
        <v>0</v>
      </c>
      <c r="BK64" s="262">
        <f t="shared" si="28"/>
        <v>0</v>
      </c>
      <c r="BL64" s="226">
        <f t="shared" si="13"/>
        <v>0</v>
      </c>
      <c r="BM64" s="226" t="str">
        <f t="shared" si="35"/>
        <v/>
      </c>
      <c r="BN64" s="227">
        <f t="shared" si="36"/>
        <v>0</v>
      </c>
      <c r="BO64" s="227">
        <f t="shared" si="14"/>
        <v>0</v>
      </c>
      <c r="BP64" s="208" t="str">
        <f t="shared" si="15"/>
        <v>＜従来枠＞0 ＜トップ性能枠＞0</v>
      </c>
      <c r="BQ64" s="208" t="str">
        <f>'新規登録用（本体）'!G64&amp;'新規登録用（本体）'!H64&amp;'新規登録用（本体）'!I64</f>
        <v/>
      </c>
      <c r="BR64" s="126" t="str">
        <f t="shared" si="37"/>
        <v/>
      </c>
      <c r="BS64" s="208" t="str">
        <f t="shared" si="38"/>
        <v/>
      </c>
      <c r="BT64" s="227">
        <f t="shared" si="24"/>
        <v>0</v>
      </c>
    </row>
    <row r="65" spans="1:72" s="208" customFormat="1" ht="25.35" customHeight="1" x14ac:dyDescent="0.2">
      <c r="A65" s="210">
        <f t="shared" si="16"/>
        <v>54</v>
      </c>
      <c r="B65" s="171" t="str">
        <f t="shared" si="2"/>
        <v/>
      </c>
      <c r="C65" s="44"/>
      <c r="D65" s="17" t="str">
        <f t="shared" si="17"/>
        <v/>
      </c>
      <c r="E65" s="17" t="str">
        <f t="shared" si="18"/>
        <v/>
      </c>
      <c r="F65" s="97"/>
      <c r="G65" s="16"/>
      <c r="H65" s="15"/>
      <c r="I65" s="17" t="str">
        <f>IF(OR(G65="",H65="",U65=""),"",IFERROR(VLOOKUP(G65&amp;H65&amp;U65,※編集不可※選択項目!$M$3:$R$51,5,FALSE),"該当なし"))</f>
        <v/>
      </c>
      <c r="J65" s="97"/>
      <c r="K65" s="15"/>
      <c r="L65" s="248"/>
      <c r="M65" s="15"/>
      <c r="N65" s="97"/>
      <c r="O65" s="97"/>
      <c r="P65" s="97"/>
      <c r="Q65" s="97"/>
      <c r="R65" s="97"/>
      <c r="S65" s="18" t="str">
        <f t="shared" si="29"/>
        <v/>
      </c>
      <c r="T65" s="15"/>
      <c r="U65" s="15"/>
      <c r="V65" s="15"/>
      <c r="W65" s="15"/>
      <c r="X65" s="15"/>
      <c r="Y65" s="15"/>
      <c r="Z65" s="16"/>
      <c r="AA65" s="16"/>
      <c r="AB65" s="101" t="str">
        <f>IF($C65&lt;&gt;"",※編集不可※選択項目!$J$2,"")</f>
        <v/>
      </c>
      <c r="AC65" s="23"/>
      <c r="AD65" s="97"/>
      <c r="AE65" s="99"/>
      <c r="AF65" s="201" t="str">
        <f t="shared" si="25"/>
        <v>-</v>
      </c>
      <c r="AG65" s="219"/>
      <c r="AH65" s="220"/>
      <c r="AI65" s="121" t="str">
        <f t="shared" si="19"/>
        <v/>
      </c>
      <c r="AJ65" s="221"/>
      <c r="AK65" s="222"/>
      <c r="AL65" s="223"/>
      <c r="AM65" s="224">
        <f>IFERROR(INDEX(※編集不可※選択項目!$R$3:$R$51,MATCH(BQ65,※編集不可※選択項目!$T$3:$T$51,0)),0)</f>
        <v>0</v>
      </c>
      <c r="AN65" s="224" t="str">
        <f t="shared" si="30"/>
        <v/>
      </c>
      <c r="AO65" s="224" t="str">
        <f>IF(BR65=※編集不可※選択項目!$L$3,VLOOKUP('新規登録用（本体）'!U65,※編集不可※選択項目!$P$2:$R$13,3,TRUE),AP65)</f>
        <v/>
      </c>
      <c r="AP65" s="224" t="str">
        <f>IF(BR65=※編集不可※選択項目!$L$15,VLOOKUP('新規登録用（本体）'!U65,※編集不可※選択項目!$P$14:$R$25,3,TRUE),AQ65)</f>
        <v/>
      </c>
      <c r="AQ65" s="224" t="str">
        <f>IF(BR65=※編集不可※選択項目!$L$27,VLOOKUP('新規登録用（本体）'!U65,※編集不可※選択項目!$P$26:$R$41,3,TRUE),AR65)</f>
        <v/>
      </c>
      <c r="AR65" s="224" t="str">
        <f>IF(BR65=※編集不可※選択項目!$L$43,VLOOKUP('新規登録用（本体）'!U65,※編集不可※選択項目!$P$42:$R$46,3,TRUE),AS65)</f>
        <v/>
      </c>
      <c r="AS65" s="224" t="str">
        <f>IF(BR65=※編集不可※選択項目!$L$48,VLOOKUP('新規登録用（本体）'!U65,※編集不可※選択項目!$P$47:$R$51,3,TRUE),"")</f>
        <v/>
      </c>
      <c r="AT65" s="225">
        <f>IFERROR(VLOOKUP(Y65&amp;G65&amp;H65,※編集不可※選択項目!X:Y,2,FALSE),0)</f>
        <v>0</v>
      </c>
      <c r="AU65" s="224">
        <f t="shared" si="20"/>
        <v>0</v>
      </c>
      <c r="AV65" s="224">
        <f>IFERROR(INDEX(※編集不可※選択項目!$S$3:$S$51,MATCH(BQ65,※編集不可※選択項目!$T$3:$T$51,0)),0)</f>
        <v>0</v>
      </c>
      <c r="AW65" s="224" t="str">
        <f t="shared" si="31"/>
        <v/>
      </c>
      <c r="AX65" s="224" t="str">
        <f>IF(BR65=※編集不可※選択項目!$L$3,VLOOKUP('新規登録用（本体）'!U65,※編集不可※選択項目!$P$2:$S$13,4,TRUE),AY65)</f>
        <v/>
      </c>
      <c r="AY65" s="224" t="str">
        <f>IF(BR65=※編集不可※選択項目!$L$15,VLOOKUP('新規登録用（本体）'!U65,※編集不可※選択項目!$P$14:$S$25,4,TRUE),AZ65)</f>
        <v/>
      </c>
      <c r="AZ65" s="224" t="str">
        <f>IF(BR65=※編集不可※選択項目!$L$27,VLOOKUP('新規登録用（本体）'!U65,※編集不可※選択項目!$P$26:$S$41,4,TRUE),BA65)</f>
        <v/>
      </c>
      <c r="BA65" s="224" t="str">
        <f>IF(BR65=※編集不可※選択項目!$L$43,VLOOKUP('新規登録用（本体）'!U65,※編集不可※選択項目!$P$42:$S$46,4,TRUE),BB65)</f>
        <v/>
      </c>
      <c r="BB65" s="224" t="str">
        <f>IF(BR65=※編集不可※選択項目!$L$48,VLOOKUP('新規登録用（本体）'!U65,※編集不可※選択項目!$P$47:$S$51,4,TRUE),"")</f>
        <v/>
      </c>
      <c r="BC65" s="225">
        <f>IFERROR(VLOOKUP(Y65&amp;G65&amp;H65,※編集不可※選択項目!X:Y,2,FALSE),0)</f>
        <v>0</v>
      </c>
      <c r="BD65" s="225">
        <f t="shared" si="21"/>
        <v>0</v>
      </c>
      <c r="BE65" s="225"/>
      <c r="BF65" s="225"/>
      <c r="BG65" s="225"/>
      <c r="BH65" s="225" t="str">
        <f t="shared" si="32"/>
        <v/>
      </c>
      <c r="BI65" s="226">
        <f t="shared" si="33"/>
        <v>0</v>
      </c>
      <c r="BJ65" s="226">
        <f t="shared" si="34"/>
        <v>0</v>
      </c>
      <c r="BK65" s="262">
        <f t="shared" si="28"/>
        <v>0</v>
      </c>
      <c r="BL65" s="226">
        <f t="shared" si="13"/>
        <v>0</v>
      </c>
      <c r="BM65" s="226" t="str">
        <f t="shared" si="35"/>
        <v/>
      </c>
      <c r="BN65" s="227">
        <f t="shared" si="36"/>
        <v>0</v>
      </c>
      <c r="BO65" s="227">
        <f t="shared" si="14"/>
        <v>0</v>
      </c>
      <c r="BP65" s="208" t="str">
        <f t="shared" si="15"/>
        <v>＜従来枠＞0 ＜トップ性能枠＞0</v>
      </c>
      <c r="BQ65" s="208" t="str">
        <f>'新規登録用（本体）'!G65&amp;'新規登録用（本体）'!H65&amp;'新規登録用（本体）'!I65</f>
        <v/>
      </c>
      <c r="BR65" s="126" t="str">
        <f t="shared" si="37"/>
        <v/>
      </c>
      <c r="BS65" s="208" t="str">
        <f t="shared" si="38"/>
        <v/>
      </c>
      <c r="BT65" s="227">
        <f t="shared" si="24"/>
        <v>0</v>
      </c>
    </row>
    <row r="66" spans="1:72" s="208" customFormat="1" ht="25.35" customHeight="1" x14ac:dyDescent="0.2">
      <c r="A66" s="210">
        <f t="shared" si="16"/>
        <v>55</v>
      </c>
      <c r="B66" s="171" t="str">
        <f t="shared" si="2"/>
        <v/>
      </c>
      <c r="C66" s="44"/>
      <c r="D66" s="17" t="str">
        <f t="shared" si="17"/>
        <v/>
      </c>
      <c r="E66" s="17" t="str">
        <f t="shared" si="18"/>
        <v/>
      </c>
      <c r="F66" s="97"/>
      <c r="G66" s="16"/>
      <c r="H66" s="15"/>
      <c r="I66" s="17" t="str">
        <f>IF(OR(G66="",H66="",U66=""),"",IFERROR(VLOOKUP(G66&amp;H66&amp;U66,※編集不可※選択項目!$M$3:$R$51,5,FALSE),"該当なし"))</f>
        <v/>
      </c>
      <c r="J66" s="97"/>
      <c r="K66" s="15"/>
      <c r="L66" s="248"/>
      <c r="M66" s="15"/>
      <c r="N66" s="97"/>
      <c r="O66" s="97"/>
      <c r="P66" s="97"/>
      <c r="Q66" s="97"/>
      <c r="R66" s="97"/>
      <c r="S66" s="18" t="str">
        <f t="shared" si="29"/>
        <v/>
      </c>
      <c r="T66" s="15"/>
      <c r="U66" s="15"/>
      <c r="V66" s="15"/>
      <c r="W66" s="15"/>
      <c r="X66" s="15"/>
      <c r="Y66" s="15"/>
      <c r="Z66" s="16"/>
      <c r="AA66" s="16"/>
      <c r="AB66" s="101" t="str">
        <f>IF($C66&lt;&gt;"",※編集不可※選択項目!$J$2,"")</f>
        <v/>
      </c>
      <c r="AC66" s="23"/>
      <c r="AD66" s="97"/>
      <c r="AE66" s="99"/>
      <c r="AF66" s="201" t="str">
        <f t="shared" si="25"/>
        <v>-</v>
      </c>
      <c r="AG66" s="219"/>
      <c r="AH66" s="220"/>
      <c r="AI66" s="121" t="str">
        <f t="shared" si="19"/>
        <v/>
      </c>
      <c r="AJ66" s="221"/>
      <c r="AK66" s="222"/>
      <c r="AL66" s="223"/>
      <c r="AM66" s="224">
        <f>IFERROR(INDEX(※編集不可※選択項目!$R$3:$R$51,MATCH(BQ66,※編集不可※選択項目!$T$3:$T$51,0)),0)</f>
        <v>0</v>
      </c>
      <c r="AN66" s="224" t="str">
        <f t="shared" si="30"/>
        <v/>
      </c>
      <c r="AO66" s="224" t="str">
        <f>IF(BR66=※編集不可※選択項目!$L$3,VLOOKUP('新規登録用（本体）'!U66,※編集不可※選択項目!$P$2:$R$13,3,TRUE),AP66)</f>
        <v/>
      </c>
      <c r="AP66" s="224" t="str">
        <f>IF(BR66=※編集不可※選択項目!$L$15,VLOOKUP('新規登録用（本体）'!U66,※編集不可※選択項目!$P$14:$R$25,3,TRUE),AQ66)</f>
        <v/>
      </c>
      <c r="AQ66" s="224" t="str">
        <f>IF(BR66=※編集不可※選択項目!$L$27,VLOOKUP('新規登録用（本体）'!U66,※編集不可※選択項目!$P$26:$R$41,3,TRUE),AR66)</f>
        <v/>
      </c>
      <c r="AR66" s="224" t="str">
        <f>IF(BR66=※編集不可※選択項目!$L$43,VLOOKUP('新規登録用（本体）'!U66,※編集不可※選択項目!$P$42:$R$46,3,TRUE),AS66)</f>
        <v/>
      </c>
      <c r="AS66" s="224" t="str">
        <f>IF(BR66=※編集不可※選択項目!$L$48,VLOOKUP('新規登録用（本体）'!U66,※編集不可※選択項目!$P$47:$R$51,3,TRUE),"")</f>
        <v/>
      </c>
      <c r="AT66" s="225">
        <f>IFERROR(VLOOKUP(Y66&amp;G66&amp;H66,※編集不可※選択項目!X:Y,2,FALSE),0)</f>
        <v>0</v>
      </c>
      <c r="AU66" s="224">
        <f t="shared" si="20"/>
        <v>0</v>
      </c>
      <c r="AV66" s="224">
        <f>IFERROR(INDEX(※編集不可※選択項目!$S$3:$S$51,MATCH(BQ66,※編集不可※選択項目!$T$3:$T$51,0)),0)</f>
        <v>0</v>
      </c>
      <c r="AW66" s="224" t="str">
        <f t="shared" si="31"/>
        <v/>
      </c>
      <c r="AX66" s="224" t="str">
        <f>IF(BR66=※編集不可※選択項目!$L$3,VLOOKUP('新規登録用（本体）'!U66,※編集不可※選択項目!$P$2:$S$13,4,TRUE),AY66)</f>
        <v/>
      </c>
      <c r="AY66" s="224" t="str">
        <f>IF(BR66=※編集不可※選択項目!$L$15,VLOOKUP('新規登録用（本体）'!U66,※編集不可※選択項目!$P$14:$S$25,4,TRUE),AZ66)</f>
        <v/>
      </c>
      <c r="AZ66" s="224" t="str">
        <f>IF(BR66=※編集不可※選択項目!$L$27,VLOOKUP('新規登録用（本体）'!U66,※編集不可※選択項目!$P$26:$S$41,4,TRUE),BA66)</f>
        <v/>
      </c>
      <c r="BA66" s="224" t="str">
        <f>IF(BR66=※編集不可※選択項目!$L$43,VLOOKUP('新規登録用（本体）'!U66,※編集不可※選択項目!$P$42:$S$46,4,TRUE),BB66)</f>
        <v/>
      </c>
      <c r="BB66" s="224" t="str">
        <f>IF(BR66=※編集不可※選択項目!$L$48,VLOOKUP('新規登録用（本体）'!U66,※編集不可※選択項目!$P$47:$S$51,4,TRUE),"")</f>
        <v/>
      </c>
      <c r="BC66" s="225">
        <f>IFERROR(VLOOKUP(Y66&amp;G66&amp;H66,※編集不可※選択項目!X:Y,2,FALSE),0)</f>
        <v>0</v>
      </c>
      <c r="BD66" s="225">
        <f t="shared" si="21"/>
        <v>0</v>
      </c>
      <c r="BE66" s="225"/>
      <c r="BF66" s="225"/>
      <c r="BG66" s="225"/>
      <c r="BH66" s="225" t="str">
        <f t="shared" si="32"/>
        <v/>
      </c>
      <c r="BI66" s="226">
        <f t="shared" si="33"/>
        <v>0</v>
      </c>
      <c r="BJ66" s="226">
        <f t="shared" si="34"/>
        <v>0</v>
      </c>
      <c r="BK66" s="262">
        <f t="shared" si="28"/>
        <v>0</v>
      </c>
      <c r="BL66" s="226">
        <f t="shared" si="13"/>
        <v>0</v>
      </c>
      <c r="BM66" s="226" t="str">
        <f t="shared" si="35"/>
        <v/>
      </c>
      <c r="BN66" s="227">
        <f t="shared" si="36"/>
        <v>0</v>
      </c>
      <c r="BO66" s="227">
        <f t="shared" si="14"/>
        <v>0</v>
      </c>
      <c r="BP66" s="208" t="str">
        <f t="shared" si="15"/>
        <v>＜従来枠＞0 ＜トップ性能枠＞0</v>
      </c>
      <c r="BQ66" s="208" t="str">
        <f>'新規登録用（本体）'!G66&amp;'新規登録用（本体）'!H66&amp;'新規登録用（本体）'!I66</f>
        <v/>
      </c>
      <c r="BR66" s="126" t="str">
        <f t="shared" si="37"/>
        <v/>
      </c>
      <c r="BS66" s="208" t="str">
        <f t="shared" si="38"/>
        <v/>
      </c>
      <c r="BT66" s="227">
        <f t="shared" si="24"/>
        <v>0</v>
      </c>
    </row>
    <row r="67" spans="1:72" s="208" customFormat="1" ht="25.35" customHeight="1" x14ac:dyDescent="0.2">
      <c r="A67" s="210">
        <f t="shared" si="16"/>
        <v>56</v>
      </c>
      <c r="B67" s="171" t="str">
        <f t="shared" si="2"/>
        <v/>
      </c>
      <c r="C67" s="44"/>
      <c r="D67" s="17" t="str">
        <f t="shared" si="17"/>
        <v/>
      </c>
      <c r="E67" s="17" t="str">
        <f t="shared" si="18"/>
        <v/>
      </c>
      <c r="F67" s="97"/>
      <c r="G67" s="16"/>
      <c r="H67" s="15"/>
      <c r="I67" s="17" t="str">
        <f>IF(OR(G67="",H67="",U67=""),"",IFERROR(VLOOKUP(G67&amp;H67&amp;U67,※編集不可※選択項目!$M$3:$R$51,5,FALSE),"該当なし"))</f>
        <v/>
      </c>
      <c r="J67" s="97"/>
      <c r="K67" s="15"/>
      <c r="L67" s="248"/>
      <c r="M67" s="15"/>
      <c r="N67" s="97"/>
      <c r="O67" s="97"/>
      <c r="P67" s="97"/>
      <c r="Q67" s="97"/>
      <c r="R67" s="97"/>
      <c r="S67" s="18" t="str">
        <f t="shared" si="29"/>
        <v/>
      </c>
      <c r="T67" s="15"/>
      <c r="U67" s="15"/>
      <c r="V67" s="15"/>
      <c r="W67" s="15"/>
      <c r="X67" s="15"/>
      <c r="Y67" s="15"/>
      <c r="Z67" s="16"/>
      <c r="AA67" s="16"/>
      <c r="AB67" s="101" t="str">
        <f>IF($C67&lt;&gt;"",※編集不可※選択項目!$J$2,"")</f>
        <v/>
      </c>
      <c r="AC67" s="23"/>
      <c r="AD67" s="97"/>
      <c r="AE67" s="99"/>
      <c r="AF67" s="201" t="str">
        <f t="shared" si="25"/>
        <v>-</v>
      </c>
      <c r="AG67" s="219"/>
      <c r="AH67" s="220"/>
      <c r="AI67" s="121" t="str">
        <f t="shared" si="19"/>
        <v/>
      </c>
      <c r="AJ67" s="221"/>
      <c r="AK67" s="222"/>
      <c r="AL67" s="223"/>
      <c r="AM67" s="224">
        <f>IFERROR(INDEX(※編集不可※選択項目!$R$3:$R$51,MATCH(BQ67,※編集不可※選択項目!$T$3:$T$51,0)),0)</f>
        <v>0</v>
      </c>
      <c r="AN67" s="224" t="str">
        <f t="shared" si="30"/>
        <v/>
      </c>
      <c r="AO67" s="224" t="str">
        <f>IF(BR67=※編集不可※選択項目!$L$3,VLOOKUP('新規登録用（本体）'!U67,※編集不可※選択項目!$P$2:$R$13,3,TRUE),AP67)</f>
        <v/>
      </c>
      <c r="AP67" s="224" t="str">
        <f>IF(BR67=※編集不可※選択項目!$L$15,VLOOKUP('新規登録用（本体）'!U67,※編集不可※選択項目!$P$14:$R$25,3,TRUE),AQ67)</f>
        <v/>
      </c>
      <c r="AQ67" s="224" t="str">
        <f>IF(BR67=※編集不可※選択項目!$L$27,VLOOKUP('新規登録用（本体）'!U67,※編集不可※選択項目!$P$26:$R$41,3,TRUE),AR67)</f>
        <v/>
      </c>
      <c r="AR67" s="224" t="str">
        <f>IF(BR67=※編集不可※選択項目!$L$43,VLOOKUP('新規登録用（本体）'!U67,※編集不可※選択項目!$P$42:$R$46,3,TRUE),AS67)</f>
        <v/>
      </c>
      <c r="AS67" s="224" t="str">
        <f>IF(BR67=※編集不可※選択項目!$L$48,VLOOKUP('新規登録用（本体）'!U67,※編集不可※選択項目!$P$47:$R$51,3,TRUE),"")</f>
        <v/>
      </c>
      <c r="AT67" s="225">
        <f>IFERROR(VLOOKUP(Y67&amp;G67&amp;H67,※編集不可※選択項目!X:Y,2,FALSE),0)</f>
        <v>0</v>
      </c>
      <c r="AU67" s="224">
        <f t="shared" si="20"/>
        <v>0</v>
      </c>
      <c r="AV67" s="224">
        <f>IFERROR(INDEX(※編集不可※選択項目!$S$3:$S$51,MATCH(BQ67,※編集不可※選択項目!$T$3:$T$51,0)),0)</f>
        <v>0</v>
      </c>
      <c r="AW67" s="224" t="str">
        <f t="shared" si="31"/>
        <v/>
      </c>
      <c r="AX67" s="224" t="str">
        <f>IF(BR67=※編集不可※選択項目!$L$3,VLOOKUP('新規登録用（本体）'!U67,※編集不可※選択項目!$P$2:$S$13,4,TRUE),AY67)</f>
        <v/>
      </c>
      <c r="AY67" s="224" t="str">
        <f>IF(BR67=※編集不可※選択項目!$L$15,VLOOKUP('新規登録用（本体）'!U67,※編集不可※選択項目!$P$14:$S$25,4,TRUE),AZ67)</f>
        <v/>
      </c>
      <c r="AZ67" s="224" t="str">
        <f>IF(BR67=※編集不可※選択項目!$L$27,VLOOKUP('新規登録用（本体）'!U67,※編集不可※選択項目!$P$26:$S$41,4,TRUE),BA67)</f>
        <v/>
      </c>
      <c r="BA67" s="224" t="str">
        <f>IF(BR67=※編集不可※選択項目!$L$43,VLOOKUP('新規登録用（本体）'!U67,※編集不可※選択項目!$P$42:$S$46,4,TRUE),BB67)</f>
        <v/>
      </c>
      <c r="BB67" s="224" t="str">
        <f>IF(BR67=※編集不可※選択項目!$L$48,VLOOKUP('新規登録用（本体）'!U67,※編集不可※選択項目!$P$47:$S$51,4,TRUE),"")</f>
        <v/>
      </c>
      <c r="BC67" s="225">
        <f>IFERROR(VLOOKUP(Y67&amp;G67&amp;H67,※編集不可※選択項目!X:Y,2,FALSE),0)</f>
        <v>0</v>
      </c>
      <c r="BD67" s="225">
        <f t="shared" si="21"/>
        <v>0</v>
      </c>
      <c r="BE67" s="225"/>
      <c r="BF67" s="225"/>
      <c r="BG67" s="225"/>
      <c r="BH67" s="225" t="str">
        <f t="shared" si="32"/>
        <v/>
      </c>
      <c r="BI67" s="226">
        <f t="shared" si="33"/>
        <v>0</v>
      </c>
      <c r="BJ67" s="226">
        <f t="shared" si="34"/>
        <v>0</v>
      </c>
      <c r="BK67" s="262">
        <f t="shared" si="28"/>
        <v>0</v>
      </c>
      <c r="BL67" s="226">
        <f t="shared" si="13"/>
        <v>0</v>
      </c>
      <c r="BM67" s="226" t="str">
        <f t="shared" si="35"/>
        <v/>
      </c>
      <c r="BN67" s="227">
        <f t="shared" si="36"/>
        <v>0</v>
      </c>
      <c r="BO67" s="227">
        <f t="shared" si="14"/>
        <v>0</v>
      </c>
      <c r="BP67" s="208" t="str">
        <f t="shared" si="15"/>
        <v>＜従来枠＞0 ＜トップ性能枠＞0</v>
      </c>
      <c r="BQ67" s="208" t="str">
        <f>'新規登録用（本体）'!G67&amp;'新規登録用（本体）'!H67&amp;'新規登録用（本体）'!I67</f>
        <v/>
      </c>
      <c r="BR67" s="126" t="str">
        <f t="shared" si="37"/>
        <v/>
      </c>
      <c r="BS67" s="208" t="str">
        <f t="shared" si="38"/>
        <v/>
      </c>
      <c r="BT67" s="227">
        <f t="shared" si="24"/>
        <v>0</v>
      </c>
    </row>
    <row r="68" spans="1:72" s="208" customFormat="1" ht="25.35" customHeight="1" x14ac:dyDescent="0.2">
      <c r="A68" s="210">
        <f t="shared" si="16"/>
        <v>57</v>
      </c>
      <c r="B68" s="171" t="str">
        <f t="shared" si="2"/>
        <v/>
      </c>
      <c r="C68" s="44"/>
      <c r="D68" s="17" t="str">
        <f t="shared" si="17"/>
        <v/>
      </c>
      <c r="E68" s="17" t="str">
        <f t="shared" si="18"/>
        <v/>
      </c>
      <c r="F68" s="97"/>
      <c r="G68" s="16"/>
      <c r="H68" s="15"/>
      <c r="I68" s="17" t="str">
        <f>IF(OR(G68="",H68="",U68=""),"",IFERROR(VLOOKUP(G68&amp;H68&amp;U68,※編集不可※選択項目!$M$3:$R$51,5,FALSE),"該当なし"))</f>
        <v/>
      </c>
      <c r="J68" s="97"/>
      <c r="K68" s="15"/>
      <c r="L68" s="248"/>
      <c r="M68" s="15"/>
      <c r="N68" s="97"/>
      <c r="O68" s="97"/>
      <c r="P68" s="97"/>
      <c r="Q68" s="97"/>
      <c r="R68" s="97"/>
      <c r="S68" s="18" t="str">
        <f t="shared" si="29"/>
        <v/>
      </c>
      <c r="T68" s="15"/>
      <c r="U68" s="15"/>
      <c r="V68" s="15"/>
      <c r="W68" s="15"/>
      <c r="X68" s="15"/>
      <c r="Y68" s="15"/>
      <c r="Z68" s="16"/>
      <c r="AA68" s="16"/>
      <c r="AB68" s="101" t="str">
        <f>IF($C68&lt;&gt;"",※編集不可※選択項目!$J$2,"")</f>
        <v/>
      </c>
      <c r="AC68" s="23"/>
      <c r="AD68" s="97"/>
      <c r="AE68" s="99"/>
      <c r="AF68" s="201" t="str">
        <f t="shared" si="25"/>
        <v>-</v>
      </c>
      <c r="AG68" s="219"/>
      <c r="AH68" s="220"/>
      <c r="AI68" s="121" t="str">
        <f t="shared" si="19"/>
        <v/>
      </c>
      <c r="AJ68" s="221"/>
      <c r="AK68" s="222"/>
      <c r="AL68" s="223"/>
      <c r="AM68" s="224">
        <f>IFERROR(INDEX(※編集不可※選択項目!$R$3:$R$51,MATCH(BQ68,※編集不可※選択項目!$T$3:$T$51,0)),0)</f>
        <v>0</v>
      </c>
      <c r="AN68" s="224" t="str">
        <f t="shared" si="30"/>
        <v/>
      </c>
      <c r="AO68" s="224" t="str">
        <f>IF(BR68=※編集不可※選択項目!$L$3,VLOOKUP('新規登録用（本体）'!U68,※編集不可※選択項目!$P$2:$R$13,3,TRUE),AP68)</f>
        <v/>
      </c>
      <c r="AP68" s="224" t="str">
        <f>IF(BR68=※編集不可※選択項目!$L$15,VLOOKUP('新規登録用（本体）'!U68,※編集不可※選択項目!$P$14:$R$25,3,TRUE),AQ68)</f>
        <v/>
      </c>
      <c r="AQ68" s="224" t="str">
        <f>IF(BR68=※編集不可※選択項目!$L$27,VLOOKUP('新規登録用（本体）'!U68,※編集不可※選択項目!$P$26:$R$41,3,TRUE),AR68)</f>
        <v/>
      </c>
      <c r="AR68" s="224" t="str">
        <f>IF(BR68=※編集不可※選択項目!$L$43,VLOOKUP('新規登録用（本体）'!U68,※編集不可※選択項目!$P$42:$R$46,3,TRUE),AS68)</f>
        <v/>
      </c>
      <c r="AS68" s="224" t="str">
        <f>IF(BR68=※編集不可※選択項目!$L$48,VLOOKUP('新規登録用（本体）'!U68,※編集不可※選択項目!$P$47:$R$51,3,TRUE),"")</f>
        <v/>
      </c>
      <c r="AT68" s="225">
        <f>IFERROR(VLOOKUP(Y68&amp;G68&amp;H68,※編集不可※選択項目!X:Y,2,FALSE),0)</f>
        <v>0</v>
      </c>
      <c r="AU68" s="224">
        <f t="shared" si="20"/>
        <v>0</v>
      </c>
      <c r="AV68" s="224">
        <f>IFERROR(INDEX(※編集不可※選択項目!$S$3:$S$51,MATCH(BQ68,※編集不可※選択項目!$T$3:$T$51,0)),0)</f>
        <v>0</v>
      </c>
      <c r="AW68" s="224" t="str">
        <f t="shared" si="31"/>
        <v/>
      </c>
      <c r="AX68" s="224" t="str">
        <f>IF(BR68=※編集不可※選択項目!$L$3,VLOOKUP('新規登録用（本体）'!U68,※編集不可※選択項目!$P$2:$S$13,4,TRUE),AY68)</f>
        <v/>
      </c>
      <c r="AY68" s="224" t="str">
        <f>IF(BR68=※編集不可※選択項目!$L$15,VLOOKUP('新規登録用（本体）'!U68,※編集不可※選択項目!$P$14:$S$25,4,TRUE),AZ68)</f>
        <v/>
      </c>
      <c r="AZ68" s="224" t="str">
        <f>IF(BR68=※編集不可※選択項目!$L$27,VLOOKUP('新規登録用（本体）'!U68,※編集不可※選択項目!$P$26:$S$41,4,TRUE),BA68)</f>
        <v/>
      </c>
      <c r="BA68" s="224" t="str">
        <f>IF(BR68=※編集不可※選択項目!$L$43,VLOOKUP('新規登録用（本体）'!U68,※編集不可※選択項目!$P$42:$S$46,4,TRUE),BB68)</f>
        <v/>
      </c>
      <c r="BB68" s="224" t="str">
        <f>IF(BR68=※編集不可※選択項目!$L$48,VLOOKUP('新規登録用（本体）'!U68,※編集不可※選択項目!$P$47:$S$51,4,TRUE),"")</f>
        <v/>
      </c>
      <c r="BC68" s="225">
        <f>IFERROR(VLOOKUP(Y68&amp;G68&amp;H68,※編集不可※選択項目!X:Y,2,FALSE),0)</f>
        <v>0</v>
      </c>
      <c r="BD68" s="225">
        <f t="shared" si="21"/>
        <v>0</v>
      </c>
      <c r="BE68" s="225"/>
      <c r="BF68" s="225"/>
      <c r="BG68" s="225"/>
      <c r="BH68" s="225" t="str">
        <f t="shared" si="32"/>
        <v/>
      </c>
      <c r="BI68" s="226">
        <f t="shared" si="33"/>
        <v>0</v>
      </c>
      <c r="BJ68" s="226">
        <f t="shared" si="34"/>
        <v>0</v>
      </c>
      <c r="BK68" s="262">
        <f t="shared" si="28"/>
        <v>0</v>
      </c>
      <c r="BL68" s="226">
        <f t="shared" si="13"/>
        <v>0</v>
      </c>
      <c r="BM68" s="226" t="str">
        <f t="shared" si="35"/>
        <v/>
      </c>
      <c r="BN68" s="227">
        <f t="shared" si="36"/>
        <v>0</v>
      </c>
      <c r="BO68" s="227">
        <f t="shared" si="14"/>
        <v>0</v>
      </c>
      <c r="BP68" s="208" t="str">
        <f t="shared" si="15"/>
        <v>＜従来枠＞0 ＜トップ性能枠＞0</v>
      </c>
      <c r="BQ68" s="208" t="str">
        <f>'新規登録用（本体）'!G68&amp;'新規登録用（本体）'!H68&amp;'新規登録用（本体）'!I68</f>
        <v/>
      </c>
      <c r="BR68" s="126" t="str">
        <f t="shared" si="37"/>
        <v/>
      </c>
      <c r="BS68" s="208" t="str">
        <f t="shared" si="38"/>
        <v/>
      </c>
      <c r="BT68" s="227">
        <f t="shared" si="24"/>
        <v>0</v>
      </c>
    </row>
    <row r="69" spans="1:72" s="208" customFormat="1" ht="25.35" customHeight="1" x14ac:dyDescent="0.2">
      <c r="A69" s="210">
        <f t="shared" si="16"/>
        <v>58</v>
      </c>
      <c r="B69" s="171" t="str">
        <f t="shared" si="2"/>
        <v/>
      </c>
      <c r="C69" s="44"/>
      <c r="D69" s="17" t="str">
        <f t="shared" si="17"/>
        <v/>
      </c>
      <c r="E69" s="17" t="str">
        <f t="shared" si="18"/>
        <v/>
      </c>
      <c r="F69" s="97"/>
      <c r="G69" s="16"/>
      <c r="H69" s="15"/>
      <c r="I69" s="17" t="str">
        <f>IF(OR(G69="",H69="",U69=""),"",IFERROR(VLOOKUP(G69&amp;H69&amp;U69,※編集不可※選択項目!$M$3:$R$51,5,FALSE),"該当なし"))</f>
        <v/>
      </c>
      <c r="J69" s="97"/>
      <c r="K69" s="15"/>
      <c r="L69" s="248"/>
      <c r="M69" s="15"/>
      <c r="N69" s="97"/>
      <c r="O69" s="97"/>
      <c r="P69" s="97"/>
      <c r="Q69" s="97"/>
      <c r="R69" s="97"/>
      <c r="S69" s="18" t="str">
        <f t="shared" si="29"/>
        <v/>
      </c>
      <c r="T69" s="15"/>
      <c r="U69" s="15"/>
      <c r="V69" s="15"/>
      <c r="W69" s="15"/>
      <c r="X69" s="15"/>
      <c r="Y69" s="15"/>
      <c r="Z69" s="16"/>
      <c r="AA69" s="16"/>
      <c r="AB69" s="101" t="str">
        <f>IF($C69&lt;&gt;"",※編集不可※選択項目!$J$2,"")</f>
        <v/>
      </c>
      <c r="AC69" s="23"/>
      <c r="AD69" s="97"/>
      <c r="AE69" s="99"/>
      <c r="AF69" s="201" t="str">
        <f t="shared" si="25"/>
        <v>-</v>
      </c>
      <c r="AG69" s="219"/>
      <c r="AH69" s="220"/>
      <c r="AI69" s="121" t="str">
        <f t="shared" si="19"/>
        <v/>
      </c>
      <c r="AJ69" s="221"/>
      <c r="AK69" s="222"/>
      <c r="AL69" s="223"/>
      <c r="AM69" s="224">
        <f>IFERROR(INDEX(※編集不可※選択項目!$R$3:$R$51,MATCH(BQ69,※編集不可※選択項目!$T$3:$T$51,0)),0)</f>
        <v>0</v>
      </c>
      <c r="AN69" s="224" t="str">
        <f t="shared" si="30"/>
        <v/>
      </c>
      <c r="AO69" s="224" t="str">
        <f>IF(BR69=※編集不可※選択項目!$L$3,VLOOKUP('新規登録用（本体）'!U69,※編集不可※選択項目!$P$2:$R$13,3,TRUE),AP69)</f>
        <v/>
      </c>
      <c r="AP69" s="224" t="str">
        <f>IF(BR69=※編集不可※選択項目!$L$15,VLOOKUP('新規登録用（本体）'!U69,※編集不可※選択項目!$P$14:$R$25,3,TRUE),AQ69)</f>
        <v/>
      </c>
      <c r="AQ69" s="224" t="str">
        <f>IF(BR69=※編集不可※選択項目!$L$27,VLOOKUP('新規登録用（本体）'!U69,※編集不可※選択項目!$P$26:$R$41,3,TRUE),AR69)</f>
        <v/>
      </c>
      <c r="AR69" s="224" t="str">
        <f>IF(BR69=※編集不可※選択項目!$L$43,VLOOKUP('新規登録用（本体）'!U69,※編集不可※選択項目!$P$42:$R$46,3,TRUE),AS69)</f>
        <v/>
      </c>
      <c r="AS69" s="224" t="str">
        <f>IF(BR69=※編集不可※選択項目!$L$48,VLOOKUP('新規登録用（本体）'!U69,※編集不可※選択項目!$P$47:$R$51,3,TRUE),"")</f>
        <v/>
      </c>
      <c r="AT69" s="225">
        <f>IFERROR(VLOOKUP(Y69&amp;G69&amp;H69,※編集不可※選択項目!X:Y,2,FALSE),0)</f>
        <v>0</v>
      </c>
      <c r="AU69" s="224">
        <f t="shared" si="20"/>
        <v>0</v>
      </c>
      <c r="AV69" s="224">
        <f>IFERROR(INDEX(※編集不可※選択項目!$S$3:$S$51,MATCH(BQ69,※編集不可※選択項目!$T$3:$T$51,0)),0)</f>
        <v>0</v>
      </c>
      <c r="AW69" s="224" t="str">
        <f t="shared" si="31"/>
        <v/>
      </c>
      <c r="AX69" s="224" t="str">
        <f>IF(BR69=※編集不可※選択項目!$L$3,VLOOKUP('新規登録用（本体）'!U69,※編集不可※選択項目!$P$2:$S$13,4,TRUE),AY69)</f>
        <v/>
      </c>
      <c r="AY69" s="224" t="str">
        <f>IF(BR69=※編集不可※選択項目!$L$15,VLOOKUP('新規登録用（本体）'!U69,※編集不可※選択項目!$P$14:$S$25,4,TRUE),AZ69)</f>
        <v/>
      </c>
      <c r="AZ69" s="224" t="str">
        <f>IF(BR69=※編集不可※選択項目!$L$27,VLOOKUP('新規登録用（本体）'!U69,※編集不可※選択項目!$P$26:$S$41,4,TRUE),BA69)</f>
        <v/>
      </c>
      <c r="BA69" s="224" t="str">
        <f>IF(BR69=※編集不可※選択項目!$L$43,VLOOKUP('新規登録用（本体）'!U69,※編集不可※選択項目!$P$42:$S$46,4,TRUE),BB69)</f>
        <v/>
      </c>
      <c r="BB69" s="224" t="str">
        <f>IF(BR69=※編集不可※選択項目!$L$48,VLOOKUP('新規登録用（本体）'!U69,※編集不可※選択項目!$P$47:$S$51,4,TRUE),"")</f>
        <v/>
      </c>
      <c r="BC69" s="225">
        <f>IFERROR(VLOOKUP(Y69&amp;G69&amp;H69,※編集不可※選択項目!X:Y,2,FALSE),0)</f>
        <v>0</v>
      </c>
      <c r="BD69" s="225">
        <f t="shared" si="21"/>
        <v>0</v>
      </c>
      <c r="BE69" s="225"/>
      <c r="BF69" s="225"/>
      <c r="BG69" s="225"/>
      <c r="BH69" s="225" t="str">
        <f t="shared" si="32"/>
        <v/>
      </c>
      <c r="BI69" s="226">
        <f t="shared" si="33"/>
        <v>0</v>
      </c>
      <c r="BJ69" s="226">
        <f t="shared" si="34"/>
        <v>0</v>
      </c>
      <c r="BK69" s="262">
        <f t="shared" si="28"/>
        <v>0</v>
      </c>
      <c r="BL69" s="226">
        <f t="shared" si="13"/>
        <v>0</v>
      </c>
      <c r="BM69" s="226" t="str">
        <f t="shared" si="35"/>
        <v/>
      </c>
      <c r="BN69" s="227">
        <f t="shared" si="36"/>
        <v>0</v>
      </c>
      <c r="BO69" s="227">
        <f t="shared" si="14"/>
        <v>0</v>
      </c>
      <c r="BP69" s="208" t="str">
        <f t="shared" si="15"/>
        <v>＜従来枠＞0 ＜トップ性能枠＞0</v>
      </c>
      <c r="BQ69" s="208" t="str">
        <f>'新規登録用（本体）'!G69&amp;'新規登録用（本体）'!H69&amp;'新規登録用（本体）'!I69</f>
        <v/>
      </c>
      <c r="BR69" s="126" t="str">
        <f t="shared" si="37"/>
        <v/>
      </c>
      <c r="BS69" s="208" t="str">
        <f t="shared" si="38"/>
        <v/>
      </c>
      <c r="BT69" s="227">
        <f t="shared" si="24"/>
        <v>0</v>
      </c>
    </row>
    <row r="70" spans="1:72" s="208" customFormat="1" ht="25.35" customHeight="1" x14ac:dyDescent="0.2">
      <c r="A70" s="210">
        <f t="shared" si="16"/>
        <v>59</v>
      </c>
      <c r="B70" s="171" t="str">
        <f t="shared" si="2"/>
        <v/>
      </c>
      <c r="C70" s="44"/>
      <c r="D70" s="17" t="str">
        <f t="shared" si="17"/>
        <v/>
      </c>
      <c r="E70" s="17" t="str">
        <f t="shared" si="18"/>
        <v/>
      </c>
      <c r="F70" s="97"/>
      <c r="G70" s="16"/>
      <c r="H70" s="15"/>
      <c r="I70" s="17" t="str">
        <f>IF(OR(G70="",H70="",U70=""),"",IFERROR(VLOOKUP(G70&amp;H70&amp;U70,※編集不可※選択項目!$M$3:$R$51,5,FALSE),"該当なし"))</f>
        <v/>
      </c>
      <c r="J70" s="97"/>
      <c r="K70" s="15"/>
      <c r="L70" s="248"/>
      <c r="M70" s="15"/>
      <c r="N70" s="97"/>
      <c r="O70" s="97"/>
      <c r="P70" s="97"/>
      <c r="Q70" s="97"/>
      <c r="R70" s="97"/>
      <c r="S70" s="18" t="str">
        <f t="shared" si="29"/>
        <v/>
      </c>
      <c r="T70" s="15"/>
      <c r="U70" s="15"/>
      <c r="V70" s="15"/>
      <c r="W70" s="15"/>
      <c r="X70" s="15"/>
      <c r="Y70" s="15"/>
      <c r="Z70" s="16"/>
      <c r="AA70" s="16"/>
      <c r="AB70" s="101" t="str">
        <f>IF($C70&lt;&gt;"",※編集不可※選択項目!$J$2,"")</f>
        <v/>
      </c>
      <c r="AC70" s="23"/>
      <c r="AD70" s="97"/>
      <c r="AE70" s="99"/>
      <c r="AF70" s="201" t="str">
        <f t="shared" si="25"/>
        <v>-</v>
      </c>
      <c r="AG70" s="219"/>
      <c r="AH70" s="220"/>
      <c r="AI70" s="121" t="str">
        <f t="shared" si="19"/>
        <v/>
      </c>
      <c r="AJ70" s="221"/>
      <c r="AK70" s="222"/>
      <c r="AL70" s="223"/>
      <c r="AM70" s="224">
        <f>IFERROR(INDEX(※編集不可※選択項目!$R$3:$R$51,MATCH(BQ70,※編集不可※選択項目!$T$3:$T$51,0)),0)</f>
        <v>0</v>
      </c>
      <c r="AN70" s="224" t="str">
        <f t="shared" si="30"/>
        <v/>
      </c>
      <c r="AO70" s="224" t="str">
        <f>IF(BR70=※編集不可※選択項目!$L$3,VLOOKUP('新規登録用（本体）'!U70,※編集不可※選択項目!$P$2:$R$13,3,TRUE),AP70)</f>
        <v/>
      </c>
      <c r="AP70" s="224" t="str">
        <f>IF(BR70=※編集不可※選択項目!$L$15,VLOOKUP('新規登録用（本体）'!U70,※編集不可※選択項目!$P$14:$R$25,3,TRUE),AQ70)</f>
        <v/>
      </c>
      <c r="AQ70" s="224" t="str">
        <f>IF(BR70=※編集不可※選択項目!$L$27,VLOOKUP('新規登録用（本体）'!U70,※編集不可※選択項目!$P$26:$R$41,3,TRUE),AR70)</f>
        <v/>
      </c>
      <c r="AR70" s="224" t="str">
        <f>IF(BR70=※編集不可※選択項目!$L$43,VLOOKUP('新規登録用（本体）'!U70,※編集不可※選択項目!$P$42:$R$46,3,TRUE),AS70)</f>
        <v/>
      </c>
      <c r="AS70" s="224" t="str">
        <f>IF(BR70=※編集不可※選択項目!$L$48,VLOOKUP('新規登録用（本体）'!U70,※編集不可※選択項目!$P$47:$R$51,3,TRUE),"")</f>
        <v/>
      </c>
      <c r="AT70" s="225">
        <f>IFERROR(VLOOKUP(Y70&amp;G70&amp;H70,※編集不可※選択項目!X:Y,2,FALSE),0)</f>
        <v>0</v>
      </c>
      <c r="AU70" s="224">
        <f t="shared" si="20"/>
        <v>0</v>
      </c>
      <c r="AV70" s="224">
        <f>IFERROR(INDEX(※編集不可※選択項目!$S$3:$S$51,MATCH(BQ70,※編集不可※選択項目!$T$3:$T$51,0)),0)</f>
        <v>0</v>
      </c>
      <c r="AW70" s="224" t="str">
        <f t="shared" si="31"/>
        <v/>
      </c>
      <c r="AX70" s="224" t="str">
        <f>IF(BR70=※編集不可※選択項目!$L$3,VLOOKUP('新規登録用（本体）'!U70,※編集不可※選択項目!$P$2:$S$13,4,TRUE),AY70)</f>
        <v/>
      </c>
      <c r="AY70" s="224" t="str">
        <f>IF(BR70=※編集不可※選択項目!$L$15,VLOOKUP('新規登録用（本体）'!U70,※編集不可※選択項目!$P$14:$S$25,4,TRUE),AZ70)</f>
        <v/>
      </c>
      <c r="AZ70" s="224" t="str">
        <f>IF(BR70=※編集不可※選択項目!$L$27,VLOOKUP('新規登録用（本体）'!U70,※編集不可※選択項目!$P$26:$S$41,4,TRUE),BA70)</f>
        <v/>
      </c>
      <c r="BA70" s="224" t="str">
        <f>IF(BR70=※編集不可※選択項目!$L$43,VLOOKUP('新規登録用（本体）'!U70,※編集不可※選択項目!$P$42:$S$46,4,TRUE),BB70)</f>
        <v/>
      </c>
      <c r="BB70" s="224" t="str">
        <f>IF(BR70=※編集不可※選択項目!$L$48,VLOOKUP('新規登録用（本体）'!U70,※編集不可※選択項目!$P$47:$S$51,4,TRUE),"")</f>
        <v/>
      </c>
      <c r="BC70" s="225">
        <f>IFERROR(VLOOKUP(Y70&amp;G70&amp;H70,※編集不可※選択項目!X:Y,2,FALSE),0)</f>
        <v>0</v>
      </c>
      <c r="BD70" s="225">
        <f t="shared" si="21"/>
        <v>0</v>
      </c>
      <c r="BE70" s="225"/>
      <c r="BF70" s="225"/>
      <c r="BG70" s="225"/>
      <c r="BH70" s="225" t="str">
        <f t="shared" si="32"/>
        <v/>
      </c>
      <c r="BI70" s="226">
        <f t="shared" si="33"/>
        <v>0</v>
      </c>
      <c r="BJ70" s="226">
        <f t="shared" si="34"/>
        <v>0</v>
      </c>
      <c r="BK70" s="262">
        <f t="shared" si="28"/>
        <v>0</v>
      </c>
      <c r="BL70" s="226">
        <f t="shared" si="13"/>
        <v>0</v>
      </c>
      <c r="BM70" s="226" t="str">
        <f t="shared" si="35"/>
        <v/>
      </c>
      <c r="BN70" s="227">
        <f t="shared" si="36"/>
        <v>0</v>
      </c>
      <c r="BO70" s="227">
        <f t="shared" si="14"/>
        <v>0</v>
      </c>
      <c r="BP70" s="208" t="str">
        <f t="shared" si="15"/>
        <v>＜従来枠＞0 ＜トップ性能枠＞0</v>
      </c>
      <c r="BQ70" s="208" t="str">
        <f>'新規登録用（本体）'!G70&amp;'新規登録用（本体）'!H70&amp;'新規登録用（本体）'!I70</f>
        <v/>
      </c>
      <c r="BR70" s="126" t="str">
        <f t="shared" si="37"/>
        <v/>
      </c>
      <c r="BS70" s="208" t="str">
        <f t="shared" si="38"/>
        <v/>
      </c>
      <c r="BT70" s="227">
        <f t="shared" si="24"/>
        <v>0</v>
      </c>
    </row>
    <row r="71" spans="1:72" s="208" customFormat="1" ht="25.35" customHeight="1" x14ac:dyDescent="0.2">
      <c r="A71" s="210">
        <f t="shared" si="16"/>
        <v>60</v>
      </c>
      <c r="B71" s="171" t="str">
        <f t="shared" si="2"/>
        <v/>
      </c>
      <c r="C71" s="44"/>
      <c r="D71" s="17" t="str">
        <f t="shared" si="17"/>
        <v/>
      </c>
      <c r="E71" s="17" t="str">
        <f t="shared" si="18"/>
        <v/>
      </c>
      <c r="F71" s="97"/>
      <c r="G71" s="16"/>
      <c r="H71" s="15"/>
      <c r="I71" s="17" t="str">
        <f>IF(OR(G71="",H71="",U71=""),"",IFERROR(VLOOKUP(G71&amp;H71&amp;U71,※編集不可※選択項目!$M$3:$R$51,5,FALSE),"該当なし"))</f>
        <v/>
      </c>
      <c r="J71" s="97"/>
      <c r="K71" s="15"/>
      <c r="L71" s="248"/>
      <c r="M71" s="15"/>
      <c r="N71" s="97"/>
      <c r="O71" s="97"/>
      <c r="P71" s="97"/>
      <c r="Q71" s="97"/>
      <c r="R71" s="97"/>
      <c r="S71" s="18" t="str">
        <f t="shared" si="29"/>
        <v/>
      </c>
      <c r="T71" s="15"/>
      <c r="U71" s="15"/>
      <c r="V71" s="15"/>
      <c r="W71" s="15"/>
      <c r="X71" s="15"/>
      <c r="Y71" s="15"/>
      <c r="Z71" s="16"/>
      <c r="AA71" s="16"/>
      <c r="AB71" s="101" t="str">
        <f>IF($C71&lt;&gt;"",※編集不可※選択項目!$J$2,"")</f>
        <v/>
      </c>
      <c r="AC71" s="23"/>
      <c r="AD71" s="97"/>
      <c r="AE71" s="99"/>
      <c r="AF71" s="201" t="str">
        <f t="shared" si="25"/>
        <v>-</v>
      </c>
      <c r="AG71" s="219"/>
      <c r="AH71" s="220"/>
      <c r="AI71" s="121" t="str">
        <f t="shared" si="19"/>
        <v/>
      </c>
      <c r="AJ71" s="221"/>
      <c r="AK71" s="222"/>
      <c r="AL71" s="223"/>
      <c r="AM71" s="224">
        <f>IFERROR(INDEX(※編集不可※選択項目!$R$3:$R$51,MATCH(BQ71,※編集不可※選択項目!$T$3:$T$51,0)),0)</f>
        <v>0</v>
      </c>
      <c r="AN71" s="224" t="str">
        <f t="shared" si="30"/>
        <v/>
      </c>
      <c r="AO71" s="224" t="str">
        <f>IF(BR71=※編集不可※選択項目!$L$3,VLOOKUP('新規登録用（本体）'!U71,※編集不可※選択項目!$P$2:$R$13,3,TRUE),AP71)</f>
        <v/>
      </c>
      <c r="AP71" s="224" t="str">
        <f>IF(BR71=※編集不可※選択項目!$L$15,VLOOKUP('新規登録用（本体）'!U71,※編集不可※選択項目!$P$14:$R$25,3,TRUE),AQ71)</f>
        <v/>
      </c>
      <c r="AQ71" s="224" t="str">
        <f>IF(BR71=※編集不可※選択項目!$L$27,VLOOKUP('新規登録用（本体）'!U71,※編集不可※選択項目!$P$26:$R$41,3,TRUE),AR71)</f>
        <v/>
      </c>
      <c r="AR71" s="224" t="str">
        <f>IF(BR71=※編集不可※選択項目!$L$43,VLOOKUP('新規登録用（本体）'!U71,※編集不可※選択項目!$P$42:$R$46,3,TRUE),AS71)</f>
        <v/>
      </c>
      <c r="AS71" s="224" t="str">
        <f>IF(BR71=※編集不可※選択項目!$L$48,VLOOKUP('新規登録用（本体）'!U71,※編集不可※選択項目!$P$47:$R$51,3,TRUE),"")</f>
        <v/>
      </c>
      <c r="AT71" s="225">
        <f>IFERROR(VLOOKUP(Y71&amp;G71&amp;H71,※編集不可※選択項目!X:Y,2,FALSE),0)</f>
        <v>0</v>
      </c>
      <c r="AU71" s="224">
        <f t="shared" si="20"/>
        <v>0</v>
      </c>
      <c r="AV71" s="224">
        <f>IFERROR(INDEX(※編集不可※選択項目!$S$3:$S$51,MATCH(BQ71,※編集不可※選択項目!$T$3:$T$51,0)),0)</f>
        <v>0</v>
      </c>
      <c r="AW71" s="224" t="str">
        <f t="shared" si="31"/>
        <v/>
      </c>
      <c r="AX71" s="224" t="str">
        <f>IF(BR71=※編集不可※選択項目!$L$3,VLOOKUP('新規登録用（本体）'!U71,※編集不可※選択項目!$P$2:$S$13,4,TRUE),AY71)</f>
        <v/>
      </c>
      <c r="AY71" s="224" t="str">
        <f>IF(BR71=※編集不可※選択項目!$L$15,VLOOKUP('新規登録用（本体）'!U71,※編集不可※選択項目!$P$14:$S$25,4,TRUE),AZ71)</f>
        <v/>
      </c>
      <c r="AZ71" s="224" t="str">
        <f>IF(BR71=※編集不可※選択項目!$L$27,VLOOKUP('新規登録用（本体）'!U71,※編集不可※選択項目!$P$26:$S$41,4,TRUE),BA71)</f>
        <v/>
      </c>
      <c r="BA71" s="224" t="str">
        <f>IF(BR71=※編集不可※選択項目!$L$43,VLOOKUP('新規登録用（本体）'!U71,※編集不可※選択項目!$P$42:$S$46,4,TRUE),BB71)</f>
        <v/>
      </c>
      <c r="BB71" s="224" t="str">
        <f>IF(BR71=※編集不可※選択項目!$L$48,VLOOKUP('新規登録用（本体）'!U71,※編集不可※選択項目!$P$47:$S$51,4,TRUE),"")</f>
        <v/>
      </c>
      <c r="BC71" s="225">
        <f>IFERROR(VLOOKUP(Y71&amp;G71&amp;H71,※編集不可※選択項目!X:Y,2,FALSE),0)</f>
        <v>0</v>
      </c>
      <c r="BD71" s="225">
        <f t="shared" si="21"/>
        <v>0</v>
      </c>
      <c r="BE71" s="225"/>
      <c r="BF71" s="225"/>
      <c r="BG71" s="225"/>
      <c r="BH71" s="225" t="str">
        <f t="shared" si="32"/>
        <v/>
      </c>
      <c r="BI71" s="226">
        <f t="shared" si="33"/>
        <v>0</v>
      </c>
      <c r="BJ71" s="226">
        <f t="shared" si="34"/>
        <v>0</v>
      </c>
      <c r="BK71" s="262">
        <f t="shared" si="28"/>
        <v>0</v>
      </c>
      <c r="BL71" s="226">
        <f t="shared" si="13"/>
        <v>0</v>
      </c>
      <c r="BM71" s="226" t="str">
        <f t="shared" si="35"/>
        <v/>
      </c>
      <c r="BN71" s="227">
        <f t="shared" si="36"/>
        <v>0</v>
      </c>
      <c r="BO71" s="227">
        <f t="shared" si="14"/>
        <v>0</v>
      </c>
      <c r="BP71" s="208" t="str">
        <f t="shared" si="15"/>
        <v>＜従来枠＞0 ＜トップ性能枠＞0</v>
      </c>
      <c r="BQ71" s="208" t="str">
        <f>'新規登録用（本体）'!G71&amp;'新規登録用（本体）'!H71&amp;'新規登録用（本体）'!I71</f>
        <v/>
      </c>
      <c r="BR71" s="126" t="str">
        <f t="shared" si="37"/>
        <v/>
      </c>
      <c r="BS71" s="208" t="str">
        <f t="shared" si="38"/>
        <v/>
      </c>
      <c r="BT71" s="227">
        <f t="shared" si="24"/>
        <v>0</v>
      </c>
    </row>
    <row r="72" spans="1:72" s="208" customFormat="1" ht="25.35" customHeight="1" x14ac:dyDescent="0.2">
      <c r="A72" s="210">
        <f t="shared" si="16"/>
        <v>61</v>
      </c>
      <c r="B72" s="171" t="str">
        <f t="shared" si="2"/>
        <v/>
      </c>
      <c r="C72" s="44"/>
      <c r="D72" s="17" t="str">
        <f t="shared" si="17"/>
        <v/>
      </c>
      <c r="E72" s="17" t="str">
        <f t="shared" si="18"/>
        <v/>
      </c>
      <c r="F72" s="97"/>
      <c r="G72" s="16"/>
      <c r="H72" s="15"/>
      <c r="I72" s="17" t="str">
        <f>IF(OR(G72="",H72="",U72=""),"",IFERROR(VLOOKUP(G72&amp;H72&amp;U72,※編集不可※選択項目!$M$3:$R$51,5,FALSE),"該当なし"))</f>
        <v/>
      </c>
      <c r="J72" s="97"/>
      <c r="K72" s="15"/>
      <c r="L72" s="248"/>
      <c r="M72" s="15"/>
      <c r="N72" s="97"/>
      <c r="O72" s="97"/>
      <c r="P72" s="97"/>
      <c r="Q72" s="97"/>
      <c r="R72" s="97"/>
      <c r="S72" s="18" t="str">
        <f t="shared" si="29"/>
        <v/>
      </c>
      <c r="T72" s="15"/>
      <c r="U72" s="15"/>
      <c r="V72" s="15"/>
      <c r="W72" s="15"/>
      <c r="X72" s="15"/>
      <c r="Y72" s="15"/>
      <c r="Z72" s="16"/>
      <c r="AA72" s="16"/>
      <c r="AB72" s="101" t="str">
        <f>IF($C72&lt;&gt;"",※編集不可※選択項目!$J$2,"")</f>
        <v/>
      </c>
      <c r="AC72" s="23"/>
      <c r="AD72" s="97"/>
      <c r="AE72" s="99"/>
      <c r="AF72" s="201" t="str">
        <f t="shared" si="25"/>
        <v>-</v>
      </c>
      <c r="AG72" s="219"/>
      <c r="AH72" s="220"/>
      <c r="AI72" s="121" t="str">
        <f t="shared" si="19"/>
        <v/>
      </c>
      <c r="AJ72" s="221"/>
      <c r="AK72" s="222"/>
      <c r="AL72" s="223"/>
      <c r="AM72" s="224">
        <f>IFERROR(INDEX(※編集不可※選択項目!$R$3:$R$51,MATCH(BQ72,※編集不可※選択項目!$T$3:$T$51,0)),0)</f>
        <v>0</v>
      </c>
      <c r="AN72" s="224" t="str">
        <f t="shared" si="30"/>
        <v/>
      </c>
      <c r="AO72" s="224" t="str">
        <f>IF(BR72=※編集不可※選択項目!$L$3,VLOOKUP('新規登録用（本体）'!U72,※編集不可※選択項目!$P$2:$R$13,3,TRUE),AP72)</f>
        <v/>
      </c>
      <c r="AP72" s="224" t="str">
        <f>IF(BR72=※編集不可※選択項目!$L$15,VLOOKUP('新規登録用（本体）'!U72,※編集不可※選択項目!$P$14:$R$25,3,TRUE),AQ72)</f>
        <v/>
      </c>
      <c r="AQ72" s="224" t="str">
        <f>IF(BR72=※編集不可※選択項目!$L$27,VLOOKUP('新規登録用（本体）'!U72,※編集不可※選択項目!$P$26:$R$41,3,TRUE),AR72)</f>
        <v/>
      </c>
      <c r="AR72" s="224" t="str">
        <f>IF(BR72=※編集不可※選択項目!$L$43,VLOOKUP('新規登録用（本体）'!U72,※編集不可※選択項目!$P$42:$R$46,3,TRUE),AS72)</f>
        <v/>
      </c>
      <c r="AS72" s="224" t="str">
        <f>IF(BR72=※編集不可※選択項目!$L$48,VLOOKUP('新規登録用（本体）'!U72,※編集不可※選択項目!$P$47:$R$51,3,TRUE),"")</f>
        <v/>
      </c>
      <c r="AT72" s="225">
        <f>IFERROR(VLOOKUP(Y72&amp;G72&amp;H72,※編集不可※選択項目!X:Y,2,FALSE),0)</f>
        <v>0</v>
      </c>
      <c r="AU72" s="224">
        <f t="shared" si="20"/>
        <v>0</v>
      </c>
      <c r="AV72" s="224">
        <f>IFERROR(INDEX(※編集不可※選択項目!$S$3:$S$51,MATCH(BQ72,※編集不可※選択項目!$T$3:$T$51,0)),0)</f>
        <v>0</v>
      </c>
      <c r="AW72" s="224" t="str">
        <f t="shared" si="31"/>
        <v/>
      </c>
      <c r="AX72" s="224" t="str">
        <f>IF(BR72=※編集不可※選択項目!$L$3,VLOOKUP('新規登録用（本体）'!U72,※編集不可※選択項目!$P$2:$S$13,4,TRUE),AY72)</f>
        <v/>
      </c>
      <c r="AY72" s="224" t="str">
        <f>IF(BR72=※編集不可※選択項目!$L$15,VLOOKUP('新規登録用（本体）'!U72,※編集不可※選択項目!$P$14:$S$25,4,TRUE),AZ72)</f>
        <v/>
      </c>
      <c r="AZ72" s="224" t="str">
        <f>IF(BR72=※編集不可※選択項目!$L$27,VLOOKUP('新規登録用（本体）'!U72,※編集不可※選択項目!$P$26:$S$41,4,TRUE),BA72)</f>
        <v/>
      </c>
      <c r="BA72" s="224" t="str">
        <f>IF(BR72=※編集不可※選択項目!$L$43,VLOOKUP('新規登録用（本体）'!U72,※編集不可※選択項目!$P$42:$S$46,4,TRUE),BB72)</f>
        <v/>
      </c>
      <c r="BB72" s="224" t="str">
        <f>IF(BR72=※編集不可※選択項目!$L$48,VLOOKUP('新規登録用（本体）'!U72,※編集不可※選択項目!$P$47:$S$51,4,TRUE),"")</f>
        <v/>
      </c>
      <c r="BC72" s="225">
        <f>IFERROR(VLOOKUP(Y72&amp;G72&amp;H72,※編集不可※選択項目!X:Y,2,FALSE),0)</f>
        <v>0</v>
      </c>
      <c r="BD72" s="225">
        <f t="shared" si="21"/>
        <v>0</v>
      </c>
      <c r="BE72" s="225"/>
      <c r="BF72" s="225"/>
      <c r="BG72" s="225"/>
      <c r="BH72" s="225" t="str">
        <f t="shared" si="32"/>
        <v/>
      </c>
      <c r="BI72" s="226">
        <f t="shared" si="33"/>
        <v>0</v>
      </c>
      <c r="BJ72" s="226">
        <f t="shared" si="34"/>
        <v>0</v>
      </c>
      <c r="BK72" s="262">
        <f t="shared" si="28"/>
        <v>0</v>
      </c>
      <c r="BL72" s="226">
        <f t="shared" si="13"/>
        <v>0</v>
      </c>
      <c r="BM72" s="226" t="str">
        <f t="shared" si="35"/>
        <v/>
      </c>
      <c r="BN72" s="227">
        <f t="shared" si="36"/>
        <v>0</v>
      </c>
      <c r="BO72" s="227">
        <f t="shared" si="14"/>
        <v>0</v>
      </c>
      <c r="BP72" s="208" t="str">
        <f t="shared" si="15"/>
        <v>＜従来枠＞0 ＜トップ性能枠＞0</v>
      </c>
      <c r="BQ72" s="208" t="str">
        <f>'新規登録用（本体）'!G72&amp;'新規登録用（本体）'!H72&amp;'新規登録用（本体）'!I72</f>
        <v/>
      </c>
      <c r="BR72" s="126" t="str">
        <f t="shared" si="37"/>
        <v/>
      </c>
      <c r="BS72" s="208" t="str">
        <f t="shared" si="38"/>
        <v/>
      </c>
      <c r="BT72" s="227">
        <f t="shared" si="24"/>
        <v>0</v>
      </c>
    </row>
    <row r="73" spans="1:72" s="208" customFormat="1" ht="25.35" customHeight="1" x14ac:dyDescent="0.2">
      <c r="A73" s="210">
        <f t="shared" si="16"/>
        <v>62</v>
      </c>
      <c r="B73" s="171" t="str">
        <f t="shared" si="2"/>
        <v/>
      </c>
      <c r="C73" s="44"/>
      <c r="D73" s="17" t="str">
        <f t="shared" si="17"/>
        <v/>
      </c>
      <c r="E73" s="17" t="str">
        <f t="shared" si="18"/>
        <v/>
      </c>
      <c r="F73" s="97"/>
      <c r="G73" s="16"/>
      <c r="H73" s="15"/>
      <c r="I73" s="17" t="str">
        <f>IF(OR(G73="",H73="",U73=""),"",IFERROR(VLOOKUP(G73&amp;H73&amp;U73,※編集不可※選択項目!$M$3:$R$51,5,FALSE),"該当なし"))</f>
        <v/>
      </c>
      <c r="J73" s="97"/>
      <c r="K73" s="15"/>
      <c r="L73" s="248"/>
      <c r="M73" s="15"/>
      <c r="N73" s="97"/>
      <c r="O73" s="97"/>
      <c r="P73" s="97"/>
      <c r="Q73" s="97"/>
      <c r="R73" s="97"/>
      <c r="S73" s="18" t="str">
        <f t="shared" si="29"/>
        <v/>
      </c>
      <c r="T73" s="15"/>
      <c r="U73" s="15"/>
      <c r="V73" s="15"/>
      <c r="W73" s="15"/>
      <c r="X73" s="15"/>
      <c r="Y73" s="15"/>
      <c r="Z73" s="16"/>
      <c r="AA73" s="16"/>
      <c r="AB73" s="101" t="str">
        <f>IF($C73&lt;&gt;"",※編集不可※選択項目!$J$2,"")</f>
        <v/>
      </c>
      <c r="AC73" s="23"/>
      <c r="AD73" s="97"/>
      <c r="AE73" s="99"/>
      <c r="AF73" s="201" t="str">
        <f t="shared" si="25"/>
        <v>-</v>
      </c>
      <c r="AG73" s="219"/>
      <c r="AH73" s="220"/>
      <c r="AI73" s="121" t="str">
        <f t="shared" si="19"/>
        <v/>
      </c>
      <c r="AJ73" s="221"/>
      <c r="AK73" s="222"/>
      <c r="AL73" s="223"/>
      <c r="AM73" s="224">
        <f>IFERROR(INDEX(※編集不可※選択項目!$R$3:$R$51,MATCH(BQ73,※編集不可※選択項目!$T$3:$T$51,0)),0)</f>
        <v>0</v>
      </c>
      <c r="AN73" s="224" t="str">
        <f t="shared" si="30"/>
        <v/>
      </c>
      <c r="AO73" s="224" t="str">
        <f>IF(BR73=※編集不可※選択項目!$L$3,VLOOKUP('新規登録用（本体）'!U73,※編集不可※選択項目!$P$2:$R$13,3,TRUE),AP73)</f>
        <v/>
      </c>
      <c r="AP73" s="224" t="str">
        <f>IF(BR73=※編集不可※選択項目!$L$15,VLOOKUP('新規登録用（本体）'!U73,※編集不可※選択項目!$P$14:$R$25,3,TRUE),AQ73)</f>
        <v/>
      </c>
      <c r="AQ73" s="224" t="str">
        <f>IF(BR73=※編集不可※選択項目!$L$27,VLOOKUP('新規登録用（本体）'!U73,※編集不可※選択項目!$P$26:$R$41,3,TRUE),AR73)</f>
        <v/>
      </c>
      <c r="AR73" s="224" t="str">
        <f>IF(BR73=※編集不可※選択項目!$L$43,VLOOKUP('新規登録用（本体）'!U73,※編集不可※選択項目!$P$42:$R$46,3,TRUE),AS73)</f>
        <v/>
      </c>
      <c r="AS73" s="224" t="str">
        <f>IF(BR73=※編集不可※選択項目!$L$48,VLOOKUP('新規登録用（本体）'!U73,※編集不可※選択項目!$P$47:$R$51,3,TRUE),"")</f>
        <v/>
      </c>
      <c r="AT73" s="225">
        <f>IFERROR(VLOOKUP(Y73&amp;G73&amp;H73,※編集不可※選択項目!X:Y,2,FALSE),0)</f>
        <v>0</v>
      </c>
      <c r="AU73" s="224">
        <f t="shared" si="20"/>
        <v>0</v>
      </c>
      <c r="AV73" s="224">
        <f>IFERROR(INDEX(※編集不可※選択項目!$S$3:$S$51,MATCH(BQ73,※編集不可※選択項目!$T$3:$T$51,0)),0)</f>
        <v>0</v>
      </c>
      <c r="AW73" s="224" t="str">
        <f t="shared" si="31"/>
        <v/>
      </c>
      <c r="AX73" s="224" t="str">
        <f>IF(BR73=※編集不可※選択項目!$L$3,VLOOKUP('新規登録用（本体）'!U73,※編集不可※選択項目!$P$2:$S$13,4,TRUE),AY73)</f>
        <v/>
      </c>
      <c r="AY73" s="224" t="str">
        <f>IF(BR73=※編集不可※選択項目!$L$15,VLOOKUP('新規登録用（本体）'!U73,※編集不可※選択項目!$P$14:$S$25,4,TRUE),AZ73)</f>
        <v/>
      </c>
      <c r="AZ73" s="224" t="str">
        <f>IF(BR73=※編集不可※選択項目!$L$27,VLOOKUP('新規登録用（本体）'!U73,※編集不可※選択項目!$P$26:$S$41,4,TRUE),BA73)</f>
        <v/>
      </c>
      <c r="BA73" s="224" t="str">
        <f>IF(BR73=※編集不可※選択項目!$L$43,VLOOKUP('新規登録用（本体）'!U73,※編集不可※選択項目!$P$42:$S$46,4,TRUE),BB73)</f>
        <v/>
      </c>
      <c r="BB73" s="224" t="str">
        <f>IF(BR73=※編集不可※選択項目!$L$48,VLOOKUP('新規登録用（本体）'!U73,※編集不可※選択項目!$P$47:$S$51,4,TRUE),"")</f>
        <v/>
      </c>
      <c r="BC73" s="225">
        <f>IFERROR(VLOOKUP(Y73&amp;G73&amp;H73,※編集不可※選択項目!X:Y,2,FALSE),0)</f>
        <v>0</v>
      </c>
      <c r="BD73" s="225">
        <f t="shared" si="21"/>
        <v>0</v>
      </c>
      <c r="BE73" s="225"/>
      <c r="BF73" s="225"/>
      <c r="BG73" s="225"/>
      <c r="BH73" s="225" t="str">
        <f t="shared" si="32"/>
        <v/>
      </c>
      <c r="BI73" s="226">
        <f t="shared" si="33"/>
        <v>0</v>
      </c>
      <c r="BJ73" s="226">
        <f t="shared" si="34"/>
        <v>0</v>
      </c>
      <c r="BK73" s="262">
        <f t="shared" si="28"/>
        <v>0</v>
      </c>
      <c r="BL73" s="226">
        <f t="shared" si="13"/>
        <v>0</v>
      </c>
      <c r="BM73" s="226" t="str">
        <f t="shared" si="35"/>
        <v/>
      </c>
      <c r="BN73" s="227">
        <f t="shared" si="36"/>
        <v>0</v>
      </c>
      <c r="BO73" s="227">
        <f t="shared" si="14"/>
        <v>0</v>
      </c>
      <c r="BP73" s="208" t="str">
        <f t="shared" si="15"/>
        <v>＜従来枠＞0 ＜トップ性能枠＞0</v>
      </c>
      <c r="BQ73" s="208" t="str">
        <f>'新規登録用（本体）'!G73&amp;'新規登録用（本体）'!H73&amp;'新規登録用（本体）'!I73</f>
        <v/>
      </c>
      <c r="BR73" s="126" t="str">
        <f t="shared" si="37"/>
        <v/>
      </c>
      <c r="BS73" s="208" t="str">
        <f t="shared" si="38"/>
        <v/>
      </c>
      <c r="BT73" s="227">
        <f t="shared" si="24"/>
        <v>0</v>
      </c>
    </row>
    <row r="74" spans="1:72" s="208" customFormat="1" ht="25.35" customHeight="1" x14ac:dyDescent="0.2">
      <c r="A74" s="210">
        <f t="shared" si="16"/>
        <v>63</v>
      </c>
      <c r="B74" s="171" t="str">
        <f t="shared" si="2"/>
        <v/>
      </c>
      <c r="C74" s="44"/>
      <c r="D74" s="17" t="str">
        <f t="shared" si="17"/>
        <v/>
      </c>
      <c r="E74" s="17" t="str">
        <f t="shared" si="18"/>
        <v/>
      </c>
      <c r="F74" s="97"/>
      <c r="G74" s="16"/>
      <c r="H74" s="15"/>
      <c r="I74" s="17" t="str">
        <f>IF(OR(G74="",H74="",U74=""),"",IFERROR(VLOOKUP(G74&amp;H74&amp;U74,※編集不可※選択項目!$M$3:$R$51,5,FALSE),"該当なし"))</f>
        <v/>
      </c>
      <c r="J74" s="97"/>
      <c r="K74" s="15"/>
      <c r="L74" s="248"/>
      <c r="M74" s="15"/>
      <c r="N74" s="97"/>
      <c r="O74" s="97"/>
      <c r="P74" s="97"/>
      <c r="Q74" s="97"/>
      <c r="R74" s="97"/>
      <c r="S74" s="18" t="str">
        <f t="shared" si="29"/>
        <v/>
      </c>
      <c r="T74" s="15"/>
      <c r="U74" s="15"/>
      <c r="V74" s="15"/>
      <c r="W74" s="15"/>
      <c r="X74" s="15"/>
      <c r="Y74" s="15"/>
      <c r="Z74" s="16"/>
      <c r="AA74" s="16"/>
      <c r="AB74" s="101" t="str">
        <f>IF($C74&lt;&gt;"",※編集不可※選択項目!$J$2,"")</f>
        <v/>
      </c>
      <c r="AC74" s="23"/>
      <c r="AD74" s="97"/>
      <c r="AE74" s="99"/>
      <c r="AF74" s="201" t="str">
        <f t="shared" si="25"/>
        <v>-</v>
      </c>
      <c r="AG74" s="219"/>
      <c r="AH74" s="220"/>
      <c r="AI74" s="121" t="str">
        <f t="shared" si="19"/>
        <v/>
      </c>
      <c r="AJ74" s="221"/>
      <c r="AK74" s="222"/>
      <c r="AL74" s="223"/>
      <c r="AM74" s="224">
        <f>IFERROR(INDEX(※編集不可※選択項目!$R$3:$R$51,MATCH(BQ74,※編集不可※選択項目!$T$3:$T$51,0)),0)</f>
        <v>0</v>
      </c>
      <c r="AN74" s="224" t="str">
        <f t="shared" si="30"/>
        <v/>
      </c>
      <c r="AO74" s="224" t="str">
        <f>IF(BR74=※編集不可※選択項目!$L$3,VLOOKUP('新規登録用（本体）'!U74,※編集不可※選択項目!$P$2:$R$13,3,TRUE),AP74)</f>
        <v/>
      </c>
      <c r="AP74" s="224" t="str">
        <f>IF(BR74=※編集不可※選択項目!$L$15,VLOOKUP('新規登録用（本体）'!U74,※編集不可※選択項目!$P$14:$R$25,3,TRUE),AQ74)</f>
        <v/>
      </c>
      <c r="AQ74" s="224" t="str">
        <f>IF(BR74=※編集不可※選択項目!$L$27,VLOOKUP('新規登録用（本体）'!U74,※編集不可※選択項目!$P$26:$R$41,3,TRUE),AR74)</f>
        <v/>
      </c>
      <c r="AR74" s="224" t="str">
        <f>IF(BR74=※編集不可※選択項目!$L$43,VLOOKUP('新規登録用（本体）'!U74,※編集不可※選択項目!$P$42:$R$46,3,TRUE),AS74)</f>
        <v/>
      </c>
      <c r="AS74" s="224" t="str">
        <f>IF(BR74=※編集不可※選択項目!$L$48,VLOOKUP('新規登録用（本体）'!U74,※編集不可※選択項目!$P$47:$R$51,3,TRUE),"")</f>
        <v/>
      </c>
      <c r="AT74" s="225">
        <f>IFERROR(VLOOKUP(Y74&amp;G74&amp;H74,※編集不可※選択項目!X:Y,2,FALSE),0)</f>
        <v>0</v>
      </c>
      <c r="AU74" s="224">
        <f t="shared" si="20"/>
        <v>0</v>
      </c>
      <c r="AV74" s="224">
        <f>IFERROR(INDEX(※編集不可※選択項目!$S$3:$S$51,MATCH(BQ74,※編集不可※選択項目!$T$3:$T$51,0)),0)</f>
        <v>0</v>
      </c>
      <c r="AW74" s="224" t="str">
        <f t="shared" si="31"/>
        <v/>
      </c>
      <c r="AX74" s="224" t="str">
        <f>IF(BR74=※編集不可※選択項目!$L$3,VLOOKUP('新規登録用（本体）'!U74,※編集不可※選択項目!$P$2:$S$13,4,TRUE),AY74)</f>
        <v/>
      </c>
      <c r="AY74" s="224" t="str">
        <f>IF(BR74=※編集不可※選択項目!$L$15,VLOOKUP('新規登録用（本体）'!U74,※編集不可※選択項目!$P$14:$S$25,4,TRUE),AZ74)</f>
        <v/>
      </c>
      <c r="AZ74" s="224" t="str">
        <f>IF(BR74=※編集不可※選択項目!$L$27,VLOOKUP('新規登録用（本体）'!U74,※編集不可※選択項目!$P$26:$S$41,4,TRUE),BA74)</f>
        <v/>
      </c>
      <c r="BA74" s="224" t="str">
        <f>IF(BR74=※編集不可※選択項目!$L$43,VLOOKUP('新規登録用（本体）'!U74,※編集不可※選択項目!$P$42:$S$46,4,TRUE),BB74)</f>
        <v/>
      </c>
      <c r="BB74" s="224" t="str">
        <f>IF(BR74=※編集不可※選択項目!$L$48,VLOOKUP('新規登録用（本体）'!U74,※編集不可※選択項目!$P$47:$S$51,4,TRUE),"")</f>
        <v/>
      </c>
      <c r="BC74" s="225">
        <f>IFERROR(VLOOKUP(Y74&amp;G74&amp;H74,※編集不可※選択項目!X:Y,2,FALSE),0)</f>
        <v>0</v>
      </c>
      <c r="BD74" s="225">
        <f t="shared" si="21"/>
        <v>0</v>
      </c>
      <c r="BE74" s="225"/>
      <c r="BF74" s="225"/>
      <c r="BG74" s="225"/>
      <c r="BH74" s="225" t="str">
        <f t="shared" si="32"/>
        <v/>
      </c>
      <c r="BI74" s="226">
        <f t="shared" si="33"/>
        <v>0</v>
      </c>
      <c r="BJ74" s="226">
        <f t="shared" si="34"/>
        <v>0</v>
      </c>
      <c r="BK74" s="262">
        <f t="shared" si="28"/>
        <v>0</v>
      </c>
      <c r="BL74" s="226">
        <f t="shared" si="13"/>
        <v>0</v>
      </c>
      <c r="BM74" s="226" t="str">
        <f t="shared" si="35"/>
        <v/>
      </c>
      <c r="BN74" s="227">
        <f t="shared" si="36"/>
        <v>0</v>
      </c>
      <c r="BO74" s="227">
        <f t="shared" si="14"/>
        <v>0</v>
      </c>
      <c r="BP74" s="208" t="str">
        <f t="shared" si="15"/>
        <v>＜従来枠＞0 ＜トップ性能枠＞0</v>
      </c>
      <c r="BQ74" s="208" t="str">
        <f>'新規登録用（本体）'!G74&amp;'新規登録用（本体）'!H74&amp;'新規登録用（本体）'!I74</f>
        <v/>
      </c>
      <c r="BR74" s="126" t="str">
        <f t="shared" si="37"/>
        <v/>
      </c>
      <c r="BS74" s="208" t="str">
        <f t="shared" si="38"/>
        <v/>
      </c>
      <c r="BT74" s="227">
        <f t="shared" si="24"/>
        <v>0</v>
      </c>
    </row>
    <row r="75" spans="1:72" s="208" customFormat="1" ht="25.35" customHeight="1" x14ac:dyDescent="0.2">
      <c r="A75" s="210">
        <f t="shared" si="16"/>
        <v>64</v>
      </c>
      <c r="B75" s="171" t="str">
        <f t="shared" ref="B75:B138" si="39">IF($C75="","","高効率空調")</f>
        <v/>
      </c>
      <c r="C75" s="44"/>
      <c r="D75" s="17" t="str">
        <f t="shared" si="17"/>
        <v/>
      </c>
      <c r="E75" s="17" t="str">
        <f t="shared" si="18"/>
        <v/>
      </c>
      <c r="F75" s="97"/>
      <c r="G75" s="16"/>
      <c r="H75" s="15"/>
      <c r="I75" s="17" t="str">
        <f>IF(OR(G75="",H75="",U75=""),"",IFERROR(VLOOKUP(G75&amp;H75&amp;U75,※編集不可※選択項目!$M$3:$R$51,5,FALSE),"該当なし"))</f>
        <v/>
      </c>
      <c r="J75" s="97"/>
      <c r="K75" s="15"/>
      <c r="L75" s="248"/>
      <c r="M75" s="15"/>
      <c r="N75" s="97"/>
      <c r="O75" s="97"/>
      <c r="P75" s="97"/>
      <c r="Q75" s="97"/>
      <c r="R75" s="97"/>
      <c r="S75" s="18" t="str">
        <f t="shared" si="29"/>
        <v/>
      </c>
      <c r="T75" s="15"/>
      <c r="U75" s="15"/>
      <c r="V75" s="15"/>
      <c r="W75" s="15"/>
      <c r="X75" s="15"/>
      <c r="Y75" s="15"/>
      <c r="Z75" s="16"/>
      <c r="AA75" s="16"/>
      <c r="AB75" s="101" t="str">
        <f>IF($C75&lt;&gt;"",※編集不可※選択項目!$J$2,"")</f>
        <v/>
      </c>
      <c r="AC75" s="23"/>
      <c r="AD75" s="97"/>
      <c r="AE75" s="99"/>
      <c r="AF75" s="201" t="str">
        <f t="shared" si="25"/>
        <v>-</v>
      </c>
      <c r="AG75" s="219"/>
      <c r="AH75" s="220"/>
      <c r="AI75" s="121" t="str">
        <f t="shared" si="19"/>
        <v/>
      </c>
      <c r="AJ75" s="221"/>
      <c r="AK75" s="222"/>
      <c r="AL75" s="223"/>
      <c r="AM75" s="224">
        <f>IFERROR(INDEX(※編集不可※選択項目!$R$3:$R$51,MATCH(BQ75,※編集不可※選択項目!$T$3:$T$51,0)),0)</f>
        <v>0</v>
      </c>
      <c r="AN75" s="224" t="str">
        <f t="shared" si="30"/>
        <v/>
      </c>
      <c r="AO75" s="224" t="str">
        <f>IF(BR75=※編集不可※選択項目!$L$3,VLOOKUP('新規登録用（本体）'!U75,※編集不可※選択項目!$P$2:$R$13,3,TRUE),AP75)</f>
        <v/>
      </c>
      <c r="AP75" s="224" t="str">
        <f>IF(BR75=※編集不可※選択項目!$L$15,VLOOKUP('新規登録用（本体）'!U75,※編集不可※選択項目!$P$14:$R$25,3,TRUE),AQ75)</f>
        <v/>
      </c>
      <c r="AQ75" s="224" t="str">
        <f>IF(BR75=※編集不可※選択項目!$L$27,VLOOKUP('新規登録用（本体）'!U75,※編集不可※選択項目!$P$26:$R$41,3,TRUE),AR75)</f>
        <v/>
      </c>
      <c r="AR75" s="224" t="str">
        <f>IF(BR75=※編集不可※選択項目!$L$43,VLOOKUP('新規登録用（本体）'!U75,※編集不可※選択項目!$P$42:$R$46,3,TRUE),AS75)</f>
        <v/>
      </c>
      <c r="AS75" s="224" t="str">
        <f>IF(BR75=※編集不可※選択項目!$L$48,VLOOKUP('新規登録用（本体）'!U75,※編集不可※選択項目!$P$47:$R$51,3,TRUE),"")</f>
        <v/>
      </c>
      <c r="AT75" s="225">
        <f>IFERROR(VLOOKUP(Y75&amp;G75&amp;H75,※編集不可※選択項目!X:Y,2,FALSE),0)</f>
        <v>0</v>
      </c>
      <c r="AU75" s="224">
        <f t="shared" si="20"/>
        <v>0</v>
      </c>
      <c r="AV75" s="224">
        <f>IFERROR(INDEX(※編集不可※選択項目!$S$3:$S$51,MATCH(BQ75,※編集不可※選択項目!$T$3:$T$51,0)),0)</f>
        <v>0</v>
      </c>
      <c r="AW75" s="224" t="str">
        <f t="shared" si="31"/>
        <v/>
      </c>
      <c r="AX75" s="224" t="str">
        <f>IF(BR75=※編集不可※選択項目!$L$3,VLOOKUP('新規登録用（本体）'!U75,※編集不可※選択項目!$P$2:$S$13,4,TRUE),AY75)</f>
        <v/>
      </c>
      <c r="AY75" s="224" t="str">
        <f>IF(BR75=※編集不可※選択項目!$L$15,VLOOKUP('新規登録用（本体）'!U75,※編集不可※選択項目!$P$14:$S$25,4,TRUE),AZ75)</f>
        <v/>
      </c>
      <c r="AZ75" s="224" t="str">
        <f>IF(BR75=※編集不可※選択項目!$L$27,VLOOKUP('新規登録用（本体）'!U75,※編集不可※選択項目!$P$26:$S$41,4,TRUE),BA75)</f>
        <v/>
      </c>
      <c r="BA75" s="224" t="str">
        <f>IF(BR75=※編集不可※選択項目!$L$43,VLOOKUP('新規登録用（本体）'!U75,※編集不可※選択項目!$P$42:$S$46,4,TRUE),BB75)</f>
        <v/>
      </c>
      <c r="BB75" s="224" t="str">
        <f>IF(BR75=※編集不可※選択項目!$L$48,VLOOKUP('新規登録用（本体）'!U75,※編集不可※選択項目!$P$47:$S$51,4,TRUE),"")</f>
        <v/>
      </c>
      <c r="BC75" s="225">
        <f>IFERROR(VLOOKUP(Y75&amp;G75&amp;H75,※編集不可※選択項目!X:Y,2,FALSE),0)</f>
        <v>0</v>
      </c>
      <c r="BD75" s="225">
        <f t="shared" si="21"/>
        <v>0</v>
      </c>
      <c r="BE75" s="225"/>
      <c r="BF75" s="225"/>
      <c r="BG75" s="225"/>
      <c r="BH75" s="225" t="str">
        <f t="shared" si="32"/>
        <v/>
      </c>
      <c r="BI75" s="226">
        <f t="shared" si="33"/>
        <v>0</v>
      </c>
      <c r="BJ75" s="226">
        <f t="shared" si="34"/>
        <v>0</v>
      </c>
      <c r="BK75" s="262">
        <f t="shared" si="28"/>
        <v>0</v>
      </c>
      <c r="BL75" s="226">
        <f t="shared" si="13"/>
        <v>0</v>
      </c>
      <c r="BM75" s="226" t="str">
        <f t="shared" si="35"/>
        <v/>
      </c>
      <c r="BN75" s="227">
        <f t="shared" si="36"/>
        <v>0</v>
      </c>
      <c r="BO75" s="227">
        <f t="shared" si="14"/>
        <v>0</v>
      </c>
      <c r="BP75" s="208" t="str">
        <f t="shared" si="15"/>
        <v>＜従来枠＞0 ＜トップ性能枠＞0</v>
      </c>
      <c r="BQ75" s="208" t="str">
        <f>'新規登録用（本体）'!G75&amp;'新規登録用（本体）'!H75&amp;'新規登録用（本体）'!I75</f>
        <v/>
      </c>
      <c r="BR75" s="126" t="str">
        <f t="shared" si="37"/>
        <v/>
      </c>
      <c r="BS75" s="208" t="str">
        <f t="shared" si="38"/>
        <v/>
      </c>
      <c r="BT75" s="227">
        <f t="shared" si="24"/>
        <v>0</v>
      </c>
    </row>
    <row r="76" spans="1:72" s="208" customFormat="1" ht="25.35" customHeight="1" x14ac:dyDescent="0.2">
      <c r="A76" s="210">
        <f t="shared" si="16"/>
        <v>65</v>
      </c>
      <c r="B76" s="171" t="str">
        <f t="shared" si="39"/>
        <v/>
      </c>
      <c r="C76" s="44"/>
      <c r="D76" s="17" t="str">
        <f t="shared" si="17"/>
        <v/>
      </c>
      <c r="E76" s="17" t="str">
        <f t="shared" si="18"/>
        <v/>
      </c>
      <c r="F76" s="97"/>
      <c r="G76" s="16"/>
      <c r="H76" s="15"/>
      <c r="I76" s="17" t="str">
        <f>IF(OR(G76="",H76="",U76=""),"",IFERROR(VLOOKUP(G76&amp;H76&amp;U76,※編集不可※選択項目!$M$3:$R$51,5,FALSE),"該当なし"))</f>
        <v/>
      </c>
      <c r="J76" s="97"/>
      <c r="K76" s="15"/>
      <c r="L76" s="248"/>
      <c r="M76" s="15"/>
      <c r="N76" s="97"/>
      <c r="O76" s="97"/>
      <c r="P76" s="97"/>
      <c r="Q76" s="97"/>
      <c r="R76" s="97"/>
      <c r="S76" s="18" t="str">
        <f t="shared" si="29"/>
        <v/>
      </c>
      <c r="T76" s="15"/>
      <c r="U76" s="15"/>
      <c r="V76" s="15"/>
      <c r="W76" s="15"/>
      <c r="X76" s="15"/>
      <c r="Y76" s="15"/>
      <c r="Z76" s="16"/>
      <c r="AA76" s="16"/>
      <c r="AB76" s="101" t="str">
        <f>IF($C76&lt;&gt;"",※編集不可※選択項目!$J$2,"")</f>
        <v/>
      </c>
      <c r="AC76" s="23"/>
      <c r="AD76" s="97"/>
      <c r="AE76" s="99"/>
      <c r="AF76" s="201" t="str">
        <f t="shared" si="25"/>
        <v>-</v>
      </c>
      <c r="AG76" s="219"/>
      <c r="AH76" s="220"/>
      <c r="AI76" s="121" t="str">
        <f t="shared" si="19"/>
        <v/>
      </c>
      <c r="AJ76" s="221"/>
      <c r="AK76" s="222"/>
      <c r="AL76" s="223"/>
      <c r="AM76" s="224">
        <f>IFERROR(INDEX(※編集不可※選択項目!$R$3:$R$51,MATCH(BQ76,※編集不可※選択項目!$T$3:$T$51,0)),0)</f>
        <v>0</v>
      </c>
      <c r="AN76" s="224" t="str">
        <f t="shared" si="30"/>
        <v/>
      </c>
      <c r="AO76" s="224" t="str">
        <f>IF(BR76=※編集不可※選択項目!$L$3,VLOOKUP('新規登録用（本体）'!U76,※編集不可※選択項目!$P$2:$R$13,3,TRUE),AP76)</f>
        <v/>
      </c>
      <c r="AP76" s="224" t="str">
        <f>IF(BR76=※編集不可※選択項目!$L$15,VLOOKUP('新規登録用（本体）'!U76,※編集不可※選択項目!$P$14:$R$25,3,TRUE),AQ76)</f>
        <v/>
      </c>
      <c r="AQ76" s="224" t="str">
        <f>IF(BR76=※編集不可※選択項目!$L$27,VLOOKUP('新規登録用（本体）'!U76,※編集不可※選択項目!$P$26:$R$41,3,TRUE),AR76)</f>
        <v/>
      </c>
      <c r="AR76" s="224" t="str">
        <f>IF(BR76=※編集不可※選択項目!$L$43,VLOOKUP('新規登録用（本体）'!U76,※編集不可※選択項目!$P$42:$R$46,3,TRUE),AS76)</f>
        <v/>
      </c>
      <c r="AS76" s="224" t="str">
        <f>IF(BR76=※編集不可※選択項目!$L$48,VLOOKUP('新規登録用（本体）'!U76,※編集不可※選択項目!$P$47:$R$51,3,TRUE),"")</f>
        <v/>
      </c>
      <c r="AT76" s="225">
        <f>IFERROR(VLOOKUP(Y76&amp;G76&amp;H76,※編集不可※選択項目!X:Y,2,FALSE),0)</f>
        <v>0</v>
      </c>
      <c r="AU76" s="224">
        <f t="shared" si="20"/>
        <v>0</v>
      </c>
      <c r="AV76" s="224">
        <f>IFERROR(INDEX(※編集不可※選択項目!$S$3:$S$51,MATCH(BQ76,※編集不可※選択項目!$T$3:$T$51,0)),0)</f>
        <v>0</v>
      </c>
      <c r="AW76" s="224" t="str">
        <f t="shared" si="31"/>
        <v/>
      </c>
      <c r="AX76" s="224" t="str">
        <f>IF(BR76=※編集不可※選択項目!$L$3,VLOOKUP('新規登録用（本体）'!U76,※編集不可※選択項目!$P$2:$S$13,4,TRUE),AY76)</f>
        <v/>
      </c>
      <c r="AY76" s="224" t="str">
        <f>IF(BR76=※編集不可※選択項目!$L$15,VLOOKUP('新規登録用（本体）'!U76,※編集不可※選択項目!$P$14:$S$25,4,TRUE),AZ76)</f>
        <v/>
      </c>
      <c r="AZ76" s="224" t="str">
        <f>IF(BR76=※編集不可※選択項目!$L$27,VLOOKUP('新規登録用（本体）'!U76,※編集不可※選択項目!$P$26:$S$41,4,TRUE),BA76)</f>
        <v/>
      </c>
      <c r="BA76" s="224" t="str">
        <f>IF(BR76=※編集不可※選択項目!$L$43,VLOOKUP('新規登録用（本体）'!U76,※編集不可※選択項目!$P$42:$S$46,4,TRUE),BB76)</f>
        <v/>
      </c>
      <c r="BB76" s="224" t="str">
        <f>IF(BR76=※編集不可※選択項目!$L$48,VLOOKUP('新規登録用（本体）'!U76,※編集不可※選択項目!$P$47:$S$51,4,TRUE),"")</f>
        <v/>
      </c>
      <c r="BC76" s="225">
        <f>IFERROR(VLOOKUP(Y76&amp;G76&amp;H76,※編集不可※選択項目!X:Y,2,FALSE),0)</f>
        <v>0</v>
      </c>
      <c r="BD76" s="225">
        <f t="shared" si="21"/>
        <v>0</v>
      </c>
      <c r="BE76" s="225"/>
      <c r="BF76" s="225"/>
      <c r="BG76" s="225"/>
      <c r="BH76" s="225" t="str">
        <f t="shared" si="32"/>
        <v/>
      </c>
      <c r="BI76" s="226">
        <f t="shared" si="33"/>
        <v>0</v>
      </c>
      <c r="BJ76" s="226">
        <f t="shared" si="34"/>
        <v>0</v>
      </c>
      <c r="BK76" s="262">
        <f t="shared" si="28"/>
        <v>0</v>
      </c>
      <c r="BL76" s="226">
        <f t="shared" ref="BL76:BL139" si="40">IF(AND($J76&lt;&gt;"",COUNTIF($J76,"*■*")&gt;0,$AD76=""),1,0)</f>
        <v>0</v>
      </c>
      <c r="BM76" s="226" t="str">
        <f t="shared" si="35"/>
        <v/>
      </c>
      <c r="BN76" s="227">
        <f t="shared" si="36"/>
        <v>0</v>
      </c>
      <c r="BO76" s="227">
        <f t="shared" ref="BO76:BO139" si="41">IF(AND($T76&lt;&gt;"",$T76&lt;$AU76),1,0)</f>
        <v>0</v>
      </c>
      <c r="BP76" s="208" t="str">
        <f t="shared" ref="BP76:BP139" si="42">"＜従来枠＞"&amp;AU76&amp;" "&amp;"＜トップ性能枠＞"&amp;BD76</f>
        <v>＜従来枠＞0 ＜トップ性能枠＞0</v>
      </c>
      <c r="BQ76" s="208" t="str">
        <f>'新規登録用（本体）'!G76&amp;'新規登録用（本体）'!H76&amp;'新規登録用（本体）'!I76</f>
        <v/>
      </c>
      <c r="BR76" s="126" t="str">
        <f t="shared" si="37"/>
        <v/>
      </c>
      <c r="BS76" s="208" t="str">
        <f t="shared" si="38"/>
        <v/>
      </c>
      <c r="BT76" s="227">
        <f t="shared" si="24"/>
        <v>0</v>
      </c>
    </row>
    <row r="77" spans="1:72" s="208" customFormat="1" ht="25.35" customHeight="1" x14ac:dyDescent="0.2">
      <c r="A77" s="210">
        <f t="shared" ref="A77:A140" si="43">ROW()-11</f>
        <v>66</v>
      </c>
      <c r="B77" s="171" t="str">
        <f t="shared" si="39"/>
        <v/>
      </c>
      <c r="C77" s="44"/>
      <c r="D77" s="17" t="str">
        <f t="shared" ref="D77:D140" si="44">IF($C$2="","",IF($B77&lt;&gt;"",$C$2,""))</f>
        <v/>
      </c>
      <c r="E77" s="17" t="str">
        <f t="shared" ref="E77:E140" si="45">IF($F$2="","",IF($B77&lt;&gt;"",$F$2,""))</f>
        <v/>
      </c>
      <c r="F77" s="97"/>
      <c r="G77" s="16"/>
      <c r="H77" s="15"/>
      <c r="I77" s="17" t="str">
        <f>IF(OR(G77="",H77="",U77=""),"",IFERROR(VLOOKUP(G77&amp;H77&amp;U77,※編集不可※選択項目!$M$3:$R$51,5,FALSE),"該当なし"))</f>
        <v/>
      </c>
      <c r="J77" s="97"/>
      <c r="K77" s="15"/>
      <c r="L77" s="248"/>
      <c r="M77" s="15"/>
      <c r="N77" s="97"/>
      <c r="O77" s="97"/>
      <c r="P77" s="97"/>
      <c r="Q77" s="97"/>
      <c r="R77" s="97"/>
      <c r="S77" s="18" t="str">
        <f t="shared" si="29"/>
        <v/>
      </c>
      <c r="T77" s="15"/>
      <c r="U77" s="15"/>
      <c r="V77" s="15"/>
      <c r="W77" s="15"/>
      <c r="X77" s="15"/>
      <c r="Y77" s="15"/>
      <c r="Z77" s="16"/>
      <c r="AA77" s="16"/>
      <c r="AB77" s="101" t="str">
        <f>IF($C77&lt;&gt;"",※編集不可※選択項目!$J$2,"")</f>
        <v/>
      </c>
      <c r="AC77" s="23"/>
      <c r="AD77" s="97"/>
      <c r="AE77" s="99"/>
      <c r="AF77" s="201" t="str">
        <f t="shared" si="25"/>
        <v>-</v>
      </c>
      <c r="AG77" s="219"/>
      <c r="AH77" s="220"/>
      <c r="AI77" s="121" t="str">
        <f t="shared" ref="AI77:AI140" si="46">IF($F$2="","",IF(AND($B77&lt;&gt;"",$C$3="あり"),1,""))</f>
        <v/>
      </c>
      <c r="AJ77" s="221"/>
      <c r="AK77" s="222"/>
      <c r="AL77" s="223"/>
      <c r="AM77" s="224">
        <f>IFERROR(INDEX(※編集不可※選択項目!$R$3:$R$51,MATCH(BQ77,※編集不可※選択項目!$T$3:$T$51,0)),0)</f>
        <v>0</v>
      </c>
      <c r="AN77" s="224" t="str">
        <f t="shared" si="30"/>
        <v/>
      </c>
      <c r="AO77" s="224" t="str">
        <f>IF(BR77=※編集不可※選択項目!$L$3,VLOOKUP('新規登録用（本体）'!U77,※編集不可※選択項目!$P$2:$R$13,3,TRUE),AP77)</f>
        <v/>
      </c>
      <c r="AP77" s="224" t="str">
        <f>IF(BR77=※編集不可※選択項目!$L$15,VLOOKUP('新規登録用（本体）'!U77,※編集不可※選択項目!$P$14:$R$25,3,TRUE),AQ77)</f>
        <v/>
      </c>
      <c r="AQ77" s="224" t="str">
        <f>IF(BR77=※編集不可※選択項目!$L$27,VLOOKUP('新規登録用（本体）'!U77,※編集不可※選択項目!$P$26:$R$41,3,TRUE),AR77)</f>
        <v/>
      </c>
      <c r="AR77" s="224" t="str">
        <f>IF(BR77=※編集不可※選択項目!$L$43,VLOOKUP('新規登録用（本体）'!U77,※編集不可※選択項目!$P$42:$R$46,3,TRUE),AS77)</f>
        <v/>
      </c>
      <c r="AS77" s="224" t="str">
        <f>IF(BR77=※編集不可※選択項目!$L$48,VLOOKUP('新規登録用（本体）'!U77,※編集不可※選択項目!$P$47:$R$51,3,TRUE),"")</f>
        <v/>
      </c>
      <c r="AT77" s="225">
        <f>IFERROR(VLOOKUP(Y77&amp;G77&amp;H77,※編集不可※選択項目!X:Y,2,FALSE),0)</f>
        <v>0</v>
      </c>
      <c r="AU77" s="224">
        <f t="shared" ref="AU77:AU140" si="47">IFERROR(IF(I77="該当なし",_xlfn.IFNA(ROUNDDOWN(AN77*AT77,1),""),_xlfn.IFNA(ROUNDDOWN(AM77*AT77,1),"")),"")</f>
        <v>0</v>
      </c>
      <c r="AV77" s="224">
        <f>IFERROR(INDEX(※編集不可※選択項目!$S$3:$S$51,MATCH(BQ77,※編集不可※選択項目!$T$3:$T$51,0)),0)</f>
        <v>0</v>
      </c>
      <c r="AW77" s="224" t="str">
        <f t="shared" si="31"/>
        <v/>
      </c>
      <c r="AX77" s="224" t="str">
        <f>IF(BR77=※編集不可※選択項目!$L$3,VLOOKUP('新規登録用（本体）'!U77,※編集不可※選択項目!$P$2:$S$13,4,TRUE),AY77)</f>
        <v/>
      </c>
      <c r="AY77" s="224" t="str">
        <f>IF(BR77=※編集不可※選択項目!$L$15,VLOOKUP('新規登録用（本体）'!U77,※編集不可※選択項目!$P$14:$S$25,4,TRUE),AZ77)</f>
        <v/>
      </c>
      <c r="AZ77" s="224" t="str">
        <f>IF(BR77=※編集不可※選択項目!$L$27,VLOOKUP('新規登録用（本体）'!U77,※編集不可※選択項目!$P$26:$S$41,4,TRUE),BA77)</f>
        <v/>
      </c>
      <c r="BA77" s="224" t="str">
        <f>IF(BR77=※編集不可※選択項目!$L$43,VLOOKUP('新規登録用（本体）'!U77,※編集不可※選択項目!$P$42:$S$46,4,TRUE),BB77)</f>
        <v/>
      </c>
      <c r="BB77" s="224" t="str">
        <f>IF(BR77=※編集不可※選択項目!$L$48,VLOOKUP('新規登録用（本体）'!U77,※編集不可※選択項目!$P$47:$S$51,4,TRUE),"")</f>
        <v/>
      </c>
      <c r="BC77" s="225">
        <f>IFERROR(VLOOKUP(Y77&amp;G77&amp;H77,※編集不可※選択項目!X:Y,2,FALSE),0)</f>
        <v>0</v>
      </c>
      <c r="BD77" s="225">
        <f t="shared" ref="BD77:BD140" si="48">IFERROR(IF(I77="該当なし",_xlfn.IFNA(ROUNDDOWN(AW77*BC77,1),""),_xlfn.IFNA(ROUNDDOWN(AV77*BC77,1),"")), "")</f>
        <v>0</v>
      </c>
      <c r="BE77" s="225"/>
      <c r="BF77" s="225"/>
      <c r="BG77" s="225"/>
      <c r="BH77" s="225" t="str">
        <f t="shared" si="32"/>
        <v/>
      </c>
      <c r="BI77" s="226">
        <f t="shared" si="33"/>
        <v>0</v>
      </c>
      <c r="BJ77" s="226">
        <f t="shared" si="34"/>
        <v>0</v>
      </c>
      <c r="BK77" s="262">
        <f t="shared" si="28"/>
        <v>0</v>
      </c>
      <c r="BL77" s="226">
        <f t="shared" si="40"/>
        <v>0</v>
      </c>
      <c r="BM77" s="226" t="str">
        <f t="shared" si="35"/>
        <v/>
      </c>
      <c r="BN77" s="227">
        <f t="shared" si="36"/>
        <v>0</v>
      </c>
      <c r="BO77" s="227">
        <f t="shared" si="41"/>
        <v>0</v>
      </c>
      <c r="BP77" s="208" t="str">
        <f t="shared" si="42"/>
        <v>＜従来枠＞0 ＜トップ性能枠＞0</v>
      </c>
      <c r="BQ77" s="208" t="str">
        <f>'新規登録用（本体）'!G77&amp;'新規登録用（本体）'!H77&amp;'新規登録用（本体）'!I77</f>
        <v/>
      </c>
      <c r="BR77" s="126" t="str">
        <f t="shared" si="37"/>
        <v/>
      </c>
      <c r="BS77" s="208" t="str">
        <f t="shared" si="38"/>
        <v/>
      </c>
      <c r="BT77" s="227">
        <f t="shared" ref="BT77:BT140" si="49">IF(BS77="",0,COUNTIF($BS$12:$BS$1011,BS77))</f>
        <v>0</v>
      </c>
    </row>
    <row r="78" spans="1:72" s="208" customFormat="1" ht="25.35" customHeight="1" x14ac:dyDescent="0.2">
      <c r="A78" s="210">
        <f t="shared" si="43"/>
        <v>67</v>
      </c>
      <c r="B78" s="171" t="str">
        <f t="shared" si="39"/>
        <v/>
      </c>
      <c r="C78" s="44"/>
      <c r="D78" s="17" t="str">
        <f t="shared" si="44"/>
        <v/>
      </c>
      <c r="E78" s="17" t="str">
        <f t="shared" si="45"/>
        <v/>
      </c>
      <c r="F78" s="97"/>
      <c r="G78" s="16"/>
      <c r="H78" s="15"/>
      <c r="I78" s="17" t="str">
        <f>IF(OR(G78="",H78="",U78=""),"",IFERROR(VLOOKUP(G78&amp;H78&amp;U78,※編集不可※選択項目!$M$3:$R$51,5,FALSE),"該当なし"))</f>
        <v/>
      </c>
      <c r="J78" s="97"/>
      <c r="K78" s="15"/>
      <c r="L78" s="248"/>
      <c r="M78" s="15"/>
      <c r="N78" s="97"/>
      <c r="O78" s="97"/>
      <c r="P78" s="97"/>
      <c r="Q78" s="97"/>
      <c r="R78" s="97"/>
      <c r="S78" s="18" t="str">
        <f t="shared" si="29"/>
        <v/>
      </c>
      <c r="T78" s="15"/>
      <c r="U78" s="15"/>
      <c r="V78" s="15"/>
      <c r="W78" s="15"/>
      <c r="X78" s="15"/>
      <c r="Y78" s="15"/>
      <c r="Z78" s="16"/>
      <c r="AA78" s="16"/>
      <c r="AB78" s="101" t="str">
        <f>IF($C78&lt;&gt;"",※編集不可※選択項目!$J$2,"")</f>
        <v/>
      </c>
      <c r="AC78" s="23"/>
      <c r="AD78" s="97"/>
      <c r="AE78" s="99"/>
      <c r="AF78" s="201" t="str">
        <f t="shared" ref="AF78:AF141" si="50">IF($C$3&lt;&gt;"あり", "-", IF(AND(Z78="可", OR(M78&lt;&gt;"連結", T78&gt;=BD78)), "トップ性能枠対象", "-"))</f>
        <v>-</v>
      </c>
      <c r="AG78" s="219"/>
      <c r="AH78" s="220"/>
      <c r="AI78" s="121" t="str">
        <f t="shared" si="46"/>
        <v/>
      </c>
      <c r="AJ78" s="221"/>
      <c r="AK78" s="222"/>
      <c r="AL78" s="223"/>
      <c r="AM78" s="224">
        <f>IFERROR(INDEX(※編集不可※選択項目!$R$3:$R$51,MATCH(BQ78,※編集不可※選択項目!$T$3:$T$51,0)),0)</f>
        <v>0</v>
      </c>
      <c r="AN78" s="224" t="str">
        <f t="shared" si="30"/>
        <v/>
      </c>
      <c r="AO78" s="224" t="str">
        <f>IF(BR78=※編集不可※選択項目!$L$3,VLOOKUP('新規登録用（本体）'!U78,※編集不可※選択項目!$P$2:$R$13,3,TRUE),AP78)</f>
        <v/>
      </c>
      <c r="AP78" s="224" t="str">
        <f>IF(BR78=※編集不可※選択項目!$L$15,VLOOKUP('新規登録用（本体）'!U78,※編集不可※選択項目!$P$14:$R$25,3,TRUE),AQ78)</f>
        <v/>
      </c>
      <c r="AQ78" s="224" t="str">
        <f>IF(BR78=※編集不可※選択項目!$L$27,VLOOKUP('新規登録用（本体）'!U78,※編集不可※選択項目!$P$26:$R$41,3,TRUE),AR78)</f>
        <v/>
      </c>
      <c r="AR78" s="224" t="str">
        <f>IF(BR78=※編集不可※選択項目!$L$43,VLOOKUP('新規登録用（本体）'!U78,※編集不可※選択項目!$P$42:$R$46,3,TRUE),AS78)</f>
        <v/>
      </c>
      <c r="AS78" s="224" t="str">
        <f>IF(BR78=※編集不可※選択項目!$L$48,VLOOKUP('新規登録用（本体）'!U78,※編集不可※選択項目!$P$47:$R$51,3,TRUE),"")</f>
        <v/>
      </c>
      <c r="AT78" s="225">
        <f>IFERROR(VLOOKUP(Y78&amp;G78&amp;H78,※編集不可※選択項目!X:Y,2,FALSE),0)</f>
        <v>0</v>
      </c>
      <c r="AU78" s="224">
        <f t="shared" si="47"/>
        <v>0</v>
      </c>
      <c r="AV78" s="224">
        <f>IFERROR(INDEX(※編集不可※選択項目!$S$3:$S$51,MATCH(BQ78,※編集不可※選択項目!$T$3:$T$51,0)),0)</f>
        <v>0</v>
      </c>
      <c r="AW78" s="224" t="str">
        <f t="shared" si="31"/>
        <v/>
      </c>
      <c r="AX78" s="224" t="str">
        <f>IF(BR78=※編集不可※選択項目!$L$3,VLOOKUP('新規登録用（本体）'!U78,※編集不可※選択項目!$P$2:$S$13,4,TRUE),AY78)</f>
        <v/>
      </c>
      <c r="AY78" s="224" t="str">
        <f>IF(BR78=※編集不可※選択項目!$L$15,VLOOKUP('新規登録用（本体）'!U78,※編集不可※選択項目!$P$14:$S$25,4,TRUE),AZ78)</f>
        <v/>
      </c>
      <c r="AZ78" s="224" t="str">
        <f>IF(BR78=※編集不可※選択項目!$L$27,VLOOKUP('新規登録用（本体）'!U78,※編集不可※選択項目!$P$26:$S$41,4,TRUE),BA78)</f>
        <v/>
      </c>
      <c r="BA78" s="224" t="str">
        <f>IF(BR78=※編集不可※選択項目!$L$43,VLOOKUP('新規登録用（本体）'!U78,※編集不可※選択項目!$P$42:$S$46,4,TRUE),BB78)</f>
        <v/>
      </c>
      <c r="BB78" s="224" t="str">
        <f>IF(BR78=※編集不可※選択項目!$L$48,VLOOKUP('新規登録用（本体）'!U78,※編集不可※選択項目!$P$47:$S$51,4,TRUE),"")</f>
        <v/>
      </c>
      <c r="BC78" s="225">
        <f>IFERROR(VLOOKUP(Y78&amp;G78&amp;H78,※編集不可※選択項目!X:Y,2,FALSE),0)</f>
        <v>0</v>
      </c>
      <c r="BD78" s="225">
        <f t="shared" si="48"/>
        <v>0</v>
      </c>
      <c r="BE78" s="225"/>
      <c r="BF78" s="225"/>
      <c r="BG78" s="225"/>
      <c r="BH78" s="225" t="str">
        <f t="shared" si="32"/>
        <v/>
      </c>
      <c r="BI78" s="226">
        <f t="shared" si="33"/>
        <v>0</v>
      </c>
      <c r="BJ78" s="226">
        <f t="shared" si="34"/>
        <v>0</v>
      </c>
      <c r="BK78" s="262">
        <f t="shared" ref="BK78:BK141" si="51">IF(AND($C78&lt;&gt;"",$C$3="あり",OR(M78="連結",T78&gt;=BD78),Z78=""),1,0)</f>
        <v>0</v>
      </c>
      <c r="BL78" s="226">
        <f t="shared" si="40"/>
        <v>0</v>
      </c>
      <c r="BM78" s="226" t="str">
        <f t="shared" si="35"/>
        <v/>
      </c>
      <c r="BN78" s="227">
        <f t="shared" si="36"/>
        <v>0</v>
      </c>
      <c r="BO78" s="227">
        <f t="shared" si="41"/>
        <v>0</v>
      </c>
      <c r="BP78" s="208" t="str">
        <f t="shared" si="42"/>
        <v>＜従来枠＞0 ＜トップ性能枠＞0</v>
      </c>
      <c r="BQ78" s="208" t="str">
        <f>'新規登録用（本体）'!G78&amp;'新規登録用（本体）'!H78&amp;'新規登録用（本体）'!I78</f>
        <v/>
      </c>
      <c r="BR78" s="126" t="str">
        <f t="shared" si="37"/>
        <v/>
      </c>
      <c r="BS78" s="208" t="str">
        <f t="shared" si="38"/>
        <v/>
      </c>
      <c r="BT78" s="227">
        <f t="shared" si="49"/>
        <v>0</v>
      </c>
    </row>
    <row r="79" spans="1:72" s="208" customFormat="1" ht="25.35" customHeight="1" x14ac:dyDescent="0.2">
      <c r="A79" s="210">
        <f t="shared" si="43"/>
        <v>68</v>
      </c>
      <c r="B79" s="171" t="str">
        <f t="shared" si="39"/>
        <v/>
      </c>
      <c r="C79" s="44"/>
      <c r="D79" s="17" t="str">
        <f t="shared" si="44"/>
        <v/>
      </c>
      <c r="E79" s="17" t="str">
        <f t="shared" si="45"/>
        <v/>
      </c>
      <c r="F79" s="97"/>
      <c r="G79" s="16"/>
      <c r="H79" s="15"/>
      <c r="I79" s="17" t="str">
        <f>IF(OR(G79="",H79="",U79=""),"",IFERROR(VLOOKUP(G79&amp;H79&amp;U79,※編集不可※選択項目!$M$3:$R$51,5,FALSE),"該当なし"))</f>
        <v/>
      </c>
      <c r="J79" s="97"/>
      <c r="K79" s="15"/>
      <c r="L79" s="248"/>
      <c r="M79" s="15"/>
      <c r="N79" s="97"/>
      <c r="O79" s="97"/>
      <c r="P79" s="97"/>
      <c r="Q79" s="97"/>
      <c r="R79" s="97"/>
      <c r="S79" s="18" t="str">
        <f t="shared" si="29"/>
        <v/>
      </c>
      <c r="T79" s="15"/>
      <c r="U79" s="15"/>
      <c r="V79" s="15"/>
      <c r="W79" s="15"/>
      <c r="X79" s="15"/>
      <c r="Y79" s="15"/>
      <c r="Z79" s="16"/>
      <c r="AA79" s="16"/>
      <c r="AB79" s="101" t="str">
        <f>IF($C79&lt;&gt;"",※編集不可※選択項目!$J$2,"")</f>
        <v/>
      </c>
      <c r="AC79" s="23"/>
      <c r="AD79" s="97"/>
      <c r="AE79" s="99"/>
      <c r="AF79" s="201" t="str">
        <f t="shared" si="50"/>
        <v>-</v>
      </c>
      <c r="AG79" s="219"/>
      <c r="AH79" s="220"/>
      <c r="AI79" s="121" t="str">
        <f t="shared" si="46"/>
        <v/>
      </c>
      <c r="AJ79" s="221"/>
      <c r="AK79" s="222"/>
      <c r="AL79" s="223"/>
      <c r="AM79" s="224">
        <f>IFERROR(INDEX(※編集不可※選択項目!$R$3:$R$51,MATCH(BQ79,※編集不可※選択項目!$T$3:$T$51,0)),0)</f>
        <v>0</v>
      </c>
      <c r="AN79" s="224" t="str">
        <f t="shared" si="30"/>
        <v/>
      </c>
      <c r="AO79" s="224" t="str">
        <f>IF(BR79=※編集不可※選択項目!$L$3,VLOOKUP('新規登録用（本体）'!U79,※編集不可※選択項目!$P$2:$R$13,3,TRUE),AP79)</f>
        <v/>
      </c>
      <c r="AP79" s="224" t="str">
        <f>IF(BR79=※編集不可※選択項目!$L$15,VLOOKUP('新規登録用（本体）'!U79,※編集不可※選択項目!$P$14:$R$25,3,TRUE),AQ79)</f>
        <v/>
      </c>
      <c r="AQ79" s="224" t="str">
        <f>IF(BR79=※編集不可※選択項目!$L$27,VLOOKUP('新規登録用（本体）'!U79,※編集不可※選択項目!$P$26:$R$41,3,TRUE),AR79)</f>
        <v/>
      </c>
      <c r="AR79" s="224" t="str">
        <f>IF(BR79=※編集不可※選択項目!$L$43,VLOOKUP('新規登録用（本体）'!U79,※編集不可※選択項目!$P$42:$R$46,3,TRUE),AS79)</f>
        <v/>
      </c>
      <c r="AS79" s="224" t="str">
        <f>IF(BR79=※編集不可※選択項目!$L$48,VLOOKUP('新規登録用（本体）'!U79,※編集不可※選択項目!$P$47:$R$51,3,TRUE),"")</f>
        <v/>
      </c>
      <c r="AT79" s="225">
        <f>IFERROR(VLOOKUP(Y79&amp;G79&amp;H79,※編集不可※選択項目!X:Y,2,FALSE),0)</f>
        <v>0</v>
      </c>
      <c r="AU79" s="224">
        <f t="shared" si="47"/>
        <v>0</v>
      </c>
      <c r="AV79" s="224">
        <f>IFERROR(INDEX(※編集不可※選択項目!$S$3:$S$51,MATCH(BQ79,※編集不可※選択項目!$T$3:$T$51,0)),0)</f>
        <v>0</v>
      </c>
      <c r="AW79" s="224" t="str">
        <f t="shared" si="31"/>
        <v/>
      </c>
      <c r="AX79" s="224" t="str">
        <f>IF(BR79=※編集不可※選択項目!$L$3,VLOOKUP('新規登録用（本体）'!U79,※編集不可※選択項目!$P$2:$S$13,4,TRUE),AY79)</f>
        <v/>
      </c>
      <c r="AY79" s="224" t="str">
        <f>IF(BR79=※編集不可※選択項目!$L$15,VLOOKUP('新規登録用（本体）'!U79,※編集不可※選択項目!$P$14:$S$25,4,TRUE),AZ79)</f>
        <v/>
      </c>
      <c r="AZ79" s="224" t="str">
        <f>IF(BR79=※編集不可※選択項目!$L$27,VLOOKUP('新規登録用（本体）'!U79,※編集不可※選択項目!$P$26:$S$41,4,TRUE),BA79)</f>
        <v/>
      </c>
      <c r="BA79" s="224" t="str">
        <f>IF(BR79=※編集不可※選択項目!$L$43,VLOOKUP('新規登録用（本体）'!U79,※編集不可※選択項目!$P$42:$S$46,4,TRUE),BB79)</f>
        <v/>
      </c>
      <c r="BB79" s="224" t="str">
        <f>IF(BR79=※編集不可※選択項目!$L$48,VLOOKUP('新規登録用（本体）'!U79,※編集不可※選択項目!$P$47:$S$51,4,TRUE),"")</f>
        <v/>
      </c>
      <c r="BC79" s="225">
        <f>IFERROR(VLOOKUP(Y79&amp;G79&amp;H79,※編集不可※選択項目!X:Y,2,FALSE),0)</f>
        <v>0</v>
      </c>
      <c r="BD79" s="225">
        <f t="shared" si="48"/>
        <v>0</v>
      </c>
      <c r="BE79" s="225"/>
      <c r="BF79" s="225"/>
      <c r="BG79" s="225"/>
      <c r="BH79" s="225" t="str">
        <f t="shared" si="32"/>
        <v/>
      </c>
      <c r="BI79" s="226">
        <f t="shared" si="33"/>
        <v>0</v>
      </c>
      <c r="BJ79" s="226">
        <f t="shared" si="34"/>
        <v>0</v>
      </c>
      <c r="BK79" s="262">
        <f t="shared" si="51"/>
        <v>0</v>
      </c>
      <c r="BL79" s="226">
        <f t="shared" si="40"/>
        <v>0</v>
      </c>
      <c r="BM79" s="226" t="str">
        <f t="shared" si="35"/>
        <v/>
      </c>
      <c r="BN79" s="227">
        <f t="shared" si="36"/>
        <v>0</v>
      </c>
      <c r="BO79" s="227">
        <f t="shared" si="41"/>
        <v>0</v>
      </c>
      <c r="BP79" s="208" t="str">
        <f t="shared" si="42"/>
        <v>＜従来枠＞0 ＜トップ性能枠＞0</v>
      </c>
      <c r="BQ79" s="208" t="str">
        <f>'新規登録用（本体）'!G79&amp;'新規登録用（本体）'!H79&amp;'新規登録用（本体）'!I79</f>
        <v/>
      </c>
      <c r="BR79" s="126" t="str">
        <f t="shared" si="37"/>
        <v/>
      </c>
      <c r="BS79" s="208" t="str">
        <f t="shared" si="38"/>
        <v/>
      </c>
      <c r="BT79" s="227">
        <f t="shared" si="49"/>
        <v>0</v>
      </c>
    </row>
    <row r="80" spans="1:72" s="208" customFormat="1" ht="25.35" customHeight="1" x14ac:dyDescent="0.2">
      <c r="A80" s="210">
        <f t="shared" si="43"/>
        <v>69</v>
      </c>
      <c r="B80" s="171" t="str">
        <f t="shared" si="39"/>
        <v/>
      </c>
      <c r="C80" s="44"/>
      <c r="D80" s="17" t="str">
        <f t="shared" si="44"/>
        <v/>
      </c>
      <c r="E80" s="17" t="str">
        <f t="shared" si="45"/>
        <v/>
      </c>
      <c r="F80" s="97"/>
      <c r="G80" s="16"/>
      <c r="H80" s="15"/>
      <c r="I80" s="17" t="str">
        <f>IF(OR(G80="",H80="",U80=""),"",IFERROR(VLOOKUP(G80&amp;H80&amp;U80,※編集不可※選択項目!$M$3:$R$51,5,FALSE),"該当なし"))</f>
        <v/>
      </c>
      <c r="J80" s="97"/>
      <c r="K80" s="15"/>
      <c r="L80" s="248"/>
      <c r="M80" s="15"/>
      <c r="N80" s="97"/>
      <c r="O80" s="97"/>
      <c r="P80" s="97"/>
      <c r="Q80" s="97"/>
      <c r="R80" s="97"/>
      <c r="S80" s="18" t="str">
        <f t="shared" ref="S80:S143" si="52">IF($M80="連結","連結前のすべての室外機が、基準を満たしていること",IF(AND(AU80="",BD80=""),"",IF(U80="","",BP80)))</f>
        <v/>
      </c>
      <c r="T80" s="15"/>
      <c r="U80" s="15"/>
      <c r="V80" s="15"/>
      <c r="W80" s="15"/>
      <c r="X80" s="15"/>
      <c r="Y80" s="15"/>
      <c r="Z80" s="16"/>
      <c r="AA80" s="16"/>
      <c r="AB80" s="101" t="str">
        <f>IF($C80&lt;&gt;"",※編集不可※選択項目!$J$2,"")</f>
        <v/>
      </c>
      <c r="AC80" s="23"/>
      <c r="AD80" s="97"/>
      <c r="AE80" s="99"/>
      <c r="AF80" s="201" t="str">
        <f t="shared" si="50"/>
        <v>-</v>
      </c>
      <c r="AG80" s="219"/>
      <c r="AH80" s="220"/>
      <c r="AI80" s="121" t="str">
        <f t="shared" si="46"/>
        <v/>
      </c>
      <c r="AJ80" s="221"/>
      <c r="AK80" s="222"/>
      <c r="AL80" s="223"/>
      <c r="AM80" s="224">
        <f>IFERROR(INDEX(※編集不可※選択項目!$R$3:$R$51,MATCH(BQ80,※編集不可※選択項目!$T$3:$T$51,0)),0)</f>
        <v>0</v>
      </c>
      <c r="AN80" s="224" t="str">
        <f t="shared" si="30"/>
        <v/>
      </c>
      <c r="AO80" s="224" t="str">
        <f>IF(BR80=※編集不可※選択項目!$L$3,VLOOKUP('新規登録用（本体）'!U80,※編集不可※選択項目!$P$2:$R$13,3,TRUE),AP80)</f>
        <v/>
      </c>
      <c r="AP80" s="224" t="str">
        <f>IF(BR80=※編集不可※選択項目!$L$15,VLOOKUP('新規登録用（本体）'!U80,※編集不可※選択項目!$P$14:$R$25,3,TRUE),AQ80)</f>
        <v/>
      </c>
      <c r="AQ80" s="224" t="str">
        <f>IF(BR80=※編集不可※選択項目!$L$27,VLOOKUP('新規登録用（本体）'!U80,※編集不可※選択項目!$P$26:$R$41,3,TRUE),AR80)</f>
        <v/>
      </c>
      <c r="AR80" s="224" t="str">
        <f>IF(BR80=※編集不可※選択項目!$L$43,VLOOKUP('新規登録用（本体）'!U80,※編集不可※選択項目!$P$42:$R$46,3,TRUE),AS80)</f>
        <v/>
      </c>
      <c r="AS80" s="224" t="str">
        <f>IF(BR80=※編集不可※選択項目!$L$48,VLOOKUP('新規登録用（本体）'!U80,※編集不可※選択項目!$P$47:$R$51,3,TRUE),"")</f>
        <v/>
      </c>
      <c r="AT80" s="225">
        <f>IFERROR(VLOOKUP(Y80&amp;G80&amp;H80,※編集不可※選択項目!X:Y,2,FALSE),0)</f>
        <v>0</v>
      </c>
      <c r="AU80" s="224">
        <f t="shared" si="47"/>
        <v>0</v>
      </c>
      <c r="AV80" s="224">
        <f>IFERROR(INDEX(※編集不可※選択項目!$S$3:$S$51,MATCH(BQ80,※編集不可※選択項目!$T$3:$T$51,0)),0)</f>
        <v>0</v>
      </c>
      <c r="AW80" s="224" t="str">
        <f t="shared" si="31"/>
        <v/>
      </c>
      <c r="AX80" s="224" t="str">
        <f>IF(BR80=※編集不可※選択項目!$L$3,VLOOKUP('新規登録用（本体）'!U80,※編集不可※選択項目!$P$2:$S$13,4,TRUE),AY80)</f>
        <v/>
      </c>
      <c r="AY80" s="224" t="str">
        <f>IF(BR80=※編集不可※選択項目!$L$15,VLOOKUP('新規登録用（本体）'!U80,※編集不可※選択項目!$P$14:$S$25,4,TRUE),AZ80)</f>
        <v/>
      </c>
      <c r="AZ80" s="224" t="str">
        <f>IF(BR80=※編集不可※選択項目!$L$27,VLOOKUP('新規登録用（本体）'!U80,※編集不可※選択項目!$P$26:$S$41,4,TRUE),BA80)</f>
        <v/>
      </c>
      <c r="BA80" s="224" t="str">
        <f>IF(BR80=※編集不可※選択項目!$L$43,VLOOKUP('新規登録用（本体）'!U80,※編集不可※選択項目!$P$42:$S$46,4,TRUE),BB80)</f>
        <v/>
      </c>
      <c r="BB80" s="224" t="str">
        <f>IF(BR80=※編集不可※選択項目!$L$48,VLOOKUP('新規登録用（本体）'!U80,※編集不可※選択項目!$P$47:$S$51,4,TRUE),"")</f>
        <v/>
      </c>
      <c r="BC80" s="225">
        <f>IFERROR(VLOOKUP(Y80&amp;G80&amp;H80,※編集不可※選択項目!X:Y,2,FALSE),0)</f>
        <v>0</v>
      </c>
      <c r="BD80" s="225">
        <f t="shared" si="48"/>
        <v>0</v>
      </c>
      <c r="BE80" s="225"/>
      <c r="BF80" s="225"/>
      <c r="BG80" s="225"/>
      <c r="BH80" s="225" t="str">
        <f t="shared" si="32"/>
        <v/>
      </c>
      <c r="BI80" s="226">
        <f t="shared" si="33"/>
        <v>0</v>
      </c>
      <c r="BJ80" s="226">
        <f t="shared" si="34"/>
        <v>0</v>
      </c>
      <c r="BK80" s="262">
        <f t="shared" si="51"/>
        <v>0</v>
      </c>
      <c r="BL80" s="226">
        <f t="shared" si="40"/>
        <v>0</v>
      </c>
      <c r="BM80" s="226" t="str">
        <f t="shared" si="35"/>
        <v/>
      </c>
      <c r="BN80" s="227">
        <f t="shared" si="36"/>
        <v>0</v>
      </c>
      <c r="BO80" s="227">
        <f t="shared" si="41"/>
        <v>0</v>
      </c>
      <c r="BP80" s="208" t="str">
        <f t="shared" si="42"/>
        <v>＜従来枠＞0 ＜トップ性能枠＞0</v>
      </c>
      <c r="BQ80" s="208" t="str">
        <f>'新規登録用（本体）'!G80&amp;'新規登録用（本体）'!H80&amp;'新規登録用（本体）'!I80</f>
        <v/>
      </c>
      <c r="BR80" s="126" t="str">
        <f t="shared" si="37"/>
        <v/>
      </c>
      <c r="BS80" s="208" t="str">
        <f t="shared" si="38"/>
        <v/>
      </c>
      <c r="BT80" s="227">
        <f t="shared" si="49"/>
        <v>0</v>
      </c>
    </row>
    <row r="81" spans="1:72" s="208" customFormat="1" ht="25.35" customHeight="1" x14ac:dyDescent="0.2">
      <c r="A81" s="210">
        <f t="shared" si="43"/>
        <v>70</v>
      </c>
      <c r="B81" s="171" t="str">
        <f t="shared" si="39"/>
        <v/>
      </c>
      <c r="C81" s="44"/>
      <c r="D81" s="17" t="str">
        <f t="shared" si="44"/>
        <v/>
      </c>
      <c r="E81" s="17" t="str">
        <f t="shared" si="45"/>
        <v/>
      </c>
      <c r="F81" s="97"/>
      <c r="G81" s="16"/>
      <c r="H81" s="15"/>
      <c r="I81" s="17" t="str">
        <f>IF(OR(G81="",H81="",U81=""),"",IFERROR(VLOOKUP(G81&amp;H81&amp;U81,※編集不可※選択項目!$M$3:$R$51,5,FALSE),"該当なし"))</f>
        <v/>
      </c>
      <c r="J81" s="97"/>
      <c r="K81" s="15"/>
      <c r="L81" s="248"/>
      <c r="M81" s="15"/>
      <c r="N81" s="97"/>
      <c r="O81" s="97"/>
      <c r="P81" s="97"/>
      <c r="Q81" s="97"/>
      <c r="R81" s="97"/>
      <c r="S81" s="18" t="str">
        <f t="shared" si="52"/>
        <v/>
      </c>
      <c r="T81" s="15"/>
      <c r="U81" s="15"/>
      <c r="V81" s="15"/>
      <c r="W81" s="15"/>
      <c r="X81" s="15"/>
      <c r="Y81" s="15"/>
      <c r="Z81" s="16"/>
      <c r="AA81" s="16"/>
      <c r="AB81" s="101" t="str">
        <f>IF($C81&lt;&gt;"",※編集不可※選択項目!$J$2,"")</f>
        <v/>
      </c>
      <c r="AC81" s="23"/>
      <c r="AD81" s="97"/>
      <c r="AE81" s="99"/>
      <c r="AF81" s="201" t="str">
        <f t="shared" si="50"/>
        <v>-</v>
      </c>
      <c r="AG81" s="219"/>
      <c r="AH81" s="220"/>
      <c r="AI81" s="121" t="str">
        <f t="shared" si="46"/>
        <v/>
      </c>
      <c r="AJ81" s="221"/>
      <c r="AK81" s="222"/>
      <c r="AL81" s="223"/>
      <c r="AM81" s="224">
        <f>IFERROR(INDEX(※編集不可※選択項目!$R$3:$R$51,MATCH(BQ81,※編集不可※選択項目!$T$3:$T$51,0)),0)</f>
        <v>0</v>
      </c>
      <c r="AN81" s="224" t="str">
        <f t="shared" si="30"/>
        <v/>
      </c>
      <c r="AO81" s="224" t="str">
        <f>IF(BR81=※編集不可※選択項目!$L$3,VLOOKUP('新規登録用（本体）'!U81,※編集不可※選択項目!$P$2:$R$13,3,TRUE),AP81)</f>
        <v/>
      </c>
      <c r="AP81" s="224" t="str">
        <f>IF(BR81=※編集不可※選択項目!$L$15,VLOOKUP('新規登録用（本体）'!U81,※編集不可※選択項目!$P$14:$R$25,3,TRUE),AQ81)</f>
        <v/>
      </c>
      <c r="AQ81" s="224" t="str">
        <f>IF(BR81=※編集不可※選択項目!$L$27,VLOOKUP('新規登録用（本体）'!U81,※編集不可※選択項目!$P$26:$R$41,3,TRUE),AR81)</f>
        <v/>
      </c>
      <c r="AR81" s="224" t="str">
        <f>IF(BR81=※編集不可※選択項目!$L$43,VLOOKUP('新規登録用（本体）'!U81,※編集不可※選択項目!$P$42:$R$46,3,TRUE),AS81)</f>
        <v/>
      </c>
      <c r="AS81" s="224" t="str">
        <f>IF(BR81=※編集不可※選択項目!$L$48,VLOOKUP('新規登録用（本体）'!U81,※編集不可※選択項目!$P$47:$R$51,3,TRUE),"")</f>
        <v/>
      </c>
      <c r="AT81" s="225">
        <f>IFERROR(VLOOKUP(Y81&amp;G81&amp;H81,※編集不可※選択項目!X:Y,2,FALSE),0)</f>
        <v>0</v>
      </c>
      <c r="AU81" s="224">
        <f t="shared" si="47"/>
        <v>0</v>
      </c>
      <c r="AV81" s="224">
        <f>IFERROR(INDEX(※編集不可※選択項目!$S$3:$S$51,MATCH(BQ81,※編集不可※選択項目!$T$3:$T$51,0)),0)</f>
        <v>0</v>
      </c>
      <c r="AW81" s="224" t="str">
        <f t="shared" si="31"/>
        <v/>
      </c>
      <c r="AX81" s="224" t="str">
        <f>IF(BR81=※編集不可※選択項目!$L$3,VLOOKUP('新規登録用（本体）'!U81,※編集不可※選択項目!$P$2:$S$13,4,TRUE),AY81)</f>
        <v/>
      </c>
      <c r="AY81" s="224" t="str">
        <f>IF(BR81=※編集不可※選択項目!$L$15,VLOOKUP('新規登録用（本体）'!U81,※編集不可※選択項目!$P$14:$S$25,4,TRUE),AZ81)</f>
        <v/>
      </c>
      <c r="AZ81" s="224" t="str">
        <f>IF(BR81=※編集不可※選択項目!$L$27,VLOOKUP('新規登録用（本体）'!U81,※編集不可※選択項目!$P$26:$S$41,4,TRUE),BA81)</f>
        <v/>
      </c>
      <c r="BA81" s="224" t="str">
        <f>IF(BR81=※編集不可※選択項目!$L$43,VLOOKUP('新規登録用（本体）'!U81,※編集不可※選択項目!$P$42:$S$46,4,TRUE),BB81)</f>
        <v/>
      </c>
      <c r="BB81" s="224" t="str">
        <f>IF(BR81=※編集不可※選択項目!$L$48,VLOOKUP('新規登録用（本体）'!U81,※編集不可※選択項目!$P$47:$S$51,4,TRUE),"")</f>
        <v/>
      </c>
      <c r="BC81" s="225">
        <f>IFERROR(VLOOKUP(Y81&amp;G81&amp;H81,※編集不可※選択項目!X:Y,2,FALSE),0)</f>
        <v>0</v>
      </c>
      <c r="BD81" s="225">
        <f t="shared" si="48"/>
        <v>0</v>
      </c>
      <c r="BE81" s="225"/>
      <c r="BF81" s="225"/>
      <c r="BG81" s="225"/>
      <c r="BH81" s="225" t="str">
        <f t="shared" si="32"/>
        <v/>
      </c>
      <c r="BI81" s="226">
        <f t="shared" si="33"/>
        <v>0</v>
      </c>
      <c r="BJ81" s="226">
        <f t="shared" si="34"/>
        <v>0</v>
      </c>
      <c r="BK81" s="262">
        <f t="shared" si="51"/>
        <v>0</v>
      </c>
      <c r="BL81" s="226">
        <f t="shared" si="40"/>
        <v>0</v>
      </c>
      <c r="BM81" s="226" t="str">
        <f t="shared" si="35"/>
        <v/>
      </c>
      <c r="BN81" s="227">
        <f t="shared" si="36"/>
        <v>0</v>
      </c>
      <c r="BO81" s="227">
        <f t="shared" si="41"/>
        <v>0</v>
      </c>
      <c r="BP81" s="208" t="str">
        <f t="shared" si="42"/>
        <v>＜従来枠＞0 ＜トップ性能枠＞0</v>
      </c>
      <c r="BQ81" s="208" t="str">
        <f>'新規登録用（本体）'!G81&amp;'新規登録用（本体）'!H81&amp;'新規登録用（本体）'!I81</f>
        <v/>
      </c>
      <c r="BR81" s="126" t="str">
        <f t="shared" si="37"/>
        <v/>
      </c>
      <c r="BS81" s="208" t="str">
        <f t="shared" si="38"/>
        <v/>
      </c>
      <c r="BT81" s="227">
        <f t="shared" si="49"/>
        <v>0</v>
      </c>
    </row>
    <row r="82" spans="1:72" s="208" customFormat="1" ht="25.35" customHeight="1" x14ac:dyDescent="0.2">
      <c r="A82" s="210">
        <f t="shared" si="43"/>
        <v>71</v>
      </c>
      <c r="B82" s="171" t="str">
        <f t="shared" si="39"/>
        <v/>
      </c>
      <c r="C82" s="44"/>
      <c r="D82" s="17" t="str">
        <f t="shared" si="44"/>
        <v/>
      </c>
      <c r="E82" s="17" t="str">
        <f t="shared" si="45"/>
        <v/>
      </c>
      <c r="F82" s="97"/>
      <c r="G82" s="16"/>
      <c r="H82" s="15"/>
      <c r="I82" s="17" t="str">
        <f>IF(OR(G82="",H82="",U82=""),"",IFERROR(VLOOKUP(G82&amp;H82&amp;U82,※編集不可※選択項目!$M$3:$R$51,5,FALSE),"該当なし"))</f>
        <v/>
      </c>
      <c r="J82" s="97"/>
      <c r="K82" s="15"/>
      <c r="L82" s="248"/>
      <c r="M82" s="15"/>
      <c r="N82" s="97"/>
      <c r="O82" s="97"/>
      <c r="P82" s="97"/>
      <c r="Q82" s="97"/>
      <c r="R82" s="97"/>
      <c r="S82" s="18" t="str">
        <f t="shared" si="52"/>
        <v/>
      </c>
      <c r="T82" s="15"/>
      <c r="U82" s="15"/>
      <c r="V82" s="15"/>
      <c r="W82" s="15"/>
      <c r="X82" s="15"/>
      <c r="Y82" s="15"/>
      <c r="Z82" s="16"/>
      <c r="AA82" s="16"/>
      <c r="AB82" s="101" t="str">
        <f>IF($C82&lt;&gt;"",※編集不可※選択項目!$J$2,"")</f>
        <v/>
      </c>
      <c r="AC82" s="23"/>
      <c r="AD82" s="97"/>
      <c r="AE82" s="99"/>
      <c r="AF82" s="201" t="str">
        <f t="shared" si="50"/>
        <v>-</v>
      </c>
      <c r="AG82" s="219"/>
      <c r="AH82" s="220"/>
      <c r="AI82" s="121" t="str">
        <f t="shared" si="46"/>
        <v/>
      </c>
      <c r="AJ82" s="221"/>
      <c r="AK82" s="222"/>
      <c r="AL82" s="223"/>
      <c r="AM82" s="224">
        <f>IFERROR(INDEX(※編集不可※選択項目!$R$3:$R$51,MATCH(BQ82,※編集不可※選択項目!$T$3:$T$51,0)),0)</f>
        <v>0</v>
      </c>
      <c r="AN82" s="224" t="str">
        <f t="shared" ref="AN82:AN145" si="53">IF(I82&lt;&gt;"該当なし","",AO82)</f>
        <v/>
      </c>
      <c r="AO82" s="224" t="str">
        <f>IF(BR82=※編集不可※選択項目!$L$3,VLOOKUP('新規登録用（本体）'!U82,※編集不可※選択項目!$P$2:$R$13,3,TRUE),AP82)</f>
        <v/>
      </c>
      <c r="AP82" s="224" t="str">
        <f>IF(BR82=※編集不可※選択項目!$L$15,VLOOKUP('新規登録用（本体）'!U82,※編集不可※選択項目!$P$14:$R$25,3,TRUE),AQ82)</f>
        <v/>
      </c>
      <c r="AQ82" s="224" t="str">
        <f>IF(BR82=※編集不可※選択項目!$L$27,VLOOKUP('新規登録用（本体）'!U82,※編集不可※選択項目!$P$26:$R$41,3,TRUE),AR82)</f>
        <v/>
      </c>
      <c r="AR82" s="224" t="str">
        <f>IF(BR82=※編集不可※選択項目!$L$43,VLOOKUP('新規登録用（本体）'!U82,※編集不可※選択項目!$P$42:$R$46,3,TRUE),AS82)</f>
        <v/>
      </c>
      <c r="AS82" s="224" t="str">
        <f>IF(BR82=※編集不可※選択項目!$L$48,VLOOKUP('新規登録用（本体）'!U82,※編集不可※選択項目!$P$47:$R$51,3,TRUE),"")</f>
        <v/>
      </c>
      <c r="AT82" s="225">
        <f>IFERROR(VLOOKUP(Y82&amp;G82&amp;H82,※編集不可※選択項目!X:Y,2,FALSE),0)</f>
        <v>0</v>
      </c>
      <c r="AU82" s="224">
        <f t="shared" si="47"/>
        <v>0</v>
      </c>
      <c r="AV82" s="224">
        <f>IFERROR(INDEX(※編集不可※選択項目!$S$3:$S$51,MATCH(BQ82,※編集不可※選択項目!$T$3:$T$51,0)),0)</f>
        <v>0</v>
      </c>
      <c r="AW82" s="224" t="str">
        <f t="shared" ref="AW82:AW145" si="54">IF(I82&lt;&gt;"該当なし","",AX82)</f>
        <v/>
      </c>
      <c r="AX82" s="224" t="str">
        <f>IF(BR82=※編集不可※選択項目!$L$3,VLOOKUP('新規登録用（本体）'!U82,※編集不可※選択項目!$P$2:$S$13,4,TRUE),AY82)</f>
        <v/>
      </c>
      <c r="AY82" s="224" t="str">
        <f>IF(BR82=※編集不可※選択項目!$L$15,VLOOKUP('新規登録用（本体）'!U82,※編集不可※選択項目!$P$14:$S$25,4,TRUE),AZ82)</f>
        <v/>
      </c>
      <c r="AZ82" s="224" t="str">
        <f>IF(BR82=※編集不可※選択項目!$L$27,VLOOKUP('新規登録用（本体）'!U82,※編集不可※選択項目!$P$26:$S$41,4,TRUE),BA82)</f>
        <v/>
      </c>
      <c r="BA82" s="224" t="str">
        <f>IF(BR82=※編集不可※選択項目!$L$43,VLOOKUP('新規登録用（本体）'!U82,※編集不可※選択項目!$P$42:$S$46,4,TRUE),BB82)</f>
        <v/>
      </c>
      <c r="BB82" s="224" t="str">
        <f>IF(BR82=※編集不可※選択項目!$L$48,VLOOKUP('新規登録用（本体）'!U82,※編集不可※選択項目!$P$47:$S$51,4,TRUE),"")</f>
        <v/>
      </c>
      <c r="BC82" s="225">
        <f>IFERROR(VLOOKUP(Y82&amp;G82&amp;H82,※編集不可※選択項目!X:Y,2,FALSE),0)</f>
        <v>0</v>
      </c>
      <c r="BD82" s="225">
        <f t="shared" si="48"/>
        <v>0</v>
      </c>
      <c r="BE82" s="225"/>
      <c r="BF82" s="225"/>
      <c r="BG82" s="225"/>
      <c r="BH82" s="225" t="str">
        <f t="shared" ref="BH82:BH145" si="55">IF(K82="","","["&amp;K82&amp;"]")</f>
        <v/>
      </c>
      <c r="BI82" s="226">
        <f t="shared" ref="BI82:BI145" si="56">IF(AND(($C82&lt;&gt;""),(OR(F82="",G82="",H82="",J82="",M82="",N82="",AND(M82&lt;&gt;"連結",T82=""),U82="",V82="",W82="",X82="",Y82=""))),1,0)</f>
        <v>0</v>
      </c>
      <c r="BJ82" s="226">
        <f t="shared" ref="BJ82:BJ145" si="57">IF(AND(M82="連結",O82=""),1,0)</f>
        <v>0</v>
      </c>
      <c r="BK82" s="262">
        <f t="shared" si="51"/>
        <v>0</v>
      </c>
      <c r="BL82" s="226">
        <f t="shared" si="40"/>
        <v>0</v>
      </c>
      <c r="BM82" s="226" t="str">
        <f t="shared" ref="BM82:BM145" si="58">IF(J82="","",TEXT(J82&amp;BH82,"G/標準"))</f>
        <v/>
      </c>
      <c r="BN82" s="227">
        <f t="shared" ref="BN82:BN145" si="59">IF(BM82="",0,COUNTIF($BM$12:$BM$1011,BM82))</f>
        <v>0</v>
      </c>
      <c r="BO82" s="227">
        <f t="shared" si="41"/>
        <v>0</v>
      </c>
      <c r="BP82" s="208" t="str">
        <f t="shared" si="42"/>
        <v>＜従来枠＞0 ＜トップ性能枠＞0</v>
      </c>
      <c r="BQ82" s="208" t="str">
        <f>'新規登録用（本体）'!G82&amp;'新規登録用（本体）'!H82&amp;'新規登録用（本体）'!I82</f>
        <v/>
      </c>
      <c r="BR82" s="126" t="str">
        <f t="shared" ref="BR82:BR145" si="60">G82&amp;H82</f>
        <v/>
      </c>
      <c r="BS82" s="208" t="str">
        <f t="shared" si="38"/>
        <v/>
      </c>
      <c r="BT82" s="227">
        <f t="shared" si="49"/>
        <v>0</v>
      </c>
    </row>
    <row r="83" spans="1:72" s="208" customFormat="1" ht="25.35" customHeight="1" x14ac:dyDescent="0.2">
      <c r="A83" s="210">
        <f t="shared" si="43"/>
        <v>72</v>
      </c>
      <c r="B83" s="171" t="str">
        <f t="shared" si="39"/>
        <v/>
      </c>
      <c r="C83" s="44"/>
      <c r="D83" s="17" t="str">
        <f t="shared" si="44"/>
        <v/>
      </c>
      <c r="E83" s="17" t="str">
        <f t="shared" si="45"/>
        <v/>
      </c>
      <c r="F83" s="97"/>
      <c r="G83" s="16"/>
      <c r="H83" s="15"/>
      <c r="I83" s="17" t="str">
        <f>IF(OR(G83="",H83="",U83=""),"",IFERROR(VLOOKUP(G83&amp;H83&amp;U83,※編集不可※選択項目!$M$3:$R$51,5,FALSE),"該当なし"))</f>
        <v/>
      </c>
      <c r="J83" s="97"/>
      <c r="K83" s="15"/>
      <c r="L83" s="248"/>
      <c r="M83" s="15"/>
      <c r="N83" s="97"/>
      <c r="O83" s="97"/>
      <c r="P83" s="97"/>
      <c r="Q83" s="97"/>
      <c r="R83" s="97"/>
      <c r="S83" s="18" t="str">
        <f t="shared" si="52"/>
        <v/>
      </c>
      <c r="T83" s="15"/>
      <c r="U83" s="15"/>
      <c r="V83" s="15"/>
      <c r="W83" s="15"/>
      <c r="X83" s="15"/>
      <c r="Y83" s="15"/>
      <c r="Z83" s="16"/>
      <c r="AA83" s="16"/>
      <c r="AB83" s="101" t="str">
        <f>IF($C83&lt;&gt;"",※編集不可※選択項目!$J$2,"")</f>
        <v/>
      </c>
      <c r="AC83" s="23"/>
      <c r="AD83" s="97"/>
      <c r="AE83" s="99"/>
      <c r="AF83" s="201" t="str">
        <f t="shared" si="50"/>
        <v>-</v>
      </c>
      <c r="AG83" s="219"/>
      <c r="AH83" s="220"/>
      <c r="AI83" s="121" t="str">
        <f t="shared" si="46"/>
        <v/>
      </c>
      <c r="AJ83" s="221"/>
      <c r="AK83" s="222"/>
      <c r="AL83" s="223"/>
      <c r="AM83" s="224">
        <f>IFERROR(INDEX(※編集不可※選択項目!$R$3:$R$51,MATCH(BQ83,※編集不可※選択項目!$T$3:$T$51,0)),0)</f>
        <v>0</v>
      </c>
      <c r="AN83" s="224" t="str">
        <f t="shared" si="53"/>
        <v/>
      </c>
      <c r="AO83" s="224" t="str">
        <f>IF(BR83=※編集不可※選択項目!$L$3,VLOOKUP('新規登録用（本体）'!U83,※編集不可※選択項目!$P$2:$R$13,3,TRUE),AP83)</f>
        <v/>
      </c>
      <c r="AP83" s="224" t="str">
        <f>IF(BR83=※編集不可※選択項目!$L$15,VLOOKUP('新規登録用（本体）'!U83,※編集不可※選択項目!$P$14:$R$25,3,TRUE),AQ83)</f>
        <v/>
      </c>
      <c r="AQ83" s="224" t="str">
        <f>IF(BR83=※編集不可※選択項目!$L$27,VLOOKUP('新規登録用（本体）'!U83,※編集不可※選択項目!$P$26:$R$41,3,TRUE),AR83)</f>
        <v/>
      </c>
      <c r="AR83" s="224" t="str">
        <f>IF(BR83=※編集不可※選択項目!$L$43,VLOOKUP('新規登録用（本体）'!U83,※編集不可※選択項目!$P$42:$R$46,3,TRUE),AS83)</f>
        <v/>
      </c>
      <c r="AS83" s="224" t="str">
        <f>IF(BR83=※編集不可※選択項目!$L$48,VLOOKUP('新規登録用（本体）'!U83,※編集不可※選択項目!$P$47:$R$51,3,TRUE),"")</f>
        <v/>
      </c>
      <c r="AT83" s="225">
        <f>IFERROR(VLOOKUP(Y83&amp;G83&amp;H83,※編集不可※選択項目!X:Y,2,FALSE),0)</f>
        <v>0</v>
      </c>
      <c r="AU83" s="224">
        <f t="shared" si="47"/>
        <v>0</v>
      </c>
      <c r="AV83" s="224">
        <f>IFERROR(INDEX(※編集不可※選択項目!$S$3:$S$51,MATCH(BQ83,※編集不可※選択項目!$T$3:$T$51,0)),0)</f>
        <v>0</v>
      </c>
      <c r="AW83" s="224" t="str">
        <f t="shared" si="54"/>
        <v/>
      </c>
      <c r="AX83" s="224" t="str">
        <f>IF(BR83=※編集不可※選択項目!$L$3,VLOOKUP('新規登録用（本体）'!U83,※編集不可※選択項目!$P$2:$S$13,4,TRUE),AY83)</f>
        <v/>
      </c>
      <c r="AY83" s="224" t="str">
        <f>IF(BR83=※編集不可※選択項目!$L$15,VLOOKUP('新規登録用（本体）'!U83,※編集不可※選択項目!$P$14:$S$25,4,TRUE),AZ83)</f>
        <v/>
      </c>
      <c r="AZ83" s="224" t="str">
        <f>IF(BR83=※編集不可※選択項目!$L$27,VLOOKUP('新規登録用（本体）'!U83,※編集不可※選択項目!$P$26:$S$41,4,TRUE),BA83)</f>
        <v/>
      </c>
      <c r="BA83" s="224" t="str">
        <f>IF(BR83=※編集不可※選択項目!$L$43,VLOOKUP('新規登録用（本体）'!U83,※編集不可※選択項目!$P$42:$S$46,4,TRUE),BB83)</f>
        <v/>
      </c>
      <c r="BB83" s="224" t="str">
        <f>IF(BR83=※編集不可※選択項目!$L$48,VLOOKUP('新規登録用（本体）'!U83,※編集不可※選択項目!$P$47:$S$51,4,TRUE),"")</f>
        <v/>
      </c>
      <c r="BC83" s="225">
        <f>IFERROR(VLOOKUP(Y83&amp;G83&amp;H83,※編集不可※選択項目!X:Y,2,FALSE),0)</f>
        <v>0</v>
      </c>
      <c r="BD83" s="225">
        <f t="shared" si="48"/>
        <v>0</v>
      </c>
      <c r="BE83" s="225"/>
      <c r="BF83" s="225"/>
      <c r="BG83" s="225"/>
      <c r="BH83" s="225" t="str">
        <f t="shared" si="55"/>
        <v/>
      </c>
      <c r="BI83" s="226">
        <f t="shared" si="56"/>
        <v>0</v>
      </c>
      <c r="BJ83" s="226">
        <f t="shared" si="57"/>
        <v>0</v>
      </c>
      <c r="BK83" s="262">
        <f t="shared" si="51"/>
        <v>0</v>
      </c>
      <c r="BL83" s="226">
        <f t="shared" si="40"/>
        <v>0</v>
      </c>
      <c r="BM83" s="226" t="str">
        <f t="shared" si="58"/>
        <v/>
      </c>
      <c r="BN83" s="227">
        <f t="shared" si="59"/>
        <v>0</v>
      </c>
      <c r="BO83" s="227">
        <f t="shared" si="41"/>
        <v>0</v>
      </c>
      <c r="BP83" s="208" t="str">
        <f t="shared" si="42"/>
        <v>＜従来枠＞0 ＜トップ性能枠＞0</v>
      </c>
      <c r="BQ83" s="208" t="str">
        <f>'新規登録用（本体）'!G83&amp;'新規登録用（本体）'!H83&amp;'新規登録用（本体）'!I83</f>
        <v/>
      </c>
      <c r="BR83" s="126" t="str">
        <f t="shared" si="60"/>
        <v/>
      </c>
      <c r="BS83" s="208" t="str">
        <f t="shared" ref="BS83:BS146" si="61">IF(J83="","",TEXT(J83&amp;T83&amp;U83&amp;V83&amp;W83&amp;X83,"G/標準"))</f>
        <v/>
      </c>
      <c r="BT83" s="227">
        <f t="shared" si="49"/>
        <v>0</v>
      </c>
    </row>
    <row r="84" spans="1:72" s="208" customFormat="1" ht="25.35" customHeight="1" x14ac:dyDescent="0.2">
      <c r="A84" s="210">
        <f t="shared" si="43"/>
        <v>73</v>
      </c>
      <c r="B84" s="171" t="str">
        <f t="shared" si="39"/>
        <v/>
      </c>
      <c r="C84" s="44"/>
      <c r="D84" s="17" t="str">
        <f t="shared" si="44"/>
        <v/>
      </c>
      <c r="E84" s="17" t="str">
        <f t="shared" si="45"/>
        <v/>
      </c>
      <c r="F84" s="97"/>
      <c r="G84" s="16"/>
      <c r="H84" s="15"/>
      <c r="I84" s="17" t="str">
        <f>IF(OR(G84="",H84="",U84=""),"",IFERROR(VLOOKUP(G84&amp;H84&amp;U84,※編集不可※選択項目!$M$3:$R$51,5,FALSE),"該当なし"))</f>
        <v/>
      </c>
      <c r="J84" s="97"/>
      <c r="K84" s="15"/>
      <c r="L84" s="248"/>
      <c r="M84" s="15"/>
      <c r="N84" s="97"/>
      <c r="O84" s="97"/>
      <c r="P84" s="97"/>
      <c r="Q84" s="97"/>
      <c r="R84" s="97"/>
      <c r="S84" s="18" t="str">
        <f t="shared" si="52"/>
        <v/>
      </c>
      <c r="T84" s="15"/>
      <c r="U84" s="15"/>
      <c r="V84" s="15"/>
      <c r="W84" s="15"/>
      <c r="X84" s="15"/>
      <c r="Y84" s="15"/>
      <c r="Z84" s="16"/>
      <c r="AA84" s="16"/>
      <c r="AB84" s="101" t="str">
        <f>IF($C84&lt;&gt;"",※編集不可※選択項目!$J$2,"")</f>
        <v/>
      </c>
      <c r="AC84" s="23"/>
      <c r="AD84" s="97"/>
      <c r="AE84" s="99"/>
      <c r="AF84" s="201" t="str">
        <f t="shared" si="50"/>
        <v>-</v>
      </c>
      <c r="AG84" s="219"/>
      <c r="AH84" s="220"/>
      <c r="AI84" s="121" t="str">
        <f t="shared" si="46"/>
        <v/>
      </c>
      <c r="AJ84" s="221"/>
      <c r="AK84" s="222"/>
      <c r="AL84" s="223"/>
      <c r="AM84" s="224">
        <f>IFERROR(INDEX(※編集不可※選択項目!$R$3:$R$51,MATCH(BQ84,※編集不可※選択項目!$T$3:$T$51,0)),0)</f>
        <v>0</v>
      </c>
      <c r="AN84" s="224" t="str">
        <f t="shared" si="53"/>
        <v/>
      </c>
      <c r="AO84" s="224" t="str">
        <f>IF(BR84=※編集不可※選択項目!$L$3,VLOOKUP('新規登録用（本体）'!U84,※編集不可※選択項目!$P$2:$R$13,3,TRUE),AP84)</f>
        <v/>
      </c>
      <c r="AP84" s="224" t="str">
        <f>IF(BR84=※編集不可※選択項目!$L$15,VLOOKUP('新規登録用（本体）'!U84,※編集不可※選択項目!$P$14:$R$25,3,TRUE),AQ84)</f>
        <v/>
      </c>
      <c r="AQ84" s="224" t="str">
        <f>IF(BR84=※編集不可※選択項目!$L$27,VLOOKUP('新規登録用（本体）'!U84,※編集不可※選択項目!$P$26:$R$41,3,TRUE),AR84)</f>
        <v/>
      </c>
      <c r="AR84" s="224" t="str">
        <f>IF(BR84=※編集不可※選択項目!$L$43,VLOOKUP('新規登録用（本体）'!U84,※編集不可※選択項目!$P$42:$R$46,3,TRUE),AS84)</f>
        <v/>
      </c>
      <c r="AS84" s="224" t="str">
        <f>IF(BR84=※編集不可※選択項目!$L$48,VLOOKUP('新規登録用（本体）'!U84,※編集不可※選択項目!$P$47:$R$51,3,TRUE),"")</f>
        <v/>
      </c>
      <c r="AT84" s="225">
        <f>IFERROR(VLOOKUP(Y84&amp;G84&amp;H84,※編集不可※選択項目!X:Y,2,FALSE),0)</f>
        <v>0</v>
      </c>
      <c r="AU84" s="224">
        <f t="shared" si="47"/>
        <v>0</v>
      </c>
      <c r="AV84" s="224">
        <f>IFERROR(INDEX(※編集不可※選択項目!$S$3:$S$51,MATCH(BQ84,※編集不可※選択項目!$T$3:$T$51,0)),0)</f>
        <v>0</v>
      </c>
      <c r="AW84" s="224" t="str">
        <f t="shared" si="54"/>
        <v/>
      </c>
      <c r="AX84" s="224" t="str">
        <f>IF(BR84=※編集不可※選択項目!$L$3,VLOOKUP('新規登録用（本体）'!U84,※編集不可※選択項目!$P$2:$S$13,4,TRUE),AY84)</f>
        <v/>
      </c>
      <c r="AY84" s="224" t="str">
        <f>IF(BR84=※編集不可※選択項目!$L$15,VLOOKUP('新規登録用（本体）'!U84,※編集不可※選択項目!$P$14:$S$25,4,TRUE),AZ84)</f>
        <v/>
      </c>
      <c r="AZ84" s="224" t="str">
        <f>IF(BR84=※編集不可※選択項目!$L$27,VLOOKUP('新規登録用（本体）'!U84,※編集不可※選択項目!$P$26:$S$41,4,TRUE),BA84)</f>
        <v/>
      </c>
      <c r="BA84" s="224" t="str">
        <f>IF(BR84=※編集不可※選択項目!$L$43,VLOOKUP('新規登録用（本体）'!U84,※編集不可※選択項目!$P$42:$S$46,4,TRUE),BB84)</f>
        <v/>
      </c>
      <c r="BB84" s="224" t="str">
        <f>IF(BR84=※編集不可※選択項目!$L$48,VLOOKUP('新規登録用（本体）'!U84,※編集不可※選択項目!$P$47:$S$51,4,TRUE),"")</f>
        <v/>
      </c>
      <c r="BC84" s="225">
        <f>IFERROR(VLOOKUP(Y84&amp;G84&amp;H84,※編集不可※選択項目!X:Y,2,FALSE),0)</f>
        <v>0</v>
      </c>
      <c r="BD84" s="225">
        <f t="shared" si="48"/>
        <v>0</v>
      </c>
      <c r="BE84" s="225"/>
      <c r="BF84" s="225"/>
      <c r="BG84" s="225"/>
      <c r="BH84" s="225" t="str">
        <f t="shared" si="55"/>
        <v/>
      </c>
      <c r="BI84" s="226">
        <f t="shared" si="56"/>
        <v>0</v>
      </c>
      <c r="BJ84" s="226">
        <f t="shared" si="57"/>
        <v>0</v>
      </c>
      <c r="BK84" s="262">
        <f t="shared" si="51"/>
        <v>0</v>
      </c>
      <c r="BL84" s="226">
        <f t="shared" si="40"/>
        <v>0</v>
      </c>
      <c r="BM84" s="226" t="str">
        <f t="shared" si="58"/>
        <v/>
      </c>
      <c r="BN84" s="227">
        <f t="shared" si="59"/>
        <v>0</v>
      </c>
      <c r="BO84" s="227">
        <f t="shared" si="41"/>
        <v>0</v>
      </c>
      <c r="BP84" s="208" t="str">
        <f t="shared" si="42"/>
        <v>＜従来枠＞0 ＜トップ性能枠＞0</v>
      </c>
      <c r="BQ84" s="208" t="str">
        <f>'新規登録用（本体）'!G84&amp;'新規登録用（本体）'!H84&amp;'新規登録用（本体）'!I84</f>
        <v/>
      </c>
      <c r="BR84" s="126" t="str">
        <f t="shared" si="60"/>
        <v/>
      </c>
      <c r="BS84" s="208" t="str">
        <f t="shared" si="61"/>
        <v/>
      </c>
      <c r="BT84" s="227">
        <f t="shared" si="49"/>
        <v>0</v>
      </c>
    </row>
    <row r="85" spans="1:72" s="208" customFormat="1" ht="25.35" customHeight="1" x14ac:dyDescent="0.2">
      <c r="A85" s="210">
        <f t="shared" si="43"/>
        <v>74</v>
      </c>
      <c r="B85" s="171" t="str">
        <f t="shared" si="39"/>
        <v/>
      </c>
      <c r="C85" s="44"/>
      <c r="D85" s="17" t="str">
        <f t="shared" si="44"/>
        <v/>
      </c>
      <c r="E85" s="17" t="str">
        <f t="shared" si="45"/>
        <v/>
      </c>
      <c r="F85" s="97"/>
      <c r="G85" s="16"/>
      <c r="H85" s="15"/>
      <c r="I85" s="17" t="str">
        <f>IF(OR(G85="",H85="",U85=""),"",IFERROR(VLOOKUP(G85&amp;H85&amp;U85,※編集不可※選択項目!$M$3:$R$51,5,FALSE),"該当なし"))</f>
        <v/>
      </c>
      <c r="J85" s="97"/>
      <c r="K85" s="15"/>
      <c r="L85" s="248"/>
      <c r="M85" s="15"/>
      <c r="N85" s="97"/>
      <c r="O85" s="97"/>
      <c r="P85" s="97"/>
      <c r="Q85" s="97"/>
      <c r="R85" s="97"/>
      <c r="S85" s="18" t="str">
        <f t="shared" si="52"/>
        <v/>
      </c>
      <c r="T85" s="15"/>
      <c r="U85" s="15"/>
      <c r="V85" s="15"/>
      <c r="W85" s="15"/>
      <c r="X85" s="15"/>
      <c r="Y85" s="15"/>
      <c r="Z85" s="16"/>
      <c r="AA85" s="16"/>
      <c r="AB85" s="101" t="str">
        <f>IF($C85&lt;&gt;"",※編集不可※選択項目!$J$2,"")</f>
        <v/>
      </c>
      <c r="AC85" s="23"/>
      <c r="AD85" s="97"/>
      <c r="AE85" s="99"/>
      <c r="AF85" s="201" t="str">
        <f t="shared" si="50"/>
        <v>-</v>
      </c>
      <c r="AG85" s="219"/>
      <c r="AH85" s="220"/>
      <c r="AI85" s="121" t="str">
        <f t="shared" si="46"/>
        <v/>
      </c>
      <c r="AJ85" s="221"/>
      <c r="AK85" s="222"/>
      <c r="AL85" s="223"/>
      <c r="AM85" s="224">
        <f>IFERROR(INDEX(※編集不可※選択項目!$R$3:$R$51,MATCH(BQ85,※編集不可※選択項目!$T$3:$T$51,0)),0)</f>
        <v>0</v>
      </c>
      <c r="AN85" s="224" t="str">
        <f t="shared" si="53"/>
        <v/>
      </c>
      <c r="AO85" s="224" t="str">
        <f>IF(BR85=※編集不可※選択項目!$L$3,VLOOKUP('新規登録用（本体）'!U85,※編集不可※選択項目!$P$2:$R$13,3,TRUE),AP85)</f>
        <v/>
      </c>
      <c r="AP85" s="224" t="str">
        <f>IF(BR85=※編集不可※選択項目!$L$15,VLOOKUP('新規登録用（本体）'!U85,※編集不可※選択項目!$P$14:$R$25,3,TRUE),AQ85)</f>
        <v/>
      </c>
      <c r="AQ85" s="224" t="str">
        <f>IF(BR85=※編集不可※選択項目!$L$27,VLOOKUP('新規登録用（本体）'!U85,※編集不可※選択項目!$P$26:$R$41,3,TRUE),AR85)</f>
        <v/>
      </c>
      <c r="AR85" s="224" t="str">
        <f>IF(BR85=※編集不可※選択項目!$L$43,VLOOKUP('新規登録用（本体）'!U85,※編集不可※選択項目!$P$42:$R$46,3,TRUE),AS85)</f>
        <v/>
      </c>
      <c r="AS85" s="224" t="str">
        <f>IF(BR85=※編集不可※選択項目!$L$48,VLOOKUP('新規登録用（本体）'!U85,※編集不可※選択項目!$P$47:$R$51,3,TRUE),"")</f>
        <v/>
      </c>
      <c r="AT85" s="225">
        <f>IFERROR(VLOOKUP(Y85&amp;G85&amp;H85,※編集不可※選択項目!X:Y,2,FALSE),0)</f>
        <v>0</v>
      </c>
      <c r="AU85" s="224">
        <f t="shared" si="47"/>
        <v>0</v>
      </c>
      <c r="AV85" s="224">
        <f>IFERROR(INDEX(※編集不可※選択項目!$S$3:$S$51,MATCH(BQ85,※編集不可※選択項目!$T$3:$T$51,0)),0)</f>
        <v>0</v>
      </c>
      <c r="AW85" s="224" t="str">
        <f t="shared" si="54"/>
        <v/>
      </c>
      <c r="AX85" s="224" t="str">
        <f>IF(BR85=※編集不可※選択項目!$L$3,VLOOKUP('新規登録用（本体）'!U85,※編集不可※選択項目!$P$2:$S$13,4,TRUE),AY85)</f>
        <v/>
      </c>
      <c r="AY85" s="224" t="str">
        <f>IF(BR85=※編集不可※選択項目!$L$15,VLOOKUP('新規登録用（本体）'!U85,※編集不可※選択項目!$P$14:$S$25,4,TRUE),AZ85)</f>
        <v/>
      </c>
      <c r="AZ85" s="224" t="str">
        <f>IF(BR85=※編集不可※選択項目!$L$27,VLOOKUP('新規登録用（本体）'!U85,※編集不可※選択項目!$P$26:$S$41,4,TRUE),BA85)</f>
        <v/>
      </c>
      <c r="BA85" s="224" t="str">
        <f>IF(BR85=※編集不可※選択項目!$L$43,VLOOKUP('新規登録用（本体）'!U85,※編集不可※選択項目!$P$42:$S$46,4,TRUE),BB85)</f>
        <v/>
      </c>
      <c r="BB85" s="224" t="str">
        <f>IF(BR85=※編集不可※選択項目!$L$48,VLOOKUP('新規登録用（本体）'!U85,※編集不可※選択項目!$P$47:$S$51,4,TRUE),"")</f>
        <v/>
      </c>
      <c r="BC85" s="225">
        <f>IFERROR(VLOOKUP(Y85&amp;G85&amp;H85,※編集不可※選択項目!X:Y,2,FALSE),0)</f>
        <v>0</v>
      </c>
      <c r="BD85" s="225">
        <f t="shared" si="48"/>
        <v>0</v>
      </c>
      <c r="BE85" s="225"/>
      <c r="BF85" s="225"/>
      <c r="BG85" s="225"/>
      <c r="BH85" s="225" t="str">
        <f t="shared" si="55"/>
        <v/>
      </c>
      <c r="BI85" s="226">
        <f t="shared" si="56"/>
        <v>0</v>
      </c>
      <c r="BJ85" s="226">
        <f t="shared" si="57"/>
        <v>0</v>
      </c>
      <c r="BK85" s="262">
        <f t="shared" si="51"/>
        <v>0</v>
      </c>
      <c r="BL85" s="226">
        <f t="shared" si="40"/>
        <v>0</v>
      </c>
      <c r="BM85" s="226" t="str">
        <f t="shared" si="58"/>
        <v/>
      </c>
      <c r="BN85" s="227">
        <f t="shared" si="59"/>
        <v>0</v>
      </c>
      <c r="BO85" s="227">
        <f t="shared" si="41"/>
        <v>0</v>
      </c>
      <c r="BP85" s="208" t="str">
        <f t="shared" si="42"/>
        <v>＜従来枠＞0 ＜トップ性能枠＞0</v>
      </c>
      <c r="BQ85" s="208" t="str">
        <f>'新規登録用（本体）'!G85&amp;'新規登録用（本体）'!H85&amp;'新規登録用（本体）'!I85</f>
        <v/>
      </c>
      <c r="BR85" s="126" t="str">
        <f t="shared" si="60"/>
        <v/>
      </c>
      <c r="BS85" s="208" t="str">
        <f t="shared" si="61"/>
        <v/>
      </c>
      <c r="BT85" s="227">
        <f t="shared" si="49"/>
        <v>0</v>
      </c>
    </row>
    <row r="86" spans="1:72" s="208" customFormat="1" ht="25.35" customHeight="1" x14ac:dyDescent="0.2">
      <c r="A86" s="210">
        <f t="shared" si="43"/>
        <v>75</v>
      </c>
      <c r="B86" s="171" t="str">
        <f t="shared" si="39"/>
        <v/>
      </c>
      <c r="C86" s="44"/>
      <c r="D86" s="17" t="str">
        <f t="shared" si="44"/>
        <v/>
      </c>
      <c r="E86" s="17" t="str">
        <f t="shared" si="45"/>
        <v/>
      </c>
      <c r="F86" s="97"/>
      <c r="G86" s="16"/>
      <c r="H86" s="15"/>
      <c r="I86" s="17" t="str">
        <f>IF(OR(G86="",H86="",U86=""),"",IFERROR(VLOOKUP(G86&amp;H86&amp;U86,※編集不可※選択項目!$M$3:$R$51,5,FALSE),"該当なし"))</f>
        <v/>
      </c>
      <c r="J86" s="97"/>
      <c r="K86" s="15"/>
      <c r="L86" s="248"/>
      <c r="M86" s="15"/>
      <c r="N86" s="97"/>
      <c r="O86" s="97"/>
      <c r="P86" s="97"/>
      <c r="Q86" s="97"/>
      <c r="R86" s="97"/>
      <c r="S86" s="18" t="str">
        <f t="shared" si="52"/>
        <v/>
      </c>
      <c r="T86" s="15"/>
      <c r="U86" s="15"/>
      <c r="V86" s="15"/>
      <c r="W86" s="15"/>
      <c r="X86" s="15"/>
      <c r="Y86" s="15"/>
      <c r="Z86" s="16"/>
      <c r="AA86" s="16"/>
      <c r="AB86" s="101" t="str">
        <f>IF($C86&lt;&gt;"",※編集不可※選択項目!$J$2,"")</f>
        <v/>
      </c>
      <c r="AC86" s="23"/>
      <c r="AD86" s="97"/>
      <c r="AE86" s="99"/>
      <c r="AF86" s="201" t="str">
        <f t="shared" si="50"/>
        <v>-</v>
      </c>
      <c r="AG86" s="219"/>
      <c r="AH86" s="220"/>
      <c r="AI86" s="121" t="str">
        <f t="shared" si="46"/>
        <v/>
      </c>
      <c r="AJ86" s="221"/>
      <c r="AK86" s="222"/>
      <c r="AL86" s="223"/>
      <c r="AM86" s="224">
        <f>IFERROR(INDEX(※編集不可※選択項目!$R$3:$R$51,MATCH(BQ86,※編集不可※選択項目!$T$3:$T$51,0)),0)</f>
        <v>0</v>
      </c>
      <c r="AN86" s="224" t="str">
        <f t="shared" si="53"/>
        <v/>
      </c>
      <c r="AO86" s="224" t="str">
        <f>IF(BR86=※編集不可※選択項目!$L$3,VLOOKUP('新規登録用（本体）'!U86,※編集不可※選択項目!$P$2:$R$13,3,TRUE),AP86)</f>
        <v/>
      </c>
      <c r="AP86" s="224" t="str">
        <f>IF(BR86=※編集不可※選択項目!$L$15,VLOOKUP('新規登録用（本体）'!U86,※編集不可※選択項目!$P$14:$R$25,3,TRUE),AQ86)</f>
        <v/>
      </c>
      <c r="AQ86" s="224" t="str">
        <f>IF(BR86=※編集不可※選択項目!$L$27,VLOOKUP('新規登録用（本体）'!U86,※編集不可※選択項目!$P$26:$R$41,3,TRUE),AR86)</f>
        <v/>
      </c>
      <c r="AR86" s="224" t="str">
        <f>IF(BR86=※編集不可※選択項目!$L$43,VLOOKUP('新規登録用（本体）'!U86,※編集不可※選択項目!$P$42:$R$46,3,TRUE),AS86)</f>
        <v/>
      </c>
      <c r="AS86" s="224" t="str">
        <f>IF(BR86=※編集不可※選択項目!$L$48,VLOOKUP('新規登録用（本体）'!U86,※編集不可※選択項目!$P$47:$R$51,3,TRUE),"")</f>
        <v/>
      </c>
      <c r="AT86" s="225">
        <f>IFERROR(VLOOKUP(Y86&amp;G86&amp;H86,※編集不可※選択項目!X:Y,2,FALSE),0)</f>
        <v>0</v>
      </c>
      <c r="AU86" s="224">
        <f t="shared" si="47"/>
        <v>0</v>
      </c>
      <c r="AV86" s="224">
        <f>IFERROR(INDEX(※編集不可※選択項目!$S$3:$S$51,MATCH(BQ86,※編集不可※選択項目!$T$3:$T$51,0)),0)</f>
        <v>0</v>
      </c>
      <c r="AW86" s="224" t="str">
        <f t="shared" si="54"/>
        <v/>
      </c>
      <c r="AX86" s="224" t="str">
        <f>IF(BR86=※編集不可※選択項目!$L$3,VLOOKUP('新規登録用（本体）'!U86,※編集不可※選択項目!$P$2:$S$13,4,TRUE),AY86)</f>
        <v/>
      </c>
      <c r="AY86" s="224" t="str">
        <f>IF(BR86=※編集不可※選択項目!$L$15,VLOOKUP('新規登録用（本体）'!U86,※編集不可※選択項目!$P$14:$S$25,4,TRUE),AZ86)</f>
        <v/>
      </c>
      <c r="AZ86" s="224" t="str">
        <f>IF(BR86=※編集不可※選択項目!$L$27,VLOOKUP('新規登録用（本体）'!U86,※編集不可※選択項目!$P$26:$S$41,4,TRUE),BA86)</f>
        <v/>
      </c>
      <c r="BA86" s="224" t="str">
        <f>IF(BR86=※編集不可※選択項目!$L$43,VLOOKUP('新規登録用（本体）'!U86,※編集不可※選択項目!$P$42:$S$46,4,TRUE),BB86)</f>
        <v/>
      </c>
      <c r="BB86" s="224" t="str">
        <f>IF(BR86=※編集不可※選択項目!$L$48,VLOOKUP('新規登録用（本体）'!U86,※編集不可※選択項目!$P$47:$S$51,4,TRUE),"")</f>
        <v/>
      </c>
      <c r="BC86" s="225">
        <f>IFERROR(VLOOKUP(Y86&amp;G86&amp;H86,※編集不可※選択項目!X:Y,2,FALSE),0)</f>
        <v>0</v>
      </c>
      <c r="BD86" s="225">
        <f t="shared" si="48"/>
        <v>0</v>
      </c>
      <c r="BE86" s="225"/>
      <c r="BF86" s="225"/>
      <c r="BG86" s="225"/>
      <c r="BH86" s="225" t="str">
        <f t="shared" si="55"/>
        <v/>
      </c>
      <c r="BI86" s="226">
        <f t="shared" si="56"/>
        <v>0</v>
      </c>
      <c r="BJ86" s="226">
        <f t="shared" si="57"/>
        <v>0</v>
      </c>
      <c r="BK86" s="262">
        <f t="shared" si="51"/>
        <v>0</v>
      </c>
      <c r="BL86" s="226">
        <f t="shared" si="40"/>
        <v>0</v>
      </c>
      <c r="BM86" s="226" t="str">
        <f t="shared" si="58"/>
        <v/>
      </c>
      <c r="BN86" s="227">
        <f t="shared" si="59"/>
        <v>0</v>
      </c>
      <c r="BO86" s="227">
        <f t="shared" si="41"/>
        <v>0</v>
      </c>
      <c r="BP86" s="208" t="str">
        <f t="shared" si="42"/>
        <v>＜従来枠＞0 ＜トップ性能枠＞0</v>
      </c>
      <c r="BQ86" s="208" t="str">
        <f>'新規登録用（本体）'!G86&amp;'新規登録用（本体）'!H86&amp;'新規登録用（本体）'!I86</f>
        <v/>
      </c>
      <c r="BR86" s="126" t="str">
        <f t="shared" si="60"/>
        <v/>
      </c>
      <c r="BS86" s="208" t="str">
        <f t="shared" si="61"/>
        <v/>
      </c>
      <c r="BT86" s="227">
        <f t="shared" si="49"/>
        <v>0</v>
      </c>
    </row>
    <row r="87" spans="1:72" s="208" customFormat="1" ht="25.35" customHeight="1" x14ac:dyDescent="0.2">
      <c r="A87" s="210">
        <f t="shared" si="43"/>
        <v>76</v>
      </c>
      <c r="B87" s="171" t="str">
        <f t="shared" si="39"/>
        <v/>
      </c>
      <c r="C87" s="44"/>
      <c r="D87" s="17" t="str">
        <f t="shared" si="44"/>
        <v/>
      </c>
      <c r="E87" s="17" t="str">
        <f t="shared" si="45"/>
        <v/>
      </c>
      <c r="F87" s="97"/>
      <c r="G87" s="16"/>
      <c r="H87" s="15"/>
      <c r="I87" s="17" t="str">
        <f>IF(OR(G87="",H87="",U87=""),"",IFERROR(VLOOKUP(G87&amp;H87&amp;U87,※編集不可※選択項目!$M$3:$R$51,5,FALSE),"該当なし"))</f>
        <v/>
      </c>
      <c r="J87" s="97"/>
      <c r="K87" s="15"/>
      <c r="L87" s="248"/>
      <c r="M87" s="15"/>
      <c r="N87" s="97"/>
      <c r="O87" s="97"/>
      <c r="P87" s="97"/>
      <c r="Q87" s="97"/>
      <c r="R87" s="97"/>
      <c r="S87" s="18" t="str">
        <f t="shared" si="52"/>
        <v/>
      </c>
      <c r="T87" s="15"/>
      <c r="U87" s="15"/>
      <c r="V87" s="15"/>
      <c r="W87" s="15"/>
      <c r="X87" s="15"/>
      <c r="Y87" s="15"/>
      <c r="Z87" s="16"/>
      <c r="AA87" s="16"/>
      <c r="AB87" s="101" t="str">
        <f>IF($C87&lt;&gt;"",※編集不可※選択項目!$J$2,"")</f>
        <v/>
      </c>
      <c r="AC87" s="23"/>
      <c r="AD87" s="97"/>
      <c r="AE87" s="99"/>
      <c r="AF87" s="201" t="str">
        <f t="shared" si="50"/>
        <v>-</v>
      </c>
      <c r="AG87" s="219"/>
      <c r="AH87" s="220"/>
      <c r="AI87" s="121" t="str">
        <f t="shared" si="46"/>
        <v/>
      </c>
      <c r="AJ87" s="221"/>
      <c r="AK87" s="222"/>
      <c r="AL87" s="223"/>
      <c r="AM87" s="224">
        <f>IFERROR(INDEX(※編集不可※選択項目!$R$3:$R$51,MATCH(BQ87,※編集不可※選択項目!$T$3:$T$51,0)),0)</f>
        <v>0</v>
      </c>
      <c r="AN87" s="224" t="str">
        <f t="shared" si="53"/>
        <v/>
      </c>
      <c r="AO87" s="224" t="str">
        <f>IF(BR87=※編集不可※選択項目!$L$3,VLOOKUP('新規登録用（本体）'!U87,※編集不可※選択項目!$P$2:$R$13,3,TRUE),AP87)</f>
        <v/>
      </c>
      <c r="AP87" s="224" t="str">
        <f>IF(BR87=※編集不可※選択項目!$L$15,VLOOKUP('新規登録用（本体）'!U87,※編集不可※選択項目!$P$14:$R$25,3,TRUE),AQ87)</f>
        <v/>
      </c>
      <c r="AQ87" s="224" t="str">
        <f>IF(BR87=※編集不可※選択項目!$L$27,VLOOKUP('新規登録用（本体）'!U87,※編集不可※選択項目!$P$26:$R$41,3,TRUE),AR87)</f>
        <v/>
      </c>
      <c r="AR87" s="224" t="str">
        <f>IF(BR87=※編集不可※選択項目!$L$43,VLOOKUP('新規登録用（本体）'!U87,※編集不可※選択項目!$P$42:$R$46,3,TRUE),AS87)</f>
        <v/>
      </c>
      <c r="AS87" s="224" t="str">
        <f>IF(BR87=※編集不可※選択項目!$L$48,VLOOKUP('新規登録用（本体）'!U87,※編集不可※選択項目!$P$47:$R$51,3,TRUE),"")</f>
        <v/>
      </c>
      <c r="AT87" s="225">
        <f>IFERROR(VLOOKUP(Y87&amp;G87&amp;H87,※編集不可※選択項目!X:Y,2,FALSE),0)</f>
        <v>0</v>
      </c>
      <c r="AU87" s="224">
        <f t="shared" si="47"/>
        <v>0</v>
      </c>
      <c r="AV87" s="224">
        <f>IFERROR(INDEX(※編集不可※選択項目!$S$3:$S$51,MATCH(BQ87,※編集不可※選択項目!$T$3:$T$51,0)),0)</f>
        <v>0</v>
      </c>
      <c r="AW87" s="224" t="str">
        <f t="shared" si="54"/>
        <v/>
      </c>
      <c r="AX87" s="224" t="str">
        <f>IF(BR87=※編集不可※選択項目!$L$3,VLOOKUP('新規登録用（本体）'!U87,※編集不可※選択項目!$P$2:$S$13,4,TRUE),AY87)</f>
        <v/>
      </c>
      <c r="AY87" s="224" t="str">
        <f>IF(BR87=※編集不可※選択項目!$L$15,VLOOKUP('新規登録用（本体）'!U87,※編集不可※選択項目!$P$14:$S$25,4,TRUE),AZ87)</f>
        <v/>
      </c>
      <c r="AZ87" s="224" t="str">
        <f>IF(BR87=※編集不可※選択項目!$L$27,VLOOKUP('新規登録用（本体）'!U87,※編集不可※選択項目!$P$26:$S$41,4,TRUE),BA87)</f>
        <v/>
      </c>
      <c r="BA87" s="224" t="str">
        <f>IF(BR87=※編集不可※選択項目!$L$43,VLOOKUP('新規登録用（本体）'!U87,※編集不可※選択項目!$P$42:$S$46,4,TRUE),BB87)</f>
        <v/>
      </c>
      <c r="BB87" s="224" t="str">
        <f>IF(BR87=※編集不可※選択項目!$L$48,VLOOKUP('新規登録用（本体）'!U87,※編集不可※選択項目!$P$47:$S$51,4,TRUE),"")</f>
        <v/>
      </c>
      <c r="BC87" s="225">
        <f>IFERROR(VLOOKUP(Y87&amp;G87&amp;H87,※編集不可※選択項目!X:Y,2,FALSE),0)</f>
        <v>0</v>
      </c>
      <c r="BD87" s="225">
        <f t="shared" si="48"/>
        <v>0</v>
      </c>
      <c r="BE87" s="225"/>
      <c r="BF87" s="225"/>
      <c r="BG87" s="225"/>
      <c r="BH87" s="225" t="str">
        <f t="shared" si="55"/>
        <v/>
      </c>
      <c r="BI87" s="226">
        <f t="shared" si="56"/>
        <v>0</v>
      </c>
      <c r="BJ87" s="226">
        <f t="shared" si="57"/>
        <v>0</v>
      </c>
      <c r="BK87" s="262">
        <f t="shared" si="51"/>
        <v>0</v>
      </c>
      <c r="BL87" s="226">
        <f t="shared" si="40"/>
        <v>0</v>
      </c>
      <c r="BM87" s="226" t="str">
        <f t="shared" si="58"/>
        <v/>
      </c>
      <c r="BN87" s="227">
        <f t="shared" si="59"/>
        <v>0</v>
      </c>
      <c r="BO87" s="227">
        <f t="shared" si="41"/>
        <v>0</v>
      </c>
      <c r="BP87" s="208" t="str">
        <f t="shared" si="42"/>
        <v>＜従来枠＞0 ＜トップ性能枠＞0</v>
      </c>
      <c r="BQ87" s="208" t="str">
        <f>'新規登録用（本体）'!G87&amp;'新規登録用（本体）'!H87&amp;'新規登録用（本体）'!I87</f>
        <v/>
      </c>
      <c r="BR87" s="126" t="str">
        <f t="shared" si="60"/>
        <v/>
      </c>
      <c r="BS87" s="208" t="str">
        <f t="shared" si="61"/>
        <v/>
      </c>
      <c r="BT87" s="227">
        <f t="shared" si="49"/>
        <v>0</v>
      </c>
    </row>
    <row r="88" spans="1:72" s="208" customFormat="1" ht="25.35" customHeight="1" x14ac:dyDescent="0.2">
      <c r="A88" s="210">
        <f t="shared" si="43"/>
        <v>77</v>
      </c>
      <c r="B88" s="171" t="str">
        <f t="shared" si="39"/>
        <v/>
      </c>
      <c r="C88" s="44"/>
      <c r="D88" s="17" t="str">
        <f t="shared" si="44"/>
        <v/>
      </c>
      <c r="E88" s="17" t="str">
        <f t="shared" si="45"/>
        <v/>
      </c>
      <c r="F88" s="97"/>
      <c r="G88" s="16"/>
      <c r="H88" s="15"/>
      <c r="I88" s="17" t="str">
        <f>IF(OR(G88="",H88="",U88=""),"",IFERROR(VLOOKUP(G88&amp;H88&amp;U88,※編集不可※選択項目!$M$3:$R$51,5,FALSE),"該当なし"))</f>
        <v/>
      </c>
      <c r="J88" s="97"/>
      <c r="K88" s="15"/>
      <c r="L88" s="248"/>
      <c r="M88" s="15"/>
      <c r="N88" s="97"/>
      <c r="O88" s="97"/>
      <c r="P88" s="97"/>
      <c r="Q88" s="97"/>
      <c r="R88" s="97"/>
      <c r="S88" s="18" t="str">
        <f t="shared" si="52"/>
        <v/>
      </c>
      <c r="T88" s="15"/>
      <c r="U88" s="15"/>
      <c r="V88" s="15"/>
      <c r="W88" s="15"/>
      <c r="X88" s="15"/>
      <c r="Y88" s="15"/>
      <c r="Z88" s="16"/>
      <c r="AA88" s="16"/>
      <c r="AB88" s="101" t="str">
        <f>IF($C88&lt;&gt;"",※編集不可※選択項目!$J$2,"")</f>
        <v/>
      </c>
      <c r="AC88" s="23"/>
      <c r="AD88" s="97"/>
      <c r="AE88" s="99"/>
      <c r="AF88" s="201" t="str">
        <f t="shared" si="50"/>
        <v>-</v>
      </c>
      <c r="AG88" s="219"/>
      <c r="AH88" s="220"/>
      <c r="AI88" s="121" t="str">
        <f t="shared" si="46"/>
        <v/>
      </c>
      <c r="AJ88" s="221"/>
      <c r="AK88" s="222"/>
      <c r="AL88" s="223"/>
      <c r="AM88" s="224">
        <f>IFERROR(INDEX(※編集不可※選択項目!$R$3:$R$51,MATCH(BQ88,※編集不可※選択項目!$T$3:$T$51,0)),0)</f>
        <v>0</v>
      </c>
      <c r="AN88" s="224" t="str">
        <f t="shared" si="53"/>
        <v/>
      </c>
      <c r="AO88" s="224" t="str">
        <f>IF(BR88=※編集不可※選択項目!$L$3,VLOOKUP('新規登録用（本体）'!U88,※編集不可※選択項目!$P$2:$R$13,3,TRUE),AP88)</f>
        <v/>
      </c>
      <c r="AP88" s="224" t="str">
        <f>IF(BR88=※編集不可※選択項目!$L$15,VLOOKUP('新規登録用（本体）'!U88,※編集不可※選択項目!$P$14:$R$25,3,TRUE),AQ88)</f>
        <v/>
      </c>
      <c r="AQ88" s="224" t="str">
        <f>IF(BR88=※編集不可※選択項目!$L$27,VLOOKUP('新規登録用（本体）'!U88,※編集不可※選択項目!$P$26:$R$41,3,TRUE),AR88)</f>
        <v/>
      </c>
      <c r="AR88" s="224" t="str">
        <f>IF(BR88=※編集不可※選択項目!$L$43,VLOOKUP('新規登録用（本体）'!U88,※編集不可※選択項目!$P$42:$R$46,3,TRUE),AS88)</f>
        <v/>
      </c>
      <c r="AS88" s="224" t="str">
        <f>IF(BR88=※編集不可※選択項目!$L$48,VLOOKUP('新規登録用（本体）'!U88,※編集不可※選択項目!$P$47:$R$51,3,TRUE),"")</f>
        <v/>
      </c>
      <c r="AT88" s="225">
        <f>IFERROR(VLOOKUP(Y88&amp;G88&amp;H88,※編集不可※選択項目!X:Y,2,FALSE),0)</f>
        <v>0</v>
      </c>
      <c r="AU88" s="224">
        <f t="shared" si="47"/>
        <v>0</v>
      </c>
      <c r="AV88" s="224">
        <f>IFERROR(INDEX(※編集不可※選択項目!$S$3:$S$51,MATCH(BQ88,※編集不可※選択項目!$T$3:$T$51,0)),0)</f>
        <v>0</v>
      </c>
      <c r="AW88" s="224" t="str">
        <f t="shared" si="54"/>
        <v/>
      </c>
      <c r="AX88" s="224" t="str">
        <f>IF(BR88=※編集不可※選択項目!$L$3,VLOOKUP('新規登録用（本体）'!U88,※編集不可※選択項目!$P$2:$S$13,4,TRUE),AY88)</f>
        <v/>
      </c>
      <c r="AY88" s="224" t="str">
        <f>IF(BR88=※編集不可※選択項目!$L$15,VLOOKUP('新規登録用（本体）'!U88,※編集不可※選択項目!$P$14:$S$25,4,TRUE),AZ88)</f>
        <v/>
      </c>
      <c r="AZ88" s="224" t="str">
        <f>IF(BR88=※編集不可※選択項目!$L$27,VLOOKUP('新規登録用（本体）'!U88,※編集不可※選択項目!$P$26:$S$41,4,TRUE),BA88)</f>
        <v/>
      </c>
      <c r="BA88" s="224" t="str">
        <f>IF(BR88=※編集不可※選択項目!$L$43,VLOOKUP('新規登録用（本体）'!U88,※編集不可※選択項目!$P$42:$S$46,4,TRUE),BB88)</f>
        <v/>
      </c>
      <c r="BB88" s="224" t="str">
        <f>IF(BR88=※編集不可※選択項目!$L$48,VLOOKUP('新規登録用（本体）'!U88,※編集不可※選択項目!$P$47:$S$51,4,TRUE),"")</f>
        <v/>
      </c>
      <c r="BC88" s="225">
        <f>IFERROR(VLOOKUP(Y88&amp;G88&amp;H88,※編集不可※選択項目!X:Y,2,FALSE),0)</f>
        <v>0</v>
      </c>
      <c r="BD88" s="225">
        <f t="shared" si="48"/>
        <v>0</v>
      </c>
      <c r="BE88" s="225"/>
      <c r="BF88" s="225"/>
      <c r="BG88" s="225"/>
      <c r="BH88" s="225" t="str">
        <f t="shared" si="55"/>
        <v/>
      </c>
      <c r="BI88" s="226">
        <f t="shared" si="56"/>
        <v>0</v>
      </c>
      <c r="BJ88" s="226">
        <f t="shared" si="57"/>
        <v>0</v>
      </c>
      <c r="BK88" s="262">
        <f t="shared" si="51"/>
        <v>0</v>
      </c>
      <c r="BL88" s="226">
        <f t="shared" si="40"/>
        <v>0</v>
      </c>
      <c r="BM88" s="226" t="str">
        <f t="shared" si="58"/>
        <v/>
      </c>
      <c r="BN88" s="227">
        <f t="shared" si="59"/>
        <v>0</v>
      </c>
      <c r="BO88" s="227">
        <f t="shared" si="41"/>
        <v>0</v>
      </c>
      <c r="BP88" s="208" t="str">
        <f t="shared" si="42"/>
        <v>＜従来枠＞0 ＜トップ性能枠＞0</v>
      </c>
      <c r="BQ88" s="208" t="str">
        <f>'新規登録用（本体）'!G88&amp;'新規登録用（本体）'!H88&amp;'新規登録用（本体）'!I88</f>
        <v/>
      </c>
      <c r="BR88" s="126" t="str">
        <f t="shared" si="60"/>
        <v/>
      </c>
      <c r="BS88" s="208" t="str">
        <f t="shared" si="61"/>
        <v/>
      </c>
      <c r="BT88" s="227">
        <f t="shared" si="49"/>
        <v>0</v>
      </c>
    </row>
    <row r="89" spans="1:72" s="208" customFormat="1" ht="25.35" customHeight="1" x14ac:dyDescent="0.2">
      <c r="A89" s="210">
        <f t="shared" si="43"/>
        <v>78</v>
      </c>
      <c r="B89" s="171" t="str">
        <f t="shared" si="39"/>
        <v/>
      </c>
      <c r="C89" s="44"/>
      <c r="D89" s="17" t="str">
        <f t="shared" si="44"/>
        <v/>
      </c>
      <c r="E89" s="17" t="str">
        <f t="shared" si="45"/>
        <v/>
      </c>
      <c r="F89" s="97"/>
      <c r="G89" s="16"/>
      <c r="H89" s="15"/>
      <c r="I89" s="17" t="str">
        <f>IF(OR(G89="",H89="",U89=""),"",IFERROR(VLOOKUP(G89&amp;H89&amp;U89,※編集不可※選択項目!$M$3:$R$51,5,FALSE),"該当なし"))</f>
        <v/>
      </c>
      <c r="J89" s="97"/>
      <c r="K89" s="15"/>
      <c r="L89" s="248"/>
      <c r="M89" s="15"/>
      <c r="N89" s="97"/>
      <c r="O89" s="97"/>
      <c r="P89" s="97"/>
      <c r="Q89" s="97"/>
      <c r="R89" s="97"/>
      <c r="S89" s="18" t="str">
        <f t="shared" si="52"/>
        <v/>
      </c>
      <c r="T89" s="15"/>
      <c r="U89" s="15"/>
      <c r="V89" s="15"/>
      <c r="W89" s="15"/>
      <c r="X89" s="15"/>
      <c r="Y89" s="15"/>
      <c r="Z89" s="16"/>
      <c r="AA89" s="16"/>
      <c r="AB89" s="101" t="str">
        <f>IF($C89&lt;&gt;"",※編集不可※選択項目!$J$2,"")</f>
        <v/>
      </c>
      <c r="AC89" s="23"/>
      <c r="AD89" s="97"/>
      <c r="AE89" s="99"/>
      <c r="AF89" s="201" t="str">
        <f t="shared" si="50"/>
        <v>-</v>
      </c>
      <c r="AG89" s="219"/>
      <c r="AH89" s="220"/>
      <c r="AI89" s="121" t="str">
        <f t="shared" si="46"/>
        <v/>
      </c>
      <c r="AJ89" s="221"/>
      <c r="AK89" s="222"/>
      <c r="AL89" s="223"/>
      <c r="AM89" s="224">
        <f>IFERROR(INDEX(※編集不可※選択項目!$R$3:$R$51,MATCH(BQ89,※編集不可※選択項目!$T$3:$T$51,0)),0)</f>
        <v>0</v>
      </c>
      <c r="AN89" s="224" t="str">
        <f t="shared" si="53"/>
        <v/>
      </c>
      <c r="AO89" s="224" t="str">
        <f>IF(BR89=※編集不可※選択項目!$L$3,VLOOKUP('新規登録用（本体）'!U89,※編集不可※選択項目!$P$2:$R$13,3,TRUE),AP89)</f>
        <v/>
      </c>
      <c r="AP89" s="224" t="str">
        <f>IF(BR89=※編集不可※選択項目!$L$15,VLOOKUP('新規登録用（本体）'!U89,※編集不可※選択項目!$P$14:$R$25,3,TRUE),AQ89)</f>
        <v/>
      </c>
      <c r="AQ89" s="224" t="str">
        <f>IF(BR89=※編集不可※選択項目!$L$27,VLOOKUP('新規登録用（本体）'!U89,※編集不可※選択項目!$P$26:$R$41,3,TRUE),AR89)</f>
        <v/>
      </c>
      <c r="AR89" s="224" t="str">
        <f>IF(BR89=※編集不可※選択項目!$L$43,VLOOKUP('新規登録用（本体）'!U89,※編集不可※選択項目!$P$42:$R$46,3,TRUE),AS89)</f>
        <v/>
      </c>
      <c r="AS89" s="224" t="str">
        <f>IF(BR89=※編集不可※選択項目!$L$48,VLOOKUP('新規登録用（本体）'!U89,※編集不可※選択項目!$P$47:$R$51,3,TRUE),"")</f>
        <v/>
      </c>
      <c r="AT89" s="225">
        <f>IFERROR(VLOOKUP(Y89&amp;G89&amp;H89,※編集不可※選択項目!X:Y,2,FALSE),0)</f>
        <v>0</v>
      </c>
      <c r="AU89" s="224">
        <f t="shared" si="47"/>
        <v>0</v>
      </c>
      <c r="AV89" s="224">
        <f>IFERROR(INDEX(※編集不可※選択項目!$S$3:$S$51,MATCH(BQ89,※編集不可※選択項目!$T$3:$T$51,0)),0)</f>
        <v>0</v>
      </c>
      <c r="AW89" s="224" t="str">
        <f t="shared" si="54"/>
        <v/>
      </c>
      <c r="AX89" s="224" t="str">
        <f>IF(BR89=※編集不可※選択項目!$L$3,VLOOKUP('新規登録用（本体）'!U89,※編集不可※選択項目!$P$2:$S$13,4,TRUE),AY89)</f>
        <v/>
      </c>
      <c r="AY89" s="224" t="str">
        <f>IF(BR89=※編集不可※選択項目!$L$15,VLOOKUP('新規登録用（本体）'!U89,※編集不可※選択項目!$P$14:$S$25,4,TRUE),AZ89)</f>
        <v/>
      </c>
      <c r="AZ89" s="224" t="str">
        <f>IF(BR89=※編集不可※選択項目!$L$27,VLOOKUP('新規登録用（本体）'!U89,※編集不可※選択項目!$P$26:$S$41,4,TRUE),BA89)</f>
        <v/>
      </c>
      <c r="BA89" s="224" t="str">
        <f>IF(BR89=※編集不可※選択項目!$L$43,VLOOKUP('新規登録用（本体）'!U89,※編集不可※選択項目!$P$42:$S$46,4,TRUE),BB89)</f>
        <v/>
      </c>
      <c r="BB89" s="224" t="str">
        <f>IF(BR89=※編集不可※選択項目!$L$48,VLOOKUP('新規登録用（本体）'!U89,※編集不可※選択項目!$P$47:$S$51,4,TRUE),"")</f>
        <v/>
      </c>
      <c r="BC89" s="225">
        <f>IFERROR(VLOOKUP(Y89&amp;G89&amp;H89,※編集不可※選択項目!X:Y,2,FALSE),0)</f>
        <v>0</v>
      </c>
      <c r="BD89" s="225">
        <f t="shared" si="48"/>
        <v>0</v>
      </c>
      <c r="BE89" s="225"/>
      <c r="BF89" s="225"/>
      <c r="BG89" s="225"/>
      <c r="BH89" s="225" t="str">
        <f t="shared" si="55"/>
        <v/>
      </c>
      <c r="BI89" s="226">
        <f t="shared" si="56"/>
        <v>0</v>
      </c>
      <c r="BJ89" s="226">
        <f t="shared" si="57"/>
        <v>0</v>
      </c>
      <c r="BK89" s="262">
        <f t="shared" si="51"/>
        <v>0</v>
      </c>
      <c r="BL89" s="226">
        <f t="shared" si="40"/>
        <v>0</v>
      </c>
      <c r="BM89" s="226" t="str">
        <f t="shared" si="58"/>
        <v/>
      </c>
      <c r="BN89" s="227">
        <f t="shared" si="59"/>
        <v>0</v>
      </c>
      <c r="BO89" s="227">
        <f t="shared" si="41"/>
        <v>0</v>
      </c>
      <c r="BP89" s="208" t="str">
        <f t="shared" si="42"/>
        <v>＜従来枠＞0 ＜トップ性能枠＞0</v>
      </c>
      <c r="BQ89" s="208" t="str">
        <f>'新規登録用（本体）'!G89&amp;'新規登録用（本体）'!H89&amp;'新規登録用（本体）'!I89</f>
        <v/>
      </c>
      <c r="BR89" s="126" t="str">
        <f t="shared" si="60"/>
        <v/>
      </c>
      <c r="BS89" s="208" t="str">
        <f t="shared" si="61"/>
        <v/>
      </c>
      <c r="BT89" s="227">
        <f t="shared" si="49"/>
        <v>0</v>
      </c>
    </row>
    <row r="90" spans="1:72" s="208" customFormat="1" ht="25.35" customHeight="1" x14ac:dyDescent="0.2">
      <c r="A90" s="210">
        <f t="shared" si="43"/>
        <v>79</v>
      </c>
      <c r="B90" s="171" t="str">
        <f t="shared" si="39"/>
        <v/>
      </c>
      <c r="C90" s="44"/>
      <c r="D90" s="17" t="str">
        <f t="shared" si="44"/>
        <v/>
      </c>
      <c r="E90" s="17" t="str">
        <f t="shared" si="45"/>
        <v/>
      </c>
      <c r="F90" s="97"/>
      <c r="G90" s="16"/>
      <c r="H90" s="15"/>
      <c r="I90" s="17" t="str">
        <f>IF(OR(G90="",H90="",U90=""),"",IFERROR(VLOOKUP(G90&amp;H90&amp;U90,※編集不可※選択項目!$M$3:$R$51,5,FALSE),"該当なし"))</f>
        <v/>
      </c>
      <c r="J90" s="97"/>
      <c r="K90" s="15"/>
      <c r="L90" s="248"/>
      <c r="M90" s="15"/>
      <c r="N90" s="97"/>
      <c r="O90" s="97"/>
      <c r="P90" s="97"/>
      <c r="Q90" s="97"/>
      <c r="R90" s="97"/>
      <c r="S90" s="18" t="str">
        <f t="shared" si="52"/>
        <v/>
      </c>
      <c r="T90" s="15"/>
      <c r="U90" s="15"/>
      <c r="V90" s="15"/>
      <c r="W90" s="15"/>
      <c r="X90" s="15"/>
      <c r="Y90" s="15"/>
      <c r="Z90" s="16"/>
      <c r="AA90" s="16"/>
      <c r="AB90" s="101" t="str">
        <f>IF($C90&lt;&gt;"",※編集不可※選択項目!$J$2,"")</f>
        <v/>
      </c>
      <c r="AC90" s="23"/>
      <c r="AD90" s="97"/>
      <c r="AE90" s="99"/>
      <c r="AF90" s="201" t="str">
        <f t="shared" si="50"/>
        <v>-</v>
      </c>
      <c r="AG90" s="219"/>
      <c r="AH90" s="220"/>
      <c r="AI90" s="121" t="str">
        <f t="shared" si="46"/>
        <v/>
      </c>
      <c r="AJ90" s="221"/>
      <c r="AK90" s="222"/>
      <c r="AL90" s="223"/>
      <c r="AM90" s="224">
        <f>IFERROR(INDEX(※編集不可※選択項目!$R$3:$R$51,MATCH(BQ90,※編集不可※選択項目!$T$3:$T$51,0)),0)</f>
        <v>0</v>
      </c>
      <c r="AN90" s="224" t="str">
        <f t="shared" si="53"/>
        <v/>
      </c>
      <c r="AO90" s="224" t="str">
        <f>IF(BR90=※編集不可※選択項目!$L$3,VLOOKUP('新規登録用（本体）'!U90,※編集不可※選択項目!$P$2:$R$13,3,TRUE),AP90)</f>
        <v/>
      </c>
      <c r="AP90" s="224" t="str">
        <f>IF(BR90=※編集不可※選択項目!$L$15,VLOOKUP('新規登録用（本体）'!U90,※編集不可※選択項目!$P$14:$R$25,3,TRUE),AQ90)</f>
        <v/>
      </c>
      <c r="AQ90" s="224" t="str">
        <f>IF(BR90=※編集不可※選択項目!$L$27,VLOOKUP('新規登録用（本体）'!U90,※編集不可※選択項目!$P$26:$R$41,3,TRUE),AR90)</f>
        <v/>
      </c>
      <c r="AR90" s="224" t="str">
        <f>IF(BR90=※編集不可※選択項目!$L$43,VLOOKUP('新規登録用（本体）'!U90,※編集不可※選択項目!$P$42:$R$46,3,TRUE),AS90)</f>
        <v/>
      </c>
      <c r="AS90" s="224" t="str">
        <f>IF(BR90=※編集不可※選択項目!$L$48,VLOOKUP('新規登録用（本体）'!U90,※編集不可※選択項目!$P$47:$R$51,3,TRUE),"")</f>
        <v/>
      </c>
      <c r="AT90" s="225">
        <f>IFERROR(VLOOKUP(Y90&amp;G90&amp;H90,※編集不可※選択項目!X:Y,2,FALSE),0)</f>
        <v>0</v>
      </c>
      <c r="AU90" s="224">
        <f t="shared" si="47"/>
        <v>0</v>
      </c>
      <c r="AV90" s="224">
        <f>IFERROR(INDEX(※編集不可※選択項目!$S$3:$S$51,MATCH(BQ90,※編集不可※選択項目!$T$3:$T$51,0)),0)</f>
        <v>0</v>
      </c>
      <c r="AW90" s="224" t="str">
        <f t="shared" si="54"/>
        <v/>
      </c>
      <c r="AX90" s="224" t="str">
        <f>IF(BR90=※編集不可※選択項目!$L$3,VLOOKUP('新規登録用（本体）'!U90,※編集不可※選択項目!$P$2:$S$13,4,TRUE),AY90)</f>
        <v/>
      </c>
      <c r="AY90" s="224" t="str">
        <f>IF(BR90=※編集不可※選択項目!$L$15,VLOOKUP('新規登録用（本体）'!U90,※編集不可※選択項目!$P$14:$S$25,4,TRUE),AZ90)</f>
        <v/>
      </c>
      <c r="AZ90" s="224" t="str">
        <f>IF(BR90=※編集不可※選択項目!$L$27,VLOOKUP('新規登録用（本体）'!U90,※編集不可※選択項目!$P$26:$S$41,4,TRUE),BA90)</f>
        <v/>
      </c>
      <c r="BA90" s="224" t="str">
        <f>IF(BR90=※編集不可※選択項目!$L$43,VLOOKUP('新規登録用（本体）'!U90,※編集不可※選択項目!$P$42:$S$46,4,TRUE),BB90)</f>
        <v/>
      </c>
      <c r="BB90" s="224" t="str">
        <f>IF(BR90=※編集不可※選択項目!$L$48,VLOOKUP('新規登録用（本体）'!U90,※編集不可※選択項目!$P$47:$S$51,4,TRUE),"")</f>
        <v/>
      </c>
      <c r="BC90" s="225">
        <f>IFERROR(VLOOKUP(Y90&amp;G90&amp;H90,※編集不可※選択項目!X:Y,2,FALSE),0)</f>
        <v>0</v>
      </c>
      <c r="BD90" s="225">
        <f t="shared" si="48"/>
        <v>0</v>
      </c>
      <c r="BE90" s="225"/>
      <c r="BF90" s="225"/>
      <c r="BG90" s="225"/>
      <c r="BH90" s="225" t="str">
        <f t="shared" si="55"/>
        <v/>
      </c>
      <c r="BI90" s="226">
        <f t="shared" si="56"/>
        <v>0</v>
      </c>
      <c r="BJ90" s="226">
        <f t="shared" si="57"/>
        <v>0</v>
      </c>
      <c r="BK90" s="262">
        <f t="shared" si="51"/>
        <v>0</v>
      </c>
      <c r="BL90" s="226">
        <f t="shared" si="40"/>
        <v>0</v>
      </c>
      <c r="BM90" s="226" t="str">
        <f t="shared" si="58"/>
        <v/>
      </c>
      <c r="BN90" s="227">
        <f t="shared" si="59"/>
        <v>0</v>
      </c>
      <c r="BO90" s="227">
        <f t="shared" si="41"/>
        <v>0</v>
      </c>
      <c r="BP90" s="208" t="str">
        <f t="shared" si="42"/>
        <v>＜従来枠＞0 ＜トップ性能枠＞0</v>
      </c>
      <c r="BQ90" s="208" t="str">
        <f>'新規登録用（本体）'!G90&amp;'新規登録用（本体）'!H90&amp;'新規登録用（本体）'!I90</f>
        <v/>
      </c>
      <c r="BR90" s="126" t="str">
        <f t="shared" si="60"/>
        <v/>
      </c>
      <c r="BS90" s="208" t="str">
        <f t="shared" si="61"/>
        <v/>
      </c>
      <c r="BT90" s="227">
        <f t="shared" si="49"/>
        <v>0</v>
      </c>
    </row>
    <row r="91" spans="1:72" s="208" customFormat="1" ht="25.35" customHeight="1" x14ac:dyDescent="0.2">
      <c r="A91" s="210">
        <f t="shared" si="43"/>
        <v>80</v>
      </c>
      <c r="B91" s="171" t="str">
        <f t="shared" si="39"/>
        <v/>
      </c>
      <c r="C91" s="44"/>
      <c r="D91" s="17" t="str">
        <f t="shared" si="44"/>
        <v/>
      </c>
      <c r="E91" s="17" t="str">
        <f t="shared" si="45"/>
        <v/>
      </c>
      <c r="F91" s="97"/>
      <c r="G91" s="16"/>
      <c r="H91" s="15"/>
      <c r="I91" s="17" t="str">
        <f>IF(OR(G91="",H91="",U91=""),"",IFERROR(VLOOKUP(G91&amp;H91&amp;U91,※編集不可※選択項目!$M$3:$R$51,5,FALSE),"該当なし"))</f>
        <v/>
      </c>
      <c r="J91" s="97"/>
      <c r="K91" s="15"/>
      <c r="L91" s="248"/>
      <c r="M91" s="15"/>
      <c r="N91" s="97"/>
      <c r="O91" s="97"/>
      <c r="P91" s="97"/>
      <c r="Q91" s="97"/>
      <c r="R91" s="97"/>
      <c r="S91" s="18" t="str">
        <f t="shared" si="52"/>
        <v/>
      </c>
      <c r="T91" s="15"/>
      <c r="U91" s="15"/>
      <c r="V91" s="15"/>
      <c r="W91" s="15"/>
      <c r="X91" s="15"/>
      <c r="Y91" s="15"/>
      <c r="Z91" s="16"/>
      <c r="AA91" s="16"/>
      <c r="AB91" s="101" t="str">
        <f>IF($C91&lt;&gt;"",※編集不可※選択項目!$J$2,"")</f>
        <v/>
      </c>
      <c r="AC91" s="23"/>
      <c r="AD91" s="97"/>
      <c r="AE91" s="99"/>
      <c r="AF91" s="201" t="str">
        <f t="shared" si="50"/>
        <v>-</v>
      </c>
      <c r="AG91" s="219"/>
      <c r="AH91" s="220"/>
      <c r="AI91" s="121" t="str">
        <f t="shared" si="46"/>
        <v/>
      </c>
      <c r="AJ91" s="221"/>
      <c r="AK91" s="222"/>
      <c r="AL91" s="223"/>
      <c r="AM91" s="224">
        <f>IFERROR(INDEX(※編集不可※選択項目!$R$3:$R$51,MATCH(BQ91,※編集不可※選択項目!$T$3:$T$51,0)),0)</f>
        <v>0</v>
      </c>
      <c r="AN91" s="224" t="str">
        <f t="shared" si="53"/>
        <v/>
      </c>
      <c r="AO91" s="224" t="str">
        <f>IF(BR91=※編集不可※選択項目!$L$3,VLOOKUP('新規登録用（本体）'!U91,※編集不可※選択項目!$P$2:$R$13,3,TRUE),AP91)</f>
        <v/>
      </c>
      <c r="AP91" s="224" t="str">
        <f>IF(BR91=※編集不可※選択項目!$L$15,VLOOKUP('新規登録用（本体）'!U91,※編集不可※選択項目!$P$14:$R$25,3,TRUE),AQ91)</f>
        <v/>
      </c>
      <c r="AQ91" s="224" t="str">
        <f>IF(BR91=※編集不可※選択項目!$L$27,VLOOKUP('新規登録用（本体）'!U91,※編集不可※選択項目!$P$26:$R$41,3,TRUE),AR91)</f>
        <v/>
      </c>
      <c r="AR91" s="224" t="str">
        <f>IF(BR91=※編集不可※選択項目!$L$43,VLOOKUP('新規登録用（本体）'!U91,※編集不可※選択項目!$P$42:$R$46,3,TRUE),AS91)</f>
        <v/>
      </c>
      <c r="AS91" s="224" t="str">
        <f>IF(BR91=※編集不可※選択項目!$L$48,VLOOKUP('新規登録用（本体）'!U91,※編集不可※選択項目!$P$47:$R$51,3,TRUE),"")</f>
        <v/>
      </c>
      <c r="AT91" s="225">
        <f>IFERROR(VLOOKUP(Y91&amp;G91&amp;H91,※編集不可※選択項目!X:Y,2,FALSE),0)</f>
        <v>0</v>
      </c>
      <c r="AU91" s="224">
        <f t="shared" si="47"/>
        <v>0</v>
      </c>
      <c r="AV91" s="224">
        <f>IFERROR(INDEX(※編集不可※選択項目!$S$3:$S$51,MATCH(BQ91,※編集不可※選択項目!$T$3:$T$51,0)),0)</f>
        <v>0</v>
      </c>
      <c r="AW91" s="224" t="str">
        <f t="shared" si="54"/>
        <v/>
      </c>
      <c r="AX91" s="224" t="str">
        <f>IF(BR91=※編集不可※選択項目!$L$3,VLOOKUP('新規登録用（本体）'!U91,※編集不可※選択項目!$P$2:$S$13,4,TRUE),AY91)</f>
        <v/>
      </c>
      <c r="AY91" s="224" t="str">
        <f>IF(BR91=※編集不可※選択項目!$L$15,VLOOKUP('新規登録用（本体）'!U91,※編集不可※選択項目!$P$14:$S$25,4,TRUE),AZ91)</f>
        <v/>
      </c>
      <c r="AZ91" s="224" t="str">
        <f>IF(BR91=※編集不可※選択項目!$L$27,VLOOKUP('新規登録用（本体）'!U91,※編集不可※選択項目!$P$26:$S$41,4,TRUE),BA91)</f>
        <v/>
      </c>
      <c r="BA91" s="224" t="str">
        <f>IF(BR91=※編集不可※選択項目!$L$43,VLOOKUP('新規登録用（本体）'!U91,※編集不可※選択項目!$P$42:$S$46,4,TRUE),BB91)</f>
        <v/>
      </c>
      <c r="BB91" s="224" t="str">
        <f>IF(BR91=※編集不可※選択項目!$L$48,VLOOKUP('新規登録用（本体）'!U91,※編集不可※選択項目!$P$47:$S$51,4,TRUE),"")</f>
        <v/>
      </c>
      <c r="BC91" s="225">
        <f>IFERROR(VLOOKUP(Y91&amp;G91&amp;H91,※編集不可※選択項目!X:Y,2,FALSE),0)</f>
        <v>0</v>
      </c>
      <c r="BD91" s="225">
        <f t="shared" si="48"/>
        <v>0</v>
      </c>
      <c r="BE91" s="225"/>
      <c r="BF91" s="225"/>
      <c r="BG91" s="225"/>
      <c r="BH91" s="225" t="str">
        <f t="shared" si="55"/>
        <v/>
      </c>
      <c r="BI91" s="226">
        <f t="shared" si="56"/>
        <v>0</v>
      </c>
      <c r="BJ91" s="226">
        <f t="shared" si="57"/>
        <v>0</v>
      </c>
      <c r="BK91" s="262">
        <f t="shared" si="51"/>
        <v>0</v>
      </c>
      <c r="BL91" s="226">
        <f t="shared" si="40"/>
        <v>0</v>
      </c>
      <c r="BM91" s="226" t="str">
        <f t="shared" si="58"/>
        <v/>
      </c>
      <c r="BN91" s="227">
        <f t="shared" si="59"/>
        <v>0</v>
      </c>
      <c r="BO91" s="227">
        <f t="shared" si="41"/>
        <v>0</v>
      </c>
      <c r="BP91" s="208" t="str">
        <f t="shared" si="42"/>
        <v>＜従来枠＞0 ＜トップ性能枠＞0</v>
      </c>
      <c r="BQ91" s="208" t="str">
        <f>'新規登録用（本体）'!G91&amp;'新規登録用（本体）'!H91&amp;'新規登録用（本体）'!I91</f>
        <v/>
      </c>
      <c r="BR91" s="126" t="str">
        <f t="shared" si="60"/>
        <v/>
      </c>
      <c r="BS91" s="208" t="str">
        <f t="shared" si="61"/>
        <v/>
      </c>
      <c r="BT91" s="227">
        <f t="shared" si="49"/>
        <v>0</v>
      </c>
    </row>
    <row r="92" spans="1:72" s="208" customFormat="1" ht="25.35" customHeight="1" x14ac:dyDescent="0.2">
      <c r="A92" s="210">
        <f t="shared" si="43"/>
        <v>81</v>
      </c>
      <c r="B92" s="171" t="str">
        <f t="shared" si="39"/>
        <v/>
      </c>
      <c r="C92" s="44"/>
      <c r="D92" s="17" t="str">
        <f t="shared" si="44"/>
        <v/>
      </c>
      <c r="E92" s="17" t="str">
        <f t="shared" si="45"/>
        <v/>
      </c>
      <c r="F92" s="97"/>
      <c r="G92" s="16"/>
      <c r="H92" s="15"/>
      <c r="I92" s="17" t="str">
        <f>IF(OR(G92="",H92="",U92=""),"",IFERROR(VLOOKUP(G92&amp;H92&amp;U92,※編集不可※選択項目!$M$3:$R$51,5,FALSE),"該当なし"))</f>
        <v/>
      </c>
      <c r="J92" s="97"/>
      <c r="K92" s="15"/>
      <c r="L92" s="248"/>
      <c r="M92" s="15"/>
      <c r="N92" s="97"/>
      <c r="O92" s="97"/>
      <c r="P92" s="97"/>
      <c r="Q92" s="97"/>
      <c r="R92" s="97"/>
      <c r="S92" s="18" t="str">
        <f t="shared" si="52"/>
        <v/>
      </c>
      <c r="T92" s="15"/>
      <c r="U92" s="15"/>
      <c r="V92" s="15"/>
      <c r="W92" s="15"/>
      <c r="X92" s="15"/>
      <c r="Y92" s="15"/>
      <c r="Z92" s="16"/>
      <c r="AA92" s="16"/>
      <c r="AB92" s="101" t="str">
        <f>IF($C92&lt;&gt;"",※編集不可※選択項目!$J$2,"")</f>
        <v/>
      </c>
      <c r="AC92" s="23"/>
      <c r="AD92" s="97"/>
      <c r="AE92" s="99"/>
      <c r="AF92" s="201" t="str">
        <f t="shared" si="50"/>
        <v>-</v>
      </c>
      <c r="AG92" s="219"/>
      <c r="AH92" s="220"/>
      <c r="AI92" s="121" t="str">
        <f t="shared" si="46"/>
        <v/>
      </c>
      <c r="AJ92" s="221"/>
      <c r="AK92" s="222"/>
      <c r="AL92" s="223"/>
      <c r="AM92" s="224">
        <f>IFERROR(INDEX(※編集不可※選択項目!$R$3:$R$51,MATCH(BQ92,※編集不可※選択項目!$T$3:$T$51,0)),0)</f>
        <v>0</v>
      </c>
      <c r="AN92" s="224" t="str">
        <f t="shared" si="53"/>
        <v/>
      </c>
      <c r="AO92" s="224" t="str">
        <f>IF(BR92=※編集不可※選択項目!$L$3,VLOOKUP('新規登録用（本体）'!U92,※編集不可※選択項目!$P$2:$R$13,3,TRUE),AP92)</f>
        <v/>
      </c>
      <c r="AP92" s="224" t="str">
        <f>IF(BR92=※編集不可※選択項目!$L$15,VLOOKUP('新規登録用（本体）'!U92,※編集不可※選択項目!$P$14:$R$25,3,TRUE),AQ92)</f>
        <v/>
      </c>
      <c r="AQ92" s="224" t="str">
        <f>IF(BR92=※編集不可※選択項目!$L$27,VLOOKUP('新規登録用（本体）'!U92,※編集不可※選択項目!$P$26:$R$41,3,TRUE),AR92)</f>
        <v/>
      </c>
      <c r="AR92" s="224" t="str">
        <f>IF(BR92=※編集不可※選択項目!$L$43,VLOOKUP('新規登録用（本体）'!U92,※編集不可※選択項目!$P$42:$R$46,3,TRUE),AS92)</f>
        <v/>
      </c>
      <c r="AS92" s="224" t="str">
        <f>IF(BR92=※編集不可※選択項目!$L$48,VLOOKUP('新規登録用（本体）'!U92,※編集不可※選択項目!$P$47:$R$51,3,TRUE),"")</f>
        <v/>
      </c>
      <c r="AT92" s="225">
        <f>IFERROR(VLOOKUP(Y92&amp;G92&amp;H92,※編集不可※選択項目!X:Y,2,FALSE),0)</f>
        <v>0</v>
      </c>
      <c r="AU92" s="224">
        <f t="shared" si="47"/>
        <v>0</v>
      </c>
      <c r="AV92" s="224">
        <f>IFERROR(INDEX(※編集不可※選択項目!$S$3:$S$51,MATCH(BQ92,※編集不可※選択項目!$T$3:$T$51,0)),0)</f>
        <v>0</v>
      </c>
      <c r="AW92" s="224" t="str">
        <f t="shared" si="54"/>
        <v/>
      </c>
      <c r="AX92" s="224" t="str">
        <f>IF(BR92=※編集不可※選択項目!$L$3,VLOOKUP('新規登録用（本体）'!U92,※編集不可※選択項目!$P$2:$S$13,4,TRUE),AY92)</f>
        <v/>
      </c>
      <c r="AY92" s="224" t="str">
        <f>IF(BR92=※編集不可※選択項目!$L$15,VLOOKUP('新規登録用（本体）'!U92,※編集不可※選択項目!$P$14:$S$25,4,TRUE),AZ92)</f>
        <v/>
      </c>
      <c r="AZ92" s="224" t="str">
        <f>IF(BR92=※編集不可※選択項目!$L$27,VLOOKUP('新規登録用（本体）'!U92,※編集不可※選択項目!$P$26:$S$41,4,TRUE),BA92)</f>
        <v/>
      </c>
      <c r="BA92" s="224" t="str">
        <f>IF(BR92=※編集不可※選択項目!$L$43,VLOOKUP('新規登録用（本体）'!U92,※編集不可※選択項目!$P$42:$S$46,4,TRUE),BB92)</f>
        <v/>
      </c>
      <c r="BB92" s="224" t="str">
        <f>IF(BR92=※編集不可※選択項目!$L$48,VLOOKUP('新規登録用（本体）'!U92,※編集不可※選択項目!$P$47:$S$51,4,TRUE),"")</f>
        <v/>
      </c>
      <c r="BC92" s="225">
        <f>IFERROR(VLOOKUP(Y92&amp;G92&amp;H92,※編集不可※選択項目!X:Y,2,FALSE),0)</f>
        <v>0</v>
      </c>
      <c r="BD92" s="225">
        <f t="shared" si="48"/>
        <v>0</v>
      </c>
      <c r="BE92" s="225"/>
      <c r="BF92" s="225"/>
      <c r="BG92" s="225"/>
      <c r="BH92" s="225" t="str">
        <f t="shared" si="55"/>
        <v/>
      </c>
      <c r="BI92" s="226">
        <f t="shared" si="56"/>
        <v>0</v>
      </c>
      <c r="BJ92" s="226">
        <f t="shared" si="57"/>
        <v>0</v>
      </c>
      <c r="BK92" s="262">
        <f t="shared" si="51"/>
        <v>0</v>
      </c>
      <c r="BL92" s="226">
        <f t="shared" si="40"/>
        <v>0</v>
      </c>
      <c r="BM92" s="226" t="str">
        <f t="shared" si="58"/>
        <v/>
      </c>
      <c r="BN92" s="227">
        <f t="shared" si="59"/>
        <v>0</v>
      </c>
      <c r="BO92" s="227">
        <f t="shared" si="41"/>
        <v>0</v>
      </c>
      <c r="BP92" s="208" t="str">
        <f t="shared" si="42"/>
        <v>＜従来枠＞0 ＜トップ性能枠＞0</v>
      </c>
      <c r="BQ92" s="208" t="str">
        <f>'新規登録用（本体）'!G92&amp;'新規登録用（本体）'!H92&amp;'新規登録用（本体）'!I92</f>
        <v/>
      </c>
      <c r="BR92" s="126" t="str">
        <f t="shared" si="60"/>
        <v/>
      </c>
      <c r="BS92" s="208" t="str">
        <f t="shared" si="61"/>
        <v/>
      </c>
      <c r="BT92" s="227">
        <f t="shared" si="49"/>
        <v>0</v>
      </c>
    </row>
    <row r="93" spans="1:72" s="208" customFormat="1" ht="25.35" customHeight="1" x14ac:dyDescent="0.2">
      <c r="A93" s="210">
        <f t="shared" si="43"/>
        <v>82</v>
      </c>
      <c r="B93" s="171" t="str">
        <f t="shared" si="39"/>
        <v/>
      </c>
      <c r="C93" s="44"/>
      <c r="D93" s="17" t="str">
        <f t="shared" si="44"/>
        <v/>
      </c>
      <c r="E93" s="17" t="str">
        <f t="shared" si="45"/>
        <v/>
      </c>
      <c r="F93" s="97"/>
      <c r="G93" s="16"/>
      <c r="H93" s="15"/>
      <c r="I93" s="17" t="str">
        <f>IF(OR(G93="",H93="",U93=""),"",IFERROR(VLOOKUP(G93&amp;H93&amp;U93,※編集不可※選択項目!$M$3:$R$51,5,FALSE),"該当なし"))</f>
        <v/>
      </c>
      <c r="J93" s="97"/>
      <c r="K93" s="15"/>
      <c r="L93" s="248"/>
      <c r="M93" s="15"/>
      <c r="N93" s="97"/>
      <c r="O93" s="97"/>
      <c r="P93" s="97"/>
      <c r="Q93" s="97"/>
      <c r="R93" s="97"/>
      <c r="S93" s="18" t="str">
        <f t="shared" si="52"/>
        <v/>
      </c>
      <c r="T93" s="15"/>
      <c r="U93" s="15"/>
      <c r="V93" s="15"/>
      <c r="W93" s="15"/>
      <c r="X93" s="15"/>
      <c r="Y93" s="15"/>
      <c r="Z93" s="16"/>
      <c r="AA93" s="16"/>
      <c r="AB93" s="101" t="str">
        <f>IF($C93&lt;&gt;"",※編集不可※選択項目!$J$2,"")</f>
        <v/>
      </c>
      <c r="AC93" s="23"/>
      <c r="AD93" s="97"/>
      <c r="AE93" s="99"/>
      <c r="AF93" s="201" t="str">
        <f t="shared" si="50"/>
        <v>-</v>
      </c>
      <c r="AG93" s="219"/>
      <c r="AH93" s="220"/>
      <c r="AI93" s="121" t="str">
        <f t="shared" si="46"/>
        <v/>
      </c>
      <c r="AJ93" s="221"/>
      <c r="AK93" s="222"/>
      <c r="AL93" s="223"/>
      <c r="AM93" s="224">
        <f>IFERROR(INDEX(※編集不可※選択項目!$R$3:$R$51,MATCH(BQ93,※編集不可※選択項目!$T$3:$T$51,0)),0)</f>
        <v>0</v>
      </c>
      <c r="AN93" s="224" t="str">
        <f t="shared" si="53"/>
        <v/>
      </c>
      <c r="AO93" s="224" t="str">
        <f>IF(BR93=※編集不可※選択項目!$L$3,VLOOKUP('新規登録用（本体）'!U93,※編集不可※選択項目!$P$2:$R$13,3,TRUE),AP93)</f>
        <v/>
      </c>
      <c r="AP93" s="224" t="str">
        <f>IF(BR93=※編集不可※選択項目!$L$15,VLOOKUP('新規登録用（本体）'!U93,※編集不可※選択項目!$P$14:$R$25,3,TRUE),AQ93)</f>
        <v/>
      </c>
      <c r="AQ93" s="224" t="str">
        <f>IF(BR93=※編集不可※選択項目!$L$27,VLOOKUP('新規登録用（本体）'!U93,※編集不可※選択項目!$P$26:$R$41,3,TRUE),AR93)</f>
        <v/>
      </c>
      <c r="AR93" s="224" t="str">
        <f>IF(BR93=※編集不可※選択項目!$L$43,VLOOKUP('新規登録用（本体）'!U93,※編集不可※選択項目!$P$42:$R$46,3,TRUE),AS93)</f>
        <v/>
      </c>
      <c r="AS93" s="224" t="str">
        <f>IF(BR93=※編集不可※選択項目!$L$48,VLOOKUP('新規登録用（本体）'!U93,※編集不可※選択項目!$P$47:$R$51,3,TRUE),"")</f>
        <v/>
      </c>
      <c r="AT93" s="225">
        <f>IFERROR(VLOOKUP(Y93&amp;G93&amp;H93,※編集不可※選択項目!X:Y,2,FALSE),0)</f>
        <v>0</v>
      </c>
      <c r="AU93" s="224">
        <f t="shared" si="47"/>
        <v>0</v>
      </c>
      <c r="AV93" s="224">
        <f>IFERROR(INDEX(※編集不可※選択項目!$S$3:$S$51,MATCH(BQ93,※編集不可※選択項目!$T$3:$T$51,0)),0)</f>
        <v>0</v>
      </c>
      <c r="AW93" s="224" t="str">
        <f t="shared" si="54"/>
        <v/>
      </c>
      <c r="AX93" s="224" t="str">
        <f>IF(BR93=※編集不可※選択項目!$L$3,VLOOKUP('新規登録用（本体）'!U93,※編集不可※選択項目!$P$2:$S$13,4,TRUE),AY93)</f>
        <v/>
      </c>
      <c r="AY93" s="224" t="str">
        <f>IF(BR93=※編集不可※選択項目!$L$15,VLOOKUP('新規登録用（本体）'!U93,※編集不可※選択項目!$P$14:$S$25,4,TRUE),AZ93)</f>
        <v/>
      </c>
      <c r="AZ93" s="224" t="str">
        <f>IF(BR93=※編集不可※選択項目!$L$27,VLOOKUP('新規登録用（本体）'!U93,※編集不可※選択項目!$P$26:$S$41,4,TRUE),BA93)</f>
        <v/>
      </c>
      <c r="BA93" s="224" t="str">
        <f>IF(BR93=※編集不可※選択項目!$L$43,VLOOKUP('新規登録用（本体）'!U93,※編集不可※選択項目!$P$42:$S$46,4,TRUE),BB93)</f>
        <v/>
      </c>
      <c r="BB93" s="224" t="str">
        <f>IF(BR93=※編集不可※選択項目!$L$48,VLOOKUP('新規登録用（本体）'!U93,※編集不可※選択項目!$P$47:$S$51,4,TRUE),"")</f>
        <v/>
      </c>
      <c r="BC93" s="225">
        <f>IFERROR(VLOOKUP(Y93&amp;G93&amp;H93,※編集不可※選択項目!X:Y,2,FALSE),0)</f>
        <v>0</v>
      </c>
      <c r="BD93" s="225">
        <f t="shared" si="48"/>
        <v>0</v>
      </c>
      <c r="BE93" s="225"/>
      <c r="BF93" s="225"/>
      <c r="BG93" s="225"/>
      <c r="BH93" s="225" t="str">
        <f t="shared" si="55"/>
        <v/>
      </c>
      <c r="BI93" s="226">
        <f t="shared" si="56"/>
        <v>0</v>
      </c>
      <c r="BJ93" s="226">
        <f t="shared" si="57"/>
        <v>0</v>
      </c>
      <c r="BK93" s="262">
        <f t="shared" si="51"/>
        <v>0</v>
      </c>
      <c r="BL93" s="226">
        <f t="shared" si="40"/>
        <v>0</v>
      </c>
      <c r="BM93" s="226" t="str">
        <f t="shared" si="58"/>
        <v/>
      </c>
      <c r="BN93" s="227">
        <f t="shared" si="59"/>
        <v>0</v>
      </c>
      <c r="BO93" s="227">
        <f t="shared" si="41"/>
        <v>0</v>
      </c>
      <c r="BP93" s="208" t="str">
        <f t="shared" si="42"/>
        <v>＜従来枠＞0 ＜トップ性能枠＞0</v>
      </c>
      <c r="BQ93" s="208" t="str">
        <f>'新規登録用（本体）'!G93&amp;'新規登録用（本体）'!H93&amp;'新規登録用（本体）'!I93</f>
        <v/>
      </c>
      <c r="BR93" s="126" t="str">
        <f t="shared" si="60"/>
        <v/>
      </c>
      <c r="BS93" s="208" t="str">
        <f t="shared" si="61"/>
        <v/>
      </c>
      <c r="BT93" s="227">
        <f t="shared" si="49"/>
        <v>0</v>
      </c>
    </row>
    <row r="94" spans="1:72" s="208" customFormat="1" ht="25.35" customHeight="1" x14ac:dyDescent="0.2">
      <c r="A94" s="210">
        <f t="shared" si="43"/>
        <v>83</v>
      </c>
      <c r="B94" s="171" t="str">
        <f t="shared" si="39"/>
        <v/>
      </c>
      <c r="C94" s="44"/>
      <c r="D94" s="17" t="str">
        <f t="shared" si="44"/>
        <v/>
      </c>
      <c r="E94" s="17" t="str">
        <f t="shared" si="45"/>
        <v/>
      </c>
      <c r="F94" s="97"/>
      <c r="G94" s="16"/>
      <c r="H94" s="15"/>
      <c r="I94" s="17" t="str">
        <f>IF(OR(G94="",H94="",U94=""),"",IFERROR(VLOOKUP(G94&amp;H94&amp;U94,※編集不可※選択項目!$M$3:$R$51,5,FALSE),"該当なし"))</f>
        <v/>
      </c>
      <c r="J94" s="97"/>
      <c r="K94" s="15"/>
      <c r="L94" s="248"/>
      <c r="M94" s="15"/>
      <c r="N94" s="97"/>
      <c r="O94" s="97"/>
      <c r="P94" s="97"/>
      <c r="Q94" s="97"/>
      <c r="R94" s="97"/>
      <c r="S94" s="18" t="str">
        <f t="shared" si="52"/>
        <v/>
      </c>
      <c r="T94" s="15"/>
      <c r="U94" s="15"/>
      <c r="V94" s="15"/>
      <c r="W94" s="15"/>
      <c r="X94" s="15"/>
      <c r="Y94" s="15"/>
      <c r="Z94" s="16"/>
      <c r="AA94" s="16"/>
      <c r="AB94" s="101" t="str">
        <f>IF($C94&lt;&gt;"",※編集不可※選択項目!$J$2,"")</f>
        <v/>
      </c>
      <c r="AC94" s="23"/>
      <c r="AD94" s="97"/>
      <c r="AE94" s="99"/>
      <c r="AF94" s="201" t="str">
        <f t="shared" si="50"/>
        <v>-</v>
      </c>
      <c r="AG94" s="219"/>
      <c r="AH94" s="220"/>
      <c r="AI94" s="121" t="str">
        <f t="shared" si="46"/>
        <v/>
      </c>
      <c r="AJ94" s="221"/>
      <c r="AK94" s="222"/>
      <c r="AL94" s="223"/>
      <c r="AM94" s="224">
        <f>IFERROR(INDEX(※編集不可※選択項目!$R$3:$R$51,MATCH(BQ94,※編集不可※選択項目!$T$3:$T$51,0)),0)</f>
        <v>0</v>
      </c>
      <c r="AN94" s="224" t="str">
        <f t="shared" si="53"/>
        <v/>
      </c>
      <c r="AO94" s="224" t="str">
        <f>IF(BR94=※編集不可※選択項目!$L$3,VLOOKUP('新規登録用（本体）'!U94,※編集不可※選択項目!$P$2:$R$13,3,TRUE),AP94)</f>
        <v/>
      </c>
      <c r="AP94" s="224" t="str">
        <f>IF(BR94=※編集不可※選択項目!$L$15,VLOOKUP('新規登録用（本体）'!U94,※編集不可※選択項目!$P$14:$R$25,3,TRUE),AQ94)</f>
        <v/>
      </c>
      <c r="AQ94" s="224" t="str">
        <f>IF(BR94=※編集不可※選択項目!$L$27,VLOOKUP('新規登録用（本体）'!U94,※編集不可※選択項目!$P$26:$R$41,3,TRUE),AR94)</f>
        <v/>
      </c>
      <c r="AR94" s="224" t="str">
        <f>IF(BR94=※編集不可※選択項目!$L$43,VLOOKUP('新規登録用（本体）'!U94,※編集不可※選択項目!$P$42:$R$46,3,TRUE),AS94)</f>
        <v/>
      </c>
      <c r="AS94" s="224" t="str">
        <f>IF(BR94=※編集不可※選択項目!$L$48,VLOOKUP('新規登録用（本体）'!U94,※編集不可※選択項目!$P$47:$R$51,3,TRUE),"")</f>
        <v/>
      </c>
      <c r="AT94" s="225">
        <f>IFERROR(VLOOKUP(Y94&amp;G94&amp;H94,※編集不可※選択項目!X:Y,2,FALSE),0)</f>
        <v>0</v>
      </c>
      <c r="AU94" s="224">
        <f t="shared" si="47"/>
        <v>0</v>
      </c>
      <c r="AV94" s="224">
        <f>IFERROR(INDEX(※編集不可※選択項目!$S$3:$S$51,MATCH(BQ94,※編集不可※選択項目!$T$3:$T$51,0)),0)</f>
        <v>0</v>
      </c>
      <c r="AW94" s="224" t="str">
        <f t="shared" si="54"/>
        <v/>
      </c>
      <c r="AX94" s="224" t="str">
        <f>IF(BR94=※編集不可※選択項目!$L$3,VLOOKUP('新規登録用（本体）'!U94,※編集不可※選択項目!$P$2:$S$13,4,TRUE),AY94)</f>
        <v/>
      </c>
      <c r="AY94" s="224" t="str">
        <f>IF(BR94=※編集不可※選択項目!$L$15,VLOOKUP('新規登録用（本体）'!U94,※編集不可※選択項目!$P$14:$S$25,4,TRUE),AZ94)</f>
        <v/>
      </c>
      <c r="AZ94" s="224" t="str">
        <f>IF(BR94=※編集不可※選択項目!$L$27,VLOOKUP('新規登録用（本体）'!U94,※編集不可※選択項目!$P$26:$S$41,4,TRUE),BA94)</f>
        <v/>
      </c>
      <c r="BA94" s="224" t="str">
        <f>IF(BR94=※編集不可※選択項目!$L$43,VLOOKUP('新規登録用（本体）'!U94,※編集不可※選択項目!$P$42:$S$46,4,TRUE),BB94)</f>
        <v/>
      </c>
      <c r="BB94" s="224" t="str">
        <f>IF(BR94=※編集不可※選択項目!$L$48,VLOOKUP('新規登録用（本体）'!U94,※編集不可※選択項目!$P$47:$S$51,4,TRUE),"")</f>
        <v/>
      </c>
      <c r="BC94" s="225">
        <f>IFERROR(VLOOKUP(Y94&amp;G94&amp;H94,※編集不可※選択項目!X:Y,2,FALSE),0)</f>
        <v>0</v>
      </c>
      <c r="BD94" s="225">
        <f t="shared" si="48"/>
        <v>0</v>
      </c>
      <c r="BE94" s="225"/>
      <c r="BF94" s="225"/>
      <c r="BG94" s="225"/>
      <c r="BH94" s="225" t="str">
        <f t="shared" si="55"/>
        <v/>
      </c>
      <c r="BI94" s="226">
        <f t="shared" si="56"/>
        <v>0</v>
      </c>
      <c r="BJ94" s="226">
        <f t="shared" si="57"/>
        <v>0</v>
      </c>
      <c r="BK94" s="262">
        <f t="shared" si="51"/>
        <v>0</v>
      </c>
      <c r="BL94" s="226">
        <f t="shared" si="40"/>
        <v>0</v>
      </c>
      <c r="BM94" s="226" t="str">
        <f t="shared" si="58"/>
        <v/>
      </c>
      <c r="BN94" s="227">
        <f t="shared" si="59"/>
        <v>0</v>
      </c>
      <c r="BO94" s="227">
        <f t="shared" si="41"/>
        <v>0</v>
      </c>
      <c r="BP94" s="208" t="str">
        <f t="shared" si="42"/>
        <v>＜従来枠＞0 ＜トップ性能枠＞0</v>
      </c>
      <c r="BQ94" s="208" t="str">
        <f>'新規登録用（本体）'!G94&amp;'新規登録用（本体）'!H94&amp;'新規登録用（本体）'!I94</f>
        <v/>
      </c>
      <c r="BR94" s="126" t="str">
        <f t="shared" si="60"/>
        <v/>
      </c>
      <c r="BS94" s="208" t="str">
        <f t="shared" si="61"/>
        <v/>
      </c>
      <c r="BT94" s="227">
        <f t="shared" si="49"/>
        <v>0</v>
      </c>
    </row>
    <row r="95" spans="1:72" s="208" customFormat="1" ht="25.35" customHeight="1" x14ac:dyDescent="0.2">
      <c r="A95" s="210">
        <f t="shared" si="43"/>
        <v>84</v>
      </c>
      <c r="B95" s="171" t="str">
        <f t="shared" si="39"/>
        <v/>
      </c>
      <c r="C95" s="44"/>
      <c r="D95" s="17" t="str">
        <f t="shared" si="44"/>
        <v/>
      </c>
      <c r="E95" s="17" t="str">
        <f t="shared" si="45"/>
        <v/>
      </c>
      <c r="F95" s="97"/>
      <c r="G95" s="16"/>
      <c r="H95" s="15"/>
      <c r="I95" s="17" t="str">
        <f>IF(OR(G95="",H95="",U95=""),"",IFERROR(VLOOKUP(G95&amp;H95&amp;U95,※編集不可※選択項目!$M$3:$R$51,5,FALSE),"該当なし"))</f>
        <v/>
      </c>
      <c r="J95" s="97"/>
      <c r="K95" s="15"/>
      <c r="L95" s="248"/>
      <c r="M95" s="15"/>
      <c r="N95" s="97"/>
      <c r="O95" s="97"/>
      <c r="P95" s="97"/>
      <c r="Q95" s="97"/>
      <c r="R95" s="97"/>
      <c r="S95" s="18" t="str">
        <f t="shared" si="52"/>
        <v/>
      </c>
      <c r="T95" s="15"/>
      <c r="U95" s="15"/>
      <c r="V95" s="15"/>
      <c r="W95" s="15"/>
      <c r="X95" s="15"/>
      <c r="Y95" s="15"/>
      <c r="Z95" s="16"/>
      <c r="AA95" s="16"/>
      <c r="AB95" s="101" t="str">
        <f>IF($C95&lt;&gt;"",※編集不可※選択項目!$J$2,"")</f>
        <v/>
      </c>
      <c r="AC95" s="23"/>
      <c r="AD95" s="97"/>
      <c r="AE95" s="99"/>
      <c r="AF95" s="201" t="str">
        <f t="shared" si="50"/>
        <v>-</v>
      </c>
      <c r="AG95" s="219"/>
      <c r="AH95" s="220"/>
      <c r="AI95" s="121" t="str">
        <f t="shared" si="46"/>
        <v/>
      </c>
      <c r="AJ95" s="221"/>
      <c r="AK95" s="222"/>
      <c r="AL95" s="223"/>
      <c r="AM95" s="224">
        <f>IFERROR(INDEX(※編集不可※選択項目!$R$3:$R$51,MATCH(BQ95,※編集不可※選択項目!$T$3:$T$51,0)),0)</f>
        <v>0</v>
      </c>
      <c r="AN95" s="224" t="str">
        <f t="shared" si="53"/>
        <v/>
      </c>
      <c r="AO95" s="224" t="str">
        <f>IF(BR95=※編集不可※選択項目!$L$3,VLOOKUP('新規登録用（本体）'!U95,※編集不可※選択項目!$P$2:$R$13,3,TRUE),AP95)</f>
        <v/>
      </c>
      <c r="AP95" s="224" t="str">
        <f>IF(BR95=※編集不可※選択項目!$L$15,VLOOKUP('新規登録用（本体）'!U95,※編集不可※選択項目!$P$14:$R$25,3,TRUE),AQ95)</f>
        <v/>
      </c>
      <c r="AQ95" s="224" t="str">
        <f>IF(BR95=※編集不可※選択項目!$L$27,VLOOKUP('新規登録用（本体）'!U95,※編集不可※選択項目!$P$26:$R$41,3,TRUE),AR95)</f>
        <v/>
      </c>
      <c r="AR95" s="224" t="str">
        <f>IF(BR95=※編集不可※選択項目!$L$43,VLOOKUP('新規登録用（本体）'!U95,※編集不可※選択項目!$P$42:$R$46,3,TRUE),AS95)</f>
        <v/>
      </c>
      <c r="AS95" s="224" t="str">
        <f>IF(BR95=※編集不可※選択項目!$L$48,VLOOKUP('新規登録用（本体）'!U95,※編集不可※選択項目!$P$47:$R$51,3,TRUE),"")</f>
        <v/>
      </c>
      <c r="AT95" s="225">
        <f>IFERROR(VLOOKUP(Y95&amp;G95&amp;H95,※編集不可※選択項目!X:Y,2,FALSE),0)</f>
        <v>0</v>
      </c>
      <c r="AU95" s="224">
        <f t="shared" si="47"/>
        <v>0</v>
      </c>
      <c r="AV95" s="224">
        <f>IFERROR(INDEX(※編集不可※選択項目!$S$3:$S$51,MATCH(BQ95,※編集不可※選択項目!$T$3:$T$51,0)),0)</f>
        <v>0</v>
      </c>
      <c r="AW95" s="224" t="str">
        <f t="shared" si="54"/>
        <v/>
      </c>
      <c r="AX95" s="224" t="str">
        <f>IF(BR95=※編集不可※選択項目!$L$3,VLOOKUP('新規登録用（本体）'!U95,※編集不可※選択項目!$P$2:$S$13,4,TRUE),AY95)</f>
        <v/>
      </c>
      <c r="AY95" s="224" t="str">
        <f>IF(BR95=※編集不可※選択項目!$L$15,VLOOKUP('新規登録用（本体）'!U95,※編集不可※選択項目!$P$14:$S$25,4,TRUE),AZ95)</f>
        <v/>
      </c>
      <c r="AZ95" s="224" t="str">
        <f>IF(BR95=※編集不可※選択項目!$L$27,VLOOKUP('新規登録用（本体）'!U95,※編集不可※選択項目!$P$26:$S$41,4,TRUE),BA95)</f>
        <v/>
      </c>
      <c r="BA95" s="224" t="str">
        <f>IF(BR95=※編集不可※選択項目!$L$43,VLOOKUP('新規登録用（本体）'!U95,※編集不可※選択項目!$P$42:$S$46,4,TRUE),BB95)</f>
        <v/>
      </c>
      <c r="BB95" s="224" t="str">
        <f>IF(BR95=※編集不可※選択項目!$L$48,VLOOKUP('新規登録用（本体）'!U95,※編集不可※選択項目!$P$47:$S$51,4,TRUE),"")</f>
        <v/>
      </c>
      <c r="BC95" s="225">
        <f>IFERROR(VLOOKUP(Y95&amp;G95&amp;H95,※編集不可※選択項目!X:Y,2,FALSE),0)</f>
        <v>0</v>
      </c>
      <c r="BD95" s="225">
        <f t="shared" si="48"/>
        <v>0</v>
      </c>
      <c r="BE95" s="225"/>
      <c r="BF95" s="225"/>
      <c r="BG95" s="225"/>
      <c r="BH95" s="225" t="str">
        <f t="shared" si="55"/>
        <v/>
      </c>
      <c r="BI95" s="226">
        <f t="shared" si="56"/>
        <v>0</v>
      </c>
      <c r="BJ95" s="226">
        <f t="shared" si="57"/>
        <v>0</v>
      </c>
      <c r="BK95" s="262">
        <f t="shared" si="51"/>
        <v>0</v>
      </c>
      <c r="BL95" s="226">
        <f t="shared" si="40"/>
        <v>0</v>
      </c>
      <c r="BM95" s="226" t="str">
        <f t="shared" si="58"/>
        <v/>
      </c>
      <c r="BN95" s="227">
        <f t="shared" si="59"/>
        <v>0</v>
      </c>
      <c r="BO95" s="227">
        <f t="shared" si="41"/>
        <v>0</v>
      </c>
      <c r="BP95" s="208" t="str">
        <f t="shared" si="42"/>
        <v>＜従来枠＞0 ＜トップ性能枠＞0</v>
      </c>
      <c r="BQ95" s="208" t="str">
        <f>'新規登録用（本体）'!G95&amp;'新規登録用（本体）'!H95&amp;'新規登録用（本体）'!I95</f>
        <v/>
      </c>
      <c r="BR95" s="126" t="str">
        <f t="shared" si="60"/>
        <v/>
      </c>
      <c r="BS95" s="208" t="str">
        <f t="shared" si="61"/>
        <v/>
      </c>
      <c r="BT95" s="227">
        <f t="shared" si="49"/>
        <v>0</v>
      </c>
    </row>
    <row r="96" spans="1:72" s="208" customFormat="1" ht="25.35" customHeight="1" x14ac:dyDescent="0.2">
      <c r="A96" s="210">
        <f t="shared" si="43"/>
        <v>85</v>
      </c>
      <c r="B96" s="171" t="str">
        <f t="shared" si="39"/>
        <v/>
      </c>
      <c r="C96" s="44"/>
      <c r="D96" s="17" t="str">
        <f t="shared" si="44"/>
        <v/>
      </c>
      <c r="E96" s="17" t="str">
        <f t="shared" si="45"/>
        <v/>
      </c>
      <c r="F96" s="97"/>
      <c r="G96" s="16"/>
      <c r="H96" s="15"/>
      <c r="I96" s="17" t="str">
        <f>IF(OR(G96="",H96="",U96=""),"",IFERROR(VLOOKUP(G96&amp;H96&amp;U96,※編集不可※選択項目!$M$3:$R$51,5,FALSE),"該当なし"))</f>
        <v/>
      </c>
      <c r="J96" s="97"/>
      <c r="K96" s="15"/>
      <c r="L96" s="248"/>
      <c r="M96" s="15"/>
      <c r="N96" s="97"/>
      <c r="O96" s="97"/>
      <c r="P96" s="97"/>
      <c r="Q96" s="97"/>
      <c r="R96" s="97"/>
      <c r="S96" s="18" t="str">
        <f t="shared" si="52"/>
        <v/>
      </c>
      <c r="T96" s="15"/>
      <c r="U96" s="15"/>
      <c r="V96" s="15"/>
      <c r="W96" s="15"/>
      <c r="X96" s="15"/>
      <c r="Y96" s="15"/>
      <c r="Z96" s="16"/>
      <c r="AA96" s="16"/>
      <c r="AB96" s="101" t="str">
        <f>IF($C96&lt;&gt;"",※編集不可※選択項目!$J$2,"")</f>
        <v/>
      </c>
      <c r="AC96" s="23"/>
      <c r="AD96" s="97"/>
      <c r="AE96" s="99"/>
      <c r="AF96" s="201" t="str">
        <f t="shared" si="50"/>
        <v>-</v>
      </c>
      <c r="AG96" s="219"/>
      <c r="AH96" s="220"/>
      <c r="AI96" s="121" t="str">
        <f t="shared" si="46"/>
        <v/>
      </c>
      <c r="AJ96" s="221"/>
      <c r="AK96" s="222"/>
      <c r="AL96" s="223"/>
      <c r="AM96" s="224">
        <f>IFERROR(INDEX(※編集不可※選択項目!$R$3:$R$51,MATCH(BQ96,※編集不可※選択項目!$T$3:$T$51,0)),0)</f>
        <v>0</v>
      </c>
      <c r="AN96" s="224" t="str">
        <f t="shared" si="53"/>
        <v/>
      </c>
      <c r="AO96" s="224" t="str">
        <f>IF(BR96=※編集不可※選択項目!$L$3,VLOOKUP('新規登録用（本体）'!U96,※編集不可※選択項目!$P$2:$R$13,3,TRUE),AP96)</f>
        <v/>
      </c>
      <c r="AP96" s="224" t="str">
        <f>IF(BR96=※編集不可※選択項目!$L$15,VLOOKUP('新規登録用（本体）'!U96,※編集不可※選択項目!$P$14:$R$25,3,TRUE),AQ96)</f>
        <v/>
      </c>
      <c r="AQ96" s="224" t="str">
        <f>IF(BR96=※編集不可※選択項目!$L$27,VLOOKUP('新規登録用（本体）'!U96,※編集不可※選択項目!$P$26:$R$41,3,TRUE),AR96)</f>
        <v/>
      </c>
      <c r="AR96" s="224" t="str">
        <f>IF(BR96=※編集不可※選択項目!$L$43,VLOOKUP('新規登録用（本体）'!U96,※編集不可※選択項目!$P$42:$R$46,3,TRUE),AS96)</f>
        <v/>
      </c>
      <c r="AS96" s="224" t="str">
        <f>IF(BR96=※編集不可※選択項目!$L$48,VLOOKUP('新規登録用（本体）'!U96,※編集不可※選択項目!$P$47:$R$51,3,TRUE),"")</f>
        <v/>
      </c>
      <c r="AT96" s="225">
        <f>IFERROR(VLOOKUP(Y96&amp;G96&amp;H96,※編集不可※選択項目!X:Y,2,FALSE),0)</f>
        <v>0</v>
      </c>
      <c r="AU96" s="224">
        <f t="shared" si="47"/>
        <v>0</v>
      </c>
      <c r="AV96" s="224">
        <f>IFERROR(INDEX(※編集不可※選択項目!$S$3:$S$51,MATCH(BQ96,※編集不可※選択項目!$T$3:$T$51,0)),0)</f>
        <v>0</v>
      </c>
      <c r="AW96" s="224" t="str">
        <f t="shared" si="54"/>
        <v/>
      </c>
      <c r="AX96" s="224" t="str">
        <f>IF(BR96=※編集不可※選択項目!$L$3,VLOOKUP('新規登録用（本体）'!U96,※編集不可※選択項目!$P$2:$S$13,4,TRUE),AY96)</f>
        <v/>
      </c>
      <c r="AY96" s="224" t="str">
        <f>IF(BR96=※編集不可※選択項目!$L$15,VLOOKUP('新規登録用（本体）'!U96,※編集不可※選択項目!$P$14:$S$25,4,TRUE),AZ96)</f>
        <v/>
      </c>
      <c r="AZ96" s="224" t="str">
        <f>IF(BR96=※編集不可※選択項目!$L$27,VLOOKUP('新規登録用（本体）'!U96,※編集不可※選択項目!$P$26:$S$41,4,TRUE),BA96)</f>
        <v/>
      </c>
      <c r="BA96" s="224" t="str">
        <f>IF(BR96=※編集不可※選択項目!$L$43,VLOOKUP('新規登録用（本体）'!U96,※編集不可※選択項目!$P$42:$S$46,4,TRUE),BB96)</f>
        <v/>
      </c>
      <c r="BB96" s="224" t="str">
        <f>IF(BR96=※編集不可※選択項目!$L$48,VLOOKUP('新規登録用（本体）'!U96,※編集不可※選択項目!$P$47:$S$51,4,TRUE),"")</f>
        <v/>
      </c>
      <c r="BC96" s="225">
        <f>IFERROR(VLOOKUP(Y96&amp;G96&amp;H96,※編集不可※選択項目!X:Y,2,FALSE),0)</f>
        <v>0</v>
      </c>
      <c r="BD96" s="225">
        <f t="shared" si="48"/>
        <v>0</v>
      </c>
      <c r="BE96" s="225"/>
      <c r="BF96" s="225"/>
      <c r="BG96" s="225"/>
      <c r="BH96" s="225" t="str">
        <f t="shared" si="55"/>
        <v/>
      </c>
      <c r="BI96" s="226">
        <f t="shared" si="56"/>
        <v>0</v>
      </c>
      <c r="BJ96" s="226">
        <f t="shared" si="57"/>
        <v>0</v>
      </c>
      <c r="BK96" s="262">
        <f t="shared" si="51"/>
        <v>0</v>
      </c>
      <c r="BL96" s="226">
        <f t="shared" si="40"/>
        <v>0</v>
      </c>
      <c r="BM96" s="226" t="str">
        <f t="shared" si="58"/>
        <v/>
      </c>
      <c r="BN96" s="227">
        <f t="shared" si="59"/>
        <v>0</v>
      </c>
      <c r="BO96" s="227">
        <f t="shared" si="41"/>
        <v>0</v>
      </c>
      <c r="BP96" s="208" t="str">
        <f t="shared" si="42"/>
        <v>＜従来枠＞0 ＜トップ性能枠＞0</v>
      </c>
      <c r="BQ96" s="208" t="str">
        <f>'新規登録用（本体）'!G96&amp;'新規登録用（本体）'!H96&amp;'新規登録用（本体）'!I96</f>
        <v/>
      </c>
      <c r="BR96" s="126" t="str">
        <f t="shared" si="60"/>
        <v/>
      </c>
      <c r="BS96" s="208" t="str">
        <f t="shared" si="61"/>
        <v/>
      </c>
      <c r="BT96" s="227">
        <f t="shared" si="49"/>
        <v>0</v>
      </c>
    </row>
    <row r="97" spans="1:72" s="208" customFormat="1" ht="25.35" customHeight="1" x14ac:dyDescent="0.2">
      <c r="A97" s="210">
        <f t="shared" si="43"/>
        <v>86</v>
      </c>
      <c r="B97" s="171" t="str">
        <f t="shared" si="39"/>
        <v/>
      </c>
      <c r="C97" s="44"/>
      <c r="D97" s="17" t="str">
        <f t="shared" si="44"/>
        <v/>
      </c>
      <c r="E97" s="17" t="str">
        <f t="shared" si="45"/>
        <v/>
      </c>
      <c r="F97" s="97"/>
      <c r="G97" s="16"/>
      <c r="H97" s="15"/>
      <c r="I97" s="17" t="str">
        <f>IF(OR(G97="",H97="",U97=""),"",IFERROR(VLOOKUP(G97&amp;H97&amp;U97,※編集不可※選択項目!$M$3:$R$51,5,FALSE),"該当なし"))</f>
        <v/>
      </c>
      <c r="J97" s="97"/>
      <c r="K97" s="15"/>
      <c r="L97" s="248"/>
      <c r="M97" s="15"/>
      <c r="N97" s="97"/>
      <c r="O97" s="97"/>
      <c r="P97" s="97"/>
      <c r="Q97" s="97"/>
      <c r="R97" s="97"/>
      <c r="S97" s="18" t="str">
        <f t="shared" si="52"/>
        <v/>
      </c>
      <c r="T97" s="15"/>
      <c r="U97" s="15"/>
      <c r="V97" s="15"/>
      <c r="W97" s="15"/>
      <c r="X97" s="15"/>
      <c r="Y97" s="15"/>
      <c r="Z97" s="16"/>
      <c r="AA97" s="16"/>
      <c r="AB97" s="101" t="str">
        <f>IF($C97&lt;&gt;"",※編集不可※選択項目!$J$2,"")</f>
        <v/>
      </c>
      <c r="AC97" s="23"/>
      <c r="AD97" s="97"/>
      <c r="AE97" s="99"/>
      <c r="AF97" s="201" t="str">
        <f t="shared" si="50"/>
        <v>-</v>
      </c>
      <c r="AG97" s="219"/>
      <c r="AH97" s="220"/>
      <c r="AI97" s="121" t="str">
        <f t="shared" si="46"/>
        <v/>
      </c>
      <c r="AJ97" s="221"/>
      <c r="AK97" s="222"/>
      <c r="AL97" s="223"/>
      <c r="AM97" s="224">
        <f>IFERROR(INDEX(※編集不可※選択項目!$R$3:$R$51,MATCH(BQ97,※編集不可※選択項目!$T$3:$T$51,0)),0)</f>
        <v>0</v>
      </c>
      <c r="AN97" s="224" t="str">
        <f t="shared" si="53"/>
        <v/>
      </c>
      <c r="AO97" s="224" t="str">
        <f>IF(BR97=※編集不可※選択項目!$L$3,VLOOKUP('新規登録用（本体）'!U97,※編集不可※選択項目!$P$2:$R$13,3,TRUE),AP97)</f>
        <v/>
      </c>
      <c r="AP97" s="224" t="str">
        <f>IF(BR97=※編集不可※選択項目!$L$15,VLOOKUP('新規登録用（本体）'!U97,※編集不可※選択項目!$P$14:$R$25,3,TRUE),AQ97)</f>
        <v/>
      </c>
      <c r="AQ97" s="224" t="str">
        <f>IF(BR97=※編集不可※選択項目!$L$27,VLOOKUP('新規登録用（本体）'!U97,※編集不可※選択項目!$P$26:$R$41,3,TRUE),AR97)</f>
        <v/>
      </c>
      <c r="AR97" s="224" t="str">
        <f>IF(BR97=※編集不可※選択項目!$L$43,VLOOKUP('新規登録用（本体）'!U97,※編集不可※選択項目!$P$42:$R$46,3,TRUE),AS97)</f>
        <v/>
      </c>
      <c r="AS97" s="224" t="str">
        <f>IF(BR97=※編集不可※選択項目!$L$48,VLOOKUP('新規登録用（本体）'!U97,※編集不可※選択項目!$P$47:$R$51,3,TRUE),"")</f>
        <v/>
      </c>
      <c r="AT97" s="225">
        <f>IFERROR(VLOOKUP(Y97&amp;G97&amp;H97,※編集不可※選択項目!X:Y,2,FALSE),0)</f>
        <v>0</v>
      </c>
      <c r="AU97" s="224">
        <f t="shared" si="47"/>
        <v>0</v>
      </c>
      <c r="AV97" s="224">
        <f>IFERROR(INDEX(※編集不可※選択項目!$S$3:$S$51,MATCH(BQ97,※編集不可※選択項目!$T$3:$T$51,0)),0)</f>
        <v>0</v>
      </c>
      <c r="AW97" s="224" t="str">
        <f t="shared" si="54"/>
        <v/>
      </c>
      <c r="AX97" s="224" t="str">
        <f>IF(BR97=※編集不可※選択項目!$L$3,VLOOKUP('新規登録用（本体）'!U97,※編集不可※選択項目!$P$2:$S$13,4,TRUE),AY97)</f>
        <v/>
      </c>
      <c r="AY97" s="224" t="str">
        <f>IF(BR97=※編集不可※選択項目!$L$15,VLOOKUP('新規登録用（本体）'!U97,※編集不可※選択項目!$P$14:$S$25,4,TRUE),AZ97)</f>
        <v/>
      </c>
      <c r="AZ97" s="224" t="str">
        <f>IF(BR97=※編集不可※選択項目!$L$27,VLOOKUP('新規登録用（本体）'!U97,※編集不可※選択項目!$P$26:$S$41,4,TRUE),BA97)</f>
        <v/>
      </c>
      <c r="BA97" s="224" t="str">
        <f>IF(BR97=※編集不可※選択項目!$L$43,VLOOKUP('新規登録用（本体）'!U97,※編集不可※選択項目!$P$42:$S$46,4,TRUE),BB97)</f>
        <v/>
      </c>
      <c r="BB97" s="224" t="str">
        <f>IF(BR97=※編集不可※選択項目!$L$48,VLOOKUP('新規登録用（本体）'!U97,※編集不可※選択項目!$P$47:$S$51,4,TRUE),"")</f>
        <v/>
      </c>
      <c r="BC97" s="225">
        <f>IFERROR(VLOOKUP(Y97&amp;G97&amp;H97,※編集不可※選択項目!X:Y,2,FALSE),0)</f>
        <v>0</v>
      </c>
      <c r="BD97" s="225">
        <f t="shared" si="48"/>
        <v>0</v>
      </c>
      <c r="BE97" s="225"/>
      <c r="BF97" s="225"/>
      <c r="BG97" s="225"/>
      <c r="BH97" s="225" t="str">
        <f t="shared" si="55"/>
        <v/>
      </c>
      <c r="BI97" s="226">
        <f t="shared" si="56"/>
        <v>0</v>
      </c>
      <c r="BJ97" s="226">
        <f t="shared" si="57"/>
        <v>0</v>
      </c>
      <c r="BK97" s="262">
        <f t="shared" si="51"/>
        <v>0</v>
      </c>
      <c r="BL97" s="226">
        <f t="shared" si="40"/>
        <v>0</v>
      </c>
      <c r="BM97" s="226" t="str">
        <f t="shared" si="58"/>
        <v/>
      </c>
      <c r="BN97" s="227">
        <f t="shared" si="59"/>
        <v>0</v>
      </c>
      <c r="BO97" s="227">
        <f t="shared" si="41"/>
        <v>0</v>
      </c>
      <c r="BP97" s="208" t="str">
        <f t="shared" si="42"/>
        <v>＜従来枠＞0 ＜トップ性能枠＞0</v>
      </c>
      <c r="BQ97" s="208" t="str">
        <f>'新規登録用（本体）'!G97&amp;'新規登録用（本体）'!H97&amp;'新規登録用（本体）'!I97</f>
        <v/>
      </c>
      <c r="BR97" s="126" t="str">
        <f t="shared" si="60"/>
        <v/>
      </c>
      <c r="BS97" s="208" t="str">
        <f t="shared" si="61"/>
        <v/>
      </c>
      <c r="BT97" s="227">
        <f t="shared" si="49"/>
        <v>0</v>
      </c>
    </row>
    <row r="98" spans="1:72" s="208" customFormat="1" ht="25.35" customHeight="1" x14ac:dyDescent="0.2">
      <c r="A98" s="210">
        <f t="shared" si="43"/>
        <v>87</v>
      </c>
      <c r="B98" s="171" t="str">
        <f t="shared" si="39"/>
        <v/>
      </c>
      <c r="C98" s="44"/>
      <c r="D98" s="17" t="str">
        <f t="shared" si="44"/>
        <v/>
      </c>
      <c r="E98" s="17" t="str">
        <f t="shared" si="45"/>
        <v/>
      </c>
      <c r="F98" s="97"/>
      <c r="G98" s="16"/>
      <c r="H98" s="15"/>
      <c r="I98" s="17" t="str">
        <f>IF(OR(G98="",H98="",U98=""),"",IFERROR(VLOOKUP(G98&amp;H98&amp;U98,※編集不可※選択項目!$M$3:$R$51,5,FALSE),"該当なし"))</f>
        <v/>
      </c>
      <c r="J98" s="97"/>
      <c r="K98" s="15"/>
      <c r="L98" s="248"/>
      <c r="M98" s="15"/>
      <c r="N98" s="97"/>
      <c r="O98" s="97"/>
      <c r="P98" s="97"/>
      <c r="Q98" s="97"/>
      <c r="R98" s="97"/>
      <c r="S98" s="18" t="str">
        <f t="shared" si="52"/>
        <v/>
      </c>
      <c r="T98" s="15"/>
      <c r="U98" s="15"/>
      <c r="V98" s="15"/>
      <c r="W98" s="15"/>
      <c r="X98" s="15"/>
      <c r="Y98" s="15"/>
      <c r="Z98" s="16"/>
      <c r="AA98" s="16"/>
      <c r="AB98" s="101" t="str">
        <f>IF($C98&lt;&gt;"",※編集不可※選択項目!$J$2,"")</f>
        <v/>
      </c>
      <c r="AC98" s="23"/>
      <c r="AD98" s="97"/>
      <c r="AE98" s="99"/>
      <c r="AF98" s="201" t="str">
        <f t="shared" si="50"/>
        <v>-</v>
      </c>
      <c r="AG98" s="219"/>
      <c r="AH98" s="220"/>
      <c r="AI98" s="121" t="str">
        <f t="shared" si="46"/>
        <v/>
      </c>
      <c r="AJ98" s="221"/>
      <c r="AK98" s="222"/>
      <c r="AL98" s="223"/>
      <c r="AM98" s="224">
        <f>IFERROR(INDEX(※編集不可※選択項目!$R$3:$R$51,MATCH(BQ98,※編集不可※選択項目!$T$3:$T$51,0)),0)</f>
        <v>0</v>
      </c>
      <c r="AN98" s="224" t="str">
        <f t="shared" si="53"/>
        <v/>
      </c>
      <c r="AO98" s="224" t="str">
        <f>IF(BR98=※編集不可※選択項目!$L$3,VLOOKUP('新規登録用（本体）'!U98,※編集不可※選択項目!$P$2:$R$13,3,TRUE),AP98)</f>
        <v/>
      </c>
      <c r="AP98" s="224" t="str">
        <f>IF(BR98=※編集不可※選択項目!$L$15,VLOOKUP('新規登録用（本体）'!U98,※編集不可※選択項目!$P$14:$R$25,3,TRUE),AQ98)</f>
        <v/>
      </c>
      <c r="AQ98" s="224" t="str">
        <f>IF(BR98=※編集不可※選択項目!$L$27,VLOOKUP('新規登録用（本体）'!U98,※編集不可※選択項目!$P$26:$R$41,3,TRUE),AR98)</f>
        <v/>
      </c>
      <c r="AR98" s="224" t="str">
        <f>IF(BR98=※編集不可※選択項目!$L$43,VLOOKUP('新規登録用（本体）'!U98,※編集不可※選択項目!$P$42:$R$46,3,TRUE),AS98)</f>
        <v/>
      </c>
      <c r="AS98" s="224" t="str">
        <f>IF(BR98=※編集不可※選択項目!$L$48,VLOOKUP('新規登録用（本体）'!U98,※編集不可※選択項目!$P$47:$R$51,3,TRUE),"")</f>
        <v/>
      </c>
      <c r="AT98" s="225">
        <f>IFERROR(VLOOKUP(Y98&amp;G98&amp;H98,※編集不可※選択項目!X:Y,2,FALSE),0)</f>
        <v>0</v>
      </c>
      <c r="AU98" s="224">
        <f t="shared" si="47"/>
        <v>0</v>
      </c>
      <c r="AV98" s="224">
        <f>IFERROR(INDEX(※編集不可※選択項目!$S$3:$S$51,MATCH(BQ98,※編集不可※選択項目!$T$3:$T$51,0)),0)</f>
        <v>0</v>
      </c>
      <c r="AW98" s="224" t="str">
        <f t="shared" si="54"/>
        <v/>
      </c>
      <c r="AX98" s="224" t="str">
        <f>IF(BR98=※編集不可※選択項目!$L$3,VLOOKUP('新規登録用（本体）'!U98,※編集不可※選択項目!$P$2:$S$13,4,TRUE),AY98)</f>
        <v/>
      </c>
      <c r="AY98" s="224" t="str">
        <f>IF(BR98=※編集不可※選択項目!$L$15,VLOOKUP('新規登録用（本体）'!U98,※編集不可※選択項目!$P$14:$S$25,4,TRUE),AZ98)</f>
        <v/>
      </c>
      <c r="AZ98" s="224" t="str">
        <f>IF(BR98=※編集不可※選択項目!$L$27,VLOOKUP('新規登録用（本体）'!U98,※編集不可※選択項目!$P$26:$S$41,4,TRUE),BA98)</f>
        <v/>
      </c>
      <c r="BA98" s="224" t="str">
        <f>IF(BR98=※編集不可※選択項目!$L$43,VLOOKUP('新規登録用（本体）'!U98,※編集不可※選択項目!$P$42:$S$46,4,TRUE),BB98)</f>
        <v/>
      </c>
      <c r="BB98" s="224" t="str">
        <f>IF(BR98=※編集不可※選択項目!$L$48,VLOOKUP('新規登録用（本体）'!U98,※編集不可※選択項目!$P$47:$S$51,4,TRUE),"")</f>
        <v/>
      </c>
      <c r="BC98" s="225">
        <f>IFERROR(VLOOKUP(Y98&amp;G98&amp;H98,※編集不可※選択項目!X:Y,2,FALSE),0)</f>
        <v>0</v>
      </c>
      <c r="BD98" s="225">
        <f t="shared" si="48"/>
        <v>0</v>
      </c>
      <c r="BE98" s="225"/>
      <c r="BF98" s="225"/>
      <c r="BG98" s="225"/>
      <c r="BH98" s="225" t="str">
        <f t="shared" si="55"/>
        <v/>
      </c>
      <c r="BI98" s="226">
        <f t="shared" si="56"/>
        <v>0</v>
      </c>
      <c r="BJ98" s="226">
        <f t="shared" si="57"/>
        <v>0</v>
      </c>
      <c r="BK98" s="262">
        <f t="shared" si="51"/>
        <v>0</v>
      </c>
      <c r="BL98" s="226">
        <f t="shared" si="40"/>
        <v>0</v>
      </c>
      <c r="BM98" s="226" t="str">
        <f t="shared" si="58"/>
        <v/>
      </c>
      <c r="BN98" s="227">
        <f t="shared" si="59"/>
        <v>0</v>
      </c>
      <c r="BO98" s="227">
        <f t="shared" si="41"/>
        <v>0</v>
      </c>
      <c r="BP98" s="208" t="str">
        <f t="shared" si="42"/>
        <v>＜従来枠＞0 ＜トップ性能枠＞0</v>
      </c>
      <c r="BQ98" s="208" t="str">
        <f>'新規登録用（本体）'!G98&amp;'新規登録用（本体）'!H98&amp;'新規登録用（本体）'!I98</f>
        <v/>
      </c>
      <c r="BR98" s="126" t="str">
        <f t="shared" si="60"/>
        <v/>
      </c>
      <c r="BS98" s="208" t="str">
        <f t="shared" si="61"/>
        <v/>
      </c>
      <c r="BT98" s="227">
        <f t="shared" si="49"/>
        <v>0</v>
      </c>
    </row>
    <row r="99" spans="1:72" s="208" customFormat="1" ht="25.35" customHeight="1" x14ac:dyDescent="0.2">
      <c r="A99" s="210">
        <f t="shared" si="43"/>
        <v>88</v>
      </c>
      <c r="B99" s="171" t="str">
        <f t="shared" si="39"/>
        <v/>
      </c>
      <c r="C99" s="44"/>
      <c r="D99" s="17" t="str">
        <f t="shared" si="44"/>
        <v/>
      </c>
      <c r="E99" s="17" t="str">
        <f t="shared" si="45"/>
        <v/>
      </c>
      <c r="F99" s="97"/>
      <c r="G99" s="16"/>
      <c r="H99" s="15"/>
      <c r="I99" s="17" t="str">
        <f>IF(OR(G99="",H99="",U99=""),"",IFERROR(VLOOKUP(G99&amp;H99&amp;U99,※編集不可※選択項目!$M$3:$R$51,5,FALSE),"該当なし"))</f>
        <v/>
      </c>
      <c r="J99" s="97"/>
      <c r="K99" s="15"/>
      <c r="L99" s="248"/>
      <c r="M99" s="15"/>
      <c r="N99" s="97"/>
      <c r="O99" s="97"/>
      <c r="P99" s="97"/>
      <c r="Q99" s="97"/>
      <c r="R99" s="97"/>
      <c r="S99" s="18" t="str">
        <f t="shared" si="52"/>
        <v/>
      </c>
      <c r="T99" s="15"/>
      <c r="U99" s="15"/>
      <c r="V99" s="15"/>
      <c r="W99" s="15"/>
      <c r="X99" s="15"/>
      <c r="Y99" s="15"/>
      <c r="Z99" s="16"/>
      <c r="AA99" s="16"/>
      <c r="AB99" s="101" t="str">
        <f>IF($C99&lt;&gt;"",※編集不可※選択項目!$J$2,"")</f>
        <v/>
      </c>
      <c r="AC99" s="23"/>
      <c r="AD99" s="97"/>
      <c r="AE99" s="99"/>
      <c r="AF99" s="201" t="str">
        <f t="shared" si="50"/>
        <v>-</v>
      </c>
      <c r="AG99" s="219"/>
      <c r="AH99" s="220"/>
      <c r="AI99" s="121" t="str">
        <f t="shared" si="46"/>
        <v/>
      </c>
      <c r="AJ99" s="221"/>
      <c r="AK99" s="222"/>
      <c r="AL99" s="223"/>
      <c r="AM99" s="224">
        <f>IFERROR(INDEX(※編集不可※選択項目!$R$3:$R$51,MATCH(BQ99,※編集不可※選択項目!$T$3:$T$51,0)),0)</f>
        <v>0</v>
      </c>
      <c r="AN99" s="224" t="str">
        <f t="shared" si="53"/>
        <v/>
      </c>
      <c r="AO99" s="224" t="str">
        <f>IF(BR99=※編集不可※選択項目!$L$3,VLOOKUP('新規登録用（本体）'!U99,※編集不可※選択項目!$P$2:$R$13,3,TRUE),AP99)</f>
        <v/>
      </c>
      <c r="AP99" s="224" t="str">
        <f>IF(BR99=※編集不可※選択項目!$L$15,VLOOKUP('新規登録用（本体）'!U99,※編集不可※選択項目!$P$14:$R$25,3,TRUE),AQ99)</f>
        <v/>
      </c>
      <c r="AQ99" s="224" t="str">
        <f>IF(BR99=※編集不可※選択項目!$L$27,VLOOKUP('新規登録用（本体）'!U99,※編集不可※選択項目!$P$26:$R$41,3,TRUE),AR99)</f>
        <v/>
      </c>
      <c r="AR99" s="224" t="str">
        <f>IF(BR99=※編集不可※選択項目!$L$43,VLOOKUP('新規登録用（本体）'!U99,※編集不可※選択項目!$P$42:$R$46,3,TRUE),AS99)</f>
        <v/>
      </c>
      <c r="AS99" s="224" t="str">
        <f>IF(BR99=※編集不可※選択項目!$L$48,VLOOKUP('新規登録用（本体）'!U99,※編集不可※選択項目!$P$47:$R$51,3,TRUE),"")</f>
        <v/>
      </c>
      <c r="AT99" s="225">
        <f>IFERROR(VLOOKUP(Y99&amp;G99&amp;H99,※編集不可※選択項目!X:Y,2,FALSE),0)</f>
        <v>0</v>
      </c>
      <c r="AU99" s="224">
        <f t="shared" si="47"/>
        <v>0</v>
      </c>
      <c r="AV99" s="224">
        <f>IFERROR(INDEX(※編集不可※選択項目!$S$3:$S$51,MATCH(BQ99,※編集不可※選択項目!$T$3:$T$51,0)),0)</f>
        <v>0</v>
      </c>
      <c r="AW99" s="224" t="str">
        <f t="shared" si="54"/>
        <v/>
      </c>
      <c r="AX99" s="224" t="str">
        <f>IF(BR99=※編集不可※選択項目!$L$3,VLOOKUP('新規登録用（本体）'!U99,※編集不可※選択項目!$P$2:$S$13,4,TRUE),AY99)</f>
        <v/>
      </c>
      <c r="AY99" s="224" t="str">
        <f>IF(BR99=※編集不可※選択項目!$L$15,VLOOKUP('新規登録用（本体）'!U99,※編集不可※選択項目!$P$14:$S$25,4,TRUE),AZ99)</f>
        <v/>
      </c>
      <c r="AZ99" s="224" t="str">
        <f>IF(BR99=※編集不可※選択項目!$L$27,VLOOKUP('新規登録用（本体）'!U99,※編集不可※選択項目!$P$26:$S$41,4,TRUE),BA99)</f>
        <v/>
      </c>
      <c r="BA99" s="224" t="str">
        <f>IF(BR99=※編集不可※選択項目!$L$43,VLOOKUP('新規登録用（本体）'!U99,※編集不可※選択項目!$P$42:$S$46,4,TRUE),BB99)</f>
        <v/>
      </c>
      <c r="BB99" s="224" t="str">
        <f>IF(BR99=※編集不可※選択項目!$L$48,VLOOKUP('新規登録用（本体）'!U99,※編集不可※選択項目!$P$47:$S$51,4,TRUE),"")</f>
        <v/>
      </c>
      <c r="BC99" s="225">
        <f>IFERROR(VLOOKUP(Y99&amp;G99&amp;H99,※編集不可※選択項目!X:Y,2,FALSE),0)</f>
        <v>0</v>
      </c>
      <c r="BD99" s="225">
        <f t="shared" si="48"/>
        <v>0</v>
      </c>
      <c r="BE99" s="225"/>
      <c r="BF99" s="225"/>
      <c r="BG99" s="225"/>
      <c r="BH99" s="225" t="str">
        <f t="shared" si="55"/>
        <v/>
      </c>
      <c r="BI99" s="226">
        <f t="shared" si="56"/>
        <v>0</v>
      </c>
      <c r="BJ99" s="226">
        <f t="shared" si="57"/>
        <v>0</v>
      </c>
      <c r="BK99" s="262">
        <f t="shared" si="51"/>
        <v>0</v>
      </c>
      <c r="BL99" s="226">
        <f t="shared" si="40"/>
        <v>0</v>
      </c>
      <c r="BM99" s="226" t="str">
        <f t="shared" si="58"/>
        <v/>
      </c>
      <c r="BN99" s="227">
        <f t="shared" si="59"/>
        <v>0</v>
      </c>
      <c r="BO99" s="227">
        <f t="shared" si="41"/>
        <v>0</v>
      </c>
      <c r="BP99" s="208" t="str">
        <f t="shared" si="42"/>
        <v>＜従来枠＞0 ＜トップ性能枠＞0</v>
      </c>
      <c r="BQ99" s="208" t="str">
        <f>'新規登録用（本体）'!G99&amp;'新規登録用（本体）'!H99&amp;'新規登録用（本体）'!I99</f>
        <v/>
      </c>
      <c r="BR99" s="126" t="str">
        <f t="shared" si="60"/>
        <v/>
      </c>
      <c r="BS99" s="208" t="str">
        <f t="shared" si="61"/>
        <v/>
      </c>
      <c r="BT99" s="227">
        <f t="shared" si="49"/>
        <v>0</v>
      </c>
    </row>
    <row r="100" spans="1:72" s="208" customFormat="1" ht="25.35" customHeight="1" x14ac:dyDescent="0.2">
      <c r="A100" s="210">
        <f t="shared" si="43"/>
        <v>89</v>
      </c>
      <c r="B100" s="171" t="str">
        <f t="shared" si="39"/>
        <v/>
      </c>
      <c r="C100" s="44"/>
      <c r="D100" s="17" t="str">
        <f t="shared" si="44"/>
        <v/>
      </c>
      <c r="E100" s="17" t="str">
        <f t="shared" si="45"/>
        <v/>
      </c>
      <c r="F100" s="97"/>
      <c r="G100" s="16"/>
      <c r="H100" s="15"/>
      <c r="I100" s="17" t="str">
        <f>IF(OR(G100="",H100="",U100=""),"",IFERROR(VLOOKUP(G100&amp;H100&amp;U100,※編集不可※選択項目!$M$3:$R$51,5,FALSE),"該当なし"))</f>
        <v/>
      </c>
      <c r="J100" s="97"/>
      <c r="K100" s="15"/>
      <c r="L100" s="248"/>
      <c r="M100" s="15"/>
      <c r="N100" s="97"/>
      <c r="O100" s="97"/>
      <c r="P100" s="97"/>
      <c r="Q100" s="97"/>
      <c r="R100" s="97"/>
      <c r="S100" s="18" t="str">
        <f t="shared" si="52"/>
        <v/>
      </c>
      <c r="T100" s="15"/>
      <c r="U100" s="15"/>
      <c r="V100" s="15"/>
      <c r="W100" s="15"/>
      <c r="X100" s="15"/>
      <c r="Y100" s="15"/>
      <c r="Z100" s="16"/>
      <c r="AA100" s="16"/>
      <c r="AB100" s="101" t="str">
        <f>IF($C100&lt;&gt;"",※編集不可※選択項目!$J$2,"")</f>
        <v/>
      </c>
      <c r="AC100" s="23"/>
      <c r="AD100" s="97"/>
      <c r="AE100" s="99"/>
      <c r="AF100" s="201" t="str">
        <f t="shared" si="50"/>
        <v>-</v>
      </c>
      <c r="AG100" s="219"/>
      <c r="AH100" s="220"/>
      <c r="AI100" s="121" t="str">
        <f t="shared" si="46"/>
        <v/>
      </c>
      <c r="AJ100" s="221"/>
      <c r="AK100" s="222"/>
      <c r="AL100" s="223"/>
      <c r="AM100" s="224">
        <f>IFERROR(INDEX(※編集不可※選択項目!$R$3:$R$51,MATCH(BQ100,※編集不可※選択項目!$T$3:$T$51,0)),0)</f>
        <v>0</v>
      </c>
      <c r="AN100" s="224" t="str">
        <f t="shared" si="53"/>
        <v/>
      </c>
      <c r="AO100" s="224" t="str">
        <f>IF(BR100=※編集不可※選択項目!$L$3,VLOOKUP('新規登録用（本体）'!U100,※編集不可※選択項目!$P$2:$R$13,3,TRUE),AP100)</f>
        <v/>
      </c>
      <c r="AP100" s="224" t="str">
        <f>IF(BR100=※編集不可※選択項目!$L$15,VLOOKUP('新規登録用（本体）'!U100,※編集不可※選択項目!$P$14:$R$25,3,TRUE),AQ100)</f>
        <v/>
      </c>
      <c r="AQ100" s="224" t="str">
        <f>IF(BR100=※編集不可※選択項目!$L$27,VLOOKUP('新規登録用（本体）'!U100,※編集不可※選択項目!$P$26:$R$41,3,TRUE),AR100)</f>
        <v/>
      </c>
      <c r="AR100" s="224" t="str">
        <f>IF(BR100=※編集不可※選択項目!$L$43,VLOOKUP('新規登録用（本体）'!U100,※編集不可※選択項目!$P$42:$R$46,3,TRUE),AS100)</f>
        <v/>
      </c>
      <c r="AS100" s="224" t="str">
        <f>IF(BR100=※編集不可※選択項目!$L$48,VLOOKUP('新規登録用（本体）'!U100,※編集不可※選択項目!$P$47:$R$51,3,TRUE),"")</f>
        <v/>
      </c>
      <c r="AT100" s="225">
        <f>IFERROR(VLOOKUP(Y100&amp;G100&amp;H100,※編集不可※選択項目!X:Y,2,FALSE),0)</f>
        <v>0</v>
      </c>
      <c r="AU100" s="224">
        <f t="shared" si="47"/>
        <v>0</v>
      </c>
      <c r="AV100" s="224">
        <f>IFERROR(INDEX(※編集不可※選択項目!$S$3:$S$51,MATCH(BQ100,※編集不可※選択項目!$T$3:$T$51,0)),0)</f>
        <v>0</v>
      </c>
      <c r="AW100" s="224" t="str">
        <f t="shared" si="54"/>
        <v/>
      </c>
      <c r="AX100" s="224" t="str">
        <f>IF(BR100=※編集不可※選択項目!$L$3,VLOOKUP('新規登録用（本体）'!U100,※編集不可※選択項目!$P$2:$S$13,4,TRUE),AY100)</f>
        <v/>
      </c>
      <c r="AY100" s="224" t="str">
        <f>IF(BR100=※編集不可※選択項目!$L$15,VLOOKUP('新規登録用（本体）'!U100,※編集不可※選択項目!$P$14:$S$25,4,TRUE),AZ100)</f>
        <v/>
      </c>
      <c r="AZ100" s="224" t="str">
        <f>IF(BR100=※編集不可※選択項目!$L$27,VLOOKUP('新規登録用（本体）'!U100,※編集不可※選択項目!$P$26:$S$41,4,TRUE),BA100)</f>
        <v/>
      </c>
      <c r="BA100" s="224" t="str">
        <f>IF(BR100=※編集不可※選択項目!$L$43,VLOOKUP('新規登録用（本体）'!U100,※編集不可※選択項目!$P$42:$S$46,4,TRUE),BB100)</f>
        <v/>
      </c>
      <c r="BB100" s="224" t="str">
        <f>IF(BR100=※編集不可※選択項目!$L$48,VLOOKUP('新規登録用（本体）'!U100,※編集不可※選択項目!$P$47:$S$51,4,TRUE),"")</f>
        <v/>
      </c>
      <c r="BC100" s="225">
        <f>IFERROR(VLOOKUP(Y100&amp;G100&amp;H100,※編集不可※選択項目!X:Y,2,FALSE),0)</f>
        <v>0</v>
      </c>
      <c r="BD100" s="225">
        <f t="shared" si="48"/>
        <v>0</v>
      </c>
      <c r="BE100" s="225"/>
      <c r="BF100" s="225"/>
      <c r="BG100" s="225"/>
      <c r="BH100" s="225" t="str">
        <f t="shared" si="55"/>
        <v/>
      </c>
      <c r="BI100" s="226">
        <f t="shared" si="56"/>
        <v>0</v>
      </c>
      <c r="BJ100" s="226">
        <f t="shared" si="57"/>
        <v>0</v>
      </c>
      <c r="BK100" s="262">
        <f t="shared" si="51"/>
        <v>0</v>
      </c>
      <c r="BL100" s="226">
        <f t="shared" si="40"/>
        <v>0</v>
      </c>
      <c r="BM100" s="226" t="str">
        <f t="shared" si="58"/>
        <v/>
      </c>
      <c r="BN100" s="227">
        <f t="shared" si="59"/>
        <v>0</v>
      </c>
      <c r="BO100" s="227">
        <f t="shared" si="41"/>
        <v>0</v>
      </c>
      <c r="BP100" s="208" t="str">
        <f t="shared" si="42"/>
        <v>＜従来枠＞0 ＜トップ性能枠＞0</v>
      </c>
      <c r="BQ100" s="208" t="str">
        <f>'新規登録用（本体）'!G100&amp;'新規登録用（本体）'!H100&amp;'新規登録用（本体）'!I100</f>
        <v/>
      </c>
      <c r="BR100" s="126" t="str">
        <f t="shared" si="60"/>
        <v/>
      </c>
      <c r="BS100" s="208" t="str">
        <f t="shared" si="61"/>
        <v/>
      </c>
      <c r="BT100" s="227">
        <f t="shared" si="49"/>
        <v>0</v>
      </c>
    </row>
    <row r="101" spans="1:72" s="208" customFormat="1" ht="25.35" customHeight="1" x14ac:dyDescent="0.2">
      <c r="A101" s="210">
        <f t="shared" si="43"/>
        <v>90</v>
      </c>
      <c r="B101" s="171" t="str">
        <f t="shared" si="39"/>
        <v/>
      </c>
      <c r="C101" s="44"/>
      <c r="D101" s="17" t="str">
        <f t="shared" si="44"/>
        <v/>
      </c>
      <c r="E101" s="17" t="str">
        <f t="shared" si="45"/>
        <v/>
      </c>
      <c r="F101" s="97"/>
      <c r="G101" s="16"/>
      <c r="H101" s="15"/>
      <c r="I101" s="17" t="str">
        <f>IF(OR(G101="",H101="",U101=""),"",IFERROR(VLOOKUP(G101&amp;H101&amp;U101,※編集不可※選択項目!$M$3:$R$51,5,FALSE),"該当なし"))</f>
        <v/>
      </c>
      <c r="J101" s="97"/>
      <c r="K101" s="15"/>
      <c r="L101" s="248"/>
      <c r="M101" s="15"/>
      <c r="N101" s="97"/>
      <c r="O101" s="97"/>
      <c r="P101" s="97"/>
      <c r="Q101" s="97"/>
      <c r="R101" s="97"/>
      <c r="S101" s="18" t="str">
        <f t="shared" si="52"/>
        <v/>
      </c>
      <c r="T101" s="15"/>
      <c r="U101" s="15"/>
      <c r="V101" s="15"/>
      <c r="W101" s="15"/>
      <c r="X101" s="15"/>
      <c r="Y101" s="15"/>
      <c r="Z101" s="16"/>
      <c r="AA101" s="16"/>
      <c r="AB101" s="101" t="str">
        <f>IF($C101&lt;&gt;"",※編集不可※選択項目!$J$2,"")</f>
        <v/>
      </c>
      <c r="AC101" s="23"/>
      <c r="AD101" s="97"/>
      <c r="AE101" s="99"/>
      <c r="AF101" s="201" t="str">
        <f t="shared" si="50"/>
        <v>-</v>
      </c>
      <c r="AG101" s="219"/>
      <c r="AH101" s="220"/>
      <c r="AI101" s="121" t="str">
        <f t="shared" si="46"/>
        <v/>
      </c>
      <c r="AJ101" s="221"/>
      <c r="AK101" s="222"/>
      <c r="AL101" s="223"/>
      <c r="AM101" s="224">
        <f>IFERROR(INDEX(※編集不可※選択項目!$R$3:$R$51,MATCH(BQ101,※編集不可※選択項目!$T$3:$T$51,0)),0)</f>
        <v>0</v>
      </c>
      <c r="AN101" s="224" t="str">
        <f t="shared" si="53"/>
        <v/>
      </c>
      <c r="AO101" s="224" t="str">
        <f>IF(BR101=※編集不可※選択項目!$L$3,VLOOKUP('新規登録用（本体）'!U101,※編集不可※選択項目!$P$2:$R$13,3,TRUE),AP101)</f>
        <v/>
      </c>
      <c r="AP101" s="224" t="str">
        <f>IF(BR101=※編集不可※選択項目!$L$15,VLOOKUP('新規登録用（本体）'!U101,※編集不可※選択項目!$P$14:$R$25,3,TRUE),AQ101)</f>
        <v/>
      </c>
      <c r="AQ101" s="224" t="str">
        <f>IF(BR101=※編集不可※選択項目!$L$27,VLOOKUP('新規登録用（本体）'!U101,※編集不可※選択項目!$P$26:$R$41,3,TRUE),AR101)</f>
        <v/>
      </c>
      <c r="AR101" s="224" t="str">
        <f>IF(BR101=※編集不可※選択項目!$L$43,VLOOKUP('新規登録用（本体）'!U101,※編集不可※選択項目!$P$42:$R$46,3,TRUE),AS101)</f>
        <v/>
      </c>
      <c r="AS101" s="224" t="str">
        <f>IF(BR101=※編集不可※選択項目!$L$48,VLOOKUP('新規登録用（本体）'!U101,※編集不可※選択項目!$P$47:$R$51,3,TRUE),"")</f>
        <v/>
      </c>
      <c r="AT101" s="225">
        <f>IFERROR(VLOOKUP(Y101&amp;G101&amp;H101,※編集不可※選択項目!X:Y,2,FALSE),0)</f>
        <v>0</v>
      </c>
      <c r="AU101" s="224">
        <f t="shared" si="47"/>
        <v>0</v>
      </c>
      <c r="AV101" s="224">
        <f>IFERROR(INDEX(※編集不可※選択項目!$S$3:$S$51,MATCH(BQ101,※編集不可※選択項目!$T$3:$T$51,0)),0)</f>
        <v>0</v>
      </c>
      <c r="AW101" s="224" t="str">
        <f t="shared" si="54"/>
        <v/>
      </c>
      <c r="AX101" s="224" t="str">
        <f>IF(BR101=※編集不可※選択項目!$L$3,VLOOKUP('新規登録用（本体）'!U101,※編集不可※選択項目!$P$2:$S$13,4,TRUE),AY101)</f>
        <v/>
      </c>
      <c r="AY101" s="224" t="str">
        <f>IF(BR101=※編集不可※選択項目!$L$15,VLOOKUP('新規登録用（本体）'!U101,※編集不可※選択項目!$P$14:$S$25,4,TRUE),AZ101)</f>
        <v/>
      </c>
      <c r="AZ101" s="224" t="str">
        <f>IF(BR101=※編集不可※選択項目!$L$27,VLOOKUP('新規登録用（本体）'!U101,※編集不可※選択項目!$P$26:$S$41,4,TRUE),BA101)</f>
        <v/>
      </c>
      <c r="BA101" s="224" t="str">
        <f>IF(BR101=※編集不可※選択項目!$L$43,VLOOKUP('新規登録用（本体）'!U101,※編集不可※選択項目!$P$42:$S$46,4,TRUE),BB101)</f>
        <v/>
      </c>
      <c r="BB101" s="224" t="str">
        <f>IF(BR101=※編集不可※選択項目!$L$48,VLOOKUP('新規登録用（本体）'!U101,※編集不可※選択項目!$P$47:$S$51,4,TRUE),"")</f>
        <v/>
      </c>
      <c r="BC101" s="225">
        <f>IFERROR(VLOOKUP(Y101&amp;G101&amp;H101,※編集不可※選択項目!X:Y,2,FALSE),0)</f>
        <v>0</v>
      </c>
      <c r="BD101" s="225">
        <f t="shared" si="48"/>
        <v>0</v>
      </c>
      <c r="BE101" s="225"/>
      <c r="BF101" s="225"/>
      <c r="BG101" s="225"/>
      <c r="BH101" s="225" t="str">
        <f t="shared" si="55"/>
        <v/>
      </c>
      <c r="BI101" s="226">
        <f t="shared" si="56"/>
        <v>0</v>
      </c>
      <c r="BJ101" s="226">
        <f t="shared" si="57"/>
        <v>0</v>
      </c>
      <c r="BK101" s="262">
        <f t="shared" si="51"/>
        <v>0</v>
      </c>
      <c r="BL101" s="226">
        <f t="shared" si="40"/>
        <v>0</v>
      </c>
      <c r="BM101" s="226" t="str">
        <f t="shared" si="58"/>
        <v/>
      </c>
      <c r="BN101" s="227">
        <f t="shared" si="59"/>
        <v>0</v>
      </c>
      <c r="BO101" s="227">
        <f t="shared" si="41"/>
        <v>0</v>
      </c>
      <c r="BP101" s="208" t="str">
        <f t="shared" si="42"/>
        <v>＜従来枠＞0 ＜トップ性能枠＞0</v>
      </c>
      <c r="BQ101" s="208" t="str">
        <f>'新規登録用（本体）'!G101&amp;'新規登録用（本体）'!H101&amp;'新規登録用（本体）'!I101</f>
        <v/>
      </c>
      <c r="BR101" s="126" t="str">
        <f t="shared" si="60"/>
        <v/>
      </c>
      <c r="BS101" s="208" t="str">
        <f t="shared" si="61"/>
        <v/>
      </c>
      <c r="BT101" s="227">
        <f t="shared" si="49"/>
        <v>0</v>
      </c>
    </row>
    <row r="102" spans="1:72" s="208" customFormat="1" ht="25.35" customHeight="1" x14ac:dyDescent="0.2">
      <c r="A102" s="210">
        <f t="shared" si="43"/>
        <v>91</v>
      </c>
      <c r="B102" s="171" t="str">
        <f t="shared" si="39"/>
        <v/>
      </c>
      <c r="C102" s="44"/>
      <c r="D102" s="17" t="str">
        <f t="shared" si="44"/>
        <v/>
      </c>
      <c r="E102" s="17" t="str">
        <f t="shared" si="45"/>
        <v/>
      </c>
      <c r="F102" s="97"/>
      <c r="G102" s="16"/>
      <c r="H102" s="15"/>
      <c r="I102" s="17" t="str">
        <f>IF(OR(G102="",H102="",U102=""),"",IFERROR(VLOOKUP(G102&amp;H102&amp;U102,※編集不可※選択項目!$M$3:$R$51,5,FALSE),"該当なし"))</f>
        <v/>
      </c>
      <c r="J102" s="97"/>
      <c r="K102" s="15"/>
      <c r="L102" s="248"/>
      <c r="M102" s="15"/>
      <c r="N102" s="97"/>
      <c r="O102" s="97"/>
      <c r="P102" s="97"/>
      <c r="Q102" s="97"/>
      <c r="R102" s="97"/>
      <c r="S102" s="18" t="str">
        <f t="shared" si="52"/>
        <v/>
      </c>
      <c r="T102" s="15"/>
      <c r="U102" s="15"/>
      <c r="V102" s="15"/>
      <c r="W102" s="15"/>
      <c r="X102" s="15"/>
      <c r="Y102" s="15"/>
      <c r="Z102" s="16"/>
      <c r="AA102" s="16"/>
      <c r="AB102" s="101" t="str">
        <f>IF($C102&lt;&gt;"",※編集不可※選択項目!$J$2,"")</f>
        <v/>
      </c>
      <c r="AC102" s="23"/>
      <c r="AD102" s="97"/>
      <c r="AE102" s="99"/>
      <c r="AF102" s="201" t="str">
        <f t="shared" si="50"/>
        <v>-</v>
      </c>
      <c r="AG102" s="219"/>
      <c r="AH102" s="220"/>
      <c r="AI102" s="121" t="str">
        <f t="shared" si="46"/>
        <v/>
      </c>
      <c r="AJ102" s="221"/>
      <c r="AK102" s="222"/>
      <c r="AL102" s="223"/>
      <c r="AM102" s="224">
        <f>IFERROR(INDEX(※編集不可※選択項目!$R$3:$R$51,MATCH(BQ102,※編集不可※選択項目!$T$3:$T$51,0)),0)</f>
        <v>0</v>
      </c>
      <c r="AN102" s="224" t="str">
        <f t="shared" si="53"/>
        <v/>
      </c>
      <c r="AO102" s="224" t="str">
        <f>IF(BR102=※編集不可※選択項目!$L$3,VLOOKUP('新規登録用（本体）'!U102,※編集不可※選択項目!$P$2:$R$13,3,TRUE),AP102)</f>
        <v/>
      </c>
      <c r="AP102" s="224" t="str">
        <f>IF(BR102=※編集不可※選択項目!$L$15,VLOOKUP('新規登録用（本体）'!U102,※編集不可※選択項目!$P$14:$R$25,3,TRUE),AQ102)</f>
        <v/>
      </c>
      <c r="AQ102" s="224" t="str">
        <f>IF(BR102=※編集不可※選択項目!$L$27,VLOOKUP('新規登録用（本体）'!U102,※編集不可※選択項目!$P$26:$R$41,3,TRUE),AR102)</f>
        <v/>
      </c>
      <c r="AR102" s="224" t="str">
        <f>IF(BR102=※編集不可※選択項目!$L$43,VLOOKUP('新規登録用（本体）'!U102,※編集不可※選択項目!$P$42:$R$46,3,TRUE),AS102)</f>
        <v/>
      </c>
      <c r="AS102" s="224" t="str">
        <f>IF(BR102=※編集不可※選択項目!$L$48,VLOOKUP('新規登録用（本体）'!U102,※編集不可※選択項目!$P$47:$R$51,3,TRUE),"")</f>
        <v/>
      </c>
      <c r="AT102" s="225">
        <f>IFERROR(VLOOKUP(Y102&amp;G102&amp;H102,※編集不可※選択項目!X:Y,2,FALSE),0)</f>
        <v>0</v>
      </c>
      <c r="AU102" s="224">
        <f t="shared" si="47"/>
        <v>0</v>
      </c>
      <c r="AV102" s="224">
        <f>IFERROR(INDEX(※編集不可※選択項目!$S$3:$S$51,MATCH(BQ102,※編集不可※選択項目!$T$3:$T$51,0)),0)</f>
        <v>0</v>
      </c>
      <c r="AW102" s="224" t="str">
        <f t="shared" si="54"/>
        <v/>
      </c>
      <c r="AX102" s="224" t="str">
        <f>IF(BR102=※編集不可※選択項目!$L$3,VLOOKUP('新規登録用（本体）'!U102,※編集不可※選択項目!$P$2:$S$13,4,TRUE),AY102)</f>
        <v/>
      </c>
      <c r="AY102" s="224" t="str">
        <f>IF(BR102=※編集不可※選択項目!$L$15,VLOOKUP('新規登録用（本体）'!U102,※編集不可※選択項目!$P$14:$S$25,4,TRUE),AZ102)</f>
        <v/>
      </c>
      <c r="AZ102" s="224" t="str">
        <f>IF(BR102=※編集不可※選択項目!$L$27,VLOOKUP('新規登録用（本体）'!U102,※編集不可※選択項目!$P$26:$S$41,4,TRUE),BA102)</f>
        <v/>
      </c>
      <c r="BA102" s="224" t="str">
        <f>IF(BR102=※編集不可※選択項目!$L$43,VLOOKUP('新規登録用（本体）'!U102,※編集不可※選択項目!$P$42:$S$46,4,TRUE),BB102)</f>
        <v/>
      </c>
      <c r="BB102" s="224" t="str">
        <f>IF(BR102=※編集不可※選択項目!$L$48,VLOOKUP('新規登録用（本体）'!U102,※編集不可※選択項目!$P$47:$S$51,4,TRUE),"")</f>
        <v/>
      </c>
      <c r="BC102" s="225">
        <f>IFERROR(VLOOKUP(Y102&amp;G102&amp;H102,※編集不可※選択項目!X:Y,2,FALSE),0)</f>
        <v>0</v>
      </c>
      <c r="BD102" s="225">
        <f t="shared" si="48"/>
        <v>0</v>
      </c>
      <c r="BE102" s="225"/>
      <c r="BF102" s="225"/>
      <c r="BG102" s="225"/>
      <c r="BH102" s="225" t="str">
        <f t="shared" si="55"/>
        <v/>
      </c>
      <c r="BI102" s="226">
        <f t="shared" si="56"/>
        <v>0</v>
      </c>
      <c r="BJ102" s="226">
        <f t="shared" si="57"/>
        <v>0</v>
      </c>
      <c r="BK102" s="262">
        <f t="shared" si="51"/>
        <v>0</v>
      </c>
      <c r="BL102" s="226">
        <f t="shared" si="40"/>
        <v>0</v>
      </c>
      <c r="BM102" s="226" t="str">
        <f t="shared" si="58"/>
        <v/>
      </c>
      <c r="BN102" s="227">
        <f t="shared" si="59"/>
        <v>0</v>
      </c>
      <c r="BO102" s="227">
        <f t="shared" si="41"/>
        <v>0</v>
      </c>
      <c r="BP102" s="208" t="str">
        <f t="shared" si="42"/>
        <v>＜従来枠＞0 ＜トップ性能枠＞0</v>
      </c>
      <c r="BQ102" s="208" t="str">
        <f>'新規登録用（本体）'!G102&amp;'新規登録用（本体）'!H102&amp;'新規登録用（本体）'!I102</f>
        <v/>
      </c>
      <c r="BR102" s="126" t="str">
        <f t="shared" si="60"/>
        <v/>
      </c>
      <c r="BS102" s="208" t="str">
        <f t="shared" si="61"/>
        <v/>
      </c>
      <c r="BT102" s="227">
        <f t="shared" si="49"/>
        <v>0</v>
      </c>
    </row>
    <row r="103" spans="1:72" s="208" customFormat="1" ht="25.35" customHeight="1" x14ac:dyDescent="0.2">
      <c r="A103" s="210">
        <f t="shared" si="43"/>
        <v>92</v>
      </c>
      <c r="B103" s="171" t="str">
        <f t="shared" si="39"/>
        <v/>
      </c>
      <c r="C103" s="44"/>
      <c r="D103" s="17" t="str">
        <f t="shared" si="44"/>
        <v/>
      </c>
      <c r="E103" s="17" t="str">
        <f t="shared" si="45"/>
        <v/>
      </c>
      <c r="F103" s="97"/>
      <c r="G103" s="16"/>
      <c r="H103" s="15"/>
      <c r="I103" s="17" t="str">
        <f>IF(OR(G103="",H103="",U103=""),"",IFERROR(VLOOKUP(G103&amp;H103&amp;U103,※編集不可※選択項目!$M$3:$R$51,5,FALSE),"該当なし"))</f>
        <v/>
      </c>
      <c r="J103" s="97"/>
      <c r="K103" s="15"/>
      <c r="L103" s="248"/>
      <c r="M103" s="15"/>
      <c r="N103" s="97"/>
      <c r="O103" s="97"/>
      <c r="P103" s="97"/>
      <c r="Q103" s="97"/>
      <c r="R103" s="97"/>
      <c r="S103" s="18" t="str">
        <f t="shared" si="52"/>
        <v/>
      </c>
      <c r="T103" s="15"/>
      <c r="U103" s="15"/>
      <c r="V103" s="15"/>
      <c r="W103" s="15"/>
      <c r="X103" s="15"/>
      <c r="Y103" s="15"/>
      <c r="Z103" s="16"/>
      <c r="AA103" s="16"/>
      <c r="AB103" s="101" t="str">
        <f>IF($C103&lt;&gt;"",※編集不可※選択項目!$J$2,"")</f>
        <v/>
      </c>
      <c r="AC103" s="23"/>
      <c r="AD103" s="97"/>
      <c r="AE103" s="99"/>
      <c r="AF103" s="201" t="str">
        <f t="shared" si="50"/>
        <v>-</v>
      </c>
      <c r="AG103" s="219"/>
      <c r="AH103" s="220"/>
      <c r="AI103" s="121" t="str">
        <f t="shared" si="46"/>
        <v/>
      </c>
      <c r="AJ103" s="221"/>
      <c r="AK103" s="222"/>
      <c r="AL103" s="223"/>
      <c r="AM103" s="224">
        <f>IFERROR(INDEX(※編集不可※選択項目!$R$3:$R$51,MATCH(BQ103,※編集不可※選択項目!$T$3:$T$51,0)),0)</f>
        <v>0</v>
      </c>
      <c r="AN103" s="224" t="str">
        <f t="shared" si="53"/>
        <v/>
      </c>
      <c r="AO103" s="224" t="str">
        <f>IF(BR103=※編集不可※選択項目!$L$3,VLOOKUP('新規登録用（本体）'!U103,※編集不可※選択項目!$P$2:$R$13,3,TRUE),AP103)</f>
        <v/>
      </c>
      <c r="AP103" s="224" t="str">
        <f>IF(BR103=※編集不可※選択項目!$L$15,VLOOKUP('新規登録用（本体）'!U103,※編集不可※選択項目!$P$14:$R$25,3,TRUE),AQ103)</f>
        <v/>
      </c>
      <c r="AQ103" s="224" t="str">
        <f>IF(BR103=※編集不可※選択項目!$L$27,VLOOKUP('新規登録用（本体）'!U103,※編集不可※選択項目!$P$26:$R$41,3,TRUE),AR103)</f>
        <v/>
      </c>
      <c r="AR103" s="224" t="str">
        <f>IF(BR103=※編集不可※選択項目!$L$43,VLOOKUP('新規登録用（本体）'!U103,※編集不可※選択項目!$P$42:$R$46,3,TRUE),AS103)</f>
        <v/>
      </c>
      <c r="AS103" s="224" t="str">
        <f>IF(BR103=※編集不可※選択項目!$L$48,VLOOKUP('新規登録用（本体）'!U103,※編集不可※選択項目!$P$47:$R$51,3,TRUE),"")</f>
        <v/>
      </c>
      <c r="AT103" s="225">
        <f>IFERROR(VLOOKUP(Y103&amp;G103&amp;H103,※編集不可※選択項目!X:Y,2,FALSE),0)</f>
        <v>0</v>
      </c>
      <c r="AU103" s="224">
        <f t="shared" si="47"/>
        <v>0</v>
      </c>
      <c r="AV103" s="224">
        <f>IFERROR(INDEX(※編集不可※選択項目!$S$3:$S$51,MATCH(BQ103,※編集不可※選択項目!$T$3:$T$51,0)),0)</f>
        <v>0</v>
      </c>
      <c r="AW103" s="224" t="str">
        <f t="shared" si="54"/>
        <v/>
      </c>
      <c r="AX103" s="224" t="str">
        <f>IF(BR103=※編集不可※選択項目!$L$3,VLOOKUP('新規登録用（本体）'!U103,※編集不可※選択項目!$P$2:$S$13,4,TRUE),AY103)</f>
        <v/>
      </c>
      <c r="AY103" s="224" t="str">
        <f>IF(BR103=※編集不可※選択項目!$L$15,VLOOKUP('新規登録用（本体）'!U103,※編集不可※選択項目!$P$14:$S$25,4,TRUE),AZ103)</f>
        <v/>
      </c>
      <c r="AZ103" s="224" t="str">
        <f>IF(BR103=※編集不可※選択項目!$L$27,VLOOKUP('新規登録用（本体）'!U103,※編集不可※選択項目!$P$26:$S$41,4,TRUE),BA103)</f>
        <v/>
      </c>
      <c r="BA103" s="224" t="str">
        <f>IF(BR103=※編集不可※選択項目!$L$43,VLOOKUP('新規登録用（本体）'!U103,※編集不可※選択項目!$P$42:$S$46,4,TRUE),BB103)</f>
        <v/>
      </c>
      <c r="BB103" s="224" t="str">
        <f>IF(BR103=※編集不可※選択項目!$L$48,VLOOKUP('新規登録用（本体）'!U103,※編集不可※選択項目!$P$47:$S$51,4,TRUE),"")</f>
        <v/>
      </c>
      <c r="BC103" s="225">
        <f>IFERROR(VLOOKUP(Y103&amp;G103&amp;H103,※編集不可※選択項目!X:Y,2,FALSE),0)</f>
        <v>0</v>
      </c>
      <c r="BD103" s="225">
        <f t="shared" si="48"/>
        <v>0</v>
      </c>
      <c r="BE103" s="225"/>
      <c r="BF103" s="225"/>
      <c r="BG103" s="225"/>
      <c r="BH103" s="225" t="str">
        <f t="shared" si="55"/>
        <v/>
      </c>
      <c r="BI103" s="226">
        <f t="shared" si="56"/>
        <v>0</v>
      </c>
      <c r="BJ103" s="226">
        <f t="shared" si="57"/>
        <v>0</v>
      </c>
      <c r="BK103" s="262">
        <f t="shared" si="51"/>
        <v>0</v>
      </c>
      <c r="BL103" s="226">
        <f t="shared" si="40"/>
        <v>0</v>
      </c>
      <c r="BM103" s="226" t="str">
        <f t="shared" si="58"/>
        <v/>
      </c>
      <c r="BN103" s="227">
        <f t="shared" si="59"/>
        <v>0</v>
      </c>
      <c r="BO103" s="227">
        <f t="shared" si="41"/>
        <v>0</v>
      </c>
      <c r="BP103" s="208" t="str">
        <f t="shared" si="42"/>
        <v>＜従来枠＞0 ＜トップ性能枠＞0</v>
      </c>
      <c r="BQ103" s="208" t="str">
        <f>'新規登録用（本体）'!G103&amp;'新規登録用（本体）'!H103&amp;'新規登録用（本体）'!I103</f>
        <v/>
      </c>
      <c r="BR103" s="126" t="str">
        <f t="shared" si="60"/>
        <v/>
      </c>
      <c r="BS103" s="208" t="str">
        <f t="shared" si="61"/>
        <v/>
      </c>
      <c r="BT103" s="227">
        <f t="shared" si="49"/>
        <v>0</v>
      </c>
    </row>
    <row r="104" spans="1:72" s="208" customFormat="1" ht="25.35" customHeight="1" x14ac:dyDescent="0.2">
      <c r="A104" s="210">
        <f t="shared" si="43"/>
        <v>93</v>
      </c>
      <c r="B104" s="171" t="str">
        <f t="shared" si="39"/>
        <v/>
      </c>
      <c r="C104" s="44"/>
      <c r="D104" s="17" t="str">
        <f t="shared" si="44"/>
        <v/>
      </c>
      <c r="E104" s="17" t="str">
        <f t="shared" si="45"/>
        <v/>
      </c>
      <c r="F104" s="97"/>
      <c r="G104" s="16"/>
      <c r="H104" s="15"/>
      <c r="I104" s="17" t="str">
        <f>IF(OR(G104="",H104="",U104=""),"",IFERROR(VLOOKUP(G104&amp;H104&amp;U104,※編集不可※選択項目!$M$3:$R$51,5,FALSE),"該当なし"))</f>
        <v/>
      </c>
      <c r="J104" s="97"/>
      <c r="K104" s="15"/>
      <c r="L104" s="248"/>
      <c r="M104" s="15"/>
      <c r="N104" s="97"/>
      <c r="O104" s="97"/>
      <c r="P104" s="97"/>
      <c r="Q104" s="97"/>
      <c r="R104" s="97"/>
      <c r="S104" s="18" t="str">
        <f t="shared" si="52"/>
        <v/>
      </c>
      <c r="T104" s="15"/>
      <c r="U104" s="15"/>
      <c r="V104" s="15"/>
      <c r="W104" s="15"/>
      <c r="X104" s="15"/>
      <c r="Y104" s="15"/>
      <c r="Z104" s="16"/>
      <c r="AA104" s="16"/>
      <c r="AB104" s="101" t="str">
        <f>IF($C104&lt;&gt;"",※編集不可※選択項目!$J$2,"")</f>
        <v/>
      </c>
      <c r="AC104" s="23"/>
      <c r="AD104" s="97"/>
      <c r="AE104" s="99"/>
      <c r="AF104" s="201" t="str">
        <f t="shared" si="50"/>
        <v>-</v>
      </c>
      <c r="AG104" s="219"/>
      <c r="AH104" s="220"/>
      <c r="AI104" s="121" t="str">
        <f t="shared" si="46"/>
        <v/>
      </c>
      <c r="AJ104" s="221"/>
      <c r="AK104" s="222"/>
      <c r="AL104" s="223"/>
      <c r="AM104" s="224">
        <f>IFERROR(INDEX(※編集不可※選択項目!$R$3:$R$51,MATCH(BQ104,※編集不可※選択項目!$T$3:$T$51,0)),0)</f>
        <v>0</v>
      </c>
      <c r="AN104" s="224" t="str">
        <f t="shared" si="53"/>
        <v/>
      </c>
      <c r="AO104" s="224" t="str">
        <f>IF(BR104=※編集不可※選択項目!$L$3,VLOOKUP('新規登録用（本体）'!U104,※編集不可※選択項目!$P$2:$R$13,3,TRUE),AP104)</f>
        <v/>
      </c>
      <c r="AP104" s="224" t="str">
        <f>IF(BR104=※編集不可※選択項目!$L$15,VLOOKUP('新規登録用（本体）'!U104,※編集不可※選択項目!$P$14:$R$25,3,TRUE),AQ104)</f>
        <v/>
      </c>
      <c r="AQ104" s="224" t="str">
        <f>IF(BR104=※編集不可※選択項目!$L$27,VLOOKUP('新規登録用（本体）'!U104,※編集不可※選択項目!$P$26:$R$41,3,TRUE),AR104)</f>
        <v/>
      </c>
      <c r="AR104" s="224" t="str">
        <f>IF(BR104=※編集不可※選択項目!$L$43,VLOOKUP('新規登録用（本体）'!U104,※編集不可※選択項目!$P$42:$R$46,3,TRUE),AS104)</f>
        <v/>
      </c>
      <c r="AS104" s="224" t="str">
        <f>IF(BR104=※編集不可※選択項目!$L$48,VLOOKUP('新規登録用（本体）'!U104,※編集不可※選択項目!$P$47:$R$51,3,TRUE),"")</f>
        <v/>
      </c>
      <c r="AT104" s="225">
        <f>IFERROR(VLOOKUP(Y104&amp;G104&amp;H104,※編集不可※選択項目!X:Y,2,FALSE),0)</f>
        <v>0</v>
      </c>
      <c r="AU104" s="224">
        <f t="shared" si="47"/>
        <v>0</v>
      </c>
      <c r="AV104" s="224">
        <f>IFERROR(INDEX(※編集不可※選択項目!$S$3:$S$51,MATCH(BQ104,※編集不可※選択項目!$T$3:$T$51,0)),0)</f>
        <v>0</v>
      </c>
      <c r="AW104" s="224" t="str">
        <f t="shared" si="54"/>
        <v/>
      </c>
      <c r="AX104" s="224" t="str">
        <f>IF(BR104=※編集不可※選択項目!$L$3,VLOOKUP('新規登録用（本体）'!U104,※編集不可※選択項目!$P$2:$S$13,4,TRUE),AY104)</f>
        <v/>
      </c>
      <c r="AY104" s="224" t="str">
        <f>IF(BR104=※編集不可※選択項目!$L$15,VLOOKUP('新規登録用（本体）'!U104,※編集不可※選択項目!$P$14:$S$25,4,TRUE),AZ104)</f>
        <v/>
      </c>
      <c r="AZ104" s="224" t="str">
        <f>IF(BR104=※編集不可※選択項目!$L$27,VLOOKUP('新規登録用（本体）'!U104,※編集不可※選択項目!$P$26:$S$41,4,TRUE),BA104)</f>
        <v/>
      </c>
      <c r="BA104" s="224" t="str">
        <f>IF(BR104=※編集不可※選択項目!$L$43,VLOOKUP('新規登録用（本体）'!U104,※編集不可※選択項目!$P$42:$S$46,4,TRUE),BB104)</f>
        <v/>
      </c>
      <c r="BB104" s="224" t="str">
        <f>IF(BR104=※編集不可※選択項目!$L$48,VLOOKUP('新規登録用（本体）'!U104,※編集不可※選択項目!$P$47:$S$51,4,TRUE),"")</f>
        <v/>
      </c>
      <c r="BC104" s="225">
        <f>IFERROR(VLOOKUP(Y104&amp;G104&amp;H104,※編集不可※選択項目!X:Y,2,FALSE),0)</f>
        <v>0</v>
      </c>
      <c r="BD104" s="225">
        <f t="shared" si="48"/>
        <v>0</v>
      </c>
      <c r="BE104" s="225"/>
      <c r="BF104" s="225"/>
      <c r="BG104" s="225"/>
      <c r="BH104" s="225" t="str">
        <f t="shared" si="55"/>
        <v/>
      </c>
      <c r="BI104" s="226">
        <f t="shared" si="56"/>
        <v>0</v>
      </c>
      <c r="BJ104" s="226">
        <f t="shared" si="57"/>
        <v>0</v>
      </c>
      <c r="BK104" s="262">
        <f t="shared" si="51"/>
        <v>0</v>
      </c>
      <c r="BL104" s="226">
        <f t="shared" si="40"/>
        <v>0</v>
      </c>
      <c r="BM104" s="226" t="str">
        <f t="shared" si="58"/>
        <v/>
      </c>
      <c r="BN104" s="227">
        <f t="shared" si="59"/>
        <v>0</v>
      </c>
      <c r="BO104" s="227">
        <f t="shared" si="41"/>
        <v>0</v>
      </c>
      <c r="BP104" s="208" t="str">
        <f t="shared" si="42"/>
        <v>＜従来枠＞0 ＜トップ性能枠＞0</v>
      </c>
      <c r="BQ104" s="208" t="str">
        <f>'新規登録用（本体）'!G104&amp;'新規登録用（本体）'!H104&amp;'新規登録用（本体）'!I104</f>
        <v/>
      </c>
      <c r="BR104" s="126" t="str">
        <f t="shared" si="60"/>
        <v/>
      </c>
      <c r="BS104" s="208" t="str">
        <f t="shared" si="61"/>
        <v/>
      </c>
      <c r="BT104" s="227">
        <f t="shared" si="49"/>
        <v>0</v>
      </c>
    </row>
    <row r="105" spans="1:72" s="208" customFormat="1" ht="25.35" customHeight="1" x14ac:dyDescent="0.2">
      <c r="A105" s="210">
        <f t="shared" si="43"/>
        <v>94</v>
      </c>
      <c r="B105" s="171" t="str">
        <f t="shared" si="39"/>
        <v/>
      </c>
      <c r="C105" s="44"/>
      <c r="D105" s="17" t="str">
        <f t="shared" si="44"/>
        <v/>
      </c>
      <c r="E105" s="17" t="str">
        <f t="shared" si="45"/>
        <v/>
      </c>
      <c r="F105" s="97"/>
      <c r="G105" s="16"/>
      <c r="H105" s="15"/>
      <c r="I105" s="17" t="str">
        <f>IF(OR(G105="",H105="",U105=""),"",IFERROR(VLOOKUP(G105&amp;H105&amp;U105,※編集不可※選択項目!$M$3:$R$51,5,FALSE),"該当なし"))</f>
        <v/>
      </c>
      <c r="J105" s="97"/>
      <c r="K105" s="15"/>
      <c r="L105" s="248"/>
      <c r="M105" s="15"/>
      <c r="N105" s="97"/>
      <c r="O105" s="97"/>
      <c r="P105" s="97"/>
      <c r="Q105" s="97"/>
      <c r="R105" s="97"/>
      <c r="S105" s="18" t="str">
        <f t="shared" si="52"/>
        <v/>
      </c>
      <c r="T105" s="15"/>
      <c r="U105" s="15"/>
      <c r="V105" s="15"/>
      <c r="W105" s="15"/>
      <c r="X105" s="15"/>
      <c r="Y105" s="15"/>
      <c r="Z105" s="16"/>
      <c r="AA105" s="16"/>
      <c r="AB105" s="101" t="str">
        <f>IF($C105&lt;&gt;"",※編集不可※選択項目!$J$2,"")</f>
        <v/>
      </c>
      <c r="AC105" s="23"/>
      <c r="AD105" s="97"/>
      <c r="AE105" s="99"/>
      <c r="AF105" s="201" t="str">
        <f t="shared" si="50"/>
        <v>-</v>
      </c>
      <c r="AG105" s="219"/>
      <c r="AH105" s="220"/>
      <c r="AI105" s="121" t="str">
        <f t="shared" si="46"/>
        <v/>
      </c>
      <c r="AJ105" s="221"/>
      <c r="AK105" s="222"/>
      <c r="AL105" s="223"/>
      <c r="AM105" s="224">
        <f>IFERROR(INDEX(※編集不可※選択項目!$R$3:$R$51,MATCH(BQ105,※編集不可※選択項目!$T$3:$T$51,0)),0)</f>
        <v>0</v>
      </c>
      <c r="AN105" s="224" t="str">
        <f t="shared" si="53"/>
        <v/>
      </c>
      <c r="AO105" s="224" t="str">
        <f>IF(BR105=※編集不可※選択項目!$L$3,VLOOKUP('新規登録用（本体）'!U105,※編集不可※選択項目!$P$2:$R$13,3,TRUE),AP105)</f>
        <v/>
      </c>
      <c r="AP105" s="224" t="str">
        <f>IF(BR105=※編集不可※選択項目!$L$15,VLOOKUP('新規登録用（本体）'!U105,※編集不可※選択項目!$P$14:$R$25,3,TRUE),AQ105)</f>
        <v/>
      </c>
      <c r="AQ105" s="224" t="str">
        <f>IF(BR105=※編集不可※選択項目!$L$27,VLOOKUP('新規登録用（本体）'!U105,※編集不可※選択項目!$P$26:$R$41,3,TRUE),AR105)</f>
        <v/>
      </c>
      <c r="AR105" s="224" t="str">
        <f>IF(BR105=※編集不可※選択項目!$L$43,VLOOKUP('新規登録用（本体）'!U105,※編集不可※選択項目!$P$42:$R$46,3,TRUE),AS105)</f>
        <v/>
      </c>
      <c r="AS105" s="224" t="str">
        <f>IF(BR105=※編集不可※選択項目!$L$48,VLOOKUP('新規登録用（本体）'!U105,※編集不可※選択項目!$P$47:$R$51,3,TRUE),"")</f>
        <v/>
      </c>
      <c r="AT105" s="225">
        <f>IFERROR(VLOOKUP(Y105&amp;G105&amp;H105,※編集不可※選択項目!X:Y,2,FALSE),0)</f>
        <v>0</v>
      </c>
      <c r="AU105" s="224">
        <f t="shared" si="47"/>
        <v>0</v>
      </c>
      <c r="AV105" s="224">
        <f>IFERROR(INDEX(※編集不可※選択項目!$S$3:$S$51,MATCH(BQ105,※編集不可※選択項目!$T$3:$T$51,0)),0)</f>
        <v>0</v>
      </c>
      <c r="AW105" s="224" t="str">
        <f t="shared" si="54"/>
        <v/>
      </c>
      <c r="AX105" s="224" t="str">
        <f>IF(BR105=※編集不可※選択項目!$L$3,VLOOKUP('新規登録用（本体）'!U105,※編集不可※選択項目!$P$2:$S$13,4,TRUE),AY105)</f>
        <v/>
      </c>
      <c r="AY105" s="224" t="str">
        <f>IF(BR105=※編集不可※選択項目!$L$15,VLOOKUP('新規登録用（本体）'!U105,※編集不可※選択項目!$P$14:$S$25,4,TRUE),AZ105)</f>
        <v/>
      </c>
      <c r="AZ105" s="224" t="str">
        <f>IF(BR105=※編集不可※選択項目!$L$27,VLOOKUP('新規登録用（本体）'!U105,※編集不可※選択項目!$P$26:$S$41,4,TRUE),BA105)</f>
        <v/>
      </c>
      <c r="BA105" s="224" t="str">
        <f>IF(BR105=※編集不可※選択項目!$L$43,VLOOKUP('新規登録用（本体）'!U105,※編集不可※選択項目!$P$42:$S$46,4,TRUE),BB105)</f>
        <v/>
      </c>
      <c r="BB105" s="224" t="str">
        <f>IF(BR105=※編集不可※選択項目!$L$48,VLOOKUP('新規登録用（本体）'!U105,※編集不可※選択項目!$P$47:$S$51,4,TRUE),"")</f>
        <v/>
      </c>
      <c r="BC105" s="225">
        <f>IFERROR(VLOOKUP(Y105&amp;G105&amp;H105,※編集不可※選択項目!X:Y,2,FALSE),0)</f>
        <v>0</v>
      </c>
      <c r="BD105" s="225">
        <f t="shared" si="48"/>
        <v>0</v>
      </c>
      <c r="BE105" s="225"/>
      <c r="BF105" s="225"/>
      <c r="BG105" s="225"/>
      <c r="BH105" s="225" t="str">
        <f t="shared" si="55"/>
        <v/>
      </c>
      <c r="BI105" s="226">
        <f t="shared" si="56"/>
        <v>0</v>
      </c>
      <c r="BJ105" s="226">
        <f t="shared" si="57"/>
        <v>0</v>
      </c>
      <c r="BK105" s="262">
        <f t="shared" si="51"/>
        <v>0</v>
      </c>
      <c r="BL105" s="226">
        <f t="shared" si="40"/>
        <v>0</v>
      </c>
      <c r="BM105" s="226" t="str">
        <f t="shared" si="58"/>
        <v/>
      </c>
      <c r="BN105" s="227">
        <f t="shared" si="59"/>
        <v>0</v>
      </c>
      <c r="BO105" s="227">
        <f t="shared" si="41"/>
        <v>0</v>
      </c>
      <c r="BP105" s="208" t="str">
        <f t="shared" si="42"/>
        <v>＜従来枠＞0 ＜トップ性能枠＞0</v>
      </c>
      <c r="BQ105" s="208" t="str">
        <f>'新規登録用（本体）'!G105&amp;'新規登録用（本体）'!H105&amp;'新規登録用（本体）'!I105</f>
        <v/>
      </c>
      <c r="BR105" s="126" t="str">
        <f t="shared" si="60"/>
        <v/>
      </c>
      <c r="BS105" s="208" t="str">
        <f t="shared" si="61"/>
        <v/>
      </c>
      <c r="BT105" s="227">
        <f t="shared" si="49"/>
        <v>0</v>
      </c>
    </row>
    <row r="106" spans="1:72" s="208" customFormat="1" ht="25.35" customHeight="1" x14ac:dyDescent="0.2">
      <c r="A106" s="210">
        <f t="shared" si="43"/>
        <v>95</v>
      </c>
      <c r="B106" s="171" t="str">
        <f t="shared" si="39"/>
        <v/>
      </c>
      <c r="C106" s="44"/>
      <c r="D106" s="17" t="str">
        <f t="shared" si="44"/>
        <v/>
      </c>
      <c r="E106" s="17" t="str">
        <f t="shared" si="45"/>
        <v/>
      </c>
      <c r="F106" s="97"/>
      <c r="G106" s="16"/>
      <c r="H106" s="15"/>
      <c r="I106" s="17" t="str">
        <f>IF(OR(G106="",H106="",U106=""),"",IFERROR(VLOOKUP(G106&amp;H106&amp;U106,※編集不可※選択項目!$M$3:$R$51,5,FALSE),"該当なし"))</f>
        <v/>
      </c>
      <c r="J106" s="97"/>
      <c r="K106" s="15"/>
      <c r="L106" s="248"/>
      <c r="M106" s="15"/>
      <c r="N106" s="97"/>
      <c r="O106" s="97"/>
      <c r="P106" s="97"/>
      <c r="Q106" s="97"/>
      <c r="R106" s="97"/>
      <c r="S106" s="18" t="str">
        <f t="shared" si="52"/>
        <v/>
      </c>
      <c r="T106" s="15"/>
      <c r="U106" s="15"/>
      <c r="V106" s="15"/>
      <c r="W106" s="15"/>
      <c r="X106" s="15"/>
      <c r="Y106" s="15"/>
      <c r="Z106" s="16"/>
      <c r="AA106" s="16"/>
      <c r="AB106" s="101" t="str">
        <f>IF($C106&lt;&gt;"",※編集不可※選択項目!$J$2,"")</f>
        <v/>
      </c>
      <c r="AC106" s="23"/>
      <c r="AD106" s="97"/>
      <c r="AE106" s="99"/>
      <c r="AF106" s="201" t="str">
        <f t="shared" si="50"/>
        <v>-</v>
      </c>
      <c r="AG106" s="219"/>
      <c r="AH106" s="220"/>
      <c r="AI106" s="121" t="str">
        <f t="shared" si="46"/>
        <v/>
      </c>
      <c r="AJ106" s="221"/>
      <c r="AK106" s="222"/>
      <c r="AL106" s="223"/>
      <c r="AM106" s="224">
        <f>IFERROR(INDEX(※編集不可※選択項目!$R$3:$R$51,MATCH(BQ106,※編集不可※選択項目!$T$3:$T$51,0)),0)</f>
        <v>0</v>
      </c>
      <c r="AN106" s="224" t="str">
        <f t="shared" si="53"/>
        <v/>
      </c>
      <c r="AO106" s="224" t="str">
        <f>IF(BR106=※編集不可※選択項目!$L$3,VLOOKUP('新規登録用（本体）'!U106,※編集不可※選択項目!$P$2:$R$13,3,TRUE),AP106)</f>
        <v/>
      </c>
      <c r="AP106" s="224" t="str">
        <f>IF(BR106=※編集不可※選択項目!$L$15,VLOOKUP('新規登録用（本体）'!U106,※編集不可※選択項目!$P$14:$R$25,3,TRUE),AQ106)</f>
        <v/>
      </c>
      <c r="AQ106" s="224" t="str">
        <f>IF(BR106=※編集不可※選択項目!$L$27,VLOOKUP('新規登録用（本体）'!U106,※編集不可※選択項目!$P$26:$R$41,3,TRUE),AR106)</f>
        <v/>
      </c>
      <c r="AR106" s="224" t="str">
        <f>IF(BR106=※編集不可※選択項目!$L$43,VLOOKUP('新規登録用（本体）'!U106,※編集不可※選択項目!$P$42:$R$46,3,TRUE),AS106)</f>
        <v/>
      </c>
      <c r="AS106" s="224" t="str">
        <f>IF(BR106=※編集不可※選択項目!$L$48,VLOOKUP('新規登録用（本体）'!U106,※編集不可※選択項目!$P$47:$R$51,3,TRUE),"")</f>
        <v/>
      </c>
      <c r="AT106" s="225">
        <f>IFERROR(VLOOKUP(Y106&amp;G106&amp;H106,※編集不可※選択項目!X:Y,2,FALSE),0)</f>
        <v>0</v>
      </c>
      <c r="AU106" s="224">
        <f t="shared" si="47"/>
        <v>0</v>
      </c>
      <c r="AV106" s="224">
        <f>IFERROR(INDEX(※編集不可※選択項目!$S$3:$S$51,MATCH(BQ106,※編集不可※選択項目!$T$3:$T$51,0)),0)</f>
        <v>0</v>
      </c>
      <c r="AW106" s="224" t="str">
        <f t="shared" si="54"/>
        <v/>
      </c>
      <c r="AX106" s="224" t="str">
        <f>IF(BR106=※編集不可※選択項目!$L$3,VLOOKUP('新規登録用（本体）'!U106,※編集不可※選択項目!$P$2:$S$13,4,TRUE),AY106)</f>
        <v/>
      </c>
      <c r="AY106" s="224" t="str">
        <f>IF(BR106=※編集不可※選択項目!$L$15,VLOOKUP('新規登録用（本体）'!U106,※編集不可※選択項目!$P$14:$S$25,4,TRUE),AZ106)</f>
        <v/>
      </c>
      <c r="AZ106" s="224" t="str">
        <f>IF(BR106=※編集不可※選択項目!$L$27,VLOOKUP('新規登録用（本体）'!U106,※編集不可※選択項目!$P$26:$S$41,4,TRUE),BA106)</f>
        <v/>
      </c>
      <c r="BA106" s="224" t="str">
        <f>IF(BR106=※編集不可※選択項目!$L$43,VLOOKUP('新規登録用（本体）'!U106,※編集不可※選択項目!$P$42:$S$46,4,TRUE),BB106)</f>
        <v/>
      </c>
      <c r="BB106" s="224" t="str">
        <f>IF(BR106=※編集不可※選択項目!$L$48,VLOOKUP('新規登録用（本体）'!U106,※編集不可※選択項目!$P$47:$S$51,4,TRUE),"")</f>
        <v/>
      </c>
      <c r="BC106" s="225">
        <f>IFERROR(VLOOKUP(Y106&amp;G106&amp;H106,※編集不可※選択項目!X:Y,2,FALSE),0)</f>
        <v>0</v>
      </c>
      <c r="BD106" s="225">
        <f t="shared" si="48"/>
        <v>0</v>
      </c>
      <c r="BE106" s="225"/>
      <c r="BF106" s="225"/>
      <c r="BG106" s="225"/>
      <c r="BH106" s="225" t="str">
        <f t="shared" si="55"/>
        <v/>
      </c>
      <c r="BI106" s="226">
        <f t="shared" si="56"/>
        <v>0</v>
      </c>
      <c r="BJ106" s="226">
        <f t="shared" si="57"/>
        <v>0</v>
      </c>
      <c r="BK106" s="262">
        <f t="shared" si="51"/>
        <v>0</v>
      </c>
      <c r="BL106" s="226">
        <f t="shared" si="40"/>
        <v>0</v>
      </c>
      <c r="BM106" s="226" t="str">
        <f t="shared" si="58"/>
        <v/>
      </c>
      <c r="BN106" s="227">
        <f t="shared" si="59"/>
        <v>0</v>
      </c>
      <c r="BO106" s="227">
        <f t="shared" si="41"/>
        <v>0</v>
      </c>
      <c r="BP106" s="208" t="str">
        <f t="shared" si="42"/>
        <v>＜従来枠＞0 ＜トップ性能枠＞0</v>
      </c>
      <c r="BQ106" s="208" t="str">
        <f>'新規登録用（本体）'!G106&amp;'新規登録用（本体）'!H106&amp;'新規登録用（本体）'!I106</f>
        <v/>
      </c>
      <c r="BR106" s="126" t="str">
        <f t="shared" si="60"/>
        <v/>
      </c>
      <c r="BS106" s="208" t="str">
        <f t="shared" si="61"/>
        <v/>
      </c>
      <c r="BT106" s="227">
        <f t="shared" si="49"/>
        <v>0</v>
      </c>
    </row>
    <row r="107" spans="1:72" s="208" customFormat="1" ht="25.35" customHeight="1" x14ac:dyDescent="0.2">
      <c r="A107" s="210">
        <f t="shared" si="43"/>
        <v>96</v>
      </c>
      <c r="B107" s="171" t="str">
        <f t="shared" si="39"/>
        <v/>
      </c>
      <c r="C107" s="44"/>
      <c r="D107" s="17" t="str">
        <f t="shared" si="44"/>
        <v/>
      </c>
      <c r="E107" s="17" t="str">
        <f t="shared" si="45"/>
        <v/>
      </c>
      <c r="F107" s="97"/>
      <c r="G107" s="16"/>
      <c r="H107" s="15"/>
      <c r="I107" s="17" t="str">
        <f>IF(OR(G107="",H107="",U107=""),"",IFERROR(VLOOKUP(G107&amp;H107&amp;U107,※編集不可※選択項目!$M$3:$R$51,5,FALSE),"該当なし"))</f>
        <v/>
      </c>
      <c r="J107" s="97"/>
      <c r="K107" s="15"/>
      <c r="L107" s="248"/>
      <c r="M107" s="15"/>
      <c r="N107" s="97"/>
      <c r="O107" s="97"/>
      <c r="P107" s="97"/>
      <c r="Q107" s="97"/>
      <c r="R107" s="97"/>
      <c r="S107" s="18" t="str">
        <f t="shared" si="52"/>
        <v/>
      </c>
      <c r="T107" s="15"/>
      <c r="U107" s="15"/>
      <c r="V107" s="15"/>
      <c r="W107" s="15"/>
      <c r="X107" s="15"/>
      <c r="Y107" s="15"/>
      <c r="Z107" s="16"/>
      <c r="AA107" s="16"/>
      <c r="AB107" s="101" t="str">
        <f>IF($C107&lt;&gt;"",※編集不可※選択項目!$J$2,"")</f>
        <v/>
      </c>
      <c r="AC107" s="23"/>
      <c r="AD107" s="97"/>
      <c r="AE107" s="99"/>
      <c r="AF107" s="201" t="str">
        <f t="shared" si="50"/>
        <v>-</v>
      </c>
      <c r="AG107" s="219"/>
      <c r="AH107" s="220"/>
      <c r="AI107" s="121" t="str">
        <f t="shared" si="46"/>
        <v/>
      </c>
      <c r="AJ107" s="221"/>
      <c r="AK107" s="222"/>
      <c r="AL107" s="223"/>
      <c r="AM107" s="224">
        <f>IFERROR(INDEX(※編集不可※選択項目!$R$3:$R$51,MATCH(BQ107,※編集不可※選択項目!$T$3:$T$51,0)),0)</f>
        <v>0</v>
      </c>
      <c r="AN107" s="224" t="str">
        <f t="shared" si="53"/>
        <v/>
      </c>
      <c r="AO107" s="224" t="str">
        <f>IF(BR107=※編集不可※選択項目!$L$3,VLOOKUP('新規登録用（本体）'!U107,※編集不可※選択項目!$P$2:$R$13,3,TRUE),AP107)</f>
        <v/>
      </c>
      <c r="AP107" s="224" t="str">
        <f>IF(BR107=※編集不可※選択項目!$L$15,VLOOKUP('新規登録用（本体）'!U107,※編集不可※選択項目!$P$14:$R$25,3,TRUE),AQ107)</f>
        <v/>
      </c>
      <c r="AQ107" s="224" t="str">
        <f>IF(BR107=※編集不可※選択項目!$L$27,VLOOKUP('新規登録用（本体）'!U107,※編集不可※選択項目!$P$26:$R$41,3,TRUE),AR107)</f>
        <v/>
      </c>
      <c r="AR107" s="224" t="str">
        <f>IF(BR107=※編集不可※選択項目!$L$43,VLOOKUP('新規登録用（本体）'!U107,※編集不可※選択項目!$P$42:$R$46,3,TRUE),AS107)</f>
        <v/>
      </c>
      <c r="AS107" s="224" t="str">
        <f>IF(BR107=※編集不可※選択項目!$L$48,VLOOKUP('新規登録用（本体）'!U107,※編集不可※選択項目!$P$47:$R$51,3,TRUE),"")</f>
        <v/>
      </c>
      <c r="AT107" s="225">
        <f>IFERROR(VLOOKUP(Y107&amp;G107&amp;H107,※編集不可※選択項目!X:Y,2,FALSE),0)</f>
        <v>0</v>
      </c>
      <c r="AU107" s="224">
        <f t="shared" si="47"/>
        <v>0</v>
      </c>
      <c r="AV107" s="224">
        <f>IFERROR(INDEX(※編集不可※選択項目!$S$3:$S$51,MATCH(BQ107,※編集不可※選択項目!$T$3:$T$51,0)),0)</f>
        <v>0</v>
      </c>
      <c r="AW107" s="224" t="str">
        <f t="shared" si="54"/>
        <v/>
      </c>
      <c r="AX107" s="224" t="str">
        <f>IF(BR107=※編集不可※選択項目!$L$3,VLOOKUP('新規登録用（本体）'!U107,※編集不可※選択項目!$P$2:$S$13,4,TRUE),AY107)</f>
        <v/>
      </c>
      <c r="AY107" s="224" t="str">
        <f>IF(BR107=※編集不可※選択項目!$L$15,VLOOKUP('新規登録用（本体）'!U107,※編集不可※選択項目!$P$14:$S$25,4,TRUE),AZ107)</f>
        <v/>
      </c>
      <c r="AZ107" s="224" t="str">
        <f>IF(BR107=※編集不可※選択項目!$L$27,VLOOKUP('新規登録用（本体）'!U107,※編集不可※選択項目!$P$26:$S$41,4,TRUE),BA107)</f>
        <v/>
      </c>
      <c r="BA107" s="224" t="str">
        <f>IF(BR107=※編集不可※選択項目!$L$43,VLOOKUP('新規登録用（本体）'!U107,※編集不可※選択項目!$P$42:$S$46,4,TRUE),BB107)</f>
        <v/>
      </c>
      <c r="BB107" s="224" t="str">
        <f>IF(BR107=※編集不可※選択項目!$L$48,VLOOKUP('新規登録用（本体）'!U107,※編集不可※選択項目!$P$47:$S$51,4,TRUE),"")</f>
        <v/>
      </c>
      <c r="BC107" s="225">
        <f>IFERROR(VLOOKUP(Y107&amp;G107&amp;H107,※編集不可※選択項目!X:Y,2,FALSE),0)</f>
        <v>0</v>
      </c>
      <c r="BD107" s="225">
        <f t="shared" si="48"/>
        <v>0</v>
      </c>
      <c r="BE107" s="225"/>
      <c r="BF107" s="225"/>
      <c r="BG107" s="225"/>
      <c r="BH107" s="225" t="str">
        <f t="shared" si="55"/>
        <v/>
      </c>
      <c r="BI107" s="226">
        <f t="shared" si="56"/>
        <v>0</v>
      </c>
      <c r="BJ107" s="226">
        <f t="shared" si="57"/>
        <v>0</v>
      </c>
      <c r="BK107" s="262">
        <f t="shared" si="51"/>
        <v>0</v>
      </c>
      <c r="BL107" s="226">
        <f t="shared" si="40"/>
        <v>0</v>
      </c>
      <c r="BM107" s="226" t="str">
        <f t="shared" si="58"/>
        <v/>
      </c>
      <c r="BN107" s="227">
        <f t="shared" si="59"/>
        <v>0</v>
      </c>
      <c r="BO107" s="227">
        <f t="shared" si="41"/>
        <v>0</v>
      </c>
      <c r="BP107" s="208" t="str">
        <f t="shared" si="42"/>
        <v>＜従来枠＞0 ＜トップ性能枠＞0</v>
      </c>
      <c r="BQ107" s="208" t="str">
        <f>'新規登録用（本体）'!G107&amp;'新規登録用（本体）'!H107&amp;'新規登録用（本体）'!I107</f>
        <v/>
      </c>
      <c r="BR107" s="126" t="str">
        <f t="shared" si="60"/>
        <v/>
      </c>
      <c r="BS107" s="208" t="str">
        <f t="shared" si="61"/>
        <v/>
      </c>
      <c r="BT107" s="227">
        <f t="shared" si="49"/>
        <v>0</v>
      </c>
    </row>
    <row r="108" spans="1:72" s="208" customFormat="1" ht="25.35" customHeight="1" x14ac:dyDescent="0.2">
      <c r="A108" s="210">
        <f t="shared" si="43"/>
        <v>97</v>
      </c>
      <c r="B108" s="171" t="str">
        <f t="shared" si="39"/>
        <v/>
      </c>
      <c r="C108" s="44"/>
      <c r="D108" s="17" t="str">
        <f t="shared" si="44"/>
        <v/>
      </c>
      <c r="E108" s="17" t="str">
        <f t="shared" si="45"/>
        <v/>
      </c>
      <c r="F108" s="97"/>
      <c r="G108" s="16"/>
      <c r="H108" s="15"/>
      <c r="I108" s="17" t="str">
        <f>IF(OR(G108="",H108="",U108=""),"",IFERROR(VLOOKUP(G108&amp;H108&amp;U108,※編集不可※選択項目!$M$3:$R$51,5,FALSE),"該当なし"))</f>
        <v/>
      </c>
      <c r="J108" s="97"/>
      <c r="K108" s="15"/>
      <c r="L108" s="248"/>
      <c r="M108" s="15"/>
      <c r="N108" s="97"/>
      <c r="O108" s="97"/>
      <c r="P108" s="97"/>
      <c r="Q108" s="97"/>
      <c r="R108" s="97"/>
      <c r="S108" s="18" t="str">
        <f t="shared" si="52"/>
        <v/>
      </c>
      <c r="T108" s="15"/>
      <c r="U108" s="15"/>
      <c r="V108" s="15"/>
      <c r="W108" s="15"/>
      <c r="X108" s="15"/>
      <c r="Y108" s="15"/>
      <c r="Z108" s="16"/>
      <c r="AA108" s="16"/>
      <c r="AB108" s="101" t="str">
        <f>IF($C108&lt;&gt;"",※編集不可※選択項目!$J$2,"")</f>
        <v/>
      </c>
      <c r="AC108" s="23"/>
      <c r="AD108" s="97"/>
      <c r="AE108" s="99"/>
      <c r="AF108" s="201" t="str">
        <f t="shared" si="50"/>
        <v>-</v>
      </c>
      <c r="AG108" s="219"/>
      <c r="AH108" s="220"/>
      <c r="AI108" s="121" t="str">
        <f t="shared" si="46"/>
        <v/>
      </c>
      <c r="AJ108" s="221"/>
      <c r="AK108" s="222"/>
      <c r="AL108" s="223"/>
      <c r="AM108" s="224">
        <f>IFERROR(INDEX(※編集不可※選択項目!$R$3:$R$51,MATCH(BQ108,※編集不可※選択項目!$T$3:$T$51,0)),0)</f>
        <v>0</v>
      </c>
      <c r="AN108" s="224" t="str">
        <f t="shared" si="53"/>
        <v/>
      </c>
      <c r="AO108" s="224" t="str">
        <f>IF(BR108=※編集不可※選択項目!$L$3,VLOOKUP('新規登録用（本体）'!U108,※編集不可※選択項目!$P$2:$R$13,3,TRUE),AP108)</f>
        <v/>
      </c>
      <c r="AP108" s="224" t="str">
        <f>IF(BR108=※編集不可※選択項目!$L$15,VLOOKUP('新規登録用（本体）'!U108,※編集不可※選択項目!$P$14:$R$25,3,TRUE),AQ108)</f>
        <v/>
      </c>
      <c r="AQ108" s="224" t="str">
        <f>IF(BR108=※編集不可※選択項目!$L$27,VLOOKUP('新規登録用（本体）'!U108,※編集不可※選択項目!$P$26:$R$41,3,TRUE),AR108)</f>
        <v/>
      </c>
      <c r="AR108" s="224" t="str">
        <f>IF(BR108=※編集不可※選択項目!$L$43,VLOOKUP('新規登録用（本体）'!U108,※編集不可※選択項目!$P$42:$R$46,3,TRUE),AS108)</f>
        <v/>
      </c>
      <c r="AS108" s="224" t="str">
        <f>IF(BR108=※編集不可※選択項目!$L$48,VLOOKUP('新規登録用（本体）'!U108,※編集不可※選択項目!$P$47:$R$51,3,TRUE),"")</f>
        <v/>
      </c>
      <c r="AT108" s="225">
        <f>IFERROR(VLOOKUP(Y108&amp;G108&amp;H108,※編集不可※選択項目!X:Y,2,FALSE),0)</f>
        <v>0</v>
      </c>
      <c r="AU108" s="224">
        <f t="shared" si="47"/>
        <v>0</v>
      </c>
      <c r="AV108" s="224">
        <f>IFERROR(INDEX(※編集不可※選択項目!$S$3:$S$51,MATCH(BQ108,※編集不可※選択項目!$T$3:$T$51,0)),0)</f>
        <v>0</v>
      </c>
      <c r="AW108" s="224" t="str">
        <f t="shared" si="54"/>
        <v/>
      </c>
      <c r="AX108" s="224" t="str">
        <f>IF(BR108=※編集不可※選択項目!$L$3,VLOOKUP('新規登録用（本体）'!U108,※編集不可※選択項目!$P$2:$S$13,4,TRUE),AY108)</f>
        <v/>
      </c>
      <c r="AY108" s="224" t="str">
        <f>IF(BR108=※編集不可※選択項目!$L$15,VLOOKUP('新規登録用（本体）'!U108,※編集不可※選択項目!$P$14:$S$25,4,TRUE),AZ108)</f>
        <v/>
      </c>
      <c r="AZ108" s="224" t="str">
        <f>IF(BR108=※編集不可※選択項目!$L$27,VLOOKUP('新規登録用（本体）'!U108,※編集不可※選択項目!$P$26:$S$41,4,TRUE),BA108)</f>
        <v/>
      </c>
      <c r="BA108" s="224" t="str">
        <f>IF(BR108=※編集不可※選択項目!$L$43,VLOOKUP('新規登録用（本体）'!U108,※編集不可※選択項目!$P$42:$S$46,4,TRUE),BB108)</f>
        <v/>
      </c>
      <c r="BB108" s="224" t="str">
        <f>IF(BR108=※編集不可※選択項目!$L$48,VLOOKUP('新規登録用（本体）'!U108,※編集不可※選択項目!$P$47:$S$51,4,TRUE),"")</f>
        <v/>
      </c>
      <c r="BC108" s="225">
        <f>IFERROR(VLOOKUP(Y108&amp;G108&amp;H108,※編集不可※選択項目!X:Y,2,FALSE),0)</f>
        <v>0</v>
      </c>
      <c r="BD108" s="225">
        <f t="shared" si="48"/>
        <v>0</v>
      </c>
      <c r="BE108" s="225"/>
      <c r="BF108" s="225"/>
      <c r="BG108" s="225"/>
      <c r="BH108" s="225" t="str">
        <f t="shared" si="55"/>
        <v/>
      </c>
      <c r="BI108" s="226">
        <f t="shared" si="56"/>
        <v>0</v>
      </c>
      <c r="BJ108" s="226">
        <f t="shared" si="57"/>
        <v>0</v>
      </c>
      <c r="BK108" s="262">
        <f t="shared" si="51"/>
        <v>0</v>
      </c>
      <c r="BL108" s="226">
        <f t="shared" si="40"/>
        <v>0</v>
      </c>
      <c r="BM108" s="226" t="str">
        <f t="shared" si="58"/>
        <v/>
      </c>
      <c r="BN108" s="227">
        <f t="shared" si="59"/>
        <v>0</v>
      </c>
      <c r="BO108" s="227">
        <f t="shared" si="41"/>
        <v>0</v>
      </c>
      <c r="BP108" s="208" t="str">
        <f t="shared" si="42"/>
        <v>＜従来枠＞0 ＜トップ性能枠＞0</v>
      </c>
      <c r="BQ108" s="208" t="str">
        <f>'新規登録用（本体）'!G108&amp;'新規登録用（本体）'!H108&amp;'新規登録用（本体）'!I108</f>
        <v/>
      </c>
      <c r="BR108" s="126" t="str">
        <f t="shared" si="60"/>
        <v/>
      </c>
      <c r="BS108" s="208" t="str">
        <f t="shared" si="61"/>
        <v/>
      </c>
      <c r="BT108" s="227">
        <f t="shared" si="49"/>
        <v>0</v>
      </c>
    </row>
    <row r="109" spans="1:72" s="208" customFormat="1" ht="25.35" customHeight="1" x14ac:dyDescent="0.2">
      <c r="A109" s="210">
        <f t="shared" si="43"/>
        <v>98</v>
      </c>
      <c r="B109" s="171" t="str">
        <f t="shared" si="39"/>
        <v/>
      </c>
      <c r="C109" s="44"/>
      <c r="D109" s="17" t="str">
        <f t="shared" si="44"/>
        <v/>
      </c>
      <c r="E109" s="17" t="str">
        <f t="shared" si="45"/>
        <v/>
      </c>
      <c r="F109" s="97"/>
      <c r="G109" s="16"/>
      <c r="H109" s="15"/>
      <c r="I109" s="17" t="str">
        <f>IF(OR(G109="",H109="",U109=""),"",IFERROR(VLOOKUP(G109&amp;H109&amp;U109,※編集不可※選択項目!$M$3:$R$51,5,FALSE),"該当なし"))</f>
        <v/>
      </c>
      <c r="J109" s="97"/>
      <c r="K109" s="15"/>
      <c r="L109" s="248"/>
      <c r="M109" s="15"/>
      <c r="N109" s="97"/>
      <c r="O109" s="97"/>
      <c r="P109" s="97"/>
      <c r="Q109" s="97"/>
      <c r="R109" s="97"/>
      <c r="S109" s="18" t="str">
        <f t="shared" si="52"/>
        <v/>
      </c>
      <c r="T109" s="15"/>
      <c r="U109" s="15"/>
      <c r="V109" s="15"/>
      <c r="W109" s="15"/>
      <c r="X109" s="15"/>
      <c r="Y109" s="15"/>
      <c r="Z109" s="16"/>
      <c r="AA109" s="16"/>
      <c r="AB109" s="101" t="str">
        <f>IF($C109&lt;&gt;"",※編集不可※選択項目!$J$2,"")</f>
        <v/>
      </c>
      <c r="AC109" s="23"/>
      <c r="AD109" s="97"/>
      <c r="AE109" s="99"/>
      <c r="AF109" s="201" t="str">
        <f t="shared" si="50"/>
        <v>-</v>
      </c>
      <c r="AG109" s="219"/>
      <c r="AH109" s="220"/>
      <c r="AI109" s="121" t="str">
        <f t="shared" si="46"/>
        <v/>
      </c>
      <c r="AJ109" s="221"/>
      <c r="AK109" s="222"/>
      <c r="AL109" s="223"/>
      <c r="AM109" s="224">
        <f>IFERROR(INDEX(※編集不可※選択項目!$R$3:$R$51,MATCH(BQ109,※編集不可※選択項目!$T$3:$T$51,0)),0)</f>
        <v>0</v>
      </c>
      <c r="AN109" s="224" t="str">
        <f t="shared" si="53"/>
        <v/>
      </c>
      <c r="AO109" s="224" t="str">
        <f>IF(BR109=※編集不可※選択項目!$L$3,VLOOKUP('新規登録用（本体）'!U109,※編集不可※選択項目!$P$2:$R$13,3,TRUE),AP109)</f>
        <v/>
      </c>
      <c r="AP109" s="224" t="str">
        <f>IF(BR109=※編集不可※選択項目!$L$15,VLOOKUP('新規登録用（本体）'!U109,※編集不可※選択項目!$P$14:$R$25,3,TRUE),AQ109)</f>
        <v/>
      </c>
      <c r="AQ109" s="224" t="str">
        <f>IF(BR109=※編集不可※選択項目!$L$27,VLOOKUP('新規登録用（本体）'!U109,※編集不可※選択項目!$P$26:$R$41,3,TRUE),AR109)</f>
        <v/>
      </c>
      <c r="AR109" s="224" t="str">
        <f>IF(BR109=※編集不可※選択項目!$L$43,VLOOKUP('新規登録用（本体）'!U109,※編集不可※選択項目!$P$42:$R$46,3,TRUE),AS109)</f>
        <v/>
      </c>
      <c r="AS109" s="224" t="str">
        <f>IF(BR109=※編集不可※選択項目!$L$48,VLOOKUP('新規登録用（本体）'!U109,※編集不可※選択項目!$P$47:$R$51,3,TRUE),"")</f>
        <v/>
      </c>
      <c r="AT109" s="225">
        <f>IFERROR(VLOOKUP(Y109&amp;G109&amp;H109,※編集不可※選択項目!X:Y,2,FALSE),0)</f>
        <v>0</v>
      </c>
      <c r="AU109" s="224">
        <f t="shared" si="47"/>
        <v>0</v>
      </c>
      <c r="AV109" s="224">
        <f>IFERROR(INDEX(※編集不可※選択項目!$S$3:$S$51,MATCH(BQ109,※編集不可※選択項目!$T$3:$T$51,0)),0)</f>
        <v>0</v>
      </c>
      <c r="AW109" s="224" t="str">
        <f t="shared" si="54"/>
        <v/>
      </c>
      <c r="AX109" s="224" t="str">
        <f>IF(BR109=※編集不可※選択項目!$L$3,VLOOKUP('新規登録用（本体）'!U109,※編集不可※選択項目!$P$2:$S$13,4,TRUE),AY109)</f>
        <v/>
      </c>
      <c r="AY109" s="224" t="str">
        <f>IF(BR109=※編集不可※選択項目!$L$15,VLOOKUP('新規登録用（本体）'!U109,※編集不可※選択項目!$P$14:$S$25,4,TRUE),AZ109)</f>
        <v/>
      </c>
      <c r="AZ109" s="224" t="str">
        <f>IF(BR109=※編集不可※選択項目!$L$27,VLOOKUP('新規登録用（本体）'!U109,※編集不可※選択項目!$P$26:$S$41,4,TRUE),BA109)</f>
        <v/>
      </c>
      <c r="BA109" s="224" t="str">
        <f>IF(BR109=※編集不可※選択項目!$L$43,VLOOKUP('新規登録用（本体）'!U109,※編集不可※選択項目!$P$42:$S$46,4,TRUE),BB109)</f>
        <v/>
      </c>
      <c r="BB109" s="224" t="str">
        <f>IF(BR109=※編集不可※選択項目!$L$48,VLOOKUP('新規登録用（本体）'!U109,※編集不可※選択項目!$P$47:$S$51,4,TRUE),"")</f>
        <v/>
      </c>
      <c r="BC109" s="225">
        <f>IFERROR(VLOOKUP(Y109&amp;G109&amp;H109,※編集不可※選択項目!X:Y,2,FALSE),0)</f>
        <v>0</v>
      </c>
      <c r="BD109" s="225">
        <f t="shared" si="48"/>
        <v>0</v>
      </c>
      <c r="BE109" s="225"/>
      <c r="BF109" s="225"/>
      <c r="BG109" s="225"/>
      <c r="BH109" s="225" t="str">
        <f t="shared" si="55"/>
        <v/>
      </c>
      <c r="BI109" s="226">
        <f t="shared" si="56"/>
        <v>0</v>
      </c>
      <c r="BJ109" s="226">
        <f t="shared" si="57"/>
        <v>0</v>
      </c>
      <c r="BK109" s="262">
        <f t="shared" si="51"/>
        <v>0</v>
      </c>
      <c r="BL109" s="226">
        <f t="shared" si="40"/>
        <v>0</v>
      </c>
      <c r="BM109" s="226" t="str">
        <f t="shared" si="58"/>
        <v/>
      </c>
      <c r="BN109" s="227">
        <f t="shared" si="59"/>
        <v>0</v>
      </c>
      <c r="BO109" s="227">
        <f t="shared" si="41"/>
        <v>0</v>
      </c>
      <c r="BP109" s="208" t="str">
        <f t="shared" si="42"/>
        <v>＜従来枠＞0 ＜トップ性能枠＞0</v>
      </c>
      <c r="BQ109" s="208" t="str">
        <f>'新規登録用（本体）'!G109&amp;'新規登録用（本体）'!H109&amp;'新規登録用（本体）'!I109</f>
        <v/>
      </c>
      <c r="BR109" s="126" t="str">
        <f t="shared" si="60"/>
        <v/>
      </c>
      <c r="BS109" s="208" t="str">
        <f t="shared" si="61"/>
        <v/>
      </c>
      <c r="BT109" s="227">
        <f t="shared" si="49"/>
        <v>0</v>
      </c>
    </row>
    <row r="110" spans="1:72" s="208" customFormat="1" ht="25.35" customHeight="1" x14ac:dyDescent="0.2">
      <c r="A110" s="210">
        <f t="shared" si="43"/>
        <v>99</v>
      </c>
      <c r="B110" s="171" t="str">
        <f t="shared" si="39"/>
        <v/>
      </c>
      <c r="C110" s="44"/>
      <c r="D110" s="17" t="str">
        <f t="shared" si="44"/>
        <v/>
      </c>
      <c r="E110" s="17" t="str">
        <f t="shared" si="45"/>
        <v/>
      </c>
      <c r="F110" s="97"/>
      <c r="G110" s="16"/>
      <c r="H110" s="15"/>
      <c r="I110" s="17" t="str">
        <f>IF(OR(G110="",H110="",U110=""),"",IFERROR(VLOOKUP(G110&amp;H110&amp;U110,※編集不可※選択項目!$M$3:$R$51,5,FALSE),"該当なし"))</f>
        <v/>
      </c>
      <c r="J110" s="97"/>
      <c r="K110" s="15"/>
      <c r="L110" s="248"/>
      <c r="M110" s="15"/>
      <c r="N110" s="97"/>
      <c r="O110" s="97"/>
      <c r="P110" s="97"/>
      <c r="Q110" s="97"/>
      <c r="R110" s="97"/>
      <c r="S110" s="18" t="str">
        <f t="shared" si="52"/>
        <v/>
      </c>
      <c r="T110" s="15"/>
      <c r="U110" s="15"/>
      <c r="V110" s="15"/>
      <c r="W110" s="15"/>
      <c r="X110" s="15"/>
      <c r="Y110" s="15"/>
      <c r="Z110" s="16"/>
      <c r="AA110" s="16"/>
      <c r="AB110" s="101" t="str">
        <f>IF($C110&lt;&gt;"",※編集不可※選択項目!$J$2,"")</f>
        <v/>
      </c>
      <c r="AC110" s="23"/>
      <c r="AD110" s="97"/>
      <c r="AE110" s="99"/>
      <c r="AF110" s="201" t="str">
        <f t="shared" si="50"/>
        <v>-</v>
      </c>
      <c r="AG110" s="219"/>
      <c r="AH110" s="220"/>
      <c r="AI110" s="121" t="str">
        <f t="shared" si="46"/>
        <v/>
      </c>
      <c r="AJ110" s="221"/>
      <c r="AK110" s="222"/>
      <c r="AL110" s="223"/>
      <c r="AM110" s="224">
        <f>IFERROR(INDEX(※編集不可※選択項目!$R$3:$R$51,MATCH(BQ110,※編集不可※選択項目!$T$3:$T$51,0)),0)</f>
        <v>0</v>
      </c>
      <c r="AN110" s="224" t="str">
        <f t="shared" si="53"/>
        <v/>
      </c>
      <c r="AO110" s="224" t="str">
        <f>IF(BR110=※編集不可※選択項目!$L$3,VLOOKUP('新規登録用（本体）'!U110,※編集不可※選択項目!$P$2:$R$13,3,TRUE),AP110)</f>
        <v/>
      </c>
      <c r="AP110" s="224" t="str">
        <f>IF(BR110=※編集不可※選択項目!$L$15,VLOOKUP('新規登録用（本体）'!U110,※編集不可※選択項目!$P$14:$R$25,3,TRUE),AQ110)</f>
        <v/>
      </c>
      <c r="AQ110" s="224" t="str">
        <f>IF(BR110=※編集不可※選択項目!$L$27,VLOOKUP('新規登録用（本体）'!U110,※編集不可※選択項目!$P$26:$R$41,3,TRUE),AR110)</f>
        <v/>
      </c>
      <c r="AR110" s="224" t="str">
        <f>IF(BR110=※編集不可※選択項目!$L$43,VLOOKUP('新規登録用（本体）'!U110,※編集不可※選択項目!$P$42:$R$46,3,TRUE),AS110)</f>
        <v/>
      </c>
      <c r="AS110" s="224" t="str">
        <f>IF(BR110=※編集不可※選択項目!$L$48,VLOOKUP('新規登録用（本体）'!U110,※編集不可※選択項目!$P$47:$R$51,3,TRUE),"")</f>
        <v/>
      </c>
      <c r="AT110" s="225">
        <f>IFERROR(VLOOKUP(Y110&amp;G110&amp;H110,※編集不可※選択項目!X:Y,2,FALSE),0)</f>
        <v>0</v>
      </c>
      <c r="AU110" s="224">
        <f t="shared" si="47"/>
        <v>0</v>
      </c>
      <c r="AV110" s="224">
        <f>IFERROR(INDEX(※編集不可※選択項目!$S$3:$S$51,MATCH(BQ110,※編集不可※選択項目!$T$3:$T$51,0)),0)</f>
        <v>0</v>
      </c>
      <c r="AW110" s="224" t="str">
        <f t="shared" si="54"/>
        <v/>
      </c>
      <c r="AX110" s="224" t="str">
        <f>IF(BR110=※編集不可※選択項目!$L$3,VLOOKUP('新規登録用（本体）'!U110,※編集不可※選択項目!$P$2:$S$13,4,TRUE),AY110)</f>
        <v/>
      </c>
      <c r="AY110" s="224" t="str">
        <f>IF(BR110=※編集不可※選択項目!$L$15,VLOOKUP('新規登録用（本体）'!U110,※編集不可※選択項目!$P$14:$S$25,4,TRUE),AZ110)</f>
        <v/>
      </c>
      <c r="AZ110" s="224" t="str">
        <f>IF(BR110=※編集不可※選択項目!$L$27,VLOOKUP('新規登録用（本体）'!U110,※編集不可※選択項目!$P$26:$S$41,4,TRUE),BA110)</f>
        <v/>
      </c>
      <c r="BA110" s="224" t="str">
        <f>IF(BR110=※編集不可※選択項目!$L$43,VLOOKUP('新規登録用（本体）'!U110,※編集不可※選択項目!$P$42:$S$46,4,TRUE),BB110)</f>
        <v/>
      </c>
      <c r="BB110" s="224" t="str">
        <f>IF(BR110=※編集不可※選択項目!$L$48,VLOOKUP('新規登録用（本体）'!U110,※編集不可※選択項目!$P$47:$S$51,4,TRUE),"")</f>
        <v/>
      </c>
      <c r="BC110" s="225">
        <f>IFERROR(VLOOKUP(Y110&amp;G110&amp;H110,※編集不可※選択項目!X:Y,2,FALSE),0)</f>
        <v>0</v>
      </c>
      <c r="BD110" s="225">
        <f t="shared" si="48"/>
        <v>0</v>
      </c>
      <c r="BE110" s="225"/>
      <c r="BF110" s="225"/>
      <c r="BG110" s="225"/>
      <c r="BH110" s="225" t="str">
        <f t="shared" si="55"/>
        <v/>
      </c>
      <c r="BI110" s="226">
        <f t="shared" si="56"/>
        <v>0</v>
      </c>
      <c r="BJ110" s="226">
        <f t="shared" si="57"/>
        <v>0</v>
      </c>
      <c r="BK110" s="262">
        <f t="shared" si="51"/>
        <v>0</v>
      </c>
      <c r="BL110" s="226">
        <f t="shared" si="40"/>
        <v>0</v>
      </c>
      <c r="BM110" s="226" t="str">
        <f t="shared" si="58"/>
        <v/>
      </c>
      <c r="BN110" s="227">
        <f t="shared" si="59"/>
        <v>0</v>
      </c>
      <c r="BO110" s="227">
        <f t="shared" si="41"/>
        <v>0</v>
      </c>
      <c r="BP110" s="208" t="str">
        <f t="shared" si="42"/>
        <v>＜従来枠＞0 ＜トップ性能枠＞0</v>
      </c>
      <c r="BQ110" s="208" t="str">
        <f>'新規登録用（本体）'!G110&amp;'新規登録用（本体）'!H110&amp;'新規登録用（本体）'!I110</f>
        <v/>
      </c>
      <c r="BR110" s="126" t="str">
        <f t="shared" si="60"/>
        <v/>
      </c>
      <c r="BS110" s="208" t="str">
        <f t="shared" si="61"/>
        <v/>
      </c>
      <c r="BT110" s="227">
        <f t="shared" si="49"/>
        <v>0</v>
      </c>
    </row>
    <row r="111" spans="1:72" s="208" customFormat="1" ht="25.35" customHeight="1" x14ac:dyDescent="0.2">
      <c r="A111" s="210">
        <f t="shared" si="43"/>
        <v>100</v>
      </c>
      <c r="B111" s="171" t="str">
        <f t="shared" si="39"/>
        <v/>
      </c>
      <c r="C111" s="44"/>
      <c r="D111" s="17" t="str">
        <f t="shared" si="44"/>
        <v/>
      </c>
      <c r="E111" s="17" t="str">
        <f t="shared" si="45"/>
        <v/>
      </c>
      <c r="F111" s="97"/>
      <c r="G111" s="16"/>
      <c r="H111" s="15"/>
      <c r="I111" s="17" t="str">
        <f>IF(OR(G111="",H111="",U111=""),"",IFERROR(VLOOKUP(G111&amp;H111&amp;U111,※編集不可※選択項目!$M$3:$R$51,5,FALSE),"該当なし"))</f>
        <v/>
      </c>
      <c r="J111" s="97"/>
      <c r="K111" s="15"/>
      <c r="L111" s="248"/>
      <c r="M111" s="15"/>
      <c r="N111" s="97"/>
      <c r="O111" s="97"/>
      <c r="P111" s="97"/>
      <c r="Q111" s="97"/>
      <c r="R111" s="97"/>
      <c r="S111" s="18" t="str">
        <f t="shared" si="52"/>
        <v/>
      </c>
      <c r="T111" s="15"/>
      <c r="U111" s="15"/>
      <c r="V111" s="15"/>
      <c r="W111" s="15"/>
      <c r="X111" s="15"/>
      <c r="Y111" s="15"/>
      <c r="Z111" s="16"/>
      <c r="AA111" s="16"/>
      <c r="AB111" s="101" t="str">
        <f>IF($C111&lt;&gt;"",※編集不可※選択項目!$J$2,"")</f>
        <v/>
      </c>
      <c r="AC111" s="23"/>
      <c r="AD111" s="97"/>
      <c r="AE111" s="99"/>
      <c r="AF111" s="201" t="str">
        <f t="shared" si="50"/>
        <v>-</v>
      </c>
      <c r="AG111" s="219"/>
      <c r="AH111" s="220"/>
      <c r="AI111" s="121" t="str">
        <f t="shared" si="46"/>
        <v/>
      </c>
      <c r="AJ111" s="221"/>
      <c r="AK111" s="222"/>
      <c r="AL111" s="223"/>
      <c r="AM111" s="224">
        <f>IFERROR(INDEX(※編集不可※選択項目!$R$3:$R$51,MATCH(BQ111,※編集不可※選択項目!$T$3:$T$51,0)),0)</f>
        <v>0</v>
      </c>
      <c r="AN111" s="224" t="str">
        <f t="shared" si="53"/>
        <v/>
      </c>
      <c r="AO111" s="224" t="str">
        <f>IF(BR111=※編集不可※選択項目!$L$3,VLOOKUP('新規登録用（本体）'!U111,※編集不可※選択項目!$P$2:$R$13,3,TRUE),AP111)</f>
        <v/>
      </c>
      <c r="AP111" s="224" t="str">
        <f>IF(BR111=※編集不可※選択項目!$L$15,VLOOKUP('新規登録用（本体）'!U111,※編集不可※選択項目!$P$14:$R$25,3,TRUE),AQ111)</f>
        <v/>
      </c>
      <c r="AQ111" s="224" t="str">
        <f>IF(BR111=※編集不可※選択項目!$L$27,VLOOKUP('新規登録用（本体）'!U111,※編集不可※選択項目!$P$26:$R$41,3,TRUE),AR111)</f>
        <v/>
      </c>
      <c r="AR111" s="224" t="str">
        <f>IF(BR111=※編集不可※選択項目!$L$43,VLOOKUP('新規登録用（本体）'!U111,※編集不可※選択項目!$P$42:$R$46,3,TRUE),AS111)</f>
        <v/>
      </c>
      <c r="AS111" s="224" t="str">
        <f>IF(BR111=※編集不可※選択項目!$L$48,VLOOKUP('新規登録用（本体）'!U111,※編集不可※選択項目!$P$47:$R$51,3,TRUE),"")</f>
        <v/>
      </c>
      <c r="AT111" s="225">
        <f>IFERROR(VLOOKUP(Y111&amp;G111&amp;H111,※編集不可※選択項目!X:Y,2,FALSE),0)</f>
        <v>0</v>
      </c>
      <c r="AU111" s="224">
        <f t="shared" si="47"/>
        <v>0</v>
      </c>
      <c r="AV111" s="224">
        <f>IFERROR(INDEX(※編集不可※選択項目!$S$3:$S$51,MATCH(BQ111,※編集不可※選択項目!$T$3:$T$51,0)),0)</f>
        <v>0</v>
      </c>
      <c r="AW111" s="224" t="str">
        <f t="shared" si="54"/>
        <v/>
      </c>
      <c r="AX111" s="224" t="str">
        <f>IF(BR111=※編集不可※選択項目!$L$3,VLOOKUP('新規登録用（本体）'!U111,※編集不可※選択項目!$P$2:$S$13,4,TRUE),AY111)</f>
        <v/>
      </c>
      <c r="AY111" s="224" t="str">
        <f>IF(BR111=※編集不可※選択項目!$L$15,VLOOKUP('新規登録用（本体）'!U111,※編集不可※選択項目!$P$14:$S$25,4,TRUE),AZ111)</f>
        <v/>
      </c>
      <c r="AZ111" s="224" t="str">
        <f>IF(BR111=※編集不可※選択項目!$L$27,VLOOKUP('新規登録用（本体）'!U111,※編集不可※選択項目!$P$26:$S$41,4,TRUE),BA111)</f>
        <v/>
      </c>
      <c r="BA111" s="224" t="str">
        <f>IF(BR111=※編集不可※選択項目!$L$43,VLOOKUP('新規登録用（本体）'!U111,※編集不可※選択項目!$P$42:$S$46,4,TRUE),BB111)</f>
        <v/>
      </c>
      <c r="BB111" s="224" t="str">
        <f>IF(BR111=※編集不可※選択項目!$L$48,VLOOKUP('新規登録用（本体）'!U111,※編集不可※選択項目!$P$47:$S$51,4,TRUE),"")</f>
        <v/>
      </c>
      <c r="BC111" s="225">
        <f>IFERROR(VLOOKUP(Y111&amp;G111&amp;H111,※編集不可※選択項目!X:Y,2,FALSE),0)</f>
        <v>0</v>
      </c>
      <c r="BD111" s="225">
        <f t="shared" si="48"/>
        <v>0</v>
      </c>
      <c r="BE111" s="225"/>
      <c r="BF111" s="225"/>
      <c r="BG111" s="225"/>
      <c r="BH111" s="225" t="str">
        <f t="shared" si="55"/>
        <v/>
      </c>
      <c r="BI111" s="226">
        <f t="shared" si="56"/>
        <v>0</v>
      </c>
      <c r="BJ111" s="226">
        <f t="shared" si="57"/>
        <v>0</v>
      </c>
      <c r="BK111" s="262">
        <f t="shared" si="51"/>
        <v>0</v>
      </c>
      <c r="BL111" s="226">
        <f t="shared" si="40"/>
        <v>0</v>
      </c>
      <c r="BM111" s="226" t="str">
        <f t="shared" si="58"/>
        <v/>
      </c>
      <c r="BN111" s="227">
        <f t="shared" si="59"/>
        <v>0</v>
      </c>
      <c r="BO111" s="227">
        <f t="shared" si="41"/>
        <v>0</v>
      </c>
      <c r="BP111" s="208" t="str">
        <f t="shared" si="42"/>
        <v>＜従来枠＞0 ＜トップ性能枠＞0</v>
      </c>
      <c r="BQ111" s="208" t="str">
        <f>'新規登録用（本体）'!G111&amp;'新規登録用（本体）'!H111&amp;'新規登録用（本体）'!I111</f>
        <v/>
      </c>
      <c r="BR111" s="126" t="str">
        <f t="shared" si="60"/>
        <v/>
      </c>
      <c r="BS111" s="208" t="str">
        <f t="shared" si="61"/>
        <v/>
      </c>
      <c r="BT111" s="227">
        <f t="shared" si="49"/>
        <v>0</v>
      </c>
    </row>
    <row r="112" spans="1:72" s="208" customFormat="1" ht="25.35" customHeight="1" x14ac:dyDescent="0.2">
      <c r="A112" s="210">
        <f t="shared" si="43"/>
        <v>101</v>
      </c>
      <c r="B112" s="171" t="str">
        <f t="shared" si="39"/>
        <v/>
      </c>
      <c r="C112" s="44"/>
      <c r="D112" s="17" t="str">
        <f t="shared" si="44"/>
        <v/>
      </c>
      <c r="E112" s="17" t="str">
        <f t="shared" si="45"/>
        <v/>
      </c>
      <c r="F112" s="97"/>
      <c r="G112" s="16"/>
      <c r="H112" s="15"/>
      <c r="I112" s="17" t="str">
        <f>IF(OR(G112="",H112="",U112=""),"",IFERROR(VLOOKUP(G112&amp;H112&amp;U112,※編集不可※選択項目!$M$3:$R$51,5,FALSE),"該当なし"))</f>
        <v/>
      </c>
      <c r="J112" s="97"/>
      <c r="K112" s="15"/>
      <c r="L112" s="248"/>
      <c r="M112" s="15"/>
      <c r="N112" s="97"/>
      <c r="O112" s="97"/>
      <c r="P112" s="97"/>
      <c r="Q112" s="97"/>
      <c r="R112" s="97"/>
      <c r="S112" s="18" t="str">
        <f t="shared" si="52"/>
        <v/>
      </c>
      <c r="T112" s="15"/>
      <c r="U112" s="15"/>
      <c r="V112" s="15"/>
      <c r="W112" s="15"/>
      <c r="X112" s="15"/>
      <c r="Y112" s="15"/>
      <c r="Z112" s="16"/>
      <c r="AA112" s="16"/>
      <c r="AB112" s="101" t="str">
        <f>IF($C112&lt;&gt;"",※編集不可※選択項目!$J$2,"")</f>
        <v/>
      </c>
      <c r="AC112" s="23"/>
      <c r="AD112" s="97"/>
      <c r="AE112" s="99"/>
      <c r="AF112" s="201" t="str">
        <f t="shared" si="50"/>
        <v>-</v>
      </c>
      <c r="AG112" s="219"/>
      <c r="AH112" s="220"/>
      <c r="AI112" s="121" t="str">
        <f t="shared" si="46"/>
        <v/>
      </c>
      <c r="AJ112" s="221"/>
      <c r="AK112" s="222"/>
      <c r="AL112" s="223"/>
      <c r="AM112" s="224">
        <f>IFERROR(INDEX(※編集不可※選択項目!$R$3:$R$51,MATCH(BQ112,※編集不可※選択項目!$T$3:$T$51,0)),0)</f>
        <v>0</v>
      </c>
      <c r="AN112" s="224" t="str">
        <f t="shared" si="53"/>
        <v/>
      </c>
      <c r="AO112" s="224" t="str">
        <f>IF(BR112=※編集不可※選択項目!$L$3,VLOOKUP('新規登録用（本体）'!U112,※編集不可※選択項目!$P$2:$R$13,3,TRUE),AP112)</f>
        <v/>
      </c>
      <c r="AP112" s="224" t="str">
        <f>IF(BR112=※編集不可※選択項目!$L$15,VLOOKUP('新規登録用（本体）'!U112,※編集不可※選択項目!$P$14:$R$25,3,TRUE),AQ112)</f>
        <v/>
      </c>
      <c r="AQ112" s="224" t="str">
        <f>IF(BR112=※編集不可※選択項目!$L$27,VLOOKUP('新規登録用（本体）'!U112,※編集不可※選択項目!$P$26:$R$41,3,TRUE),AR112)</f>
        <v/>
      </c>
      <c r="AR112" s="224" t="str">
        <f>IF(BR112=※編集不可※選択項目!$L$43,VLOOKUP('新規登録用（本体）'!U112,※編集不可※選択項目!$P$42:$R$46,3,TRUE),AS112)</f>
        <v/>
      </c>
      <c r="AS112" s="224" t="str">
        <f>IF(BR112=※編集不可※選択項目!$L$48,VLOOKUP('新規登録用（本体）'!U112,※編集不可※選択項目!$P$47:$R$51,3,TRUE),"")</f>
        <v/>
      </c>
      <c r="AT112" s="225">
        <f>IFERROR(VLOOKUP(Y112&amp;G112&amp;H112,※編集不可※選択項目!X:Y,2,FALSE),0)</f>
        <v>0</v>
      </c>
      <c r="AU112" s="224">
        <f t="shared" si="47"/>
        <v>0</v>
      </c>
      <c r="AV112" s="224">
        <f>IFERROR(INDEX(※編集不可※選択項目!$S$3:$S$51,MATCH(BQ112,※編集不可※選択項目!$T$3:$T$51,0)),0)</f>
        <v>0</v>
      </c>
      <c r="AW112" s="224" t="str">
        <f t="shared" si="54"/>
        <v/>
      </c>
      <c r="AX112" s="224" t="str">
        <f>IF(BR112=※編集不可※選択項目!$L$3,VLOOKUP('新規登録用（本体）'!U112,※編集不可※選択項目!$P$2:$S$13,4,TRUE),AY112)</f>
        <v/>
      </c>
      <c r="AY112" s="224" t="str">
        <f>IF(BR112=※編集不可※選択項目!$L$15,VLOOKUP('新規登録用（本体）'!U112,※編集不可※選択項目!$P$14:$S$25,4,TRUE),AZ112)</f>
        <v/>
      </c>
      <c r="AZ112" s="224" t="str">
        <f>IF(BR112=※編集不可※選択項目!$L$27,VLOOKUP('新規登録用（本体）'!U112,※編集不可※選択項目!$P$26:$S$41,4,TRUE),BA112)</f>
        <v/>
      </c>
      <c r="BA112" s="224" t="str">
        <f>IF(BR112=※編集不可※選択項目!$L$43,VLOOKUP('新規登録用（本体）'!U112,※編集不可※選択項目!$P$42:$S$46,4,TRUE),BB112)</f>
        <v/>
      </c>
      <c r="BB112" s="224" t="str">
        <f>IF(BR112=※編集不可※選択項目!$L$48,VLOOKUP('新規登録用（本体）'!U112,※編集不可※選択項目!$P$47:$S$51,4,TRUE),"")</f>
        <v/>
      </c>
      <c r="BC112" s="225">
        <f>IFERROR(VLOOKUP(Y112&amp;G112&amp;H112,※編集不可※選択項目!X:Y,2,FALSE),0)</f>
        <v>0</v>
      </c>
      <c r="BD112" s="225">
        <f t="shared" si="48"/>
        <v>0</v>
      </c>
      <c r="BE112" s="225"/>
      <c r="BF112" s="225"/>
      <c r="BG112" s="225"/>
      <c r="BH112" s="225" t="str">
        <f t="shared" si="55"/>
        <v/>
      </c>
      <c r="BI112" s="226">
        <f t="shared" si="56"/>
        <v>0</v>
      </c>
      <c r="BJ112" s="226">
        <f t="shared" si="57"/>
        <v>0</v>
      </c>
      <c r="BK112" s="262">
        <f t="shared" si="51"/>
        <v>0</v>
      </c>
      <c r="BL112" s="226">
        <f t="shared" si="40"/>
        <v>0</v>
      </c>
      <c r="BM112" s="226" t="str">
        <f t="shared" si="58"/>
        <v/>
      </c>
      <c r="BN112" s="227">
        <f t="shared" si="59"/>
        <v>0</v>
      </c>
      <c r="BO112" s="227">
        <f t="shared" si="41"/>
        <v>0</v>
      </c>
      <c r="BP112" s="208" t="str">
        <f t="shared" si="42"/>
        <v>＜従来枠＞0 ＜トップ性能枠＞0</v>
      </c>
      <c r="BQ112" s="208" t="str">
        <f>'新規登録用（本体）'!G112&amp;'新規登録用（本体）'!H112&amp;'新規登録用（本体）'!I112</f>
        <v/>
      </c>
      <c r="BR112" s="126" t="str">
        <f t="shared" si="60"/>
        <v/>
      </c>
      <c r="BS112" s="208" t="str">
        <f t="shared" si="61"/>
        <v/>
      </c>
      <c r="BT112" s="227">
        <f t="shared" si="49"/>
        <v>0</v>
      </c>
    </row>
    <row r="113" spans="1:72" s="208" customFormat="1" ht="25.35" customHeight="1" x14ac:dyDescent="0.2">
      <c r="A113" s="210">
        <f t="shared" si="43"/>
        <v>102</v>
      </c>
      <c r="B113" s="171" t="str">
        <f t="shared" si="39"/>
        <v/>
      </c>
      <c r="C113" s="44"/>
      <c r="D113" s="17" t="str">
        <f t="shared" si="44"/>
        <v/>
      </c>
      <c r="E113" s="17" t="str">
        <f t="shared" si="45"/>
        <v/>
      </c>
      <c r="F113" s="97"/>
      <c r="G113" s="16"/>
      <c r="H113" s="15"/>
      <c r="I113" s="17" t="str">
        <f>IF(OR(G113="",H113="",U113=""),"",IFERROR(VLOOKUP(G113&amp;H113&amp;U113,※編集不可※選択項目!$M$3:$R$51,5,FALSE),"該当なし"))</f>
        <v/>
      </c>
      <c r="J113" s="97"/>
      <c r="K113" s="15"/>
      <c r="L113" s="248"/>
      <c r="M113" s="15"/>
      <c r="N113" s="97"/>
      <c r="O113" s="97"/>
      <c r="P113" s="97"/>
      <c r="Q113" s="97"/>
      <c r="R113" s="97"/>
      <c r="S113" s="18" t="str">
        <f t="shared" si="52"/>
        <v/>
      </c>
      <c r="T113" s="15"/>
      <c r="U113" s="15"/>
      <c r="V113" s="15"/>
      <c r="W113" s="15"/>
      <c r="X113" s="15"/>
      <c r="Y113" s="15"/>
      <c r="Z113" s="16"/>
      <c r="AA113" s="16"/>
      <c r="AB113" s="101" t="str">
        <f>IF($C113&lt;&gt;"",※編集不可※選択項目!$J$2,"")</f>
        <v/>
      </c>
      <c r="AC113" s="23"/>
      <c r="AD113" s="97"/>
      <c r="AE113" s="99"/>
      <c r="AF113" s="201" t="str">
        <f t="shared" si="50"/>
        <v>-</v>
      </c>
      <c r="AG113" s="219"/>
      <c r="AH113" s="220"/>
      <c r="AI113" s="121" t="str">
        <f t="shared" si="46"/>
        <v/>
      </c>
      <c r="AJ113" s="221"/>
      <c r="AK113" s="222"/>
      <c r="AL113" s="223"/>
      <c r="AM113" s="224">
        <f>IFERROR(INDEX(※編集不可※選択項目!$R$3:$R$51,MATCH(BQ113,※編集不可※選択項目!$T$3:$T$51,0)),0)</f>
        <v>0</v>
      </c>
      <c r="AN113" s="224" t="str">
        <f t="shared" si="53"/>
        <v/>
      </c>
      <c r="AO113" s="224" t="str">
        <f>IF(BR113=※編集不可※選択項目!$L$3,VLOOKUP('新規登録用（本体）'!U113,※編集不可※選択項目!$P$2:$R$13,3,TRUE),AP113)</f>
        <v/>
      </c>
      <c r="AP113" s="224" t="str">
        <f>IF(BR113=※編集不可※選択項目!$L$15,VLOOKUP('新規登録用（本体）'!U113,※編集不可※選択項目!$P$14:$R$25,3,TRUE),AQ113)</f>
        <v/>
      </c>
      <c r="AQ113" s="224" t="str">
        <f>IF(BR113=※編集不可※選択項目!$L$27,VLOOKUP('新規登録用（本体）'!U113,※編集不可※選択項目!$P$26:$R$41,3,TRUE),AR113)</f>
        <v/>
      </c>
      <c r="AR113" s="224" t="str">
        <f>IF(BR113=※編集不可※選択項目!$L$43,VLOOKUP('新規登録用（本体）'!U113,※編集不可※選択項目!$P$42:$R$46,3,TRUE),AS113)</f>
        <v/>
      </c>
      <c r="AS113" s="224" t="str">
        <f>IF(BR113=※編集不可※選択項目!$L$48,VLOOKUP('新規登録用（本体）'!U113,※編集不可※選択項目!$P$47:$R$51,3,TRUE),"")</f>
        <v/>
      </c>
      <c r="AT113" s="225">
        <f>IFERROR(VLOOKUP(Y113&amp;G113&amp;H113,※編集不可※選択項目!X:Y,2,FALSE),0)</f>
        <v>0</v>
      </c>
      <c r="AU113" s="224">
        <f t="shared" si="47"/>
        <v>0</v>
      </c>
      <c r="AV113" s="224">
        <f>IFERROR(INDEX(※編集不可※選択項目!$S$3:$S$51,MATCH(BQ113,※編集不可※選択項目!$T$3:$T$51,0)),0)</f>
        <v>0</v>
      </c>
      <c r="AW113" s="224" t="str">
        <f t="shared" si="54"/>
        <v/>
      </c>
      <c r="AX113" s="224" t="str">
        <f>IF(BR113=※編集不可※選択項目!$L$3,VLOOKUP('新規登録用（本体）'!U113,※編集不可※選択項目!$P$2:$S$13,4,TRUE),AY113)</f>
        <v/>
      </c>
      <c r="AY113" s="224" t="str">
        <f>IF(BR113=※編集不可※選択項目!$L$15,VLOOKUP('新規登録用（本体）'!U113,※編集不可※選択項目!$P$14:$S$25,4,TRUE),AZ113)</f>
        <v/>
      </c>
      <c r="AZ113" s="224" t="str">
        <f>IF(BR113=※編集不可※選択項目!$L$27,VLOOKUP('新規登録用（本体）'!U113,※編集不可※選択項目!$P$26:$S$41,4,TRUE),BA113)</f>
        <v/>
      </c>
      <c r="BA113" s="224" t="str">
        <f>IF(BR113=※編集不可※選択項目!$L$43,VLOOKUP('新規登録用（本体）'!U113,※編集不可※選択項目!$P$42:$S$46,4,TRUE),BB113)</f>
        <v/>
      </c>
      <c r="BB113" s="224" t="str">
        <f>IF(BR113=※編集不可※選択項目!$L$48,VLOOKUP('新規登録用（本体）'!U113,※編集不可※選択項目!$P$47:$S$51,4,TRUE),"")</f>
        <v/>
      </c>
      <c r="BC113" s="225">
        <f>IFERROR(VLOOKUP(Y113&amp;G113&amp;H113,※編集不可※選択項目!X:Y,2,FALSE),0)</f>
        <v>0</v>
      </c>
      <c r="BD113" s="225">
        <f t="shared" si="48"/>
        <v>0</v>
      </c>
      <c r="BE113" s="225"/>
      <c r="BF113" s="225"/>
      <c r="BG113" s="225"/>
      <c r="BH113" s="225" t="str">
        <f t="shared" si="55"/>
        <v/>
      </c>
      <c r="BI113" s="226">
        <f t="shared" si="56"/>
        <v>0</v>
      </c>
      <c r="BJ113" s="226">
        <f t="shared" si="57"/>
        <v>0</v>
      </c>
      <c r="BK113" s="262">
        <f t="shared" si="51"/>
        <v>0</v>
      </c>
      <c r="BL113" s="226">
        <f t="shared" si="40"/>
        <v>0</v>
      </c>
      <c r="BM113" s="226" t="str">
        <f t="shared" si="58"/>
        <v/>
      </c>
      <c r="BN113" s="227">
        <f t="shared" si="59"/>
        <v>0</v>
      </c>
      <c r="BO113" s="227">
        <f t="shared" si="41"/>
        <v>0</v>
      </c>
      <c r="BP113" s="208" t="str">
        <f t="shared" si="42"/>
        <v>＜従来枠＞0 ＜トップ性能枠＞0</v>
      </c>
      <c r="BQ113" s="208" t="str">
        <f>'新規登録用（本体）'!G113&amp;'新規登録用（本体）'!H113&amp;'新規登録用（本体）'!I113</f>
        <v/>
      </c>
      <c r="BR113" s="126" t="str">
        <f t="shared" si="60"/>
        <v/>
      </c>
      <c r="BS113" s="208" t="str">
        <f t="shared" si="61"/>
        <v/>
      </c>
      <c r="BT113" s="227">
        <f t="shared" si="49"/>
        <v>0</v>
      </c>
    </row>
    <row r="114" spans="1:72" s="208" customFormat="1" ht="25.35" customHeight="1" x14ac:dyDescent="0.2">
      <c r="A114" s="210">
        <f t="shared" si="43"/>
        <v>103</v>
      </c>
      <c r="B114" s="171" t="str">
        <f t="shared" si="39"/>
        <v/>
      </c>
      <c r="C114" s="44"/>
      <c r="D114" s="17" t="str">
        <f t="shared" si="44"/>
        <v/>
      </c>
      <c r="E114" s="17" t="str">
        <f t="shared" si="45"/>
        <v/>
      </c>
      <c r="F114" s="97"/>
      <c r="G114" s="16"/>
      <c r="H114" s="15"/>
      <c r="I114" s="17" t="str">
        <f>IF(OR(G114="",H114="",U114=""),"",IFERROR(VLOOKUP(G114&amp;H114&amp;U114,※編集不可※選択項目!$M$3:$R$51,5,FALSE),"該当なし"))</f>
        <v/>
      </c>
      <c r="J114" s="97"/>
      <c r="K114" s="15"/>
      <c r="L114" s="248"/>
      <c r="M114" s="15"/>
      <c r="N114" s="97"/>
      <c r="O114" s="97"/>
      <c r="P114" s="97"/>
      <c r="Q114" s="97"/>
      <c r="R114" s="97"/>
      <c r="S114" s="18" t="str">
        <f t="shared" si="52"/>
        <v/>
      </c>
      <c r="T114" s="15"/>
      <c r="U114" s="15"/>
      <c r="V114" s="15"/>
      <c r="W114" s="15"/>
      <c r="X114" s="15"/>
      <c r="Y114" s="15"/>
      <c r="Z114" s="16"/>
      <c r="AA114" s="16"/>
      <c r="AB114" s="101" t="str">
        <f>IF($C114&lt;&gt;"",※編集不可※選択項目!$J$2,"")</f>
        <v/>
      </c>
      <c r="AC114" s="23"/>
      <c r="AD114" s="97"/>
      <c r="AE114" s="99"/>
      <c r="AF114" s="201" t="str">
        <f t="shared" si="50"/>
        <v>-</v>
      </c>
      <c r="AG114" s="219"/>
      <c r="AH114" s="220"/>
      <c r="AI114" s="121" t="str">
        <f t="shared" si="46"/>
        <v/>
      </c>
      <c r="AJ114" s="221"/>
      <c r="AK114" s="222"/>
      <c r="AL114" s="223"/>
      <c r="AM114" s="224">
        <f>IFERROR(INDEX(※編集不可※選択項目!$R$3:$R$51,MATCH(BQ114,※編集不可※選択項目!$T$3:$T$51,0)),0)</f>
        <v>0</v>
      </c>
      <c r="AN114" s="224" t="str">
        <f t="shared" si="53"/>
        <v/>
      </c>
      <c r="AO114" s="224" t="str">
        <f>IF(BR114=※編集不可※選択項目!$L$3,VLOOKUP('新規登録用（本体）'!U114,※編集不可※選択項目!$P$2:$R$13,3,TRUE),AP114)</f>
        <v/>
      </c>
      <c r="AP114" s="224" t="str">
        <f>IF(BR114=※編集不可※選択項目!$L$15,VLOOKUP('新規登録用（本体）'!U114,※編集不可※選択項目!$P$14:$R$25,3,TRUE),AQ114)</f>
        <v/>
      </c>
      <c r="AQ114" s="224" t="str">
        <f>IF(BR114=※編集不可※選択項目!$L$27,VLOOKUP('新規登録用（本体）'!U114,※編集不可※選択項目!$P$26:$R$41,3,TRUE),AR114)</f>
        <v/>
      </c>
      <c r="AR114" s="224" t="str">
        <f>IF(BR114=※編集不可※選択項目!$L$43,VLOOKUP('新規登録用（本体）'!U114,※編集不可※選択項目!$P$42:$R$46,3,TRUE),AS114)</f>
        <v/>
      </c>
      <c r="AS114" s="224" t="str">
        <f>IF(BR114=※編集不可※選択項目!$L$48,VLOOKUP('新規登録用（本体）'!U114,※編集不可※選択項目!$P$47:$R$51,3,TRUE),"")</f>
        <v/>
      </c>
      <c r="AT114" s="225">
        <f>IFERROR(VLOOKUP(Y114&amp;G114&amp;H114,※編集不可※選択項目!X:Y,2,FALSE),0)</f>
        <v>0</v>
      </c>
      <c r="AU114" s="224">
        <f t="shared" si="47"/>
        <v>0</v>
      </c>
      <c r="AV114" s="224">
        <f>IFERROR(INDEX(※編集不可※選択項目!$S$3:$S$51,MATCH(BQ114,※編集不可※選択項目!$T$3:$T$51,0)),0)</f>
        <v>0</v>
      </c>
      <c r="AW114" s="224" t="str">
        <f t="shared" si="54"/>
        <v/>
      </c>
      <c r="AX114" s="224" t="str">
        <f>IF(BR114=※編集不可※選択項目!$L$3,VLOOKUP('新規登録用（本体）'!U114,※編集不可※選択項目!$P$2:$S$13,4,TRUE),AY114)</f>
        <v/>
      </c>
      <c r="AY114" s="224" t="str">
        <f>IF(BR114=※編集不可※選択項目!$L$15,VLOOKUP('新規登録用（本体）'!U114,※編集不可※選択項目!$P$14:$S$25,4,TRUE),AZ114)</f>
        <v/>
      </c>
      <c r="AZ114" s="224" t="str">
        <f>IF(BR114=※編集不可※選択項目!$L$27,VLOOKUP('新規登録用（本体）'!U114,※編集不可※選択項目!$P$26:$S$41,4,TRUE),BA114)</f>
        <v/>
      </c>
      <c r="BA114" s="224" t="str">
        <f>IF(BR114=※編集不可※選択項目!$L$43,VLOOKUP('新規登録用（本体）'!U114,※編集不可※選択項目!$P$42:$S$46,4,TRUE),BB114)</f>
        <v/>
      </c>
      <c r="BB114" s="224" t="str">
        <f>IF(BR114=※編集不可※選択項目!$L$48,VLOOKUP('新規登録用（本体）'!U114,※編集不可※選択項目!$P$47:$S$51,4,TRUE),"")</f>
        <v/>
      </c>
      <c r="BC114" s="225">
        <f>IFERROR(VLOOKUP(Y114&amp;G114&amp;H114,※編集不可※選択項目!X:Y,2,FALSE),0)</f>
        <v>0</v>
      </c>
      <c r="BD114" s="225">
        <f t="shared" si="48"/>
        <v>0</v>
      </c>
      <c r="BE114" s="225"/>
      <c r="BF114" s="225"/>
      <c r="BG114" s="225"/>
      <c r="BH114" s="225" t="str">
        <f t="shared" si="55"/>
        <v/>
      </c>
      <c r="BI114" s="226">
        <f t="shared" si="56"/>
        <v>0</v>
      </c>
      <c r="BJ114" s="226">
        <f t="shared" si="57"/>
        <v>0</v>
      </c>
      <c r="BK114" s="262">
        <f t="shared" si="51"/>
        <v>0</v>
      </c>
      <c r="BL114" s="226">
        <f t="shared" si="40"/>
        <v>0</v>
      </c>
      <c r="BM114" s="226" t="str">
        <f t="shared" si="58"/>
        <v/>
      </c>
      <c r="BN114" s="227">
        <f t="shared" si="59"/>
        <v>0</v>
      </c>
      <c r="BO114" s="227">
        <f t="shared" si="41"/>
        <v>0</v>
      </c>
      <c r="BP114" s="208" t="str">
        <f t="shared" si="42"/>
        <v>＜従来枠＞0 ＜トップ性能枠＞0</v>
      </c>
      <c r="BQ114" s="208" t="str">
        <f>'新規登録用（本体）'!G114&amp;'新規登録用（本体）'!H114&amp;'新規登録用（本体）'!I114</f>
        <v/>
      </c>
      <c r="BR114" s="126" t="str">
        <f t="shared" si="60"/>
        <v/>
      </c>
      <c r="BS114" s="208" t="str">
        <f t="shared" si="61"/>
        <v/>
      </c>
      <c r="BT114" s="227">
        <f t="shared" si="49"/>
        <v>0</v>
      </c>
    </row>
    <row r="115" spans="1:72" s="208" customFormat="1" ht="25.35" customHeight="1" x14ac:dyDescent="0.2">
      <c r="A115" s="210">
        <f t="shared" si="43"/>
        <v>104</v>
      </c>
      <c r="B115" s="171" t="str">
        <f t="shared" si="39"/>
        <v/>
      </c>
      <c r="C115" s="44"/>
      <c r="D115" s="17" t="str">
        <f t="shared" si="44"/>
        <v/>
      </c>
      <c r="E115" s="17" t="str">
        <f t="shared" si="45"/>
        <v/>
      </c>
      <c r="F115" s="97"/>
      <c r="G115" s="16"/>
      <c r="H115" s="15"/>
      <c r="I115" s="17" t="str">
        <f>IF(OR(G115="",H115="",U115=""),"",IFERROR(VLOOKUP(G115&amp;H115&amp;U115,※編集不可※選択項目!$M$3:$R$51,5,FALSE),"該当なし"))</f>
        <v/>
      </c>
      <c r="J115" s="97"/>
      <c r="K115" s="15"/>
      <c r="L115" s="248"/>
      <c r="M115" s="15"/>
      <c r="N115" s="97"/>
      <c r="O115" s="97"/>
      <c r="P115" s="97"/>
      <c r="Q115" s="97"/>
      <c r="R115" s="97"/>
      <c r="S115" s="18" t="str">
        <f t="shared" si="52"/>
        <v/>
      </c>
      <c r="T115" s="15"/>
      <c r="U115" s="15"/>
      <c r="V115" s="15"/>
      <c r="W115" s="15"/>
      <c r="X115" s="15"/>
      <c r="Y115" s="15"/>
      <c r="Z115" s="16"/>
      <c r="AA115" s="16"/>
      <c r="AB115" s="101" t="str">
        <f>IF($C115&lt;&gt;"",※編集不可※選択項目!$J$2,"")</f>
        <v/>
      </c>
      <c r="AC115" s="23"/>
      <c r="AD115" s="97"/>
      <c r="AE115" s="99"/>
      <c r="AF115" s="201" t="str">
        <f t="shared" si="50"/>
        <v>-</v>
      </c>
      <c r="AG115" s="219"/>
      <c r="AH115" s="220"/>
      <c r="AI115" s="121" t="str">
        <f t="shared" si="46"/>
        <v/>
      </c>
      <c r="AJ115" s="221"/>
      <c r="AK115" s="222"/>
      <c r="AL115" s="223"/>
      <c r="AM115" s="224">
        <f>IFERROR(INDEX(※編集不可※選択項目!$R$3:$R$51,MATCH(BQ115,※編集不可※選択項目!$T$3:$T$51,0)),0)</f>
        <v>0</v>
      </c>
      <c r="AN115" s="224" t="str">
        <f t="shared" si="53"/>
        <v/>
      </c>
      <c r="AO115" s="224" t="str">
        <f>IF(BR115=※編集不可※選択項目!$L$3,VLOOKUP('新規登録用（本体）'!U115,※編集不可※選択項目!$P$2:$R$13,3,TRUE),AP115)</f>
        <v/>
      </c>
      <c r="AP115" s="224" t="str">
        <f>IF(BR115=※編集不可※選択項目!$L$15,VLOOKUP('新規登録用（本体）'!U115,※編集不可※選択項目!$P$14:$R$25,3,TRUE),AQ115)</f>
        <v/>
      </c>
      <c r="AQ115" s="224" t="str">
        <f>IF(BR115=※編集不可※選択項目!$L$27,VLOOKUP('新規登録用（本体）'!U115,※編集不可※選択項目!$P$26:$R$41,3,TRUE),AR115)</f>
        <v/>
      </c>
      <c r="AR115" s="224" t="str">
        <f>IF(BR115=※編集不可※選択項目!$L$43,VLOOKUP('新規登録用（本体）'!U115,※編集不可※選択項目!$P$42:$R$46,3,TRUE),AS115)</f>
        <v/>
      </c>
      <c r="AS115" s="224" t="str">
        <f>IF(BR115=※編集不可※選択項目!$L$48,VLOOKUP('新規登録用（本体）'!U115,※編集不可※選択項目!$P$47:$R$51,3,TRUE),"")</f>
        <v/>
      </c>
      <c r="AT115" s="225">
        <f>IFERROR(VLOOKUP(Y115&amp;G115&amp;H115,※編集不可※選択項目!X:Y,2,FALSE),0)</f>
        <v>0</v>
      </c>
      <c r="AU115" s="224">
        <f t="shared" si="47"/>
        <v>0</v>
      </c>
      <c r="AV115" s="224">
        <f>IFERROR(INDEX(※編集不可※選択項目!$S$3:$S$51,MATCH(BQ115,※編集不可※選択項目!$T$3:$T$51,0)),0)</f>
        <v>0</v>
      </c>
      <c r="AW115" s="224" t="str">
        <f t="shared" si="54"/>
        <v/>
      </c>
      <c r="AX115" s="224" t="str">
        <f>IF(BR115=※編集不可※選択項目!$L$3,VLOOKUP('新規登録用（本体）'!U115,※編集不可※選択項目!$P$2:$S$13,4,TRUE),AY115)</f>
        <v/>
      </c>
      <c r="AY115" s="224" t="str">
        <f>IF(BR115=※編集不可※選択項目!$L$15,VLOOKUP('新規登録用（本体）'!U115,※編集不可※選択項目!$P$14:$S$25,4,TRUE),AZ115)</f>
        <v/>
      </c>
      <c r="AZ115" s="224" t="str">
        <f>IF(BR115=※編集不可※選択項目!$L$27,VLOOKUP('新規登録用（本体）'!U115,※編集不可※選択項目!$P$26:$S$41,4,TRUE),BA115)</f>
        <v/>
      </c>
      <c r="BA115" s="224" t="str">
        <f>IF(BR115=※編集不可※選択項目!$L$43,VLOOKUP('新規登録用（本体）'!U115,※編集不可※選択項目!$P$42:$S$46,4,TRUE),BB115)</f>
        <v/>
      </c>
      <c r="BB115" s="224" t="str">
        <f>IF(BR115=※編集不可※選択項目!$L$48,VLOOKUP('新規登録用（本体）'!U115,※編集不可※選択項目!$P$47:$S$51,4,TRUE),"")</f>
        <v/>
      </c>
      <c r="BC115" s="225">
        <f>IFERROR(VLOOKUP(Y115&amp;G115&amp;H115,※編集不可※選択項目!X:Y,2,FALSE),0)</f>
        <v>0</v>
      </c>
      <c r="BD115" s="225">
        <f t="shared" si="48"/>
        <v>0</v>
      </c>
      <c r="BE115" s="225"/>
      <c r="BF115" s="225"/>
      <c r="BG115" s="225"/>
      <c r="BH115" s="225" t="str">
        <f t="shared" si="55"/>
        <v/>
      </c>
      <c r="BI115" s="226">
        <f t="shared" si="56"/>
        <v>0</v>
      </c>
      <c r="BJ115" s="226">
        <f t="shared" si="57"/>
        <v>0</v>
      </c>
      <c r="BK115" s="262">
        <f t="shared" si="51"/>
        <v>0</v>
      </c>
      <c r="BL115" s="226">
        <f t="shared" si="40"/>
        <v>0</v>
      </c>
      <c r="BM115" s="226" t="str">
        <f t="shared" si="58"/>
        <v/>
      </c>
      <c r="BN115" s="227">
        <f t="shared" si="59"/>
        <v>0</v>
      </c>
      <c r="BO115" s="227">
        <f t="shared" si="41"/>
        <v>0</v>
      </c>
      <c r="BP115" s="208" t="str">
        <f t="shared" si="42"/>
        <v>＜従来枠＞0 ＜トップ性能枠＞0</v>
      </c>
      <c r="BQ115" s="208" t="str">
        <f>'新規登録用（本体）'!G115&amp;'新規登録用（本体）'!H115&amp;'新規登録用（本体）'!I115</f>
        <v/>
      </c>
      <c r="BR115" s="126" t="str">
        <f t="shared" si="60"/>
        <v/>
      </c>
      <c r="BS115" s="208" t="str">
        <f t="shared" si="61"/>
        <v/>
      </c>
      <c r="BT115" s="227">
        <f t="shared" si="49"/>
        <v>0</v>
      </c>
    </row>
    <row r="116" spans="1:72" s="208" customFormat="1" ht="25.35" customHeight="1" x14ac:dyDescent="0.2">
      <c r="A116" s="210">
        <f t="shared" si="43"/>
        <v>105</v>
      </c>
      <c r="B116" s="171" t="str">
        <f t="shared" si="39"/>
        <v/>
      </c>
      <c r="C116" s="44"/>
      <c r="D116" s="17" t="str">
        <f t="shared" si="44"/>
        <v/>
      </c>
      <c r="E116" s="17" t="str">
        <f t="shared" si="45"/>
        <v/>
      </c>
      <c r="F116" s="97"/>
      <c r="G116" s="16"/>
      <c r="H116" s="15"/>
      <c r="I116" s="17" t="str">
        <f>IF(OR(G116="",H116="",U116=""),"",IFERROR(VLOOKUP(G116&amp;H116&amp;U116,※編集不可※選択項目!$M$3:$R$51,5,FALSE),"該当なし"))</f>
        <v/>
      </c>
      <c r="J116" s="97"/>
      <c r="K116" s="15"/>
      <c r="L116" s="248"/>
      <c r="M116" s="15"/>
      <c r="N116" s="97"/>
      <c r="O116" s="97"/>
      <c r="P116" s="97"/>
      <c r="Q116" s="97"/>
      <c r="R116" s="97"/>
      <c r="S116" s="18" t="str">
        <f t="shared" si="52"/>
        <v/>
      </c>
      <c r="T116" s="15"/>
      <c r="U116" s="15"/>
      <c r="V116" s="15"/>
      <c r="W116" s="15"/>
      <c r="X116" s="15"/>
      <c r="Y116" s="15"/>
      <c r="Z116" s="16"/>
      <c r="AA116" s="16"/>
      <c r="AB116" s="101" t="str">
        <f>IF($C116&lt;&gt;"",※編集不可※選択項目!$J$2,"")</f>
        <v/>
      </c>
      <c r="AC116" s="23"/>
      <c r="AD116" s="97"/>
      <c r="AE116" s="99"/>
      <c r="AF116" s="201" t="str">
        <f t="shared" si="50"/>
        <v>-</v>
      </c>
      <c r="AG116" s="219"/>
      <c r="AH116" s="220"/>
      <c r="AI116" s="121" t="str">
        <f t="shared" si="46"/>
        <v/>
      </c>
      <c r="AJ116" s="221"/>
      <c r="AK116" s="222"/>
      <c r="AL116" s="223"/>
      <c r="AM116" s="224">
        <f>IFERROR(INDEX(※編集不可※選択項目!$R$3:$R$51,MATCH(BQ116,※編集不可※選択項目!$T$3:$T$51,0)),0)</f>
        <v>0</v>
      </c>
      <c r="AN116" s="224" t="str">
        <f t="shared" si="53"/>
        <v/>
      </c>
      <c r="AO116" s="224" t="str">
        <f>IF(BR116=※編集不可※選択項目!$L$3,VLOOKUP('新規登録用（本体）'!U116,※編集不可※選択項目!$P$2:$R$13,3,TRUE),AP116)</f>
        <v/>
      </c>
      <c r="AP116" s="224" t="str">
        <f>IF(BR116=※編集不可※選択項目!$L$15,VLOOKUP('新規登録用（本体）'!U116,※編集不可※選択項目!$P$14:$R$25,3,TRUE),AQ116)</f>
        <v/>
      </c>
      <c r="AQ116" s="224" t="str">
        <f>IF(BR116=※編集不可※選択項目!$L$27,VLOOKUP('新規登録用（本体）'!U116,※編集不可※選択項目!$P$26:$R$41,3,TRUE),AR116)</f>
        <v/>
      </c>
      <c r="AR116" s="224" t="str">
        <f>IF(BR116=※編集不可※選択項目!$L$43,VLOOKUP('新規登録用（本体）'!U116,※編集不可※選択項目!$P$42:$R$46,3,TRUE),AS116)</f>
        <v/>
      </c>
      <c r="AS116" s="224" t="str">
        <f>IF(BR116=※編集不可※選択項目!$L$48,VLOOKUP('新規登録用（本体）'!U116,※編集不可※選択項目!$P$47:$R$51,3,TRUE),"")</f>
        <v/>
      </c>
      <c r="AT116" s="225">
        <f>IFERROR(VLOOKUP(Y116&amp;G116&amp;H116,※編集不可※選択項目!X:Y,2,FALSE),0)</f>
        <v>0</v>
      </c>
      <c r="AU116" s="224">
        <f t="shared" si="47"/>
        <v>0</v>
      </c>
      <c r="AV116" s="224">
        <f>IFERROR(INDEX(※編集不可※選択項目!$S$3:$S$51,MATCH(BQ116,※編集不可※選択項目!$T$3:$T$51,0)),0)</f>
        <v>0</v>
      </c>
      <c r="AW116" s="224" t="str">
        <f t="shared" si="54"/>
        <v/>
      </c>
      <c r="AX116" s="224" t="str">
        <f>IF(BR116=※編集不可※選択項目!$L$3,VLOOKUP('新規登録用（本体）'!U116,※編集不可※選択項目!$P$2:$S$13,4,TRUE),AY116)</f>
        <v/>
      </c>
      <c r="AY116" s="224" t="str">
        <f>IF(BR116=※編集不可※選択項目!$L$15,VLOOKUP('新規登録用（本体）'!U116,※編集不可※選択項目!$P$14:$S$25,4,TRUE),AZ116)</f>
        <v/>
      </c>
      <c r="AZ116" s="224" t="str">
        <f>IF(BR116=※編集不可※選択項目!$L$27,VLOOKUP('新規登録用（本体）'!U116,※編集不可※選択項目!$P$26:$S$41,4,TRUE),BA116)</f>
        <v/>
      </c>
      <c r="BA116" s="224" t="str">
        <f>IF(BR116=※編集不可※選択項目!$L$43,VLOOKUP('新規登録用（本体）'!U116,※編集不可※選択項目!$P$42:$S$46,4,TRUE),BB116)</f>
        <v/>
      </c>
      <c r="BB116" s="224" t="str">
        <f>IF(BR116=※編集不可※選択項目!$L$48,VLOOKUP('新規登録用（本体）'!U116,※編集不可※選択項目!$P$47:$S$51,4,TRUE),"")</f>
        <v/>
      </c>
      <c r="BC116" s="225">
        <f>IFERROR(VLOOKUP(Y116&amp;G116&amp;H116,※編集不可※選択項目!X:Y,2,FALSE),0)</f>
        <v>0</v>
      </c>
      <c r="BD116" s="225">
        <f t="shared" si="48"/>
        <v>0</v>
      </c>
      <c r="BE116" s="225"/>
      <c r="BF116" s="225"/>
      <c r="BG116" s="225"/>
      <c r="BH116" s="225" t="str">
        <f t="shared" si="55"/>
        <v/>
      </c>
      <c r="BI116" s="226">
        <f t="shared" si="56"/>
        <v>0</v>
      </c>
      <c r="BJ116" s="226">
        <f t="shared" si="57"/>
        <v>0</v>
      </c>
      <c r="BK116" s="262">
        <f t="shared" si="51"/>
        <v>0</v>
      </c>
      <c r="BL116" s="226">
        <f t="shared" si="40"/>
        <v>0</v>
      </c>
      <c r="BM116" s="226" t="str">
        <f t="shared" si="58"/>
        <v/>
      </c>
      <c r="BN116" s="227">
        <f t="shared" si="59"/>
        <v>0</v>
      </c>
      <c r="BO116" s="227">
        <f t="shared" si="41"/>
        <v>0</v>
      </c>
      <c r="BP116" s="208" t="str">
        <f t="shared" si="42"/>
        <v>＜従来枠＞0 ＜トップ性能枠＞0</v>
      </c>
      <c r="BQ116" s="208" t="str">
        <f>'新規登録用（本体）'!G116&amp;'新規登録用（本体）'!H116&amp;'新規登録用（本体）'!I116</f>
        <v/>
      </c>
      <c r="BR116" s="126" t="str">
        <f t="shared" si="60"/>
        <v/>
      </c>
      <c r="BS116" s="208" t="str">
        <f t="shared" si="61"/>
        <v/>
      </c>
      <c r="BT116" s="227">
        <f t="shared" si="49"/>
        <v>0</v>
      </c>
    </row>
    <row r="117" spans="1:72" s="208" customFormat="1" ht="25.35" customHeight="1" x14ac:dyDescent="0.2">
      <c r="A117" s="210">
        <f t="shared" si="43"/>
        <v>106</v>
      </c>
      <c r="B117" s="171" t="str">
        <f t="shared" si="39"/>
        <v/>
      </c>
      <c r="C117" s="44"/>
      <c r="D117" s="17" t="str">
        <f t="shared" si="44"/>
        <v/>
      </c>
      <c r="E117" s="17" t="str">
        <f t="shared" si="45"/>
        <v/>
      </c>
      <c r="F117" s="97"/>
      <c r="G117" s="16"/>
      <c r="H117" s="15"/>
      <c r="I117" s="17" t="str">
        <f>IF(OR(G117="",H117="",U117=""),"",IFERROR(VLOOKUP(G117&amp;H117&amp;U117,※編集不可※選択項目!$M$3:$R$51,5,FALSE),"該当なし"))</f>
        <v/>
      </c>
      <c r="J117" s="97"/>
      <c r="K117" s="15"/>
      <c r="L117" s="248"/>
      <c r="M117" s="15"/>
      <c r="N117" s="97"/>
      <c r="O117" s="97"/>
      <c r="P117" s="97"/>
      <c r="Q117" s="97"/>
      <c r="R117" s="97"/>
      <c r="S117" s="18" t="str">
        <f t="shared" si="52"/>
        <v/>
      </c>
      <c r="T117" s="15"/>
      <c r="U117" s="15"/>
      <c r="V117" s="15"/>
      <c r="W117" s="15"/>
      <c r="X117" s="15"/>
      <c r="Y117" s="15"/>
      <c r="Z117" s="16"/>
      <c r="AA117" s="16"/>
      <c r="AB117" s="101" t="str">
        <f>IF($C117&lt;&gt;"",※編集不可※選択項目!$J$2,"")</f>
        <v/>
      </c>
      <c r="AC117" s="23"/>
      <c r="AD117" s="97"/>
      <c r="AE117" s="99"/>
      <c r="AF117" s="201" t="str">
        <f t="shared" si="50"/>
        <v>-</v>
      </c>
      <c r="AG117" s="219"/>
      <c r="AH117" s="220"/>
      <c r="AI117" s="121" t="str">
        <f t="shared" si="46"/>
        <v/>
      </c>
      <c r="AJ117" s="221"/>
      <c r="AK117" s="222"/>
      <c r="AL117" s="223"/>
      <c r="AM117" s="224">
        <f>IFERROR(INDEX(※編集不可※選択項目!$R$3:$R$51,MATCH(BQ117,※編集不可※選択項目!$T$3:$T$51,0)),0)</f>
        <v>0</v>
      </c>
      <c r="AN117" s="224" t="str">
        <f t="shared" si="53"/>
        <v/>
      </c>
      <c r="AO117" s="224" t="str">
        <f>IF(BR117=※編集不可※選択項目!$L$3,VLOOKUP('新規登録用（本体）'!U117,※編集不可※選択項目!$P$2:$R$13,3,TRUE),AP117)</f>
        <v/>
      </c>
      <c r="AP117" s="224" t="str">
        <f>IF(BR117=※編集不可※選択項目!$L$15,VLOOKUP('新規登録用（本体）'!U117,※編集不可※選択項目!$P$14:$R$25,3,TRUE),AQ117)</f>
        <v/>
      </c>
      <c r="AQ117" s="224" t="str">
        <f>IF(BR117=※編集不可※選択項目!$L$27,VLOOKUP('新規登録用（本体）'!U117,※編集不可※選択項目!$P$26:$R$41,3,TRUE),AR117)</f>
        <v/>
      </c>
      <c r="AR117" s="224" t="str">
        <f>IF(BR117=※編集不可※選択項目!$L$43,VLOOKUP('新規登録用（本体）'!U117,※編集不可※選択項目!$P$42:$R$46,3,TRUE),AS117)</f>
        <v/>
      </c>
      <c r="AS117" s="224" t="str">
        <f>IF(BR117=※編集不可※選択項目!$L$48,VLOOKUP('新規登録用（本体）'!U117,※編集不可※選択項目!$P$47:$R$51,3,TRUE),"")</f>
        <v/>
      </c>
      <c r="AT117" s="225">
        <f>IFERROR(VLOOKUP(Y117&amp;G117&amp;H117,※編集不可※選択項目!X:Y,2,FALSE),0)</f>
        <v>0</v>
      </c>
      <c r="AU117" s="224">
        <f t="shared" si="47"/>
        <v>0</v>
      </c>
      <c r="AV117" s="224">
        <f>IFERROR(INDEX(※編集不可※選択項目!$S$3:$S$51,MATCH(BQ117,※編集不可※選択項目!$T$3:$T$51,0)),0)</f>
        <v>0</v>
      </c>
      <c r="AW117" s="224" t="str">
        <f t="shared" si="54"/>
        <v/>
      </c>
      <c r="AX117" s="224" t="str">
        <f>IF(BR117=※編集不可※選択項目!$L$3,VLOOKUP('新規登録用（本体）'!U117,※編集不可※選択項目!$P$2:$S$13,4,TRUE),AY117)</f>
        <v/>
      </c>
      <c r="AY117" s="224" t="str">
        <f>IF(BR117=※編集不可※選択項目!$L$15,VLOOKUP('新規登録用（本体）'!U117,※編集不可※選択項目!$P$14:$S$25,4,TRUE),AZ117)</f>
        <v/>
      </c>
      <c r="AZ117" s="224" t="str">
        <f>IF(BR117=※編集不可※選択項目!$L$27,VLOOKUP('新規登録用（本体）'!U117,※編集不可※選択項目!$P$26:$S$41,4,TRUE),BA117)</f>
        <v/>
      </c>
      <c r="BA117" s="224" t="str">
        <f>IF(BR117=※編集不可※選択項目!$L$43,VLOOKUP('新規登録用（本体）'!U117,※編集不可※選択項目!$P$42:$S$46,4,TRUE),BB117)</f>
        <v/>
      </c>
      <c r="BB117" s="224" t="str">
        <f>IF(BR117=※編集不可※選択項目!$L$48,VLOOKUP('新規登録用（本体）'!U117,※編集不可※選択項目!$P$47:$S$51,4,TRUE),"")</f>
        <v/>
      </c>
      <c r="BC117" s="225">
        <f>IFERROR(VLOOKUP(Y117&amp;G117&amp;H117,※編集不可※選択項目!X:Y,2,FALSE),0)</f>
        <v>0</v>
      </c>
      <c r="BD117" s="225">
        <f t="shared" si="48"/>
        <v>0</v>
      </c>
      <c r="BE117" s="225"/>
      <c r="BF117" s="225"/>
      <c r="BG117" s="225"/>
      <c r="BH117" s="225" t="str">
        <f t="shared" si="55"/>
        <v/>
      </c>
      <c r="BI117" s="226">
        <f t="shared" si="56"/>
        <v>0</v>
      </c>
      <c r="BJ117" s="226">
        <f t="shared" si="57"/>
        <v>0</v>
      </c>
      <c r="BK117" s="262">
        <f t="shared" si="51"/>
        <v>0</v>
      </c>
      <c r="BL117" s="226">
        <f t="shared" si="40"/>
        <v>0</v>
      </c>
      <c r="BM117" s="226" t="str">
        <f t="shared" si="58"/>
        <v/>
      </c>
      <c r="BN117" s="227">
        <f t="shared" si="59"/>
        <v>0</v>
      </c>
      <c r="BO117" s="227">
        <f t="shared" si="41"/>
        <v>0</v>
      </c>
      <c r="BP117" s="208" t="str">
        <f t="shared" si="42"/>
        <v>＜従来枠＞0 ＜トップ性能枠＞0</v>
      </c>
      <c r="BQ117" s="208" t="str">
        <f>'新規登録用（本体）'!G117&amp;'新規登録用（本体）'!H117&amp;'新規登録用（本体）'!I117</f>
        <v/>
      </c>
      <c r="BR117" s="126" t="str">
        <f t="shared" si="60"/>
        <v/>
      </c>
      <c r="BS117" s="208" t="str">
        <f t="shared" si="61"/>
        <v/>
      </c>
      <c r="BT117" s="227">
        <f t="shared" si="49"/>
        <v>0</v>
      </c>
    </row>
    <row r="118" spans="1:72" s="208" customFormat="1" ht="25.35" customHeight="1" x14ac:dyDescent="0.2">
      <c r="A118" s="210">
        <f t="shared" si="43"/>
        <v>107</v>
      </c>
      <c r="B118" s="171" t="str">
        <f t="shared" si="39"/>
        <v/>
      </c>
      <c r="C118" s="44"/>
      <c r="D118" s="17" t="str">
        <f t="shared" si="44"/>
        <v/>
      </c>
      <c r="E118" s="17" t="str">
        <f t="shared" si="45"/>
        <v/>
      </c>
      <c r="F118" s="97"/>
      <c r="G118" s="16"/>
      <c r="H118" s="15"/>
      <c r="I118" s="17" t="str">
        <f>IF(OR(G118="",H118="",U118=""),"",IFERROR(VLOOKUP(G118&amp;H118&amp;U118,※編集不可※選択項目!$M$3:$R$51,5,FALSE),"該当なし"))</f>
        <v/>
      </c>
      <c r="J118" s="97"/>
      <c r="K118" s="15"/>
      <c r="L118" s="248"/>
      <c r="M118" s="15"/>
      <c r="N118" s="97"/>
      <c r="O118" s="97"/>
      <c r="P118" s="97"/>
      <c r="Q118" s="97"/>
      <c r="R118" s="97"/>
      <c r="S118" s="18" t="str">
        <f t="shared" si="52"/>
        <v/>
      </c>
      <c r="T118" s="15"/>
      <c r="U118" s="15"/>
      <c r="V118" s="15"/>
      <c r="W118" s="15"/>
      <c r="X118" s="15"/>
      <c r="Y118" s="15"/>
      <c r="Z118" s="16"/>
      <c r="AA118" s="16"/>
      <c r="AB118" s="101" t="str">
        <f>IF($C118&lt;&gt;"",※編集不可※選択項目!$J$2,"")</f>
        <v/>
      </c>
      <c r="AC118" s="23"/>
      <c r="AD118" s="97"/>
      <c r="AE118" s="99"/>
      <c r="AF118" s="201" t="str">
        <f t="shared" si="50"/>
        <v>-</v>
      </c>
      <c r="AG118" s="219"/>
      <c r="AH118" s="220"/>
      <c r="AI118" s="121" t="str">
        <f t="shared" si="46"/>
        <v/>
      </c>
      <c r="AJ118" s="221"/>
      <c r="AK118" s="222"/>
      <c r="AL118" s="223"/>
      <c r="AM118" s="224">
        <f>IFERROR(INDEX(※編集不可※選択項目!$R$3:$R$51,MATCH(BQ118,※編集不可※選択項目!$T$3:$T$51,0)),0)</f>
        <v>0</v>
      </c>
      <c r="AN118" s="224" t="str">
        <f t="shared" si="53"/>
        <v/>
      </c>
      <c r="AO118" s="224" t="str">
        <f>IF(BR118=※編集不可※選択項目!$L$3,VLOOKUP('新規登録用（本体）'!U118,※編集不可※選択項目!$P$2:$R$13,3,TRUE),AP118)</f>
        <v/>
      </c>
      <c r="AP118" s="224" t="str">
        <f>IF(BR118=※編集不可※選択項目!$L$15,VLOOKUP('新規登録用（本体）'!U118,※編集不可※選択項目!$P$14:$R$25,3,TRUE),AQ118)</f>
        <v/>
      </c>
      <c r="AQ118" s="224" t="str">
        <f>IF(BR118=※編集不可※選択項目!$L$27,VLOOKUP('新規登録用（本体）'!U118,※編集不可※選択項目!$P$26:$R$41,3,TRUE),AR118)</f>
        <v/>
      </c>
      <c r="AR118" s="224" t="str">
        <f>IF(BR118=※編集不可※選択項目!$L$43,VLOOKUP('新規登録用（本体）'!U118,※編集不可※選択項目!$P$42:$R$46,3,TRUE),AS118)</f>
        <v/>
      </c>
      <c r="AS118" s="224" t="str">
        <f>IF(BR118=※編集不可※選択項目!$L$48,VLOOKUP('新規登録用（本体）'!U118,※編集不可※選択項目!$P$47:$R$51,3,TRUE),"")</f>
        <v/>
      </c>
      <c r="AT118" s="225">
        <f>IFERROR(VLOOKUP(Y118&amp;G118&amp;H118,※編集不可※選択項目!X:Y,2,FALSE),0)</f>
        <v>0</v>
      </c>
      <c r="AU118" s="224">
        <f t="shared" si="47"/>
        <v>0</v>
      </c>
      <c r="AV118" s="224">
        <f>IFERROR(INDEX(※編集不可※選択項目!$S$3:$S$51,MATCH(BQ118,※編集不可※選択項目!$T$3:$T$51,0)),0)</f>
        <v>0</v>
      </c>
      <c r="AW118" s="224" t="str">
        <f t="shared" si="54"/>
        <v/>
      </c>
      <c r="AX118" s="224" t="str">
        <f>IF(BR118=※編集不可※選択項目!$L$3,VLOOKUP('新規登録用（本体）'!U118,※編集不可※選択項目!$P$2:$S$13,4,TRUE),AY118)</f>
        <v/>
      </c>
      <c r="AY118" s="224" t="str">
        <f>IF(BR118=※編集不可※選択項目!$L$15,VLOOKUP('新規登録用（本体）'!U118,※編集不可※選択項目!$P$14:$S$25,4,TRUE),AZ118)</f>
        <v/>
      </c>
      <c r="AZ118" s="224" t="str">
        <f>IF(BR118=※編集不可※選択項目!$L$27,VLOOKUP('新規登録用（本体）'!U118,※編集不可※選択項目!$P$26:$S$41,4,TRUE),BA118)</f>
        <v/>
      </c>
      <c r="BA118" s="224" t="str">
        <f>IF(BR118=※編集不可※選択項目!$L$43,VLOOKUP('新規登録用（本体）'!U118,※編集不可※選択項目!$P$42:$S$46,4,TRUE),BB118)</f>
        <v/>
      </c>
      <c r="BB118" s="224" t="str">
        <f>IF(BR118=※編集不可※選択項目!$L$48,VLOOKUP('新規登録用（本体）'!U118,※編集不可※選択項目!$P$47:$S$51,4,TRUE),"")</f>
        <v/>
      </c>
      <c r="BC118" s="225">
        <f>IFERROR(VLOOKUP(Y118&amp;G118&amp;H118,※編集不可※選択項目!X:Y,2,FALSE),0)</f>
        <v>0</v>
      </c>
      <c r="BD118" s="225">
        <f t="shared" si="48"/>
        <v>0</v>
      </c>
      <c r="BE118" s="225"/>
      <c r="BF118" s="225"/>
      <c r="BG118" s="225"/>
      <c r="BH118" s="225" t="str">
        <f t="shared" si="55"/>
        <v/>
      </c>
      <c r="BI118" s="226">
        <f t="shared" si="56"/>
        <v>0</v>
      </c>
      <c r="BJ118" s="226">
        <f t="shared" si="57"/>
        <v>0</v>
      </c>
      <c r="BK118" s="262">
        <f t="shared" si="51"/>
        <v>0</v>
      </c>
      <c r="BL118" s="226">
        <f t="shared" si="40"/>
        <v>0</v>
      </c>
      <c r="BM118" s="226" t="str">
        <f t="shared" si="58"/>
        <v/>
      </c>
      <c r="BN118" s="227">
        <f t="shared" si="59"/>
        <v>0</v>
      </c>
      <c r="BO118" s="227">
        <f t="shared" si="41"/>
        <v>0</v>
      </c>
      <c r="BP118" s="208" t="str">
        <f t="shared" si="42"/>
        <v>＜従来枠＞0 ＜トップ性能枠＞0</v>
      </c>
      <c r="BQ118" s="208" t="str">
        <f>'新規登録用（本体）'!G118&amp;'新規登録用（本体）'!H118&amp;'新規登録用（本体）'!I118</f>
        <v/>
      </c>
      <c r="BR118" s="126" t="str">
        <f t="shared" si="60"/>
        <v/>
      </c>
      <c r="BS118" s="208" t="str">
        <f t="shared" si="61"/>
        <v/>
      </c>
      <c r="BT118" s="227">
        <f t="shared" si="49"/>
        <v>0</v>
      </c>
    </row>
    <row r="119" spans="1:72" s="208" customFormat="1" ht="25.35" customHeight="1" x14ac:dyDescent="0.2">
      <c r="A119" s="210">
        <f t="shared" si="43"/>
        <v>108</v>
      </c>
      <c r="B119" s="171" t="str">
        <f t="shared" si="39"/>
        <v/>
      </c>
      <c r="C119" s="44"/>
      <c r="D119" s="17" t="str">
        <f t="shared" si="44"/>
        <v/>
      </c>
      <c r="E119" s="17" t="str">
        <f t="shared" si="45"/>
        <v/>
      </c>
      <c r="F119" s="97"/>
      <c r="G119" s="16"/>
      <c r="H119" s="15"/>
      <c r="I119" s="17" t="str">
        <f>IF(OR(G119="",H119="",U119=""),"",IFERROR(VLOOKUP(G119&amp;H119&amp;U119,※編集不可※選択項目!$M$3:$R$51,5,FALSE),"該当なし"))</f>
        <v/>
      </c>
      <c r="J119" s="97"/>
      <c r="K119" s="15"/>
      <c r="L119" s="248"/>
      <c r="M119" s="15"/>
      <c r="N119" s="97"/>
      <c r="O119" s="97"/>
      <c r="P119" s="97"/>
      <c r="Q119" s="97"/>
      <c r="R119" s="97"/>
      <c r="S119" s="18" t="str">
        <f t="shared" si="52"/>
        <v/>
      </c>
      <c r="T119" s="15"/>
      <c r="U119" s="15"/>
      <c r="V119" s="15"/>
      <c r="W119" s="15"/>
      <c r="X119" s="15"/>
      <c r="Y119" s="15"/>
      <c r="Z119" s="16"/>
      <c r="AA119" s="16"/>
      <c r="AB119" s="101" t="str">
        <f>IF($C119&lt;&gt;"",※編集不可※選択項目!$J$2,"")</f>
        <v/>
      </c>
      <c r="AC119" s="23"/>
      <c r="AD119" s="97"/>
      <c r="AE119" s="99"/>
      <c r="AF119" s="201" t="str">
        <f t="shared" si="50"/>
        <v>-</v>
      </c>
      <c r="AG119" s="219"/>
      <c r="AH119" s="220"/>
      <c r="AI119" s="121" t="str">
        <f t="shared" si="46"/>
        <v/>
      </c>
      <c r="AJ119" s="221"/>
      <c r="AK119" s="222"/>
      <c r="AL119" s="223"/>
      <c r="AM119" s="224">
        <f>IFERROR(INDEX(※編集不可※選択項目!$R$3:$R$51,MATCH(BQ119,※編集不可※選択項目!$T$3:$T$51,0)),0)</f>
        <v>0</v>
      </c>
      <c r="AN119" s="224" t="str">
        <f t="shared" si="53"/>
        <v/>
      </c>
      <c r="AO119" s="224" t="str">
        <f>IF(BR119=※編集不可※選択項目!$L$3,VLOOKUP('新規登録用（本体）'!U119,※編集不可※選択項目!$P$2:$R$13,3,TRUE),AP119)</f>
        <v/>
      </c>
      <c r="AP119" s="224" t="str">
        <f>IF(BR119=※編集不可※選択項目!$L$15,VLOOKUP('新規登録用（本体）'!U119,※編集不可※選択項目!$P$14:$R$25,3,TRUE),AQ119)</f>
        <v/>
      </c>
      <c r="AQ119" s="224" t="str">
        <f>IF(BR119=※編集不可※選択項目!$L$27,VLOOKUP('新規登録用（本体）'!U119,※編集不可※選択項目!$P$26:$R$41,3,TRUE),AR119)</f>
        <v/>
      </c>
      <c r="AR119" s="224" t="str">
        <f>IF(BR119=※編集不可※選択項目!$L$43,VLOOKUP('新規登録用（本体）'!U119,※編集不可※選択項目!$P$42:$R$46,3,TRUE),AS119)</f>
        <v/>
      </c>
      <c r="AS119" s="224" t="str">
        <f>IF(BR119=※編集不可※選択項目!$L$48,VLOOKUP('新規登録用（本体）'!U119,※編集不可※選択項目!$P$47:$R$51,3,TRUE),"")</f>
        <v/>
      </c>
      <c r="AT119" s="225">
        <f>IFERROR(VLOOKUP(Y119&amp;G119&amp;H119,※編集不可※選択項目!X:Y,2,FALSE),0)</f>
        <v>0</v>
      </c>
      <c r="AU119" s="224">
        <f t="shared" si="47"/>
        <v>0</v>
      </c>
      <c r="AV119" s="224">
        <f>IFERROR(INDEX(※編集不可※選択項目!$S$3:$S$51,MATCH(BQ119,※編集不可※選択項目!$T$3:$T$51,0)),0)</f>
        <v>0</v>
      </c>
      <c r="AW119" s="224" t="str">
        <f t="shared" si="54"/>
        <v/>
      </c>
      <c r="AX119" s="224" t="str">
        <f>IF(BR119=※編集不可※選択項目!$L$3,VLOOKUP('新規登録用（本体）'!U119,※編集不可※選択項目!$P$2:$S$13,4,TRUE),AY119)</f>
        <v/>
      </c>
      <c r="AY119" s="224" t="str">
        <f>IF(BR119=※編集不可※選択項目!$L$15,VLOOKUP('新規登録用（本体）'!U119,※編集不可※選択項目!$P$14:$S$25,4,TRUE),AZ119)</f>
        <v/>
      </c>
      <c r="AZ119" s="224" t="str">
        <f>IF(BR119=※編集不可※選択項目!$L$27,VLOOKUP('新規登録用（本体）'!U119,※編集不可※選択項目!$P$26:$S$41,4,TRUE),BA119)</f>
        <v/>
      </c>
      <c r="BA119" s="224" t="str">
        <f>IF(BR119=※編集不可※選択項目!$L$43,VLOOKUP('新規登録用（本体）'!U119,※編集不可※選択項目!$P$42:$S$46,4,TRUE),BB119)</f>
        <v/>
      </c>
      <c r="BB119" s="224" t="str">
        <f>IF(BR119=※編集不可※選択項目!$L$48,VLOOKUP('新規登録用（本体）'!U119,※編集不可※選択項目!$P$47:$S$51,4,TRUE),"")</f>
        <v/>
      </c>
      <c r="BC119" s="225">
        <f>IFERROR(VLOOKUP(Y119&amp;G119&amp;H119,※編集不可※選択項目!X:Y,2,FALSE),0)</f>
        <v>0</v>
      </c>
      <c r="BD119" s="225">
        <f t="shared" si="48"/>
        <v>0</v>
      </c>
      <c r="BE119" s="225"/>
      <c r="BF119" s="225"/>
      <c r="BG119" s="225"/>
      <c r="BH119" s="225" t="str">
        <f t="shared" si="55"/>
        <v/>
      </c>
      <c r="BI119" s="226">
        <f t="shared" si="56"/>
        <v>0</v>
      </c>
      <c r="BJ119" s="226">
        <f t="shared" si="57"/>
        <v>0</v>
      </c>
      <c r="BK119" s="262">
        <f t="shared" si="51"/>
        <v>0</v>
      </c>
      <c r="BL119" s="226">
        <f t="shared" si="40"/>
        <v>0</v>
      </c>
      <c r="BM119" s="226" t="str">
        <f t="shared" si="58"/>
        <v/>
      </c>
      <c r="BN119" s="227">
        <f t="shared" si="59"/>
        <v>0</v>
      </c>
      <c r="BO119" s="227">
        <f t="shared" si="41"/>
        <v>0</v>
      </c>
      <c r="BP119" s="208" t="str">
        <f t="shared" si="42"/>
        <v>＜従来枠＞0 ＜トップ性能枠＞0</v>
      </c>
      <c r="BQ119" s="208" t="str">
        <f>'新規登録用（本体）'!G119&amp;'新規登録用（本体）'!H119&amp;'新規登録用（本体）'!I119</f>
        <v/>
      </c>
      <c r="BR119" s="126" t="str">
        <f t="shared" si="60"/>
        <v/>
      </c>
      <c r="BS119" s="208" t="str">
        <f t="shared" si="61"/>
        <v/>
      </c>
      <c r="BT119" s="227">
        <f t="shared" si="49"/>
        <v>0</v>
      </c>
    </row>
    <row r="120" spans="1:72" s="208" customFormat="1" ht="25.35" customHeight="1" x14ac:dyDescent="0.2">
      <c r="A120" s="210">
        <f t="shared" si="43"/>
        <v>109</v>
      </c>
      <c r="B120" s="171" t="str">
        <f t="shared" si="39"/>
        <v/>
      </c>
      <c r="C120" s="44"/>
      <c r="D120" s="17" t="str">
        <f t="shared" si="44"/>
        <v/>
      </c>
      <c r="E120" s="17" t="str">
        <f t="shared" si="45"/>
        <v/>
      </c>
      <c r="F120" s="97"/>
      <c r="G120" s="16"/>
      <c r="H120" s="15"/>
      <c r="I120" s="17" t="str">
        <f>IF(OR(G120="",H120="",U120=""),"",IFERROR(VLOOKUP(G120&amp;H120&amp;U120,※編集不可※選択項目!$M$3:$R$51,5,FALSE),"該当なし"))</f>
        <v/>
      </c>
      <c r="J120" s="97"/>
      <c r="K120" s="15"/>
      <c r="L120" s="248"/>
      <c r="M120" s="15"/>
      <c r="N120" s="97"/>
      <c r="O120" s="97"/>
      <c r="P120" s="97"/>
      <c r="Q120" s="97"/>
      <c r="R120" s="97"/>
      <c r="S120" s="18" t="str">
        <f t="shared" si="52"/>
        <v/>
      </c>
      <c r="T120" s="15"/>
      <c r="U120" s="15"/>
      <c r="V120" s="15"/>
      <c r="W120" s="15"/>
      <c r="X120" s="15"/>
      <c r="Y120" s="15"/>
      <c r="Z120" s="16"/>
      <c r="AA120" s="16"/>
      <c r="AB120" s="101" t="str">
        <f>IF($C120&lt;&gt;"",※編集不可※選択項目!$J$2,"")</f>
        <v/>
      </c>
      <c r="AC120" s="23"/>
      <c r="AD120" s="97"/>
      <c r="AE120" s="99"/>
      <c r="AF120" s="201" t="str">
        <f t="shared" si="50"/>
        <v>-</v>
      </c>
      <c r="AG120" s="219"/>
      <c r="AH120" s="220"/>
      <c r="AI120" s="121" t="str">
        <f t="shared" si="46"/>
        <v/>
      </c>
      <c r="AJ120" s="221"/>
      <c r="AK120" s="222"/>
      <c r="AL120" s="223"/>
      <c r="AM120" s="224">
        <f>IFERROR(INDEX(※編集不可※選択項目!$R$3:$R$51,MATCH(BQ120,※編集不可※選択項目!$T$3:$T$51,0)),0)</f>
        <v>0</v>
      </c>
      <c r="AN120" s="224" t="str">
        <f t="shared" si="53"/>
        <v/>
      </c>
      <c r="AO120" s="224" t="str">
        <f>IF(BR120=※編集不可※選択項目!$L$3,VLOOKUP('新規登録用（本体）'!U120,※編集不可※選択項目!$P$2:$R$13,3,TRUE),AP120)</f>
        <v/>
      </c>
      <c r="AP120" s="224" t="str">
        <f>IF(BR120=※編集不可※選択項目!$L$15,VLOOKUP('新規登録用（本体）'!U120,※編集不可※選択項目!$P$14:$R$25,3,TRUE),AQ120)</f>
        <v/>
      </c>
      <c r="AQ120" s="224" t="str">
        <f>IF(BR120=※編集不可※選択項目!$L$27,VLOOKUP('新規登録用（本体）'!U120,※編集不可※選択項目!$P$26:$R$41,3,TRUE),AR120)</f>
        <v/>
      </c>
      <c r="AR120" s="224" t="str">
        <f>IF(BR120=※編集不可※選択項目!$L$43,VLOOKUP('新規登録用（本体）'!U120,※編集不可※選択項目!$P$42:$R$46,3,TRUE),AS120)</f>
        <v/>
      </c>
      <c r="AS120" s="224" t="str">
        <f>IF(BR120=※編集不可※選択項目!$L$48,VLOOKUP('新規登録用（本体）'!U120,※編集不可※選択項目!$P$47:$R$51,3,TRUE),"")</f>
        <v/>
      </c>
      <c r="AT120" s="225">
        <f>IFERROR(VLOOKUP(Y120&amp;G120&amp;H120,※編集不可※選択項目!X:Y,2,FALSE),0)</f>
        <v>0</v>
      </c>
      <c r="AU120" s="224">
        <f t="shared" si="47"/>
        <v>0</v>
      </c>
      <c r="AV120" s="224">
        <f>IFERROR(INDEX(※編集不可※選択項目!$S$3:$S$51,MATCH(BQ120,※編集不可※選択項目!$T$3:$T$51,0)),0)</f>
        <v>0</v>
      </c>
      <c r="AW120" s="224" t="str">
        <f t="shared" si="54"/>
        <v/>
      </c>
      <c r="AX120" s="224" t="str">
        <f>IF(BR120=※編集不可※選択項目!$L$3,VLOOKUP('新規登録用（本体）'!U120,※編集不可※選択項目!$P$2:$S$13,4,TRUE),AY120)</f>
        <v/>
      </c>
      <c r="AY120" s="224" t="str">
        <f>IF(BR120=※編集不可※選択項目!$L$15,VLOOKUP('新規登録用（本体）'!U120,※編集不可※選択項目!$P$14:$S$25,4,TRUE),AZ120)</f>
        <v/>
      </c>
      <c r="AZ120" s="224" t="str">
        <f>IF(BR120=※編集不可※選択項目!$L$27,VLOOKUP('新規登録用（本体）'!U120,※編集不可※選択項目!$P$26:$S$41,4,TRUE),BA120)</f>
        <v/>
      </c>
      <c r="BA120" s="224" t="str">
        <f>IF(BR120=※編集不可※選択項目!$L$43,VLOOKUP('新規登録用（本体）'!U120,※編集不可※選択項目!$P$42:$S$46,4,TRUE),BB120)</f>
        <v/>
      </c>
      <c r="BB120" s="224" t="str">
        <f>IF(BR120=※編集不可※選択項目!$L$48,VLOOKUP('新規登録用（本体）'!U120,※編集不可※選択項目!$P$47:$S$51,4,TRUE),"")</f>
        <v/>
      </c>
      <c r="BC120" s="225">
        <f>IFERROR(VLOOKUP(Y120&amp;G120&amp;H120,※編集不可※選択項目!X:Y,2,FALSE),0)</f>
        <v>0</v>
      </c>
      <c r="BD120" s="225">
        <f t="shared" si="48"/>
        <v>0</v>
      </c>
      <c r="BE120" s="225"/>
      <c r="BF120" s="225"/>
      <c r="BG120" s="225"/>
      <c r="BH120" s="225" t="str">
        <f t="shared" si="55"/>
        <v/>
      </c>
      <c r="BI120" s="226">
        <f t="shared" si="56"/>
        <v>0</v>
      </c>
      <c r="BJ120" s="226">
        <f t="shared" si="57"/>
        <v>0</v>
      </c>
      <c r="BK120" s="262">
        <f t="shared" si="51"/>
        <v>0</v>
      </c>
      <c r="BL120" s="226">
        <f t="shared" si="40"/>
        <v>0</v>
      </c>
      <c r="BM120" s="226" t="str">
        <f t="shared" si="58"/>
        <v/>
      </c>
      <c r="BN120" s="227">
        <f t="shared" si="59"/>
        <v>0</v>
      </c>
      <c r="BO120" s="227">
        <f t="shared" si="41"/>
        <v>0</v>
      </c>
      <c r="BP120" s="208" t="str">
        <f t="shared" si="42"/>
        <v>＜従来枠＞0 ＜トップ性能枠＞0</v>
      </c>
      <c r="BQ120" s="208" t="str">
        <f>'新規登録用（本体）'!G120&amp;'新規登録用（本体）'!H120&amp;'新規登録用（本体）'!I120</f>
        <v/>
      </c>
      <c r="BR120" s="126" t="str">
        <f t="shared" si="60"/>
        <v/>
      </c>
      <c r="BS120" s="208" t="str">
        <f t="shared" si="61"/>
        <v/>
      </c>
      <c r="BT120" s="227">
        <f t="shared" si="49"/>
        <v>0</v>
      </c>
    </row>
    <row r="121" spans="1:72" s="208" customFormat="1" ht="25.35" customHeight="1" x14ac:dyDescent="0.2">
      <c r="A121" s="210">
        <f t="shared" si="43"/>
        <v>110</v>
      </c>
      <c r="B121" s="171" t="str">
        <f t="shared" si="39"/>
        <v/>
      </c>
      <c r="C121" s="44"/>
      <c r="D121" s="17" t="str">
        <f t="shared" si="44"/>
        <v/>
      </c>
      <c r="E121" s="17" t="str">
        <f t="shared" si="45"/>
        <v/>
      </c>
      <c r="F121" s="97"/>
      <c r="G121" s="16"/>
      <c r="H121" s="15"/>
      <c r="I121" s="17" t="str">
        <f>IF(OR(G121="",H121="",U121=""),"",IFERROR(VLOOKUP(G121&amp;H121&amp;U121,※編集不可※選択項目!$M$3:$R$51,5,FALSE),"該当なし"))</f>
        <v/>
      </c>
      <c r="J121" s="97"/>
      <c r="K121" s="15"/>
      <c r="L121" s="248"/>
      <c r="M121" s="15"/>
      <c r="N121" s="97"/>
      <c r="O121" s="97"/>
      <c r="P121" s="97"/>
      <c r="Q121" s="97"/>
      <c r="R121" s="97"/>
      <c r="S121" s="18" t="str">
        <f t="shared" si="52"/>
        <v/>
      </c>
      <c r="T121" s="15"/>
      <c r="U121" s="15"/>
      <c r="V121" s="15"/>
      <c r="W121" s="15"/>
      <c r="X121" s="15"/>
      <c r="Y121" s="15"/>
      <c r="Z121" s="16"/>
      <c r="AA121" s="16"/>
      <c r="AB121" s="101" t="str">
        <f>IF($C121&lt;&gt;"",※編集不可※選択項目!$J$2,"")</f>
        <v/>
      </c>
      <c r="AC121" s="23"/>
      <c r="AD121" s="97"/>
      <c r="AE121" s="99"/>
      <c r="AF121" s="201" t="str">
        <f t="shared" si="50"/>
        <v>-</v>
      </c>
      <c r="AG121" s="219"/>
      <c r="AH121" s="220"/>
      <c r="AI121" s="121" t="str">
        <f t="shared" si="46"/>
        <v/>
      </c>
      <c r="AJ121" s="221"/>
      <c r="AK121" s="222"/>
      <c r="AL121" s="223"/>
      <c r="AM121" s="224">
        <f>IFERROR(INDEX(※編集不可※選択項目!$R$3:$R$51,MATCH(BQ121,※編集不可※選択項目!$T$3:$T$51,0)),0)</f>
        <v>0</v>
      </c>
      <c r="AN121" s="224" t="str">
        <f t="shared" si="53"/>
        <v/>
      </c>
      <c r="AO121" s="224" t="str">
        <f>IF(BR121=※編集不可※選択項目!$L$3,VLOOKUP('新規登録用（本体）'!U121,※編集不可※選択項目!$P$2:$R$13,3,TRUE),AP121)</f>
        <v/>
      </c>
      <c r="AP121" s="224" t="str">
        <f>IF(BR121=※編集不可※選択項目!$L$15,VLOOKUP('新規登録用（本体）'!U121,※編集不可※選択項目!$P$14:$R$25,3,TRUE),AQ121)</f>
        <v/>
      </c>
      <c r="AQ121" s="224" t="str">
        <f>IF(BR121=※編集不可※選択項目!$L$27,VLOOKUP('新規登録用（本体）'!U121,※編集不可※選択項目!$P$26:$R$41,3,TRUE),AR121)</f>
        <v/>
      </c>
      <c r="AR121" s="224" t="str">
        <f>IF(BR121=※編集不可※選択項目!$L$43,VLOOKUP('新規登録用（本体）'!U121,※編集不可※選択項目!$P$42:$R$46,3,TRUE),AS121)</f>
        <v/>
      </c>
      <c r="AS121" s="224" t="str">
        <f>IF(BR121=※編集不可※選択項目!$L$48,VLOOKUP('新規登録用（本体）'!U121,※編集不可※選択項目!$P$47:$R$51,3,TRUE),"")</f>
        <v/>
      </c>
      <c r="AT121" s="225">
        <f>IFERROR(VLOOKUP(Y121&amp;G121&amp;H121,※編集不可※選択項目!X:Y,2,FALSE),0)</f>
        <v>0</v>
      </c>
      <c r="AU121" s="224">
        <f t="shared" si="47"/>
        <v>0</v>
      </c>
      <c r="AV121" s="224">
        <f>IFERROR(INDEX(※編集不可※選択項目!$S$3:$S$51,MATCH(BQ121,※編集不可※選択項目!$T$3:$T$51,0)),0)</f>
        <v>0</v>
      </c>
      <c r="AW121" s="224" t="str">
        <f t="shared" si="54"/>
        <v/>
      </c>
      <c r="AX121" s="224" t="str">
        <f>IF(BR121=※編集不可※選択項目!$L$3,VLOOKUP('新規登録用（本体）'!U121,※編集不可※選択項目!$P$2:$S$13,4,TRUE),AY121)</f>
        <v/>
      </c>
      <c r="AY121" s="224" t="str">
        <f>IF(BR121=※編集不可※選択項目!$L$15,VLOOKUP('新規登録用（本体）'!U121,※編集不可※選択項目!$P$14:$S$25,4,TRUE),AZ121)</f>
        <v/>
      </c>
      <c r="AZ121" s="224" t="str">
        <f>IF(BR121=※編集不可※選択項目!$L$27,VLOOKUP('新規登録用（本体）'!U121,※編集不可※選択項目!$P$26:$S$41,4,TRUE),BA121)</f>
        <v/>
      </c>
      <c r="BA121" s="224" t="str">
        <f>IF(BR121=※編集不可※選択項目!$L$43,VLOOKUP('新規登録用（本体）'!U121,※編集不可※選択項目!$P$42:$S$46,4,TRUE),BB121)</f>
        <v/>
      </c>
      <c r="BB121" s="224" t="str">
        <f>IF(BR121=※編集不可※選択項目!$L$48,VLOOKUP('新規登録用（本体）'!U121,※編集不可※選択項目!$P$47:$S$51,4,TRUE),"")</f>
        <v/>
      </c>
      <c r="BC121" s="225">
        <f>IFERROR(VLOOKUP(Y121&amp;G121&amp;H121,※編集不可※選択項目!X:Y,2,FALSE),0)</f>
        <v>0</v>
      </c>
      <c r="BD121" s="225">
        <f t="shared" si="48"/>
        <v>0</v>
      </c>
      <c r="BE121" s="225"/>
      <c r="BF121" s="225"/>
      <c r="BG121" s="225"/>
      <c r="BH121" s="225" t="str">
        <f t="shared" si="55"/>
        <v/>
      </c>
      <c r="BI121" s="226">
        <f t="shared" si="56"/>
        <v>0</v>
      </c>
      <c r="BJ121" s="226">
        <f t="shared" si="57"/>
        <v>0</v>
      </c>
      <c r="BK121" s="262">
        <f t="shared" si="51"/>
        <v>0</v>
      </c>
      <c r="BL121" s="226">
        <f t="shared" si="40"/>
        <v>0</v>
      </c>
      <c r="BM121" s="226" t="str">
        <f t="shared" si="58"/>
        <v/>
      </c>
      <c r="BN121" s="227">
        <f t="shared" si="59"/>
        <v>0</v>
      </c>
      <c r="BO121" s="227">
        <f t="shared" si="41"/>
        <v>0</v>
      </c>
      <c r="BP121" s="208" t="str">
        <f t="shared" si="42"/>
        <v>＜従来枠＞0 ＜トップ性能枠＞0</v>
      </c>
      <c r="BQ121" s="208" t="str">
        <f>'新規登録用（本体）'!G121&amp;'新規登録用（本体）'!H121&amp;'新規登録用（本体）'!I121</f>
        <v/>
      </c>
      <c r="BR121" s="126" t="str">
        <f t="shared" si="60"/>
        <v/>
      </c>
      <c r="BS121" s="208" t="str">
        <f t="shared" si="61"/>
        <v/>
      </c>
      <c r="BT121" s="227">
        <f t="shared" si="49"/>
        <v>0</v>
      </c>
    </row>
    <row r="122" spans="1:72" s="208" customFormat="1" ht="25.35" customHeight="1" x14ac:dyDescent="0.2">
      <c r="A122" s="210">
        <f t="shared" si="43"/>
        <v>111</v>
      </c>
      <c r="B122" s="171" t="str">
        <f t="shared" si="39"/>
        <v/>
      </c>
      <c r="C122" s="44"/>
      <c r="D122" s="17" t="str">
        <f t="shared" si="44"/>
        <v/>
      </c>
      <c r="E122" s="17" t="str">
        <f t="shared" si="45"/>
        <v/>
      </c>
      <c r="F122" s="97"/>
      <c r="G122" s="16"/>
      <c r="H122" s="15"/>
      <c r="I122" s="17" t="str">
        <f>IF(OR(G122="",H122="",U122=""),"",IFERROR(VLOOKUP(G122&amp;H122&amp;U122,※編集不可※選択項目!$M$3:$R$51,5,FALSE),"該当なし"))</f>
        <v/>
      </c>
      <c r="J122" s="97"/>
      <c r="K122" s="15"/>
      <c r="L122" s="248"/>
      <c r="M122" s="15"/>
      <c r="N122" s="97"/>
      <c r="O122" s="97"/>
      <c r="P122" s="97"/>
      <c r="Q122" s="97"/>
      <c r="R122" s="97"/>
      <c r="S122" s="18" t="str">
        <f t="shared" si="52"/>
        <v/>
      </c>
      <c r="T122" s="15"/>
      <c r="U122" s="15"/>
      <c r="V122" s="15"/>
      <c r="W122" s="15"/>
      <c r="X122" s="15"/>
      <c r="Y122" s="15"/>
      <c r="Z122" s="16"/>
      <c r="AA122" s="16"/>
      <c r="AB122" s="101" t="str">
        <f>IF($C122&lt;&gt;"",※編集不可※選択項目!$J$2,"")</f>
        <v/>
      </c>
      <c r="AC122" s="23"/>
      <c r="AD122" s="97"/>
      <c r="AE122" s="99"/>
      <c r="AF122" s="201" t="str">
        <f t="shared" si="50"/>
        <v>-</v>
      </c>
      <c r="AG122" s="219"/>
      <c r="AH122" s="220"/>
      <c r="AI122" s="121" t="str">
        <f t="shared" si="46"/>
        <v/>
      </c>
      <c r="AJ122" s="221"/>
      <c r="AK122" s="222"/>
      <c r="AL122" s="223"/>
      <c r="AM122" s="224">
        <f>IFERROR(INDEX(※編集不可※選択項目!$R$3:$R$51,MATCH(BQ122,※編集不可※選択項目!$T$3:$T$51,0)),0)</f>
        <v>0</v>
      </c>
      <c r="AN122" s="224" t="str">
        <f t="shared" si="53"/>
        <v/>
      </c>
      <c r="AO122" s="224" t="str">
        <f>IF(BR122=※編集不可※選択項目!$L$3,VLOOKUP('新規登録用（本体）'!U122,※編集不可※選択項目!$P$2:$R$13,3,TRUE),AP122)</f>
        <v/>
      </c>
      <c r="AP122" s="224" t="str">
        <f>IF(BR122=※編集不可※選択項目!$L$15,VLOOKUP('新規登録用（本体）'!U122,※編集不可※選択項目!$P$14:$R$25,3,TRUE),AQ122)</f>
        <v/>
      </c>
      <c r="AQ122" s="224" t="str">
        <f>IF(BR122=※編集不可※選択項目!$L$27,VLOOKUP('新規登録用（本体）'!U122,※編集不可※選択項目!$P$26:$R$41,3,TRUE),AR122)</f>
        <v/>
      </c>
      <c r="AR122" s="224" t="str">
        <f>IF(BR122=※編集不可※選択項目!$L$43,VLOOKUP('新規登録用（本体）'!U122,※編集不可※選択項目!$P$42:$R$46,3,TRUE),AS122)</f>
        <v/>
      </c>
      <c r="AS122" s="224" t="str">
        <f>IF(BR122=※編集不可※選択項目!$L$48,VLOOKUP('新規登録用（本体）'!U122,※編集不可※選択項目!$P$47:$R$51,3,TRUE),"")</f>
        <v/>
      </c>
      <c r="AT122" s="225">
        <f>IFERROR(VLOOKUP(Y122&amp;G122&amp;H122,※編集不可※選択項目!X:Y,2,FALSE),0)</f>
        <v>0</v>
      </c>
      <c r="AU122" s="224">
        <f t="shared" si="47"/>
        <v>0</v>
      </c>
      <c r="AV122" s="224">
        <f>IFERROR(INDEX(※編集不可※選択項目!$S$3:$S$51,MATCH(BQ122,※編集不可※選択項目!$T$3:$T$51,0)),0)</f>
        <v>0</v>
      </c>
      <c r="AW122" s="224" t="str">
        <f t="shared" si="54"/>
        <v/>
      </c>
      <c r="AX122" s="224" t="str">
        <f>IF(BR122=※編集不可※選択項目!$L$3,VLOOKUP('新規登録用（本体）'!U122,※編集不可※選択項目!$P$2:$S$13,4,TRUE),AY122)</f>
        <v/>
      </c>
      <c r="AY122" s="224" t="str">
        <f>IF(BR122=※編集不可※選択項目!$L$15,VLOOKUP('新規登録用（本体）'!U122,※編集不可※選択項目!$P$14:$S$25,4,TRUE),AZ122)</f>
        <v/>
      </c>
      <c r="AZ122" s="224" t="str">
        <f>IF(BR122=※編集不可※選択項目!$L$27,VLOOKUP('新規登録用（本体）'!U122,※編集不可※選択項目!$P$26:$S$41,4,TRUE),BA122)</f>
        <v/>
      </c>
      <c r="BA122" s="224" t="str">
        <f>IF(BR122=※編集不可※選択項目!$L$43,VLOOKUP('新規登録用（本体）'!U122,※編集不可※選択項目!$P$42:$S$46,4,TRUE),BB122)</f>
        <v/>
      </c>
      <c r="BB122" s="224" t="str">
        <f>IF(BR122=※編集不可※選択項目!$L$48,VLOOKUP('新規登録用（本体）'!U122,※編集不可※選択項目!$P$47:$S$51,4,TRUE),"")</f>
        <v/>
      </c>
      <c r="BC122" s="225">
        <f>IFERROR(VLOOKUP(Y122&amp;G122&amp;H122,※編集不可※選択項目!X:Y,2,FALSE),0)</f>
        <v>0</v>
      </c>
      <c r="BD122" s="225">
        <f t="shared" si="48"/>
        <v>0</v>
      </c>
      <c r="BE122" s="225"/>
      <c r="BF122" s="225"/>
      <c r="BG122" s="225"/>
      <c r="BH122" s="225" t="str">
        <f t="shared" si="55"/>
        <v/>
      </c>
      <c r="BI122" s="226">
        <f t="shared" si="56"/>
        <v>0</v>
      </c>
      <c r="BJ122" s="226">
        <f t="shared" si="57"/>
        <v>0</v>
      </c>
      <c r="BK122" s="262">
        <f t="shared" si="51"/>
        <v>0</v>
      </c>
      <c r="BL122" s="226">
        <f t="shared" si="40"/>
        <v>0</v>
      </c>
      <c r="BM122" s="226" t="str">
        <f t="shared" si="58"/>
        <v/>
      </c>
      <c r="BN122" s="227">
        <f t="shared" si="59"/>
        <v>0</v>
      </c>
      <c r="BO122" s="227">
        <f t="shared" si="41"/>
        <v>0</v>
      </c>
      <c r="BP122" s="208" t="str">
        <f t="shared" si="42"/>
        <v>＜従来枠＞0 ＜トップ性能枠＞0</v>
      </c>
      <c r="BQ122" s="208" t="str">
        <f>'新規登録用（本体）'!G122&amp;'新規登録用（本体）'!H122&amp;'新規登録用（本体）'!I122</f>
        <v/>
      </c>
      <c r="BR122" s="126" t="str">
        <f t="shared" si="60"/>
        <v/>
      </c>
      <c r="BS122" s="208" t="str">
        <f t="shared" si="61"/>
        <v/>
      </c>
      <c r="BT122" s="227">
        <f t="shared" si="49"/>
        <v>0</v>
      </c>
    </row>
    <row r="123" spans="1:72" s="208" customFormat="1" ht="25.35" customHeight="1" x14ac:dyDescent="0.2">
      <c r="A123" s="210">
        <f t="shared" si="43"/>
        <v>112</v>
      </c>
      <c r="B123" s="171" t="str">
        <f t="shared" si="39"/>
        <v/>
      </c>
      <c r="C123" s="44"/>
      <c r="D123" s="17" t="str">
        <f t="shared" si="44"/>
        <v/>
      </c>
      <c r="E123" s="17" t="str">
        <f t="shared" si="45"/>
        <v/>
      </c>
      <c r="F123" s="97"/>
      <c r="G123" s="16"/>
      <c r="H123" s="15"/>
      <c r="I123" s="17" t="str">
        <f>IF(OR(G123="",H123="",U123=""),"",IFERROR(VLOOKUP(G123&amp;H123&amp;U123,※編集不可※選択項目!$M$3:$R$51,5,FALSE),"該当なし"))</f>
        <v/>
      </c>
      <c r="J123" s="97"/>
      <c r="K123" s="15"/>
      <c r="L123" s="248"/>
      <c r="M123" s="15"/>
      <c r="N123" s="97"/>
      <c r="O123" s="97"/>
      <c r="P123" s="97"/>
      <c r="Q123" s="97"/>
      <c r="R123" s="97"/>
      <c r="S123" s="18" t="str">
        <f t="shared" si="52"/>
        <v/>
      </c>
      <c r="T123" s="15"/>
      <c r="U123" s="15"/>
      <c r="V123" s="15"/>
      <c r="W123" s="15"/>
      <c r="X123" s="15"/>
      <c r="Y123" s="15"/>
      <c r="Z123" s="16"/>
      <c r="AA123" s="16"/>
      <c r="AB123" s="101" t="str">
        <f>IF($C123&lt;&gt;"",※編集不可※選択項目!$J$2,"")</f>
        <v/>
      </c>
      <c r="AC123" s="23"/>
      <c r="AD123" s="97"/>
      <c r="AE123" s="99"/>
      <c r="AF123" s="201" t="str">
        <f t="shared" si="50"/>
        <v>-</v>
      </c>
      <c r="AG123" s="219"/>
      <c r="AH123" s="220"/>
      <c r="AI123" s="121" t="str">
        <f t="shared" si="46"/>
        <v/>
      </c>
      <c r="AJ123" s="221"/>
      <c r="AK123" s="222"/>
      <c r="AL123" s="223"/>
      <c r="AM123" s="224">
        <f>IFERROR(INDEX(※編集不可※選択項目!$R$3:$R$51,MATCH(BQ123,※編集不可※選択項目!$T$3:$T$51,0)),0)</f>
        <v>0</v>
      </c>
      <c r="AN123" s="224" t="str">
        <f t="shared" si="53"/>
        <v/>
      </c>
      <c r="AO123" s="224" t="str">
        <f>IF(BR123=※編集不可※選択項目!$L$3,VLOOKUP('新規登録用（本体）'!U123,※編集不可※選択項目!$P$2:$R$13,3,TRUE),AP123)</f>
        <v/>
      </c>
      <c r="AP123" s="224" t="str">
        <f>IF(BR123=※編集不可※選択項目!$L$15,VLOOKUP('新規登録用（本体）'!U123,※編集不可※選択項目!$P$14:$R$25,3,TRUE),AQ123)</f>
        <v/>
      </c>
      <c r="AQ123" s="224" t="str">
        <f>IF(BR123=※編集不可※選択項目!$L$27,VLOOKUP('新規登録用（本体）'!U123,※編集不可※選択項目!$P$26:$R$41,3,TRUE),AR123)</f>
        <v/>
      </c>
      <c r="AR123" s="224" t="str">
        <f>IF(BR123=※編集不可※選択項目!$L$43,VLOOKUP('新規登録用（本体）'!U123,※編集不可※選択項目!$P$42:$R$46,3,TRUE),AS123)</f>
        <v/>
      </c>
      <c r="AS123" s="224" t="str">
        <f>IF(BR123=※編集不可※選択項目!$L$48,VLOOKUP('新規登録用（本体）'!U123,※編集不可※選択項目!$P$47:$R$51,3,TRUE),"")</f>
        <v/>
      </c>
      <c r="AT123" s="225">
        <f>IFERROR(VLOOKUP(Y123&amp;G123&amp;H123,※編集不可※選択項目!X:Y,2,FALSE),0)</f>
        <v>0</v>
      </c>
      <c r="AU123" s="224">
        <f t="shared" si="47"/>
        <v>0</v>
      </c>
      <c r="AV123" s="224">
        <f>IFERROR(INDEX(※編集不可※選択項目!$S$3:$S$51,MATCH(BQ123,※編集不可※選択項目!$T$3:$T$51,0)),0)</f>
        <v>0</v>
      </c>
      <c r="AW123" s="224" t="str">
        <f t="shared" si="54"/>
        <v/>
      </c>
      <c r="AX123" s="224" t="str">
        <f>IF(BR123=※編集不可※選択項目!$L$3,VLOOKUP('新規登録用（本体）'!U123,※編集不可※選択項目!$P$2:$S$13,4,TRUE),AY123)</f>
        <v/>
      </c>
      <c r="AY123" s="224" t="str">
        <f>IF(BR123=※編集不可※選択項目!$L$15,VLOOKUP('新規登録用（本体）'!U123,※編集不可※選択項目!$P$14:$S$25,4,TRUE),AZ123)</f>
        <v/>
      </c>
      <c r="AZ123" s="224" t="str">
        <f>IF(BR123=※編集不可※選択項目!$L$27,VLOOKUP('新規登録用（本体）'!U123,※編集不可※選択項目!$P$26:$S$41,4,TRUE),BA123)</f>
        <v/>
      </c>
      <c r="BA123" s="224" t="str">
        <f>IF(BR123=※編集不可※選択項目!$L$43,VLOOKUP('新規登録用（本体）'!U123,※編集不可※選択項目!$P$42:$S$46,4,TRUE),BB123)</f>
        <v/>
      </c>
      <c r="BB123" s="224" t="str">
        <f>IF(BR123=※編集不可※選択項目!$L$48,VLOOKUP('新規登録用（本体）'!U123,※編集不可※選択項目!$P$47:$S$51,4,TRUE),"")</f>
        <v/>
      </c>
      <c r="BC123" s="225">
        <f>IFERROR(VLOOKUP(Y123&amp;G123&amp;H123,※編集不可※選択項目!X:Y,2,FALSE),0)</f>
        <v>0</v>
      </c>
      <c r="BD123" s="225">
        <f t="shared" si="48"/>
        <v>0</v>
      </c>
      <c r="BE123" s="225"/>
      <c r="BF123" s="225"/>
      <c r="BG123" s="225"/>
      <c r="BH123" s="225" t="str">
        <f t="shared" si="55"/>
        <v/>
      </c>
      <c r="BI123" s="226">
        <f t="shared" si="56"/>
        <v>0</v>
      </c>
      <c r="BJ123" s="226">
        <f t="shared" si="57"/>
        <v>0</v>
      </c>
      <c r="BK123" s="262">
        <f t="shared" si="51"/>
        <v>0</v>
      </c>
      <c r="BL123" s="226">
        <f t="shared" si="40"/>
        <v>0</v>
      </c>
      <c r="BM123" s="226" t="str">
        <f t="shared" si="58"/>
        <v/>
      </c>
      <c r="BN123" s="227">
        <f t="shared" si="59"/>
        <v>0</v>
      </c>
      <c r="BO123" s="227">
        <f t="shared" si="41"/>
        <v>0</v>
      </c>
      <c r="BP123" s="208" t="str">
        <f t="shared" si="42"/>
        <v>＜従来枠＞0 ＜トップ性能枠＞0</v>
      </c>
      <c r="BQ123" s="208" t="str">
        <f>'新規登録用（本体）'!G123&amp;'新規登録用（本体）'!H123&amp;'新規登録用（本体）'!I123</f>
        <v/>
      </c>
      <c r="BR123" s="126" t="str">
        <f t="shared" si="60"/>
        <v/>
      </c>
      <c r="BS123" s="208" t="str">
        <f t="shared" si="61"/>
        <v/>
      </c>
      <c r="BT123" s="227">
        <f t="shared" si="49"/>
        <v>0</v>
      </c>
    </row>
    <row r="124" spans="1:72" s="208" customFormat="1" ht="25.35" customHeight="1" x14ac:dyDescent="0.2">
      <c r="A124" s="210">
        <f t="shared" si="43"/>
        <v>113</v>
      </c>
      <c r="B124" s="171" t="str">
        <f t="shared" si="39"/>
        <v/>
      </c>
      <c r="C124" s="44"/>
      <c r="D124" s="17" t="str">
        <f t="shared" si="44"/>
        <v/>
      </c>
      <c r="E124" s="17" t="str">
        <f t="shared" si="45"/>
        <v/>
      </c>
      <c r="F124" s="97"/>
      <c r="G124" s="16"/>
      <c r="H124" s="15"/>
      <c r="I124" s="17" t="str">
        <f>IF(OR(G124="",H124="",U124=""),"",IFERROR(VLOOKUP(G124&amp;H124&amp;U124,※編集不可※選択項目!$M$3:$R$51,5,FALSE),"該当なし"))</f>
        <v/>
      </c>
      <c r="J124" s="97"/>
      <c r="K124" s="15"/>
      <c r="L124" s="248"/>
      <c r="M124" s="15"/>
      <c r="N124" s="97"/>
      <c r="O124" s="97"/>
      <c r="P124" s="97"/>
      <c r="Q124" s="97"/>
      <c r="R124" s="97"/>
      <c r="S124" s="18" t="str">
        <f t="shared" si="52"/>
        <v/>
      </c>
      <c r="T124" s="15"/>
      <c r="U124" s="15"/>
      <c r="V124" s="15"/>
      <c r="W124" s="15"/>
      <c r="X124" s="15"/>
      <c r="Y124" s="15"/>
      <c r="Z124" s="16"/>
      <c r="AA124" s="16"/>
      <c r="AB124" s="101" t="str">
        <f>IF($C124&lt;&gt;"",※編集不可※選択項目!$J$2,"")</f>
        <v/>
      </c>
      <c r="AC124" s="23"/>
      <c r="AD124" s="97"/>
      <c r="AE124" s="99"/>
      <c r="AF124" s="201" t="str">
        <f t="shared" si="50"/>
        <v>-</v>
      </c>
      <c r="AG124" s="219"/>
      <c r="AH124" s="220"/>
      <c r="AI124" s="121" t="str">
        <f t="shared" si="46"/>
        <v/>
      </c>
      <c r="AJ124" s="221"/>
      <c r="AK124" s="222"/>
      <c r="AL124" s="223"/>
      <c r="AM124" s="224">
        <f>IFERROR(INDEX(※編集不可※選択項目!$R$3:$R$51,MATCH(BQ124,※編集不可※選択項目!$T$3:$T$51,0)),0)</f>
        <v>0</v>
      </c>
      <c r="AN124" s="224" t="str">
        <f t="shared" si="53"/>
        <v/>
      </c>
      <c r="AO124" s="224" t="str">
        <f>IF(BR124=※編集不可※選択項目!$L$3,VLOOKUP('新規登録用（本体）'!U124,※編集不可※選択項目!$P$2:$R$13,3,TRUE),AP124)</f>
        <v/>
      </c>
      <c r="AP124" s="224" t="str">
        <f>IF(BR124=※編集不可※選択項目!$L$15,VLOOKUP('新規登録用（本体）'!U124,※編集不可※選択項目!$P$14:$R$25,3,TRUE),AQ124)</f>
        <v/>
      </c>
      <c r="AQ124" s="224" t="str">
        <f>IF(BR124=※編集不可※選択項目!$L$27,VLOOKUP('新規登録用（本体）'!U124,※編集不可※選択項目!$P$26:$R$41,3,TRUE),AR124)</f>
        <v/>
      </c>
      <c r="AR124" s="224" t="str">
        <f>IF(BR124=※編集不可※選択項目!$L$43,VLOOKUP('新規登録用（本体）'!U124,※編集不可※選択項目!$P$42:$R$46,3,TRUE),AS124)</f>
        <v/>
      </c>
      <c r="AS124" s="224" t="str">
        <f>IF(BR124=※編集不可※選択項目!$L$48,VLOOKUP('新規登録用（本体）'!U124,※編集不可※選択項目!$P$47:$R$51,3,TRUE),"")</f>
        <v/>
      </c>
      <c r="AT124" s="225">
        <f>IFERROR(VLOOKUP(Y124&amp;G124&amp;H124,※編集不可※選択項目!X:Y,2,FALSE),0)</f>
        <v>0</v>
      </c>
      <c r="AU124" s="224">
        <f t="shared" si="47"/>
        <v>0</v>
      </c>
      <c r="AV124" s="224">
        <f>IFERROR(INDEX(※編集不可※選択項目!$S$3:$S$51,MATCH(BQ124,※編集不可※選択項目!$T$3:$T$51,0)),0)</f>
        <v>0</v>
      </c>
      <c r="AW124" s="224" t="str">
        <f t="shared" si="54"/>
        <v/>
      </c>
      <c r="AX124" s="224" t="str">
        <f>IF(BR124=※編集不可※選択項目!$L$3,VLOOKUP('新規登録用（本体）'!U124,※編集不可※選択項目!$P$2:$S$13,4,TRUE),AY124)</f>
        <v/>
      </c>
      <c r="AY124" s="224" t="str">
        <f>IF(BR124=※編集不可※選択項目!$L$15,VLOOKUP('新規登録用（本体）'!U124,※編集不可※選択項目!$P$14:$S$25,4,TRUE),AZ124)</f>
        <v/>
      </c>
      <c r="AZ124" s="224" t="str">
        <f>IF(BR124=※編集不可※選択項目!$L$27,VLOOKUP('新規登録用（本体）'!U124,※編集不可※選択項目!$P$26:$S$41,4,TRUE),BA124)</f>
        <v/>
      </c>
      <c r="BA124" s="224" t="str">
        <f>IF(BR124=※編集不可※選択項目!$L$43,VLOOKUP('新規登録用（本体）'!U124,※編集不可※選択項目!$P$42:$S$46,4,TRUE),BB124)</f>
        <v/>
      </c>
      <c r="BB124" s="224" t="str">
        <f>IF(BR124=※編集不可※選択項目!$L$48,VLOOKUP('新規登録用（本体）'!U124,※編集不可※選択項目!$P$47:$S$51,4,TRUE),"")</f>
        <v/>
      </c>
      <c r="BC124" s="225">
        <f>IFERROR(VLOOKUP(Y124&amp;G124&amp;H124,※編集不可※選択項目!X:Y,2,FALSE),0)</f>
        <v>0</v>
      </c>
      <c r="BD124" s="225">
        <f t="shared" si="48"/>
        <v>0</v>
      </c>
      <c r="BE124" s="225"/>
      <c r="BF124" s="225"/>
      <c r="BG124" s="225"/>
      <c r="BH124" s="225" t="str">
        <f t="shared" si="55"/>
        <v/>
      </c>
      <c r="BI124" s="226">
        <f t="shared" si="56"/>
        <v>0</v>
      </c>
      <c r="BJ124" s="226">
        <f t="shared" si="57"/>
        <v>0</v>
      </c>
      <c r="BK124" s="262">
        <f t="shared" si="51"/>
        <v>0</v>
      </c>
      <c r="BL124" s="226">
        <f t="shared" si="40"/>
        <v>0</v>
      </c>
      <c r="BM124" s="226" t="str">
        <f t="shared" si="58"/>
        <v/>
      </c>
      <c r="BN124" s="227">
        <f t="shared" si="59"/>
        <v>0</v>
      </c>
      <c r="BO124" s="227">
        <f t="shared" si="41"/>
        <v>0</v>
      </c>
      <c r="BP124" s="208" t="str">
        <f t="shared" si="42"/>
        <v>＜従来枠＞0 ＜トップ性能枠＞0</v>
      </c>
      <c r="BQ124" s="208" t="str">
        <f>'新規登録用（本体）'!G124&amp;'新規登録用（本体）'!H124&amp;'新規登録用（本体）'!I124</f>
        <v/>
      </c>
      <c r="BR124" s="126" t="str">
        <f t="shared" si="60"/>
        <v/>
      </c>
      <c r="BS124" s="208" t="str">
        <f t="shared" si="61"/>
        <v/>
      </c>
      <c r="BT124" s="227">
        <f t="shared" si="49"/>
        <v>0</v>
      </c>
    </row>
    <row r="125" spans="1:72" s="208" customFormat="1" ht="25.35" customHeight="1" x14ac:dyDescent="0.2">
      <c r="A125" s="210">
        <f t="shared" si="43"/>
        <v>114</v>
      </c>
      <c r="B125" s="171" t="str">
        <f t="shared" si="39"/>
        <v/>
      </c>
      <c r="C125" s="44"/>
      <c r="D125" s="17" t="str">
        <f t="shared" si="44"/>
        <v/>
      </c>
      <c r="E125" s="17" t="str">
        <f t="shared" si="45"/>
        <v/>
      </c>
      <c r="F125" s="97"/>
      <c r="G125" s="16"/>
      <c r="H125" s="15"/>
      <c r="I125" s="17" t="str">
        <f>IF(OR(G125="",H125="",U125=""),"",IFERROR(VLOOKUP(G125&amp;H125&amp;U125,※編集不可※選択項目!$M$3:$R$51,5,FALSE),"該当なし"))</f>
        <v/>
      </c>
      <c r="J125" s="97"/>
      <c r="K125" s="15"/>
      <c r="L125" s="248"/>
      <c r="M125" s="15"/>
      <c r="N125" s="97"/>
      <c r="O125" s="97"/>
      <c r="P125" s="97"/>
      <c r="Q125" s="97"/>
      <c r="R125" s="97"/>
      <c r="S125" s="18" t="str">
        <f t="shared" si="52"/>
        <v/>
      </c>
      <c r="T125" s="15"/>
      <c r="U125" s="15"/>
      <c r="V125" s="15"/>
      <c r="W125" s="15"/>
      <c r="X125" s="15"/>
      <c r="Y125" s="15"/>
      <c r="Z125" s="16"/>
      <c r="AA125" s="16"/>
      <c r="AB125" s="101" t="str">
        <f>IF($C125&lt;&gt;"",※編集不可※選択項目!$J$2,"")</f>
        <v/>
      </c>
      <c r="AC125" s="23"/>
      <c r="AD125" s="97"/>
      <c r="AE125" s="99"/>
      <c r="AF125" s="201" t="str">
        <f t="shared" si="50"/>
        <v>-</v>
      </c>
      <c r="AG125" s="219"/>
      <c r="AH125" s="220"/>
      <c r="AI125" s="121" t="str">
        <f t="shared" si="46"/>
        <v/>
      </c>
      <c r="AJ125" s="221"/>
      <c r="AK125" s="222"/>
      <c r="AL125" s="223"/>
      <c r="AM125" s="224">
        <f>IFERROR(INDEX(※編集不可※選択項目!$R$3:$R$51,MATCH(BQ125,※編集不可※選択項目!$T$3:$T$51,0)),0)</f>
        <v>0</v>
      </c>
      <c r="AN125" s="224" t="str">
        <f t="shared" si="53"/>
        <v/>
      </c>
      <c r="AO125" s="224" t="str">
        <f>IF(BR125=※編集不可※選択項目!$L$3,VLOOKUP('新規登録用（本体）'!U125,※編集不可※選択項目!$P$2:$R$13,3,TRUE),AP125)</f>
        <v/>
      </c>
      <c r="AP125" s="224" t="str">
        <f>IF(BR125=※編集不可※選択項目!$L$15,VLOOKUP('新規登録用（本体）'!U125,※編集不可※選択項目!$P$14:$R$25,3,TRUE),AQ125)</f>
        <v/>
      </c>
      <c r="AQ125" s="224" t="str">
        <f>IF(BR125=※編集不可※選択項目!$L$27,VLOOKUP('新規登録用（本体）'!U125,※編集不可※選択項目!$P$26:$R$41,3,TRUE),AR125)</f>
        <v/>
      </c>
      <c r="AR125" s="224" t="str">
        <f>IF(BR125=※編集不可※選択項目!$L$43,VLOOKUP('新規登録用（本体）'!U125,※編集不可※選択項目!$P$42:$R$46,3,TRUE),AS125)</f>
        <v/>
      </c>
      <c r="AS125" s="224" t="str">
        <f>IF(BR125=※編集不可※選択項目!$L$48,VLOOKUP('新規登録用（本体）'!U125,※編集不可※選択項目!$P$47:$R$51,3,TRUE),"")</f>
        <v/>
      </c>
      <c r="AT125" s="225">
        <f>IFERROR(VLOOKUP(Y125&amp;G125&amp;H125,※編集不可※選択項目!X:Y,2,FALSE),0)</f>
        <v>0</v>
      </c>
      <c r="AU125" s="224">
        <f t="shared" si="47"/>
        <v>0</v>
      </c>
      <c r="AV125" s="224">
        <f>IFERROR(INDEX(※編集不可※選択項目!$S$3:$S$51,MATCH(BQ125,※編集不可※選択項目!$T$3:$T$51,0)),0)</f>
        <v>0</v>
      </c>
      <c r="AW125" s="224" t="str">
        <f t="shared" si="54"/>
        <v/>
      </c>
      <c r="AX125" s="224" t="str">
        <f>IF(BR125=※編集不可※選択項目!$L$3,VLOOKUP('新規登録用（本体）'!U125,※編集不可※選択項目!$P$2:$S$13,4,TRUE),AY125)</f>
        <v/>
      </c>
      <c r="AY125" s="224" t="str">
        <f>IF(BR125=※編集不可※選択項目!$L$15,VLOOKUP('新規登録用（本体）'!U125,※編集不可※選択項目!$P$14:$S$25,4,TRUE),AZ125)</f>
        <v/>
      </c>
      <c r="AZ125" s="224" t="str">
        <f>IF(BR125=※編集不可※選択項目!$L$27,VLOOKUP('新規登録用（本体）'!U125,※編集不可※選択項目!$P$26:$S$41,4,TRUE),BA125)</f>
        <v/>
      </c>
      <c r="BA125" s="224" t="str">
        <f>IF(BR125=※編集不可※選択項目!$L$43,VLOOKUP('新規登録用（本体）'!U125,※編集不可※選択項目!$P$42:$S$46,4,TRUE),BB125)</f>
        <v/>
      </c>
      <c r="BB125" s="224" t="str">
        <f>IF(BR125=※編集不可※選択項目!$L$48,VLOOKUP('新規登録用（本体）'!U125,※編集不可※選択項目!$P$47:$S$51,4,TRUE),"")</f>
        <v/>
      </c>
      <c r="BC125" s="225">
        <f>IFERROR(VLOOKUP(Y125&amp;G125&amp;H125,※編集不可※選択項目!X:Y,2,FALSE),0)</f>
        <v>0</v>
      </c>
      <c r="BD125" s="225">
        <f t="shared" si="48"/>
        <v>0</v>
      </c>
      <c r="BE125" s="225"/>
      <c r="BF125" s="225"/>
      <c r="BG125" s="225"/>
      <c r="BH125" s="225" t="str">
        <f t="shared" si="55"/>
        <v/>
      </c>
      <c r="BI125" s="226">
        <f t="shared" si="56"/>
        <v>0</v>
      </c>
      <c r="BJ125" s="226">
        <f t="shared" si="57"/>
        <v>0</v>
      </c>
      <c r="BK125" s="262">
        <f t="shared" si="51"/>
        <v>0</v>
      </c>
      <c r="BL125" s="226">
        <f t="shared" si="40"/>
        <v>0</v>
      </c>
      <c r="BM125" s="226" t="str">
        <f t="shared" si="58"/>
        <v/>
      </c>
      <c r="BN125" s="227">
        <f t="shared" si="59"/>
        <v>0</v>
      </c>
      <c r="BO125" s="227">
        <f t="shared" si="41"/>
        <v>0</v>
      </c>
      <c r="BP125" s="208" t="str">
        <f t="shared" si="42"/>
        <v>＜従来枠＞0 ＜トップ性能枠＞0</v>
      </c>
      <c r="BQ125" s="208" t="str">
        <f>'新規登録用（本体）'!G125&amp;'新規登録用（本体）'!H125&amp;'新規登録用（本体）'!I125</f>
        <v/>
      </c>
      <c r="BR125" s="126" t="str">
        <f t="shared" si="60"/>
        <v/>
      </c>
      <c r="BS125" s="208" t="str">
        <f t="shared" si="61"/>
        <v/>
      </c>
      <c r="BT125" s="227">
        <f t="shared" si="49"/>
        <v>0</v>
      </c>
    </row>
    <row r="126" spans="1:72" s="208" customFormat="1" ht="25.35" customHeight="1" x14ac:dyDescent="0.2">
      <c r="A126" s="210">
        <f t="shared" si="43"/>
        <v>115</v>
      </c>
      <c r="B126" s="171" t="str">
        <f t="shared" si="39"/>
        <v/>
      </c>
      <c r="C126" s="44"/>
      <c r="D126" s="17" t="str">
        <f t="shared" si="44"/>
        <v/>
      </c>
      <c r="E126" s="17" t="str">
        <f t="shared" si="45"/>
        <v/>
      </c>
      <c r="F126" s="97"/>
      <c r="G126" s="16"/>
      <c r="H126" s="15"/>
      <c r="I126" s="17" t="str">
        <f>IF(OR(G126="",H126="",U126=""),"",IFERROR(VLOOKUP(G126&amp;H126&amp;U126,※編集不可※選択項目!$M$3:$R$51,5,FALSE),"該当なし"))</f>
        <v/>
      </c>
      <c r="J126" s="97"/>
      <c r="K126" s="15"/>
      <c r="L126" s="248"/>
      <c r="M126" s="15"/>
      <c r="N126" s="97"/>
      <c r="O126" s="97"/>
      <c r="P126" s="97"/>
      <c r="Q126" s="97"/>
      <c r="R126" s="97"/>
      <c r="S126" s="18" t="str">
        <f t="shared" si="52"/>
        <v/>
      </c>
      <c r="T126" s="15"/>
      <c r="U126" s="15"/>
      <c r="V126" s="15"/>
      <c r="W126" s="15"/>
      <c r="X126" s="15"/>
      <c r="Y126" s="15"/>
      <c r="Z126" s="16"/>
      <c r="AA126" s="16"/>
      <c r="AB126" s="101" t="str">
        <f>IF($C126&lt;&gt;"",※編集不可※選択項目!$J$2,"")</f>
        <v/>
      </c>
      <c r="AC126" s="23"/>
      <c r="AD126" s="97"/>
      <c r="AE126" s="99"/>
      <c r="AF126" s="201" t="str">
        <f t="shared" si="50"/>
        <v>-</v>
      </c>
      <c r="AG126" s="219"/>
      <c r="AH126" s="220"/>
      <c r="AI126" s="121" t="str">
        <f t="shared" si="46"/>
        <v/>
      </c>
      <c r="AJ126" s="221"/>
      <c r="AK126" s="222"/>
      <c r="AL126" s="223"/>
      <c r="AM126" s="224">
        <f>IFERROR(INDEX(※編集不可※選択項目!$R$3:$R$51,MATCH(BQ126,※編集不可※選択項目!$T$3:$T$51,0)),0)</f>
        <v>0</v>
      </c>
      <c r="AN126" s="224" t="str">
        <f t="shared" si="53"/>
        <v/>
      </c>
      <c r="AO126" s="224" t="str">
        <f>IF(BR126=※編集不可※選択項目!$L$3,VLOOKUP('新規登録用（本体）'!U126,※編集不可※選択項目!$P$2:$R$13,3,TRUE),AP126)</f>
        <v/>
      </c>
      <c r="AP126" s="224" t="str">
        <f>IF(BR126=※編集不可※選択項目!$L$15,VLOOKUP('新規登録用（本体）'!U126,※編集不可※選択項目!$P$14:$R$25,3,TRUE),AQ126)</f>
        <v/>
      </c>
      <c r="AQ126" s="224" t="str">
        <f>IF(BR126=※編集不可※選択項目!$L$27,VLOOKUP('新規登録用（本体）'!U126,※編集不可※選択項目!$P$26:$R$41,3,TRUE),AR126)</f>
        <v/>
      </c>
      <c r="AR126" s="224" t="str">
        <f>IF(BR126=※編集不可※選択項目!$L$43,VLOOKUP('新規登録用（本体）'!U126,※編集不可※選択項目!$P$42:$R$46,3,TRUE),AS126)</f>
        <v/>
      </c>
      <c r="AS126" s="224" t="str">
        <f>IF(BR126=※編集不可※選択項目!$L$48,VLOOKUP('新規登録用（本体）'!U126,※編集不可※選択項目!$P$47:$R$51,3,TRUE),"")</f>
        <v/>
      </c>
      <c r="AT126" s="225">
        <f>IFERROR(VLOOKUP(Y126&amp;G126&amp;H126,※編集不可※選択項目!X:Y,2,FALSE),0)</f>
        <v>0</v>
      </c>
      <c r="AU126" s="224">
        <f t="shared" si="47"/>
        <v>0</v>
      </c>
      <c r="AV126" s="224">
        <f>IFERROR(INDEX(※編集不可※選択項目!$S$3:$S$51,MATCH(BQ126,※編集不可※選択項目!$T$3:$T$51,0)),0)</f>
        <v>0</v>
      </c>
      <c r="AW126" s="224" t="str">
        <f t="shared" si="54"/>
        <v/>
      </c>
      <c r="AX126" s="224" t="str">
        <f>IF(BR126=※編集不可※選択項目!$L$3,VLOOKUP('新規登録用（本体）'!U126,※編集不可※選択項目!$P$2:$S$13,4,TRUE),AY126)</f>
        <v/>
      </c>
      <c r="AY126" s="224" t="str">
        <f>IF(BR126=※編集不可※選択項目!$L$15,VLOOKUP('新規登録用（本体）'!U126,※編集不可※選択項目!$P$14:$S$25,4,TRUE),AZ126)</f>
        <v/>
      </c>
      <c r="AZ126" s="224" t="str">
        <f>IF(BR126=※編集不可※選択項目!$L$27,VLOOKUP('新規登録用（本体）'!U126,※編集不可※選択項目!$P$26:$S$41,4,TRUE),BA126)</f>
        <v/>
      </c>
      <c r="BA126" s="224" t="str">
        <f>IF(BR126=※編集不可※選択項目!$L$43,VLOOKUP('新規登録用（本体）'!U126,※編集不可※選択項目!$P$42:$S$46,4,TRUE),BB126)</f>
        <v/>
      </c>
      <c r="BB126" s="224" t="str">
        <f>IF(BR126=※編集不可※選択項目!$L$48,VLOOKUP('新規登録用（本体）'!U126,※編集不可※選択項目!$P$47:$S$51,4,TRUE),"")</f>
        <v/>
      </c>
      <c r="BC126" s="225">
        <f>IFERROR(VLOOKUP(Y126&amp;G126&amp;H126,※編集不可※選択項目!X:Y,2,FALSE),0)</f>
        <v>0</v>
      </c>
      <c r="BD126" s="225">
        <f t="shared" si="48"/>
        <v>0</v>
      </c>
      <c r="BE126" s="225"/>
      <c r="BF126" s="225"/>
      <c r="BG126" s="225"/>
      <c r="BH126" s="225" t="str">
        <f t="shared" si="55"/>
        <v/>
      </c>
      <c r="BI126" s="226">
        <f t="shared" si="56"/>
        <v>0</v>
      </c>
      <c r="BJ126" s="226">
        <f t="shared" si="57"/>
        <v>0</v>
      </c>
      <c r="BK126" s="262">
        <f t="shared" si="51"/>
        <v>0</v>
      </c>
      <c r="BL126" s="226">
        <f t="shared" si="40"/>
        <v>0</v>
      </c>
      <c r="BM126" s="226" t="str">
        <f t="shared" si="58"/>
        <v/>
      </c>
      <c r="BN126" s="227">
        <f t="shared" si="59"/>
        <v>0</v>
      </c>
      <c r="BO126" s="227">
        <f t="shared" si="41"/>
        <v>0</v>
      </c>
      <c r="BP126" s="208" t="str">
        <f t="shared" si="42"/>
        <v>＜従来枠＞0 ＜トップ性能枠＞0</v>
      </c>
      <c r="BQ126" s="208" t="str">
        <f>'新規登録用（本体）'!G126&amp;'新規登録用（本体）'!H126&amp;'新規登録用（本体）'!I126</f>
        <v/>
      </c>
      <c r="BR126" s="126" t="str">
        <f t="shared" si="60"/>
        <v/>
      </c>
      <c r="BS126" s="208" t="str">
        <f t="shared" si="61"/>
        <v/>
      </c>
      <c r="BT126" s="227">
        <f t="shared" si="49"/>
        <v>0</v>
      </c>
    </row>
    <row r="127" spans="1:72" s="208" customFormat="1" ht="25.35" customHeight="1" x14ac:dyDescent="0.2">
      <c r="A127" s="210">
        <f t="shared" si="43"/>
        <v>116</v>
      </c>
      <c r="B127" s="171" t="str">
        <f t="shared" si="39"/>
        <v/>
      </c>
      <c r="C127" s="44"/>
      <c r="D127" s="17" t="str">
        <f t="shared" si="44"/>
        <v/>
      </c>
      <c r="E127" s="17" t="str">
        <f t="shared" si="45"/>
        <v/>
      </c>
      <c r="F127" s="97"/>
      <c r="G127" s="16"/>
      <c r="H127" s="15"/>
      <c r="I127" s="17" t="str">
        <f>IF(OR(G127="",H127="",U127=""),"",IFERROR(VLOOKUP(G127&amp;H127&amp;U127,※編集不可※選択項目!$M$3:$R$51,5,FALSE),"該当なし"))</f>
        <v/>
      </c>
      <c r="J127" s="97"/>
      <c r="K127" s="15"/>
      <c r="L127" s="248"/>
      <c r="M127" s="15"/>
      <c r="N127" s="97"/>
      <c r="O127" s="97"/>
      <c r="P127" s="97"/>
      <c r="Q127" s="97"/>
      <c r="R127" s="97"/>
      <c r="S127" s="18" t="str">
        <f t="shared" si="52"/>
        <v/>
      </c>
      <c r="T127" s="15"/>
      <c r="U127" s="15"/>
      <c r="V127" s="15"/>
      <c r="W127" s="15"/>
      <c r="X127" s="15"/>
      <c r="Y127" s="15"/>
      <c r="Z127" s="16"/>
      <c r="AA127" s="16"/>
      <c r="AB127" s="101" t="str">
        <f>IF($C127&lt;&gt;"",※編集不可※選択項目!$J$2,"")</f>
        <v/>
      </c>
      <c r="AC127" s="23"/>
      <c r="AD127" s="97"/>
      <c r="AE127" s="99"/>
      <c r="AF127" s="201" t="str">
        <f t="shared" si="50"/>
        <v>-</v>
      </c>
      <c r="AG127" s="219"/>
      <c r="AH127" s="220"/>
      <c r="AI127" s="121" t="str">
        <f t="shared" si="46"/>
        <v/>
      </c>
      <c r="AJ127" s="221"/>
      <c r="AK127" s="222"/>
      <c r="AL127" s="223"/>
      <c r="AM127" s="224">
        <f>IFERROR(INDEX(※編集不可※選択項目!$R$3:$R$51,MATCH(BQ127,※編集不可※選択項目!$T$3:$T$51,0)),0)</f>
        <v>0</v>
      </c>
      <c r="AN127" s="224" t="str">
        <f t="shared" si="53"/>
        <v/>
      </c>
      <c r="AO127" s="224" t="str">
        <f>IF(BR127=※編集不可※選択項目!$L$3,VLOOKUP('新規登録用（本体）'!U127,※編集不可※選択項目!$P$2:$R$13,3,TRUE),AP127)</f>
        <v/>
      </c>
      <c r="AP127" s="224" t="str">
        <f>IF(BR127=※編集不可※選択項目!$L$15,VLOOKUP('新規登録用（本体）'!U127,※編集不可※選択項目!$P$14:$R$25,3,TRUE),AQ127)</f>
        <v/>
      </c>
      <c r="AQ127" s="224" t="str">
        <f>IF(BR127=※編集不可※選択項目!$L$27,VLOOKUP('新規登録用（本体）'!U127,※編集不可※選択項目!$P$26:$R$41,3,TRUE),AR127)</f>
        <v/>
      </c>
      <c r="AR127" s="224" t="str">
        <f>IF(BR127=※編集不可※選択項目!$L$43,VLOOKUP('新規登録用（本体）'!U127,※編集不可※選択項目!$P$42:$R$46,3,TRUE),AS127)</f>
        <v/>
      </c>
      <c r="AS127" s="224" t="str">
        <f>IF(BR127=※編集不可※選択項目!$L$48,VLOOKUP('新規登録用（本体）'!U127,※編集不可※選択項目!$P$47:$R$51,3,TRUE),"")</f>
        <v/>
      </c>
      <c r="AT127" s="225">
        <f>IFERROR(VLOOKUP(Y127&amp;G127&amp;H127,※編集不可※選択項目!X:Y,2,FALSE),0)</f>
        <v>0</v>
      </c>
      <c r="AU127" s="224">
        <f t="shared" si="47"/>
        <v>0</v>
      </c>
      <c r="AV127" s="224">
        <f>IFERROR(INDEX(※編集不可※選択項目!$S$3:$S$51,MATCH(BQ127,※編集不可※選択項目!$T$3:$T$51,0)),0)</f>
        <v>0</v>
      </c>
      <c r="AW127" s="224" t="str">
        <f t="shared" si="54"/>
        <v/>
      </c>
      <c r="AX127" s="224" t="str">
        <f>IF(BR127=※編集不可※選択項目!$L$3,VLOOKUP('新規登録用（本体）'!U127,※編集不可※選択項目!$P$2:$S$13,4,TRUE),AY127)</f>
        <v/>
      </c>
      <c r="AY127" s="224" t="str">
        <f>IF(BR127=※編集不可※選択項目!$L$15,VLOOKUP('新規登録用（本体）'!U127,※編集不可※選択項目!$P$14:$S$25,4,TRUE),AZ127)</f>
        <v/>
      </c>
      <c r="AZ127" s="224" t="str">
        <f>IF(BR127=※編集不可※選択項目!$L$27,VLOOKUP('新規登録用（本体）'!U127,※編集不可※選択項目!$P$26:$S$41,4,TRUE),BA127)</f>
        <v/>
      </c>
      <c r="BA127" s="224" t="str">
        <f>IF(BR127=※編集不可※選択項目!$L$43,VLOOKUP('新規登録用（本体）'!U127,※編集不可※選択項目!$P$42:$S$46,4,TRUE),BB127)</f>
        <v/>
      </c>
      <c r="BB127" s="224" t="str">
        <f>IF(BR127=※編集不可※選択項目!$L$48,VLOOKUP('新規登録用（本体）'!U127,※編集不可※選択項目!$P$47:$S$51,4,TRUE),"")</f>
        <v/>
      </c>
      <c r="BC127" s="225">
        <f>IFERROR(VLOOKUP(Y127&amp;G127&amp;H127,※編集不可※選択項目!X:Y,2,FALSE),0)</f>
        <v>0</v>
      </c>
      <c r="BD127" s="225">
        <f t="shared" si="48"/>
        <v>0</v>
      </c>
      <c r="BE127" s="225"/>
      <c r="BF127" s="225"/>
      <c r="BG127" s="225"/>
      <c r="BH127" s="225" t="str">
        <f t="shared" si="55"/>
        <v/>
      </c>
      <c r="BI127" s="226">
        <f t="shared" si="56"/>
        <v>0</v>
      </c>
      <c r="BJ127" s="226">
        <f t="shared" si="57"/>
        <v>0</v>
      </c>
      <c r="BK127" s="262">
        <f t="shared" si="51"/>
        <v>0</v>
      </c>
      <c r="BL127" s="226">
        <f t="shared" si="40"/>
        <v>0</v>
      </c>
      <c r="BM127" s="226" t="str">
        <f t="shared" si="58"/>
        <v/>
      </c>
      <c r="BN127" s="227">
        <f t="shared" si="59"/>
        <v>0</v>
      </c>
      <c r="BO127" s="227">
        <f t="shared" si="41"/>
        <v>0</v>
      </c>
      <c r="BP127" s="208" t="str">
        <f t="shared" si="42"/>
        <v>＜従来枠＞0 ＜トップ性能枠＞0</v>
      </c>
      <c r="BQ127" s="208" t="str">
        <f>'新規登録用（本体）'!G127&amp;'新規登録用（本体）'!H127&amp;'新規登録用（本体）'!I127</f>
        <v/>
      </c>
      <c r="BR127" s="126" t="str">
        <f t="shared" si="60"/>
        <v/>
      </c>
      <c r="BS127" s="208" t="str">
        <f t="shared" si="61"/>
        <v/>
      </c>
      <c r="BT127" s="227">
        <f t="shared" si="49"/>
        <v>0</v>
      </c>
    </row>
    <row r="128" spans="1:72" s="208" customFormat="1" ht="25.35" customHeight="1" x14ac:dyDescent="0.2">
      <c r="A128" s="210">
        <f t="shared" si="43"/>
        <v>117</v>
      </c>
      <c r="B128" s="171" t="str">
        <f t="shared" si="39"/>
        <v/>
      </c>
      <c r="C128" s="44"/>
      <c r="D128" s="17" t="str">
        <f t="shared" si="44"/>
        <v/>
      </c>
      <c r="E128" s="17" t="str">
        <f t="shared" si="45"/>
        <v/>
      </c>
      <c r="F128" s="97"/>
      <c r="G128" s="16"/>
      <c r="H128" s="15"/>
      <c r="I128" s="17" t="str">
        <f>IF(OR(G128="",H128="",U128=""),"",IFERROR(VLOOKUP(G128&amp;H128&amp;U128,※編集不可※選択項目!$M$3:$R$51,5,FALSE),"該当なし"))</f>
        <v/>
      </c>
      <c r="J128" s="97"/>
      <c r="K128" s="15"/>
      <c r="L128" s="248"/>
      <c r="M128" s="15"/>
      <c r="N128" s="97"/>
      <c r="O128" s="97"/>
      <c r="P128" s="97"/>
      <c r="Q128" s="97"/>
      <c r="R128" s="97"/>
      <c r="S128" s="18" t="str">
        <f t="shared" si="52"/>
        <v/>
      </c>
      <c r="T128" s="15"/>
      <c r="U128" s="15"/>
      <c r="V128" s="15"/>
      <c r="W128" s="15"/>
      <c r="X128" s="15"/>
      <c r="Y128" s="15"/>
      <c r="Z128" s="16"/>
      <c r="AA128" s="16"/>
      <c r="AB128" s="101" t="str">
        <f>IF($C128&lt;&gt;"",※編集不可※選択項目!$J$2,"")</f>
        <v/>
      </c>
      <c r="AC128" s="23"/>
      <c r="AD128" s="97"/>
      <c r="AE128" s="99"/>
      <c r="AF128" s="201" t="str">
        <f t="shared" si="50"/>
        <v>-</v>
      </c>
      <c r="AG128" s="219"/>
      <c r="AH128" s="220"/>
      <c r="AI128" s="121" t="str">
        <f t="shared" si="46"/>
        <v/>
      </c>
      <c r="AJ128" s="221"/>
      <c r="AK128" s="222"/>
      <c r="AL128" s="223"/>
      <c r="AM128" s="224">
        <f>IFERROR(INDEX(※編集不可※選択項目!$R$3:$R$51,MATCH(BQ128,※編集不可※選択項目!$T$3:$T$51,0)),0)</f>
        <v>0</v>
      </c>
      <c r="AN128" s="224" t="str">
        <f t="shared" si="53"/>
        <v/>
      </c>
      <c r="AO128" s="224" t="str">
        <f>IF(BR128=※編集不可※選択項目!$L$3,VLOOKUP('新規登録用（本体）'!U128,※編集不可※選択項目!$P$2:$R$13,3,TRUE),AP128)</f>
        <v/>
      </c>
      <c r="AP128" s="224" t="str">
        <f>IF(BR128=※編集不可※選択項目!$L$15,VLOOKUP('新規登録用（本体）'!U128,※編集不可※選択項目!$P$14:$R$25,3,TRUE),AQ128)</f>
        <v/>
      </c>
      <c r="AQ128" s="224" t="str">
        <f>IF(BR128=※編集不可※選択項目!$L$27,VLOOKUP('新規登録用（本体）'!U128,※編集不可※選択項目!$P$26:$R$41,3,TRUE),AR128)</f>
        <v/>
      </c>
      <c r="AR128" s="224" t="str">
        <f>IF(BR128=※編集不可※選択項目!$L$43,VLOOKUP('新規登録用（本体）'!U128,※編集不可※選択項目!$P$42:$R$46,3,TRUE),AS128)</f>
        <v/>
      </c>
      <c r="AS128" s="224" t="str">
        <f>IF(BR128=※編集不可※選択項目!$L$48,VLOOKUP('新規登録用（本体）'!U128,※編集不可※選択項目!$P$47:$R$51,3,TRUE),"")</f>
        <v/>
      </c>
      <c r="AT128" s="225">
        <f>IFERROR(VLOOKUP(Y128&amp;G128&amp;H128,※編集不可※選択項目!X:Y,2,FALSE),0)</f>
        <v>0</v>
      </c>
      <c r="AU128" s="224">
        <f t="shared" si="47"/>
        <v>0</v>
      </c>
      <c r="AV128" s="224">
        <f>IFERROR(INDEX(※編集不可※選択項目!$S$3:$S$51,MATCH(BQ128,※編集不可※選択項目!$T$3:$T$51,0)),0)</f>
        <v>0</v>
      </c>
      <c r="AW128" s="224" t="str">
        <f t="shared" si="54"/>
        <v/>
      </c>
      <c r="AX128" s="224" t="str">
        <f>IF(BR128=※編集不可※選択項目!$L$3,VLOOKUP('新規登録用（本体）'!U128,※編集不可※選択項目!$P$2:$S$13,4,TRUE),AY128)</f>
        <v/>
      </c>
      <c r="AY128" s="224" t="str">
        <f>IF(BR128=※編集不可※選択項目!$L$15,VLOOKUP('新規登録用（本体）'!U128,※編集不可※選択項目!$P$14:$S$25,4,TRUE),AZ128)</f>
        <v/>
      </c>
      <c r="AZ128" s="224" t="str">
        <f>IF(BR128=※編集不可※選択項目!$L$27,VLOOKUP('新規登録用（本体）'!U128,※編集不可※選択項目!$P$26:$S$41,4,TRUE),BA128)</f>
        <v/>
      </c>
      <c r="BA128" s="224" t="str">
        <f>IF(BR128=※編集不可※選択項目!$L$43,VLOOKUP('新規登録用（本体）'!U128,※編集不可※選択項目!$P$42:$S$46,4,TRUE),BB128)</f>
        <v/>
      </c>
      <c r="BB128" s="224" t="str">
        <f>IF(BR128=※編集不可※選択項目!$L$48,VLOOKUP('新規登録用（本体）'!U128,※編集不可※選択項目!$P$47:$S$51,4,TRUE),"")</f>
        <v/>
      </c>
      <c r="BC128" s="225">
        <f>IFERROR(VLOOKUP(Y128&amp;G128&amp;H128,※編集不可※選択項目!X:Y,2,FALSE),0)</f>
        <v>0</v>
      </c>
      <c r="BD128" s="225">
        <f t="shared" si="48"/>
        <v>0</v>
      </c>
      <c r="BE128" s="225"/>
      <c r="BF128" s="225"/>
      <c r="BG128" s="225"/>
      <c r="BH128" s="225" t="str">
        <f t="shared" si="55"/>
        <v/>
      </c>
      <c r="BI128" s="226">
        <f t="shared" si="56"/>
        <v>0</v>
      </c>
      <c r="BJ128" s="226">
        <f t="shared" si="57"/>
        <v>0</v>
      </c>
      <c r="BK128" s="262">
        <f t="shared" si="51"/>
        <v>0</v>
      </c>
      <c r="BL128" s="226">
        <f t="shared" si="40"/>
        <v>0</v>
      </c>
      <c r="BM128" s="226" t="str">
        <f t="shared" si="58"/>
        <v/>
      </c>
      <c r="BN128" s="227">
        <f t="shared" si="59"/>
        <v>0</v>
      </c>
      <c r="BO128" s="227">
        <f t="shared" si="41"/>
        <v>0</v>
      </c>
      <c r="BP128" s="208" t="str">
        <f t="shared" si="42"/>
        <v>＜従来枠＞0 ＜トップ性能枠＞0</v>
      </c>
      <c r="BQ128" s="208" t="str">
        <f>'新規登録用（本体）'!G128&amp;'新規登録用（本体）'!H128&amp;'新規登録用（本体）'!I128</f>
        <v/>
      </c>
      <c r="BR128" s="126" t="str">
        <f t="shared" si="60"/>
        <v/>
      </c>
      <c r="BS128" s="208" t="str">
        <f t="shared" si="61"/>
        <v/>
      </c>
      <c r="BT128" s="227">
        <f t="shared" si="49"/>
        <v>0</v>
      </c>
    </row>
    <row r="129" spans="1:72" s="208" customFormat="1" ht="25.35" customHeight="1" x14ac:dyDescent="0.2">
      <c r="A129" s="210">
        <f t="shared" si="43"/>
        <v>118</v>
      </c>
      <c r="B129" s="171" t="str">
        <f t="shared" si="39"/>
        <v/>
      </c>
      <c r="C129" s="44"/>
      <c r="D129" s="17" t="str">
        <f t="shared" si="44"/>
        <v/>
      </c>
      <c r="E129" s="17" t="str">
        <f t="shared" si="45"/>
        <v/>
      </c>
      <c r="F129" s="97"/>
      <c r="G129" s="16"/>
      <c r="H129" s="15"/>
      <c r="I129" s="17" t="str">
        <f>IF(OR(G129="",H129="",U129=""),"",IFERROR(VLOOKUP(G129&amp;H129&amp;U129,※編集不可※選択項目!$M$3:$R$51,5,FALSE),"該当なし"))</f>
        <v/>
      </c>
      <c r="J129" s="97"/>
      <c r="K129" s="15"/>
      <c r="L129" s="248"/>
      <c r="M129" s="15"/>
      <c r="N129" s="97"/>
      <c r="O129" s="97"/>
      <c r="P129" s="97"/>
      <c r="Q129" s="97"/>
      <c r="R129" s="97"/>
      <c r="S129" s="18" t="str">
        <f t="shared" si="52"/>
        <v/>
      </c>
      <c r="T129" s="15"/>
      <c r="U129" s="15"/>
      <c r="V129" s="15"/>
      <c r="W129" s="15"/>
      <c r="X129" s="15"/>
      <c r="Y129" s="15"/>
      <c r="Z129" s="16"/>
      <c r="AA129" s="16"/>
      <c r="AB129" s="101" t="str">
        <f>IF($C129&lt;&gt;"",※編集不可※選択項目!$J$2,"")</f>
        <v/>
      </c>
      <c r="AC129" s="23"/>
      <c r="AD129" s="97"/>
      <c r="AE129" s="99"/>
      <c r="AF129" s="201" t="str">
        <f t="shared" si="50"/>
        <v>-</v>
      </c>
      <c r="AG129" s="219"/>
      <c r="AH129" s="220"/>
      <c r="AI129" s="121" t="str">
        <f t="shared" si="46"/>
        <v/>
      </c>
      <c r="AJ129" s="221"/>
      <c r="AK129" s="222"/>
      <c r="AL129" s="223"/>
      <c r="AM129" s="224">
        <f>IFERROR(INDEX(※編集不可※選択項目!$R$3:$R$51,MATCH(BQ129,※編集不可※選択項目!$T$3:$T$51,0)),0)</f>
        <v>0</v>
      </c>
      <c r="AN129" s="224" t="str">
        <f t="shared" si="53"/>
        <v/>
      </c>
      <c r="AO129" s="224" t="str">
        <f>IF(BR129=※編集不可※選択項目!$L$3,VLOOKUP('新規登録用（本体）'!U129,※編集不可※選択項目!$P$2:$R$13,3,TRUE),AP129)</f>
        <v/>
      </c>
      <c r="AP129" s="224" t="str">
        <f>IF(BR129=※編集不可※選択項目!$L$15,VLOOKUP('新規登録用（本体）'!U129,※編集不可※選択項目!$P$14:$R$25,3,TRUE),AQ129)</f>
        <v/>
      </c>
      <c r="AQ129" s="224" t="str">
        <f>IF(BR129=※編集不可※選択項目!$L$27,VLOOKUP('新規登録用（本体）'!U129,※編集不可※選択項目!$P$26:$R$41,3,TRUE),AR129)</f>
        <v/>
      </c>
      <c r="AR129" s="224" t="str">
        <f>IF(BR129=※編集不可※選択項目!$L$43,VLOOKUP('新規登録用（本体）'!U129,※編集不可※選択項目!$P$42:$R$46,3,TRUE),AS129)</f>
        <v/>
      </c>
      <c r="AS129" s="224" t="str">
        <f>IF(BR129=※編集不可※選択項目!$L$48,VLOOKUP('新規登録用（本体）'!U129,※編集不可※選択項目!$P$47:$R$51,3,TRUE),"")</f>
        <v/>
      </c>
      <c r="AT129" s="225">
        <f>IFERROR(VLOOKUP(Y129&amp;G129&amp;H129,※編集不可※選択項目!X:Y,2,FALSE),0)</f>
        <v>0</v>
      </c>
      <c r="AU129" s="224">
        <f t="shared" si="47"/>
        <v>0</v>
      </c>
      <c r="AV129" s="224">
        <f>IFERROR(INDEX(※編集不可※選択項目!$S$3:$S$51,MATCH(BQ129,※編集不可※選択項目!$T$3:$T$51,0)),0)</f>
        <v>0</v>
      </c>
      <c r="AW129" s="224" t="str">
        <f t="shared" si="54"/>
        <v/>
      </c>
      <c r="AX129" s="224" t="str">
        <f>IF(BR129=※編集不可※選択項目!$L$3,VLOOKUP('新規登録用（本体）'!U129,※編集不可※選択項目!$P$2:$S$13,4,TRUE),AY129)</f>
        <v/>
      </c>
      <c r="AY129" s="224" t="str">
        <f>IF(BR129=※編集不可※選択項目!$L$15,VLOOKUP('新規登録用（本体）'!U129,※編集不可※選択項目!$P$14:$S$25,4,TRUE),AZ129)</f>
        <v/>
      </c>
      <c r="AZ129" s="224" t="str">
        <f>IF(BR129=※編集不可※選択項目!$L$27,VLOOKUP('新規登録用（本体）'!U129,※編集不可※選択項目!$P$26:$S$41,4,TRUE),BA129)</f>
        <v/>
      </c>
      <c r="BA129" s="224" t="str">
        <f>IF(BR129=※編集不可※選択項目!$L$43,VLOOKUP('新規登録用（本体）'!U129,※編集不可※選択項目!$P$42:$S$46,4,TRUE),BB129)</f>
        <v/>
      </c>
      <c r="BB129" s="224" t="str">
        <f>IF(BR129=※編集不可※選択項目!$L$48,VLOOKUP('新規登録用（本体）'!U129,※編集不可※選択項目!$P$47:$S$51,4,TRUE),"")</f>
        <v/>
      </c>
      <c r="BC129" s="225">
        <f>IFERROR(VLOOKUP(Y129&amp;G129&amp;H129,※編集不可※選択項目!X:Y,2,FALSE),0)</f>
        <v>0</v>
      </c>
      <c r="BD129" s="225">
        <f t="shared" si="48"/>
        <v>0</v>
      </c>
      <c r="BE129" s="225"/>
      <c r="BF129" s="225"/>
      <c r="BG129" s="225"/>
      <c r="BH129" s="225" t="str">
        <f t="shared" si="55"/>
        <v/>
      </c>
      <c r="BI129" s="226">
        <f t="shared" si="56"/>
        <v>0</v>
      </c>
      <c r="BJ129" s="226">
        <f t="shared" si="57"/>
        <v>0</v>
      </c>
      <c r="BK129" s="262">
        <f t="shared" si="51"/>
        <v>0</v>
      </c>
      <c r="BL129" s="226">
        <f t="shared" si="40"/>
        <v>0</v>
      </c>
      <c r="BM129" s="226" t="str">
        <f t="shared" si="58"/>
        <v/>
      </c>
      <c r="BN129" s="227">
        <f t="shared" si="59"/>
        <v>0</v>
      </c>
      <c r="BO129" s="227">
        <f t="shared" si="41"/>
        <v>0</v>
      </c>
      <c r="BP129" s="208" t="str">
        <f t="shared" si="42"/>
        <v>＜従来枠＞0 ＜トップ性能枠＞0</v>
      </c>
      <c r="BQ129" s="208" t="str">
        <f>'新規登録用（本体）'!G129&amp;'新規登録用（本体）'!H129&amp;'新規登録用（本体）'!I129</f>
        <v/>
      </c>
      <c r="BR129" s="126" t="str">
        <f t="shared" si="60"/>
        <v/>
      </c>
      <c r="BS129" s="208" t="str">
        <f t="shared" si="61"/>
        <v/>
      </c>
      <c r="BT129" s="227">
        <f t="shared" si="49"/>
        <v>0</v>
      </c>
    </row>
    <row r="130" spans="1:72" s="208" customFormat="1" ht="25.35" customHeight="1" x14ac:dyDescent="0.2">
      <c r="A130" s="210">
        <f t="shared" si="43"/>
        <v>119</v>
      </c>
      <c r="B130" s="171" t="str">
        <f t="shared" si="39"/>
        <v/>
      </c>
      <c r="C130" s="44"/>
      <c r="D130" s="17" t="str">
        <f t="shared" si="44"/>
        <v/>
      </c>
      <c r="E130" s="17" t="str">
        <f t="shared" si="45"/>
        <v/>
      </c>
      <c r="F130" s="97"/>
      <c r="G130" s="16"/>
      <c r="H130" s="15"/>
      <c r="I130" s="17" t="str">
        <f>IF(OR(G130="",H130="",U130=""),"",IFERROR(VLOOKUP(G130&amp;H130&amp;U130,※編集不可※選択項目!$M$3:$R$51,5,FALSE),"該当なし"))</f>
        <v/>
      </c>
      <c r="J130" s="97"/>
      <c r="K130" s="15"/>
      <c r="L130" s="248"/>
      <c r="M130" s="15"/>
      <c r="N130" s="97"/>
      <c r="O130" s="97"/>
      <c r="P130" s="97"/>
      <c r="Q130" s="97"/>
      <c r="R130" s="97"/>
      <c r="S130" s="18" t="str">
        <f t="shared" si="52"/>
        <v/>
      </c>
      <c r="T130" s="15"/>
      <c r="U130" s="15"/>
      <c r="V130" s="15"/>
      <c r="W130" s="15"/>
      <c r="X130" s="15"/>
      <c r="Y130" s="15"/>
      <c r="Z130" s="16"/>
      <c r="AA130" s="16"/>
      <c r="AB130" s="101" t="str">
        <f>IF($C130&lt;&gt;"",※編集不可※選択項目!$J$2,"")</f>
        <v/>
      </c>
      <c r="AC130" s="23"/>
      <c r="AD130" s="97"/>
      <c r="AE130" s="99"/>
      <c r="AF130" s="201" t="str">
        <f t="shared" si="50"/>
        <v>-</v>
      </c>
      <c r="AG130" s="219"/>
      <c r="AH130" s="220"/>
      <c r="AI130" s="121" t="str">
        <f t="shared" si="46"/>
        <v/>
      </c>
      <c r="AJ130" s="221"/>
      <c r="AK130" s="222"/>
      <c r="AL130" s="223"/>
      <c r="AM130" s="224">
        <f>IFERROR(INDEX(※編集不可※選択項目!$R$3:$R$51,MATCH(BQ130,※編集不可※選択項目!$T$3:$T$51,0)),0)</f>
        <v>0</v>
      </c>
      <c r="AN130" s="224" t="str">
        <f t="shared" si="53"/>
        <v/>
      </c>
      <c r="AO130" s="224" t="str">
        <f>IF(BR130=※編集不可※選択項目!$L$3,VLOOKUP('新規登録用（本体）'!U130,※編集不可※選択項目!$P$2:$R$13,3,TRUE),AP130)</f>
        <v/>
      </c>
      <c r="AP130" s="224" t="str">
        <f>IF(BR130=※編集不可※選択項目!$L$15,VLOOKUP('新規登録用（本体）'!U130,※編集不可※選択項目!$P$14:$R$25,3,TRUE),AQ130)</f>
        <v/>
      </c>
      <c r="AQ130" s="224" t="str">
        <f>IF(BR130=※編集不可※選択項目!$L$27,VLOOKUP('新規登録用（本体）'!U130,※編集不可※選択項目!$P$26:$R$41,3,TRUE),AR130)</f>
        <v/>
      </c>
      <c r="AR130" s="224" t="str">
        <f>IF(BR130=※編集不可※選択項目!$L$43,VLOOKUP('新規登録用（本体）'!U130,※編集不可※選択項目!$P$42:$R$46,3,TRUE),AS130)</f>
        <v/>
      </c>
      <c r="AS130" s="224" t="str">
        <f>IF(BR130=※編集不可※選択項目!$L$48,VLOOKUP('新規登録用（本体）'!U130,※編集不可※選択項目!$P$47:$R$51,3,TRUE),"")</f>
        <v/>
      </c>
      <c r="AT130" s="225">
        <f>IFERROR(VLOOKUP(Y130&amp;G130&amp;H130,※編集不可※選択項目!X:Y,2,FALSE),0)</f>
        <v>0</v>
      </c>
      <c r="AU130" s="224">
        <f t="shared" si="47"/>
        <v>0</v>
      </c>
      <c r="AV130" s="224">
        <f>IFERROR(INDEX(※編集不可※選択項目!$S$3:$S$51,MATCH(BQ130,※編集不可※選択項目!$T$3:$T$51,0)),0)</f>
        <v>0</v>
      </c>
      <c r="AW130" s="224" t="str">
        <f t="shared" si="54"/>
        <v/>
      </c>
      <c r="AX130" s="224" t="str">
        <f>IF(BR130=※編集不可※選択項目!$L$3,VLOOKUP('新規登録用（本体）'!U130,※編集不可※選択項目!$P$2:$S$13,4,TRUE),AY130)</f>
        <v/>
      </c>
      <c r="AY130" s="224" t="str">
        <f>IF(BR130=※編集不可※選択項目!$L$15,VLOOKUP('新規登録用（本体）'!U130,※編集不可※選択項目!$P$14:$S$25,4,TRUE),AZ130)</f>
        <v/>
      </c>
      <c r="AZ130" s="224" t="str">
        <f>IF(BR130=※編集不可※選択項目!$L$27,VLOOKUP('新規登録用（本体）'!U130,※編集不可※選択項目!$P$26:$S$41,4,TRUE),BA130)</f>
        <v/>
      </c>
      <c r="BA130" s="224" t="str">
        <f>IF(BR130=※編集不可※選択項目!$L$43,VLOOKUP('新規登録用（本体）'!U130,※編集不可※選択項目!$P$42:$S$46,4,TRUE),BB130)</f>
        <v/>
      </c>
      <c r="BB130" s="224" t="str">
        <f>IF(BR130=※編集不可※選択項目!$L$48,VLOOKUP('新規登録用（本体）'!U130,※編集不可※選択項目!$P$47:$S$51,4,TRUE),"")</f>
        <v/>
      </c>
      <c r="BC130" s="225">
        <f>IFERROR(VLOOKUP(Y130&amp;G130&amp;H130,※編集不可※選択項目!X:Y,2,FALSE),0)</f>
        <v>0</v>
      </c>
      <c r="BD130" s="225">
        <f t="shared" si="48"/>
        <v>0</v>
      </c>
      <c r="BE130" s="225"/>
      <c r="BF130" s="225"/>
      <c r="BG130" s="225"/>
      <c r="BH130" s="225" t="str">
        <f t="shared" si="55"/>
        <v/>
      </c>
      <c r="BI130" s="226">
        <f t="shared" si="56"/>
        <v>0</v>
      </c>
      <c r="BJ130" s="226">
        <f t="shared" si="57"/>
        <v>0</v>
      </c>
      <c r="BK130" s="262">
        <f t="shared" si="51"/>
        <v>0</v>
      </c>
      <c r="BL130" s="226">
        <f t="shared" si="40"/>
        <v>0</v>
      </c>
      <c r="BM130" s="226" t="str">
        <f t="shared" si="58"/>
        <v/>
      </c>
      <c r="BN130" s="227">
        <f t="shared" si="59"/>
        <v>0</v>
      </c>
      <c r="BO130" s="227">
        <f t="shared" si="41"/>
        <v>0</v>
      </c>
      <c r="BP130" s="208" t="str">
        <f t="shared" si="42"/>
        <v>＜従来枠＞0 ＜トップ性能枠＞0</v>
      </c>
      <c r="BQ130" s="208" t="str">
        <f>'新規登録用（本体）'!G130&amp;'新規登録用（本体）'!H130&amp;'新規登録用（本体）'!I130</f>
        <v/>
      </c>
      <c r="BR130" s="126" t="str">
        <f t="shared" si="60"/>
        <v/>
      </c>
      <c r="BS130" s="208" t="str">
        <f t="shared" si="61"/>
        <v/>
      </c>
      <c r="BT130" s="227">
        <f t="shared" si="49"/>
        <v>0</v>
      </c>
    </row>
    <row r="131" spans="1:72" s="208" customFormat="1" ht="25.35" customHeight="1" x14ac:dyDescent="0.2">
      <c r="A131" s="210">
        <f t="shared" si="43"/>
        <v>120</v>
      </c>
      <c r="B131" s="171" t="str">
        <f t="shared" si="39"/>
        <v/>
      </c>
      <c r="C131" s="44"/>
      <c r="D131" s="17" t="str">
        <f t="shared" si="44"/>
        <v/>
      </c>
      <c r="E131" s="17" t="str">
        <f t="shared" si="45"/>
        <v/>
      </c>
      <c r="F131" s="97"/>
      <c r="G131" s="16"/>
      <c r="H131" s="15"/>
      <c r="I131" s="17" t="str">
        <f>IF(OR(G131="",H131="",U131=""),"",IFERROR(VLOOKUP(G131&amp;H131&amp;U131,※編集不可※選択項目!$M$3:$R$51,5,FALSE),"該当なし"))</f>
        <v/>
      </c>
      <c r="J131" s="97"/>
      <c r="K131" s="15"/>
      <c r="L131" s="248"/>
      <c r="M131" s="15"/>
      <c r="N131" s="97"/>
      <c r="O131" s="97"/>
      <c r="P131" s="97"/>
      <c r="Q131" s="97"/>
      <c r="R131" s="97"/>
      <c r="S131" s="18" t="str">
        <f t="shared" si="52"/>
        <v/>
      </c>
      <c r="T131" s="15"/>
      <c r="U131" s="15"/>
      <c r="V131" s="15"/>
      <c r="W131" s="15"/>
      <c r="X131" s="15"/>
      <c r="Y131" s="15"/>
      <c r="Z131" s="16"/>
      <c r="AA131" s="16"/>
      <c r="AB131" s="101" t="str">
        <f>IF($C131&lt;&gt;"",※編集不可※選択項目!$J$2,"")</f>
        <v/>
      </c>
      <c r="AC131" s="23"/>
      <c r="AD131" s="97"/>
      <c r="AE131" s="99"/>
      <c r="AF131" s="201" t="str">
        <f t="shared" si="50"/>
        <v>-</v>
      </c>
      <c r="AG131" s="219"/>
      <c r="AH131" s="220"/>
      <c r="AI131" s="121" t="str">
        <f t="shared" si="46"/>
        <v/>
      </c>
      <c r="AJ131" s="221"/>
      <c r="AK131" s="222"/>
      <c r="AL131" s="223"/>
      <c r="AM131" s="224">
        <f>IFERROR(INDEX(※編集不可※選択項目!$R$3:$R$51,MATCH(BQ131,※編集不可※選択項目!$T$3:$T$51,0)),0)</f>
        <v>0</v>
      </c>
      <c r="AN131" s="224" t="str">
        <f t="shared" si="53"/>
        <v/>
      </c>
      <c r="AO131" s="224" t="str">
        <f>IF(BR131=※編集不可※選択項目!$L$3,VLOOKUP('新規登録用（本体）'!U131,※編集不可※選択項目!$P$2:$R$13,3,TRUE),AP131)</f>
        <v/>
      </c>
      <c r="AP131" s="224" t="str">
        <f>IF(BR131=※編集不可※選択項目!$L$15,VLOOKUP('新規登録用（本体）'!U131,※編集不可※選択項目!$P$14:$R$25,3,TRUE),AQ131)</f>
        <v/>
      </c>
      <c r="AQ131" s="224" t="str">
        <f>IF(BR131=※編集不可※選択項目!$L$27,VLOOKUP('新規登録用（本体）'!U131,※編集不可※選択項目!$P$26:$R$41,3,TRUE),AR131)</f>
        <v/>
      </c>
      <c r="AR131" s="224" t="str">
        <f>IF(BR131=※編集不可※選択項目!$L$43,VLOOKUP('新規登録用（本体）'!U131,※編集不可※選択項目!$P$42:$R$46,3,TRUE),AS131)</f>
        <v/>
      </c>
      <c r="AS131" s="224" t="str">
        <f>IF(BR131=※編集不可※選択項目!$L$48,VLOOKUP('新規登録用（本体）'!U131,※編集不可※選択項目!$P$47:$R$51,3,TRUE),"")</f>
        <v/>
      </c>
      <c r="AT131" s="225">
        <f>IFERROR(VLOOKUP(Y131&amp;G131&amp;H131,※編集不可※選択項目!X:Y,2,FALSE),0)</f>
        <v>0</v>
      </c>
      <c r="AU131" s="224">
        <f t="shared" si="47"/>
        <v>0</v>
      </c>
      <c r="AV131" s="224">
        <f>IFERROR(INDEX(※編集不可※選択項目!$S$3:$S$51,MATCH(BQ131,※編集不可※選択項目!$T$3:$T$51,0)),0)</f>
        <v>0</v>
      </c>
      <c r="AW131" s="224" t="str">
        <f t="shared" si="54"/>
        <v/>
      </c>
      <c r="AX131" s="224" t="str">
        <f>IF(BR131=※編集不可※選択項目!$L$3,VLOOKUP('新規登録用（本体）'!U131,※編集不可※選択項目!$P$2:$S$13,4,TRUE),AY131)</f>
        <v/>
      </c>
      <c r="AY131" s="224" t="str">
        <f>IF(BR131=※編集不可※選択項目!$L$15,VLOOKUP('新規登録用（本体）'!U131,※編集不可※選択項目!$P$14:$S$25,4,TRUE),AZ131)</f>
        <v/>
      </c>
      <c r="AZ131" s="224" t="str">
        <f>IF(BR131=※編集不可※選択項目!$L$27,VLOOKUP('新規登録用（本体）'!U131,※編集不可※選択項目!$P$26:$S$41,4,TRUE),BA131)</f>
        <v/>
      </c>
      <c r="BA131" s="224" t="str">
        <f>IF(BR131=※編集不可※選択項目!$L$43,VLOOKUP('新規登録用（本体）'!U131,※編集不可※選択項目!$P$42:$S$46,4,TRUE),BB131)</f>
        <v/>
      </c>
      <c r="BB131" s="224" t="str">
        <f>IF(BR131=※編集不可※選択項目!$L$48,VLOOKUP('新規登録用（本体）'!U131,※編集不可※選択項目!$P$47:$S$51,4,TRUE),"")</f>
        <v/>
      </c>
      <c r="BC131" s="225">
        <f>IFERROR(VLOOKUP(Y131&amp;G131&amp;H131,※編集不可※選択項目!X:Y,2,FALSE),0)</f>
        <v>0</v>
      </c>
      <c r="BD131" s="225">
        <f t="shared" si="48"/>
        <v>0</v>
      </c>
      <c r="BE131" s="225"/>
      <c r="BF131" s="225"/>
      <c r="BG131" s="225"/>
      <c r="BH131" s="225" t="str">
        <f t="shared" si="55"/>
        <v/>
      </c>
      <c r="BI131" s="226">
        <f t="shared" si="56"/>
        <v>0</v>
      </c>
      <c r="BJ131" s="226">
        <f t="shared" si="57"/>
        <v>0</v>
      </c>
      <c r="BK131" s="262">
        <f t="shared" si="51"/>
        <v>0</v>
      </c>
      <c r="BL131" s="226">
        <f t="shared" si="40"/>
        <v>0</v>
      </c>
      <c r="BM131" s="226" t="str">
        <f t="shared" si="58"/>
        <v/>
      </c>
      <c r="BN131" s="227">
        <f t="shared" si="59"/>
        <v>0</v>
      </c>
      <c r="BO131" s="227">
        <f t="shared" si="41"/>
        <v>0</v>
      </c>
      <c r="BP131" s="208" t="str">
        <f t="shared" si="42"/>
        <v>＜従来枠＞0 ＜トップ性能枠＞0</v>
      </c>
      <c r="BQ131" s="208" t="str">
        <f>'新規登録用（本体）'!G131&amp;'新規登録用（本体）'!H131&amp;'新規登録用（本体）'!I131</f>
        <v/>
      </c>
      <c r="BR131" s="126" t="str">
        <f t="shared" si="60"/>
        <v/>
      </c>
      <c r="BS131" s="208" t="str">
        <f t="shared" si="61"/>
        <v/>
      </c>
      <c r="BT131" s="227">
        <f t="shared" si="49"/>
        <v>0</v>
      </c>
    </row>
    <row r="132" spans="1:72" s="208" customFormat="1" ht="25.35" customHeight="1" x14ac:dyDescent="0.2">
      <c r="A132" s="210">
        <f t="shared" si="43"/>
        <v>121</v>
      </c>
      <c r="B132" s="171" t="str">
        <f t="shared" si="39"/>
        <v/>
      </c>
      <c r="C132" s="44"/>
      <c r="D132" s="17" t="str">
        <f t="shared" si="44"/>
        <v/>
      </c>
      <c r="E132" s="17" t="str">
        <f t="shared" si="45"/>
        <v/>
      </c>
      <c r="F132" s="97"/>
      <c r="G132" s="16"/>
      <c r="H132" s="15"/>
      <c r="I132" s="17" t="str">
        <f>IF(OR(G132="",H132="",U132=""),"",IFERROR(VLOOKUP(G132&amp;H132&amp;U132,※編集不可※選択項目!$M$3:$R$51,5,FALSE),"該当なし"))</f>
        <v/>
      </c>
      <c r="J132" s="97"/>
      <c r="K132" s="15"/>
      <c r="L132" s="248"/>
      <c r="M132" s="15"/>
      <c r="N132" s="97"/>
      <c r="O132" s="97"/>
      <c r="P132" s="97"/>
      <c r="Q132" s="97"/>
      <c r="R132" s="97"/>
      <c r="S132" s="18" t="str">
        <f t="shared" si="52"/>
        <v/>
      </c>
      <c r="T132" s="15"/>
      <c r="U132" s="15"/>
      <c r="V132" s="15"/>
      <c r="W132" s="15"/>
      <c r="X132" s="15"/>
      <c r="Y132" s="15"/>
      <c r="Z132" s="16"/>
      <c r="AA132" s="16"/>
      <c r="AB132" s="101" t="str">
        <f>IF($C132&lt;&gt;"",※編集不可※選択項目!$J$2,"")</f>
        <v/>
      </c>
      <c r="AC132" s="23"/>
      <c r="AD132" s="97"/>
      <c r="AE132" s="99"/>
      <c r="AF132" s="201" t="str">
        <f t="shared" si="50"/>
        <v>-</v>
      </c>
      <c r="AG132" s="219"/>
      <c r="AH132" s="220"/>
      <c r="AI132" s="121" t="str">
        <f t="shared" si="46"/>
        <v/>
      </c>
      <c r="AJ132" s="221"/>
      <c r="AK132" s="222"/>
      <c r="AL132" s="223"/>
      <c r="AM132" s="224">
        <f>IFERROR(INDEX(※編集不可※選択項目!$R$3:$R$51,MATCH(BQ132,※編集不可※選択項目!$T$3:$T$51,0)),0)</f>
        <v>0</v>
      </c>
      <c r="AN132" s="224" t="str">
        <f t="shared" si="53"/>
        <v/>
      </c>
      <c r="AO132" s="224" t="str">
        <f>IF(BR132=※編集不可※選択項目!$L$3,VLOOKUP('新規登録用（本体）'!U132,※編集不可※選択項目!$P$2:$R$13,3,TRUE),AP132)</f>
        <v/>
      </c>
      <c r="AP132" s="224" t="str">
        <f>IF(BR132=※編集不可※選択項目!$L$15,VLOOKUP('新規登録用（本体）'!U132,※編集不可※選択項目!$P$14:$R$25,3,TRUE),AQ132)</f>
        <v/>
      </c>
      <c r="AQ132" s="224" t="str">
        <f>IF(BR132=※編集不可※選択項目!$L$27,VLOOKUP('新規登録用（本体）'!U132,※編集不可※選択項目!$P$26:$R$41,3,TRUE),AR132)</f>
        <v/>
      </c>
      <c r="AR132" s="224" t="str">
        <f>IF(BR132=※編集不可※選択項目!$L$43,VLOOKUP('新規登録用（本体）'!U132,※編集不可※選択項目!$P$42:$R$46,3,TRUE),AS132)</f>
        <v/>
      </c>
      <c r="AS132" s="224" t="str">
        <f>IF(BR132=※編集不可※選択項目!$L$48,VLOOKUP('新規登録用（本体）'!U132,※編集不可※選択項目!$P$47:$R$51,3,TRUE),"")</f>
        <v/>
      </c>
      <c r="AT132" s="225">
        <f>IFERROR(VLOOKUP(Y132&amp;G132&amp;H132,※編集不可※選択項目!X:Y,2,FALSE),0)</f>
        <v>0</v>
      </c>
      <c r="AU132" s="224">
        <f t="shared" si="47"/>
        <v>0</v>
      </c>
      <c r="AV132" s="224">
        <f>IFERROR(INDEX(※編集不可※選択項目!$S$3:$S$51,MATCH(BQ132,※編集不可※選択項目!$T$3:$T$51,0)),0)</f>
        <v>0</v>
      </c>
      <c r="AW132" s="224" t="str">
        <f t="shared" si="54"/>
        <v/>
      </c>
      <c r="AX132" s="224" t="str">
        <f>IF(BR132=※編集不可※選択項目!$L$3,VLOOKUP('新規登録用（本体）'!U132,※編集不可※選択項目!$P$2:$S$13,4,TRUE),AY132)</f>
        <v/>
      </c>
      <c r="AY132" s="224" t="str">
        <f>IF(BR132=※編集不可※選択項目!$L$15,VLOOKUP('新規登録用（本体）'!U132,※編集不可※選択項目!$P$14:$S$25,4,TRUE),AZ132)</f>
        <v/>
      </c>
      <c r="AZ132" s="224" t="str">
        <f>IF(BR132=※編集不可※選択項目!$L$27,VLOOKUP('新規登録用（本体）'!U132,※編集不可※選択項目!$P$26:$S$41,4,TRUE),BA132)</f>
        <v/>
      </c>
      <c r="BA132" s="224" t="str">
        <f>IF(BR132=※編集不可※選択項目!$L$43,VLOOKUP('新規登録用（本体）'!U132,※編集不可※選択項目!$P$42:$S$46,4,TRUE),BB132)</f>
        <v/>
      </c>
      <c r="BB132" s="224" t="str">
        <f>IF(BR132=※編集不可※選択項目!$L$48,VLOOKUP('新規登録用（本体）'!U132,※編集不可※選択項目!$P$47:$S$51,4,TRUE),"")</f>
        <v/>
      </c>
      <c r="BC132" s="225">
        <f>IFERROR(VLOOKUP(Y132&amp;G132&amp;H132,※編集不可※選択項目!X:Y,2,FALSE),0)</f>
        <v>0</v>
      </c>
      <c r="BD132" s="225">
        <f t="shared" si="48"/>
        <v>0</v>
      </c>
      <c r="BE132" s="225"/>
      <c r="BF132" s="225"/>
      <c r="BG132" s="225"/>
      <c r="BH132" s="225" t="str">
        <f t="shared" si="55"/>
        <v/>
      </c>
      <c r="BI132" s="226">
        <f t="shared" si="56"/>
        <v>0</v>
      </c>
      <c r="BJ132" s="226">
        <f t="shared" si="57"/>
        <v>0</v>
      </c>
      <c r="BK132" s="262">
        <f t="shared" si="51"/>
        <v>0</v>
      </c>
      <c r="BL132" s="226">
        <f t="shared" si="40"/>
        <v>0</v>
      </c>
      <c r="BM132" s="226" t="str">
        <f t="shared" si="58"/>
        <v/>
      </c>
      <c r="BN132" s="227">
        <f t="shared" si="59"/>
        <v>0</v>
      </c>
      <c r="BO132" s="227">
        <f t="shared" si="41"/>
        <v>0</v>
      </c>
      <c r="BP132" s="208" t="str">
        <f t="shared" si="42"/>
        <v>＜従来枠＞0 ＜トップ性能枠＞0</v>
      </c>
      <c r="BQ132" s="208" t="str">
        <f>'新規登録用（本体）'!G132&amp;'新規登録用（本体）'!H132&amp;'新規登録用（本体）'!I132</f>
        <v/>
      </c>
      <c r="BR132" s="126" t="str">
        <f t="shared" si="60"/>
        <v/>
      </c>
      <c r="BS132" s="208" t="str">
        <f t="shared" si="61"/>
        <v/>
      </c>
      <c r="BT132" s="227">
        <f t="shared" si="49"/>
        <v>0</v>
      </c>
    </row>
    <row r="133" spans="1:72" s="208" customFormat="1" ht="25.35" customHeight="1" x14ac:dyDescent="0.2">
      <c r="A133" s="210">
        <f t="shared" si="43"/>
        <v>122</v>
      </c>
      <c r="B133" s="171" t="str">
        <f t="shared" si="39"/>
        <v/>
      </c>
      <c r="C133" s="44"/>
      <c r="D133" s="17" t="str">
        <f t="shared" si="44"/>
        <v/>
      </c>
      <c r="E133" s="17" t="str">
        <f t="shared" si="45"/>
        <v/>
      </c>
      <c r="F133" s="97"/>
      <c r="G133" s="16"/>
      <c r="H133" s="15"/>
      <c r="I133" s="17" t="str">
        <f>IF(OR(G133="",H133="",U133=""),"",IFERROR(VLOOKUP(G133&amp;H133&amp;U133,※編集不可※選択項目!$M$3:$R$51,5,FALSE),"該当なし"))</f>
        <v/>
      </c>
      <c r="J133" s="97"/>
      <c r="K133" s="15"/>
      <c r="L133" s="248"/>
      <c r="M133" s="15"/>
      <c r="N133" s="97"/>
      <c r="O133" s="97"/>
      <c r="P133" s="97"/>
      <c r="Q133" s="97"/>
      <c r="R133" s="97"/>
      <c r="S133" s="18" t="str">
        <f t="shared" si="52"/>
        <v/>
      </c>
      <c r="T133" s="15"/>
      <c r="U133" s="15"/>
      <c r="V133" s="15"/>
      <c r="W133" s="15"/>
      <c r="X133" s="15"/>
      <c r="Y133" s="15"/>
      <c r="Z133" s="16"/>
      <c r="AA133" s="16"/>
      <c r="AB133" s="101" t="str">
        <f>IF($C133&lt;&gt;"",※編集不可※選択項目!$J$2,"")</f>
        <v/>
      </c>
      <c r="AC133" s="23"/>
      <c r="AD133" s="97"/>
      <c r="AE133" s="99"/>
      <c r="AF133" s="201" t="str">
        <f t="shared" si="50"/>
        <v>-</v>
      </c>
      <c r="AG133" s="219"/>
      <c r="AH133" s="220"/>
      <c r="AI133" s="121" t="str">
        <f t="shared" si="46"/>
        <v/>
      </c>
      <c r="AJ133" s="221"/>
      <c r="AK133" s="222"/>
      <c r="AL133" s="223"/>
      <c r="AM133" s="224">
        <f>IFERROR(INDEX(※編集不可※選択項目!$R$3:$R$51,MATCH(BQ133,※編集不可※選択項目!$T$3:$T$51,0)),0)</f>
        <v>0</v>
      </c>
      <c r="AN133" s="224" t="str">
        <f t="shared" si="53"/>
        <v/>
      </c>
      <c r="AO133" s="224" t="str">
        <f>IF(BR133=※編集不可※選択項目!$L$3,VLOOKUP('新規登録用（本体）'!U133,※編集不可※選択項目!$P$2:$R$13,3,TRUE),AP133)</f>
        <v/>
      </c>
      <c r="AP133" s="224" t="str">
        <f>IF(BR133=※編集不可※選択項目!$L$15,VLOOKUP('新規登録用（本体）'!U133,※編集不可※選択項目!$P$14:$R$25,3,TRUE),AQ133)</f>
        <v/>
      </c>
      <c r="AQ133" s="224" t="str">
        <f>IF(BR133=※編集不可※選択項目!$L$27,VLOOKUP('新規登録用（本体）'!U133,※編集不可※選択項目!$P$26:$R$41,3,TRUE),AR133)</f>
        <v/>
      </c>
      <c r="AR133" s="224" t="str">
        <f>IF(BR133=※編集不可※選択項目!$L$43,VLOOKUP('新規登録用（本体）'!U133,※編集不可※選択項目!$P$42:$R$46,3,TRUE),AS133)</f>
        <v/>
      </c>
      <c r="AS133" s="224" t="str">
        <f>IF(BR133=※編集不可※選択項目!$L$48,VLOOKUP('新規登録用（本体）'!U133,※編集不可※選択項目!$P$47:$R$51,3,TRUE),"")</f>
        <v/>
      </c>
      <c r="AT133" s="225">
        <f>IFERROR(VLOOKUP(Y133&amp;G133&amp;H133,※編集不可※選択項目!X:Y,2,FALSE),0)</f>
        <v>0</v>
      </c>
      <c r="AU133" s="224">
        <f t="shared" si="47"/>
        <v>0</v>
      </c>
      <c r="AV133" s="224">
        <f>IFERROR(INDEX(※編集不可※選択項目!$S$3:$S$51,MATCH(BQ133,※編集不可※選択項目!$T$3:$T$51,0)),0)</f>
        <v>0</v>
      </c>
      <c r="AW133" s="224" t="str">
        <f t="shared" si="54"/>
        <v/>
      </c>
      <c r="AX133" s="224" t="str">
        <f>IF(BR133=※編集不可※選択項目!$L$3,VLOOKUP('新規登録用（本体）'!U133,※編集不可※選択項目!$P$2:$S$13,4,TRUE),AY133)</f>
        <v/>
      </c>
      <c r="AY133" s="224" t="str">
        <f>IF(BR133=※編集不可※選択項目!$L$15,VLOOKUP('新規登録用（本体）'!U133,※編集不可※選択項目!$P$14:$S$25,4,TRUE),AZ133)</f>
        <v/>
      </c>
      <c r="AZ133" s="224" t="str">
        <f>IF(BR133=※編集不可※選択項目!$L$27,VLOOKUP('新規登録用（本体）'!U133,※編集不可※選択項目!$P$26:$S$41,4,TRUE),BA133)</f>
        <v/>
      </c>
      <c r="BA133" s="224" t="str">
        <f>IF(BR133=※編集不可※選択項目!$L$43,VLOOKUP('新規登録用（本体）'!U133,※編集不可※選択項目!$P$42:$S$46,4,TRUE),BB133)</f>
        <v/>
      </c>
      <c r="BB133" s="224" t="str">
        <f>IF(BR133=※編集不可※選択項目!$L$48,VLOOKUP('新規登録用（本体）'!U133,※編集不可※選択項目!$P$47:$S$51,4,TRUE),"")</f>
        <v/>
      </c>
      <c r="BC133" s="225">
        <f>IFERROR(VLOOKUP(Y133&amp;G133&amp;H133,※編集不可※選択項目!X:Y,2,FALSE),0)</f>
        <v>0</v>
      </c>
      <c r="BD133" s="225">
        <f t="shared" si="48"/>
        <v>0</v>
      </c>
      <c r="BE133" s="225"/>
      <c r="BF133" s="225"/>
      <c r="BG133" s="225"/>
      <c r="BH133" s="225" t="str">
        <f t="shared" si="55"/>
        <v/>
      </c>
      <c r="BI133" s="226">
        <f t="shared" si="56"/>
        <v>0</v>
      </c>
      <c r="BJ133" s="226">
        <f t="shared" si="57"/>
        <v>0</v>
      </c>
      <c r="BK133" s="262">
        <f t="shared" si="51"/>
        <v>0</v>
      </c>
      <c r="BL133" s="226">
        <f t="shared" si="40"/>
        <v>0</v>
      </c>
      <c r="BM133" s="226" t="str">
        <f t="shared" si="58"/>
        <v/>
      </c>
      <c r="BN133" s="227">
        <f t="shared" si="59"/>
        <v>0</v>
      </c>
      <c r="BO133" s="227">
        <f t="shared" si="41"/>
        <v>0</v>
      </c>
      <c r="BP133" s="208" t="str">
        <f t="shared" si="42"/>
        <v>＜従来枠＞0 ＜トップ性能枠＞0</v>
      </c>
      <c r="BQ133" s="208" t="str">
        <f>'新規登録用（本体）'!G133&amp;'新規登録用（本体）'!H133&amp;'新規登録用（本体）'!I133</f>
        <v/>
      </c>
      <c r="BR133" s="126" t="str">
        <f t="shared" si="60"/>
        <v/>
      </c>
      <c r="BS133" s="208" t="str">
        <f t="shared" si="61"/>
        <v/>
      </c>
      <c r="BT133" s="227">
        <f t="shared" si="49"/>
        <v>0</v>
      </c>
    </row>
    <row r="134" spans="1:72" s="208" customFormat="1" ht="25.35" customHeight="1" x14ac:dyDescent="0.2">
      <c r="A134" s="210">
        <f t="shared" si="43"/>
        <v>123</v>
      </c>
      <c r="B134" s="171" t="str">
        <f t="shared" si="39"/>
        <v/>
      </c>
      <c r="C134" s="44"/>
      <c r="D134" s="17" t="str">
        <f t="shared" si="44"/>
        <v/>
      </c>
      <c r="E134" s="17" t="str">
        <f t="shared" si="45"/>
        <v/>
      </c>
      <c r="F134" s="97"/>
      <c r="G134" s="16"/>
      <c r="H134" s="15"/>
      <c r="I134" s="17" t="str">
        <f>IF(OR(G134="",H134="",U134=""),"",IFERROR(VLOOKUP(G134&amp;H134&amp;U134,※編集不可※選択項目!$M$3:$R$51,5,FALSE),"該当なし"))</f>
        <v/>
      </c>
      <c r="J134" s="97"/>
      <c r="K134" s="15"/>
      <c r="L134" s="248"/>
      <c r="M134" s="15"/>
      <c r="N134" s="97"/>
      <c r="O134" s="97"/>
      <c r="P134" s="97"/>
      <c r="Q134" s="97"/>
      <c r="R134" s="97"/>
      <c r="S134" s="18" t="str">
        <f t="shared" si="52"/>
        <v/>
      </c>
      <c r="T134" s="15"/>
      <c r="U134" s="15"/>
      <c r="V134" s="15"/>
      <c r="W134" s="15"/>
      <c r="X134" s="15"/>
      <c r="Y134" s="15"/>
      <c r="Z134" s="16"/>
      <c r="AA134" s="16"/>
      <c r="AB134" s="101" t="str">
        <f>IF($C134&lt;&gt;"",※編集不可※選択項目!$J$2,"")</f>
        <v/>
      </c>
      <c r="AC134" s="23"/>
      <c r="AD134" s="97"/>
      <c r="AE134" s="99"/>
      <c r="AF134" s="201" t="str">
        <f t="shared" si="50"/>
        <v>-</v>
      </c>
      <c r="AG134" s="219"/>
      <c r="AH134" s="220"/>
      <c r="AI134" s="121" t="str">
        <f t="shared" si="46"/>
        <v/>
      </c>
      <c r="AJ134" s="221"/>
      <c r="AK134" s="222"/>
      <c r="AL134" s="223"/>
      <c r="AM134" s="224">
        <f>IFERROR(INDEX(※編集不可※選択項目!$R$3:$R$51,MATCH(BQ134,※編集不可※選択項目!$T$3:$T$51,0)),0)</f>
        <v>0</v>
      </c>
      <c r="AN134" s="224" t="str">
        <f t="shared" si="53"/>
        <v/>
      </c>
      <c r="AO134" s="224" t="str">
        <f>IF(BR134=※編集不可※選択項目!$L$3,VLOOKUP('新規登録用（本体）'!U134,※編集不可※選択項目!$P$2:$R$13,3,TRUE),AP134)</f>
        <v/>
      </c>
      <c r="AP134" s="224" t="str">
        <f>IF(BR134=※編集不可※選択項目!$L$15,VLOOKUP('新規登録用（本体）'!U134,※編集不可※選択項目!$P$14:$R$25,3,TRUE),AQ134)</f>
        <v/>
      </c>
      <c r="AQ134" s="224" t="str">
        <f>IF(BR134=※編集不可※選択項目!$L$27,VLOOKUP('新規登録用（本体）'!U134,※編集不可※選択項目!$P$26:$R$41,3,TRUE),AR134)</f>
        <v/>
      </c>
      <c r="AR134" s="224" t="str">
        <f>IF(BR134=※編集不可※選択項目!$L$43,VLOOKUP('新規登録用（本体）'!U134,※編集不可※選択項目!$P$42:$R$46,3,TRUE),AS134)</f>
        <v/>
      </c>
      <c r="AS134" s="224" t="str">
        <f>IF(BR134=※編集不可※選択項目!$L$48,VLOOKUP('新規登録用（本体）'!U134,※編集不可※選択項目!$P$47:$R$51,3,TRUE),"")</f>
        <v/>
      </c>
      <c r="AT134" s="225">
        <f>IFERROR(VLOOKUP(Y134&amp;G134&amp;H134,※編集不可※選択項目!X:Y,2,FALSE),0)</f>
        <v>0</v>
      </c>
      <c r="AU134" s="224">
        <f t="shared" si="47"/>
        <v>0</v>
      </c>
      <c r="AV134" s="224">
        <f>IFERROR(INDEX(※編集不可※選択項目!$S$3:$S$51,MATCH(BQ134,※編集不可※選択項目!$T$3:$T$51,0)),0)</f>
        <v>0</v>
      </c>
      <c r="AW134" s="224" t="str">
        <f t="shared" si="54"/>
        <v/>
      </c>
      <c r="AX134" s="224" t="str">
        <f>IF(BR134=※編集不可※選択項目!$L$3,VLOOKUP('新規登録用（本体）'!U134,※編集不可※選択項目!$P$2:$S$13,4,TRUE),AY134)</f>
        <v/>
      </c>
      <c r="AY134" s="224" t="str">
        <f>IF(BR134=※編集不可※選択項目!$L$15,VLOOKUP('新規登録用（本体）'!U134,※編集不可※選択項目!$P$14:$S$25,4,TRUE),AZ134)</f>
        <v/>
      </c>
      <c r="AZ134" s="224" t="str">
        <f>IF(BR134=※編集不可※選択項目!$L$27,VLOOKUP('新規登録用（本体）'!U134,※編集不可※選択項目!$P$26:$S$41,4,TRUE),BA134)</f>
        <v/>
      </c>
      <c r="BA134" s="224" t="str">
        <f>IF(BR134=※編集不可※選択項目!$L$43,VLOOKUP('新規登録用（本体）'!U134,※編集不可※選択項目!$P$42:$S$46,4,TRUE),BB134)</f>
        <v/>
      </c>
      <c r="BB134" s="224" t="str">
        <f>IF(BR134=※編集不可※選択項目!$L$48,VLOOKUP('新規登録用（本体）'!U134,※編集不可※選択項目!$P$47:$S$51,4,TRUE),"")</f>
        <v/>
      </c>
      <c r="BC134" s="225">
        <f>IFERROR(VLOOKUP(Y134&amp;G134&amp;H134,※編集不可※選択項目!X:Y,2,FALSE),0)</f>
        <v>0</v>
      </c>
      <c r="BD134" s="225">
        <f t="shared" si="48"/>
        <v>0</v>
      </c>
      <c r="BE134" s="225"/>
      <c r="BF134" s="225"/>
      <c r="BG134" s="225"/>
      <c r="BH134" s="225" t="str">
        <f t="shared" si="55"/>
        <v/>
      </c>
      <c r="BI134" s="226">
        <f t="shared" si="56"/>
        <v>0</v>
      </c>
      <c r="BJ134" s="226">
        <f t="shared" si="57"/>
        <v>0</v>
      </c>
      <c r="BK134" s="262">
        <f t="shared" si="51"/>
        <v>0</v>
      </c>
      <c r="BL134" s="226">
        <f t="shared" si="40"/>
        <v>0</v>
      </c>
      <c r="BM134" s="226" t="str">
        <f t="shared" si="58"/>
        <v/>
      </c>
      <c r="BN134" s="227">
        <f t="shared" si="59"/>
        <v>0</v>
      </c>
      <c r="BO134" s="227">
        <f t="shared" si="41"/>
        <v>0</v>
      </c>
      <c r="BP134" s="208" t="str">
        <f t="shared" si="42"/>
        <v>＜従来枠＞0 ＜トップ性能枠＞0</v>
      </c>
      <c r="BQ134" s="208" t="str">
        <f>'新規登録用（本体）'!G134&amp;'新規登録用（本体）'!H134&amp;'新規登録用（本体）'!I134</f>
        <v/>
      </c>
      <c r="BR134" s="126" t="str">
        <f t="shared" si="60"/>
        <v/>
      </c>
      <c r="BS134" s="208" t="str">
        <f t="shared" si="61"/>
        <v/>
      </c>
      <c r="BT134" s="227">
        <f t="shared" si="49"/>
        <v>0</v>
      </c>
    </row>
    <row r="135" spans="1:72" s="208" customFormat="1" ht="25.35" customHeight="1" x14ac:dyDescent="0.2">
      <c r="A135" s="210">
        <f t="shared" si="43"/>
        <v>124</v>
      </c>
      <c r="B135" s="171" t="str">
        <f t="shared" si="39"/>
        <v/>
      </c>
      <c r="C135" s="44"/>
      <c r="D135" s="17" t="str">
        <f t="shared" si="44"/>
        <v/>
      </c>
      <c r="E135" s="17" t="str">
        <f t="shared" si="45"/>
        <v/>
      </c>
      <c r="F135" s="97"/>
      <c r="G135" s="16"/>
      <c r="H135" s="15"/>
      <c r="I135" s="17" t="str">
        <f>IF(OR(G135="",H135="",U135=""),"",IFERROR(VLOOKUP(G135&amp;H135&amp;U135,※編集不可※選択項目!$M$3:$R$51,5,FALSE),"該当なし"))</f>
        <v/>
      </c>
      <c r="J135" s="97"/>
      <c r="K135" s="15"/>
      <c r="L135" s="248"/>
      <c r="M135" s="15"/>
      <c r="N135" s="97"/>
      <c r="O135" s="97"/>
      <c r="P135" s="97"/>
      <c r="Q135" s="97"/>
      <c r="R135" s="97"/>
      <c r="S135" s="18" t="str">
        <f t="shared" si="52"/>
        <v/>
      </c>
      <c r="T135" s="15"/>
      <c r="U135" s="15"/>
      <c r="V135" s="15"/>
      <c r="W135" s="15"/>
      <c r="X135" s="15"/>
      <c r="Y135" s="15"/>
      <c r="Z135" s="16"/>
      <c r="AA135" s="16"/>
      <c r="AB135" s="101" t="str">
        <f>IF($C135&lt;&gt;"",※編集不可※選択項目!$J$2,"")</f>
        <v/>
      </c>
      <c r="AC135" s="23"/>
      <c r="AD135" s="97"/>
      <c r="AE135" s="99"/>
      <c r="AF135" s="201" t="str">
        <f t="shared" si="50"/>
        <v>-</v>
      </c>
      <c r="AG135" s="219"/>
      <c r="AH135" s="220"/>
      <c r="AI135" s="121" t="str">
        <f t="shared" si="46"/>
        <v/>
      </c>
      <c r="AJ135" s="221"/>
      <c r="AK135" s="222"/>
      <c r="AL135" s="223"/>
      <c r="AM135" s="224">
        <f>IFERROR(INDEX(※編集不可※選択項目!$R$3:$R$51,MATCH(BQ135,※編集不可※選択項目!$T$3:$T$51,0)),0)</f>
        <v>0</v>
      </c>
      <c r="AN135" s="224" t="str">
        <f t="shared" si="53"/>
        <v/>
      </c>
      <c r="AO135" s="224" t="str">
        <f>IF(BR135=※編集不可※選択項目!$L$3,VLOOKUP('新規登録用（本体）'!U135,※編集不可※選択項目!$P$2:$R$13,3,TRUE),AP135)</f>
        <v/>
      </c>
      <c r="AP135" s="224" t="str">
        <f>IF(BR135=※編集不可※選択項目!$L$15,VLOOKUP('新規登録用（本体）'!U135,※編集不可※選択項目!$P$14:$R$25,3,TRUE),AQ135)</f>
        <v/>
      </c>
      <c r="AQ135" s="224" t="str">
        <f>IF(BR135=※編集不可※選択項目!$L$27,VLOOKUP('新規登録用（本体）'!U135,※編集不可※選択項目!$P$26:$R$41,3,TRUE),AR135)</f>
        <v/>
      </c>
      <c r="AR135" s="224" t="str">
        <f>IF(BR135=※編集不可※選択項目!$L$43,VLOOKUP('新規登録用（本体）'!U135,※編集不可※選択項目!$P$42:$R$46,3,TRUE),AS135)</f>
        <v/>
      </c>
      <c r="AS135" s="224" t="str">
        <f>IF(BR135=※編集不可※選択項目!$L$48,VLOOKUP('新規登録用（本体）'!U135,※編集不可※選択項目!$P$47:$R$51,3,TRUE),"")</f>
        <v/>
      </c>
      <c r="AT135" s="225">
        <f>IFERROR(VLOOKUP(Y135&amp;G135&amp;H135,※編集不可※選択項目!X:Y,2,FALSE),0)</f>
        <v>0</v>
      </c>
      <c r="AU135" s="224">
        <f t="shared" si="47"/>
        <v>0</v>
      </c>
      <c r="AV135" s="224">
        <f>IFERROR(INDEX(※編集不可※選択項目!$S$3:$S$51,MATCH(BQ135,※編集不可※選択項目!$T$3:$T$51,0)),0)</f>
        <v>0</v>
      </c>
      <c r="AW135" s="224" t="str">
        <f t="shared" si="54"/>
        <v/>
      </c>
      <c r="AX135" s="224" t="str">
        <f>IF(BR135=※編集不可※選択項目!$L$3,VLOOKUP('新規登録用（本体）'!U135,※編集不可※選択項目!$P$2:$S$13,4,TRUE),AY135)</f>
        <v/>
      </c>
      <c r="AY135" s="224" t="str">
        <f>IF(BR135=※編集不可※選択項目!$L$15,VLOOKUP('新規登録用（本体）'!U135,※編集不可※選択項目!$P$14:$S$25,4,TRUE),AZ135)</f>
        <v/>
      </c>
      <c r="AZ135" s="224" t="str">
        <f>IF(BR135=※編集不可※選択項目!$L$27,VLOOKUP('新規登録用（本体）'!U135,※編集不可※選択項目!$P$26:$S$41,4,TRUE),BA135)</f>
        <v/>
      </c>
      <c r="BA135" s="224" t="str">
        <f>IF(BR135=※編集不可※選択項目!$L$43,VLOOKUP('新規登録用（本体）'!U135,※編集不可※選択項目!$P$42:$S$46,4,TRUE),BB135)</f>
        <v/>
      </c>
      <c r="BB135" s="224" t="str">
        <f>IF(BR135=※編集不可※選択項目!$L$48,VLOOKUP('新規登録用（本体）'!U135,※編集不可※選択項目!$P$47:$S$51,4,TRUE),"")</f>
        <v/>
      </c>
      <c r="BC135" s="225">
        <f>IFERROR(VLOOKUP(Y135&amp;G135&amp;H135,※編集不可※選択項目!X:Y,2,FALSE),0)</f>
        <v>0</v>
      </c>
      <c r="BD135" s="225">
        <f t="shared" si="48"/>
        <v>0</v>
      </c>
      <c r="BE135" s="225"/>
      <c r="BF135" s="225"/>
      <c r="BG135" s="225"/>
      <c r="BH135" s="225" t="str">
        <f t="shared" si="55"/>
        <v/>
      </c>
      <c r="BI135" s="226">
        <f t="shared" si="56"/>
        <v>0</v>
      </c>
      <c r="BJ135" s="226">
        <f t="shared" si="57"/>
        <v>0</v>
      </c>
      <c r="BK135" s="262">
        <f t="shared" si="51"/>
        <v>0</v>
      </c>
      <c r="BL135" s="226">
        <f t="shared" si="40"/>
        <v>0</v>
      </c>
      <c r="BM135" s="226" t="str">
        <f t="shared" si="58"/>
        <v/>
      </c>
      <c r="BN135" s="227">
        <f t="shared" si="59"/>
        <v>0</v>
      </c>
      <c r="BO135" s="227">
        <f t="shared" si="41"/>
        <v>0</v>
      </c>
      <c r="BP135" s="208" t="str">
        <f t="shared" si="42"/>
        <v>＜従来枠＞0 ＜トップ性能枠＞0</v>
      </c>
      <c r="BQ135" s="208" t="str">
        <f>'新規登録用（本体）'!G135&amp;'新規登録用（本体）'!H135&amp;'新規登録用（本体）'!I135</f>
        <v/>
      </c>
      <c r="BR135" s="126" t="str">
        <f t="shared" si="60"/>
        <v/>
      </c>
      <c r="BS135" s="208" t="str">
        <f t="shared" si="61"/>
        <v/>
      </c>
      <c r="BT135" s="227">
        <f t="shared" si="49"/>
        <v>0</v>
      </c>
    </row>
    <row r="136" spans="1:72" s="208" customFormat="1" ht="25.35" customHeight="1" x14ac:dyDescent="0.2">
      <c r="A136" s="210">
        <f t="shared" si="43"/>
        <v>125</v>
      </c>
      <c r="B136" s="171" t="str">
        <f t="shared" si="39"/>
        <v/>
      </c>
      <c r="C136" s="44"/>
      <c r="D136" s="17" t="str">
        <f t="shared" si="44"/>
        <v/>
      </c>
      <c r="E136" s="17" t="str">
        <f t="shared" si="45"/>
        <v/>
      </c>
      <c r="F136" s="97"/>
      <c r="G136" s="16"/>
      <c r="H136" s="15"/>
      <c r="I136" s="17" t="str">
        <f>IF(OR(G136="",H136="",U136=""),"",IFERROR(VLOOKUP(G136&amp;H136&amp;U136,※編集不可※選択項目!$M$3:$R$51,5,FALSE),"該当なし"))</f>
        <v/>
      </c>
      <c r="J136" s="97"/>
      <c r="K136" s="15"/>
      <c r="L136" s="248"/>
      <c r="M136" s="15"/>
      <c r="N136" s="97"/>
      <c r="O136" s="97"/>
      <c r="P136" s="97"/>
      <c r="Q136" s="97"/>
      <c r="R136" s="97"/>
      <c r="S136" s="18" t="str">
        <f t="shared" si="52"/>
        <v/>
      </c>
      <c r="T136" s="15"/>
      <c r="U136" s="15"/>
      <c r="V136" s="15"/>
      <c r="W136" s="15"/>
      <c r="X136" s="15"/>
      <c r="Y136" s="15"/>
      <c r="Z136" s="16"/>
      <c r="AA136" s="16"/>
      <c r="AB136" s="101" t="str">
        <f>IF($C136&lt;&gt;"",※編集不可※選択項目!$J$2,"")</f>
        <v/>
      </c>
      <c r="AC136" s="23"/>
      <c r="AD136" s="97"/>
      <c r="AE136" s="99"/>
      <c r="AF136" s="201" t="str">
        <f t="shared" si="50"/>
        <v>-</v>
      </c>
      <c r="AG136" s="219"/>
      <c r="AH136" s="220"/>
      <c r="AI136" s="121" t="str">
        <f t="shared" si="46"/>
        <v/>
      </c>
      <c r="AJ136" s="221"/>
      <c r="AK136" s="222"/>
      <c r="AL136" s="223"/>
      <c r="AM136" s="224">
        <f>IFERROR(INDEX(※編集不可※選択項目!$R$3:$R$51,MATCH(BQ136,※編集不可※選択項目!$T$3:$T$51,0)),0)</f>
        <v>0</v>
      </c>
      <c r="AN136" s="224" t="str">
        <f t="shared" si="53"/>
        <v/>
      </c>
      <c r="AO136" s="224" t="str">
        <f>IF(BR136=※編集不可※選択項目!$L$3,VLOOKUP('新規登録用（本体）'!U136,※編集不可※選択項目!$P$2:$R$13,3,TRUE),AP136)</f>
        <v/>
      </c>
      <c r="AP136" s="224" t="str">
        <f>IF(BR136=※編集不可※選択項目!$L$15,VLOOKUP('新規登録用（本体）'!U136,※編集不可※選択項目!$P$14:$R$25,3,TRUE),AQ136)</f>
        <v/>
      </c>
      <c r="AQ136" s="224" t="str">
        <f>IF(BR136=※編集不可※選択項目!$L$27,VLOOKUP('新規登録用（本体）'!U136,※編集不可※選択項目!$P$26:$R$41,3,TRUE),AR136)</f>
        <v/>
      </c>
      <c r="AR136" s="224" t="str">
        <f>IF(BR136=※編集不可※選択項目!$L$43,VLOOKUP('新規登録用（本体）'!U136,※編集不可※選択項目!$P$42:$R$46,3,TRUE),AS136)</f>
        <v/>
      </c>
      <c r="AS136" s="224" t="str">
        <f>IF(BR136=※編集不可※選択項目!$L$48,VLOOKUP('新規登録用（本体）'!U136,※編集不可※選択項目!$P$47:$R$51,3,TRUE),"")</f>
        <v/>
      </c>
      <c r="AT136" s="225">
        <f>IFERROR(VLOOKUP(Y136&amp;G136&amp;H136,※編集不可※選択項目!X:Y,2,FALSE),0)</f>
        <v>0</v>
      </c>
      <c r="AU136" s="224">
        <f t="shared" si="47"/>
        <v>0</v>
      </c>
      <c r="AV136" s="224">
        <f>IFERROR(INDEX(※編集不可※選択項目!$S$3:$S$51,MATCH(BQ136,※編集不可※選択項目!$T$3:$T$51,0)),0)</f>
        <v>0</v>
      </c>
      <c r="AW136" s="224" t="str">
        <f t="shared" si="54"/>
        <v/>
      </c>
      <c r="AX136" s="224" t="str">
        <f>IF(BR136=※編集不可※選択項目!$L$3,VLOOKUP('新規登録用（本体）'!U136,※編集不可※選択項目!$P$2:$S$13,4,TRUE),AY136)</f>
        <v/>
      </c>
      <c r="AY136" s="224" t="str">
        <f>IF(BR136=※編集不可※選択項目!$L$15,VLOOKUP('新規登録用（本体）'!U136,※編集不可※選択項目!$P$14:$S$25,4,TRUE),AZ136)</f>
        <v/>
      </c>
      <c r="AZ136" s="224" t="str">
        <f>IF(BR136=※編集不可※選択項目!$L$27,VLOOKUP('新規登録用（本体）'!U136,※編集不可※選択項目!$P$26:$S$41,4,TRUE),BA136)</f>
        <v/>
      </c>
      <c r="BA136" s="224" t="str">
        <f>IF(BR136=※編集不可※選択項目!$L$43,VLOOKUP('新規登録用（本体）'!U136,※編集不可※選択項目!$P$42:$S$46,4,TRUE),BB136)</f>
        <v/>
      </c>
      <c r="BB136" s="224" t="str">
        <f>IF(BR136=※編集不可※選択項目!$L$48,VLOOKUP('新規登録用（本体）'!U136,※編集不可※選択項目!$P$47:$S$51,4,TRUE),"")</f>
        <v/>
      </c>
      <c r="BC136" s="225">
        <f>IFERROR(VLOOKUP(Y136&amp;G136&amp;H136,※編集不可※選択項目!X:Y,2,FALSE),0)</f>
        <v>0</v>
      </c>
      <c r="BD136" s="225">
        <f t="shared" si="48"/>
        <v>0</v>
      </c>
      <c r="BE136" s="225"/>
      <c r="BF136" s="225"/>
      <c r="BG136" s="225"/>
      <c r="BH136" s="225" t="str">
        <f t="shared" si="55"/>
        <v/>
      </c>
      <c r="BI136" s="226">
        <f t="shared" si="56"/>
        <v>0</v>
      </c>
      <c r="BJ136" s="226">
        <f t="shared" si="57"/>
        <v>0</v>
      </c>
      <c r="BK136" s="262">
        <f t="shared" si="51"/>
        <v>0</v>
      </c>
      <c r="BL136" s="226">
        <f t="shared" si="40"/>
        <v>0</v>
      </c>
      <c r="BM136" s="226" t="str">
        <f t="shared" si="58"/>
        <v/>
      </c>
      <c r="BN136" s="227">
        <f t="shared" si="59"/>
        <v>0</v>
      </c>
      <c r="BO136" s="227">
        <f t="shared" si="41"/>
        <v>0</v>
      </c>
      <c r="BP136" s="208" t="str">
        <f t="shared" si="42"/>
        <v>＜従来枠＞0 ＜トップ性能枠＞0</v>
      </c>
      <c r="BQ136" s="208" t="str">
        <f>'新規登録用（本体）'!G136&amp;'新規登録用（本体）'!H136&amp;'新規登録用（本体）'!I136</f>
        <v/>
      </c>
      <c r="BR136" s="126" t="str">
        <f t="shared" si="60"/>
        <v/>
      </c>
      <c r="BS136" s="208" t="str">
        <f t="shared" si="61"/>
        <v/>
      </c>
      <c r="BT136" s="227">
        <f t="shared" si="49"/>
        <v>0</v>
      </c>
    </row>
    <row r="137" spans="1:72" s="208" customFormat="1" ht="25.35" customHeight="1" x14ac:dyDescent="0.2">
      <c r="A137" s="210">
        <f t="shared" si="43"/>
        <v>126</v>
      </c>
      <c r="B137" s="171" t="str">
        <f t="shared" si="39"/>
        <v/>
      </c>
      <c r="C137" s="44"/>
      <c r="D137" s="17" t="str">
        <f t="shared" si="44"/>
        <v/>
      </c>
      <c r="E137" s="17" t="str">
        <f t="shared" si="45"/>
        <v/>
      </c>
      <c r="F137" s="97"/>
      <c r="G137" s="16"/>
      <c r="H137" s="15"/>
      <c r="I137" s="17" t="str">
        <f>IF(OR(G137="",H137="",U137=""),"",IFERROR(VLOOKUP(G137&amp;H137&amp;U137,※編集不可※選択項目!$M$3:$R$51,5,FALSE),"該当なし"))</f>
        <v/>
      </c>
      <c r="J137" s="97"/>
      <c r="K137" s="15"/>
      <c r="L137" s="248"/>
      <c r="M137" s="15"/>
      <c r="N137" s="97"/>
      <c r="O137" s="97"/>
      <c r="P137" s="97"/>
      <c r="Q137" s="97"/>
      <c r="R137" s="97"/>
      <c r="S137" s="18" t="str">
        <f t="shared" si="52"/>
        <v/>
      </c>
      <c r="T137" s="15"/>
      <c r="U137" s="15"/>
      <c r="V137" s="15"/>
      <c r="W137" s="15"/>
      <c r="X137" s="15"/>
      <c r="Y137" s="15"/>
      <c r="Z137" s="16"/>
      <c r="AA137" s="16"/>
      <c r="AB137" s="101" t="str">
        <f>IF($C137&lt;&gt;"",※編集不可※選択項目!$J$2,"")</f>
        <v/>
      </c>
      <c r="AC137" s="23"/>
      <c r="AD137" s="97"/>
      <c r="AE137" s="99"/>
      <c r="AF137" s="201" t="str">
        <f t="shared" si="50"/>
        <v>-</v>
      </c>
      <c r="AG137" s="219"/>
      <c r="AH137" s="220"/>
      <c r="AI137" s="121" t="str">
        <f t="shared" si="46"/>
        <v/>
      </c>
      <c r="AJ137" s="221"/>
      <c r="AK137" s="222"/>
      <c r="AL137" s="223"/>
      <c r="AM137" s="224">
        <f>IFERROR(INDEX(※編集不可※選択項目!$R$3:$R$51,MATCH(BQ137,※編集不可※選択項目!$T$3:$T$51,0)),0)</f>
        <v>0</v>
      </c>
      <c r="AN137" s="224" t="str">
        <f t="shared" si="53"/>
        <v/>
      </c>
      <c r="AO137" s="224" t="str">
        <f>IF(BR137=※編集不可※選択項目!$L$3,VLOOKUP('新規登録用（本体）'!U137,※編集不可※選択項目!$P$2:$R$13,3,TRUE),AP137)</f>
        <v/>
      </c>
      <c r="AP137" s="224" t="str">
        <f>IF(BR137=※編集不可※選択項目!$L$15,VLOOKUP('新規登録用（本体）'!U137,※編集不可※選択項目!$P$14:$R$25,3,TRUE),AQ137)</f>
        <v/>
      </c>
      <c r="AQ137" s="224" t="str">
        <f>IF(BR137=※編集不可※選択項目!$L$27,VLOOKUP('新規登録用（本体）'!U137,※編集不可※選択項目!$P$26:$R$41,3,TRUE),AR137)</f>
        <v/>
      </c>
      <c r="AR137" s="224" t="str">
        <f>IF(BR137=※編集不可※選択項目!$L$43,VLOOKUP('新規登録用（本体）'!U137,※編集不可※選択項目!$P$42:$R$46,3,TRUE),AS137)</f>
        <v/>
      </c>
      <c r="AS137" s="224" t="str">
        <f>IF(BR137=※編集不可※選択項目!$L$48,VLOOKUP('新規登録用（本体）'!U137,※編集不可※選択項目!$P$47:$R$51,3,TRUE),"")</f>
        <v/>
      </c>
      <c r="AT137" s="225">
        <f>IFERROR(VLOOKUP(Y137&amp;G137&amp;H137,※編集不可※選択項目!X:Y,2,FALSE),0)</f>
        <v>0</v>
      </c>
      <c r="AU137" s="224">
        <f t="shared" si="47"/>
        <v>0</v>
      </c>
      <c r="AV137" s="224">
        <f>IFERROR(INDEX(※編集不可※選択項目!$S$3:$S$51,MATCH(BQ137,※編集不可※選択項目!$T$3:$T$51,0)),0)</f>
        <v>0</v>
      </c>
      <c r="AW137" s="224" t="str">
        <f t="shared" si="54"/>
        <v/>
      </c>
      <c r="AX137" s="224" t="str">
        <f>IF(BR137=※編集不可※選択項目!$L$3,VLOOKUP('新規登録用（本体）'!U137,※編集不可※選択項目!$P$2:$S$13,4,TRUE),AY137)</f>
        <v/>
      </c>
      <c r="AY137" s="224" t="str">
        <f>IF(BR137=※編集不可※選択項目!$L$15,VLOOKUP('新規登録用（本体）'!U137,※編集不可※選択項目!$P$14:$S$25,4,TRUE),AZ137)</f>
        <v/>
      </c>
      <c r="AZ137" s="224" t="str">
        <f>IF(BR137=※編集不可※選択項目!$L$27,VLOOKUP('新規登録用（本体）'!U137,※編集不可※選択項目!$P$26:$S$41,4,TRUE),BA137)</f>
        <v/>
      </c>
      <c r="BA137" s="224" t="str">
        <f>IF(BR137=※編集不可※選択項目!$L$43,VLOOKUP('新規登録用（本体）'!U137,※編集不可※選択項目!$P$42:$S$46,4,TRUE),BB137)</f>
        <v/>
      </c>
      <c r="BB137" s="224" t="str">
        <f>IF(BR137=※編集不可※選択項目!$L$48,VLOOKUP('新規登録用（本体）'!U137,※編集不可※選択項目!$P$47:$S$51,4,TRUE),"")</f>
        <v/>
      </c>
      <c r="BC137" s="225">
        <f>IFERROR(VLOOKUP(Y137&amp;G137&amp;H137,※編集不可※選択項目!X:Y,2,FALSE),0)</f>
        <v>0</v>
      </c>
      <c r="BD137" s="225">
        <f t="shared" si="48"/>
        <v>0</v>
      </c>
      <c r="BE137" s="225"/>
      <c r="BF137" s="225"/>
      <c r="BG137" s="225"/>
      <c r="BH137" s="225" t="str">
        <f t="shared" si="55"/>
        <v/>
      </c>
      <c r="BI137" s="226">
        <f t="shared" si="56"/>
        <v>0</v>
      </c>
      <c r="BJ137" s="226">
        <f t="shared" si="57"/>
        <v>0</v>
      </c>
      <c r="BK137" s="262">
        <f t="shared" si="51"/>
        <v>0</v>
      </c>
      <c r="BL137" s="226">
        <f t="shared" si="40"/>
        <v>0</v>
      </c>
      <c r="BM137" s="226" t="str">
        <f t="shared" si="58"/>
        <v/>
      </c>
      <c r="BN137" s="227">
        <f t="shared" si="59"/>
        <v>0</v>
      </c>
      <c r="BO137" s="227">
        <f t="shared" si="41"/>
        <v>0</v>
      </c>
      <c r="BP137" s="208" t="str">
        <f t="shared" si="42"/>
        <v>＜従来枠＞0 ＜トップ性能枠＞0</v>
      </c>
      <c r="BQ137" s="208" t="str">
        <f>'新規登録用（本体）'!G137&amp;'新規登録用（本体）'!H137&amp;'新規登録用（本体）'!I137</f>
        <v/>
      </c>
      <c r="BR137" s="126" t="str">
        <f t="shared" si="60"/>
        <v/>
      </c>
      <c r="BS137" s="208" t="str">
        <f t="shared" si="61"/>
        <v/>
      </c>
      <c r="BT137" s="227">
        <f t="shared" si="49"/>
        <v>0</v>
      </c>
    </row>
    <row r="138" spans="1:72" s="208" customFormat="1" ht="25.35" customHeight="1" x14ac:dyDescent="0.2">
      <c r="A138" s="210">
        <f t="shared" si="43"/>
        <v>127</v>
      </c>
      <c r="B138" s="171" t="str">
        <f t="shared" si="39"/>
        <v/>
      </c>
      <c r="C138" s="44"/>
      <c r="D138" s="17" t="str">
        <f t="shared" si="44"/>
        <v/>
      </c>
      <c r="E138" s="17" t="str">
        <f t="shared" si="45"/>
        <v/>
      </c>
      <c r="F138" s="97"/>
      <c r="G138" s="16"/>
      <c r="H138" s="15"/>
      <c r="I138" s="17" t="str">
        <f>IF(OR(G138="",H138="",U138=""),"",IFERROR(VLOOKUP(G138&amp;H138&amp;U138,※編集不可※選択項目!$M$3:$R$51,5,FALSE),"該当なし"))</f>
        <v/>
      </c>
      <c r="J138" s="97"/>
      <c r="K138" s="15"/>
      <c r="L138" s="248"/>
      <c r="M138" s="15"/>
      <c r="N138" s="97"/>
      <c r="O138" s="97"/>
      <c r="P138" s="97"/>
      <c r="Q138" s="97"/>
      <c r="R138" s="97"/>
      <c r="S138" s="18" t="str">
        <f t="shared" si="52"/>
        <v/>
      </c>
      <c r="T138" s="15"/>
      <c r="U138" s="15"/>
      <c r="V138" s="15"/>
      <c r="W138" s="15"/>
      <c r="X138" s="15"/>
      <c r="Y138" s="15"/>
      <c r="Z138" s="16"/>
      <c r="AA138" s="16"/>
      <c r="AB138" s="101" t="str">
        <f>IF($C138&lt;&gt;"",※編集不可※選択項目!$J$2,"")</f>
        <v/>
      </c>
      <c r="AC138" s="23"/>
      <c r="AD138" s="97"/>
      <c r="AE138" s="99"/>
      <c r="AF138" s="201" t="str">
        <f t="shared" si="50"/>
        <v>-</v>
      </c>
      <c r="AG138" s="219"/>
      <c r="AH138" s="220"/>
      <c r="AI138" s="121" t="str">
        <f t="shared" si="46"/>
        <v/>
      </c>
      <c r="AJ138" s="221"/>
      <c r="AK138" s="222"/>
      <c r="AL138" s="223"/>
      <c r="AM138" s="224">
        <f>IFERROR(INDEX(※編集不可※選択項目!$R$3:$R$51,MATCH(BQ138,※編集不可※選択項目!$T$3:$T$51,0)),0)</f>
        <v>0</v>
      </c>
      <c r="AN138" s="224" t="str">
        <f t="shared" si="53"/>
        <v/>
      </c>
      <c r="AO138" s="224" t="str">
        <f>IF(BR138=※編集不可※選択項目!$L$3,VLOOKUP('新規登録用（本体）'!U138,※編集不可※選択項目!$P$2:$R$13,3,TRUE),AP138)</f>
        <v/>
      </c>
      <c r="AP138" s="224" t="str">
        <f>IF(BR138=※編集不可※選択項目!$L$15,VLOOKUP('新規登録用（本体）'!U138,※編集不可※選択項目!$P$14:$R$25,3,TRUE),AQ138)</f>
        <v/>
      </c>
      <c r="AQ138" s="224" t="str">
        <f>IF(BR138=※編集不可※選択項目!$L$27,VLOOKUP('新規登録用（本体）'!U138,※編集不可※選択項目!$P$26:$R$41,3,TRUE),AR138)</f>
        <v/>
      </c>
      <c r="AR138" s="224" t="str">
        <f>IF(BR138=※編集不可※選択項目!$L$43,VLOOKUP('新規登録用（本体）'!U138,※編集不可※選択項目!$P$42:$R$46,3,TRUE),AS138)</f>
        <v/>
      </c>
      <c r="AS138" s="224" t="str">
        <f>IF(BR138=※編集不可※選択項目!$L$48,VLOOKUP('新規登録用（本体）'!U138,※編集不可※選択項目!$P$47:$R$51,3,TRUE),"")</f>
        <v/>
      </c>
      <c r="AT138" s="225">
        <f>IFERROR(VLOOKUP(Y138&amp;G138&amp;H138,※編集不可※選択項目!X:Y,2,FALSE),0)</f>
        <v>0</v>
      </c>
      <c r="AU138" s="224">
        <f t="shared" si="47"/>
        <v>0</v>
      </c>
      <c r="AV138" s="224">
        <f>IFERROR(INDEX(※編集不可※選択項目!$S$3:$S$51,MATCH(BQ138,※編集不可※選択項目!$T$3:$T$51,0)),0)</f>
        <v>0</v>
      </c>
      <c r="AW138" s="224" t="str">
        <f t="shared" si="54"/>
        <v/>
      </c>
      <c r="AX138" s="224" t="str">
        <f>IF(BR138=※編集不可※選択項目!$L$3,VLOOKUP('新規登録用（本体）'!U138,※編集不可※選択項目!$P$2:$S$13,4,TRUE),AY138)</f>
        <v/>
      </c>
      <c r="AY138" s="224" t="str">
        <f>IF(BR138=※編集不可※選択項目!$L$15,VLOOKUP('新規登録用（本体）'!U138,※編集不可※選択項目!$P$14:$S$25,4,TRUE),AZ138)</f>
        <v/>
      </c>
      <c r="AZ138" s="224" t="str">
        <f>IF(BR138=※編集不可※選択項目!$L$27,VLOOKUP('新規登録用（本体）'!U138,※編集不可※選択項目!$P$26:$S$41,4,TRUE),BA138)</f>
        <v/>
      </c>
      <c r="BA138" s="224" t="str">
        <f>IF(BR138=※編集不可※選択項目!$L$43,VLOOKUP('新規登録用（本体）'!U138,※編集不可※選択項目!$P$42:$S$46,4,TRUE),BB138)</f>
        <v/>
      </c>
      <c r="BB138" s="224" t="str">
        <f>IF(BR138=※編集不可※選択項目!$L$48,VLOOKUP('新規登録用（本体）'!U138,※編集不可※選択項目!$P$47:$S$51,4,TRUE),"")</f>
        <v/>
      </c>
      <c r="BC138" s="225">
        <f>IFERROR(VLOOKUP(Y138&amp;G138&amp;H138,※編集不可※選択項目!X:Y,2,FALSE),0)</f>
        <v>0</v>
      </c>
      <c r="BD138" s="225">
        <f t="shared" si="48"/>
        <v>0</v>
      </c>
      <c r="BE138" s="225"/>
      <c r="BF138" s="225"/>
      <c r="BG138" s="225"/>
      <c r="BH138" s="225" t="str">
        <f t="shared" si="55"/>
        <v/>
      </c>
      <c r="BI138" s="226">
        <f t="shared" si="56"/>
        <v>0</v>
      </c>
      <c r="BJ138" s="226">
        <f t="shared" si="57"/>
        <v>0</v>
      </c>
      <c r="BK138" s="262">
        <f t="shared" si="51"/>
        <v>0</v>
      </c>
      <c r="BL138" s="226">
        <f t="shared" si="40"/>
        <v>0</v>
      </c>
      <c r="BM138" s="226" t="str">
        <f t="shared" si="58"/>
        <v/>
      </c>
      <c r="BN138" s="227">
        <f t="shared" si="59"/>
        <v>0</v>
      </c>
      <c r="BO138" s="227">
        <f t="shared" si="41"/>
        <v>0</v>
      </c>
      <c r="BP138" s="208" t="str">
        <f t="shared" si="42"/>
        <v>＜従来枠＞0 ＜トップ性能枠＞0</v>
      </c>
      <c r="BQ138" s="208" t="str">
        <f>'新規登録用（本体）'!G138&amp;'新規登録用（本体）'!H138&amp;'新規登録用（本体）'!I138</f>
        <v/>
      </c>
      <c r="BR138" s="126" t="str">
        <f t="shared" si="60"/>
        <v/>
      </c>
      <c r="BS138" s="208" t="str">
        <f t="shared" si="61"/>
        <v/>
      </c>
      <c r="BT138" s="227">
        <f t="shared" si="49"/>
        <v>0</v>
      </c>
    </row>
    <row r="139" spans="1:72" s="208" customFormat="1" ht="25.35" customHeight="1" x14ac:dyDescent="0.2">
      <c r="A139" s="210">
        <f t="shared" si="43"/>
        <v>128</v>
      </c>
      <c r="B139" s="171" t="str">
        <f t="shared" ref="B139:B202" si="62">IF($C139="","","高効率空調")</f>
        <v/>
      </c>
      <c r="C139" s="44"/>
      <c r="D139" s="17" t="str">
        <f t="shared" si="44"/>
        <v/>
      </c>
      <c r="E139" s="17" t="str">
        <f t="shared" si="45"/>
        <v/>
      </c>
      <c r="F139" s="97"/>
      <c r="G139" s="16"/>
      <c r="H139" s="15"/>
      <c r="I139" s="17" t="str">
        <f>IF(OR(G139="",H139="",U139=""),"",IFERROR(VLOOKUP(G139&amp;H139&amp;U139,※編集不可※選択項目!$M$3:$R$51,5,FALSE),"該当なし"))</f>
        <v/>
      </c>
      <c r="J139" s="97"/>
      <c r="K139" s="15"/>
      <c r="L139" s="248"/>
      <c r="M139" s="15"/>
      <c r="N139" s="97"/>
      <c r="O139" s="97"/>
      <c r="P139" s="97"/>
      <c r="Q139" s="97"/>
      <c r="R139" s="97"/>
      <c r="S139" s="18" t="str">
        <f t="shared" si="52"/>
        <v/>
      </c>
      <c r="T139" s="15"/>
      <c r="U139" s="15"/>
      <c r="V139" s="15"/>
      <c r="W139" s="15"/>
      <c r="X139" s="15"/>
      <c r="Y139" s="15"/>
      <c r="Z139" s="16"/>
      <c r="AA139" s="16"/>
      <c r="AB139" s="101" t="str">
        <f>IF($C139&lt;&gt;"",※編集不可※選択項目!$J$2,"")</f>
        <v/>
      </c>
      <c r="AC139" s="23"/>
      <c r="AD139" s="97"/>
      <c r="AE139" s="99"/>
      <c r="AF139" s="201" t="str">
        <f t="shared" si="50"/>
        <v>-</v>
      </c>
      <c r="AG139" s="219"/>
      <c r="AH139" s="220"/>
      <c r="AI139" s="121" t="str">
        <f t="shared" si="46"/>
        <v/>
      </c>
      <c r="AJ139" s="221"/>
      <c r="AK139" s="222"/>
      <c r="AL139" s="223"/>
      <c r="AM139" s="224">
        <f>IFERROR(INDEX(※編集不可※選択項目!$R$3:$R$51,MATCH(BQ139,※編集不可※選択項目!$T$3:$T$51,0)),0)</f>
        <v>0</v>
      </c>
      <c r="AN139" s="224" t="str">
        <f t="shared" si="53"/>
        <v/>
      </c>
      <c r="AO139" s="224" t="str">
        <f>IF(BR139=※編集不可※選択項目!$L$3,VLOOKUP('新規登録用（本体）'!U139,※編集不可※選択項目!$P$2:$R$13,3,TRUE),AP139)</f>
        <v/>
      </c>
      <c r="AP139" s="224" t="str">
        <f>IF(BR139=※編集不可※選択項目!$L$15,VLOOKUP('新規登録用（本体）'!U139,※編集不可※選択項目!$P$14:$R$25,3,TRUE),AQ139)</f>
        <v/>
      </c>
      <c r="AQ139" s="224" t="str">
        <f>IF(BR139=※編集不可※選択項目!$L$27,VLOOKUP('新規登録用（本体）'!U139,※編集不可※選択項目!$P$26:$R$41,3,TRUE),AR139)</f>
        <v/>
      </c>
      <c r="AR139" s="224" t="str">
        <f>IF(BR139=※編集不可※選択項目!$L$43,VLOOKUP('新規登録用（本体）'!U139,※編集不可※選択項目!$P$42:$R$46,3,TRUE),AS139)</f>
        <v/>
      </c>
      <c r="AS139" s="224" t="str">
        <f>IF(BR139=※編集不可※選択項目!$L$48,VLOOKUP('新規登録用（本体）'!U139,※編集不可※選択項目!$P$47:$R$51,3,TRUE),"")</f>
        <v/>
      </c>
      <c r="AT139" s="225">
        <f>IFERROR(VLOOKUP(Y139&amp;G139&amp;H139,※編集不可※選択項目!X:Y,2,FALSE),0)</f>
        <v>0</v>
      </c>
      <c r="AU139" s="224">
        <f t="shared" si="47"/>
        <v>0</v>
      </c>
      <c r="AV139" s="224">
        <f>IFERROR(INDEX(※編集不可※選択項目!$S$3:$S$51,MATCH(BQ139,※編集不可※選択項目!$T$3:$T$51,0)),0)</f>
        <v>0</v>
      </c>
      <c r="AW139" s="224" t="str">
        <f t="shared" si="54"/>
        <v/>
      </c>
      <c r="AX139" s="224" t="str">
        <f>IF(BR139=※編集不可※選択項目!$L$3,VLOOKUP('新規登録用（本体）'!U139,※編集不可※選択項目!$P$2:$S$13,4,TRUE),AY139)</f>
        <v/>
      </c>
      <c r="AY139" s="224" t="str">
        <f>IF(BR139=※編集不可※選択項目!$L$15,VLOOKUP('新規登録用（本体）'!U139,※編集不可※選択項目!$P$14:$S$25,4,TRUE),AZ139)</f>
        <v/>
      </c>
      <c r="AZ139" s="224" t="str">
        <f>IF(BR139=※編集不可※選択項目!$L$27,VLOOKUP('新規登録用（本体）'!U139,※編集不可※選択項目!$P$26:$S$41,4,TRUE),BA139)</f>
        <v/>
      </c>
      <c r="BA139" s="224" t="str">
        <f>IF(BR139=※編集不可※選択項目!$L$43,VLOOKUP('新規登録用（本体）'!U139,※編集不可※選択項目!$P$42:$S$46,4,TRUE),BB139)</f>
        <v/>
      </c>
      <c r="BB139" s="224" t="str">
        <f>IF(BR139=※編集不可※選択項目!$L$48,VLOOKUP('新規登録用（本体）'!U139,※編集不可※選択項目!$P$47:$S$51,4,TRUE),"")</f>
        <v/>
      </c>
      <c r="BC139" s="225">
        <f>IFERROR(VLOOKUP(Y139&amp;G139&amp;H139,※編集不可※選択項目!X:Y,2,FALSE),0)</f>
        <v>0</v>
      </c>
      <c r="BD139" s="225">
        <f t="shared" si="48"/>
        <v>0</v>
      </c>
      <c r="BE139" s="225"/>
      <c r="BF139" s="225"/>
      <c r="BG139" s="225"/>
      <c r="BH139" s="225" t="str">
        <f t="shared" si="55"/>
        <v/>
      </c>
      <c r="BI139" s="226">
        <f t="shared" si="56"/>
        <v>0</v>
      </c>
      <c r="BJ139" s="226">
        <f t="shared" si="57"/>
        <v>0</v>
      </c>
      <c r="BK139" s="262">
        <f t="shared" si="51"/>
        <v>0</v>
      </c>
      <c r="BL139" s="226">
        <f t="shared" si="40"/>
        <v>0</v>
      </c>
      <c r="BM139" s="226" t="str">
        <f t="shared" si="58"/>
        <v/>
      </c>
      <c r="BN139" s="227">
        <f t="shared" si="59"/>
        <v>0</v>
      </c>
      <c r="BO139" s="227">
        <f t="shared" si="41"/>
        <v>0</v>
      </c>
      <c r="BP139" s="208" t="str">
        <f t="shared" si="42"/>
        <v>＜従来枠＞0 ＜トップ性能枠＞0</v>
      </c>
      <c r="BQ139" s="208" t="str">
        <f>'新規登録用（本体）'!G139&amp;'新規登録用（本体）'!H139&amp;'新規登録用（本体）'!I139</f>
        <v/>
      </c>
      <c r="BR139" s="126" t="str">
        <f t="shared" si="60"/>
        <v/>
      </c>
      <c r="BS139" s="208" t="str">
        <f t="shared" si="61"/>
        <v/>
      </c>
      <c r="BT139" s="227">
        <f t="shared" si="49"/>
        <v>0</v>
      </c>
    </row>
    <row r="140" spans="1:72" s="208" customFormat="1" ht="25.35" customHeight="1" x14ac:dyDescent="0.2">
      <c r="A140" s="210">
        <f t="shared" si="43"/>
        <v>129</v>
      </c>
      <c r="B140" s="171" t="str">
        <f t="shared" si="62"/>
        <v/>
      </c>
      <c r="C140" s="44"/>
      <c r="D140" s="17" t="str">
        <f t="shared" si="44"/>
        <v/>
      </c>
      <c r="E140" s="17" t="str">
        <f t="shared" si="45"/>
        <v/>
      </c>
      <c r="F140" s="97"/>
      <c r="G140" s="16"/>
      <c r="H140" s="15"/>
      <c r="I140" s="17" t="str">
        <f>IF(OR(G140="",H140="",U140=""),"",IFERROR(VLOOKUP(G140&amp;H140&amp;U140,※編集不可※選択項目!$M$3:$R$51,5,FALSE),"該当なし"))</f>
        <v/>
      </c>
      <c r="J140" s="97"/>
      <c r="K140" s="15"/>
      <c r="L140" s="248"/>
      <c r="M140" s="15"/>
      <c r="N140" s="97"/>
      <c r="O140" s="97"/>
      <c r="P140" s="97"/>
      <c r="Q140" s="97"/>
      <c r="R140" s="97"/>
      <c r="S140" s="18" t="str">
        <f t="shared" si="52"/>
        <v/>
      </c>
      <c r="T140" s="15"/>
      <c r="U140" s="15"/>
      <c r="V140" s="15"/>
      <c r="W140" s="15"/>
      <c r="X140" s="15"/>
      <c r="Y140" s="15"/>
      <c r="Z140" s="16"/>
      <c r="AA140" s="16"/>
      <c r="AB140" s="101" t="str">
        <f>IF($C140&lt;&gt;"",※編集不可※選択項目!$J$2,"")</f>
        <v/>
      </c>
      <c r="AC140" s="23"/>
      <c r="AD140" s="97"/>
      <c r="AE140" s="99"/>
      <c r="AF140" s="201" t="str">
        <f t="shared" si="50"/>
        <v>-</v>
      </c>
      <c r="AG140" s="219"/>
      <c r="AH140" s="220"/>
      <c r="AI140" s="121" t="str">
        <f t="shared" si="46"/>
        <v/>
      </c>
      <c r="AJ140" s="221"/>
      <c r="AK140" s="222"/>
      <c r="AL140" s="223"/>
      <c r="AM140" s="224">
        <f>IFERROR(INDEX(※編集不可※選択項目!$R$3:$R$51,MATCH(BQ140,※編集不可※選択項目!$T$3:$T$51,0)),0)</f>
        <v>0</v>
      </c>
      <c r="AN140" s="224" t="str">
        <f t="shared" si="53"/>
        <v/>
      </c>
      <c r="AO140" s="224" t="str">
        <f>IF(BR140=※編集不可※選択項目!$L$3,VLOOKUP('新規登録用（本体）'!U140,※編集不可※選択項目!$P$2:$R$13,3,TRUE),AP140)</f>
        <v/>
      </c>
      <c r="AP140" s="224" t="str">
        <f>IF(BR140=※編集不可※選択項目!$L$15,VLOOKUP('新規登録用（本体）'!U140,※編集不可※選択項目!$P$14:$R$25,3,TRUE),AQ140)</f>
        <v/>
      </c>
      <c r="AQ140" s="224" t="str">
        <f>IF(BR140=※編集不可※選択項目!$L$27,VLOOKUP('新規登録用（本体）'!U140,※編集不可※選択項目!$P$26:$R$41,3,TRUE),AR140)</f>
        <v/>
      </c>
      <c r="AR140" s="224" t="str">
        <f>IF(BR140=※編集不可※選択項目!$L$43,VLOOKUP('新規登録用（本体）'!U140,※編集不可※選択項目!$P$42:$R$46,3,TRUE),AS140)</f>
        <v/>
      </c>
      <c r="AS140" s="224" t="str">
        <f>IF(BR140=※編集不可※選択項目!$L$48,VLOOKUP('新規登録用（本体）'!U140,※編集不可※選択項目!$P$47:$R$51,3,TRUE),"")</f>
        <v/>
      </c>
      <c r="AT140" s="225">
        <f>IFERROR(VLOOKUP(Y140&amp;G140&amp;H140,※編集不可※選択項目!X:Y,2,FALSE),0)</f>
        <v>0</v>
      </c>
      <c r="AU140" s="224">
        <f t="shared" si="47"/>
        <v>0</v>
      </c>
      <c r="AV140" s="224">
        <f>IFERROR(INDEX(※編集不可※選択項目!$S$3:$S$51,MATCH(BQ140,※編集不可※選択項目!$T$3:$T$51,0)),0)</f>
        <v>0</v>
      </c>
      <c r="AW140" s="224" t="str">
        <f t="shared" si="54"/>
        <v/>
      </c>
      <c r="AX140" s="224" t="str">
        <f>IF(BR140=※編集不可※選択項目!$L$3,VLOOKUP('新規登録用（本体）'!U140,※編集不可※選択項目!$P$2:$S$13,4,TRUE),AY140)</f>
        <v/>
      </c>
      <c r="AY140" s="224" t="str">
        <f>IF(BR140=※編集不可※選択項目!$L$15,VLOOKUP('新規登録用（本体）'!U140,※編集不可※選択項目!$P$14:$S$25,4,TRUE),AZ140)</f>
        <v/>
      </c>
      <c r="AZ140" s="224" t="str">
        <f>IF(BR140=※編集不可※選択項目!$L$27,VLOOKUP('新規登録用（本体）'!U140,※編集不可※選択項目!$P$26:$S$41,4,TRUE),BA140)</f>
        <v/>
      </c>
      <c r="BA140" s="224" t="str">
        <f>IF(BR140=※編集不可※選択項目!$L$43,VLOOKUP('新規登録用（本体）'!U140,※編集不可※選択項目!$P$42:$S$46,4,TRUE),BB140)</f>
        <v/>
      </c>
      <c r="BB140" s="224" t="str">
        <f>IF(BR140=※編集不可※選択項目!$L$48,VLOOKUP('新規登録用（本体）'!U140,※編集不可※選択項目!$P$47:$S$51,4,TRUE),"")</f>
        <v/>
      </c>
      <c r="BC140" s="225">
        <f>IFERROR(VLOOKUP(Y140&amp;G140&amp;H140,※編集不可※選択項目!X:Y,2,FALSE),0)</f>
        <v>0</v>
      </c>
      <c r="BD140" s="225">
        <f t="shared" si="48"/>
        <v>0</v>
      </c>
      <c r="BE140" s="225"/>
      <c r="BF140" s="225"/>
      <c r="BG140" s="225"/>
      <c r="BH140" s="225" t="str">
        <f t="shared" si="55"/>
        <v/>
      </c>
      <c r="BI140" s="226">
        <f t="shared" si="56"/>
        <v>0</v>
      </c>
      <c r="BJ140" s="226">
        <f t="shared" si="57"/>
        <v>0</v>
      </c>
      <c r="BK140" s="262">
        <f t="shared" si="51"/>
        <v>0</v>
      </c>
      <c r="BL140" s="226">
        <f t="shared" ref="BL140:BL203" si="63">IF(AND($J140&lt;&gt;"",COUNTIF($J140,"*■*")&gt;0,$AD140=""),1,0)</f>
        <v>0</v>
      </c>
      <c r="BM140" s="226" t="str">
        <f t="shared" si="58"/>
        <v/>
      </c>
      <c r="BN140" s="227">
        <f t="shared" si="59"/>
        <v>0</v>
      </c>
      <c r="BO140" s="227">
        <f t="shared" ref="BO140:BO203" si="64">IF(AND($T140&lt;&gt;"",$T140&lt;$AU140),1,0)</f>
        <v>0</v>
      </c>
      <c r="BP140" s="208" t="str">
        <f t="shared" ref="BP140:BP203" si="65">"＜従来枠＞"&amp;AU140&amp;" "&amp;"＜トップ性能枠＞"&amp;BD140</f>
        <v>＜従来枠＞0 ＜トップ性能枠＞0</v>
      </c>
      <c r="BQ140" s="208" t="str">
        <f>'新規登録用（本体）'!G140&amp;'新規登録用（本体）'!H140&amp;'新規登録用（本体）'!I140</f>
        <v/>
      </c>
      <c r="BR140" s="126" t="str">
        <f t="shared" si="60"/>
        <v/>
      </c>
      <c r="BS140" s="208" t="str">
        <f t="shared" si="61"/>
        <v/>
      </c>
      <c r="BT140" s="227">
        <f t="shared" si="49"/>
        <v>0</v>
      </c>
    </row>
    <row r="141" spans="1:72" s="208" customFormat="1" ht="25.35" customHeight="1" x14ac:dyDescent="0.2">
      <c r="A141" s="210">
        <f t="shared" ref="A141:A204" si="66">ROW()-11</f>
        <v>130</v>
      </c>
      <c r="B141" s="171" t="str">
        <f t="shared" si="62"/>
        <v/>
      </c>
      <c r="C141" s="44"/>
      <c r="D141" s="17" t="str">
        <f t="shared" ref="D141:D204" si="67">IF($C$2="","",IF($B141&lt;&gt;"",$C$2,""))</f>
        <v/>
      </c>
      <c r="E141" s="17" t="str">
        <f t="shared" ref="E141:E204" si="68">IF($F$2="","",IF($B141&lt;&gt;"",$F$2,""))</f>
        <v/>
      </c>
      <c r="F141" s="97"/>
      <c r="G141" s="16"/>
      <c r="H141" s="15"/>
      <c r="I141" s="17" t="str">
        <f>IF(OR(G141="",H141="",U141=""),"",IFERROR(VLOOKUP(G141&amp;H141&amp;U141,※編集不可※選択項目!$M$3:$R$51,5,FALSE),"該当なし"))</f>
        <v/>
      </c>
      <c r="J141" s="97"/>
      <c r="K141" s="15"/>
      <c r="L141" s="248"/>
      <c r="M141" s="15"/>
      <c r="N141" s="97"/>
      <c r="O141" s="97"/>
      <c r="P141" s="97"/>
      <c r="Q141" s="97"/>
      <c r="R141" s="97"/>
      <c r="S141" s="18" t="str">
        <f t="shared" si="52"/>
        <v/>
      </c>
      <c r="T141" s="15"/>
      <c r="U141" s="15"/>
      <c r="V141" s="15"/>
      <c r="W141" s="15"/>
      <c r="X141" s="15"/>
      <c r="Y141" s="15"/>
      <c r="Z141" s="16"/>
      <c r="AA141" s="16"/>
      <c r="AB141" s="101" t="str">
        <f>IF($C141&lt;&gt;"",※編集不可※選択項目!$J$2,"")</f>
        <v/>
      </c>
      <c r="AC141" s="23"/>
      <c r="AD141" s="97"/>
      <c r="AE141" s="99"/>
      <c r="AF141" s="201" t="str">
        <f t="shared" si="50"/>
        <v>-</v>
      </c>
      <c r="AG141" s="219"/>
      <c r="AH141" s="220"/>
      <c r="AI141" s="121" t="str">
        <f t="shared" ref="AI141:AI204" si="69">IF($F$2="","",IF(AND($B141&lt;&gt;"",$C$3="あり"),1,""))</f>
        <v/>
      </c>
      <c r="AJ141" s="221"/>
      <c r="AK141" s="222"/>
      <c r="AL141" s="223"/>
      <c r="AM141" s="224">
        <f>IFERROR(INDEX(※編集不可※選択項目!$R$3:$R$51,MATCH(BQ141,※編集不可※選択項目!$T$3:$T$51,0)),0)</f>
        <v>0</v>
      </c>
      <c r="AN141" s="224" t="str">
        <f t="shared" si="53"/>
        <v/>
      </c>
      <c r="AO141" s="224" t="str">
        <f>IF(BR141=※編集不可※選択項目!$L$3,VLOOKUP('新規登録用（本体）'!U141,※編集不可※選択項目!$P$2:$R$13,3,TRUE),AP141)</f>
        <v/>
      </c>
      <c r="AP141" s="224" t="str">
        <f>IF(BR141=※編集不可※選択項目!$L$15,VLOOKUP('新規登録用（本体）'!U141,※編集不可※選択項目!$P$14:$R$25,3,TRUE),AQ141)</f>
        <v/>
      </c>
      <c r="AQ141" s="224" t="str">
        <f>IF(BR141=※編集不可※選択項目!$L$27,VLOOKUP('新規登録用（本体）'!U141,※編集不可※選択項目!$P$26:$R$41,3,TRUE),AR141)</f>
        <v/>
      </c>
      <c r="AR141" s="224" t="str">
        <f>IF(BR141=※編集不可※選択項目!$L$43,VLOOKUP('新規登録用（本体）'!U141,※編集不可※選択項目!$P$42:$R$46,3,TRUE),AS141)</f>
        <v/>
      </c>
      <c r="AS141" s="224" t="str">
        <f>IF(BR141=※編集不可※選択項目!$L$48,VLOOKUP('新規登録用（本体）'!U141,※編集不可※選択項目!$P$47:$R$51,3,TRUE),"")</f>
        <v/>
      </c>
      <c r="AT141" s="225">
        <f>IFERROR(VLOOKUP(Y141&amp;G141&amp;H141,※編集不可※選択項目!X:Y,2,FALSE),0)</f>
        <v>0</v>
      </c>
      <c r="AU141" s="224">
        <f t="shared" ref="AU141:AU204" si="70">IFERROR(IF(I141="該当なし",_xlfn.IFNA(ROUNDDOWN(AN141*AT141,1),""),_xlfn.IFNA(ROUNDDOWN(AM141*AT141,1),"")),"")</f>
        <v>0</v>
      </c>
      <c r="AV141" s="224">
        <f>IFERROR(INDEX(※編集不可※選択項目!$S$3:$S$51,MATCH(BQ141,※編集不可※選択項目!$T$3:$T$51,0)),0)</f>
        <v>0</v>
      </c>
      <c r="AW141" s="224" t="str">
        <f t="shared" si="54"/>
        <v/>
      </c>
      <c r="AX141" s="224" t="str">
        <f>IF(BR141=※編集不可※選択項目!$L$3,VLOOKUP('新規登録用（本体）'!U141,※編集不可※選択項目!$P$2:$S$13,4,TRUE),AY141)</f>
        <v/>
      </c>
      <c r="AY141" s="224" t="str">
        <f>IF(BR141=※編集不可※選択項目!$L$15,VLOOKUP('新規登録用（本体）'!U141,※編集不可※選択項目!$P$14:$S$25,4,TRUE),AZ141)</f>
        <v/>
      </c>
      <c r="AZ141" s="224" t="str">
        <f>IF(BR141=※編集不可※選択項目!$L$27,VLOOKUP('新規登録用（本体）'!U141,※編集不可※選択項目!$P$26:$S$41,4,TRUE),BA141)</f>
        <v/>
      </c>
      <c r="BA141" s="224" t="str">
        <f>IF(BR141=※編集不可※選択項目!$L$43,VLOOKUP('新規登録用（本体）'!U141,※編集不可※選択項目!$P$42:$S$46,4,TRUE),BB141)</f>
        <v/>
      </c>
      <c r="BB141" s="224" t="str">
        <f>IF(BR141=※編集不可※選択項目!$L$48,VLOOKUP('新規登録用（本体）'!U141,※編集不可※選択項目!$P$47:$S$51,4,TRUE),"")</f>
        <v/>
      </c>
      <c r="BC141" s="225">
        <f>IFERROR(VLOOKUP(Y141&amp;G141&amp;H141,※編集不可※選択項目!X:Y,2,FALSE),0)</f>
        <v>0</v>
      </c>
      <c r="BD141" s="225">
        <f t="shared" ref="BD141:BD204" si="71">IFERROR(IF(I141="該当なし",_xlfn.IFNA(ROUNDDOWN(AW141*BC141,1),""),_xlfn.IFNA(ROUNDDOWN(AV141*BC141,1),"")), "")</f>
        <v>0</v>
      </c>
      <c r="BE141" s="225"/>
      <c r="BF141" s="225"/>
      <c r="BG141" s="225"/>
      <c r="BH141" s="225" t="str">
        <f t="shared" si="55"/>
        <v/>
      </c>
      <c r="BI141" s="226">
        <f t="shared" si="56"/>
        <v>0</v>
      </c>
      <c r="BJ141" s="226">
        <f t="shared" si="57"/>
        <v>0</v>
      </c>
      <c r="BK141" s="262">
        <f t="shared" si="51"/>
        <v>0</v>
      </c>
      <c r="BL141" s="226">
        <f t="shared" si="63"/>
        <v>0</v>
      </c>
      <c r="BM141" s="226" t="str">
        <f t="shared" si="58"/>
        <v/>
      </c>
      <c r="BN141" s="227">
        <f t="shared" si="59"/>
        <v>0</v>
      </c>
      <c r="BO141" s="227">
        <f t="shared" si="64"/>
        <v>0</v>
      </c>
      <c r="BP141" s="208" t="str">
        <f t="shared" si="65"/>
        <v>＜従来枠＞0 ＜トップ性能枠＞0</v>
      </c>
      <c r="BQ141" s="208" t="str">
        <f>'新規登録用（本体）'!G141&amp;'新規登録用（本体）'!H141&amp;'新規登録用（本体）'!I141</f>
        <v/>
      </c>
      <c r="BR141" s="126" t="str">
        <f t="shared" si="60"/>
        <v/>
      </c>
      <c r="BS141" s="208" t="str">
        <f t="shared" si="61"/>
        <v/>
      </c>
      <c r="BT141" s="227">
        <f t="shared" ref="BT141:BT204" si="72">IF(BS141="",0,COUNTIF($BS$12:$BS$1011,BS141))</f>
        <v>0</v>
      </c>
    </row>
    <row r="142" spans="1:72" s="208" customFormat="1" ht="25.35" customHeight="1" x14ac:dyDescent="0.2">
      <c r="A142" s="210">
        <f t="shared" si="66"/>
        <v>131</v>
      </c>
      <c r="B142" s="171" t="str">
        <f t="shared" si="62"/>
        <v/>
      </c>
      <c r="C142" s="44"/>
      <c r="D142" s="17" t="str">
        <f t="shared" si="67"/>
        <v/>
      </c>
      <c r="E142" s="17" t="str">
        <f t="shared" si="68"/>
        <v/>
      </c>
      <c r="F142" s="97"/>
      <c r="G142" s="16"/>
      <c r="H142" s="15"/>
      <c r="I142" s="17" t="str">
        <f>IF(OR(G142="",H142="",U142=""),"",IFERROR(VLOOKUP(G142&amp;H142&amp;U142,※編集不可※選択項目!$M$3:$R$51,5,FALSE),"該当なし"))</f>
        <v/>
      </c>
      <c r="J142" s="97"/>
      <c r="K142" s="15"/>
      <c r="L142" s="248"/>
      <c r="M142" s="15"/>
      <c r="N142" s="97"/>
      <c r="O142" s="97"/>
      <c r="P142" s="97"/>
      <c r="Q142" s="97"/>
      <c r="R142" s="97"/>
      <c r="S142" s="18" t="str">
        <f t="shared" si="52"/>
        <v/>
      </c>
      <c r="T142" s="15"/>
      <c r="U142" s="15"/>
      <c r="V142" s="15"/>
      <c r="W142" s="15"/>
      <c r="X142" s="15"/>
      <c r="Y142" s="15"/>
      <c r="Z142" s="16"/>
      <c r="AA142" s="16"/>
      <c r="AB142" s="101" t="str">
        <f>IF($C142&lt;&gt;"",※編集不可※選択項目!$J$2,"")</f>
        <v/>
      </c>
      <c r="AC142" s="23"/>
      <c r="AD142" s="97"/>
      <c r="AE142" s="99"/>
      <c r="AF142" s="201" t="str">
        <f t="shared" ref="AF142:AF205" si="73">IF($C$3&lt;&gt;"あり", "-", IF(AND(Z142="可", OR(M142&lt;&gt;"連結", T142&gt;=BD142)), "トップ性能枠対象", "-"))</f>
        <v>-</v>
      </c>
      <c r="AG142" s="219"/>
      <c r="AH142" s="220"/>
      <c r="AI142" s="121" t="str">
        <f t="shared" si="69"/>
        <v/>
      </c>
      <c r="AJ142" s="221"/>
      <c r="AK142" s="222"/>
      <c r="AL142" s="223"/>
      <c r="AM142" s="224">
        <f>IFERROR(INDEX(※編集不可※選択項目!$R$3:$R$51,MATCH(BQ142,※編集不可※選択項目!$T$3:$T$51,0)),0)</f>
        <v>0</v>
      </c>
      <c r="AN142" s="224" t="str">
        <f t="shared" si="53"/>
        <v/>
      </c>
      <c r="AO142" s="224" t="str">
        <f>IF(BR142=※編集不可※選択項目!$L$3,VLOOKUP('新規登録用（本体）'!U142,※編集不可※選択項目!$P$2:$R$13,3,TRUE),AP142)</f>
        <v/>
      </c>
      <c r="AP142" s="224" t="str">
        <f>IF(BR142=※編集不可※選択項目!$L$15,VLOOKUP('新規登録用（本体）'!U142,※編集不可※選択項目!$P$14:$R$25,3,TRUE),AQ142)</f>
        <v/>
      </c>
      <c r="AQ142" s="224" t="str">
        <f>IF(BR142=※編集不可※選択項目!$L$27,VLOOKUP('新規登録用（本体）'!U142,※編集不可※選択項目!$P$26:$R$41,3,TRUE),AR142)</f>
        <v/>
      </c>
      <c r="AR142" s="224" t="str">
        <f>IF(BR142=※編集不可※選択項目!$L$43,VLOOKUP('新規登録用（本体）'!U142,※編集不可※選択項目!$P$42:$R$46,3,TRUE),AS142)</f>
        <v/>
      </c>
      <c r="AS142" s="224" t="str">
        <f>IF(BR142=※編集不可※選択項目!$L$48,VLOOKUP('新規登録用（本体）'!U142,※編集不可※選択項目!$P$47:$R$51,3,TRUE),"")</f>
        <v/>
      </c>
      <c r="AT142" s="225">
        <f>IFERROR(VLOOKUP(Y142&amp;G142&amp;H142,※編集不可※選択項目!X:Y,2,FALSE),0)</f>
        <v>0</v>
      </c>
      <c r="AU142" s="224">
        <f t="shared" si="70"/>
        <v>0</v>
      </c>
      <c r="AV142" s="224">
        <f>IFERROR(INDEX(※編集不可※選択項目!$S$3:$S$51,MATCH(BQ142,※編集不可※選択項目!$T$3:$T$51,0)),0)</f>
        <v>0</v>
      </c>
      <c r="AW142" s="224" t="str">
        <f t="shared" si="54"/>
        <v/>
      </c>
      <c r="AX142" s="224" t="str">
        <f>IF(BR142=※編集不可※選択項目!$L$3,VLOOKUP('新規登録用（本体）'!U142,※編集不可※選択項目!$P$2:$S$13,4,TRUE),AY142)</f>
        <v/>
      </c>
      <c r="AY142" s="224" t="str">
        <f>IF(BR142=※編集不可※選択項目!$L$15,VLOOKUP('新規登録用（本体）'!U142,※編集不可※選択項目!$P$14:$S$25,4,TRUE),AZ142)</f>
        <v/>
      </c>
      <c r="AZ142" s="224" t="str">
        <f>IF(BR142=※編集不可※選択項目!$L$27,VLOOKUP('新規登録用（本体）'!U142,※編集不可※選択項目!$P$26:$S$41,4,TRUE),BA142)</f>
        <v/>
      </c>
      <c r="BA142" s="224" t="str">
        <f>IF(BR142=※編集不可※選択項目!$L$43,VLOOKUP('新規登録用（本体）'!U142,※編集不可※選択項目!$P$42:$S$46,4,TRUE),BB142)</f>
        <v/>
      </c>
      <c r="BB142" s="224" t="str">
        <f>IF(BR142=※編集不可※選択項目!$L$48,VLOOKUP('新規登録用（本体）'!U142,※編集不可※選択項目!$P$47:$S$51,4,TRUE),"")</f>
        <v/>
      </c>
      <c r="BC142" s="225">
        <f>IFERROR(VLOOKUP(Y142&amp;G142&amp;H142,※編集不可※選択項目!X:Y,2,FALSE),0)</f>
        <v>0</v>
      </c>
      <c r="BD142" s="225">
        <f t="shared" si="71"/>
        <v>0</v>
      </c>
      <c r="BE142" s="225"/>
      <c r="BF142" s="225"/>
      <c r="BG142" s="225"/>
      <c r="BH142" s="225" t="str">
        <f t="shared" si="55"/>
        <v/>
      </c>
      <c r="BI142" s="226">
        <f t="shared" si="56"/>
        <v>0</v>
      </c>
      <c r="BJ142" s="226">
        <f t="shared" si="57"/>
        <v>0</v>
      </c>
      <c r="BK142" s="262">
        <f t="shared" ref="BK142:BK205" si="74">IF(AND($C142&lt;&gt;"",$C$3="あり",OR(M142="連結",T142&gt;=BD142),Z142=""),1,0)</f>
        <v>0</v>
      </c>
      <c r="BL142" s="226">
        <f t="shared" si="63"/>
        <v>0</v>
      </c>
      <c r="BM142" s="226" t="str">
        <f t="shared" si="58"/>
        <v/>
      </c>
      <c r="BN142" s="227">
        <f t="shared" si="59"/>
        <v>0</v>
      </c>
      <c r="BO142" s="227">
        <f t="shared" si="64"/>
        <v>0</v>
      </c>
      <c r="BP142" s="208" t="str">
        <f t="shared" si="65"/>
        <v>＜従来枠＞0 ＜トップ性能枠＞0</v>
      </c>
      <c r="BQ142" s="208" t="str">
        <f>'新規登録用（本体）'!G142&amp;'新規登録用（本体）'!H142&amp;'新規登録用（本体）'!I142</f>
        <v/>
      </c>
      <c r="BR142" s="126" t="str">
        <f t="shared" si="60"/>
        <v/>
      </c>
      <c r="BS142" s="208" t="str">
        <f t="shared" si="61"/>
        <v/>
      </c>
      <c r="BT142" s="227">
        <f t="shared" si="72"/>
        <v>0</v>
      </c>
    </row>
    <row r="143" spans="1:72" s="208" customFormat="1" ht="25.35" customHeight="1" x14ac:dyDescent="0.2">
      <c r="A143" s="210">
        <f t="shared" si="66"/>
        <v>132</v>
      </c>
      <c r="B143" s="171" t="str">
        <f t="shared" si="62"/>
        <v/>
      </c>
      <c r="C143" s="44"/>
      <c r="D143" s="17" t="str">
        <f t="shared" si="67"/>
        <v/>
      </c>
      <c r="E143" s="17" t="str">
        <f t="shared" si="68"/>
        <v/>
      </c>
      <c r="F143" s="97"/>
      <c r="G143" s="16"/>
      <c r="H143" s="15"/>
      <c r="I143" s="17" t="str">
        <f>IF(OR(G143="",H143="",U143=""),"",IFERROR(VLOOKUP(G143&amp;H143&amp;U143,※編集不可※選択項目!$M$3:$R$51,5,FALSE),"該当なし"))</f>
        <v/>
      </c>
      <c r="J143" s="97"/>
      <c r="K143" s="15"/>
      <c r="L143" s="248"/>
      <c r="M143" s="15"/>
      <c r="N143" s="97"/>
      <c r="O143" s="97"/>
      <c r="P143" s="97"/>
      <c r="Q143" s="97"/>
      <c r="R143" s="97"/>
      <c r="S143" s="18" t="str">
        <f t="shared" si="52"/>
        <v/>
      </c>
      <c r="T143" s="15"/>
      <c r="U143" s="15"/>
      <c r="V143" s="15"/>
      <c r="W143" s="15"/>
      <c r="X143" s="15"/>
      <c r="Y143" s="15"/>
      <c r="Z143" s="16"/>
      <c r="AA143" s="16"/>
      <c r="AB143" s="101" t="str">
        <f>IF($C143&lt;&gt;"",※編集不可※選択項目!$J$2,"")</f>
        <v/>
      </c>
      <c r="AC143" s="23"/>
      <c r="AD143" s="97"/>
      <c r="AE143" s="99"/>
      <c r="AF143" s="201" t="str">
        <f t="shared" si="73"/>
        <v>-</v>
      </c>
      <c r="AG143" s="219"/>
      <c r="AH143" s="220"/>
      <c r="AI143" s="121" t="str">
        <f t="shared" si="69"/>
        <v/>
      </c>
      <c r="AJ143" s="221"/>
      <c r="AK143" s="222"/>
      <c r="AL143" s="223"/>
      <c r="AM143" s="224">
        <f>IFERROR(INDEX(※編集不可※選択項目!$R$3:$R$51,MATCH(BQ143,※編集不可※選択項目!$T$3:$T$51,0)),0)</f>
        <v>0</v>
      </c>
      <c r="AN143" s="224" t="str">
        <f t="shared" si="53"/>
        <v/>
      </c>
      <c r="AO143" s="224" t="str">
        <f>IF(BR143=※編集不可※選択項目!$L$3,VLOOKUP('新規登録用（本体）'!U143,※編集不可※選択項目!$P$2:$R$13,3,TRUE),AP143)</f>
        <v/>
      </c>
      <c r="AP143" s="224" t="str">
        <f>IF(BR143=※編集不可※選択項目!$L$15,VLOOKUP('新規登録用（本体）'!U143,※編集不可※選択項目!$P$14:$R$25,3,TRUE),AQ143)</f>
        <v/>
      </c>
      <c r="AQ143" s="224" t="str">
        <f>IF(BR143=※編集不可※選択項目!$L$27,VLOOKUP('新規登録用（本体）'!U143,※編集不可※選択項目!$P$26:$R$41,3,TRUE),AR143)</f>
        <v/>
      </c>
      <c r="AR143" s="224" t="str">
        <f>IF(BR143=※編集不可※選択項目!$L$43,VLOOKUP('新規登録用（本体）'!U143,※編集不可※選択項目!$P$42:$R$46,3,TRUE),AS143)</f>
        <v/>
      </c>
      <c r="AS143" s="224" t="str">
        <f>IF(BR143=※編集不可※選択項目!$L$48,VLOOKUP('新規登録用（本体）'!U143,※編集不可※選択項目!$P$47:$R$51,3,TRUE),"")</f>
        <v/>
      </c>
      <c r="AT143" s="225">
        <f>IFERROR(VLOOKUP(Y143&amp;G143&amp;H143,※編集不可※選択項目!X:Y,2,FALSE),0)</f>
        <v>0</v>
      </c>
      <c r="AU143" s="224">
        <f t="shared" si="70"/>
        <v>0</v>
      </c>
      <c r="AV143" s="224">
        <f>IFERROR(INDEX(※編集不可※選択項目!$S$3:$S$51,MATCH(BQ143,※編集不可※選択項目!$T$3:$T$51,0)),0)</f>
        <v>0</v>
      </c>
      <c r="AW143" s="224" t="str">
        <f t="shared" si="54"/>
        <v/>
      </c>
      <c r="AX143" s="224" t="str">
        <f>IF(BR143=※編集不可※選択項目!$L$3,VLOOKUP('新規登録用（本体）'!U143,※編集不可※選択項目!$P$2:$S$13,4,TRUE),AY143)</f>
        <v/>
      </c>
      <c r="AY143" s="224" t="str">
        <f>IF(BR143=※編集不可※選択項目!$L$15,VLOOKUP('新規登録用（本体）'!U143,※編集不可※選択項目!$P$14:$S$25,4,TRUE),AZ143)</f>
        <v/>
      </c>
      <c r="AZ143" s="224" t="str">
        <f>IF(BR143=※編集不可※選択項目!$L$27,VLOOKUP('新規登録用（本体）'!U143,※編集不可※選択項目!$P$26:$S$41,4,TRUE),BA143)</f>
        <v/>
      </c>
      <c r="BA143" s="224" t="str">
        <f>IF(BR143=※編集不可※選択項目!$L$43,VLOOKUP('新規登録用（本体）'!U143,※編集不可※選択項目!$P$42:$S$46,4,TRUE),BB143)</f>
        <v/>
      </c>
      <c r="BB143" s="224" t="str">
        <f>IF(BR143=※編集不可※選択項目!$L$48,VLOOKUP('新規登録用（本体）'!U143,※編集不可※選択項目!$P$47:$S$51,4,TRUE),"")</f>
        <v/>
      </c>
      <c r="BC143" s="225">
        <f>IFERROR(VLOOKUP(Y143&amp;G143&amp;H143,※編集不可※選択項目!X:Y,2,FALSE),0)</f>
        <v>0</v>
      </c>
      <c r="BD143" s="225">
        <f t="shared" si="71"/>
        <v>0</v>
      </c>
      <c r="BE143" s="225"/>
      <c r="BF143" s="225"/>
      <c r="BG143" s="225"/>
      <c r="BH143" s="225" t="str">
        <f t="shared" si="55"/>
        <v/>
      </c>
      <c r="BI143" s="226">
        <f t="shared" si="56"/>
        <v>0</v>
      </c>
      <c r="BJ143" s="226">
        <f t="shared" si="57"/>
        <v>0</v>
      </c>
      <c r="BK143" s="262">
        <f t="shared" si="74"/>
        <v>0</v>
      </c>
      <c r="BL143" s="226">
        <f t="shared" si="63"/>
        <v>0</v>
      </c>
      <c r="BM143" s="226" t="str">
        <f t="shared" si="58"/>
        <v/>
      </c>
      <c r="BN143" s="227">
        <f t="shared" si="59"/>
        <v>0</v>
      </c>
      <c r="BO143" s="227">
        <f t="shared" si="64"/>
        <v>0</v>
      </c>
      <c r="BP143" s="208" t="str">
        <f t="shared" si="65"/>
        <v>＜従来枠＞0 ＜トップ性能枠＞0</v>
      </c>
      <c r="BQ143" s="208" t="str">
        <f>'新規登録用（本体）'!G143&amp;'新規登録用（本体）'!H143&amp;'新規登録用（本体）'!I143</f>
        <v/>
      </c>
      <c r="BR143" s="126" t="str">
        <f t="shared" si="60"/>
        <v/>
      </c>
      <c r="BS143" s="208" t="str">
        <f t="shared" si="61"/>
        <v/>
      </c>
      <c r="BT143" s="227">
        <f t="shared" si="72"/>
        <v>0</v>
      </c>
    </row>
    <row r="144" spans="1:72" s="208" customFormat="1" ht="25.35" customHeight="1" x14ac:dyDescent="0.2">
      <c r="A144" s="210">
        <f t="shared" si="66"/>
        <v>133</v>
      </c>
      <c r="B144" s="171" t="str">
        <f t="shared" si="62"/>
        <v/>
      </c>
      <c r="C144" s="44"/>
      <c r="D144" s="17" t="str">
        <f t="shared" si="67"/>
        <v/>
      </c>
      <c r="E144" s="17" t="str">
        <f t="shared" si="68"/>
        <v/>
      </c>
      <c r="F144" s="97"/>
      <c r="G144" s="16"/>
      <c r="H144" s="15"/>
      <c r="I144" s="17" t="str">
        <f>IF(OR(G144="",H144="",U144=""),"",IFERROR(VLOOKUP(G144&amp;H144&amp;U144,※編集不可※選択項目!$M$3:$R$51,5,FALSE),"該当なし"))</f>
        <v/>
      </c>
      <c r="J144" s="97"/>
      <c r="K144" s="15"/>
      <c r="L144" s="248"/>
      <c r="M144" s="15"/>
      <c r="N144" s="97"/>
      <c r="O144" s="97"/>
      <c r="P144" s="97"/>
      <c r="Q144" s="97"/>
      <c r="R144" s="97"/>
      <c r="S144" s="18" t="str">
        <f t="shared" ref="S144:S207" si="75">IF($M144="連結","連結前のすべての室外機が、基準を満たしていること",IF(AND(AU144="",BD144=""),"",IF(U144="","",BP144)))</f>
        <v/>
      </c>
      <c r="T144" s="15"/>
      <c r="U144" s="15"/>
      <c r="V144" s="15"/>
      <c r="W144" s="15"/>
      <c r="X144" s="15"/>
      <c r="Y144" s="15"/>
      <c r="Z144" s="16"/>
      <c r="AA144" s="16"/>
      <c r="AB144" s="101" t="str">
        <f>IF($C144&lt;&gt;"",※編集不可※選択項目!$J$2,"")</f>
        <v/>
      </c>
      <c r="AC144" s="23"/>
      <c r="AD144" s="97"/>
      <c r="AE144" s="99"/>
      <c r="AF144" s="201" t="str">
        <f t="shared" si="73"/>
        <v>-</v>
      </c>
      <c r="AG144" s="219"/>
      <c r="AH144" s="220"/>
      <c r="AI144" s="121" t="str">
        <f t="shared" si="69"/>
        <v/>
      </c>
      <c r="AJ144" s="221"/>
      <c r="AK144" s="222"/>
      <c r="AL144" s="223"/>
      <c r="AM144" s="224">
        <f>IFERROR(INDEX(※編集不可※選択項目!$R$3:$R$51,MATCH(BQ144,※編集不可※選択項目!$T$3:$T$51,0)),0)</f>
        <v>0</v>
      </c>
      <c r="AN144" s="224" t="str">
        <f t="shared" si="53"/>
        <v/>
      </c>
      <c r="AO144" s="224" t="str">
        <f>IF(BR144=※編集不可※選択項目!$L$3,VLOOKUP('新規登録用（本体）'!U144,※編集不可※選択項目!$P$2:$R$13,3,TRUE),AP144)</f>
        <v/>
      </c>
      <c r="AP144" s="224" t="str">
        <f>IF(BR144=※編集不可※選択項目!$L$15,VLOOKUP('新規登録用（本体）'!U144,※編集不可※選択項目!$P$14:$R$25,3,TRUE),AQ144)</f>
        <v/>
      </c>
      <c r="AQ144" s="224" t="str">
        <f>IF(BR144=※編集不可※選択項目!$L$27,VLOOKUP('新規登録用（本体）'!U144,※編集不可※選択項目!$P$26:$R$41,3,TRUE),AR144)</f>
        <v/>
      </c>
      <c r="AR144" s="224" t="str">
        <f>IF(BR144=※編集不可※選択項目!$L$43,VLOOKUP('新規登録用（本体）'!U144,※編集不可※選択項目!$P$42:$R$46,3,TRUE),AS144)</f>
        <v/>
      </c>
      <c r="AS144" s="224" t="str">
        <f>IF(BR144=※編集不可※選択項目!$L$48,VLOOKUP('新規登録用（本体）'!U144,※編集不可※選択項目!$P$47:$R$51,3,TRUE),"")</f>
        <v/>
      </c>
      <c r="AT144" s="225">
        <f>IFERROR(VLOOKUP(Y144&amp;G144&amp;H144,※編集不可※選択項目!X:Y,2,FALSE),0)</f>
        <v>0</v>
      </c>
      <c r="AU144" s="224">
        <f t="shared" si="70"/>
        <v>0</v>
      </c>
      <c r="AV144" s="224">
        <f>IFERROR(INDEX(※編集不可※選択項目!$S$3:$S$51,MATCH(BQ144,※編集不可※選択項目!$T$3:$T$51,0)),0)</f>
        <v>0</v>
      </c>
      <c r="AW144" s="224" t="str">
        <f t="shared" si="54"/>
        <v/>
      </c>
      <c r="AX144" s="224" t="str">
        <f>IF(BR144=※編集不可※選択項目!$L$3,VLOOKUP('新規登録用（本体）'!U144,※編集不可※選択項目!$P$2:$S$13,4,TRUE),AY144)</f>
        <v/>
      </c>
      <c r="AY144" s="224" t="str">
        <f>IF(BR144=※編集不可※選択項目!$L$15,VLOOKUP('新規登録用（本体）'!U144,※編集不可※選択項目!$P$14:$S$25,4,TRUE),AZ144)</f>
        <v/>
      </c>
      <c r="AZ144" s="224" t="str">
        <f>IF(BR144=※編集不可※選択項目!$L$27,VLOOKUP('新規登録用（本体）'!U144,※編集不可※選択項目!$P$26:$S$41,4,TRUE),BA144)</f>
        <v/>
      </c>
      <c r="BA144" s="224" t="str">
        <f>IF(BR144=※編集不可※選択項目!$L$43,VLOOKUP('新規登録用（本体）'!U144,※編集不可※選択項目!$P$42:$S$46,4,TRUE),BB144)</f>
        <v/>
      </c>
      <c r="BB144" s="224" t="str">
        <f>IF(BR144=※編集不可※選択項目!$L$48,VLOOKUP('新規登録用（本体）'!U144,※編集不可※選択項目!$P$47:$S$51,4,TRUE),"")</f>
        <v/>
      </c>
      <c r="BC144" s="225">
        <f>IFERROR(VLOOKUP(Y144&amp;G144&amp;H144,※編集不可※選択項目!X:Y,2,FALSE),0)</f>
        <v>0</v>
      </c>
      <c r="BD144" s="225">
        <f t="shared" si="71"/>
        <v>0</v>
      </c>
      <c r="BE144" s="225"/>
      <c r="BF144" s="225"/>
      <c r="BG144" s="225"/>
      <c r="BH144" s="225" t="str">
        <f t="shared" si="55"/>
        <v/>
      </c>
      <c r="BI144" s="226">
        <f t="shared" si="56"/>
        <v>0</v>
      </c>
      <c r="BJ144" s="226">
        <f t="shared" si="57"/>
        <v>0</v>
      </c>
      <c r="BK144" s="262">
        <f t="shared" si="74"/>
        <v>0</v>
      </c>
      <c r="BL144" s="226">
        <f t="shared" si="63"/>
        <v>0</v>
      </c>
      <c r="BM144" s="226" t="str">
        <f t="shared" si="58"/>
        <v/>
      </c>
      <c r="BN144" s="227">
        <f t="shared" si="59"/>
        <v>0</v>
      </c>
      <c r="BO144" s="227">
        <f t="shared" si="64"/>
        <v>0</v>
      </c>
      <c r="BP144" s="208" t="str">
        <f t="shared" si="65"/>
        <v>＜従来枠＞0 ＜トップ性能枠＞0</v>
      </c>
      <c r="BQ144" s="208" t="str">
        <f>'新規登録用（本体）'!G144&amp;'新規登録用（本体）'!H144&amp;'新規登録用（本体）'!I144</f>
        <v/>
      </c>
      <c r="BR144" s="126" t="str">
        <f t="shared" si="60"/>
        <v/>
      </c>
      <c r="BS144" s="208" t="str">
        <f t="shared" si="61"/>
        <v/>
      </c>
      <c r="BT144" s="227">
        <f t="shared" si="72"/>
        <v>0</v>
      </c>
    </row>
    <row r="145" spans="1:72" s="208" customFormat="1" ht="25.35" customHeight="1" x14ac:dyDescent="0.2">
      <c r="A145" s="210">
        <f t="shared" si="66"/>
        <v>134</v>
      </c>
      <c r="B145" s="171" t="str">
        <f t="shared" si="62"/>
        <v/>
      </c>
      <c r="C145" s="44"/>
      <c r="D145" s="17" t="str">
        <f t="shared" si="67"/>
        <v/>
      </c>
      <c r="E145" s="17" t="str">
        <f t="shared" si="68"/>
        <v/>
      </c>
      <c r="F145" s="97"/>
      <c r="G145" s="16"/>
      <c r="H145" s="15"/>
      <c r="I145" s="17" t="str">
        <f>IF(OR(G145="",H145="",U145=""),"",IFERROR(VLOOKUP(G145&amp;H145&amp;U145,※編集不可※選択項目!$M$3:$R$51,5,FALSE),"該当なし"))</f>
        <v/>
      </c>
      <c r="J145" s="97"/>
      <c r="K145" s="15"/>
      <c r="L145" s="248"/>
      <c r="M145" s="15"/>
      <c r="N145" s="97"/>
      <c r="O145" s="97"/>
      <c r="P145" s="97"/>
      <c r="Q145" s="97"/>
      <c r="R145" s="97"/>
      <c r="S145" s="18" t="str">
        <f t="shared" si="75"/>
        <v/>
      </c>
      <c r="T145" s="15"/>
      <c r="U145" s="15"/>
      <c r="V145" s="15"/>
      <c r="W145" s="15"/>
      <c r="X145" s="15"/>
      <c r="Y145" s="15"/>
      <c r="Z145" s="16"/>
      <c r="AA145" s="16"/>
      <c r="AB145" s="101" t="str">
        <f>IF($C145&lt;&gt;"",※編集不可※選択項目!$J$2,"")</f>
        <v/>
      </c>
      <c r="AC145" s="23"/>
      <c r="AD145" s="97"/>
      <c r="AE145" s="99"/>
      <c r="AF145" s="201" t="str">
        <f t="shared" si="73"/>
        <v>-</v>
      </c>
      <c r="AG145" s="219"/>
      <c r="AH145" s="220"/>
      <c r="AI145" s="121" t="str">
        <f t="shared" si="69"/>
        <v/>
      </c>
      <c r="AJ145" s="221"/>
      <c r="AK145" s="222"/>
      <c r="AL145" s="223"/>
      <c r="AM145" s="224">
        <f>IFERROR(INDEX(※編集不可※選択項目!$R$3:$R$51,MATCH(BQ145,※編集不可※選択項目!$T$3:$T$51,0)),0)</f>
        <v>0</v>
      </c>
      <c r="AN145" s="224" t="str">
        <f t="shared" si="53"/>
        <v/>
      </c>
      <c r="AO145" s="224" t="str">
        <f>IF(BR145=※編集不可※選択項目!$L$3,VLOOKUP('新規登録用（本体）'!U145,※編集不可※選択項目!$P$2:$R$13,3,TRUE),AP145)</f>
        <v/>
      </c>
      <c r="AP145" s="224" t="str">
        <f>IF(BR145=※編集不可※選択項目!$L$15,VLOOKUP('新規登録用（本体）'!U145,※編集不可※選択項目!$P$14:$R$25,3,TRUE),AQ145)</f>
        <v/>
      </c>
      <c r="AQ145" s="224" t="str">
        <f>IF(BR145=※編集不可※選択項目!$L$27,VLOOKUP('新規登録用（本体）'!U145,※編集不可※選択項目!$P$26:$R$41,3,TRUE),AR145)</f>
        <v/>
      </c>
      <c r="AR145" s="224" t="str">
        <f>IF(BR145=※編集不可※選択項目!$L$43,VLOOKUP('新規登録用（本体）'!U145,※編集不可※選択項目!$P$42:$R$46,3,TRUE),AS145)</f>
        <v/>
      </c>
      <c r="AS145" s="224" t="str">
        <f>IF(BR145=※編集不可※選択項目!$L$48,VLOOKUP('新規登録用（本体）'!U145,※編集不可※選択項目!$P$47:$R$51,3,TRUE),"")</f>
        <v/>
      </c>
      <c r="AT145" s="225">
        <f>IFERROR(VLOOKUP(Y145&amp;G145&amp;H145,※編集不可※選択項目!X:Y,2,FALSE),0)</f>
        <v>0</v>
      </c>
      <c r="AU145" s="224">
        <f t="shared" si="70"/>
        <v>0</v>
      </c>
      <c r="AV145" s="224">
        <f>IFERROR(INDEX(※編集不可※選択項目!$S$3:$S$51,MATCH(BQ145,※編集不可※選択項目!$T$3:$T$51,0)),0)</f>
        <v>0</v>
      </c>
      <c r="AW145" s="224" t="str">
        <f t="shared" si="54"/>
        <v/>
      </c>
      <c r="AX145" s="224" t="str">
        <f>IF(BR145=※編集不可※選択項目!$L$3,VLOOKUP('新規登録用（本体）'!U145,※編集不可※選択項目!$P$2:$S$13,4,TRUE),AY145)</f>
        <v/>
      </c>
      <c r="AY145" s="224" t="str">
        <f>IF(BR145=※編集不可※選択項目!$L$15,VLOOKUP('新規登録用（本体）'!U145,※編集不可※選択項目!$P$14:$S$25,4,TRUE),AZ145)</f>
        <v/>
      </c>
      <c r="AZ145" s="224" t="str">
        <f>IF(BR145=※編集不可※選択項目!$L$27,VLOOKUP('新規登録用（本体）'!U145,※編集不可※選択項目!$P$26:$S$41,4,TRUE),BA145)</f>
        <v/>
      </c>
      <c r="BA145" s="224" t="str">
        <f>IF(BR145=※編集不可※選択項目!$L$43,VLOOKUP('新規登録用（本体）'!U145,※編集不可※選択項目!$P$42:$S$46,4,TRUE),BB145)</f>
        <v/>
      </c>
      <c r="BB145" s="224" t="str">
        <f>IF(BR145=※編集不可※選択項目!$L$48,VLOOKUP('新規登録用（本体）'!U145,※編集不可※選択項目!$P$47:$S$51,4,TRUE),"")</f>
        <v/>
      </c>
      <c r="BC145" s="225">
        <f>IFERROR(VLOOKUP(Y145&amp;G145&amp;H145,※編集不可※選択項目!X:Y,2,FALSE),0)</f>
        <v>0</v>
      </c>
      <c r="BD145" s="225">
        <f t="shared" si="71"/>
        <v>0</v>
      </c>
      <c r="BE145" s="225"/>
      <c r="BF145" s="225"/>
      <c r="BG145" s="225"/>
      <c r="BH145" s="225" t="str">
        <f t="shared" si="55"/>
        <v/>
      </c>
      <c r="BI145" s="226">
        <f t="shared" si="56"/>
        <v>0</v>
      </c>
      <c r="BJ145" s="226">
        <f t="shared" si="57"/>
        <v>0</v>
      </c>
      <c r="BK145" s="262">
        <f t="shared" si="74"/>
        <v>0</v>
      </c>
      <c r="BL145" s="226">
        <f t="shared" si="63"/>
        <v>0</v>
      </c>
      <c r="BM145" s="226" t="str">
        <f t="shared" si="58"/>
        <v/>
      </c>
      <c r="BN145" s="227">
        <f t="shared" si="59"/>
        <v>0</v>
      </c>
      <c r="BO145" s="227">
        <f t="shared" si="64"/>
        <v>0</v>
      </c>
      <c r="BP145" s="208" t="str">
        <f t="shared" si="65"/>
        <v>＜従来枠＞0 ＜トップ性能枠＞0</v>
      </c>
      <c r="BQ145" s="208" t="str">
        <f>'新規登録用（本体）'!G145&amp;'新規登録用（本体）'!H145&amp;'新規登録用（本体）'!I145</f>
        <v/>
      </c>
      <c r="BR145" s="126" t="str">
        <f t="shared" si="60"/>
        <v/>
      </c>
      <c r="BS145" s="208" t="str">
        <f t="shared" si="61"/>
        <v/>
      </c>
      <c r="BT145" s="227">
        <f t="shared" si="72"/>
        <v>0</v>
      </c>
    </row>
    <row r="146" spans="1:72" s="208" customFormat="1" ht="25.35" customHeight="1" x14ac:dyDescent="0.2">
      <c r="A146" s="210">
        <f t="shared" si="66"/>
        <v>135</v>
      </c>
      <c r="B146" s="171" t="str">
        <f t="shared" si="62"/>
        <v/>
      </c>
      <c r="C146" s="44"/>
      <c r="D146" s="17" t="str">
        <f t="shared" si="67"/>
        <v/>
      </c>
      <c r="E146" s="17" t="str">
        <f t="shared" si="68"/>
        <v/>
      </c>
      <c r="F146" s="97"/>
      <c r="G146" s="16"/>
      <c r="H146" s="15"/>
      <c r="I146" s="17" t="str">
        <f>IF(OR(G146="",H146="",U146=""),"",IFERROR(VLOOKUP(G146&amp;H146&amp;U146,※編集不可※選択項目!$M$3:$R$51,5,FALSE),"該当なし"))</f>
        <v/>
      </c>
      <c r="J146" s="97"/>
      <c r="K146" s="15"/>
      <c r="L146" s="248"/>
      <c r="M146" s="15"/>
      <c r="N146" s="97"/>
      <c r="O146" s="97"/>
      <c r="P146" s="97"/>
      <c r="Q146" s="97"/>
      <c r="R146" s="97"/>
      <c r="S146" s="18" t="str">
        <f t="shared" si="75"/>
        <v/>
      </c>
      <c r="T146" s="15"/>
      <c r="U146" s="15"/>
      <c r="V146" s="15"/>
      <c r="W146" s="15"/>
      <c r="X146" s="15"/>
      <c r="Y146" s="15"/>
      <c r="Z146" s="16"/>
      <c r="AA146" s="16"/>
      <c r="AB146" s="101" t="str">
        <f>IF($C146&lt;&gt;"",※編集不可※選択項目!$J$2,"")</f>
        <v/>
      </c>
      <c r="AC146" s="23"/>
      <c r="AD146" s="97"/>
      <c r="AE146" s="99"/>
      <c r="AF146" s="201" t="str">
        <f t="shared" si="73"/>
        <v>-</v>
      </c>
      <c r="AG146" s="219"/>
      <c r="AH146" s="220"/>
      <c r="AI146" s="121" t="str">
        <f t="shared" si="69"/>
        <v/>
      </c>
      <c r="AJ146" s="221"/>
      <c r="AK146" s="222"/>
      <c r="AL146" s="223"/>
      <c r="AM146" s="224">
        <f>IFERROR(INDEX(※編集不可※選択項目!$R$3:$R$51,MATCH(BQ146,※編集不可※選択項目!$T$3:$T$51,0)),0)</f>
        <v>0</v>
      </c>
      <c r="AN146" s="224" t="str">
        <f t="shared" ref="AN146:AN209" si="76">IF(I146&lt;&gt;"該当なし","",AO146)</f>
        <v/>
      </c>
      <c r="AO146" s="224" t="str">
        <f>IF(BR146=※編集不可※選択項目!$L$3,VLOOKUP('新規登録用（本体）'!U146,※編集不可※選択項目!$P$2:$R$13,3,TRUE),AP146)</f>
        <v/>
      </c>
      <c r="AP146" s="224" t="str">
        <f>IF(BR146=※編集不可※選択項目!$L$15,VLOOKUP('新規登録用（本体）'!U146,※編集不可※選択項目!$P$14:$R$25,3,TRUE),AQ146)</f>
        <v/>
      </c>
      <c r="AQ146" s="224" t="str">
        <f>IF(BR146=※編集不可※選択項目!$L$27,VLOOKUP('新規登録用（本体）'!U146,※編集不可※選択項目!$P$26:$R$41,3,TRUE),AR146)</f>
        <v/>
      </c>
      <c r="AR146" s="224" t="str">
        <f>IF(BR146=※編集不可※選択項目!$L$43,VLOOKUP('新規登録用（本体）'!U146,※編集不可※選択項目!$P$42:$R$46,3,TRUE),AS146)</f>
        <v/>
      </c>
      <c r="AS146" s="224" t="str">
        <f>IF(BR146=※編集不可※選択項目!$L$48,VLOOKUP('新規登録用（本体）'!U146,※編集不可※選択項目!$P$47:$R$51,3,TRUE),"")</f>
        <v/>
      </c>
      <c r="AT146" s="225">
        <f>IFERROR(VLOOKUP(Y146&amp;G146&amp;H146,※編集不可※選択項目!X:Y,2,FALSE),0)</f>
        <v>0</v>
      </c>
      <c r="AU146" s="224">
        <f t="shared" si="70"/>
        <v>0</v>
      </c>
      <c r="AV146" s="224">
        <f>IFERROR(INDEX(※編集不可※選択項目!$S$3:$S$51,MATCH(BQ146,※編集不可※選択項目!$T$3:$T$51,0)),0)</f>
        <v>0</v>
      </c>
      <c r="AW146" s="224" t="str">
        <f t="shared" ref="AW146:AW209" si="77">IF(I146&lt;&gt;"該当なし","",AX146)</f>
        <v/>
      </c>
      <c r="AX146" s="224" t="str">
        <f>IF(BR146=※編集不可※選択項目!$L$3,VLOOKUP('新規登録用（本体）'!U146,※編集不可※選択項目!$P$2:$S$13,4,TRUE),AY146)</f>
        <v/>
      </c>
      <c r="AY146" s="224" t="str">
        <f>IF(BR146=※編集不可※選択項目!$L$15,VLOOKUP('新規登録用（本体）'!U146,※編集不可※選択項目!$P$14:$S$25,4,TRUE),AZ146)</f>
        <v/>
      </c>
      <c r="AZ146" s="224" t="str">
        <f>IF(BR146=※編集不可※選択項目!$L$27,VLOOKUP('新規登録用（本体）'!U146,※編集不可※選択項目!$P$26:$S$41,4,TRUE),BA146)</f>
        <v/>
      </c>
      <c r="BA146" s="224" t="str">
        <f>IF(BR146=※編集不可※選択項目!$L$43,VLOOKUP('新規登録用（本体）'!U146,※編集不可※選択項目!$P$42:$S$46,4,TRUE),BB146)</f>
        <v/>
      </c>
      <c r="BB146" s="224" t="str">
        <f>IF(BR146=※編集不可※選択項目!$L$48,VLOOKUP('新規登録用（本体）'!U146,※編集不可※選択項目!$P$47:$S$51,4,TRUE),"")</f>
        <v/>
      </c>
      <c r="BC146" s="225">
        <f>IFERROR(VLOOKUP(Y146&amp;G146&amp;H146,※編集不可※選択項目!X:Y,2,FALSE),0)</f>
        <v>0</v>
      </c>
      <c r="BD146" s="225">
        <f t="shared" si="71"/>
        <v>0</v>
      </c>
      <c r="BE146" s="225"/>
      <c r="BF146" s="225"/>
      <c r="BG146" s="225"/>
      <c r="BH146" s="225" t="str">
        <f t="shared" ref="BH146:BH209" si="78">IF(K146="","","["&amp;K146&amp;"]")</f>
        <v/>
      </c>
      <c r="BI146" s="226">
        <f t="shared" ref="BI146:BI209" si="79">IF(AND(($C146&lt;&gt;""),(OR(F146="",G146="",H146="",J146="",M146="",N146="",AND(M146&lt;&gt;"連結",T146=""),U146="",V146="",W146="",X146="",Y146=""))),1,0)</f>
        <v>0</v>
      </c>
      <c r="BJ146" s="226">
        <f t="shared" ref="BJ146:BJ209" si="80">IF(AND(M146="連結",O146=""),1,0)</f>
        <v>0</v>
      </c>
      <c r="BK146" s="262">
        <f t="shared" si="74"/>
        <v>0</v>
      </c>
      <c r="BL146" s="226">
        <f t="shared" si="63"/>
        <v>0</v>
      </c>
      <c r="BM146" s="226" t="str">
        <f t="shared" ref="BM146:BM209" si="81">IF(J146="","",TEXT(J146&amp;BH146,"G/標準"))</f>
        <v/>
      </c>
      <c r="BN146" s="227">
        <f t="shared" ref="BN146:BN209" si="82">IF(BM146="",0,COUNTIF($BM$12:$BM$1011,BM146))</f>
        <v>0</v>
      </c>
      <c r="BO146" s="227">
        <f t="shared" si="64"/>
        <v>0</v>
      </c>
      <c r="BP146" s="208" t="str">
        <f t="shared" si="65"/>
        <v>＜従来枠＞0 ＜トップ性能枠＞0</v>
      </c>
      <c r="BQ146" s="208" t="str">
        <f>'新規登録用（本体）'!G146&amp;'新規登録用（本体）'!H146&amp;'新規登録用（本体）'!I146</f>
        <v/>
      </c>
      <c r="BR146" s="126" t="str">
        <f t="shared" ref="BR146:BR209" si="83">G146&amp;H146</f>
        <v/>
      </c>
      <c r="BS146" s="208" t="str">
        <f t="shared" si="61"/>
        <v/>
      </c>
      <c r="BT146" s="227">
        <f t="shared" si="72"/>
        <v>0</v>
      </c>
    </row>
    <row r="147" spans="1:72" s="208" customFormat="1" ht="25.35" customHeight="1" x14ac:dyDescent="0.2">
      <c r="A147" s="210">
        <f t="shared" si="66"/>
        <v>136</v>
      </c>
      <c r="B147" s="171" t="str">
        <f t="shared" si="62"/>
        <v/>
      </c>
      <c r="C147" s="44"/>
      <c r="D147" s="17" t="str">
        <f t="shared" si="67"/>
        <v/>
      </c>
      <c r="E147" s="17" t="str">
        <f t="shared" si="68"/>
        <v/>
      </c>
      <c r="F147" s="97"/>
      <c r="G147" s="16"/>
      <c r="H147" s="15"/>
      <c r="I147" s="17" t="str">
        <f>IF(OR(G147="",H147="",U147=""),"",IFERROR(VLOOKUP(G147&amp;H147&amp;U147,※編集不可※選択項目!$M$3:$R$51,5,FALSE),"該当なし"))</f>
        <v/>
      </c>
      <c r="J147" s="97"/>
      <c r="K147" s="15"/>
      <c r="L147" s="248"/>
      <c r="M147" s="15"/>
      <c r="N147" s="97"/>
      <c r="O147" s="97"/>
      <c r="P147" s="97"/>
      <c r="Q147" s="97"/>
      <c r="R147" s="97"/>
      <c r="S147" s="18" t="str">
        <f t="shared" si="75"/>
        <v/>
      </c>
      <c r="T147" s="15"/>
      <c r="U147" s="15"/>
      <c r="V147" s="15"/>
      <c r="W147" s="15"/>
      <c r="X147" s="15"/>
      <c r="Y147" s="15"/>
      <c r="Z147" s="16"/>
      <c r="AA147" s="16"/>
      <c r="AB147" s="101" t="str">
        <f>IF($C147&lt;&gt;"",※編集不可※選択項目!$J$2,"")</f>
        <v/>
      </c>
      <c r="AC147" s="23"/>
      <c r="AD147" s="97"/>
      <c r="AE147" s="99"/>
      <c r="AF147" s="201" t="str">
        <f t="shared" si="73"/>
        <v>-</v>
      </c>
      <c r="AG147" s="219"/>
      <c r="AH147" s="220"/>
      <c r="AI147" s="121" t="str">
        <f t="shared" si="69"/>
        <v/>
      </c>
      <c r="AJ147" s="221"/>
      <c r="AK147" s="222"/>
      <c r="AL147" s="223"/>
      <c r="AM147" s="224">
        <f>IFERROR(INDEX(※編集不可※選択項目!$R$3:$R$51,MATCH(BQ147,※編集不可※選択項目!$T$3:$T$51,0)),0)</f>
        <v>0</v>
      </c>
      <c r="AN147" s="224" t="str">
        <f t="shared" si="76"/>
        <v/>
      </c>
      <c r="AO147" s="224" t="str">
        <f>IF(BR147=※編集不可※選択項目!$L$3,VLOOKUP('新規登録用（本体）'!U147,※編集不可※選択項目!$P$2:$R$13,3,TRUE),AP147)</f>
        <v/>
      </c>
      <c r="AP147" s="224" t="str">
        <f>IF(BR147=※編集不可※選択項目!$L$15,VLOOKUP('新規登録用（本体）'!U147,※編集不可※選択項目!$P$14:$R$25,3,TRUE),AQ147)</f>
        <v/>
      </c>
      <c r="AQ147" s="224" t="str">
        <f>IF(BR147=※編集不可※選択項目!$L$27,VLOOKUP('新規登録用（本体）'!U147,※編集不可※選択項目!$P$26:$R$41,3,TRUE),AR147)</f>
        <v/>
      </c>
      <c r="AR147" s="224" t="str">
        <f>IF(BR147=※編集不可※選択項目!$L$43,VLOOKUP('新規登録用（本体）'!U147,※編集不可※選択項目!$P$42:$R$46,3,TRUE),AS147)</f>
        <v/>
      </c>
      <c r="AS147" s="224" t="str">
        <f>IF(BR147=※編集不可※選択項目!$L$48,VLOOKUP('新規登録用（本体）'!U147,※編集不可※選択項目!$P$47:$R$51,3,TRUE),"")</f>
        <v/>
      </c>
      <c r="AT147" s="225">
        <f>IFERROR(VLOOKUP(Y147&amp;G147&amp;H147,※編集不可※選択項目!X:Y,2,FALSE),0)</f>
        <v>0</v>
      </c>
      <c r="AU147" s="224">
        <f t="shared" si="70"/>
        <v>0</v>
      </c>
      <c r="AV147" s="224">
        <f>IFERROR(INDEX(※編集不可※選択項目!$S$3:$S$51,MATCH(BQ147,※編集不可※選択項目!$T$3:$T$51,0)),0)</f>
        <v>0</v>
      </c>
      <c r="AW147" s="224" t="str">
        <f t="shared" si="77"/>
        <v/>
      </c>
      <c r="AX147" s="224" t="str">
        <f>IF(BR147=※編集不可※選択項目!$L$3,VLOOKUP('新規登録用（本体）'!U147,※編集不可※選択項目!$P$2:$S$13,4,TRUE),AY147)</f>
        <v/>
      </c>
      <c r="AY147" s="224" t="str">
        <f>IF(BR147=※編集不可※選択項目!$L$15,VLOOKUP('新規登録用（本体）'!U147,※編集不可※選択項目!$P$14:$S$25,4,TRUE),AZ147)</f>
        <v/>
      </c>
      <c r="AZ147" s="224" t="str">
        <f>IF(BR147=※編集不可※選択項目!$L$27,VLOOKUP('新規登録用（本体）'!U147,※編集不可※選択項目!$P$26:$S$41,4,TRUE),BA147)</f>
        <v/>
      </c>
      <c r="BA147" s="224" t="str">
        <f>IF(BR147=※編集不可※選択項目!$L$43,VLOOKUP('新規登録用（本体）'!U147,※編集不可※選択項目!$P$42:$S$46,4,TRUE),BB147)</f>
        <v/>
      </c>
      <c r="BB147" s="224" t="str">
        <f>IF(BR147=※編集不可※選択項目!$L$48,VLOOKUP('新規登録用（本体）'!U147,※編集不可※選択項目!$P$47:$S$51,4,TRUE),"")</f>
        <v/>
      </c>
      <c r="BC147" s="225">
        <f>IFERROR(VLOOKUP(Y147&amp;G147&amp;H147,※編集不可※選択項目!X:Y,2,FALSE),0)</f>
        <v>0</v>
      </c>
      <c r="BD147" s="225">
        <f t="shared" si="71"/>
        <v>0</v>
      </c>
      <c r="BE147" s="225"/>
      <c r="BF147" s="225"/>
      <c r="BG147" s="225"/>
      <c r="BH147" s="225" t="str">
        <f t="shared" si="78"/>
        <v/>
      </c>
      <c r="BI147" s="226">
        <f t="shared" si="79"/>
        <v>0</v>
      </c>
      <c r="BJ147" s="226">
        <f t="shared" si="80"/>
        <v>0</v>
      </c>
      <c r="BK147" s="262">
        <f t="shared" si="74"/>
        <v>0</v>
      </c>
      <c r="BL147" s="226">
        <f t="shared" si="63"/>
        <v>0</v>
      </c>
      <c r="BM147" s="226" t="str">
        <f t="shared" si="81"/>
        <v/>
      </c>
      <c r="BN147" s="227">
        <f t="shared" si="82"/>
        <v>0</v>
      </c>
      <c r="BO147" s="227">
        <f t="shared" si="64"/>
        <v>0</v>
      </c>
      <c r="BP147" s="208" t="str">
        <f t="shared" si="65"/>
        <v>＜従来枠＞0 ＜トップ性能枠＞0</v>
      </c>
      <c r="BQ147" s="208" t="str">
        <f>'新規登録用（本体）'!G147&amp;'新規登録用（本体）'!H147&amp;'新規登録用（本体）'!I147</f>
        <v/>
      </c>
      <c r="BR147" s="126" t="str">
        <f t="shared" si="83"/>
        <v/>
      </c>
      <c r="BS147" s="208" t="str">
        <f t="shared" ref="BS147:BS210" si="84">IF(J147="","",TEXT(J147&amp;T147&amp;U147&amp;V147&amp;W147&amp;X147,"G/標準"))</f>
        <v/>
      </c>
      <c r="BT147" s="227">
        <f t="shared" si="72"/>
        <v>0</v>
      </c>
    </row>
    <row r="148" spans="1:72" s="208" customFormat="1" ht="25.35" customHeight="1" x14ac:dyDescent="0.2">
      <c r="A148" s="210">
        <f t="shared" si="66"/>
        <v>137</v>
      </c>
      <c r="B148" s="171" t="str">
        <f t="shared" si="62"/>
        <v/>
      </c>
      <c r="C148" s="44"/>
      <c r="D148" s="17" t="str">
        <f t="shared" si="67"/>
        <v/>
      </c>
      <c r="E148" s="17" t="str">
        <f t="shared" si="68"/>
        <v/>
      </c>
      <c r="F148" s="97"/>
      <c r="G148" s="16"/>
      <c r="H148" s="15"/>
      <c r="I148" s="17" t="str">
        <f>IF(OR(G148="",H148="",U148=""),"",IFERROR(VLOOKUP(G148&amp;H148&amp;U148,※編集不可※選択項目!$M$3:$R$51,5,FALSE),"該当なし"))</f>
        <v/>
      </c>
      <c r="J148" s="97"/>
      <c r="K148" s="15"/>
      <c r="L148" s="248"/>
      <c r="M148" s="15"/>
      <c r="N148" s="97"/>
      <c r="O148" s="97"/>
      <c r="P148" s="97"/>
      <c r="Q148" s="97"/>
      <c r="R148" s="97"/>
      <c r="S148" s="18" t="str">
        <f t="shared" si="75"/>
        <v/>
      </c>
      <c r="T148" s="15"/>
      <c r="U148" s="15"/>
      <c r="V148" s="15"/>
      <c r="W148" s="15"/>
      <c r="X148" s="15"/>
      <c r="Y148" s="15"/>
      <c r="Z148" s="16"/>
      <c r="AA148" s="16"/>
      <c r="AB148" s="101" t="str">
        <f>IF($C148&lt;&gt;"",※編集不可※選択項目!$J$2,"")</f>
        <v/>
      </c>
      <c r="AC148" s="23"/>
      <c r="AD148" s="97"/>
      <c r="AE148" s="99"/>
      <c r="AF148" s="201" t="str">
        <f t="shared" si="73"/>
        <v>-</v>
      </c>
      <c r="AG148" s="219"/>
      <c r="AH148" s="220"/>
      <c r="AI148" s="121" t="str">
        <f t="shared" si="69"/>
        <v/>
      </c>
      <c r="AJ148" s="221"/>
      <c r="AK148" s="222"/>
      <c r="AL148" s="223"/>
      <c r="AM148" s="224">
        <f>IFERROR(INDEX(※編集不可※選択項目!$R$3:$R$51,MATCH(BQ148,※編集不可※選択項目!$T$3:$T$51,0)),0)</f>
        <v>0</v>
      </c>
      <c r="AN148" s="224" t="str">
        <f t="shared" si="76"/>
        <v/>
      </c>
      <c r="AO148" s="224" t="str">
        <f>IF(BR148=※編集不可※選択項目!$L$3,VLOOKUP('新規登録用（本体）'!U148,※編集不可※選択項目!$P$2:$R$13,3,TRUE),AP148)</f>
        <v/>
      </c>
      <c r="AP148" s="224" t="str">
        <f>IF(BR148=※編集不可※選択項目!$L$15,VLOOKUP('新規登録用（本体）'!U148,※編集不可※選択項目!$P$14:$R$25,3,TRUE),AQ148)</f>
        <v/>
      </c>
      <c r="AQ148" s="224" t="str">
        <f>IF(BR148=※編集不可※選択項目!$L$27,VLOOKUP('新規登録用（本体）'!U148,※編集不可※選択項目!$P$26:$R$41,3,TRUE),AR148)</f>
        <v/>
      </c>
      <c r="AR148" s="224" t="str">
        <f>IF(BR148=※編集不可※選択項目!$L$43,VLOOKUP('新規登録用（本体）'!U148,※編集不可※選択項目!$P$42:$R$46,3,TRUE),AS148)</f>
        <v/>
      </c>
      <c r="AS148" s="224" t="str">
        <f>IF(BR148=※編集不可※選択項目!$L$48,VLOOKUP('新規登録用（本体）'!U148,※編集不可※選択項目!$P$47:$R$51,3,TRUE),"")</f>
        <v/>
      </c>
      <c r="AT148" s="225">
        <f>IFERROR(VLOOKUP(Y148&amp;G148&amp;H148,※編集不可※選択項目!X:Y,2,FALSE),0)</f>
        <v>0</v>
      </c>
      <c r="AU148" s="224">
        <f t="shared" si="70"/>
        <v>0</v>
      </c>
      <c r="AV148" s="224">
        <f>IFERROR(INDEX(※編集不可※選択項目!$S$3:$S$51,MATCH(BQ148,※編集不可※選択項目!$T$3:$T$51,0)),0)</f>
        <v>0</v>
      </c>
      <c r="AW148" s="224" t="str">
        <f t="shared" si="77"/>
        <v/>
      </c>
      <c r="AX148" s="224" t="str">
        <f>IF(BR148=※編集不可※選択項目!$L$3,VLOOKUP('新規登録用（本体）'!U148,※編集不可※選択項目!$P$2:$S$13,4,TRUE),AY148)</f>
        <v/>
      </c>
      <c r="AY148" s="224" t="str">
        <f>IF(BR148=※編集不可※選択項目!$L$15,VLOOKUP('新規登録用（本体）'!U148,※編集不可※選択項目!$P$14:$S$25,4,TRUE),AZ148)</f>
        <v/>
      </c>
      <c r="AZ148" s="224" t="str">
        <f>IF(BR148=※編集不可※選択項目!$L$27,VLOOKUP('新規登録用（本体）'!U148,※編集不可※選択項目!$P$26:$S$41,4,TRUE),BA148)</f>
        <v/>
      </c>
      <c r="BA148" s="224" t="str">
        <f>IF(BR148=※編集不可※選択項目!$L$43,VLOOKUP('新規登録用（本体）'!U148,※編集不可※選択項目!$P$42:$S$46,4,TRUE),BB148)</f>
        <v/>
      </c>
      <c r="BB148" s="224" t="str">
        <f>IF(BR148=※編集不可※選択項目!$L$48,VLOOKUP('新規登録用（本体）'!U148,※編集不可※選択項目!$P$47:$S$51,4,TRUE),"")</f>
        <v/>
      </c>
      <c r="BC148" s="225">
        <f>IFERROR(VLOOKUP(Y148&amp;G148&amp;H148,※編集不可※選択項目!X:Y,2,FALSE),0)</f>
        <v>0</v>
      </c>
      <c r="BD148" s="225">
        <f t="shared" si="71"/>
        <v>0</v>
      </c>
      <c r="BE148" s="225"/>
      <c r="BF148" s="225"/>
      <c r="BG148" s="225"/>
      <c r="BH148" s="225" t="str">
        <f t="shared" si="78"/>
        <v/>
      </c>
      <c r="BI148" s="226">
        <f t="shared" si="79"/>
        <v>0</v>
      </c>
      <c r="BJ148" s="226">
        <f t="shared" si="80"/>
        <v>0</v>
      </c>
      <c r="BK148" s="262">
        <f t="shared" si="74"/>
        <v>0</v>
      </c>
      <c r="BL148" s="226">
        <f t="shared" si="63"/>
        <v>0</v>
      </c>
      <c r="BM148" s="226" t="str">
        <f t="shared" si="81"/>
        <v/>
      </c>
      <c r="BN148" s="227">
        <f t="shared" si="82"/>
        <v>0</v>
      </c>
      <c r="BO148" s="227">
        <f t="shared" si="64"/>
        <v>0</v>
      </c>
      <c r="BP148" s="208" t="str">
        <f t="shared" si="65"/>
        <v>＜従来枠＞0 ＜トップ性能枠＞0</v>
      </c>
      <c r="BQ148" s="208" t="str">
        <f>'新規登録用（本体）'!G148&amp;'新規登録用（本体）'!H148&amp;'新規登録用（本体）'!I148</f>
        <v/>
      </c>
      <c r="BR148" s="126" t="str">
        <f t="shared" si="83"/>
        <v/>
      </c>
      <c r="BS148" s="208" t="str">
        <f t="shared" si="84"/>
        <v/>
      </c>
      <c r="BT148" s="227">
        <f t="shared" si="72"/>
        <v>0</v>
      </c>
    </row>
    <row r="149" spans="1:72" s="208" customFormat="1" ht="25.35" customHeight="1" x14ac:dyDescent="0.2">
      <c r="A149" s="210">
        <f t="shared" si="66"/>
        <v>138</v>
      </c>
      <c r="B149" s="171" t="str">
        <f t="shared" si="62"/>
        <v/>
      </c>
      <c r="C149" s="44"/>
      <c r="D149" s="17" t="str">
        <f t="shared" si="67"/>
        <v/>
      </c>
      <c r="E149" s="17" t="str">
        <f t="shared" si="68"/>
        <v/>
      </c>
      <c r="F149" s="97"/>
      <c r="G149" s="16"/>
      <c r="H149" s="15"/>
      <c r="I149" s="17" t="str">
        <f>IF(OR(G149="",H149="",U149=""),"",IFERROR(VLOOKUP(G149&amp;H149&amp;U149,※編集不可※選択項目!$M$3:$R$51,5,FALSE),"該当なし"))</f>
        <v/>
      </c>
      <c r="J149" s="97"/>
      <c r="K149" s="15"/>
      <c r="L149" s="248"/>
      <c r="M149" s="15"/>
      <c r="N149" s="97"/>
      <c r="O149" s="97"/>
      <c r="P149" s="97"/>
      <c r="Q149" s="97"/>
      <c r="R149" s="97"/>
      <c r="S149" s="18" t="str">
        <f t="shared" si="75"/>
        <v/>
      </c>
      <c r="T149" s="15"/>
      <c r="U149" s="15"/>
      <c r="V149" s="15"/>
      <c r="W149" s="15"/>
      <c r="X149" s="15"/>
      <c r="Y149" s="15"/>
      <c r="Z149" s="16"/>
      <c r="AA149" s="16"/>
      <c r="AB149" s="101" t="str">
        <f>IF($C149&lt;&gt;"",※編集不可※選択項目!$J$2,"")</f>
        <v/>
      </c>
      <c r="AC149" s="23"/>
      <c r="AD149" s="97"/>
      <c r="AE149" s="99"/>
      <c r="AF149" s="201" t="str">
        <f t="shared" si="73"/>
        <v>-</v>
      </c>
      <c r="AG149" s="219"/>
      <c r="AH149" s="220"/>
      <c r="AI149" s="121" t="str">
        <f t="shared" si="69"/>
        <v/>
      </c>
      <c r="AJ149" s="221"/>
      <c r="AK149" s="222"/>
      <c r="AL149" s="223"/>
      <c r="AM149" s="224">
        <f>IFERROR(INDEX(※編集不可※選択項目!$R$3:$R$51,MATCH(BQ149,※編集不可※選択項目!$T$3:$T$51,0)),0)</f>
        <v>0</v>
      </c>
      <c r="AN149" s="224" t="str">
        <f t="shared" si="76"/>
        <v/>
      </c>
      <c r="AO149" s="224" t="str">
        <f>IF(BR149=※編集不可※選択項目!$L$3,VLOOKUP('新規登録用（本体）'!U149,※編集不可※選択項目!$P$2:$R$13,3,TRUE),AP149)</f>
        <v/>
      </c>
      <c r="AP149" s="224" t="str">
        <f>IF(BR149=※編集不可※選択項目!$L$15,VLOOKUP('新規登録用（本体）'!U149,※編集不可※選択項目!$P$14:$R$25,3,TRUE),AQ149)</f>
        <v/>
      </c>
      <c r="AQ149" s="224" t="str">
        <f>IF(BR149=※編集不可※選択項目!$L$27,VLOOKUP('新規登録用（本体）'!U149,※編集不可※選択項目!$P$26:$R$41,3,TRUE),AR149)</f>
        <v/>
      </c>
      <c r="AR149" s="224" t="str">
        <f>IF(BR149=※編集不可※選択項目!$L$43,VLOOKUP('新規登録用（本体）'!U149,※編集不可※選択項目!$P$42:$R$46,3,TRUE),AS149)</f>
        <v/>
      </c>
      <c r="AS149" s="224" t="str">
        <f>IF(BR149=※編集不可※選択項目!$L$48,VLOOKUP('新規登録用（本体）'!U149,※編集不可※選択項目!$P$47:$R$51,3,TRUE),"")</f>
        <v/>
      </c>
      <c r="AT149" s="225">
        <f>IFERROR(VLOOKUP(Y149&amp;G149&amp;H149,※編集不可※選択項目!X:Y,2,FALSE),0)</f>
        <v>0</v>
      </c>
      <c r="AU149" s="224">
        <f t="shared" si="70"/>
        <v>0</v>
      </c>
      <c r="AV149" s="224">
        <f>IFERROR(INDEX(※編集不可※選択項目!$S$3:$S$51,MATCH(BQ149,※編集不可※選択項目!$T$3:$T$51,0)),0)</f>
        <v>0</v>
      </c>
      <c r="AW149" s="224" t="str">
        <f t="shared" si="77"/>
        <v/>
      </c>
      <c r="AX149" s="224" t="str">
        <f>IF(BR149=※編集不可※選択項目!$L$3,VLOOKUP('新規登録用（本体）'!U149,※編集不可※選択項目!$P$2:$S$13,4,TRUE),AY149)</f>
        <v/>
      </c>
      <c r="AY149" s="224" t="str">
        <f>IF(BR149=※編集不可※選択項目!$L$15,VLOOKUP('新規登録用（本体）'!U149,※編集不可※選択項目!$P$14:$S$25,4,TRUE),AZ149)</f>
        <v/>
      </c>
      <c r="AZ149" s="224" t="str">
        <f>IF(BR149=※編集不可※選択項目!$L$27,VLOOKUP('新規登録用（本体）'!U149,※編集不可※選択項目!$P$26:$S$41,4,TRUE),BA149)</f>
        <v/>
      </c>
      <c r="BA149" s="224" t="str">
        <f>IF(BR149=※編集不可※選択項目!$L$43,VLOOKUP('新規登録用（本体）'!U149,※編集不可※選択項目!$P$42:$S$46,4,TRUE),BB149)</f>
        <v/>
      </c>
      <c r="BB149" s="224" t="str">
        <f>IF(BR149=※編集不可※選択項目!$L$48,VLOOKUP('新規登録用（本体）'!U149,※編集不可※選択項目!$P$47:$S$51,4,TRUE),"")</f>
        <v/>
      </c>
      <c r="BC149" s="225">
        <f>IFERROR(VLOOKUP(Y149&amp;G149&amp;H149,※編集不可※選択項目!X:Y,2,FALSE),0)</f>
        <v>0</v>
      </c>
      <c r="BD149" s="225">
        <f t="shared" si="71"/>
        <v>0</v>
      </c>
      <c r="BE149" s="225"/>
      <c r="BF149" s="225"/>
      <c r="BG149" s="225"/>
      <c r="BH149" s="225" t="str">
        <f t="shared" si="78"/>
        <v/>
      </c>
      <c r="BI149" s="226">
        <f t="shared" si="79"/>
        <v>0</v>
      </c>
      <c r="BJ149" s="226">
        <f t="shared" si="80"/>
        <v>0</v>
      </c>
      <c r="BK149" s="262">
        <f t="shared" si="74"/>
        <v>0</v>
      </c>
      <c r="BL149" s="226">
        <f t="shared" si="63"/>
        <v>0</v>
      </c>
      <c r="BM149" s="226" t="str">
        <f t="shared" si="81"/>
        <v/>
      </c>
      <c r="BN149" s="227">
        <f t="shared" si="82"/>
        <v>0</v>
      </c>
      <c r="BO149" s="227">
        <f t="shared" si="64"/>
        <v>0</v>
      </c>
      <c r="BP149" s="208" t="str">
        <f t="shared" si="65"/>
        <v>＜従来枠＞0 ＜トップ性能枠＞0</v>
      </c>
      <c r="BQ149" s="208" t="str">
        <f>'新規登録用（本体）'!G149&amp;'新規登録用（本体）'!H149&amp;'新規登録用（本体）'!I149</f>
        <v/>
      </c>
      <c r="BR149" s="126" t="str">
        <f t="shared" si="83"/>
        <v/>
      </c>
      <c r="BS149" s="208" t="str">
        <f t="shared" si="84"/>
        <v/>
      </c>
      <c r="BT149" s="227">
        <f t="shared" si="72"/>
        <v>0</v>
      </c>
    </row>
    <row r="150" spans="1:72" s="208" customFormat="1" ht="25.35" customHeight="1" x14ac:dyDescent="0.2">
      <c r="A150" s="210">
        <f t="shared" si="66"/>
        <v>139</v>
      </c>
      <c r="B150" s="171" t="str">
        <f t="shared" si="62"/>
        <v/>
      </c>
      <c r="C150" s="44"/>
      <c r="D150" s="17" t="str">
        <f t="shared" si="67"/>
        <v/>
      </c>
      <c r="E150" s="17" t="str">
        <f t="shared" si="68"/>
        <v/>
      </c>
      <c r="F150" s="97"/>
      <c r="G150" s="16"/>
      <c r="H150" s="15"/>
      <c r="I150" s="17" t="str">
        <f>IF(OR(G150="",H150="",U150=""),"",IFERROR(VLOOKUP(G150&amp;H150&amp;U150,※編集不可※選択項目!$M$3:$R$51,5,FALSE),"該当なし"))</f>
        <v/>
      </c>
      <c r="J150" s="97"/>
      <c r="K150" s="15"/>
      <c r="L150" s="248"/>
      <c r="M150" s="15"/>
      <c r="N150" s="97"/>
      <c r="O150" s="97"/>
      <c r="P150" s="97"/>
      <c r="Q150" s="97"/>
      <c r="R150" s="97"/>
      <c r="S150" s="18" t="str">
        <f t="shared" si="75"/>
        <v/>
      </c>
      <c r="T150" s="15"/>
      <c r="U150" s="15"/>
      <c r="V150" s="15"/>
      <c r="W150" s="15"/>
      <c r="X150" s="15"/>
      <c r="Y150" s="15"/>
      <c r="Z150" s="16"/>
      <c r="AA150" s="16"/>
      <c r="AB150" s="101" t="str">
        <f>IF($C150&lt;&gt;"",※編集不可※選択項目!$J$2,"")</f>
        <v/>
      </c>
      <c r="AC150" s="23"/>
      <c r="AD150" s="97"/>
      <c r="AE150" s="99"/>
      <c r="AF150" s="201" t="str">
        <f t="shared" si="73"/>
        <v>-</v>
      </c>
      <c r="AG150" s="219"/>
      <c r="AH150" s="220"/>
      <c r="AI150" s="121" t="str">
        <f t="shared" si="69"/>
        <v/>
      </c>
      <c r="AJ150" s="221"/>
      <c r="AK150" s="222"/>
      <c r="AL150" s="223"/>
      <c r="AM150" s="224">
        <f>IFERROR(INDEX(※編集不可※選択項目!$R$3:$R$51,MATCH(BQ150,※編集不可※選択項目!$T$3:$T$51,0)),0)</f>
        <v>0</v>
      </c>
      <c r="AN150" s="224" t="str">
        <f t="shared" si="76"/>
        <v/>
      </c>
      <c r="AO150" s="224" t="str">
        <f>IF(BR150=※編集不可※選択項目!$L$3,VLOOKUP('新規登録用（本体）'!U150,※編集不可※選択項目!$P$2:$R$13,3,TRUE),AP150)</f>
        <v/>
      </c>
      <c r="AP150" s="224" t="str">
        <f>IF(BR150=※編集不可※選択項目!$L$15,VLOOKUP('新規登録用（本体）'!U150,※編集不可※選択項目!$P$14:$R$25,3,TRUE),AQ150)</f>
        <v/>
      </c>
      <c r="AQ150" s="224" t="str">
        <f>IF(BR150=※編集不可※選択項目!$L$27,VLOOKUP('新規登録用（本体）'!U150,※編集不可※選択項目!$P$26:$R$41,3,TRUE),AR150)</f>
        <v/>
      </c>
      <c r="AR150" s="224" t="str">
        <f>IF(BR150=※編集不可※選択項目!$L$43,VLOOKUP('新規登録用（本体）'!U150,※編集不可※選択項目!$P$42:$R$46,3,TRUE),AS150)</f>
        <v/>
      </c>
      <c r="AS150" s="224" t="str">
        <f>IF(BR150=※編集不可※選択項目!$L$48,VLOOKUP('新規登録用（本体）'!U150,※編集不可※選択項目!$P$47:$R$51,3,TRUE),"")</f>
        <v/>
      </c>
      <c r="AT150" s="225">
        <f>IFERROR(VLOOKUP(Y150&amp;G150&amp;H150,※編集不可※選択項目!X:Y,2,FALSE),0)</f>
        <v>0</v>
      </c>
      <c r="AU150" s="224">
        <f t="shared" si="70"/>
        <v>0</v>
      </c>
      <c r="AV150" s="224">
        <f>IFERROR(INDEX(※編集不可※選択項目!$S$3:$S$51,MATCH(BQ150,※編集不可※選択項目!$T$3:$T$51,0)),0)</f>
        <v>0</v>
      </c>
      <c r="AW150" s="224" t="str">
        <f t="shared" si="77"/>
        <v/>
      </c>
      <c r="AX150" s="224" t="str">
        <f>IF(BR150=※編集不可※選択項目!$L$3,VLOOKUP('新規登録用（本体）'!U150,※編集不可※選択項目!$P$2:$S$13,4,TRUE),AY150)</f>
        <v/>
      </c>
      <c r="AY150" s="224" t="str">
        <f>IF(BR150=※編集不可※選択項目!$L$15,VLOOKUP('新規登録用（本体）'!U150,※編集不可※選択項目!$P$14:$S$25,4,TRUE),AZ150)</f>
        <v/>
      </c>
      <c r="AZ150" s="224" t="str">
        <f>IF(BR150=※編集不可※選択項目!$L$27,VLOOKUP('新規登録用（本体）'!U150,※編集不可※選択項目!$P$26:$S$41,4,TRUE),BA150)</f>
        <v/>
      </c>
      <c r="BA150" s="224" t="str">
        <f>IF(BR150=※編集不可※選択項目!$L$43,VLOOKUP('新規登録用（本体）'!U150,※編集不可※選択項目!$P$42:$S$46,4,TRUE),BB150)</f>
        <v/>
      </c>
      <c r="BB150" s="224" t="str">
        <f>IF(BR150=※編集不可※選択項目!$L$48,VLOOKUP('新規登録用（本体）'!U150,※編集不可※選択項目!$P$47:$S$51,4,TRUE),"")</f>
        <v/>
      </c>
      <c r="BC150" s="225">
        <f>IFERROR(VLOOKUP(Y150&amp;G150&amp;H150,※編集不可※選択項目!X:Y,2,FALSE),0)</f>
        <v>0</v>
      </c>
      <c r="BD150" s="225">
        <f t="shared" si="71"/>
        <v>0</v>
      </c>
      <c r="BE150" s="225"/>
      <c r="BF150" s="225"/>
      <c r="BG150" s="225"/>
      <c r="BH150" s="225" t="str">
        <f t="shared" si="78"/>
        <v/>
      </c>
      <c r="BI150" s="226">
        <f t="shared" si="79"/>
        <v>0</v>
      </c>
      <c r="BJ150" s="226">
        <f t="shared" si="80"/>
        <v>0</v>
      </c>
      <c r="BK150" s="262">
        <f t="shared" si="74"/>
        <v>0</v>
      </c>
      <c r="BL150" s="226">
        <f t="shared" si="63"/>
        <v>0</v>
      </c>
      <c r="BM150" s="226" t="str">
        <f t="shared" si="81"/>
        <v/>
      </c>
      <c r="BN150" s="227">
        <f t="shared" si="82"/>
        <v>0</v>
      </c>
      <c r="BO150" s="227">
        <f t="shared" si="64"/>
        <v>0</v>
      </c>
      <c r="BP150" s="208" t="str">
        <f t="shared" si="65"/>
        <v>＜従来枠＞0 ＜トップ性能枠＞0</v>
      </c>
      <c r="BQ150" s="208" t="str">
        <f>'新規登録用（本体）'!G150&amp;'新規登録用（本体）'!H150&amp;'新規登録用（本体）'!I150</f>
        <v/>
      </c>
      <c r="BR150" s="126" t="str">
        <f t="shared" si="83"/>
        <v/>
      </c>
      <c r="BS150" s="208" t="str">
        <f t="shared" si="84"/>
        <v/>
      </c>
      <c r="BT150" s="227">
        <f t="shared" si="72"/>
        <v>0</v>
      </c>
    </row>
    <row r="151" spans="1:72" s="208" customFormat="1" ht="25.35" customHeight="1" x14ac:dyDescent="0.2">
      <c r="A151" s="210">
        <f t="shared" si="66"/>
        <v>140</v>
      </c>
      <c r="B151" s="171" t="str">
        <f t="shared" si="62"/>
        <v/>
      </c>
      <c r="C151" s="44"/>
      <c r="D151" s="17" t="str">
        <f t="shared" si="67"/>
        <v/>
      </c>
      <c r="E151" s="17" t="str">
        <f t="shared" si="68"/>
        <v/>
      </c>
      <c r="F151" s="97"/>
      <c r="G151" s="16"/>
      <c r="H151" s="15"/>
      <c r="I151" s="17" t="str">
        <f>IF(OR(G151="",H151="",U151=""),"",IFERROR(VLOOKUP(G151&amp;H151&amp;U151,※編集不可※選択項目!$M$3:$R$51,5,FALSE),"該当なし"))</f>
        <v/>
      </c>
      <c r="J151" s="97"/>
      <c r="K151" s="15"/>
      <c r="L151" s="248"/>
      <c r="M151" s="15"/>
      <c r="N151" s="97"/>
      <c r="O151" s="97"/>
      <c r="P151" s="97"/>
      <c r="Q151" s="97"/>
      <c r="R151" s="97"/>
      <c r="S151" s="18" t="str">
        <f t="shared" si="75"/>
        <v/>
      </c>
      <c r="T151" s="15"/>
      <c r="U151" s="15"/>
      <c r="V151" s="15"/>
      <c r="W151" s="15"/>
      <c r="X151" s="15"/>
      <c r="Y151" s="15"/>
      <c r="Z151" s="16"/>
      <c r="AA151" s="16"/>
      <c r="AB151" s="101" t="str">
        <f>IF($C151&lt;&gt;"",※編集不可※選択項目!$J$2,"")</f>
        <v/>
      </c>
      <c r="AC151" s="23"/>
      <c r="AD151" s="97"/>
      <c r="AE151" s="99"/>
      <c r="AF151" s="201" t="str">
        <f t="shared" si="73"/>
        <v>-</v>
      </c>
      <c r="AG151" s="219"/>
      <c r="AH151" s="220"/>
      <c r="AI151" s="121" t="str">
        <f t="shared" si="69"/>
        <v/>
      </c>
      <c r="AJ151" s="221"/>
      <c r="AK151" s="222"/>
      <c r="AL151" s="223"/>
      <c r="AM151" s="224">
        <f>IFERROR(INDEX(※編集不可※選択項目!$R$3:$R$51,MATCH(BQ151,※編集不可※選択項目!$T$3:$T$51,0)),0)</f>
        <v>0</v>
      </c>
      <c r="AN151" s="224" t="str">
        <f t="shared" si="76"/>
        <v/>
      </c>
      <c r="AO151" s="224" t="str">
        <f>IF(BR151=※編集不可※選択項目!$L$3,VLOOKUP('新規登録用（本体）'!U151,※編集不可※選択項目!$P$2:$R$13,3,TRUE),AP151)</f>
        <v/>
      </c>
      <c r="AP151" s="224" t="str">
        <f>IF(BR151=※編集不可※選択項目!$L$15,VLOOKUP('新規登録用（本体）'!U151,※編集不可※選択項目!$P$14:$R$25,3,TRUE),AQ151)</f>
        <v/>
      </c>
      <c r="AQ151" s="224" t="str">
        <f>IF(BR151=※編集不可※選択項目!$L$27,VLOOKUP('新規登録用（本体）'!U151,※編集不可※選択項目!$P$26:$R$41,3,TRUE),AR151)</f>
        <v/>
      </c>
      <c r="AR151" s="224" t="str">
        <f>IF(BR151=※編集不可※選択項目!$L$43,VLOOKUP('新規登録用（本体）'!U151,※編集不可※選択項目!$P$42:$R$46,3,TRUE),AS151)</f>
        <v/>
      </c>
      <c r="AS151" s="224" t="str">
        <f>IF(BR151=※編集不可※選択項目!$L$48,VLOOKUP('新規登録用（本体）'!U151,※編集不可※選択項目!$P$47:$R$51,3,TRUE),"")</f>
        <v/>
      </c>
      <c r="AT151" s="225">
        <f>IFERROR(VLOOKUP(Y151&amp;G151&amp;H151,※編集不可※選択項目!X:Y,2,FALSE),0)</f>
        <v>0</v>
      </c>
      <c r="AU151" s="224">
        <f t="shared" si="70"/>
        <v>0</v>
      </c>
      <c r="AV151" s="224">
        <f>IFERROR(INDEX(※編集不可※選択項目!$S$3:$S$51,MATCH(BQ151,※編集不可※選択項目!$T$3:$T$51,0)),0)</f>
        <v>0</v>
      </c>
      <c r="AW151" s="224" t="str">
        <f t="shared" si="77"/>
        <v/>
      </c>
      <c r="AX151" s="224" t="str">
        <f>IF(BR151=※編集不可※選択項目!$L$3,VLOOKUP('新規登録用（本体）'!U151,※編集不可※選択項目!$P$2:$S$13,4,TRUE),AY151)</f>
        <v/>
      </c>
      <c r="AY151" s="224" t="str">
        <f>IF(BR151=※編集不可※選択項目!$L$15,VLOOKUP('新規登録用（本体）'!U151,※編集不可※選択項目!$P$14:$S$25,4,TRUE),AZ151)</f>
        <v/>
      </c>
      <c r="AZ151" s="224" t="str">
        <f>IF(BR151=※編集不可※選択項目!$L$27,VLOOKUP('新規登録用（本体）'!U151,※編集不可※選択項目!$P$26:$S$41,4,TRUE),BA151)</f>
        <v/>
      </c>
      <c r="BA151" s="224" t="str">
        <f>IF(BR151=※編集不可※選択項目!$L$43,VLOOKUP('新規登録用（本体）'!U151,※編集不可※選択項目!$P$42:$S$46,4,TRUE),BB151)</f>
        <v/>
      </c>
      <c r="BB151" s="224" t="str">
        <f>IF(BR151=※編集不可※選択項目!$L$48,VLOOKUP('新規登録用（本体）'!U151,※編集不可※選択項目!$P$47:$S$51,4,TRUE),"")</f>
        <v/>
      </c>
      <c r="BC151" s="225">
        <f>IFERROR(VLOOKUP(Y151&amp;G151&amp;H151,※編集不可※選択項目!X:Y,2,FALSE),0)</f>
        <v>0</v>
      </c>
      <c r="BD151" s="225">
        <f t="shared" si="71"/>
        <v>0</v>
      </c>
      <c r="BE151" s="225"/>
      <c r="BF151" s="225"/>
      <c r="BG151" s="225"/>
      <c r="BH151" s="225" t="str">
        <f t="shared" si="78"/>
        <v/>
      </c>
      <c r="BI151" s="226">
        <f t="shared" si="79"/>
        <v>0</v>
      </c>
      <c r="BJ151" s="226">
        <f t="shared" si="80"/>
        <v>0</v>
      </c>
      <c r="BK151" s="262">
        <f t="shared" si="74"/>
        <v>0</v>
      </c>
      <c r="BL151" s="226">
        <f t="shared" si="63"/>
        <v>0</v>
      </c>
      <c r="BM151" s="226" t="str">
        <f t="shared" si="81"/>
        <v/>
      </c>
      <c r="BN151" s="227">
        <f t="shared" si="82"/>
        <v>0</v>
      </c>
      <c r="BO151" s="227">
        <f t="shared" si="64"/>
        <v>0</v>
      </c>
      <c r="BP151" s="208" t="str">
        <f t="shared" si="65"/>
        <v>＜従来枠＞0 ＜トップ性能枠＞0</v>
      </c>
      <c r="BQ151" s="208" t="str">
        <f>'新規登録用（本体）'!G151&amp;'新規登録用（本体）'!H151&amp;'新規登録用（本体）'!I151</f>
        <v/>
      </c>
      <c r="BR151" s="126" t="str">
        <f t="shared" si="83"/>
        <v/>
      </c>
      <c r="BS151" s="208" t="str">
        <f t="shared" si="84"/>
        <v/>
      </c>
      <c r="BT151" s="227">
        <f t="shared" si="72"/>
        <v>0</v>
      </c>
    </row>
    <row r="152" spans="1:72" s="208" customFormat="1" ht="25.35" customHeight="1" x14ac:dyDescent="0.2">
      <c r="A152" s="210">
        <f t="shared" si="66"/>
        <v>141</v>
      </c>
      <c r="B152" s="171" t="str">
        <f t="shared" si="62"/>
        <v/>
      </c>
      <c r="C152" s="44"/>
      <c r="D152" s="17" t="str">
        <f t="shared" si="67"/>
        <v/>
      </c>
      <c r="E152" s="17" t="str">
        <f t="shared" si="68"/>
        <v/>
      </c>
      <c r="F152" s="97"/>
      <c r="G152" s="16"/>
      <c r="H152" s="15"/>
      <c r="I152" s="17" t="str">
        <f>IF(OR(G152="",H152="",U152=""),"",IFERROR(VLOOKUP(G152&amp;H152&amp;U152,※編集不可※選択項目!$M$3:$R$51,5,FALSE),"該当なし"))</f>
        <v/>
      </c>
      <c r="J152" s="97"/>
      <c r="K152" s="15"/>
      <c r="L152" s="248"/>
      <c r="M152" s="15"/>
      <c r="N152" s="97"/>
      <c r="O152" s="97"/>
      <c r="P152" s="97"/>
      <c r="Q152" s="97"/>
      <c r="R152" s="97"/>
      <c r="S152" s="18" t="str">
        <f t="shared" si="75"/>
        <v/>
      </c>
      <c r="T152" s="15"/>
      <c r="U152" s="15"/>
      <c r="V152" s="15"/>
      <c r="W152" s="15"/>
      <c r="X152" s="15"/>
      <c r="Y152" s="15"/>
      <c r="Z152" s="16"/>
      <c r="AA152" s="16"/>
      <c r="AB152" s="101" t="str">
        <f>IF($C152&lt;&gt;"",※編集不可※選択項目!$J$2,"")</f>
        <v/>
      </c>
      <c r="AC152" s="23"/>
      <c r="AD152" s="97"/>
      <c r="AE152" s="99"/>
      <c r="AF152" s="201" t="str">
        <f t="shared" si="73"/>
        <v>-</v>
      </c>
      <c r="AG152" s="219"/>
      <c r="AH152" s="220"/>
      <c r="AI152" s="121" t="str">
        <f t="shared" si="69"/>
        <v/>
      </c>
      <c r="AJ152" s="221"/>
      <c r="AK152" s="222"/>
      <c r="AL152" s="223"/>
      <c r="AM152" s="224">
        <f>IFERROR(INDEX(※編集不可※選択項目!$R$3:$R$51,MATCH(BQ152,※編集不可※選択項目!$T$3:$T$51,0)),0)</f>
        <v>0</v>
      </c>
      <c r="AN152" s="224" t="str">
        <f t="shared" si="76"/>
        <v/>
      </c>
      <c r="AO152" s="224" t="str">
        <f>IF(BR152=※編集不可※選択項目!$L$3,VLOOKUP('新規登録用（本体）'!U152,※編集不可※選択項目!$P$2:$R$13,3,TRUE),AP152)</f>
        <v/>
      </c>
      <c r="AP152" s="224" t="str">
        <f>IF(BR152=※編集不可※選択項目!$L$15,VLOOKUP('新規登録用（本体）'!U152,※編集不可※選択項目!$P$14:$R$25,3,TRUE),AQ152)</f>
        <v/>
      </c>
      <c r="AQ152" s="224" t="str">
        <f>IF(BR152=※編集不可※選択項目!$L$27,VLOOKUP('新規登録用（本体）'!U152,※編集不可※選択項目!$P$26:$R$41,3,TRUE),AR152)</f>
        <v/>
      </c>
      <c r="AR152" s="224" t="str">
        <f>IF(BR152=※編集不可※選択項目!$L$43,VLOOKUP('新規登録用（本体）'!U152,※編集不可※選択項目!$P$42:$R$46,3,TRUE),AS152)</f>
        <v/>
      </c>
      <c r="AS152" s="224" t="str">
        <f>IF(BR152=※編集不可※選択項目!$L$48,VLOOKUP('新規登録用（本体）'!U152,※編集不可※選択項目!$P$47:$R$51,3,TRUE),"")</f>
        <v/>
      </c>
      <c r="AT152" s="225">
        <f>IFERROR(VLOOKUP(Y152&amp;G152&amp;H152,※編集不可※選択項目!X:Y,2,FALSE),0)</f>
        <v>0</v>
      </c>
      <c r="AU152" s="224">
        <f t="shared" si="70"/>
        <v>0</v>
      </c>
      <c r="AV152" s="224">
        <f>IFERROR(INDEX(※編集不可※選択項目!$S$3:$S$51,MATCH(BQ152,※編集不可※選択項目!$T$3:$T$51,0)),0)</f>
        <v>0</v>
      </c>
      <c r="AW152" s="224" t="str">
        <f t="shared" si="77"/>
        <v/>
      </c>
      <c r="AX152" s="224" t="str">
        <f>IF(BR152=※編集不可※選択項目!$L$3,VLOOKUP('新規登録用（本体）'!U152,※編集不可※選択項目!$P$2:$S$13,4,TRUE),AY152)</f>
        <v/>
      </c>
      <c r="AY152" s="224" t="str">
        <f>IF(BR152=※編集不可※選択項目!$L$15,VLOOKUP('新規登録用（本体）'!U152,※編集不可※選択項目!$P$14:$S$25,4,TRUE),AZ152)</f>
        <v/>
      </c>
      <c r="AZ152" s="224" t="str">
        <f>IF(BR152=※編集不可※選択項目!$L$27,VLOOKUP('新規登録用（本体）'!U152,※編集不可※選択項目!$P$26:$S$41,4,TRUE),BA152)</f>
        <v/>
      </c>
      <c r="BA152" s="224" t="str">
        <f>IF(BR152=※編集不可※選択項目!$L$43,VLOOKUP('新規登録用（本体）'!U152,※編集不可※選択項目!$P$42:$S$46,4,TRUE),BB152)</f>
        <v/>
      </c>
      <c r="BB152" s="224" t="str">
        <f>IF(BR152=※編集不可※選択項目!$L$48,VLOOKUP('新規登録用（本体）'!U152,※編集不可※選択項目!$P$47:$S$51,4,TRUE),"")</f>
        <v/>
      </c>
      <c r="BC152" s="225">
        <f>IFERROR(VLOOKUP(Y152&amp;G152&amp;H152,※編集不可※選択項目!X:Y,2,FALSE),0)</f>
        <v>0</v>
      </c>
      <c r="BD152" s="225">
        <f t="shared" si="71"/>
        <v>0</v>
      </c>
      <c r="BE152" s="225"/>
      <c r="BF152" s="225"/>
      <c r="BG152" s="225"/>
      <c r="BH152" s="225" t="str">
        <f t="shared" si="78"/>
        <v/>
      </c>
      <c r="BI152" s="226">
        <f t="shared" si="79"/>
        <v>0</v>
      </c>
      <c r="BJ152" s="226">
        <f t="shared" si="80"/>
        <v>0</v>
      </c>
      <c r="BK152" s="262">
        <f t="shared" si="74"/>
        <v>0</v>
      </c>
      <c r="BL152" s="226">
        <f t="shared" si="63"/>
        <v>0</v>
      </c>
      <c r="BM152" s="226" t="str">
        <f t="shared" si="81"/>
        <v/>
      </c>
      <c r="BN152" s="227">
        <f t="shared" si="82"/>
        <v>0</v>
      </c>
      <c r="BO152" s="227">
        <f t="shared" si="64"/>
        <v>0</v>
      </c>
      <c r="BP152" s="208" t="str">
        <f t="shared" si="65"/>
        <v>＜従来枠＞0 ＜トップ性能枠＞0</v>
      </c>
      <c r="BQ152" s="208" t="str">
        <f>'新規登録用（本体）'!G152&amp;'新規登録用（本体）'!H152&amp;'新規登録用（本体）'!I152</f>
        <v/>
      </c>
      <c r="BR152" s="126" t="str">
        <f t="shared" si="83"/>
        <v/>
      </c>
      <c r="BS152" s="208" t="str">
        <f t="shared" si="84"/>
        <v/>
      </c>
      <c r="BT152" s="227">
        <f t="shared" si="72"/>
        <v>0</v>
      </c>
    </row>
    <row r="153" spans="1:72" s="208" customFormat="1" ht="25.35" customHeight="1" x14ac:dyDescent="0.2">
      <c r="A153" s="210">
        <f t="shared" si="66"/>
        <v>142</v>
      </c>
      <c r="B153" s="171" t="str">
        <f t="shared" si="62"/>
        <v/>
      </c>
      <c r="C153" s="44"/>
      <c r="D153" s="17" t="str">
        <f t="shared" si="67"/>
        <v/>
      </c>
      <c r="E153" s="17" t="str">
        <f t="shared" si="68"/>
        <v/>
      </c>
      <c r="F153" s="97"/>
      <c r="G153" s="16"/>
      <c r="H153" s="15"/>
      <c r="I153" s="17" t="str">
        <f>IF(OR(G153="",H153="",U153=""),"",IFERROR(VLOOKUP(G153&amp;H153&amp;U153,※編集不可※選択項目!$M$3:$R$51,5,FALSE),"該当なし"))</f>
        <v/>
      </c>
      <c r="J153" s="97"/>
      <c r="K153" s="15"/>
      <c r="L153" s="248"/>
      <c r="M153" s="15"/>
      <c r="N153" s="97"/>
      <c r="O153" s="97"/>
      <c r="P153" s="97"/>
      <c r="Q153" s="97"/>
      <c r="R153" s="97"/>
      <c r="S153" s="18" t="str">
        <f t="shared" si="75"/>
        <v/>
      </c>
      <c r="T153" s="15"/>
      <c r="U153" s="15"/>
      <c r="V153" s="15"/>
      <c r="W153" s="15"/>
      <c r="X153" s="15"/>
      <c r="Y153" s="15"/>
      <c r="Z153" s="16"/>
      <c r="AA153" s="16"/>
      <c r="AB153" s="101" t="str">
        <f>IF($C153&lt;&gt;"",※編集不可※選択項目!$J$2,"")</f>
        <v/>
      </c>
      <c r="AC153" s="23"/>
      <c r="AD153" s="97"/>
      <c r="AE153" s="99"/>
      <c r="AF153" s="201" t="str">
        <f t="shared" si="73"/>
        <v>-</v>
      </c>
      <c r="AG153" s="219"/>
      <c r="AH153" s="220"/>
      <c r="AI153" s="121" t="str">
        <f t="shared" si="69"/>
        <v/>
      </c>
      <c r="AJ153" s="221"/>
      <c r="AK153" s="222"/>
      <c r="AL153" s="223"/>
      <c r="AM153" s="224">
        <f>IFERROR(INDEX(※編集不可※選択項目!$R$3:$R$51,MATCH(BQ153,※編集不可※選択項目!$T$3:$T$51,0)),0)</f>
        <v>0</v>
      </c>
      <c r="AN153" s="224" t="str">
        <f t="shared" si="76"/>
        <v/>
      </c>
      <c r="AO153" s="224" t="str">
        <f>IF(BR153=※編集不可※選択項目!$L$3,VLOOKUP('新規登録用（本体）'!U153,※編集不可※選択項目!$P$2:$R$13,3,TRUE),AP153)</f>
        <v/>
      </c>
      <c r="AP153" s="224" t="str">
        <f>IF(BR153=※編集不可※選択項目!$L$15,VLOOKUP('新規登録用（本体）'!U153,※編集不可※選択項目!$P$14:$R$25,3,TRUE),AQ153)</f>
        <v/>
      </c>
      <c r="AQ153" s="224" t="str">
        <f>IF(BR153=※編集不可※選択項目!$L$27,VLOOKUP('新規登録用（本体）'!U153,※編集不可※選択項目!$P$26:$R$41,3,TRUE),AR153)</f>
        <v/>
      </c>
      <c r="AR153" s="224" t="str">
        <f>IF(BR153=※編集不可※選択項目!$L$43,VLOOKUP('新規登録用（本体）'!U153,※編集不可※選択項目!$P$42:$R$46,3,TRUE),AS153)</f>
        <v/>
      </c>
      <c r="AS153" s="224" t="str">
        <f>IF(BR153=※編集不可※選択項目!$L$48,VLOOKUP('新規登録用（本体）'!U153,※編集不可※選択項目!$P$47:$R$51,3,TRUE),"")</f>
        <v/>
      </c>
      <c r="AT153" s="225">
        <f>IFERROR(VLOOKUP(Y153&amp;G153&amp;H153,※編集不可※選択項目!X:Y,2,FALSE),0)</f>
        <v>0</v>
      </c>
      <c r="AU153" s="224">
        <f t="shared" si="70"/>
        <v>0</v>
      </c>
      <c r="AV153" s="224">
        <f>IFERROR(INDEX(※編集不可※選択項目!$S$3:$S$51,MATCH(BQ153,※編集不可※選択項目!$T$3:$T$51,0)),0)</f>
        <v>0</v>
      </c>
      <c r="AW153" s="224" t="str">
        <f t="shared" si="77"/>
        <v/>
      </c>
      <c r="AX153" s="224" t="str">
        <f>IF(BR153=※編集不可※選択項目!$L$3,VLOOKUP('新規登録用（本体）'!U153,※編集不可※選択項目!$P$2:$S$13,4,TRUE),AY153)</f>
        <v/>
      </c>
      <c r="AY153" s="224" t="str">
        <f>IF(BR153=※編集不可※選択項目!$L$15,VLOOKUP('新規登録用（本体）'!U153,※編集不可※選択項目!$P$14:$S$25,4,TRUE),AZ153)</f>
        <v/>
      </c>
      <c r="AZ153" s="224" t="str">
        <f>IF(BR153=※編集不可※選択項目!$L$27,VLOOKUP('新規登録用（本体）'!U153,※編集不可※選択項目!$P$26:$S$41,4,TRUE),BA153)</f>
        <v/>
      </c>
      <c r="BA153" s="224" t="str">
        <f>IF(BR153=※編集不可※選択項目!$L$43,VLOOKUP('新規登録用（本体）'!U153,※編集不可※選択項目!$P$42:$S$46,4,TRUE),BB153)</f>
        <v/>
      </c>
      <c r="BB153" s="224" t="str">
        <f>IF(BR153=※編集不可※選択項目!$L$48,VLOOKUP('新規登録用（本体）'!U153,※編集不可※選択項目!$P$47:$S$51,4,TRUE),"")</f>
        <v/>
      </c>
      <c r="BC153" s="225">
        <f>IFERROR(VLOOKUP(Y153&amp;G153&amp;H153,※編集不可※選択項目!X:Y,2,FALSE),0)</f>
        <v>0</v>
      </c>
      <c r="BD153" s="225">
        <f t="shared" si="71"/>
        <v>0</v>
      </c>
      <c r="BE153" s="225"/>
      <c r="BF153" s="225"/>
      <c r="BG153" s="225"/>
      <c r="BH153" s="225" t="str">
        <f t="shared" si="78"/>
        <v/>
      </c>
      <c r="BI153" s="226">
        <f t="shared" si="79"/>
        <v>0</v>
      </c>
      <c r="BJ153" s="226">
        <f t="shared" si="80"/>
        <v>0</v>
      </c>
      <c r="BK153" s="262">
        <f t="shared" si="74"/>
        <v>0</v>
      </c>
      <c r="BL153" s="226">
        <f t="shared" si="63"/>
        <v>0</v>
      </c>
      <c r="BM153" s="226" t="str">
        <f t="shared" si="81"/>
        <v/>
      </c>
      <c r="BN153" s="227">
        <f t="shared" si="82"/>
        <v>0</v>
      </c>
      <c r="BO153" s="227">
        <f t="shared" si="64"/>
        <v>0</v>
      </c>
      <c r="BP153" s="208" t="str">
        <f t="shared" si="65"/>
        <v>＜従来枠＞0 ＜トップ性能枠＞0</v>
      </c>
      <c r="BQ153" s="208" t="str">
        <f>'新規登録用（本体）'!G153&amp;'新規登録用（本体）'!H153&amp;'新規登録用（本体）'!I153</f>
        <v/>
      </c>
      <c r="BR153" s="126" t="str">
        <f t="shared" si="83"/>
        <v/>
      </c>
      <c r="BS153" s="208" t="str">
        <f t="shared" si="84"/>
        <v/>
      </c>
      <c r="BT153" s="227">
        <f t="shared" si="72"/>
        <v>0</v>
      </c>
    </row>
    <row r="154" spans="1:72" s="208" customFormat="1" ht="25.35" customHeight="1" x14ac:dyDescent="0.2">
      <c r="A154" s="210">
        <f t="shared" si="66"/>
        <v>143</v>
      </c>
      <c r="B154" s="171" t="str">
        <f t="shared" si="62"/>
        <v/>
      </c>
      <c r="C154" s="44"/>
      <c r="D154" s="17" t="str">
        <f t="shared" si="67"/>
        <v/>
      </c>
      <c r="E154" s="17" t="str">
        <f t="shared" si="68"/>
        <v/>
      </c>
      <c r="F154" s="97"/>
      <c r="G154" s="16"/>
      <c r="H154" s="15"/>
      <c r="I154" s="17" t="str">
        <f>IF(OR(G154="",H154="",U154=""),"",IFERROR(VLOOKUP(G154&amp;H154&amp;U154,※編集不可※選択項目!$M$3:$R$51,5,FALSE),"該当なし"))</f>
        <v/>
      </c>
      <c r="J154" s="97"/>
      <c r="K154" s="15"/>
      <c r="L154" s="248"/>
      <c r="M154" s="15"/>
      <c r="N154" s="97"/>
      <c r="O154" s="97"/>
      <c r="P154" s="97"/>
      <c r="Q154" s="97"/>
      <c r="R154" s="97"/>
      <c r="S154" s="18" t="str">
        <f t="shared" si="75"/>
        <v/>
      </c>
      <c r="T154" s="15"/>
      <c r="U154" s="15"/>
      <c r="V154" s="15"/>
      <c r="W154" s="15"/>
      <c r="X154" s="15"/>
      <c r="Y154" s="15"/>
      <c r="Z154" s="16"/>
      <c r="AA154" s="16"/>
      <c r="AB154" s="101" t="str">
        <f>IF($C154&lt;&gt;"",※編集不可※選択項目!$J$2,"")</f>
        <v/>
      </c>
      <c r="AC154" s="23"/>
      <c r="AD154" s="97"/>
      <c r="AE154" s="99"/>
      <c r="AF154" s="201" t="str">
        <f t="shared" si="73"/>
        <v>-</v>
      </c>
      <c r="AG154" s="219"/>
      <c r="AH154" s="220"/>
      <c r="AI154" s="121" t="str">
        <f t="shared" si="69"/>
        <v/>
      </c>
      <c r="AJ154" s="221"/>
      <c r="AK154" s="222"/>
      <c r="AL154" s="223"/>
      <c r="AM154" s="224">
        <f>IFERROR(INDEX(※編集不可※選択項目!$R$3:$R$51,MATCH(BQ154,※編集不可※選択項目!$T$3:$T$51,0)),0)</f>
        <v>0</v>
      </c>
      <c r="AN154" s="224" t="str">
        <f t="shared" si="76"/>
        <v/>
      </c>
      <c r="AO154" s="224" t="str">
        <f>IF(BR154=※編集不可※選択項目!$L$3,VLOOKUP('新規登録用（本体）'!U154,※編集不可※選択項目!$P$2:$R$13,3,TRUE),AP154)</f>
        <v/>
      </c>
      <c r="AP154" s="224" t="str">
        <f>IF(BR154=※編集不可※選択項目!$L$15,VLOOKUP('新規登録用（本体）'!U154,※編集不可※選択項目!$P$14:$R$25,3,TRUE),AQ154)</f>
        <v/>
      </c>
      <c r="AQ154" s="224" t="str">
        <f>IF(BR154=※編集不可※選択項目!$L$27,VLOOKUP('新規登録用（本体）'!U154,※編集不可※選択項目!$P$26:$R$41,3,TRUE),AR154)</f>
        <v/>
      </c>
      <c r="AR154" s="224" t="str">
        <f>IF(BR154=※編集不可※選択項目!$L$43,VLOOKUP('新規登録用（本体）'!U154,※編集不可※選択項目!$P$42:$R$46,3,TRUE),AS154)</f>
        <v/>
      </c>
      <c r="AS154" s="224" t="str">
        <f>IF(BR154=※編集不可※選択項目!$L$48,VLOOKUP('新規登録用（本体）'!U154,※編集不可※選択項目!$P$47:$R$51,3,TRUE),"")</f>
        <v/>
      </c>
      <c r="AT154" s="225">
        <f>IFERROR(VLOOKUP(Y154&amp;G154&amp;H154,※編集不可※選択項目!X:Y,2,FALSE),0)</f>
        <v>0</v>
      </c>
      <c r="AU154" s="224">
        <f t="shared" si="70"/>
        <v>0</v>
      </c>
      <c r="AV154" s="224">
        <f>IFERROR(INDEX(※編集不可※選択項目!$S$3:$S$51,MATCH(BQ154,※編集不可※選択項目!$T$3:$T$51,0)),0)</f>
        <v>0</v>
      </c>
      <c r="AW154" s="224" t="str">
        <f t="shared" si="77"/>
        <v/>
      </c>
      <c r="AX154" s="224" t="str">
        <f>IF(BR154=※編集不可※選択項目!$L$3,VLOOKUP('新規登録用（本体）'!U154,※編集不可※選択項目!$P$2:$S$13,4,TRUE),AY154)</f>
        <v/>
      </c>
      <c r="AY154" s="224" t="str">
        <f>IF(BR154=※編集不可※選択項目!$L$15,VLOOKUP('新規登録用（本体）'!U154,※編集不可※選択項目!$P$14:$S$25,4,TRUE),AZ154)</f>
        <v/>
      </c>
      <c r="AZ154" s="224" t="str">
        <f>IF(BR154=※編集不可※選択項目!$L$27,VLOOKUP('新規登録用（本体）'!U154,※編集不可※選択項目!$P$26:$S$41,4,TRUE),BA154)</f>
        <v/>
      </c>
      <c r="BA154" s="224" t="str">
        <f>IF(BR154=※編集不可※選択項目!$L$43,VLOOKUP('新規登録用（本体）'!U154,※編集不可※選択項目!$P$42:$S$46,4,TRUE),BB154)</f>
        <v/>
      </c>
      <c r="BB154" s="224" t="str">
        <f>IF(BR154=※編集不可※選択項目!$L$48,VLOOKUP('新規登録用（本体）'!U154,※編集不可※選択項目!$P$47:$S$51,4,TRUE),"")</f>
        <v/>
      </c>
      <c r="BC154" s="225">
        <f>IFERROR(VLOOKUP(Y154&amp;G154&amp;H154,※編集不可※選択項目!X:Y,2,FALSE),0)</f>
        <v>0</v>
      </c>
      <c r="BD154" s="225">
        <f t="shared" si="71"/>
        <v>0</v>
      </c>
      <c r="BE154" s="225"/>
      <c r="BF154" s="225"/>
      <c r="BG154" s="225"/>
      <c r="BH154" s="225" t="str">
        <f t="shared" si="78"/>
        <v/>
      </c>
      <c r="BI154" s="226">
        <f t="shared" si="79"/>
        <v>0</v>
      </c>
      <c r="BJ154" s="226">
        <f t="shared" si="80"/>
        <v>0</v>
      </c>
      <c r="BK154" s="262">
        <f t="shared" si="74"/>
        <v>0</v>
      </c>
      <c r="BL154" s="226">
        <f t="shared" si="63"/>
        <v>0</v>
      </c>
      <c r="BM154" s="226" t="str">
        <f t="shared" si="81"/>
        <v/>
      </c>
      <c r="BN154" s="227">
        <f t="shared" si="82"/>
        <v>0</v>
      </c>
      <c r="BO154" s="227">
        <f t="shared" si="64"/>
        <v>0</v>
      </c>
      <c r="BP154" s="208" t="str">
        <f t="shared" si="65"/>
        <v>＜従来枠＞0 ＜トップ性能枠＞0</v>
      </c>
      <c r="BQ154" s="208" t="str">
        <f>'新規登録用（本体）'!G154&amp;'新規登録用（本体）'!H154&amp;'新規登録用（本体）'!I154</f>
        <v/>
      </c>
      <c r="BR154" s="126" t="str">
        <f t="shared" si="83"/>
        <v/>
      </c>
      <c r="BS154" s="208" t="str">
        <f t="shared" si="84"/>
        <v/>
      </c>
      <c r="BT154" s="227">
        <f t="shared" si="72"/>
        <v>0</v>
      </c>
    </row>
    <row r="155" spans="1:72" s="208" customFormat="1" ht="25.35" customHeight="1" x14ac:dyDescent="0.2">
      <c r="A155" s="210">
        <f t="shared" si="66"/>
        <v>144</v>
      </c>
      <c r="B155" s="171" t="str">
        <f t="shared" si="62"/>
        <v/>
      </c>
      <c r="C155" s="44"/>
      <c r="D155" s="17" t="str">
        <f t="shared" si="67"/>
        <v/>
      </c>
      <c r="E155" s="17" t="str">
        <f t="shared" si="68"/>
        <v/>
      </c>
      <c r="F155" s="97"/>
      <c r="G155" s="16"/>
      <c r="H155" s="15"/>
      <c r="I155" s="17" t="str">
        <f>IF(OR(G155="",H155="",U155=""),"",IFERROR(VLOOKUP(G155&amp;H155&amp;U155,※編集不可※選択項目!$M$3:$R$51,5,FALSE),"該当なし"))</f>
        <v/>
      </c>
      <c r="J155" s="97"/>
      <c r="K155" s="15"/>
      <c r="L155" s="248"/>
      <c r="M155" s="15"/>
      <c r="N155" s="97"/>
      <c r="O155" s="97"/>
      <c r="P155" s="97"/>
      <c r="Q155" s="97"/>
      <c r="R155" s="97"/>
      <c r="S155" s="18" t="str">
        <f t="shared" si="75"/>
        <v/>
      </c>
      <c r="T155" s="15"/>
      <c r="U155" s="15"/>
      <c r="V155" s="15"/>
      <c r="W155" s="15"/>
      <c r="X155" s="15"/>
      <c r="Y155" s="15"/>
      <c r="Z155" s="16"/>
      <c r="AA155" s="16"/>
      <c r="AB155" s="101" t="str">
        <f>IF($C155&lt;&gt;"",※編集不可※選択項目!$J$2,"")</f>
        <v/>
      </c>
      <c r="AC155" s="23"/>
      <c r="AD155" s="97"/>
      <c r="AE155" s="99"/>
      <c r="AF155" s="201" t="str">
        <f t="shared" si="73"/>
        <v>-</v>
      </c>
      <c r="AG155" s="219"/>
      <c r="AH155" s="220"/>
      <c r="AI155" s="121" t="str">
        <f t="shared" si="69"/>
        <v/>
      </c>
      <c r="AJ155" s="221"/>
      <c r="AK155" s="222"/>
      <c r="AL155" s="223"/>
      <c r="AM155" s="224">
        <f>IFERROR(INDEX(※編集不可※選択項目!$R$3:$R$51,MATCH(BQ155,※編集不可※選択項目!$T$3:$T$51,0)),0)</f>
        <v>0</v>
      </c>
      <c r="AN155" s="224" t="str">
        <f t="shared" si="76"/>
        <v/>
      </c>
      <c r="AO155" s="224" t="str">
        <f>IF(BR155=※編集不可※選択項目!$L$3,VLOOKUP('新規登録用（本体）'!U155,※編集不可※選択項目!$P$2:$R$13,3,TRUE),AP155)</f>
        <v/>
      </c>
      <c r="AP155" s="224" t="str">
        <f>IF(BR155=※編集不可※選択項目!$L$15,VLOOKUP('新規登録用（本体）'!U155,※編集不可※選択項目!$P$14:$R$25,3,TRUE),AQ155)</f>
        <v/>
      </c>
      <c r="AQ155" s="224" t="str">
        <f>IF(BR155=※編集不可※選択項目!$L$27,VLOOKUP('新規登録用（本体）'!U155,※編集不可※選択項目!$P$26:$R$41,3,TRUE),AR155)</f>
        <v/>
      </c>
      <c r="AR155" s="224" t="str">
        <f>IF(BR155=※編集不可※選択項目!$L$43,VLOOKUP('新規登録用（本体）'!U155,※編集不可※選択項目!$P$42:$R$46,3,TRUE),AS155)</f>
        <v/>
      </c>
      <c r="AS155" s="224" t="str">
        <f>IF(BR155=※編集不可※選択項目!$L$48,VLOOKUP('新規登録用（本体）'!U155,※編集不可※選択項目!$P$47:$R$51,3,TRUE),"")</f>
        <v/>
      </c>
      <c r="AT155" s="225">
        <f>IFERROR(VLOOKUP(Y155&amp;G155&amp;H155,※編集不可※選択項目!X:Y,2,FALSE),0)</f>
        <v>0</v>
      </c>
      <c r="AU155" s="224">
        <f t="shared" si="70"/>
        <v>0</v>
      </c>
      <c r="AV155" s="224">
        <f>IFERROR(INDEX(※編集不可※選択項目!$S$3:$S$51,MATCH(BQ155,※編集不可※選択項目!$T$3:$T$51,0)),0)</f>
        <v>0</v>
      </c>
      <c r="AW155" s="224" t="str">
        <f t="shared" si="77"/>
        <v/>
      </c>
      <c r="AX155" s="224" t="str">
        <f>IF(BR155=※編集不可※選択項目!$L$3,VLOOKUP('新規登録用（本体）'!U155,※編集不可※選択項目!$P$2:$S$13,4,TRUE),AY155)</f>
        <v/>
      </c>
      <c r="AY155" s="224" t="str">
        <f>IF(BR155=※編集不可※選択項目!$L$15,VLOOKUP('新規登録用（本体）'!U155,※編集不可※選択項目!$P$14:$S$25,4,TRUE),AZ155)</f>
        <v/>
      </c>
      <c r="AZ155" s="224" t="str">
        <f>IF(BR155=※編集不可※選択項目!$L$27,VLOOKUP('新規登録用（本体）'!U155,※編集不可※選択項目!$P$26:$S$41,4,TRUE),BA155)</f>
        <v/>
      </c>
      <c r="BA155" s="224" t="str">
        <f>IF(BR155=※編集不可※選択項目!$L$43,VLOOKUP('新規登録用（本体）'!U155,※編集不可※選択項目!$P$42:$S$46,4,TRUE),BB155)</f>
        <v/>
      </c>
      <c r="BB155" s="224" t="str">
        <f>IF(BR155=※編集不可※選択項目!$L$48,VLOOKUP('新規登録用（本体）'!U155,※編集不可※選択項目!$P$47:$S$51,4,TRUE),"")</f>
        <v/>
      </c>
      <c r="BC155" s="225">
        <f>IFERROR(VLOOKUP(Y155&amp;G155&amp;H155,※編集不可※選択項目!X:Y,2,FALSE),0)</f>
        <v>0</v>
      </c>
      <c r="BD155" s="225">
        <f t="shared" si="71"/>
        <v>0</v>
      </c>
      <c r="BE155" s="225"/>
      <c r="BF155" s="225"/>
      <c r="BG155" s="225"/>
      <c r="BH155" s="225" t="str">
        <f t="shared" si="78"/>
        <v/>
      </c>
      <c r="BI155" s="226">
        <f t="shared" si="79"/>
        <v>0</v>
      </c>
      <c r="BJ155" s="226">
        <f t="shared" si="80"/>
        <v>0</v>
      </c>
      <c r="BK155" s="262">
        <f t="shared" si="74"/>
        <v>0</v>
      </c>
      <c r="BL155" s="226">
        <f t="shared" si="63"/>
        <v>0</v>
      </c>
      <c r="BM155" s="226" t="str">
        <f t="shared" si="81"/>
        <v/>
      </c>
      <c r="BN155" s="227">
        <f t="shared" si="82"/>
        <v>0</v>
      </c>
      <c r="BO155" s="227">
        <f t="shared" si="64"/>
        <v>0</v>
      </c>
      <c r="BP155" s="208" t="str">
        <f t="shared" si="65"/>
        <v>＜従来枠＞0 ＜トップ性能枠＞0</v>
      </c>
      <c r="BQ155" s="208" t="str">
        <f>'新規登録用（本体）'!G155&amp;'新規登録用（本体）'!H155&amp;'新規登録用（本体）'!I155</f>
        <v/>
      </c>
      <c r="BR155" s="126" t="str">
        <f t="shared" si="83"/>
        <v/>
      </c>
      <c r="BS155" s="208" t="str">
        <f t="shared" si="84"/>
        <v/>
      </c>
      <c r="BT155" s="227">
        <f t="shared" si="72"/>
        <v>0</v>
      </c>
    </row>
    <row r="156" spans="1:72" s="208" customFormat="1" ht="25.35" customHeight="1" x14ac:dyDescent="0.2">
      <c r="A156" s="210">
        <f t="shared" si="66"/>
        <v>145</v>
      </c>
      <c r="B156" s="171" t="str">
        <f t="shared" si="62"/>
        <v/>
      </c>
      <c r="C156" s="44"/>
      <c r="D156" s="17" t="str">
        <f t="shared" si="67"/>
        <v/>
      </c>
      <c r="E156" s="17" t="str">
        <f t="shared" si="68"/>
        <v/>
      </c>
      <c r="F156" s="97"/>
      <c r="G156" s="16"/>
      <c r="H156" s="15"/>
      <c r="I156" s="17" t="str">
        <f>IF(OR(G156="",H156="",U156=""),"",IFERROR(VLOOKUP(G156&amp;H156&amp;U156,※編集不可※選択項目!$M$3:$R$51,5,FALSE),"該当なし"))</f>
        <v/>
      </c>
      <c r="J156" s="97"/>
      <c r="K156" s="15"/>
      <c r="L156" s="248"/>
      <c r="M156" s="15"/>
      <c r="N156" s="97"/>
      <c r="O156" s="97"/>
      <c r="P156" s="97"/>
      <c r="Q156" s="97"/>
      <c r="R156" s="97"/>
      <c r="S156" s="18" t="str">
        <f t="shared" si="75"/>
        <v/>
      </c>
      <c r="T156" s="15"/>
      <c r="U156" s="15"/>
      <c r="V156" s="15"/>
      <c r="W156" s="15"/>
      <c r="X156" s="15"/>
      <c r="Y156" s="15"/>
      <c r="Z156" s="16"/>
      <c r="AA156" s="16"/>
      <c r="AB156" s="101" t="str">
        <f>IF($C156&lt;&gt;"",※編集不可※選択項目!$J$2,"")</f>
        <v/>
      </c>
      <c r="AC156" s="23"/>
      <c r="AD156" s="97"/>
      <c r="AE156" s="99"/>
      <c r="AF156" s="201" t="str">
        <f t="shared" si="73"/>
        <v>-</v>
      </c>
      <c r="AG156" s="219"/>
      <c r="AH156" s="220"/>
      <c r="AI156" s="121" t="str">
        <f t="shared" si="69"/>
        <v/>
      </c>
      <c r="AJ156" s="221"/>
      <c r="AK156" s="222"/>
      <c r="AL156" s="223"/>
      <c r="AM156" s="224">
        <f>IFERROR(INDEX(※編集不可※選択項目!$R$3:$R$51,MATCH(BQ156,※編集不可※選択項目!$T$3:$T$51,0)),0)</f>
        <v>0</v>
      </c>
      <c r="AN156" s="224" t="str">
        <f t="shared" si="76"/>
        <v/>
      </c>
      <c r="AO156" s="224" t="str">
        <f>IF(BR156=※編集不可※選択項目!$L$3,VLOOKUP('新規登録用（本体）'!U156,※編集不可※選択項目!$P$2:$R$13,3,TRUE),AP156)</f>
        <v/>
      </c>
      <c r="AP156" s="224" t="str">
        <f>IF(BR156=※編集不可※選択項目!$L$15,VLOOKUP('新規登録用（本体）'!U156,※編集不可※選択項目!$P$14:$R$25,3,TRUE),AQ156)</f>
        <v/>
      </c>
      <c r="AQ156" s="224" t="str">
        <f>IF(BR156=※編集不可※選択項目!$L$27,VLOOKUP('新規登録用（本体）'!U156,※編集不可※選択項目!$P$26:$R$41,3,TRUE),AR156)</f>
        <v/>
      </c>
      <c r="AR156" s="224" t="str">
        <f>IF(BR156=※編集不可※選択項目!$L$43,VLOOKUP('新規登録用（本体）'!U156,※編集不可※選択項目!$P$42:$R$46,3,TRUE),AS156)</f>
        <v/>
      </c>
      <c r="AS156" s="224" t="str">
        <f>IF(BR156=※編集不可※選択項目!$L$48,VLOOKUP('新規登録用（本体）'!U156,※編集不可※選択項目!$P$47:$R$51,3,TRUE),"")</f>
        <v/>
      </c>
      <c r="AT156" s="225">
        <f>IFERROR(VLOOKUP(Y156&amp;G156&amp;H156,※編集不可※選択項目!X:Y,2,FALSE),0)</f>
        <v>0</v>
      </c>
      <c r="AU156" s="224">
        <f t="shared" si="70"/>
        <v>0</v>
      </c>
      <c r="AV156" s="224">
        <f>IFERROR(INDEX(※編集不可※選択項目!$S$3:$S$51,MATCH(BQ156,※編集不可※選択項目!$T$3:$T$51,0)),0)</f>
        <v>0</v>
      </c>
      <c r="AW156" s="224" t="str">
        <f t="shared" si="77"/>
        <v/>
      </c>
      <c r="AX156" s="224" t="str">
        <f>IF(BR156=※編集不可※選択項目!$L$3,VLOOKUP('新規登録用（本体）'!U156,※編集不可※選択項目!$P$2:$S$13,4,TRUE),AY156)</f>
        <v/>
      </c>
      <c r="AY156" s="224" t="str">
        <f>IF(BR156=※編集不可※選択項目!$L$15,VLOOKUP('新規登録用（本体）'!U156,※編集不可※選択項目!$P$14:$S$25,4,TRUE),AZ156)</f>
        <v/>
      </c>
      <c r="AZ156" s="224" t="str">
        <f>IF(BR156=※編集不可※選択項目!$L$27,VLOOKUP('新規登録用（本体）'!U156,※編集不可※選択項目!$P$26:$S$41,4,TRUE),BA156)</f>
        <v/>
      </c>
      <c r="BA156" s="224" t="str">
        <f>IF(BR156=※編集不可※選択項目!$L$43,VLOOKUP('新規登録用（本体）'!U156,※編集不可※選択項目!$P$42:$S$46,4,TRUE),BB156)</f>
        <v/>
      </c>
      <c r="BB156" s="224" t="str">
        <f>IF(BR156=※編集不可※選択項目!$L$48,VLOOKUP('新規登録用（本体）'!U156,※編集不可※選択項目!$P$47:$S$51,4,TRUE),"")</f>
        <v/>
      </c>
      <c r="BC156" s="225">
        <f>IFERROR(VLOOKUP(Y156&amp;G156&amp;H156,※編集不可※選択項目!X:Y,2,FALSE),0)</f>
        <v>0</v>
      </c>
      <c r="BD156" s="225">
        <f t="shared" si="71"/>
        <v>0</v>
      </c>
      <c r="BE156" s="225"/>
      <c r="BF156" s="225"/>
      <c r="BG156" s="225"/>
      <c r="BH156" s="225" t="str">
        <f t="shared" si="78"/>
        <v/>
      </c>
      <c r="BI156" s="226">
        <f t="shared" si="79"/>
        <v>0</v>
      </c>
      <c r="BJ156" s="226">
        <f t="shared" si="80"/>
        <v>0</v>
      </c>
      <c r="BK156" s="262">
        <f t="shared" si="74"/>
        <v>0</v>
      </c>
      <c r="BL156" s="226">
        <f t="shared" si="63"/>
        <v>0</v>
      </c>
      <c r="BM156" s="226" t="str">
        <f t="shared" si="81"/>
        <v/>
      </c>
      <c r="BN156" s="227">
        <f t="shared" si="82"/>
        <v>0</v>
      </c>
      <c r="BO156" s="227">
        <f t="shared" si="64"/>
        <v>0</v>
      </c>
      <c r="BP156" s="208" t="str">
        <f t="shared" si="65"/>
        <v>＜従来枠＞0 ＜トップ性能枠＞0</v>
      </c>
      <c r="BQ156" s="208" t="str">
        <f>'新規登録用（本体）'!G156&amp;'新規登録用（本体）'!H156&amp;'新規登録用（本体）'!I156</f>
        <v/>
      </c>
      <c r="BR156" s="126" t="str">
        <f t="shared" si="83"/>
        <v/>
      </c>
      <c r="BS156" s="208" t="str">
        <f t="shared" si="84"/>
        <v/>
      </c>
      <c r="BT156" s="227">
        <f t="shared" si="72"/>
        <v>0</v>
      </c>
    </row>
    <row r="157" spans="1:72" s="208" customFormat="1" ht="25.35" customHeight="1" x14ac:dyDescent="0.2">
      <c r="A157" s="210">
        <f t="shared" si="66"/>
        <v>146</v>
      </c>
      <c r="B157" s="171" t="str">
        <f t="shared" si="62"/>
        <v/>
      </c>
      <c r="C157" s="44"/>
      <c r="D157" s="17" t="str">
        <f t="shared" si="67"/>
        <v/>
      </c>
      <c r="E157" s="17" t="str">
        <f t="shared" si="68"/>
        <v/>
      </c>
      <c r="F157" s="97"/>
      <c r="G157" s="16"/>
      <c r="H157" s="15"/>
      <c r="I157" s="17" t="str">
        <f>IF(OR(G157="",H157="",U157=""),"",IFERROR(VLOOKUP(G157&amp;H157&amp;U157,※編集不可※選択項目!$M$3:$R$51,5,FALSE),"該当なし"))</f>
        <v/>
      </c>
      <c r="J157" s="97"/>
      <c r="K157" s="15"/>
      <c r="L157" s="248"/>
      <c r="M157" s="15"/>
      <c r="N157" s="97"/>
      <c r="O157" s="97"/>
      <c r="P157" s="97"/>
      <c r="Q157" s="97"/>
      <c r="R157" s="97"/>
      <c r="S157" s="18" t="str">
        <f t="shared" si="75"/>
        <v/>
      </c>
      <c r="T157" s="15"/>
      <c r="U157" s="15"/>
      <c r="V157" s="15"/>
      <c r="W157" s="15"/>
      <c r="X157" s="15"/>
      <c r="Y157" s="15"/>
      <c r="Z157" s="16"/>
      <c r="AA157" s="16"/>
      <c r="AB157" s="101" t="str">
        <f>IF($C157&lt;&gt;"",※編集不可※選択項目!$J$2,"")</f>
        <v/>
      </c>
      <c r="AC157" s="23"/>
      <c r="AD157" s="97"/>
      <c r="AE157" s="99"/>
      <c r="AF157" s="201" t="str">
        <f t="shared" si="73"/>
        <v>-</v>
      </c>
      <c r="AG157" s="219"/>
      <c r="AH157" s="220"/>
      <c r="AI157" s="121" t="str">
        <f t="shared" si="69"/>
        <v/>
      </c>
      <c r="AJ157" s="221"/>
      <c r="AK157" s="222"/>
      <c r="AL157" s="223"/>
      <c r="AM157" s="224">
        <f>IFERROR(INDEX(※編集不可※選択項目!$R$3:$R$51,MATCH(BQ157,※編集不可※選択項目!$T$3:$T$51,0)),0)</f>
        <v>0</v>
      </c>
      <c r="AN157" s="224" t="str">
        <f t="shared" si="76"/>
        <v/>
      </c>
      <c r="AO157" s="224" t="str">
        <f>IF(BR157=※編集不可※選択項目!$L$3,VLOOKUP('新規登録用（本体）'!U157,※編集不可※選択項目!$P$2:$R$13,3,TRUE),AP157)</f>
        <v/>
      </c>
      <c r="AP157" s="224" t="str">
        <f>IF(BR157=※編集不可※選択項目!$L$15,VLOOKUP('新規登録用（本体）'!U157,※編集不可※選択項目!$P$14:$R$25,3,TRUE),AQ157)</f>
        <v/>
      </c>
      <c r="AQ157" s="224" t="str">
        <f>IF(BR157=※編集不可※選択項目!$L$27,VLOOKUP('新規登録用（本体）'!U157,※編集不可※選択項目!$P$26:$R$41,3,TRUE),AR157)</f>
        <v/>
      </c>
      <c r="AR157" s="224" t="str">
        <f>IF(BR157=※編集不可※選択項目!$L$43,VLOOKUP('新規登録用（本体）'!U157,※編集不可※選択項目!$P$42:$R$46,3,TRUE),AS157)</f>
        <v/>
      </c>
      <c r="AS157" s="224" t="str">
        <f>IF(BR157=※編集不可※選択項目!$L$48,VLOOKUP('新規登録用（本体）'!U157,※編集不可※選択項目!$P$47:$R$51,3,TRUE),"")</f>
        <v/>
      </c>
      <c r="AT157" s="225">
        <f>IFERROR(VLOOKUP(Y157&amp;G157&amp;H157,※編集不可※選択項目!X:Y,2,FALSE),0)</f>
        <v>0</v>
      </c>
      <c r="AU157" s="224">
        <f t="shared" si="70"/>
        <v>0</v>
      </c>
      <c r="AV157" s="224">
        <f>IFERROR(INDEX(※編集不可※選択項目!$S$3:$S$51,MATCH(BQ157,※編集不可※選択項目!$T$3:$T$51,0)),0)</f>
        <v>0</v>
      </c>
      <c r="AW157" s="224" t="str">
        <f t="shared" si="77"/>
        <v/>
      </c>
      <c r="AX157" s="224" t="str">
        <f>IF(BR157=※編集不可※選択項目!$L$3,VLOOKUP('新規登録用（本体）'!U157,※編集不可※選択項目!$P$2:$S$13,4,TRUE),AY157)</f>
        <v/>
      </c>
      <c r="AY157" s="224" t="str">
        <f>IF(BR157=※編集不可※選択項目!$L$15,VLOOKUP('新規登録用（本体）'!U157,※編集不可※選択項目!$P$14:$S$25,4,TRUE),AZ157)</f>
        <v/>
      </c>
      <c r="AZ157" s="224" t="str">
        <f>IF(BR157=※編集不可※選択項目!$L$27,VLOOKUP('新規登録用（本体）'!U157,※編集不可※選択項目!$P$26:$S$41,4,TRUE),BA157)</f>
        <v/>
      </c>
      <c r="BA157" s="224" t="str">
        <f>IF(BR157=※編集不可※選択項目!$L$43,VLOOKUP('新規登録用（本体）'!U157,※編集不可※選択項目!$P$42:$S$46,4,TRUE),BB157)</f>
        <v/>
      </c>
      <c r="BB157" s="224" t="str">
        <f>IF(BR157=※編集不可※選択項目!$L$48,VLOOKUP('新規登録用（本体）'!U157,※編集不可※選択項目!$P$47:$S$51,4,TRUE),"")</f>
        <v/>
      </c>
      <c r="BC157" s="225">
        <f>IFERROR(VLOOKUP(Y157&amp;G157&amp;H157,※編集不可※選択項目!X:Y,2,FALSE),0)</f>
        <v>0</v>
      </c>
      <c r="BD157" s="225">
        <f t="shared" si="71"/>
        <v>0</v>
      </c>
      <c r="BE157" s="225"/>
      <c r="BF157" s="225"/>
      <c r="BG157" s="225"/>
      <c r="BH157" s="225" t="str">
        <f t="shared" si="78"/>
        <v/>
      </c>
      <c r="BI157" s="226">
        <f t="shared" si="79"/>
        <v>0</v>
      </c>
      <c r="BJ157" s="226">
        <f t="shared" si="80"/>
        <v>0</v>
      </c>
      <c r="BK157" s="262">
        <f t="shared" si="74"/>
        <v>0</v>
      </c>
      <c r="BL157" s="226">
        <f t="shared" si="63"/>
        <v>0</v>
      </c>
      <c r="BM157" s="226" t="str">
        <f t="shared" si="81"/>
        <v/>
      </c>
      <c r="BN157" s="227">
        <f t="shared" si="82"/>
        <v>0</v>
      </c>
      <c r="BO157" s="227">
        <f t="shared" si="64"/>
        <v>0</v>
      </c>
      <c r="BP157" s="208" t="str">
        <f t="shared" si="65"/>
        <v>＜従来枠＞0 ＜トップ性能枠＞0</v>
      </c>
      <c r="BQ157" s="208" t="str">
        <f>'新規登録用（本体）'!G157&amp;'新規登録用（本体）'!H157&amp;'新規登録用（本体）'!I157</f>
        <v/>
      </c>
      <c r="BR157" s="126" t="str">
        <f t="shared" si="83"/>
        <v/>
      </c>
      <c r="BS157" s="208" t="str">
        <f t="shared" si="84"/>
        <v/>
      </c>
      <c r="BT157" s="227">
        <f t="shared" si="72"/>
        <v>0</v>
      </c>
    </row>
    <row r="158" spans="1:72" s="208" customFormat="1" ht="25.35" customHeight="1" x14ac:dyDescent="0.2">
      <c r="A158" s="210">
        <f t="shared" si="66"/>
        <v>147</v>
      </c>
      <c r="B158" s="171" t="str">
        <f t="shared" si="62"/>
        <v/>
      </c>
      <c r="C158" s="44"/>
      <c r="D158" s="17" t="str">
        <f t="shared" si="67"/>
        <v/>
      </c>
      <c r="E158" s="17" t="str">
        <f t="shared" si="68"/>
        <v/>
      </c>
      <c r="F158" s="97"/>
      <c r="G158" s="16"/>
      <c r="H158" s="15"/>
      <c r="I158" s="17" t="str">
        <f>IF(OR(G158="",H158="",U158=""),"",IFERROR(VLOOKUP(G158&amp;H158&amp;U158,※編集不可※選択項目!$M$3:$R$51,5,FALSE),"該当なし"))</f>
        <v/>
      </c>
      <c r="J158" s="97"/>
      <c r="K158" s="15"/>
      <c r="L158" s="248"/>
      <c r="M158" s="15"/>
      <c r="N158" s="97"/>
      <c r="O158" s="97"/>
      <c r="P158" s="97"/>
      <c r="Q158" s="97"/>
      <c r="R158" s="97"/>
      <c r="S158" s="18" t="str">
        <f t="shared" si="75"/>
        <v/>
      </c>
      <c r="T158" s="15"/>
      <c r="U158" s="15"/>
      <c r="V158" s="15"/>
      <c r="W158" s="15"/>
      <c r="X158" s="15"/>
      <c r="Y158" s="15"/>
      <c r="Z158" s="16"/>
      <c r="AA158" s="16"/>
      <c r="AB158" s="101" t="str">
        <f>IF($C158&lt;&gt;"",※編集不可※選択項目!$J$2,"")</f>
        <v/>
      </c>
      <c r="AC158" s="23"/>
      <c r="AD158" s="97"/>
      <c r="AE158" s="99"/>
      <c r="AF158" s="201" t="str">
        <f t="shared" si="73"/>
        <v>-</v>
      </c>
      <c r="AG158" s="219"/>
      <c r="AH158" s="220"/>
      <c r="AI158" s="121" t="str">
        <f t="shared" si="69"/>
        <v/>
      </c>
      <c r="AJ158" s="221"/>
      <c r="AK158" s="222"/>
      <c r="AL158" s="223"/>
      <c r="AM158" s="224">
        <f>IFERROR(INDEX(※編集不可※選択項目!$R$3:$R$51,MATCH(BQ158,※編集不可※選択項目!$T$3:$T$51,0)),0)</f>
        <v>0</v>
      </c>
      <c r="AN158" s="224" t="str">
        <f t="shared" si="76"/>
        <v/>
      </c>
      <c r="AO158" s="224" t="str">
        <f>IF(BR158=※編集不可※選択項目!$L$3,VLOOKUP('新規登録用（本体）'!U158,※編集不可※選択項目!$P$2:$R$13,3,TRUE),AP158)</f>
        <v/>
      </c>
      <c r="AP158" s="224" t="str">
        <f>IF(BR158=※編集不可※選択項目!$L$15,VLOOKUP('新規登録用（本体）'!U158,※編集不可※選択項目!$P$14:$R$25,3,TRUE),AQ158)</f>
        <v/>
      </c>
      <c r="AQ158" s="224" t="str">
        <f>IF(BR158=※編集不可※選択項目!$L$27,VLOOKUP('新規登録用（本体）'!U158,※編集不可※選択項目!$P$26:$R$41,3,TRUE),AR158)</f>
        <v/>
      </c>
      <c r="AR158" s="224" t="str">
        <f>IF(BR158=※編集不可※選択項目!$L$43,VLOOKUP('新規登録用（本体）'!U158,※編集不可※選択項目!$P$42:$R$46,3,TRUE),AS158)</f>
        <v/>
      </c>
      <c r="AS158" s="224" t="str">
        <f>IF(BR158=※編集不可※選択項目!$L$48,VLOOKUP('新規登録用（本体）'!U158,※編集不可※選択項目!$P$47:$R$51,3,TRUE),"")</f>
        <v/>
      </c>
      <c r="AT158" s="225">
        <f>IFERROR(VLOOKUP(Y158&amp;G158&amp;H158,※編集不可※選択項目!X:Y,2,FALSE),0)</f>
        <v>0</v>
      </c>
      <c r="AU158" s="224">
        <f t="shared" si="70"/>
        <v>0</v>
      </c>
      <c r="AV158" s="224">
        <f>IFERROR(INDEX(※編集不可※選択項目!$S$3:$S$51,MATCH(BQ158,※編集不可※選択項目!$T$3:$T$51,0)),0)</f>
        <v>0</v>
      </c>
      <c r="AW158" s="224" t="str">
        <f t="shared" si="77"/>
        <v/>
      </c>
      <c r="AX158" s="224" t="str">
        <f>IF(BR158=※編集不可※選択項目!$L$3,VLOOKUP('新規登録用（本体）'!U158,※編集不可※選択項目!$P$2:$S$13,4,TRUE),AY158)</f>
        <v/>
      </c>
      <c r="AY158" s="224" t="str">
        <f>IF(BR158=※編集不可※選択項目!$L$15,VLOOKUP('新規登録用（本体）'!U158,※編集不可※選択項目!$P$14:$S$25,4,TRUE),AZ158)</f>
        <v/>
      </c>
      <c r="AZ158" s="224" t="str">
        <f>IF(BR158=※編集不可※選択項目!$L$27,VLOOKUP('新規登録用（本体）'!U158,※編集不可※選択項目!$P$26:$S$41,4,TRUE),BA158)</f>
        <v/>
      </c>
      <c r="BA158" s="224" t="str">
        <f>IF(BR158=※編集不可※選択項目!$L$43,VLOOKUP('新規登録用（本体）'!U158,※編集不可※選択項目!$P$42:$S$46,4,TRUE),BB158)</f>
        <v/>
      </c>
      <c r="BB158" s="224" t="str">
        <f>IF(BR158=※編集不可※選択項目!$L$48,VLOOKUP('新規登録用（本体）'!U158,※編集不可※選択項目!$P$47:$S$51,4,TRUE),"")</f>
        <v/>
      </c>
      <c r="BC158" s="225">
        <f>IFERROR(VLOOKUP(Y158&amp;G158&amp;H158,※編集不可※選択項目!X:Y,2,FALSE),0)</f>
        <v>0</v>
      </c>
      <c r="BD158" s="225">
        <f t="shared" si="71"/>
        <v>0</v>
      </c>
      <c r="BE158" s="225"/>
      <c r="BF158" s="225"/>
      <c r="BG158" s="225"/>
      <c r="BH158" s="225" t="str">
        <f t="shared" si="78"/>
        <v/>
      </c>
      <c r="BI158" s="226">
        <f t="shared" si="79"/>
        <v>0</v>
      </c>
      <c r="BJ158" s="226">
        <f t="shared" si="80"/>
        <v>0</v>
      </c>
      <c r="BK158" s="262">
        <f t="shared" si="74"/>
        <v>0</v>
      </c>
      <c r="BL158" s="226">
        <f t="shared" si="63"/>
        <v>0</v>
      </c>
      <c r="BM158" s="226" t="str">
        <f t="shared" si="81"/>
        <v/>
      </c>
      <c r="BN158" s="227">
        <f t="shared" si="82"/>
        <v>0</v>
      </c>
      <c r="BO158" s="227">
        <f t="shared" si="64"/>
        <v>0</v>
      </c>
      <c r="BP158" s="208" t="str">
        <f t="shared" si="65"/>
        <v>＜従来枠＞0 ＜トップ性能枠＞0</v>
      </c>
      <c r="BQ158" s="208" t="str">
        <f>'新規登録用（本体）'!G158&amp;'新規登録用（本体）'!H158&amp;'新規登録用（本体）'!I158</f>
        <v/>
      </c>
      <c r="BR158" s="126" t="str">
        <f t="shared" si="83"/>
        <v/>
      </c>
      <c r="BS158" s="208" t="str">
        <f t="shared" si="84"/>
        <v/>
      </c>
      <c r="BT158" s="227">
        <f t="shared" si="72"/>
        <v>0</v>
      </c>
    </row>
    <row r="159" spans="1:72" s="208" customFormat="1" ht="25.35" customHeight="1" x14ac:dyDescent="0.2">
      <c r="A159" s="210">
        <f t="shared" si="66"/>
        <v>148</v>
      </c>
      <c r="B159" s="171" t="str">
        <f t="shared" si="62"/>
        <v/>
      </c>
      <c r="C159" s="44"/>
      <c r="D159" s="17" t="str">
        <f t="shared" si="67"/>
        <v/>
      </c>
      <c r="E159" s="17" t="str">
        <f t="shared" si="68"/>
        <v/>
      </c>
      <c r="F159" s="97"/>
      <c r="G159" s="16"/>
      <c r="H159" s="15"/>
      <c r="I159" s="17" t="str">
        <f>IF(OR(G159="",H159="",U159=""),"",IFERROR(VLOOKUP(G159&amp;H159&amp;U159,※編集不可※選択項目!$M$3:$R$51,5,FALSE),"該当なし"))</f>
        <v/>
      </c>
      <c r="J159" s="97"/>
      <c r="K159" s="15"/>
      <c r="L159" s="248"/>
      <c r="M159" s="15"/>
      <c r="N159" s="97"/>
      <c r="O159" s="97"/>
      <c r="P159" s="97"/>
      <c r="Q159" s="97"/>
      <c r="R159" s="97"/>
      <c r="S159" s="18" t="str">
        <f t="shared" si="75"/>
        <v/>
      </c>
      <c r="T159" s="15"/>
      <c r="U159" s="15"/>
      <c r="V159" s="15"/>
      <c r="W159" s="15"/>
      <c r="X159" s="15"/>
      <c r="Y159" s="15"/>
      <c r="Z159" s="16"/>
      <c r="AA159" s="16"/>
      <c r="AB159" s="101" t="str">
        <f>IF($C159&lt;&gt;"",※編集不可※選択項目!$J$2,"")</f>
        <v/>
      </c>
      <c r="AC159" s="23"/>
      <c r="AD159" s="97"/>
      <c r="AE159" s="99"/>
      <c r="AF159" s="201" t="str">
        <f t="shared" si="73"/>
        <v>-</v>
      </c>
      <c r="AG159" s="219"/>
      <c r="AH159" s="220"/>
      <c r="AI159" s="121" t="str">
        <f t="shared" si="69"/>
        <v/>
      </c>
      <c r="AJ159" s="221"/>
      <c r="AK159" s="222"/>
      <c r="AL159" s="223"/>
      <c r="AM159" s="224">
        <f>IFERROR(INDEX(※編集不可※選択項目!$R$3:$R$51,MATCH(BQ159,※編集不可※選択項目!$T$3:$T$51,0)),0)</f>
        <v>0</v>
      </c>
      <c r="AN159" s="224" t="str">
        <f t="shared" si="76"/>
        <v/>
      </c>
      <c r="AO159" s="224" t="str">
        <f>IF(BR159=※編集不可※選択項目!$L$3,VLOOKUP('新規登録用（本体）'!U159,※編集不可※選択項目!$P$2:$R$13,3,TRUE),AP159)</f>
        <v/>
      </c>
      <c r="AP159" s="224" t="str">
        <f>IF(BR159=※編集不可※選択項目!$L$15,VLOOKUP('新規登録用（本体）'!U159,※編集不可※選択項目!$P$14:$R$25,3,TRUE),AQ159)</f>
        <v/>
      </c>
      <c r="AQ159" s="224" t="str">
        <f>IF(BR159=※編集不可※選択項目!$L$27,VLOOKUP('新規登録用（本体）'!U159,※編集不可※選択項目!$P$26:$R$41,3,TRUE),AR159)</f>
        <v/>
      </c>
      <c r="AR159" s="224" t="str">
        <f>IF(BR159=※編集不可※選択項目!$L$43,VLOOKUP('新規登録用（本体）'!U159,※編集不可※選択項目!$P$42:$R$46,3,TRUE),AS159)</f>
        <v/>
      </c>
      <c r="AS159" s="224" t="str">
        <f>IF(BR159=※編集不可※選択項目!$L$48,VLOOKUP('新規登録用（本体）'!U159,※編集不可※選択項目!$P$47:$R$51,3,TRUE),"")</f>
        <v/>
      </c>
      <c r="AT159" s="225">
        <f>IFERROR(VLOOKUP(Y159&amp;G159&amp;H159,※編集不可※選択項目!X:Y,2,FALSE),0)</f>
        <v>0</v>
      </c>
      <c r="AU159" s="224">
        <f t="shared" si="70"/>
        <v>0</v>
      </c>
      <c r="AV159" s="224">
        <f>IFERROR(INDEX(※編集不可※選択項目!$S$3:$S$51,MATCH(BQ159,※編集不可※選択項目!$T$3:$T$51,0)),0)</f>
        <v>0</v>
      </c>
      <c r="AW159" s="224" t="str">
        <f t="shared" si="77"/>
        <v/>
      </c>
      <c r="AX159" s="224" t="str">
        <f>IF(BR159=※編集不可※選択項目!$L$3,VLOOKUP('新規登録用（本体）'!U159,※編集不可※選択項目!$P$2:$S$13,4,TRUE),AY159)</f>
        <v/>
      </c>
      <c r="AY159" s="224" t="str">
        <f>IF(BR159=※編集不可※選択項目!$L$15,VLOOKUP('新規登録用（本体）'!U159,※編集不可※選択項目!$P$14:$S$25,4,TRUE),AZ159)</f>
        <v/>
      </c>
      <c r="AZ159" s="224" t="str">
        <f>IF(BR159=※編集不可※選択項目!$L$27,VLOOKUP('新規登録用（本体）'!U159,※編集不可※選択項目!$P$26:$S$41,4,TRUE),BA159)</f>
        <v/>
      </c>
      <c r="BA159" s="224" t="str">
        <f>IF(BR159=※編集不可※選択項目!$L$43,VLOOKUP('新規登録用（本体）'!U159,※編集不可※選択項目!$P$42:$S$46,4,TRUE),BB159)</f>
        <v/>
      </c>
      <c r="BB159" s="224" t="str">
        <f>IF(BR159=※編集不可※選択項目!$L$48,VLOOKUP('新規登録用（本体）'!U159,※編集不可※選択項目!$P$47:$S$51,4,TRUE),"")</f>
        <v/>
      </c>
      <c r="BC159" s="225">
        <f>IFERROR(VLOOKUP(Y159&amp;G159&amp;H159,※編集不可※選択項目!X:Y,2,FALSE),0)</f>
        <v>0</v>
      </c>
      <c r="BD159" s="225">
        <f t="shared" si="71"/>
        <v>0</v>
      </c>
      <c r="BE159" s="225"/>
      <c r="BF159" s="225"/>
      <c r="BG159" s="225"/>
      <c r="BH159" s="225" t="str">
        <f t="shared" si="78"/>
        <v/>
      </c>
      <c r="BI159" s="226">
        <f t="shared" si="79"/>
        <v>0</v>
      </c>
      <c r="BJ159" s="226">
        <f t="shared" si="80"/>
        <v>0</v>
      </c>
      <c r="BK159" s="262">
        <f t="shared" si="74"/>
        <v>0</v>
      </c>
      <c r="BL159" s="226">
        <f t="shared" si="63"/>
        <v>0</v>
      </c>
      <c r="BM159" s="226" t="str">
        <f t="shared" si="81"/>
        <v/>
      </c>
      <c r="BN159" s="227">
        <f t="shared" si="82"/>
        <v>0</v>
      </c>
      <c r="BO159" s="227">
        <f t="shared" si="64"/>
        <v>0</v>
      </c>
      <c r="BP159" s="208" t="str">
        <f t="shared" si="65"/>
        <v>＜従来枠＞0 ＜トップ性能枠＞0</v>
      </c>
      <c r="BQ159" s="208" t="str">
        <f>'新規登録用（本体）'!G159&amp;'新規登録用（本体）'!H159&amp;'新規登録用（本体）'!I159</f>
        <v/>
      </c>
      <c r="BR159" s="126" t="str">
        <f t="shared" si="83"/>
        <v/>
      </c>
      <c r="BS159" s="208" t="str">
        <f t="shared" si="84"/>
        <v/>
      </c>
      <c r="BT159" s="227">
        <f t="shared" si="72"/>
        <v>0</v>
      </c>
    </row>
    <row r="160" spans="1:72" s="208" customFormat="1" ht="25.35" customHeight="1" x14ac:dyDescent="0.2">
      <c r="A160" s="210">
        <f t="shared" si="66"/>
        <v>149</v>
      </c>
      <c r="B160" s="171" t="str">
        <f t="shared" si="62"/>
        <v/>
      </c>
      <c r="C160" s="44"/>
      <c r="D160" s="17" t="str">
        <f t="shared" si="67"/>
        <v/>
      </c>
      <c r="E160" s="17" t="str">
        <f t="shared" si="68"/>
        <v/>
      </c>
      <c r="F160" s="97"/>
      <c r="G160" s="16"/>
      <c r="H160" s="15"/>
      <c r="I160" s="17" t="str">
        <f>IF(OR(G160="",H160="",U160=""),"",IFERROR(VLOOKUP(G160&amp;H160&amp;U160,※編集不可※選択項目!$M$3:$R$51,5,FALSE),"該当なし"))</f>
        <v/>
      </c>
      <c r="J160" s="97"/>
      <c r="K160" s="15"/>
      <c r="L160" s="248"/>
      <c r="M160" s="15"/>
      <c r="N160" s="97"/>
      <c r="O160" s="97"/>
      <c r="P160" s="97"/>
      <c r="Q160" s="97"/>
      <c r="R160" s="97"/>
      <c r="S160" s="18" t="str">
        <f t="shared" si="75"/>
        <v/>
      </c>
      <c r="T160" s="15"/>
      <c r="U160" s="15"/>
      <c r="V160" s="15"/>
      <c r="W160" s="15"/>
      <c r="X160" s="15"/>
      <c r="Y160" s="15"/>
      <c r="Z160" s="16"/>
      <c r="AA160" s="16"/>
      <c r="AB160" s="101" t="str">
        <f>IF($C160&lt;&gt;"",※編集不可※選択項目!$J$2,"")</f>
        <v/>
      </c>
      <c r="AC160" s="23"/>
      <c r="AD160" s="97"/>
      <c r="AE160" s="99"/>
      <c r="AF160" s="201" t="str">
        <f t="shared" si="73"/>
        <v>-</v>
      </c>
      <c r="AG160" s="219"/>
      <c r="AH160" s="220"/>
      <c r="AI160" s="121" t="str">
        <f t="shared" si="69"/>
        <v/>
      </c>
      <c r="AJ160" s="221"/>
      <c r="AK160" s="222"/>
      <c r="AL160" s="223"/>
      <c r="AM160" s="224">
        <f>IFERROR(INDEX(※編集不可※選択項目!$R$3:$R$51,MATCH(BQ160,※編集不可※選択項目!$T$3:$T$51,0)),0)</f>
        <v>0</v>
      </c>
      <c r="AN160" s="224" t="str">
        <f t="shared" si="76"/>
        <v/>
      </c>
      <c r="AO160" s="224" t="str">
        <f>IF(BR160=※編集不可※選択項目!$L$3,VLOOKUP('新規登録用（本体）'!U160,※編集不可※選択項目!$P$2:$R$13,3,TRUE),AP160)</f>
        <v/>
      </c>
      <c r="AP160" s="224" t="str">
        <f>IF(BR160=※編集不可※選択項目!$L$15,VLOOKUP('新規登録用（本体）'!U160,※編集不可※選択項目!$P$14:$R$25,3,TRUE),AQ160)</f>
        <v/>
      </c>
      <c r="AQ160" s="224" t="str">
        <f>IF(BR160=※編集不可※選択項目!$L$27,VLOOKUP('新規登録用（本体）'!U160,※編集不可※選択項目!$P$26:$R$41,3,TRUE),AR160)</f>
        <v/>
      </c>
      <c r="AR160" s="224" t="str">
        <f>IF(BR160=※編集不可※選択項目!$L$43,VLOOKUP('新規登録用（本体）'!U160,※編集不可※選択項目!$P$42:$R$46,3,TRUE),AS160)</f>
        <v/>
      </c>
      <c r="AS160" s="224" t="str">
        <f>IF(BR160=※編集不可※選択項目!$L$48,VLOOKUP('新規登録用（本体）'!U160,※編集不可※選択項目!$P$47:$R$51,3,TRUE),"")</f>
        <v/>
      </c>
      <c r="AT160" s="225">
        <f>IFERROR(VLOOKUP(Y160&amp;G160&amp;H160,※編集不可※選択項目!X:Y,2,FALSE),0)</f>
        <v>0</v>
      </c>
      <c r="AU160" s="224">
        <f t="shared" si="70"/>
        <v>0</v>
      </c>
      <c r="AV160" s="224">
        <f>IFERROR(INDEX(※編集不可※選択項目!$S$3:$S$51,MATCH(BQ160,※編集不可※選択項目!$T$3:$T$51,0)),0)</f>
        <v>0</v>
      </c>
      <c r="AW160" s="224" t="str">
        <f t="shared" si="77"/>
        <v/>
      </c>
      <c r="AX160" s="224" t="str">
        <f>IF(BR160=※編集不可※選択項目!$L$3,VLOOKUP('新規登録用（本体）'!U160,※編集不可※選択項目!$P$2:$S$13,4,TRUE),AY160)</f>
        <v/>
      </c>
      <c r="AY160" s="224" t="str">
        <f>IF(BR160=※編集不可※選択項目!$L$15,VLOOKUP('新規登録用（本体）'!U160,※編集不可※選択項目!$P$14:$S$25,4,TRUE),AZ160)</f>
        <v/>
      </c>
      <c r="AZ160" s="224" t="str">
        <f>IF(BR160=※編集不可※選択項目!$L$27,VLOOKUP('新規登録用（本体）'!U160,※編集不可※選択項目!$P$26:$S$41,4,TRUE),BA160)</f>
        <v/>
      </c>
      <c r="BA160" s="224" t="str">
        <f>IF(BR160=※編集不可※選択項目!$L$43,VLOOKUP('新規登録用（本体）'!U160,※編集不可※選択項目!$P$42:$S$46,4,TRUE),BB160)</f>
        <v/>
      </c>
      <c r="BB160" s="224" t="str">
        <f>IF(BR160=※編集不可※選択項目!$L$48,VLOOKUP('新規登録用（本体）'!U160,※編集不可※選択項目!$P$47:$S$51,4,TRUE),"")</f>
        <v/>
      </c>
      <c r="BC160" s="225">
        <f>IFERROR(VLOOKUP(Y160&amp;G160&amp;H160,※編集不可※選択項目!X:Y,2,FALSE),0)</f>
        <v>0</v>
      </c>
      <c r="BD160" s="225">
        <f t="shared" si="71"/>
        <v>0</v>
      </c>
      <c r="BE160" s="225"/>
      <c r="BF160" s="225"/>
      <c r="BG160" s="225"/>
      <c r="BH160" s="225" t="str">
        <f t="shared" si="78"/>
        <v/>
      </c>
      <c r="BI160" s="226">
        <f t="shared" si="79"/>
        <v>0</v>
      </c>
      <c r="BJ160" s="226">
        <f t="shared" si="80"/>
        <v>0</v>
      </c>
      <c r="BK160" s="262">
        <f t="shared" si="74"/>
        <v>0</v>
      </c>
      <c r="BL160" s="226">
        <f t="shared" si="63"/>
        <v>0</v>
      </c>
      <c r="BM160" s="226" t="str">
        <f t="shared" si="81"/>
        <v/>
      </c>
      <c r="BN160" s="227">
        <f t="shared" si="82"/>
        <v>0</v>
      </c>
      <c r="BO160" s="227">
        <f t="shared" si="64"/>
        <v>0</v>
      </c>
      <c r="BP160" s="208" t="str">
        <f t="shared" si="65"/>
        <v>＜従来枠＞0 ＜トップ性能枠＞0</v>
      </c>
      <c r="BQ160" s="208" t="str">
        <f>'新規登録用（本体）'!G160&amp;'新規登録用（本体）'!H160&amp;'新規登録用（本体）'!I160</f>
        <v/>
      </c>
      <c r="BR160" s="126" t="str">
        <f t="shared" si="83"/>
        <v/>
      </c>
      <c r="BS160" s="208" t="str">
        <f t="shared" si="84"/>
        <v/>
      </c>
      <c r="BT160" s="227">
        <f t="shared" si="72"/>
        <v>0</v>
      </c>
    </row>
    <row r="161" spans="1:72" s="208" customFormat="1" ht="25.35" customHeight="1" x14ac:dyDescent="0.2">
      <c r="A161" s="210">
        <f t="shared" si="66"/>
        <v>150</v>
      </c>
      <c r="B161" s="171" t="str">
        <f t="shared" si="62"/>
        <v/>
      </c>
      <c r="C161" s="44"/>
      <c r="D161" s="17" t="str">
        <f t="shared" si="67"/>
        <v/>
      </c>
      <c r="E161" s="17" t="str">
        <f t="shared" si="68"/>
        <v/>
      </c>
      <c r="F161" s="97"/>
      <c r="G161" s="16"/>
      <c r="H161" s="15"/>
      <c r="I161" s="17" t="str">
        <f>IF(OR(G161="",H161="",U161=""),"",IFERROR(VLOOKUP(G161&amp;H161&amp;U161,※編集不可※選択項目!$M$3:$R$51,5,FALSE),"該当なし"))</f>
        <v/>
      </c>
      <c r="J161" s="97"/>
      <c r="K161" s="15"/>
      <c r="L161" s="248"/>
      <c r="M161" s="15"/>
      <c r="N161" s="97"/>
      <c r="O161" s="97"/>
      <c r="P161" s="97"/>
      <c r="Q161" s="97"/>
      <c r="R161" s="97"/>
      <c r="S161" s="18" t="str">
        <f t="shared" si="75"/>
        <v/>
      </c>
      <c r="T161" s="15"/>
      <c r="U161" s="15"/>
      <c r="V161" s="15"/>
      <c r="W161" s="15"/>
      <c r="X161" s="15"/>
      <c r="Y161" s="15"/>
      <c r="Z161" s="16"/>
      <c r="AA161" s="16"/>
      <c r="AB161" s="101" t="str">
        <f>IF($C161&lt;&gt;"",※編集不可※選択項目!$J$2,"")</f>
        <v/>
      </c>
      <c r="AC161" s="23"/>
      <c r="AD161" s="97"/>
      <c r="AE161" s="99"/>
      <c r="AF161" s="201" t="str">
        <f t="shared" si="73"/>
        <v>-</v>
      </c>
      <c r="AG161" s="219"/>
      <c r="AH161" s="220"/>
      <c r="AI161" s="121" t="str">
        <f t="shared" si="69"/>
        <v/>
      </c>
      <c r="AJ161" s="221"/>
      <c r="AK161" s="222"/>
      <c r="AL161" s="223"/>
      <c r="AM161" s="224">
        <f>IFERROR(INDEX(※編集不可※選択項目!$R$3:$R$51,MATCH(BQ161,※編集不可※選択項目!$T$3:$T$51,0)),0)</f>
        <v>0</v>
      </c>
      <c r="AN161" s="224" t="str">
        <f t="shared" si="76"/>
        <v/>
      </c>
      <c r="AO161" s="224" t="str">
        <f>IF(BR161=※編集不可※選択項目!$L$3,VLOOKUP('新規登録用（本体）'!U161,※編集不可※選択項目!$P$2:$R$13,3,TRUE),AP161)</f>
        <v/>
      </c>
      <c r="AP161" s="224" t="str">
        <f>IF(BR161=※編集不可※選択項目!$L$15,VLOOKUP('新規登録用（本体）'!U161,※編集不可※選択項目!$P$14:$R$25,3,TRUE),AQ161)</f>
        <v/>
      </c>
      <c r="AQ161" s="224" t="str">
        <f>IF(BR161=※編集不可※選択項目!$L$27,VLOOKUP('新規登録用（本体）'!U161,※編集不可※選択項目!$P$26:$R$41,3,TRUE),AR161)</f>
        <v/>
      </c>
      <c r="AR161" s="224" t="str">
        <f>IF(BR161=※編集不可※選択項目!$L$43,VLOOKUP('新規登録用（本体）'!U161,※編集不可※選択項目!$P$42:$R$46,3,TRUE),AS161)</f>
        <v/>
      </c>
      <c r="AS161" s="224" t="str">
        <f>IF(BR161=※編集不可※選択項目!$L$48,VLOOKUP('新規登録用（本体）'!U161,※編集不可※選択項目!$P$47:$R$51,3,TRUE),"")</f>
        <v/>
      </c>
      <c r="AT161" s="225">
        <f>IFERROR(VLOOKUP(Y161&amp;G161&amp;H161,※編集不可※選択項目!X:Y,2,FALSE),0)</f>
        <v>0</v>
      </c>
      <c r="AU161" s="224">
        <f t="shared" si="70"/>
        <v>0</v>
      </c>
      <c r="AV161" s="224">
        <f>IFERROR(INDEX(※編集不可※選択項目!$S$3:$S$51,MATCH(BQ161,※編集不可※選択項目!$T$3:$T$51,0)),0)</f>
        <v>0</v>
      </c>
      <c r="AW161" s="224" t="str">
        <f t="shared" si="77"/>
        <v/>
      </c>
      <c r="AX161" s="224" t="str">
        <f>IF(BR161=※編集不可※選択項目!$L$3,VLOOKUP('新規登録用（本体）'!U161,※編集不可※選択項目!$P$2:$S$13,4,TRUE),AY161)</f>
        <v/>
      </c>
      <c r="AY161" s="224" t="str">
        <f>IF(BR161=※編集不可※選択項目!$L$15,VLOOKUP('新規登録用（本体）'!U161,※編集不可※選択項目!$P$14:$S$25,4,TRUE),AZ161)</f>
        <v/>
      </c>
      <c r="AZ161" s="224" t="str">
        <f>IF(BR161=※編集不可※選択項目!$L$27,VLOOKUP('新規登録用（本体）'!U161,※編集不可※選択項目!$P$26:$S$41,4,TRUE),BA161)</f>
        <v/>
      </c>
      <c r="BA161" s="224" t="str">
        <f>IF(BR161=※編集不可※選択項目!$L$43,VLOOKUP('新規登録用（本体）'!U161,※編集不可※選択項目!$P$42:$S$46,4,TRUE),BB161)</f>
        <v/>
      </c>
      <c r="BB161" s="224" t="str">
        <f>IF(BR161=※編集不可※選択項目!$L$48,VLOOKUP('新規登録用（本体）'!U161,※編集不可※選択項目!$P$47:$S$51,4,TRUE),"")</f>
        <v/>
      </c>
      <c r="BC161" s="225">
        <f>IFERROR(VLOOKUP(Y161&amp;G161&amp;H161,※編集不可※選択項目!X:Y,2,FALSE),0)</f>
        <v>0</v>
      </c>
      <c r="BD161" s="225">
        <f t="shared" si="71"/>
        <v>0</v>
      </c>
      <c r="BE161" s="225"/>
      <c r="BF161" s="225"/>
      <c r="BG161" s="225"/>
      <c r="BH161" s="225" t="str">
        <f t="shared" si="78"/>
        <v/>
      </c>
      <c r="BI161" s="226">
        <f t="shared" si="79"/>
        <v>0</v>
      </c>
      <c r="BJ161" s="226">
        <f t="shared" si="80"/>
        <v>0</v>
      </c>
      <c r="BK161" s="262">
        <f t="shared" si="74"/>
        <v>0</v>
      </c>
      <c r="BL161" s="226">
        <f t="shared" si="63"/>
        <v>0</v>
      </c>
      <c r="BM161" s="226" t="str">
        <f t="shared" si="81"/>
        <v/>
      </c>
      <c r="BN161" s="227">
        <f t="shared" si="82"/>
        <v>0</v>
      </c>
      <c r="BO161" s="227">
        <f t="shared" si="64"/>
        <v>0</v>
      </c>
      <c r="BP161" s="208" t="str">
        <f t="shared" si="65"/>
        <v>＜従来枠＞0 ＜トップ性能枠＞0</v>
      </c>
      <c r="BQ161" s="208" t="str">
        <f>'新規登録用（本体）'!G161&amp;'新規登録用（本体）'!H161&amp;'新規登録用（本体）'!I161</f>
        <v/>
      </c>
      <c r="BR161" s="126" t="str">
        <f t="shared" si="83"/>
        <v/>
      </c>
      <c r="BS161" s="208" t="str">
        <f t="shared" si="84"/>
        <v/>
      </c>
      <c r="BT161" s="227">
        <f t="shared" si="72"/>
        <v>0</v>
      </c>
    </row>
    <row r="162" spans="1:72" s="208" customFormat="1" ht="25.35" customHeight="1" x14ac:dyDescent="0.2">
      <c r="A162" s="210">
        <f t="shared" si="66"/>
        <v>151</v>
      </c>
      <c r="B162" s="171" t="str">
        <f t="shared" si="62"/>
        <v/>
      </c>
      <c r="C162" s="44"/>
      <c r="D162" s="17" t="str">
        <f t="shared" si="67"/>
        <v/>
      </c>
      <c r="E162" s="17" t="str">
        <f t="shared" si="68"/>
        <v/>
      </c>
      <c r="F162" s="97"/>
      <c r="G162" s="16"/>
      <c r="H162" s="15"/>
      <c r="I162" s="17" t="str">
        <f>IF(OR(G162="",H162="",U162=""),"",IFERROR(VLOOKUP(G162&amp;H162&amp;U162,※編集不可※選択項目!$M$3:$R$51,5,FALSE),"該当なし"))</f>
        <v/>
      </c>
      <c r="J162" s="97"/>
      <c r="K162" s="15"/>
      <c r="L162" s="248"/>
      <c r="M162" s="15"/>
      <c r="N162" s="97"/>
      <c r="O162" s="97"/>
      <c r="P162" s="97"/>
      <c r="Q162" s="97"/>
      <c r="R162" s="97"/>
      <c r="S162" s="18" t="str">
        <f t="shared" si="75"/>
        <v/>
      </c>
      <c r="T162" s="15"/>
      <c r="U162" s="15"/>
      <c r="V162" s="15"/>
      <c r="W162" s="15"/>
      <c r="X162" s="15"/>
      <c r="Y162" s="15"/>
      <c r="Z162" s="16"/>
      <c r="AA162" s="16"/>
      <c r="AB162" s="101" t="str">
        <f>IF($C162&lt;&gt;"",※編集不可※選択項目!$J$2,"")</f>
        <v/>
      </c>
      <c r="AC162" s="23"/>
      <c r="AD162" s="97"/>
      <c r="AE162" s="99"/>
      <c r="AF162" s="201" t="str">
        <f t="shared" si="73"/>
        <v>-</v>
      </c>
      <c r="AG162" s="219"/>
      <c r="AH162" s="220"/>
      <c r="AI162" s="121" t="str">
        <f t="shared" si="69"/>
        <v/>
      </c>
      <c r="AJ162" s="221"/>
      <c r="AK162" s="222"/>
      <c r="AL162" s="223"/>
      <c r="AM162" s="224">
        <f>IFERROR(INDEX(※編集不可※選択項目!$R$3:$R$51,MATCH(BQ162,※編集不可※選択項目!$T$3:$T$51,0)),0)</f>
        <v>0</v>
      </c>
      <c r="AN162" s="224" t="str">
        <f t="shared" si="76"/>
        <v/>
      </c>
      <c r="AO162" s="224" t="str">
        <f>IF(BR162=※編集不可※選択項目!$L$3,VLOOKUP('新規登録用（本体）'!U162,※編集不可※選択項目!$P$2:$R$13,3,TRUE),AP162)</f>
        <v/>
      </c>
      <c r="AP162" s="224" t="str">
        <f>IF(BR162=※編集不可※選択項目!$L$15,VLOOKUP('新規登録用（本体）'!U162,※編集不可※選択項目!$P$14:$R$25,3,TRUE),AQ162)</f>
        <v/>
      </c>
      <c r="AQ162" s="224" t="str">
        <f>IF(BR162=※編集不可※選択項目!$L$27,VLOOKUP('新規登録用（本体）'!U162,※編集不可※選択項目!$P$26:$R$41,3,TRUE),AR162)</f>
        <v/>
      </c>
      <c r="AR162" s="224" t="str">
        <f>IF(BR162=※編集不可※選択項目!$L$43,VLOOKUP('新規登録用（本体）'!U162,※編集不可※選択項目!$P$42:$R$46,3,TRUE),AS162)</f>
        <v/>
      </c>
      <c r="AS162" s="224" t="str">
        <f>IF(BR162=※編集不可※選択項目!$L$48,VLOOKUP('新規登録用（本体）'!U162,※編集不可※選択項目!$P$47:$R$51,3,TRUE),"")</f>
        <v/>
      </c>
      <c r="AT162" s="225">
        <f>IFERROR(VLOOKUP(Y162&amp;G162&amp;H162,※編集不可※選択項目!X:Y,2,FALSE),0)</f>
        <v>0</v>
      </c>
      <c r="AU162" s="224">
        <f t="shared" si="70"/>
        <v>0</v>
      </c>
      <c r="AV162" s="224">
        <f>IFERROR(INDEX(※編集不可※選択項目!$S$3:$S$51,MATCH(BQ162,※編集不可※選択項目!$T$3:$T$51,0)),0)</f>
        <v>0</v>
      </c>
      <c r="AW162" s="224" t="str">
        <f t="shared" si="77"/>
        <v/>
      </c>
      <c r="AX162" s="224" t="str">
        <f>IF(BR162=※編集不可※選択項目!$L$3,VLOOKUP('新規登録用（本体）'!U162,※編集不可※選択項目!$P$2:$S$13,4,TRUE),AY162)</f>
        <v/>
      </c>
      <c r="AY162" s="224" t="str">
        <f>IF(BR162=※編集不可※選択項目!$L$15,VLOOKUP('新規登録用（本体）'!U162,※編集不可※選択項目!$P$14:$S$25,4,TRUE),AZ162)</f>
        <v/>
      </c>
      <c r="AZ162" s="224" t="str">
        <f>IF(BR162=※編集不可※選択項目!$L$27,VLOOKUP('新規登録用（本体）'!U162,※編集不可※選択項目!$P$26:$S$41,4,TRUE),BA162)</f>
        <v/>
      </c>
      <c r="BA162" s="224" t="str">
        <f>IF(BR162=※編集不可※選択項目!$L$43,VLOOKUP('新規登録用（本体）'!U162,※編集不可※選択項目!$P$42:$S$46,4,TRUE),BB162)</f>
        <v/>
      </c>
      <c r="BB162" s="224" t="str">
        <f>IF(BR162=※編集不可※選択項目!$L$48,VLOOKUP('新規登録用（本体）'!U162,※編集不可※選択項目!$P$47:$S$51,4,TRUE),"")</f>
        <v/>
      </c>
      <c r="BC162" s="225">
        <f>IFERROR(VLOOKUP(Y162&amp;G162&amp;H162,※編集不可※選択項目!X:Y,2,FALSE),0)</f>
        <v>0</v>
      </c>
      <c r="BD162" s="225">
        <f t="shared" si="71"/>
        <v>0</v>
      </c>
      <c r="BE162" s="225"/>
      <c r="BF162" s="225"/>
      <c r="BG162" s="225"/>
      <c r="BH162" s="225" t="str">
        <f t="shared" si="78"/>
        <v/>
      </c>
      <c r="BI162" s="226">
        <f t="shared" si="79"/>
        <v>0</v>
      </c>
      <c r="BJ162" s="226">
        <f t="shared" si="80"/>
        <v>0</v>
      </c>
      <c r="BK162" s="262">
        <f t="shared" si="74"/>
        <v>0</v>
      </c>
      <c r="BL162" s="226">
        <f t="shared" si="63"/>
        <v>0</v>
      </c>
      <c r="BM162" s="226" t="str">
        <f t="shared" si="81"/>
        <v/>
      </c>
      <c r="BN162" s="227">
        <f t="shared" si="82"/>
        <v>0</v>
      </c>
      <c r="BO162" s="227">
        <f t="shared" si="64"/>
        <v>0</v>
      </c>
      <c r="BP162" s="208" t="str">
        <f t="shared" si="65"/>
        <v>＜従来枠＞0 ＜トップ性能枠＞0</v>
      </c>
      <c r="BQ162" s="208" t="str">
        <f>'新規登録用（本体）'!G162&amp;'新規登録用（本体）'!H162&amp;'新規登録用（本体）'!I162</f>
        <v/>
      </c>
      <c r="BR162" s="126" t="str">
        <f t="shared" si="83"/>
        <v/>
      </c>
      <c r="BS162" s="208" t="str">
        <f t="shared" si="84"/>
        <v/>
      </c>
      <c r="BT162" s="227">
        <f t="shared" si="72"/>
        <v>0</v>
      </c>
    </row>
    <row r="163" spans="1:72" s="208" customFormat="1" ht="25.35" customHeight="1" x14ac:dyDescent="0.2">
      <c r="A163" s="210">
        <f t="shared" si="66"/>
        <v>152</v>
      </c>
      <c r="B163" s="171" t="str">
        <f t="shared" si="62"/>
        <v/>
      </c>
      <c r="C163" s="44"/>
      <c r="D163" s="17" t="str">
        <f t="shared" si="67"/>
        <v/>
      </c>
      <c r="E163" s="17" t="str">
        <f t="shared" si="68"/>
        <v/>
      </c>
      <c r="F163" s="97"/>
      <c r="G163" s="16"/>
      <c r="H163" s="15"/>
      <c r="I163" s="17" t="str">
        <f>IF(OR(G163="",H163="",U163=""),"",IFERROR(VLOOKUP(G163&amp;H163&amp;U163,※編集不可※選択項目!$M$3:$R$51,5,FALSE),"該当なし"))</f>
        <v/>
      </c>
      <c r="J163" s="97"/>
      <c r="K163" s="15"/>
      <c r="L163" s="248"/>
      <c r="M163" s="15"/>
      <c r="N163" s="97"/>
      <c r="O163" s="97"/>
      <c r="P163" s="97"/>
      <c r="Q163" s="97"/>
      <c r="R163" s="97"/>
      <c r="S163" s="18" t="str">
        <f t="shared" si="75"/>
        <v/>
      </c>
      <c r="T163" s="15"/>
      <c r="U163" s="15"/>
      <c r="V163" s="15"/>
      <c r="W163" s="15"/>
      <c r="X163" s="15"/>
      <c r="Y163" s="15"/>
      <c r="Z163" s="16"/>
      <c r="AA163" s="16"/>
      <c r="AB163" s="101" t="str">
        <f>IF($C163&lt;&gt;"",※編集不可※選択項目!$J$2,"")</f>
        <v/>
      </c>
      <c r="AC163" s="23"/>
      <c r="AD163" s="97"/>
      <c r="AE163" s="99"/>
      <c r="AF163" s="201" t="str">
        <f t="shared" si="73"/>
        <v>-</v>
      </c>
      <c r="AG163" s="219"/>
      <c r="AH163" s="220"/>
      <c r="AI163" s="121" t="str">
        <f t="shared" si="69"/>
        <v/>
      </c>
      <c r="AJ163" s="221"/>
      <c r="AK163" s="222"/>
      <c r="AL163" s="223"/>
      <c r="AM163" s="224">
        <f>IFERROR(INDEX(※編集不可※選択項目!$R$3:$R$51,MATCH(BQ163,※編集不可※選択項目!$T$3:$T$51,0)),0)</f>
        <v>0</v>
      </c>
      <c r="AN163" s="224" t="str">
        <f t="shared" si="76"/>
        <v/>
      </c>
      <c r="AO163" s="224" t="str">
        <f>IF(BR163=※編集不可※選択項目!$L$3,VLOOKUP('新規登録用（本体）'!U163,※編集不可※選択項目!$P$2:$R$13,3,TRUE),AP163)</f>
        <v/>
      </c>
      <c r="AP163" s="224" t="str">
        <f>IF(BR163=※編集不可※選択項目!$L$15,VLOOKUP('新規登録用（本体）'!U163,※編集不可※選択項目!$P$14:$R$25,3,TRUE),AQ163)</f>
        <v/>
      </c>
      <c r="AQ163" s="224" t="str">
        <f>IF(BR163=※編集不可※選択項目!$L$27,VLOOKUP('新規登録用（本体）'!U163,※編集不可※選択項目!$P$26:$R$41,3,TRUE),AR163)</f>
        <v/>
      </c>
      <c r="AR163" s="224" t="str">
        <f>IF(BR163=※編集不可※選択項目!$L$43,VLOOKUP('新規登録用（本体）'!U163,※編集不可※選択項目!$P$42:$R$46,3,TRUE),AS163)</f>
        <v/>
      </c>
      <c r="AS163" s="224" t="str">
        <f>IF(BR163=※編集不可※選択項目!$L$48,VLOOKUP('新規登録用（本体）'!U163,※編集不可※選択項目!$P$47:$R$51,3,TRUE),"")</f>
        <v/>
      </c>
      <c r="AT163" s="225">
        <f>IFERROR(VLOOKUP(Y163&amp;G163&amp;H163,※編集不可※選択項目!X:Y,2,FALSE),0)</f>
        <v>0</v>
      </c>
      <c r="AU163" s="224">
        <f t="shared" si="70"/>
        <v>0</v>
      </c>
      <c r="AV163" s="224">
        <f>IFERROR(INDEX(※編集不可※選択項目!$S$3:$S$51,MATCH(BQ163,※編集不可※選択項目!$T$3:$T$51,0)),0)</f>
        <v>0</v>
      </c>
      <c r="AW163" s="224" t="str">
        <f t="shared" si="77"/>
        <v/>
      </c>
      <c r="AX163" s="224" t="str">
        <f>IF(BR163=※編集不可※選択項目!$L$3,VLOOKUP('新規登録用（本体）'!U163,※編集不可※選択項目!$P$2:$S$13,4,TRUE),AY163)</f>
        <v/>
      </c>
      <c r="AY163" s="224" t="str">
        <f>IF(BR163=※編集不可※選択項目!$L$15,VLOOKUP('新規登録用（本体）'!U163,※編集不可※選択項目!$P$14:$S$25,4,TRUE),AZ163)</f>
        <v/>
      </c>
      <c r="AZ163" s="224" t="str">
        <f>IF(BR163=※編集不可※選択項目!$L$27,VLOOKUP('新規登録用（本体）'!U163,※編集不可※選択項目!$P$26:$S$41,4,TRUE),BA163)</f>
        <v/>
      </c>
      <c r="BA163" s="224" t="str">
        <f>IF(BR163=※編集不可※選択項目!$L$43,VLOOKUP('新規登録用（本体）'!U163,※編集不可※選択項目!$P$42:$S$46,4,TRUE),BB163)</f>
        <v/>
      </c>
      <c r="BB163" s="224" t="str">
        <f>IF(BR163=※編集不可※選択項目!$L$48,VLOOKUP('新規登録用（本体）'!U163,※編集不可※選択項目!$P$47:$S$51,4,TRUE),"")</f>
        <v/>
      </c>
      <c r="BC163" s="225">
        <f>IFERROR(VLOOKUP(Y163&amp;G163&amp;H163,※編集不可※選択項目!X:Y,2,FALSE),0)</f>
        <v>0</v>
      </c>
      <c r="BD163" s="225">
        <f t="shared" si="71"/>
        <v>0</v>
      </c>
      <c r="BE163" s="225"/>
      <c r="BF163" s="225"/>
      <c r="BG163" s="225"/>
      <c r="BH163" s="225" t="str">
        <f t="shared" si="78"/>
        <v/>
      </c>
      <c r="BI163" s="226">
        <f t="shared" si="79"/>
        <v>0</v>
      </c>
      <c r="BJ163" s="226">
        <f t="shared" si="80"/>
        <v>0</v>
      </c>
      <c r="BK163" s="262">
        <f t="shared" si="74"/>
        <v>0</v>
      </c>
      <c r="BL163" s="226">
        <f t="shared" si="63"/>
        <v>0</v>
      </c>
      <c r="BM163" s="226" t="str">
        <f t="shared" si="81"/>
        <v/>
      </c>
      <c r="BN163" s="227">
        <f t="shared" si="82"/>
        <v>0</v>
      </c>
      <c r="BO163" s="227">
        <f t="shared" si="64"/>
        <v>0</v>
      </c>
      <c r="BP163" s="208" t="str">
        <f t="shared" si="65"/>
        <v>＜従来枠＞0 ＜トップ性能枠＞0</v>
      </c>
      <c r="BQ163" s="208" t="str">
        <f>'新規登録用（本体）'!G163&amp;'新規登録用（本体）'!H163&amp;'新規登録用（本体）'!I163</f>
        <v/>
      </c>
      <c r="BR163" s="126" t="str">
        <f t="shared" si="83"/>
        <v/>
      </c>
      <c r="BS163" s="208" t="str">
        <f t="shared" si="84"/>
        <v/>
      </c>
      <c r="BT163" s="227">
        <f t="shared" si="72"/>
        <v>0</v>
      </c>
    </row>
    <row r="164" spans="1:72" s="208" customFormat="1" ht="25.35" customHeight="1" x14ac:dyDescent="0.2">
      <c r="A164" s="210">
        <f t="shared" si="66"/>
        <v>153</v>
      </c>
      <c r="B164" s="171" t="str">
        <f t="shared" si="62"/>
        <v/>
      </c>
      <c r="C164" s="44"/>
      <c r="D164" s="17" t="str">
        <f t="shared" si="67"/>
        <v/>
      </c>
      <c r="E164" s="17" t="str">
        <f t="shared" si="68"/>
        <v/>
      </c>
      <c r="F164" s="97"/>
      <c r="G164" s="16"/>
      <c r="H164" s="15"/>
      <c r="I164" s="17" t="str">
        <f>IF(OR(G164="",H164="",U164=""),"",IFERROR(VLOOKUP(G164&amp;H164&amp;U164,※編集不可※選択項目!$M$3:$R$51,5,FALSE),"該当なし"))</f>
        <v/>
      </c>
      <c r="J164" s="97"/>
      <c r="K164" s="15"/>
      <c r="L164" s="248"/>
      <c r="M164" s="15"/>
      <c r="N164" s="97"/>
      <c r="O164" s="97"/>
      <c r="P164" s="97"/>
      <c r="Q164" s="97"/>
      <c r="R164" s="97"/>
      <c r="S164" s="18" t="str">
        <f t="shared" si="75"/>
        <v/>
      </c>
      <c r="T164" s="15"/>
      <c r="U164" s="15"/>
      <c r="V164" s="15"/>
      <c r="W164" s="15"/>
      <c r="X164" s="15"/>
      <c r="Y164" s="15"/>
      <c r="Z164" s="16"/>
      <c r="AA164" s="16"/>
      <c r="AB164" s="101" t="str">
        <f>IF($C164&lt;&gt;"",※編集不可※選択項目!$J$2,"")</f>
        <v/>
      </c>
      <c r="AC164" s="23"/>
      <c r="AD164" s="97"/>
      <c r="AE164" s="99"/>
      <c r="AF164" s="201" t="str">
        <f t="shared" si="73"/>
        <v>-</v>
      </c>
      <c r="AG164" s="219"/>
      <c r="AH164" s="220"/>
      <c r="AI164" s="121" t="str">
        <f t="shared" si="69"/>
        <v/>
      </c>
      <c r="AJ164" s="221"/>
      <c r="AK164" s="222"/>
      <c r="AL164" s="223"/>
      <c r="AM164" s="224">
        <f>IFERROR(INDEX(※編集不可※選択項目!$R$3:$R$51,MATCH(BQ164,※編集不可※選択項目!$T$3:$T$51,0)),0)</f>
        <v>0</v>
      </c>
      <c r="AN164" s="224" t="str">
        <f t="shared" si="76"/>
        <v/>
      </c>
      <c r="AO164" s="224" t="str">
        <f>IF(BR164=※編集不可※選択項目!$L$3,VLOOKUP('新規登録用（本体）'!U164,※編集不可※選択項目!$P$2:$R$13,3,TRUE),AP164)</f>
        <v/>
      </c>
      <c r="AP164" s="224" t="str">
        <f>IF(BR164=※編集不可※選択項目!$L$15,VLOOKUP('新規登録用（本体）'!U164,※編集不可※選択項目!$P$14:$R$25,3,TRUE),AQ164)</f>
        <v/>
      </c>
      <c r="AQ164" s="224" t="str">
        <f>IF(BR164=※編集不可※選択項目!$L$27,VLOOKUP('新規登録用（本体）'!U164,※編集不可※選択項目!$P$26:$R$41,3,TRUE),AR164)</f>
        <v/>
      </c>
      <c r="AR164" s="224" t="str">
        <f>IF(BR164=※編集不可※選択項目!$L$43,VLOOKUP('新規登録用（本体）'!U164,※編集不可※選択項目!$P$42:$R$46,3,TRUE),AS164)</f>
        <v/>
      </c>
      <c r="AS164" s="224" t="str">
        <f>IF(BR164=※編集不可※選択項目!$L$48,VLOOKUP('新規登録用（本体）'!U164,※編集不可※選択項目!$P$47:$R$51,3,TRUE),"")</f>
        <v/>
      </c>
      <c r="AT164" s="225">
        <f>IFERROR(VLOOKUP(Y164&amp;G164&amp;H164,※編集不可※選択項目!X:Y,2,FALSE),0)</f>
        <v>0</v>
      </c>
      <c r="AU164" s="224">
        <f t="shared" si="70"/>
        <v>0</v>
      </c>
      <c r="AV164" s="224">
        <f>IFERROR(INDEX(※編集不可※選択項目!$S$3:$S$51,MATCH(BQ164,※編集不可※選択項目!$T$3:$T$51,0)),0)</f>
        <v>0</v>
      </c>
      <c r="AW164" s="224" t="str">
        <f t="shared" si="77"/>
        <v/>
      </c>
      <c r="AX164" s="224" t="str">
        <f>IF(BR164=※編集不可※選択項目!$L$3,VLOOKUP('新規登録用（本体）'!U164,※編集不可※選択項目!$P$2:$S$13,4,TRUE),AY164)</f>
        <v/>
      </c>
      <c r="AY164" s="224" t="str">
        <f>IF(BR164=※編集不可※選択項目!$L$15,VLOOKUP('新規登録用（本体）'!U164,※編集不可※選択項目!$P$14:$S$25,4,TRUE),AZ164)</f>
        <v/>
      </c>
      <c r="AZ164" s="224" t="str">
        <f>IF(BR164=※編集不可※選択項目!$L$27,VLOOKUP('新規登録用（本体）'!U164,※編集不可※選択項目!$P$26:$S$41,4,TRUE),BA164)</f>
        <v/>
      </c>
      <c r="BA164" s="224" t="str">
        <f>IF(BR164=※編集不可※選択項目!$L$43,VLOOKUP('新規登録用（本体）'!U164,※編集不可※選択項目!$P$42:$S$46,4,TRUE),BB164)</f>
        <v/>
      </c>
      <c r="BB164" s="224" t="str">
        <f>IF(BR164=※編集不可※選択項目!$L$48,VLOOKUP('新規登録用（本体）'!U164,※編集不可※選択項目!$P$47:$S$51,4,TRUE),"")</f>
        <v/>
      </c>
      <c r="BC164" s="225">
        <f>IFERROR(VLOOKUP(Y164&amp;G164&amp;H164,※編集不可※選択項目!X:Y,2,FALSE),0)</f>
        <v>0</v>
      </c>
      <c r="BD164" s="225">
        <f t="shared" si="71"/>
        <v>0</v>
      </c>
      <c r="BE164" s="225"/>
      <c r="BF164" s="225"/>
      <c r="BG164" s="225"/>
      <c r="BH164" s="225" t="str">
        <f t="shared" si="78"/>
        <v/>
      </c>
      <c r="BI164" s="226">
        <f t="shared" si="79"/>
        <v>0</v>
      </c>
      <c r="BJ164" s="226">
        <f t="shared" si="80"/>
        <v>0</v>
      </c>
      <c r="BK164" s="262">
        <f t="shared" si="74"/>
        <v>0</v>
      </c>
      <c r="BL164" s="226">
        <f t="shared" si="63"/>
        <v>0</v>
      </c>
      <c r="BM164" s="226" t="str">
        <f t="shared" si="81"/>
        <v/>
      </c>
      <c r="BN164" s="227">
        <f t="shared" si="82"/>
        <v>0</v>
      </c>
      <c r="BO164" s="227">
        <f t="shared" si="64"/>
        <v>0</v>
      </c>
      <c r="BP164" s="208" t="str">
        <f t="shared" si="65"/>
        <v>＜従来枠＞0 ＜トップ性能枠＞0</v>
      </c>
      <c r="BQ164" s="208" t="str">
        <f>'新規登録用（本体）'!G164&amp;'新規登録用（本体）'!H164&amp;'新規登録用（本体）'!I164</f>
        <v/>
      </c>
      <c r="BR164" s="126" t="str">
        <f t="shared" si="83"/>
        <v/>
      </c>
      <c r="BS164" s="208" t="str">
        <f t="shared" si="84"/>
        <v/>
      </c>
      <c r="BT164" s="227">
        <f t="shared" si="72"/>
        <v>0</v>
      </c>
    </row>
    <row r="165" spans="1:72" s="208" customFormat="1" ht="25.35" customHeight="1" x14ac:dyDescent="0.2">
      <c r="A165" s="210">
        <f t="shared" si="66"/>
        <v>154</v>
      </c>
      <c r="B165" s="171" t="str">
        <f t="shared" si="62"/>
        <v/>
      </c>
      <c r="C165" s="44"/>
      <c r="D165" s="17" t="str">
        <f t="shared" si="67"/>
        <v/>
      </c>
      <c r="E165" s="17" t="str">
        <f t="shared" si="68"/>
        <v/>
      </c>
      <c r="F165" s="97"/>
      <c r="G165" s="16"/>
      <c r="H165" s="15"/>
      <c r="I165" s="17" t="str">
        <f>IF(OR(G165="",H165="",U165=""),"",IFERROR(VLOOKUP(G165&amp;H165&amp;U165,※編集不可※選択項目!$M$3:$R$51,5,FALSE),"該当なし"))</f>
        <v/>
      </c>
      <c r="J165" s="97"/>
      <c r="K165" s="15"/>
      <c r="L165" s="248"/>
      <c r="M165" s="15"/>
      <c r="N165" s="97"/>
      <c r="O165" s="97"/>
      <c r="P165" s="97"/>
      <c r="Q165" s="97"/>
      <c r="R165" s="97"/>
      <c r="S165" s="18" t="str">
        <f t="shared" si="75"/>
        <v/>
      </c>
      <c r="T165" s="15"/>
      <c r="U165" s="15"/>
      <c r="V165" s="15"/>
      <c r="W165" s="15"/>
      <c r="X165" s="15"/>
      <c r="Y165" s="15"/>
      <c r="Z165" s="16"/>
      <c r="AA165" s="16"/>
      <c r="AB165" s="101" t="str">
        <f>IF($C165&lt;&gt;"",※編集不可※選択項目!$J$2,"")</f>
        <v/>
      </c>
      <c r="AC165" s="23"/>
      <c r="AD165" s="97"/>
      <c r="AE165" s="99"/>
      <c r="AF165" s="201" t="str">
        <f t="shared" si="73"/>
        <v>-</v>
      </c>
      <c r="AG165" s="219"/>
      <c r="AH165" s="220"/>
      <c r="AI165" s="121" t="str">
        <f t="shared" si="69"/>
        <v/>
      </c>
      <c r="AJ165" s="221"/>
      <c r="AK165" s="222"/>
      <c r="AL165" s="223"/>
      <c r="AM165" s="224">
        <f>IFERROR(INDEX(※編集不可※選択項目!$R$3:$R$51,MATCH(BQ165,※編集不可※選択項目!$T$3:$T$51,0)),0)</f>
        <v>0</v>
      </c>
      <c r="AN165" s="224" t="str">
        <f t="shared" si="76"/>
        <v/>
      </c>
      <c r="AO165" s="224" t="str">
        <f>IF(BR165=※編集不可※選択項目!$L$3,VLOOKUP('新規登録用（本体）'!U165,※編集不可※選択項目!$P$2:$R$13,3,TRUE),AP165)</f>
        <v/>
      </c>
      <c r="AP165" s="224" t="str">
        <f>IF(BR165=※編集不可※選択項目!$L$15,VLOOKUP('新規登録用（本体）'!U165,※編集不可※選択項目!$P$14:$R$25,3,TRUE),AQ165)</f>
        <v/>
      </c>
      <c r="AQ165" s="224" t="str">
        <f>IF(BR165=※編集不可※選択項目!$L$27,VLOOKUP('新規登録用（本体）'!U165,※編集不可※選択項目!$P$26:$R$41,3,TRUE),AR165)</f>
        <v/>
      </c>
      <c r="AR165" s="224" t="str">
        <f>IF(BR165=※編集不可※選択項目!$L$43,VLOOKUP('新規登録用（本体）'!U165,※編集不可※選択項目!$P$42:$R$46,3,TRUE),AS165)</f>
        <v/>
      </c>
      <c r="AS165" s="224" t="str">
        <f>IF(BR165=※編集不可※選択項目!$L$48,VLOOKUP('新規登録用（本体）'!U165,※編集不可※選択項目!$P$47:$R$51,3,TRUE),"")</f>
        <v/>
      </c>
      <c r="AT165" s="225">
        <f>IFERROR(VLOOKUP(Y165&amp;G165&amp;H165,※編集不可※選択項目!X:Y,2,FALSE),0)</f>
        <v>0</v>
      </c>
      <c r="AU165" s="224">
        <f t="shared" si="70"/>
        <v>0</v>
      </c>
      <c r="AV165" s="224">
        <f>IFERROR(INDEX(※編集不可※選択項目!$S$3:$S$51,MATCH(BQ165,※編集不可※選択項目!$T$3:$T$51,0)),0)</f>
        <v>0</v>
      </c>
      <c r="AW165" s="224" t="str">
        <f t="shared" si="77"/>
        <v/>
      </c>
      <c r="AX165" s="224" t="str">
        <f>IF(BR165=※編集不可※選択項目!$L$3,VLOOKUP('新規登録用（本体）'!U165,※編集不可※選択項目!$P$2:$S$13,4,TRUE),AY165)</f>
        <v/>
      </c>
      <c r="AY165" s="224" t="str">
        <f>IF(BR165=※編集不可※選択項目!$L$15,VLOOKUP('新規登録用（本体）'!U165,※編集不可※選択項目!$P$14:$S$25,4,TRUE),AZ165)</f>
        <v/>
      </c>
      <c r="AZ165" s="224" t="str">
        <f>IF(BR165=※編集不可※選択項目!$L$27,VLOOKUP('新規登録用（本体）'!U165,※編集不可※選択項目!$P$26:$S$41,4,TRUE),BA165)</f>
        <v/>
      </c>
      <c r="BA165" s="224" t="str">
        <f>IF(BR165=※編集不可※選択項目!$L$43,VLOOKUP('新規登録用（本体）'!U165,※編集不可※選択項目!$P$42:$S$46,4,TRUE),BB165)</f>
        <v/>
      </c>
      <c r="BB165" s="224" t="str">
        <f>IF(BR165=※編集不可※選択項目!$L$48,VLOOKUP('新規登録用（本体）'!U165,※編集不可※選択項目!$P$47:$S$51,4,TRUE),"")</f>
        <v/>
      </c>
      <c r="BC165" s="225">
        <f>IFERROR(VLOOKUP(Y165&amp;G165&amp;H165,※編集不可※選択項目!X:Y,2,FALSE),0)</f>
        <v>0</v>
      </c>
      <c r="BD165" s="225">
        <f t="shared" si="71"/>
        <v>0</v>
      </c>
      <c r="BE165" s="225"/>
      <c r="BF165" s="225"/>
      <c r="BG165" s="225"/>
      <c r="BH165" s="225" t="str">
        <f t="shared" si="78"/>
        <v/>
      </c>
      <c r="BI165" s="226">
        <f t="shared" si="79"/>
        <v>0</v>
      </c>
      <c r="BJ165" s="226">
        <f t="shared" si="80"/>
        <v>0</v>
      </c>
      <c r="BK165" s="262">
        <f t="shared" si="74"/>
        <v>0</v>
      </c>
      <c r="BL165" s="226">
        <f t="shared" si="63"/>
        <v>0</v>
      </c>
      <c r="BM165" s="226" t="str">
        <f t="shared" si="81"/>
        <v/>
      </c>
      <c r="BN165" s="227">
        <f t="shared" si="82"/>
        <v>0</v>
      </c>
      <c r="BO165" s="227">
        <f t="shared" si="64"/>
        <v>0</v>
      </c>
      <c r="BP165" s="208" t="str">
        <f t="shared" si="65"/>
        <v>＜従来枠＞0 ＜トップ性能枠＞0</v>
      </c>
      <c r="BQ165" s="208" t="str">
        <f>'新規登録用（本体）'!G165&amp;'新規登録用（本体）'!H165&amp;'新規登録用（本体）'!I165</f>
        <v/>
      </c>
      <c r="BR165" s="126" t="str">
        <f t="shared" si="83"/>
        <v/>
      </c>
      <c r="BS165" s="208" t="str">
        <f t="shared" si="84"/>
        <v/>
      </c>
      <c r="BT165" s="227">
        <f t="shared" si="72"/>
        <v>0</v>
      </c>
    </row>
    <row r="166" spans="1:72" s="208" customFormat="1" ht="25.35" customHeight="1" x14ac:dyDescent="0.2">
      <c r="A166" s="210">
        <f t="shared" si="66"/>
        <v>155</v>
      </c>
      <c r="B166" s="171" t="str">
        <f t="shared" si="62"/>
        <v/>
      </c>
      <c r="C166" s="44"/>
      <c r="D166" s="17" t="str">
        <f t="shared" si="67"/>
        <v/>
      </c>
      <c r="E166" s="17" t="str">
        <f t="shared" si="68"/>
        <v/>
      </c>
      <c r="F166" s="97"/>
      <c r="G166" s="16"/>
      <c r="H166" s="15"/>
      <c r="I166" s="17" t="str">
        <f>IF(OR(G166="",H166="",U166=""),"",IFERROR(VLOOKUP(G166&amp;H166&amp;U166,※編集不可※選択項目!$M$3:$R$51,5,FALSE),"該当なし"))</f>
        <v/>
      </c>
      <c r="J166" s="97"/>
      <c r="K166" s="15"/>
      <c r="L166" s="248"/>
      <c r="M166" s="15"/>
      <c r="N166" s="97"/>
      <c r="O166" s="97"/>
      <c r="P166" s="97"/>
      <c r="Q166" s="97"/>
      <c r="R166" s="97"/>
      <c r="S166" s="18" t="str">
        <f t="shared" si="75"/>
        <v/>
      </c>
      <c r="T166" s="15"/>
      <c r="U166" s="15"/>
      <c r="V166" s="15"/>
      <c r="W166" s="15"/>
      <c r="X166" s="15"/>
      <c r="Y166" s="15"/>
      <c r="Z166" s="16"/>
      <c r="AA166" s="16"/>
      <c r="AB166" s="101" t="str">
        <f>IF($C166&lt;&gt;"",※編集不可※選択項目!$J$2,"")</f>
        <v/>
      </c>
      <c r="AC166" s="23"/>
      <c r="AD166" s="97"/>
      <c r="AE166" s="99"/>
      <c r="AF166" s="201" t="str">
        <f t="shared" si="73"/>
        <v>-</v>
      </c>
      <c r="AG166" s="219"/>
      <c r="AH166" s="220"/>
      <c r="AI166" s="121" t="str">
        <f t="shared" si="69"/>
        <v/>
      </c>
      <c r="AJ166" s="221"/>
      <c r="AK166" s="222"/>
      <c r="AL166" s="223"/>
      <c r="AM166" s="224">
        <f>IFERROR(INDEX(※編集不可※選択項目!$R$3:$R$51,MATCH(BQ166,※編集不可※選択項目!$T$3:$T$51,0)),0)</f>
        <v>0</v>
      </c>
      <c r="AN166" s="224" t="str">
        <f t="shared" si="76"/>
        <v/>
      </c>
      <c r="AO166" s="224" t="str">
        <f>IF(BR166=※編集不可※選択項目!$L$3,VLOOKUP('新規登録用（本体）'!U166,※編集不可※選択項目!$P$2:$R$13,3,TRUE),AP166)</f>
        <v/>
      </c>
      <c r="AP166" s="224" t="str">
        <f>IF(BR166=※編集不可※選択項目!$L$15,VLOOKUP('新規登録用（本体）'!U166,※編集不可※選択項目!$P$14:$R$25,3,TRUE),AQ166)</f>
        <v/>
      </c>
      <c r="AQ166" s="224" t="str">
        <f>IF(BR166=※編集不可※選択項目!$L$27,VLOOKUP('新規登録用（本体）'!U166,※編集不可※選択項目!$P$26:$R$41,3,TRUE),AR166)</f>
        <v/>
      </c>
      <c r="AR166" s="224" t="str">
        <f>IF(BR166=※編集不可※選択項目!$L$43,VLOOKUP('新規登録用（本体）'!U166,※編集不可※選択項目!$P$42:$R$46,3,TRUE),AS166)</f>
        <v/>
      </c>
      <c r="AS166" s="224" t="str">
        <f>IF(BR166=※編集不可※選択項目!$L$48,VLOOKUP('新規登録用（本体）'!U166,※編集不可※選択項目!$P$47:$R$51,3,TRUE),"")</f>
        <v/>
      </c>
      <c r="AT166" s="225">
        <f>IFERROR(VLOOKUP(Y166&amp;G166&amp;H166,※編集不可※選択項目!X:Y,2,FALSE),0)</f>
        <v>0</v>
      </c>
      <c r="AU166" s="224">
        <f t="shared" si="70"/>
        <v>0</v>
      </c>
      <c r="AV166" s="224">
        <f>IFERROR(INDEX(※編集不可※選択項目!$S$3:$S$51,MATCH(BQ166,※編集不可※選択項目!$T$3:$T$51,0)),0)</f>
        <v>0</v>
      </c>
      <c r="AW166" s="224" t="str">
        <f t="shared" si="77"/>
        <v/>
      </c>
      <c r="AX166" s="224" t="str">
        <f>IF(BR166=※編集不可※選択項目!$L$3,VLOOKUP('新規登録用（本体）'!U166,※編集不可※選択項目!$P$2:$S$13,4,TRUE),AY166)</f>
        <v/>
      </c>
      <c r="AY166" s="224" t="str">
        <f>IF(BR166=※編集不可※選択項目!$L$15,VLOOKUP('新規登録用（本体）'!U166,※編集不可※選択項目!$P$14:$S$25,4,TRUE),AZ166)</f>
        <v/>
      </c>
      <c r="AZ166" s="224" t="str">
        <f>IF(BR166=※編集不可※選択項目!$L$27,VLOOKUP('新規登録用（本体）'!U166,※編集不可※選択項目!$P$26:$S$41,4,TRUE),BA166)</f>
        <v/>
      </c>
      <c r="BA166" s="224" t="str">
        <f>IF(BR166=※編集不可※選択項目!$L$43,VLOOKUP('新規登録用（本体）'!U166,※編集不可※選択項目!$P$42:$S$46,4,TRUE),BB166)</f>
        <v/>
      </c>
      <c r="BB166" s="224" t="str">
        <f>IF(BR166=※編集不可※選択項目!$L$48,VLOOKUP('新規登録用（本体）'!U166,※編集不可※選択項目!$P$47:$S$51,4,TRUE),"")</f>
        <v/>
      </c>
      <c r="BC166" s="225">
        <f>IFERROR(VLOOKUP(Y166&amp;G166&amp;H166,※編集不可※選択項目!X:Y,2,FALSE),0)</f>
        <v>0</v>
      </c>
      <c r="BD166" s="225">
        <f t="shared" si="71"/>
        <v>0</v>
      </c>
      <c r="BE166" s="225"/>
      <c r="BF166" s="225"/>
      <c r="BG166" s="225"/>
      <c r="BH166" s="225" t="str">
        <f t="shared" si="78"/>
        <v/>
      </c>
      <c r="BI166" s="226">
        <f t="shared" si="79"/>
        <v>0</v>
      </c>
      <c r="BJ166" s="226">
        <f t="shared" si="80"/>
        <v>0</v>
      </c>
      <c r="BK166" s="262">
        <f t="shared" si="74"/>
        <v>0</v>
      </c>
      <c r="BL166" s="226">
        <f t="shared" si="63"/>
        <v>0</v>
      </c>
      <c r="BM166" s="226" t="str">
        <f t="shared" si="81"/>
        <v/>
      </c>
      <c r="BN166" s="227">
        <f t="shared" si="82"/>
        <v>0</v>
      </c>
      <c r="BO166" s="227">
        <f t="shared" si="64"/>
        <v>0</v>
      </c>
      <c r="BP166" s="208" t="str">
        <f t="shared" si="65"/>
        <v>＜従来枠＞0 ＜トップ性能枠＞0</v>
      </c>
      <c r="BQ166" s="208" t="str">
        <f>'新規登録用（本体）'!G166&amp;'新規登録用（本体）'!H166&amp;'新規登録用（本体）'!I166</f>
        <v/>
      </c>
      <c r="BR166" s="126" t="str">
        <f t="shared" si="83"/>
        <v/>
      </c>
      <c r="BS166" s="208" t="str">
        <f t="shared" si="84"/>
        <v/>
      </c>
      <c r="BT166" s="227">
        <f t="shared" si="72"/>
        <v>0</v>
      </c>
    </row>
    <row r="167" spans="1:72" s="208" customFormat="1" ht="25.35" customHeight="1" x14ac:dyDescent="0.2">
      <c r="A167" s="210">
        <f t="shared" si="66"/>
        <v>156</v>
      </c>
      <c r="B167" s="171" t="str">
        <f t="shared" si="62"/>
        <v/>
      </c>
      <c r="C167" s="44"/>
      <c r="D167" s="17" t="str">
        <f t="shared" si="67"/>
        <v/>
      </c>
      <c r="E167" s="17" t="str">
        <f t="shared" si="68"/>
        <v/>
      </c>
      <c r="F167" s="97"/>
      <c r="G167" s="16"/>
      <c r="H167" s="15"/>
      <c r="I167" s="17" t="str">
        <f>IF(OR(G167="",H167="",U167=""),"",IFERROR(VLOOKUP(G167&amp;H167&amp;U167,※編集不可※選択項目!$M$3:$R$51,5,FALSE),"該当なし"))</f>
        <v/>
      </c>
      <c r="J167" s="97"/>
      <c r="K167" s="15"/>
      <c r="L167" s="248"/>
      <c r="M167" s="15"/>
      <c r="N167" s="97"/>
      <c r="O167" s="97"/>
      <c r="P167" s="97"/>
      <c r="Q167" s="97"/>
      <c r="R167" s="97"/>
      <c r="S167" s="18" t="str">
        <f t="shared" si="75"/>
        <v/>
      </c>
      <c r="T167" s="15"/>
      <c r="U167" s="15"/>
      <c r="V167" s="15"/>
      <c r="W167" s="15"/>
      <c r="X167" s="15"/>
      <c r="Y167" s="15"/>
      <c r="Z167" s="16"/>
      <c r="AA167" s="16"/>
      <c r="AB167" s="101" t="str">
        <f>IF($C167&lt;&gt;"",※編集不可※選択項目!$J$2,"")</f>
        <v/>
      </c>
      <c r="AC167" s="23"/>
      <c r="AD167" s="97"/>
      <c r="AE167" s="99"/>
      <c r="AF167" s="201" t="str">
        <f t="shared" si="73"/>
        <v>-</v>
      </c>
      <c r="AG167" s="219"/>
      <c r="AH167" s="220"/>
      <c r="AI167" s="121" t="str">
        <f t="shared" si="69"/>
        <v/>
      </c>
      <c r="AJ167" s="221"/>
      <c r="AK167" s="222"/>
      <c r="AL167" s="223"/>
      <c r="AM167" s="224">
        <f>IFERROR(INDEX(※編集不可※選択項目!$R$3:$R$51,MATCH(BQ167,※編集不可※選択項目!$T$3:$T$51,0)),0)</f>
        <v>0</v>
      </c>
      <c r="AN167" s="224" t="str">
        <f t="shared" si="76"/>
        <v/>
      </c>
      <c r="AO167" s="224" t="str">
        <f>IF(BR167=※編集不可※選択項目!$L$3,VLOOKUP('新規登録用（本体）'!U167,※編集不可※選択項目!$P$2:$R$13,3,TRUE),AP167)</f>
        <v/>
      </c>
      <c r="AP167" s="224" t="str">
        <f>IF(BR167=※編集不可※選択項目!$L$15,VLOOKUP('新規登録用（本体）'!U167,※編集不可※選択項目!$P$14:$R$25,3,TRUE),AQ167)</f>
        <v/>
      </c>
      <c r="AQ167" s="224" t="str">
        <f>IF(BR167=※編集不可※選択項目!$L$27,VLOOKUP('新規登録用（本体）'!U167,※編集不可※選択項目!$P$26:$R$41,3,TRUE),AR167)</f>
        <v/>
      </c>
      <c r="AR167" s="224" t="str">
        <f>IF(BR167=※編集不可※選択項目!$L$43,VLOOKUP('新規登録用（本体）'!U167,※編集不可※選択項目!$P$42:$R$46,3,TRUE),AS167)</f>
        <v/>
      </c>
      <c r="AS167" s="224" t="str">
        <f>IF(BR167=※編集不可※選択項目!$L$48,VLOOKUP('新規登録用（本体）'!U167,※編集不可※選択項目!$P$47:$R$51,3,TRUE),"")</f>
        <v/>
      </c>
      <c r="AT167" s="225">
        <f>IFERROR(VLOOKUP(Y167&amp;G167&amp;H167,※編集不可※選択項目!X:Y,2,FALSE),0)</f>
        <v>0</v>
      </c>
      <c r="AU167" s="224">
        <f t="shared" si="70"/>
        <v>0</v>
      </c>
      <c r="AV167" s="224">
        <f>IFERROR(INDEX(※編集不可※選択項目!$S$3:$S$51,MATCH(BQ167,※編集不可※選択項目!$T$3:$T$51,0)),0)</f>
        <v>0</v>
      </c>
      <c r="AW167" s="224" t="str">
        <f t="shared" si="77"/>
        <v/>
      </c>
      <c r="AX167" s="224" t="str">
        <f>IF(BR167=※編集不可※選択項目!$L$3,VLOOKUP('新規登録用（本体）'!U167,※編集不可※選択項目!$P$2:$S$13,4,TRUE),AY167)</f>
        <v/>
      </c>
      <c r="AY167" s="224" t="str">
        <f>IF(BR167=※編集不可※選択項目!$L$15,VLOOKUP('新規登録用（本体）'!U167,※編集不可※選択項目!$P$14:$S$25,4,TRUE),AZ167)</f>
        <v/>
      </c>
      <c r="AZ167" s="224" t="str">
        <f>IF(BR167=※編集不可※選択項目!$L$27,VLOOKUP('新規登録用（本体）'!U167,※編集不可※選択項目!$P$26:$S$41,4,TRUE),BA167)</f>
        <v/>
      </c>
      <c r="BA167" s="224" t="str">
        <f>IF(BR167=※編集不可※選択項目!$L$43,VLOOKUP('新規登録用（本体）'!U167,※編集不可※選択項目!$P$42:$S$46,4,TRUE),BB167)</f>
        <v/>
      </c>
      <c r="BB167" s="224" t="str">
        <f>IF(BR167=※編集不可※選択項目!$L$48,VLOOKUP('新規登録用（本体）'!U167,※編集不可※選択項目!$P$47:$S$51,4,TRUE),"")</f>
        <v/>
      </c>
      <c r="BC167" s="225">
        <f>IFERROR(VLOOKUP(Y167&amp;G167&amp;H167,※編集不可※選択項目!X:Y,2,FALSE),0)</f>
        <v>0</v>
      </c>
      <c r="BD167" s="225">
        <f t="shared" si="71"/>
        <v>0</v>
      </c>
      <c r="BE167" s="225"/>
      <c r="BF167" s="225"/>
      <c r="BG167" s="225"/>
      <c r="BH167" s="225" t="str">
        <f t="shared" si="78"/>
        <v/>
      </c>
      <c r="BI167" s="226">
        <f t="shared" si="79"/>
        <v>0</v>
      </c>
      <c r="BJ167" s="226">
        <f t="shared" si="80"/>
        <v>0</v>
      </c>
      <c r="BK167" s="262">
        <f t="shared" si="74"/>
        <v>0</v>
      </c>
      <c r="BL167" s="226">
        <f t="shared" si="63"/>
        <v>0</v>
      </c>
      <c r="BM167" s="226" t="str">
        <f t="shared" si="81"/>
        <v/>
      </c>
      <c r="BN167" s="227">
        <f t="shared" si="82"/>
        <v>0</v>
      </c>
      <c r="BO167" s="227">
        <f t="shared" si="64"/>
        <v>0</v>
      </c>
      <c r="BP167" s="208" t="str">
        <f t="shared" si="65"/>
        <v>＜従来枠＞0 ＜トップ性能枠＞0</v>
      </c>
      <c r="BQ167" s="208" t="str">
        <f>'新規登録用（本体）'!G167&amp;'新規登録用（本体）'!H167&amp;'新規登録用（本体）'!I167</f>
        <v/>
      </c>
      <c r="BR167" s="126" t="str">
        <f t="shared" si="83"/>
        <v/>
      </c>
      <c r="BS167" s="208" t="str">
        <f t="shared" si="84"/>
        <v/>
      </c>
      <c r="BT167" s="227">
        <f t="shared" si="72"/>
        <v>0</v>
      </c>
    </row>
    <row r="168" spans="1:72" s="208" customFormat="1" ht="25.35" customHeight="1" x14ac:dyDescent="0.2">
      <c r="A168" s="210">
        <f t="shared" si="66"/>
        <v>157</v>
      </c>
      <c r="B168" s="171" t="str">
        <f t="shared" si="62"/>
        <v/>
      </c>
      <c r="C168" s="44"/>
      <c r="D168" s="17" t="str">
        <f t="shared" si="67"/>
        <v/>
      </c>
      <c r="E168" s="17" t="str">
        <f t="shared" si="68"/>
        <v/>
      </c>
      <c r="F168" s="97"/>
      <c r="G168" s="16"/>
      <c r="H168" s="15"/>
      <c r="I168" s="17" t="str">
        <f>IF(OR(G168="",H168="",U168=""),"",IFERROR(VLOOKUP(G168&amp;H168&amp;U168,※編集不可※選択項目!$M$3:$R$51,5,FALSE),"該当なし"))</f>
        <v/>
      </c>
      <c r="J168" s="97"/>
      <c r="K168" s="15"/>
      <c r="L168" s="248"/>
      <c r="M168" s="15"/>
      <c r="N168" s="97"/>
      <c r="O168" s="97"/>
      <c r="P168" s="97"/>
      <c r="Q168" s="97"/>
      <c r="R168" s="97"/>
      <c r="S168" s="18" t="str">
        <f t="shared" si="75"/>
        <v/>
      </c>
      <c r="T168" s="15"/>
      <c r="U168" s="15"/>
      <c r="V168" s="15"/>
      <c r="W168" s="15"/>
      <c r="X168" s="15"/>
      <c r="Y168" s="15"/>
      <c r="Z168" s="16"/>
      <c r="AA168" s="16"/>
      <c r="AB168" s="101" t="str">
        <f>IF($C168&lt;&gt;"",※編集不可※選択項目!$J$2,"")</f>
        <v/>
      </c>
      <c r="AC168" s="23"/>
      <c r="AD168" s="97"/>
      <c r="AE168" s="99"/>
      <c r="AF168" s="201" t="str">
        <f t="shared" si="73"/>
        <v>-</v>
      </c>
      <c r="AG168" s="219"/>
      <c r="AH168" s="220"/>
      <c r="AI168" s="121" t="str">
        <f t="shared" si="69"/>
        <v/>
      </c>
      <c r="AJ168" s="221"/>
      <c r="AK168" s="222"/>
      <c r="AL168" s="223"/>
      <c r="AM168" s="224">
        <f>IFERROR(INDEX(※編集不可※選択項目!$R$3:$R$51,MATCH(BQ168,※編集不可※選択項目!$T$3:$T$51,0)),0)</f>
        <v>0</v>
      </c>
      <c r="AN168" s="224" t="str">
        <f t="shared" si="76"/>
        <v/>
      </c>
      <c r="AO168" s="224" t="str">
        <f>IF(BR168=※編集不可※選択項目!$L$3,VLOOKUP('新規登録用（本体）'!U168,※編集不可※選択項目!$P$2:$R$13,3,TRUE),AP168)</f>
        <v/>
      </c>
      <c r="AP168" s="224" t="str">
        <f>IF(BR168=※編集不可※選択項目!$L$15,VLOOKUP('新規登録用（本体）'!U168,※編集不可※選択項目!$P$14:$R$25,3,TRUE),AQ168)</f>
        <v/>
      </c>
      <c r="AQ168" s="224" t="str">
        <f>IF(BR168=※編集不可※選択項目!$L$27,VLOOKUP('新規登録用（本体）'!U168,※編集不可※選択項目!$P$26:$R$41,3,TRUE),AR168)</f>
        <v/>
      </c>
      <c r="AR168" s="224" t="str">
        <f>IF(BR168=※編集不可※選択項目!$L$43,VLOOKUP('新規登録用（本体）'!U168,※編集不可※選択項目!$P$42:$R$46,3,TRUE),AS168)</f>
        <v/>
      </c>
      <c r="AS168" s="224" t="str">
        <f>IF(BR168=※編集不可※選択項目!$L$48,VLOOKUP('新規登録用（本体）'!U168,※編集不可※選択項目!$P$47:$R$51,3,TRUE),"")</f>
        <v/>
      </c>
      <c r="AT168" s="225">
        <f>IFERROR(VLOOKUP(Y168&amp;G168&amp;H168,※編集不可※選択項目!X:Y,2,FALSE),0)</f>
        <v>0</v>
      </c>
      <c r="AU168" s="224">
        <f t="shared" si="70"/>
        <v>0</v>
      </c>
      <c r="AV168" s="224">
        <f>IFERROR(INDEX(※編集不可※選択項目!$S$3:$S$51,MATCH(BQ168,※編集不可※選択項目!$T$3:$T$51,0)),0)</f>
        <v>0</v>
      </c>
      <c r="AW168" s="224" t="str">
        <f t="shared" si="77"/>
        <v/>
      </c>
      <c r="AX168" s="224" t="str">
        <f>IF(BR168=※編集不可※選択項目!$L$3,VLOOKUP('新規登録用（本体）'!U168,※編集不可※選択項目!$P$2:$S$13,4,TRUE),AY168)</f>
        <v/>
      </c>
      <c r="AY168" s="224" t="str">
        <f>IF(BR168=※編集不可※選択項目!$L$15,VLOOKUP('新規登録用（本体）'!U168,※編集不可※選択項目!$P$14:$S$25,4,TRUE),AZ168)</f>
        <v/>
      </c>
      <c r="AZ168" s="224" t="str">
        <f>IF(BR168=※編集不可※選択項目!$L$27,VLOOKUP('新規登録用（本体）'!U168,※編集不可※選択項目!$P$26:$S$41,4,TRUE),BA168)</f>
        <v/>
      </c>
      <c r="BA168" s="224" t="str">
        <f>IF(BR168=※編集不可※選択項目!$L$43,VLOOKUP('新規登録用（本体）'!U168,※編集不可※選択項目!$P$42:$S$46,4,TRUE),BB168)</f>
        <v/>
      </c>
      <c r="BB168" s="224" t="str">
        <f>IF(BR168=※編集不可※選択項目!$L$48,VLOOKUP('新規登録用（本体）'!U168,※編集不可※選択項目!$P$47:$S$51,4,TRUE),"")</f>
        <v/>
      </c>
      <c r="BC168" s="225">
        <f>IFERROR(VLOOKUP(Y168&amp;G168&amp;H168,※編集不可※選択項目!X:Y,2,FALSE),0)</f>
        <v>0</v>
      </c>
      <c r="BD168" s="225">
        <f t="shared" si="71"/>
        <v>0</v>
      </c>
      <c r="BE168" s="225"/>
      <c r="BF168" s="225"/>
      <c r="BG168" s="225"/>
      <c r="BH168" s="225" t="str">
        <f t="shared" si="78"/>
        <v/>
      </c>
      <c r="BI168" s="226">
        <f t="shared" si="79"/>
        <v>0</v>
      </c>
      <c r="BJ168" s="226">
        <f t="shared" si="80"/>
        <v>0</v>
      </c>
      <c r="BK168" s="262">
        <f t="shared" si="74"/>
        <v>0</v>
      </c>
      <c r="BL168" s="226">
        <f t="shared" si="63"/>
        <v>0</v>
      </c>
      <c r="BM168" s="226" t="str">
        <f t="shared" si="81"/>
        <v/>
      </c>
      <c r="BN168" s="227">
        <f t="shared" si="82"/>
        <v>0</v>
      </c>
      <c r="BO168" s="227">
        <f t="shared" si="64"/>
        <v>0</v>
      </c>
      <c r="BP168" s="208" t="str">
        <f t="shared" si="65"/>
        <v>＜従来枠＞0 ＜トップ性能枠＞0</v>
      </c>
      <c r="BQ168" s="208" t="str">
        <f>'新規登録用（本体）'!G168&amp;'新規登録用（本体）'!H168&amp;'新規登録用（本体）'!I168</f>
        <v/>
      </c>
      <c r="BR168" s="126" t="str">
        <f t="shared" si="83"/>
        <v/>
      </c>
      <c r="BS168" s="208" t="str">
        <f t="shared" si="84"/>
        <v/>
      </c>
      <c r="BT168" s="227">
        <f t="shared" si="72"/>
        <v>0</v>
      </c>
    </row>
    <row r="169" spans="1:72" s="208" customFormat="1" ht="25.35" customHeight="1" x14ac:dyDescent="0.2">
      <c r="A169" s="210">
        <f t="shared" si="66"/>
        <v>158</v>
      </c>
      <c r="B169" s="171" t="str">
        <f t="shared" si="62"/>
        <v/>
      </c>
      <c r="C169" s="44"/>
      <c r="D169" s="17" t="str">
        <f t="shared" si="67"/>
        <v/>
      </c>
      <c r="E169" s="17" t="str">
        <f t="shared" si="68"/>
        <v/>
      </c>
      <c r="F169" s="97"/>
      <c r="G169" s="16"/>
      <c r="H169" s="15"/>
      <c r="I169" s="17" t="str">
        <f>IF(OR(G169="",H169="",U169=""),"",IFERROR(VLOOKUP(G169&amp;H169&amp;U169,※編集不可※選択項目!$M$3:$R$51,5,FALSE),"該当なし"))</f>
        <v/>
      </c>
      <c r="J169" s="97"/>
      <c r="K169" s="15"/>
      <c r="L169" s="248"/>
      <c r="M169" s="15"/>
      <c r="N169" s="97"/>
      <c r="O169" s="97"/>
      <c r="P169" s="97"/>
      <c r="Q169" s="97"/>
      <c r="R169" s="97"/>
      <c r="S169" s="18" t="str">
        <f t="shared" si="75"/>
        <v/>
      </c>
      <c r="T169" s="15"/>
      <c r="U169" s="15"/>
      <c r="V169" s="15"/>
      <c r="W169" s="15"/>
      <c r="X169" s="15"/>
      <c r="Y169" s="15"/>
      <c r="Z169" s="16"/>
      <c r="AA169" s="16"/>
      <c r="AB169" s="101" t="str">
        <f>IF($C169&lt;&gt;"",※編集不可※選択項目!$J$2,"")</f>
        <v/>
      </c>
      <c r="AC169" s="23"/>
      <c r="AD169" s="97"/>
      <c r="AE169" s="99"/>
      <c r="AF169" s="201" t="str">
        <f t="shared" si="73"/>
        <v>-</v>
      </c>
      <c r="AG169" s="219"/>
      <c r="AH169" s="220"/>
      <c r="AI169" s="121" t="str">
        <f t="shared" si="69"/>
        <v/>
      </c>
      <c r="AJ169" s="221"/>
      <c r="AK169" s="222"/>
      <c r="AL169" s="223"/>
      <c r="AM169" s="224">
        <f>IFERROR(INDEX(※編集不可※選択項目!$R$3:$R$51,MATCH(BQ169,※編集不可※選択項目!$T$3:$T$51,0)),0)</f>
        <v>0</v>
      </c>
      <c r="AN169" s="224" t="str">
        <f t="shared" si="76"/>
        <v/>
      </c>
      <c r="AO169" s="224" t="str">
        <f>IF(BR169=※編集不可※選択項目!$L$3,VLOOKUP('新規登録用（本体）'!U169,※編集不可※選択項目!$P$2:$R$13,3,TRUE),AP169)</f>
        <v/>
      </c>
      <c r="AP169" s="224" t="str">
        <f>IF(BR169=※編集不可※選択項目!$L$15,VLOOKUP('新規登録用（本体）'!U169,※編集不可※選択項目!$P$14:$R$25,3,TRUE),AQ169)</f>
        <v/>
      </c>
      <c r="AQ169" s="224" t="str">
        <f>IF(BR169=※編集不可※選択項目!$L$27,VLOOKUP('新規登録用（本体）'!U169,※編集不可※選択項目!$P$26:$R$41,3,TRUE),AR169)</f>
        <v/>
      </c>
      <c r="AR169" s="224" t="str">
        <f>IF(BR169=※編集不可※選択項目!$L$43,VLOOKUP('新規登録用（本体）'!U169,※編集不可※選択項目!$P$42:$R$46,3,TRUE),AS169)</f>
        <v/>
      </c>
      <c r="AS169" s="224" t="str">
        <f>IF(BR169=※編集不可※選択項目!$L$48,VLOOKUP('新規登録用（本体）'!U169,※編集不可※選択項目!$P$47:$R$51,3,TRUE),"")</f>
        <v/>
      </c>
      <c r="AT169" s="225">
        <f>IFERROR(VLOOKUP(Y169&amp;G169&amp;H169,※編集不可※選択項目!X:Y,2,FALSE),0)</f>
        <v>0</v>
      </c>
      <c r="AU169" s="224">
        <f t="shared" si="70"/>
        <v>0</v>
      </c>
      <c r="AV169" s="224">
        <f>IFERROR(INDEX(※編集不可※選択項目!$S$3:$S$51,MATCH(BQ169,※編集不可※選択項目!$T$3:$T$51,0)),0)</f>
        <v>0</v>
      </c>
      <c r="AW169" s="224" t="str">
        <f t="shared" si="77"/>
        <v/>
      </c>
      <c r="AX169" s="224" t="str">
        <f>IF(BR169=※編集不可※選択項目!$L$3,VLOOKUP('新規登録用（本体）'!U169,※編集不可※選択項目!$P$2:$S$13,4,TRUE),AY169)</f>
        <v/>
      </c>
      <c r="AY169" s="224" t="str">
        <f>IF(BR169=※編集不可※選択項目!$L$15,VLOOKUP('新規登録用（本体）'!U169,※編集不可※選択項目!$P$14:$S$25,4,TRUE),AZ169)</f>
        <v/>
      </c>
      <c r="AZ169" s="224" t="str">
        <f>IF(BR169=※編集不可※選択項目!$L$27,VLOOKUP('新規登録用（本体）'!U169,※編集不可※選択項目!$P$26:$S$41,4,TRUE),BA169)</f>
        <v/>
      </c>
      <c r="BA169" s="224" t="str">
        <f>IF(BR169=※編集不可※選択項目!$L$43,VLOOKUP('新規登録用（本体）'!U169,※編集不可※選択項目!$P$42:$S$46,4,TRUE),BB169)</f>
        <v/>
      </c>
      <c r="BB169" s="224" t="str">
        <f>IF(BR169=※編集不可※選択項目!$L$48,VLOOKUP('新規登録用（本体）'!U169,※編集不可※選択項目!$P$47:$S$51,4,TRUE),"")</f>
        <v/>
      </c>
      <c r="BC169" s="225">
        <f>IFERROR(VLOOKUP(Y169&amp;G169&amp;H169,※編集不可※選択項目!X:Y,2,FALSE),0)</f>
        <v>0</v>
      </c>
      <c r="BD169" s="225">
        <f t="shared" si="71"/>
        <v>0</v>
      </c>
      <c r="BE169" s="225"/>
      <c r="BF169" s="225"/>
      <c r="BG169" s="225"/>
      <c r="BH169" s="225" t="str">
        <f t="shared" si="78"/>
        <v/>
      </c>
      <c r="BI169" s="226">
        <f t="shared" si="79"/>
        <v>0</v>
      </c>
      <c r="BJ169" s="226">
        <f t="shared" si="80"/>
        <v>0</v>
      </c>
      <c r="BK169" s="262">
        <f t="shared" si="74"/>
        <v>0</v>
      </c>
      <c r="BL169" s="226">
        <f t="shared" si="63"/>
        <v>0</v>
      </c>
      <c r="BM169" s="226" t="str">
        <f t="shared" si="81"/>
        <v/>
      </c>
      <c r="BN169" s="227">
        <f t="shared" si="82"/>
        <v>0</v>
      </c>
      <c r="BO169" s="227">
        <f t="shared" si="64"/>
        <v>0</v>
      </c>
      <c r="BP169" s="208" t="str">
        <f t="shared" si="65"/>
        <v>＜従来枠＞0 ＜トップ性能枠＞0</v>
      </c>
      <c r="BQ169" s="208" t="str">
        <f>'新規登録用（本体）'!G169&amp;'新規登録用（本体）'!H169&amp;'新規登録用（本体）'!I169</f>
        <v/>
      </c>
      <c r="BR169" s="126" t="str">
        <f t="shared" si="83"/>
        <v/>
      </c>
      <c r="BS169" s="208" t="str">
        <f t="shared" si="84"/>
        <v/>
      </c>
      <c r="BT169" s="227">
        <f t="shared" si="72"/>
        <v>0</v>
      </c>
    </row>
    <row r="170" spans="1:72" s="208" customFormat="1" ht="25.35" customHeight="1" x14ac:dyDescent="0.2">
      <c r="A170" s="210">
        <f t="shared" si="66"/>
        <v>159</v>
      </c>
      <c r="B170" s="171" t="str">
        <f t="shared" si="62"/>
        <v/>
      </c>
      <c r="C170" s="44"/>
      <c r="D170" s="17" t="str">
        <f t="shared" si="67"/>
        <v/>
      </c>
      <c r="E170" s="17" t="str">
        <f t="shared" si="68"/>
        <v/>
      </c>
      <c r="F170" s="97"/>
      <c r="G170" s="16"/>
      <c r="H170" s="15"/>
      <c r="I170" s="17" t="str">
        <f>IF(OR(G170="",H170="",U170=""),"",IFERROR(VLOOKUP(G170&amp;H170&amp;U170,※編集不可※選択項目!$M$3:$R$51,5,FALSE),"該当なし"))</f>
        <v/>
      </c>
      <c r="J170" s="97"/>
      <c r="K170" s="15"/>
      <c r="L170" s="248"/>
      <c r="M170" s="15"/>
      <c r="N170" s="97"/>
      <c r="O170" s="97"/>
      <c r="P170" s="97"/>
      <c r="Q170" s="97"/>
      <c r="R170" s="97"/>
      <c r="S170" s="18" t="str">
        <f t="shared" si="75"/>
        <v/>
      </c>
      <c r="T170" s="15"/>
      <c r="U170" s="15"/>
      <c r="V170" s="15"/>
      <c r="W170" s="15"/>
      <c r="X170" s="15"/>
      <c r="Y170" s="15"/>
      <c r="Z170" s="16"/>
      <c r="AA170" s="16"/>
      <c r="AB170" s="101" t="str">
        <f>IF($C170&lt;&gt;"",※編集不可※選択項目!$J$2,"")</f>
        <v/>
      </c>
      <c r="AC170" s="23"/>
      <c r="AD170" s="97"/>
      <c r="AE170" s="99"/>
      <c r="AF170" s="201" t="str">
        <f t="shared" si="73"/>
        <v>-</v>
      </c>
      <c r="AG170" s="219"/>
      <c r="AH170" s="220"/>
      <c r="AI170" s="121" t="str">
        <f t="shared" si="69"/>
        <v/>
      </c>
      <c r="AJ170" s="221"/>
      <c r="AK170" s="222"/>
      <c r="AL170" s="223"/>
      <c r="AM170" s="224">
        <f>IFERROR(INDEX(※編集不可※選択項目!$R$3:$R$51,MATCH(BQ170,※編集不可※選択項目!$T$3:$T$51,0)),0)</f>
        <v>0</v>
      </c>
      <c r="AN170" s="224" t="str">
        <f t="shared" si="76"/>
        <v/>
      </c>
      <c r="AO170" s="224" t="str">
        <f>IF(BR170=※編集不可※選択項目!$L$3,VLOOKUP('新規登録用（本体）'!U170,※編集不可※選択項目!$P$2:$R$13,3,TRUE),AP170)</f>
        <v/>
      </c>
      <c r="AP170" s="224" t="str">
        <f>IF(BR170=※編集不可※選択項目!$L$15,VLOOKUP('新規登録用（本体）'!U170,※編集不可※選択項目!$P$14:$R$25,3,TRUE),AQ170)</f>
        <v/>
      </c>
      <c r="AQ170" s="224" t="str">
        <f>IF(BR170=※編集不可※選択項目!$L$27,VLOOKUP('新規登録用（本体）'!U170,※編集不可※選択項目!$P$26:$R$41,3,TRUE),AR170)</f>
        <v/>
      </c>
      <c r="AR170" s="224" t="str">
        <f>IF(BR170=※編集不可※選択項目!$L$43,VLOOKUP('新規登録用（本体）'!U170,※編集不可※選択項目!$P$42:$R$46,3,TRUE),AS170)</f>
        <v/>
      </c>
      <c r="AS170" s="224" t="str">
        <f>IF(BR170=※編集不可※選択項目!$L$48,VLOOKUP('新規登録用（本体）'!U170,※編集不可※選択項目!$P$47:$R$51,3,TRUE),"")</f>
        <v/>
      </c>
      <c r="AT170" s="225">
        <f>IFERROR(VLOOKUP(Y170&amp;G170&amp;H170,※編集不可※選択項目!X:Y,2,FALSE),0)</f>
        <v>0</v>
      </c>
      <c r="AU170" s="224">
        <f t="shared" si="70"/>
        <v>0</v>
      </c>
      <c r="AV170" s="224">
        <f>IFERROR(INDEX(※編集不可※選択項目!$S$3:$S$51,MATCH(BQ170,※編集不可※選択項目!$T$3:$T$51,0)),0)</f>
        <v>0</v>
      </c>
      <c r="AW170" s="224" t="str">
        <f t="shared" si="77"/>
        <v/>
      </c>
      <c r="AX170" s="224" t="str">
        <f>IF(BR170=※編集不可※選択項目!$L$3,VLOOKUP('新規登録用（本体）'!U170,※編集不可※選択項目!$P$2:$S$13,4,TRUE),AY170)</f>
        <v/>
      </c>
      <c r="AY170" s="224" t="str">
        <f>IF(BR170=※編集不可※選択項目!$L$15,VLOOKUP('新規登録用（本体）'!U170,※編集不可※選択項目!$P$14:$S$25,4,TRUE),AZ170)</f>
        <v/>
      </c>
      <c r="AZ170" s="224" t="str">
        <f>IF(BR170=※編集不可※選択項目!$L$27,VLOOKUP('新規登録用（本体）'!U170,※編集不可※選択項目!$P$26:$S$41,4,TRUE),BA170)</f>
        <v/>
      </c>
      <c r="BA170" s="224" t="str">
        <f>IF(BR170=※編集不可※選択項目!$L$43,VLOOKUP('新規登録用（本体）'!U170,※編集不可※選択項目!$P$42:$S$46,4,TRUE),BB170)</f>
        <v/>
      </c>
      <c r="BB170" s="224" t="str">
        <f>IF(BR170=※編集不可※選択項目!$L$48,VLOOKUP('新規登録用（本体）'!U170,※編集不可※選択項目!$P$47:$S$51,4,TRUE),"")</f>
        <v/>
      </c>
      <c r="BC170" s="225">
        <f>IFERROR(VLOOKUP(Y170&amp;G170&amp;H170,※編集不可※選択項目!X:Y,2,FALSE),0)</f>
        <v>0</v>
      </c>
      <c r="BD170" s="225">
        <f t="shared" si="71"/>
        <v>0</v>
      </c>
      <c r="BE170" s="225"/>
      <c r="BF170" s="225"/>
      <c r="BG170" s="225"/>
      <c r="BH170" s="225" t="str">
        <f t="shared" si="78"/>
        <v/>
      </c>
      <c r="BI170" s="226">
        <f t="shared" si="79"/>
        <v>0</v>
      </c>
      <c r="BJ170" s="226">
        <f t="shared" si="80"/>
        <v>0</v>
      </c>
      <c r="BK170" s="262">
        <f t="shared" si="74"/>
        <v>0</v>
      </c>
      <c r="BL170" s="226">
        <f t="shared" si="63"/>
        <v>0</v>
      </c>
      <c r="BM170" s="226" t="str">
        <f t="shared" si="81"/>
        <v/>
      </c>
      <c r="BN170" s="227">
        <f t="shared" si="82"/>
        <v>0</v>
      </c>
      <c r="BO170" s="227">
        <f t="shared" si="64"/>
        <v>0</v>
      </c>
      <c r="BP170" s="208" t="str">
        <f t="shared" si="65"/>
        <v>＜従来枠＞0 ＜トップ性能枠＞0</v>
      </c>
      <c r="BQ170" s="208" t="str">
        <f>'新規登録用（本体）'!G170&amp;'新規登録用（本体）'!H170&amp;'新規登録用（本体）'!I170</f>
        <v/>
      </c>
      <c r="BR170" s="126" t="str">
        <f t="shared" si="83"/>
        <v/>
      </c>
      <c r="BS170" s="208" t="str">
        <f t="shared" si="84"/>
        <v/>
      </c>
      <c r="BT170" s="227">
        <f t="shared" si="72"/>
        <v>0</v>
      </c>
    </row>
    <row r="171" spans="1:72" s="208" customFormat="1" ht="25.35" customHeight="1" x14ac:dyDescent="0.2">
      <c r="A171" s="210">
        <f t="shared" si="66"/>
        <v>160</v>
      </c>
      <c r="B171" s="171" t="str">
        <f t="shared" si="62"/>
        <v/>
      </c>
      <c r="C171" s="44"/>
      <c r="D171" s="17" t="str">
        <f t="shared" si="67"/>
        <v/>
      </c>
      <c r="E171" s="17" t="str">
        <f t="shared" si="68"/>
        <v/>
      </c>
      <c r="F171" s="97"/>
      <c r="G171" s="16"/>
      <c r="H171" s="15"/>
      <c r="I171" s="17" t="str">
        <f>IF(OR(G171="",H171="",U171=""),"",IFERROR(VLOOKUP(G171&amp;H171&amp;U171,※編集不可※選択項目!$M$3:$R$51,5,FALSE),"該当なし"))</f>
        <v/>
      </c>
      <c r="J171" s="97"/>
      <c r="K171" s="15"/>
      <c r="L171" s="248"/>
      <c r="M171" s="15"/>
      <c r="N171" s="97"/>
      <c r="O171" s="97"/>
      <c r="P171" s="97"/>
      <c r="Q171" s="97"/>
      <c r="R171" s="97"/>
      <c r="S171" s="18" t="str">
        <f t="shared" si="75"/>
        <v/>
      </c>
      <c r="T171" s="15"/>
      <c r="U171" s="15"/>
      <c r="V171" s="15"/>
      <c r="W171" s="15"/>
      <c r="X171" s="15"/>
      <c r="Y171" s="15"/>
      <c r="Z171" s="16"/>
      <c r="AA171" s="16"/>
      <c r="AB171" s="101" t="str">
        <f>IF($C171&lt;&gt;"",※編集不可※選択項目!$J$2,"")</f>
        <v/>
      </c>
      <c r="AC171" s="23"/>
      <c r="AD171" s="97"/>
      <c r="AE171" s="99"/>
      <c r="AF171" s="201" t="str">
        <f t="shared" si="73"/>
        <v>-</v>
      </c>
      <c r="AG171" s="219"/>
      <c r="AH171" s="220"/>
      <c r="AI171" s="121" t="str">
        <f t="shared" si="69"/>
        <v/>
      </c>
      <c r="AJ171" s="221"/>
      <c r="AK171" s="222"/>
      <c r="AL171" s="223"/>
      <c r="AM171" s="224">
        <f>IFERROR(INDEX(※編集不可※選択項目!$R$3:$R$51,MATCH(BQ171,※編集不可※選択項目!$T$3:$T$51,0)),0)</f>
        <v>0</v>
      </c>
      <c r="AN171" s="224" t="str">
        <f t="shared" si="76"/>
        <v/>
      </c>
      <c r="AO171" s="224" t="str">
        <f>IF(BR171=※編集不可※選択項目!$L$3,VLOOKUP('新規登録用（本体）'!U171,※編集不可※選択項目!$P$2:$R$13,3,TRUE),AP171)</f>
        <v/>
      </c>
      <c r="AP171" s="224" t="str">
        <f>IF(BR171=※編集不可※選択項目!$L$15,VLOOKUP('新規登録用（本体）'!U171,※編集不可※選択項目!$P$14:$R$25,3,TRUE),AQ171)</f>
        <v/>
      </c>
      <c r="AQ171" s="224" t="str">
        <f>IF(BR171=※編集不可※選択項目!$L$27,VLOOKUP('新規登録用（本体）'!U171,※編集不可※選択項目!$P$26:$R$41,3,TRUE),AR171)</f>
        <v/>
      </c>
      <c r="AR171" s="224" t="str">
        <f>IF(BR171=※編集不可※選択項目!$L$43,VLOOKUP('新規登録用（本体）'!U171,※編集不可※選択項目!$P$42:$R$46,3,TRUE),AS171)</f>
        <v/>
      </c>
      <c r="AS171" s="224" t="str">
        <f>IF(BR171=※編集不可※選択項目!$L$48,VLOOKUP('新規登録用（本体）'!U171,※編集不可※選択項目!$P$47:$R$51,3,TRUE),"")</f>
        <v/>
      </c>
      <c r="AT171" s="225">
        <f>IFERROR(VLOOKUP(Y171&amp;G171&amp;H171,※編集不可※選択項目!X:Y,2,FALSE),0)</f>
        <v>0</v>
      </c>
      <c r="AU171" s="224">
        <f t="shared" si="70"/>
        <v>0</v>
      </c>
      <c r="AV171" s="224">
        <f>IFERROR(INDEX(※編集不可※選択項目!$S$3:$S$51,MATCH(BQ171,※編集不可※選択項目!$T$3:$T$51,0)),0)</f>
        <v>0</v>
      </c>
      <c r="AW171" s="224" t="str">
        <f t="shared" si="77"/>
        <v/>
      </c>
      <c r="AX171" s="224" t="str">
        <f>IF(BR171=※編集不可※選択項目!$L$3,VLOOKUP('新規登録用（本体）'!U171,※編集不可※選択項目!$P$2:$S$13,4,TRUE),AY171)</f>
        <v/>
      </c>
      <c r="AY171" s="224" t="str">
        <f>IF(BR171=※編集不可※選択項目!$L$15,VLOOKUP('新規登録用（本体）'!U171,※編集不可※選択項目!$P$14:$S$25,4,TRUE),AZ171)</f>
        <v/>
      </c>
      <c r="AZ171" s="224" t="str">
        <f>IF(BR171=※編集不可※選択項目!$L$27,VLOOKUP('新規登録用（本体）'!U171,※編集不可※選択項目!$P$26:$S$41,4,TRUE),BA171)</f>
        <v/>
      </c>
      <c r="BA171" s="224" t="str">
        <f>IF(BR171=※編集不可※選択項目!$L$43,VLOOKUP('新規登録用（本体）'!U171,※編集不可※選択項目!$P$42:$S$46,4,TRUE),BB171)</f>
        <v/>
      </c>
      <c r="BB171" s="224" t="str">
        <f>IF(BR171=※編集不可※選択項目!$L$48,VLOOKUP('新規登録用（本体）'!U171,※編集不可※選択項目!$P$47:$S$51,4,TRUE),"")</f>
        <v/>
      </c>
      <c r="BC171" s="225">
        <f>IFERROR(VLOOKUP(Y171&amp;G171&amp;H171,※編集不可※選択項目!X:Y,2,FALSE),0)</f>
        <v>0</v>
      </c>
      <c r="BD171" s="225">
        <f t="shared" si="71"/>
        <v>0</v>
      </c>
      <c r="BE171" s="225"/>
      <c r="BF171" s="225"/>
      <c r="BG171" s="225"/>
      <c r="BH171" s="225" t="str">
        <f t="shared" si="78"/>
        <v/>
      </c>
      <c r="BI171" s="226">
        <f t="shared" si="79"/>
        <v>0</v>
      </c>
      <c r="BJ171" s="226">
        <f t="shared" si="80"/>
        <v>0</v>
      </c>
      <c r="BK171" s="262">
        <f t="shared" si="74"/>
        <v>0</v>
      </c>
      <c r="BL171" s="226">
        <f t="shared" si="63"/>
        <v>0</v>
      </c>
      <c r="BM171" s="226" t="str">
        <f t="shared" si="81"/>
        <v/>
      </c>
      <c r="BN171" s="227">
        <f t="shared" si="82"/>
        <v>0</v>
      </c>
      <c r="BO171" s="227">
        <f t="shared" si="64"/>
        <v>0</v>
      </c>
      <c r="BP171" s="208" t="str">
        <f t="shared" si="65"/>
        <v>＜従来枠＞0 ＜トップ性能枠＞0</v>
      </c>
      <c r="BQ171" s="208" t="str">
        <f>'新規登録用（本体）'!G171&amp;'新規登録用（本体）'!H171&amp;'新規登録用（本体）'!I171</f>
        <v/>
      </c>
      <c r="BR171" s="126" t="str">
        <f t="shared" si="83"/>
        <v/>
      </c>
      <c r="BS171" s="208" t="str">
        <f t="shared" si="84"/>
        <v/>
      </c>
      <c r="BT171" s="227">
        <f t="shared" si="72"/>
        <v>0</v>
      </c>
    </row>
    <row r="172" spans="1:72" s="208" customFormat="1" ht="25.35" customHeight="1" x14ac:dyDescent="0.2">
      <c r="A172" s="210">
        <f t="shared" si="66"/>
        <v>161</v>
      </c>
      <c r="B172" s="171" t="str">
        <f t="shared" si="62"/>
        <v/>
      </c>
      <c r="C172" s="44"/>
      <c r="D172" s="17" t="str">
        <f t="shared" si="67"/>
        <v/>
      </c>
      <c r="E172" s="17" t="str">
        <f t="shared" si="68"/>
        <v/>
      </c>
      <c r="F172" s="97"/>
      <c r="G172" s="16"/>
      <c r="H172" s="15"/>
      <c r="I172" s="17" t="str">
        <f>IF(OR(G172="",H172="",U172=""),"",IFERROR(VLOOKUP(G172&amp;H172&amp;U172,※編集不可※選択項目!$M$3:$R$51,5,FALSE),"該当なし"))</f>
        <v/>
      </c>
      <c r="J172" s="97"/>
      <c r="K172" s="15"/>
      <c r="L172" s="248"/>
      <c r="M172" s="15"/>
      <c r="N172" s="97"/>
      <c r="O172" s="97"/>
      <c r="P172" s="97"/>
      <c r="Q172" s="97"/>
      <c r="R172" s="97"/>
      <c r="S172" s="18" t="str">
        <f t="shared" si="75"/>
        <v/>
      </c>
      <c r="T172" s="15"/>
      <c r="U172" s="15"/>
      <c r="V172" s="15"/>
      <c r="W172" s="15"/>
      <c r="X172" s="15"/>
      <c r="Y172" s="15"/>
      <c r="Z172" s="16"/>
      <c r="AA172" s="16"/>
      <c r="AB172" s="101" t="str">
        <f>IF($C172&lt;&gt;"",※編集不可※選択項目!$J$2,"")</f>
        <v/>
      </c>
      <c r="AC172" s="23"/>
      <c r="AD172" s="97"/>
      <c r="AE172" s="99"/>
      <c r="AF172" s="201" t="str">
        <f t="shared" si="73"/>
        <v>-</v>
      </c>
      <c r="AG172" s="219"/>
      <c r="AH172" s="220"/>
      <c r="AI172" s="121" t="str">
        <f t="shared" si="69"/>
        <v/>
      </c>
      <c r="AJ172" s="221"/>
      <c r="AK172" s="222"/>
      <c r="AL172" s="223"/>
      <c r="AM172" s="224">
        <f>IFERROR(INDEX(※編集不可※選択項目!$R$3:$R$51,MATCH(BQ172,※編集不可※選択項目!$T$3:$T$51,0)),0)</f>
        <v>0</v>
      </c>
      <c r="AN172" s="224" t="str">
        <f t="shared" si="76"/>
        <v/>
      </c>
      <c r="AO172" s="224" t="str">
        <f>IF(BR172=※編集不可※選択項目!$L$3,VLOOKUP('新規登録用（本体）'!U172,※編集不可※選択項目!$P$2:$R$13,3,TRUE),AP172)</f>
        <v/>
      </c>
      <c r="AP172" s="224" t="str">
        <f>IF(BR172=※編集不可※選択項目!$L$15,VLOOKUP('新規登録用（本体）'!U172,※編集不可※選択項目!$P$14:$R$25,3,TRUE),AQ172)</f>
        <v/>
      </c>
      <c r="AQ172" s="224" t="str">
        <f>IF(BR172=※編集不可※選択項目!$L$27,VLOOKUP('新規登録用（本体）'!U172,※編集不可※選択項目!$P$26:$R$41,3,TRUE),AR172)</f>
        <v/>
      </c>
      <c r="AR172" s="224" t="str">
        <f>IF(BR172=※編集不可※選択項目!$L$43,VLOOKUP('新規登録用（本体）'!U172,※編集不可※選択項目!$P$42:$R$46,3,TRUE),AS172)</f>
        <v/>
      </c>
      <c r="AS172" s="224" t="str">
        <f>IF(BR172=※編集不可※選択項目!$L$48,VLOOKUP('新規登録用（本体）'!U172,※編集不可※選択項目!$P$47:$R$51,3,TRUE),"")</f>
        <v/>
      </c>
      <c r="AT172" s="225">
        <f>IFERROR(VLOOKUP(Y172&amp;G172&amp;H172,※編集不可※選択項目!X:Y,2,FALSE),0)</f>
        <v>0</v>
      </c>
      <c r="AU172" s="224">
        <f t="shared" si="70"/>
        <v>0</v>
      </c>
      <c r="AV172" s="224">
        <f>IFERROR(INDEX(※編集不可※選択項目!$S$3:$S$51,MATCH(BQ172,※編集不可※選択項目!$T$3:$T$51,0)),0)</f>
        <v>0</v>
      </c>
      <c r="AW172" s="224" t="str">
        <f t="shared" si="77"/>
        <v/>
      </c>
      <c r="AX172" s="224" t="str">
        <f>IF(BR172=※編集不可※選択項目!$L$3,VLOOKUP('新規登録用（本体）'!U172,※編集不可※選択項目!$P$2:$S$13,4,TRUE),AY172)</f>
        <v/>
      </c>
      <c r="AY172" s="224" t="str">
        <f>IF(BR172=※編集不可※選択項目!$L$15,VLOOKUP('新規登録用（本体）'!U172,※編集不可※選択項目!$P$14:$S$25,4,TRUE),AZ172)</f>
        <v/>
      </c>
      <c r="AZ172" s="224" t="str">
        <f>IF(BR172=※編集不可※選択項目!$L$27,VLOOKUP('新規登録用（本体）'!U172,※編集不可※選択項目!$P$26:$S$41,4,TRUE),BA172)</f>
        <v/>
      </c>
      <c r="BA172" s="224" t="str">
        <f>IF(BR172=※編集不可※選択項目!$L$43,VLOOKUP('新規登録用（本体）'!U172,※編集不可※選択項目!$P$42:$S$46,4,TRUE),BB172)</f>
        <v/>
      </c>
      <c r="BB172" s="224" t="str">
        <f>IF(BR172=※編集不可※選択項目!$L$48,VLOOKUP('新規登録用（本体）'!U172,※編集不可※選択項目!$P$47:$S$51,4,TRUE),"")</f>
        <v/>
      </c>
      <c r="BC172" s="225">
        <f>IFERROR(VLOOKUP(Y172&amp;G172&amp;H172,※編集不可※選択項目!X:Y,2,FALSE),0)</f>
        <v>0</v>
      </c>
      <c r="BD172" s="225">
        <f t="shared" si="71"/>
        <v>0</v>
      </c>
      <c r="BE172" s="225"/>
      <c r="BF172" s="225"/>
      <c r="BG172" s="225"/>
      <c r="BH172" s="225" t="str">
        <f t="shared" si="78"/>
        <v/>
      </c>
      <c r="BI172" s="226">
        <f t="shared" si="79"/>
        <v>0</v>
      </c>
      <c r="BJ172" s="226">
        <f t="shared" si="80"/>
        <v>0</v>
      </c>
      <c r="BK172" s="262">
        <f t="shared" si="74"/>
        <v>0</v>
      </c>
      <c r="BL172" s="226">
        <f t="shared" si="63"/>
        <v>0</v>
      </c>
      <c r="BM172" s="226" t="str">
        <f t="shared" si="81"/>
        <v/>
      </c>
      <c r="BN172" s="227">
        <f t="shared" si="82"/>
        <v>0</v>
      </c>
      <c r="BO172" s="227">
        <f t="shared" si="64"/>
        <v>0</v>
      </c>
      <c r="BP172" s="208" t="str">
        <f t="shared" si="65"/>
        <v>＜従来枠＞0 ＜トップ性能枠＞0</v>
      </c>
      <c r="BQ172" s="208" t="str">
        <f>'新規登録用（本体）'!G172&amp;'新規登録用（本体）'!H172&amp;'新規登録用（本体）'!I172</f>
        <v/>
      </c>
      <c r="BR172" s="126" t="str">
        <f t="shared" si="83"/>
        <v/>
      </c>
      <c r="BS172" s="208" t="str">
        <f t="shared" si="84"/>
        <v/>
      </c>
      <c r="BT172" s="227">
        <f t="shared" si="72"/>
        <v>0</v>
      </c>
    </row>
    <row r="173" spans="1:72" s="208" customFormat="1" ht="25.35" customHeight="1" x14ac:dyDescent="0.2">
      <c r="A173" s="210">
        <f t="shared" si="66"/>
        <v>162</v>
      </c>
      <c r="B173" s="171" t="str">
        <f t="shared" si="62"/>
        <v/>
      </c>
      <c r="C173" s="44"/>
      <c r="D173" s="17" t="str">
        <f t="shared" si="67"/>
        <v/>
      </c>
      <c r="E173" s="17" t="str">
        <f t="shared" si="68"/>
        <v/>
      </c>
      <c r="F173" s="97"/>
      <c r="G173" s="16"/>
      <c r="H173" s="15"/>
      <c r="I173" s="17" t="str">
        <f>IF(OR(G173="",H173="",U173=""),"",IFERROR(VLOOKUP(G173&amp;H173&amp;U173,※編集不可※選択項目!$M$3:$R$51,5,FALSE),"該当なし"))</f>
        <v/>
      </c>
      <c r="J173" s="97"/>
      <c r="K173" s="15"/>
      <c r="L173" s="248"/>
      <c r="M173" s="15"/>
      <c r="N173" s="97"/>
      <c r="O173" s="97"/>
      <c r="P173" s="97"/>
      <c r="Q173" s="97"/>
      <c r="R173" s="97"/>
      <c r="S173" s="18" t="str">
        <f t="shared" si="75"/>
        <v/>
      </c>
      <c r="T173" s="15"/>
      <c r="U173" s="15"/>
      <c r="V173" s="15"/>
      <c r="W173" s="15"/>
      <c r="X173" s="15"/>
      <c r="Y173" s="15"/>
      <c r="Z173" s="16"/>
      <c r="AA173" s="16"/>
      <c r="AB173" s="101" t="str">
        <f>IF($C173&lt;&gt;"",※編集不可※選択項目!$J$2,"")</f>
        <v/>
      </c>
      <c r="AC173" s="23"/>
      <c r="AD173" s="97"/>
      <c r="AE173" s="99"/>
      <c r="AF173" s="201" t="str">
        <f t="shared" si="73"/>
        <v>-</v>
      </c>
      <c r="AG173" s="219"/>
      <c r="AH173" s="220"/>
      <c r="AI173" s="121" t="str">
        <f t="shared" si="69"/>
        <v/>
      </c>
      <c r="AJ173" s="221"/>
      <c r="AK173" s="222"/>
      <c r="AL173" s="223"/>
      <c r="AM173" s="224">
        <f>IFERROR(INDEX(※編集不可※選択項目!$R$3:$R$51,MATCH(BQ173,※編集不可※選択項目!$T$3:$T$51,0)),0)</f>
        <v>0</v>
      </c>
      <c r="AN173" s="224" t="str">
        <f t="shared" si="76"/>
        <v/>
      </c>
      <c r="AO173" s="224" t="str">
        <f>IF(BR173=※編集不可※選択項目!$L$3,VLOOKUP('新規登録用（本体）'!U173,※編集不可※選択項目!$P$2:$R$13,3,TRUE),AP173)</f>
        <v/>
      </c>
      <c r="AP173" s="224" t="str">
        <f>IF(BR173=※編集不可※選択項目!$L$15,VLOOKUP('新規登録用（本体）'!U173,※編集不可※選択項目!$P$14:$R$25,3,TRUE),AQ173)</f>
        <v/>
      </c>
      <c r="AQ173" s="224" t="str">
        <f>IF(BR173=※編集不可※選択項目!$L$27,VLOOKUP('新規登録用（本体）'!U173,※編集不可※選択項目!$P$26:$R$41,3,TRUE),AR173)</f>
        <v/>
      </c>
      <c r="AR173" s="224" t="str">
        <f>IF(BR173=※編集不可※選択項目!$L$43,VLOOKUP('新規登録用（本体）'!U173,※編集不可※選択項目!$P$42:$R$46,3,TRUE),AS173)</f>
        <v/>
      </c>
      <c r="AS173" s="224" t="str">
        <f>IF(BR173=※編集不可※選択項目!$L$48,VLOOKUP('新規登録用（本体）'!U173,※編集不可※選択項目!$P$47:$R$51,3,TRUE),"")</f>
        <v/>
      </c>
      <c r="AT173" s="225">
        <f>IFERROR(VLOOKUP(Y173&amp;G173&amp;H173,※編集不可※選択項目!X:Y,2,FALSE),0)</f>
        <v>0</v>
      </c>
      <c r="AU173" s="224">
        <f t="shared" si="70"/>
        <v>0</v>
      </c>
      <c r="AV173" s="224">
        <f>IFERROR(INDEX(※編集不可※選択項目!$S$3:$S$51,MATCH(BQ173,※編集不可※選択項目!$T$3:$T$51,0)),0)</f>
        <v>0</v>
      </c>
      <c r="AW173" s="224" t="str">
        <f t="shared" si="77"/>
        <v/>
      </c>
      <c r="AX173" s="224" t="str">
        <f>IF(BR173=※編集不可※選択項目!$L$3,VLOOKUP('新規登録用（本体）'!U173,※編集不可※選択項目!$P$2:$S$13,4,TRUE),AY173)</f>
        <v/>
      </c>
      <c r="AY173" s="224" t="str">
        <f>IF(BR173=※編集不可※選択項目!$L$15,VLOOKUP('新規登録用（本体）'!U173,※編集不可※選択項目!$P$14:$S$25,4,TRUE),AZ173)</f>
        <v/>
      </c>
      <c r="AZ173" s="224" t="str">
        <f>IF(BR173=※編集不可※選択項目!$L$27,VLOOKUP('新規登録用（本体）'!U173,※編集不可※選択項目!$P$26:$S$41,4,TRUE),BA173)</f>
        <v/>
      </c>
      <c r="BA173" s="224" t="str">
        <f>IF(BR173=※編集不可※選択項目!$L$43,VLOOKUP('新規登録用（本体）'!U173,※編集不可※選択項目!$P$42:$S$46,4,TRUE),BB173)</f>
        <v/>
      </c>
      <c r="BB173" s="224" t="str">
        <f>IF(BR173=※編集不可※選択項目!$L$48,VLOOKUP('新規登録用（本体）'!U173,※編集不可※選択項目!$P$47:$S$51,4,TRUE),"")</f>
        <v/>
      </c>
      <c r="BC173" s="225">
        <f>IFERROR(VLOOKUP(Y173&amp;G173&amp;H173,※編集不可※選択項目!X:Y,2,FALSE),0)</f>
        <v>0</v>
      </c>
      <c r="BD173" s="225">
        <f t="shared" si="71"/>
        <v>0</v>
      </c>
      <c r="BE173" s="225"/>
      <c r="BF173" s="225"/>
      <c r="BG173" s="225"/>
      <c r="BH173" s="225" t="str">
        <f t="shared" si="78"/>
        <v/>
      </c>
      <c r="BI173" s="226">
        <f t="shared" si="79"/>
        <v>0</v>
      </c>
      <c r="BJ173" s="226">
        <f t="shared" si="80"/>
        <v>0</v>
      </c>
      <c r="BK173" s="262">
        <f t="shared" si="74"/>
        <v>0</v>
      </c>
      <c r="BL173" s="226">
        <f t="shared" si="63"/>
        <v>0</v>
      </c>
      <c r="BM173" s="226" t="str">
        <f t="shared" si="81"/>
        <v/>
      </c>
      <c r="BN173" s="227">
        <f t="shared" si="82"/>
        <v>0</v>
      </c>
      <c r="BO173" s="227">
        <f t="shared" si="64"/>
        <v>0</v>
      </c>
      <c r="BP173" s="208" t="str">
        <f t="shared" si="65"/>
        <v>＜従来枠＞0 ＜トップ性能枠＞0</v>
      </c>
      <c r="BQ173" s="208" t="str">
        <f>'新規登録用（本体）'!G173&amp;'新規登録用（本体）'!H173&amp;'新規登録用（本体）'!I173</f>
        <v/>
      </c>
      <c r="BR173" s="126" t="str">
        <f t="shared" si="83"/>
        <v/>
      </c>
      <c r="BS173" s="208" t="str">
        <f t="shared" si="84"/>
        <v/>
      </c>
      <c r="BT173" s="227">
        <f t="shared" si="72"/>
        <v>0</v>
      </c>
    </row>
    <row r="174" spans="1:72" s="208" customFormat="1" ht="25.35" customHeight="1" x14ac:dyDescent="0.2">
      <c r="A174" s="210">
        <f t="shared" si="66"/>
        <v>163</v>
      </c>
      <c r="B174" s="171" t="str">
        <f t="shared" si="62"/>
        <v/>
      </c>
      <c r="C174" s="44"/>
      <c r="D174" s="17" t="str">
        <f t="shared" si="67"/>
        <v/>
      </c>
      <c r="E174" s="17" t="str">
        <f t="shared" si="68"/>
        <v/>
      </c>
      <c r="F174" s="97"/>
      <c r="G174" s="16"/>
      <c r="H174" s="15"/>
      <c r="I174" s="17" t="str">
        <f>IF(OR(G174="",H174="",U174=""),"",IFERROR(VLOOKUP(G174&amp;H174&amp;U174,※編集不可※選択項目!$M$3:$R$51,5,FALSE),"該当なし"))</f>
        <v/>
      </c>
      <c r="J174" s="97"/>
      <c r="K174" s="15"/>
      <c r="L174" s="248"/>
      <c r="M174" s="15"/>
      <c r="N174" s="97"/>
      <c r="O174" s="97"/>
      <c r="P174" s="97"/>
      <c r="Q174" s="97"/>
      <c r="R174" s="97"/>
      <c r="S174" s="18" t="str">
        <f t="shared" si="75"/>
        <v/>
      </c>
      <c r="T174" s="15"/>
      <c r="U174" s="15"/>
      <c r="V174" s="15"/>
      <c r="W174" s="15"/>
      <c r="X174" s="15"/>
      <c r="Y174" s="15"/>
      <c r="Z174" s="16"/>
      <c r="AA174" s="16"/>
      <c r="AB174" s="101" t="str">
        <f>IF($C174&lt;&gt;"",※編集不可※選択項目!$J$2,"")</f>
        <v/>
      </c>
      <c r="AC174" s="23"/>
      <c r="AD174" s="97"/>
      <c r="AE174" s="99"/>
      <c r="AF174" s="201" t="str">
        <f t="shared" si="73"/>
        <v>-</v>
      </c>
      <c r="AG174" s="219"/>
      <c r="AH174" s="220"/>
      <c r="AI174" s="121" t="str">
        <f t="shared" si="69"/>
        <v/>
      </c>
      <c r="AJ174" s="221"/>
      <c r="AK174" s="222"/>
      <c r="AL174" s="223"/>
      <c r="AM174" s="224">
        <f>IFERROR(INDEX(※編集不可※選択項目!$R$3:$R$51,MATCH(BQ174,※編集不可※選択項目!$T$3:$T$51,0)),0)</f>
        <v>0</v>
      </c>
      <c r="AN174" s="224" t="str">
        <f t="shared" si="76"/>
        <v/>
      </c>
      <c r="AO174" s="224" t="str">
        <f>IF(BR174=※編集不可※選択項目!$L$3,VLOOKUP('新規登録用（本体）'!U174,※編集不可※選択項目!$P$2:$R$13,3,TRUE),AP174)</f>
        <v/>
      </c>
      <c r="AP174" s="224" t="str">
        <f>IF(BR174=※編集不可※選択項目!$L$15,VLOOKUP('新規登録用（本体）'!U174,※編集不可※選択項目!$P$14:$R$25,3,TRUE),AQ174)</f>
        <v/>
      </c>
      <c r="AQ174" s="224" t="str">
        <f>IF(BR174=※編集不可※選択項目!$L$27,VLOOKUP('新規登録用（本体）'!U174,※編集不可※選択項目!$P$26:$R$41,3,TRUE),AR174)</f>
        <v/>
      </c>
      <c r="AR174" s="224" t="str">
        <f>IF(BR174=※編集不可※選択項目!$L$43,VLOOKUP('新規登録用（本体）'!U174,※編集不可※選択項目!$P$42:$R$46,3,TRUE),AS174)</f>
        <v/>
      </c>
      <c r="AS174" s="224" t="str">
        <f>IF(BR174=※編集不可※選択項目!$L$48,VLOOKUP('新規登録用（本体）'!U174,※編集不可※選択項目!$P$47:$R$51,3,TRUE),"")</f>
        <v/>
      </c>
      <c r="AT174" s="225">
        <f>IFERROR(VLOOKUP(Y174&amp;G174&amp;H174,※編集不可※選択項目!X:Y,2,FALSE),0)</f>
        <v>0</v>
      </c>
      <c r="AU174" s="224">
        <f t="shared" si="70"/>
        <v>0</v>
      </c>
      <c r="AV174" s="224">
        <f>IFERROR(INDEX(※編集不可※選択項目!$S$3:$S$51,MATCH(BQ174,※編集不可※選択項目!$T$3:$T$51,0)),0)</f>
        <v>0</v>
      </c>
      <c r="AW174" s="224" t="str">
        <f t="shared" si="77"/>
        <v/>
      </c>
      <c r="AX174" s="224" t="str">
        <f>IF(BR174=※編集不可※選択項目!$L$3,VLOOKUP('新規登録用（本体）'!U174,※編集不可※選択項目!$P$2:$S$13,4,TRUE),AY174)</f>
        <v/>
      </c>
      <c r="AY174" s="224" t="str">
        <f>IF(BR174=※編集不可※選択項目!$L$15,VLOOKUP('新規登録用（本体）'!U174,※編集不可※選択項目!$P$14:$S$25,4,TRUE),AZ174)</f>
        <v/>
      </c>
      <c r="AZ174" s="224" t="str">
        <f>IF(BR174=※編集不可※選択項目!$L$27,VLOOKUP('新規登録用（本体）'!U174,※編集不可※選択項目!$P$26:$S$41,4,TRUE),BA174)</f>
        <v/>
      </c>
      <c r="BA174" s="224" t="str">
        <f>IF(BR174=※編集不可※選択項目!$L$43,VLOOKUP('新規登録用（本体）'!U174,※編集不可※選択項目!$P$42:$S$46,4,TRUE),BB174)</f>
        <v/>
      </c>
      <c r="BB174" s="224" t="str">
        <f>IF(BR174=※編集不可※選択項目!$L$48,VLOOKUP('新規登録用（本体）'!U174,※編集不可※選択項目!$P$47:$S$51,4,TRUE),"")</f>
        <v/>
      </c>
      <c r="BC174" s="225">
        <f>IFERROR(VLOOKUP(Y174&amp;G174&amp;H174,※編集不可※選択項目!X:Y,2,FALSE),0)</f>
        <v>0</v>
      </c>
      <c r="BD174" s="225">
        <f t="shared" si="71"/>
        <v>0</v>
      </c>
      <c r="BE174" s="225"/>
      <c r="BF174" s="225"/>
      <c r="BG174" s="225"/>
      <c r="BH174" s="225" t="str">
        <f t="shared" si="78"/>
        <v/>
      </c>
      <c r="BI174" s="226">
        <f t="shared" si="79"/>
        <v>0</v>
      </c>
      <c r="BJ174" s="226">
        <f t="shared" si="80"/>
        <v>0</v>
      </c>
      <c r="BK174" s="262">
        <f t="shared" si="74"/>
        <v>0</v>
      </c>
      <c r="BL174" s="226">
        <f t="shared" si="63"/>
        <v>0</v>
      </c>
      <c r="BM174" s="226" t="str">
        <f t="shared" si="81"/>
        <v/>
      </c>
      <c r="BN174" s="227">
        <f t="shared" si="82"/>
        <v>0</v>
      </c>
      <c r="BO174" s="227">
        <f t="shared" si="64"/>
        <v>0</v>
      </c>
      <c r="BP174" s="208" t="str">
        <f t="shared" si="65"/>
        <v>＜従来枠＞0 ＜トップ性能枠＞0</v>
      </c>
      <c r="BQ174" s="208" t="str">
        <f>'新規登録用（本体）'!G174&amp;'新規登録用（本体）'!H174&amp;'新規登録用（本体）'!I174</f>
        <v/>
      </c>
      <c r="BR174" s="126" t="str">
        <f t="shared" si="83"/>
        <v/>
      </c>
      <c r="BS174" s="208" t="str">
        <f t="shared" si="84"/>
        <v/>
      </c>
      <c r="BT174" s="227">
        <f t="shared" si="72"/>
        <v>0</v>
      </c>
    </row>
    <row r="175" spans="1:72" s="208" customFormat="1" ht="25.35" customHeight="1" x14ac:dyDescent="0.2">
      <c r="A175" s="210">
        <f t="shared" si="66"/>
        <v>164</v>
      </c>
      <c r="B175" s="171" t="str">
        <f t="shared" si="62"/>
        <v/>
      </c>
      <c r="C175" s="44"/>
      <c r="D175" s="17" t="str">
        <f t="shared" si="67"/>
        <v/>
      </c>
      <c r="E175" s="17" t="str">
        <f t="shared" si="68"/>
        <v/>
      </c>
      <c r="F175" s="97"/>
      <c r="G175" s="16"/>
      <c r="H175" s="15"/>
      <c r="I175" s="17" t="str">
        <f>IF(OR(G175="",H175="",U175=""),"",IFERROR(VLOOKUP(G175&amp;H175&amp;U175,※編集不可※選択項目!$M$3:$R$51,5,FALSE),"該当なし"))</f>
        <v/>
      </c>
      <c r="J175" s="97"/>
      <c r="K175" s="15"/>
      <c r="L175" s="248"/>
      <c r="M175" s="15"/>
      <c r="N175" s="97"/>
      <c r="O175" s="97"/>
      <c r="P175" s="97"/>
      <c r="Q175" s="97"/>
      <c r="R175" s="97"/>
      <c r="S175" s="18" t="str">
        <f t="shared" si="75"/>
        <v/>
      </c>
      <c r="T175" s="15"/>
      <c r="U175" s="15"/>
      <c r="V175" s="15"/>
      <c r="W175" s="15"/>
      <c r="X175" s="15"/>
      <c r="Y175" s="15"/>
      <c r="Z175" s="16"/>
      <c r="AA175" s="16"/>
      <c r="AB175" s="101" t="str">
        <f>IF($C175&lt;&gt;"",※編集不可※選択項目!$J$2,"")</f>
        <v/>
      </c>
      <c r="AC175" s="23"/>
      <c r="AD175" s="97"/>
      <c r="AE175" s="99"/>
      <c r="AF175" s="201" t="str">
        <f t="shared" si="73"/>
        <v>-</v>
      </c>
      <c r="AG175" s="219"/>
      <c r="AH175" s="220"/>
      <c r="AI175" s="121" t="str">
        <f t="shared" si="69"/>
        <v/>
      </c>
      <c r="AJ175" s="221"/>
      <c r="AK175" s="222"/>
      <c r="AL175" s="223"/>
      <c r="AM175" s="224">
        <f>IFERROR(INDEX(※編集不可※選択項目!$R$3:$R$51,MATCH(BQ175,※編集不可※選択項目!$T$3:$T$51,0)),0)</f>
        <v>0</v>
      </c>
      <c r="AN175" s="224" t="str">
        <f t="shared" si="76"/>
        <v/>
      </c>
      <c r="AO175" s="224" t="str">
        <f>IF(BR175=※編集不可※選択項目!$L$3,VLOOKUP('新規登録用（本体）'!U175,※編集不可※選択項目!$P$2:$R$13,3,TRUE),AP175)</f>
        <v/>
      </c>
      <c r="AP175" s="224" t="str">
        <f>IF(BR175=※編集不可※選択項目!$L$15,VLOOKUP('新規登録用（本体）'!U175,※編集不可※選択項目!$P$14:$R$25,3,TRUE),AQ175)</f>
        <v/>
      </c>
      <c r="AQ175" s="224" t="str">
        <f>IF(BR175=※編集不可※選択項目!$L$27,VLOOKUP('新規登録用（本体）'!U175,※編集不可※選択項目!$P$26:$R$41,3,TRUE),AR175)</f>
        <v/>
      </c>
      <c r="AR175" s="224" t="str">
        <f>IF(BR175=※編集不可※選択項目!$L$43,VLOOKUP('新規登録用（本体）'!U175,※編集不可※選択項目!$P$42:$R$46,3,TRUE),AS175)</f>
        <v/>
      </c>
      <c r="AS175" s="224" t="str">
        <f>IF(BR175=※編集不可※選択項目!$L$48,VLOOKUP('新規登録用（本体）'!U175,※編集不可※選択項目!$P$47:$R$51,3,TRUE),"")</f>
        <v/>
      </c>
      <c r="AT175" s="225">
        <f>IFERROR(VLOOKUP(Y175&amp;G175&amp;H175,※編集不可※選択項目!X:Y,2,FALSE),0)</f>
        <v>0</v>
      </c>
      <c r="AU175" s="224">
        <f t="shared" si="70"/>
        <v>0</v>
      </c>
      <c r="AV175" s="224">
        <f>IFERROR(INDEX(※編集不可※選択項目!$S$3:$S$51,MATCH(BQ175,※編集不可※選択項目!$T$3:$T$51,0)),0)</f>
        <v>0</v>
      </c>
      <c r="AW175" s="224" t="str">
        <f t="shared" si="77"/>
        <v/>
      </c>
      <c r="AX175" s="224" t="str">
        <f>IF(BR175=※編集不可※選択項目!$L$3,VLOOKUP('新規登録用（本体）'!U175,※編集不可※選択項目!$P$2:$S$13,4,TRUE),AY175)</f>
        <v/>
      </c>
      <c r="AY175" s="224" t="str">
        <f>IF(BR175=※編集不可※選択項目!$L$15,VLOOKUP('新規登録用（本体）'!U175,※編集不可※選択項目!$P$14:$S$25,4,TRUE),AZ175)</f>
        <v/>
      </c>
      <c r="AZ175" s="224" t="str">
        <f>IF(BR175=※編集不可※選択項目!$L$27,VLOOKUP('新規登録用（本体）'!U175,※編集不可※選択項目!$P$26:$S$41,4,TRUE),BA175)</f>
        <v/>
      </c>
      <c r="BA175" s="224" t="str">
        <f>IF(BR175=※編集不可※選択項目!$L$43,VLOOKUP('新規登録用（本体）'!U175,※編集不可※選択項目!$P$42:$S$46,4,TRUE),BB175)</f>
        <v/>
      </c>
      <c r="BB175" s="224" t="str">
        <f>IF(BR175=※編集不可※選択項目!$L$48,VLOOKUP('新規登録用（本体）'!U175,※編集不可※選択項目!$P$47:$S$51,4,TRUE),"")</f>
        <v/>
      </c>
      <c r="BC175" s="225">
        <f>IFERROR(VLOOKUP(Y175&amp;G175&amp;H175,※編集不可※選択項目!X:Y,2,FALSE),0)</f>
        <v>0</v>
      </c>
      <c r="BD175" s="225">
        <f t="shared" si="71"/>
        <v>0</v>
      </c>
      <c r="BE175" s="225"/>
      <c r="BF175" s="225"/>
      <c r="BG175" s="225"/>
      <c r="BH175" s="225" t="str">
        <f t="shared" si="78"/>
        <v/>
      </c>
      <c r="BI175" s="226">
        <f t="shared" si="79"/>
        <v>0</v>
      </c>
      <c r="BJ175" s="226">
        <f t="shared" si="80"/>
        <v>0</v>
      </c>
      <c r="BK175" s="262">
        <f t="shared" si="74"/>
        <v>0</v>
      </c>
      <c r="BL175" s="226">
        <f t="shared" si="63"/>
        <v>0</v>
      </c>
      <c r="BM175" s="226" t="str">
        <f t="shared" si="81"/>
        <v/>
      </c>
      <c r="BN175" s="227">
        <f t="shared" si="82"/>
        <v>0</v>
      </c>
      <c r="BO175" s="227">
        <f t="shared" si="64"/>
        <v>0</v>
      </c>
      <c r="BP175" s="208" t="str">
        <f t="shared" si="65"/>
        <v>＜従来枠＞0 ＜トップ性能枠＞0</v>
      </c>
      <c r="BQ175" s="208" t="str">
        <f>'新規登録用（本体）'!G175&amp;'新規登録用（本体）'!H175&amp;'新規登録用（本体）'!I175</f>
        <v/>
      </c>
      <c r="BR175" s="126" t="str">
        <f t="shared" si="83"/>
        <v/>
      </c>
      <c r="BS175" s="208" t="str">
        <f t="shared" si="84"/>
        <v/>
      </c>
      <c r="BT175" s="227">
        <f t="shared" si="72"/>
        <v>0</v>
      </c>
    </row>
    <row r="176" spans="1:72" s="208" customFormat="1" ht="25.35" customHeight="1" x14ac:dyDescent="0.2">
      <c r="A176" s="210">
        <f t="shared" si="66"/>
        <v>165</v>
      </c>
      <c r="B176" s="171" t="str">
        <f t="shared" si="62"/>
        <v/>
      </c>
      <c r="C176" s="44"/>
      <c r="D176" s="17" t="str">
        <f t="shared" si="67"/>
        <v/>
      </c>
      <c r="E176" s="17" t="str">
        <f t="shared" si="68"/>
        <v/>
      </c>
      <c r="F176" s="97"/>
      <c r="G176" s="16"/>
      <c r="H176" s="15"/>
      <c r="I176" s="17" t="str">
        <f>IF(OR(G176="",H176="",U176=""),"",IFERROR(VLOOKUP(G176&amp;H176&amp;U176,※編集不可※選択項目!$M$3:$R$51,5,FALSE),"該当なし"))</f>
        <v/>
      </c>
      <c r="J176" s="97"/>
      <c r="K176" s="15"/>
      <c r="L176" s="248"/>
      <c r="M176" s="15"/>
      <c r="N176" s="97"/>
      <c r="O176" s="97"/>
      <c r="P176" s="97"/>
      <c r="Q176" s="97"/>
      <c r="R176" s="97"/>
      <c r="S176" s="18" t="str">
        <f t="shared" si="75"/>
        <v/>
      </c>
      <c r="T176" s="15"/>
      <c r="U176" s="15"/>
      <c r="V176" s="15"/>
      <c r="W176" s="15"/>
      <c r="X176" s="15"/>
      <c r="Y176" s="15"/>
      <c r="Z176" s="16"/>
      <c r="AA176" s="16"/>
      <c r="AB176" s="101" t="str">
        <f>IF($C176&lt;&gt;"",※編集不可※選択項目!$J$2,"")</f>
        <v/>
      </c>
      <c r="AC176" s="23"/>
      <c r="AD176" s="97"/>
      <c r="AE176" s="99"/>
      <c r="AF176" s="201" t="str">
        <f t="shared" si="73"/>
        <v>-</v>
      </c>
      <c r="AG176" s="219"/>
      <c r="AH176" s="220"/>
      <c r="AI176" s="121" t="str">
        <f t="shared" si="69"/>
        <v/>
      </c>
      <c r="AJ176" s="221"/>
      <c r="AK176" s="222"/>
      <c r="AL176" s="223"/>
      <c r="AM176" s="224">
        <f>IFERROR(INDEX(※編集不可※選択項目!$R$3:$R$51,MATCH(BQ176,※編集不可※選択項目!$T$3:$T$51,0)),0)</f>
        <v>0</v>
      </c>
      <c r="AN176" s="224" t="str">
        <f t="shared" si="76"/>
        <v/>
      </c>
      <c r="AO176" s="224" t="str">
        <f>IF(BR176=※編集不可※選択項目!$L$3,VLOOKUP('新規登録用（本体）'!U176,※編集不可※選択項目!$P$2:$R$13,3,TRUE),AP176)</f>
        <v/>
      </c>
      <c r="AP176" s="224" t="str">
        <f>IF(BR176=※編集不可※選択項目!$L$15,VLOOKUP('新規登録用（本体）'!U176,※編集不可※選択項目!$P$14:$R$25,3,TRUE),AQ176)</f>
        <v/>
      </c>
      <c r="AQ176" s="224" t="str">
        <f>IF(BR176=※編集不可※選択項目!$L$27,VLOOKUP('新規登録用（本体）'!U176,※編集不可※選択項目!$P$26:$R$41,3,TRUE),AR176)</f>
        <v/>
      </c>
      <c r="AR176" s="224" t="str">
        <f>IF(BR176=※編集不可※選択項目!$L$43,VLOOKUP('新規登録用（本体）'!U176,※編集不可※選択項目!$P$42:$R$46,3,TRUE),AS176)</f>
        <v/>
      </c>
      <c r="AS176" s="224" t="str">
        <f>IF(BR176=※編集不可※選択項目!$L$48,VLOOKUP('新規登録用（本体）'!U176,※編集不可※選択項目!$P$47:$R$51,3,TRUE),"")</f>
        <v/>
      </c>
      <c r="AT176" s="225">
        <f>IFERROR(VLOOKUP(Y176&amp;G176&amp;H176,※編集不可※選択項目!X:Y,2,FALSE),0)</f>
        <v>0</v>
      </c>
      <c r="AU176" s="224">
        <f t="shared" si="70"/>
        <v>0</v>
      </c>
      <c r="AV176" s="224">
        <f>IFERROR(INDEX(※編集不可※選択項目!$S$3:$S$51,MATCH(BQ176,※編集不可※選択項目!$T$3:$T$51,0)),0)</f>
        <v>0</v>
      </c>
      <c r="AW176" s="224" t="str">
        <f t="shared" si="77"/>
        <v/>
      </c>
      <c r="AX176" s="224" t="str">
        <f>IF(BR176=※編集不可※選択項目!$L$3,VLOOKUP('新規登録用（本体）'!U176,※編集不可※選択項目!$P$2:$S$13,4,TRUE),AY176)</f>
        <v/>
      </c>
      <c r="AY176" s="224" t="str">
        <f>IF(BR176=※編集不可※選択項目!$L$15,VLOOKUP('新規登録用（本体）'!U176,※編集不可※選択項目!$P$14:$S$25,4,TRUE),AZ176)</f>
        <v/>
      </c>
      <c r="AZ176" s="224" t="str">
        <f>IF(BR176=※編集不可※選択項目!$L$27,VLOOKUP('新規登録用（本体）'!U176,※編集不可※選択項目!$P$26:$S$41,4,TRUE),BA176)</f>
        <v/>
      </c>
      <c r="BA176" s="224" t="str">
        <f>IF(BR176=※編集不可※選択項目!$L$43,VLOOKUP('新規登録用（本体）'!U176,※編集不可※選択項目!$P$42:$S$46,4,TRUE),BB176)</f>
        <v/>
      </c>
      <c r="BB176" s="224" t="str">
        <f>IF(BR176=※編集不可※選択項目!$L$48,VLOOKUP('新規登録用（本体）'!U176,※編集不可※選択項目!$P$47:$S$51,4,TRUE),"")</f>
        <v/>
      </c>
      <c r="BC176" s="225">
        <f>IFERROR(VLOOKUP(Y176&amp;G176&amp;H176,※編集不可※選択項目!X:Y,2,FALSE),0)</f>
        <v>0</v>
      </c>
      <c r="BD176" s="225">
        <f t="shared" si="71"/>
        <v>0</v>
      </c>
      <c r="BE176" s="225"/>
      <c r="BF176" s="225"/>
      <c r="BG176" s="225"/>
      <c r="BH176" s="225" t="str">
        <f t="shared" si="78"/>
        <v/>
      </c>
      <c r="BI176" s="226">
        <f t="shared" si="79"/>
        <v>0</v>
      </c>
      <c r="BJ176" s="226">
        <f t="shared" si="80"/>
        <v>0</v>
      </c>
      <c r="BK176" s="262">
        <f t="shared" si="74"/>
        <v>0</v>
      </c>
      <c r="BL176" s="226">
        <f t="shared" si="63"/>
        <v>0</v>
      </c>
      <c r="BM176" s="226" t="str">
        <f t="shared" si="81"/>
        <v/>
      </c>
      <c r="BN176" s="227">
        <f t="shared" si="82"/>
        <v>0</v>
      </c>
      <c r="BO176" s="227">
        <f t="shared" si="64"/>
        <v>0</v>
      </c>
      <c r="BP176" s="208" t="str">
        <f t="shared" si="65"/>
        <v>＜従来枠＞0 ＜トップ性能枠＞0</v>
      </c>
      <c r="BQ176" s="208" t="str">
        <f>'新規登録用（本体）'!G176&amp;'新規登録用（本体）'!H176&amp;'新規登録用（本体）'!I176</f>
        <v/>
      </c>
      <c r="BR176" s="126" t="str">
        <f t="shared" si="83"/>
        <v/>
      </c>
      <c r="BS176" s="208" t="str">
        <f t="shared" si="84"/>
        <v/>
      </c>
      <c r="BT176" s="227">
        <f t="shared" si="72"/>
        <v>0</v>
      </c>
    </row>
    <row r="177" spans="1:72" s="208" customFormat="1" ht="25.35" customHeight="1" x14ac:dyDescent="0.2">
      <c r="A177" s="210">
        <f t="shared" si="66"/>
        <v>166</v>
      </c>
      <c r="B177" s="171" t="str">
        <f t="shared" si="62"/>
        <v/>
      </c>
      <c r="C177" s="44"/>
      <c r="D177" s="17" t="str">
        <f t="shared" si="67"/>
        <v/>
      </c>
      <c r="E177" s="17" t="str">
        <f t="shared" si="68"/>
        <v/>
      </c>
      <c r="F177" s="97"/>
      <c r="G177" s="16"/>
      <c r="H177" s="15"/>
      <c r="I177" s="17" t="str">
        <f>IF(OR(G177="",H177="",U177=""),"",IFERROR(VLOOKUP(G177&amp;H177&amp;U177,※編集不可※選択項目!$M$3:$R$51,5,FALSE),"該当なし"))</f>
        <v/>
      </c>
      <c r="J177" s="97"/>
      <c r="K177" s="15"/>
      <c r="L177" s="248"/>
      <c r="M177" s="15"/>
      <c r="N177" s="97"/>
      <c r="O177" s="97"/>
      <c r="P177" s="97"/>
      <c r="Q177" s="97"/>
      <c r="R177" s="97"/>
      <c r="S177" s="18" t="str">
        <f t="shared" si="75"/>
        <v/>
      </c>
      <c r="T177" s="15"/>
      <c r="U177" s="15"/>
      <c r="V177" s="15"/>
      <c r="W177" s="15"/>
      <c r="X177" s="15"/>
      <c r="Y177" s="15"/>
      <c r="Z177" s="16"/>
      <c r="AA177" s="16"/>
      <c r="AB177" s="101" t="str">
        <f>IF($C177&lt;&gt;"",※編集不可※選択項目!$J$2,"")</f>
        <v/>
      </c>
      <c r="AC177" s="23"/>
      <c r="AD177" s="97"/>
      <c r="AE177" s="99"/>
      <c r="AF177" s="201" t="str">
        <f t="shared" si="73"/>
        <v>-</v>
      </c>
      <c r="AG177" s="219"/>
      <c r="AH177" s="220"/>
      <c r="AI177" s="121" t="str">
        <f t="shared" si="69"/>
        <v/>
      </c>
      <c r="AJ177" s="221"/>
      <c r="AK177" s="222"/>
      <c r="AL177" s="223"/>
      <c r="AM177" s="224">
        <f>IFERROR(INDEX(※編集不可※選択項目!$R$3:$R$51,MATCH(BQ177,※編集不可※選択項目!$T$3:$T$51,0)),0)</f>
        <v>0</v>
      </c>
      <c r="AN177" s="224" t="str">
        <f t="shared" si="76"/>
        <v/>
      </c>
      <c r="AO177" s="224" t="str">
        <f>IF(BR177=※編集不可※選択項目!$L$3,VLOOKUP('新規登録用（本体）'!U177,※編集不可※選択項目!$P$2:$R$13,3,TRUE),AP177)</f>
        <v/>
      </c>
      <c r="AP177" s="224" t="str">
        <f>IF(BR177=※編集不可※選択項目!$L$15,VLOOKUP('新規登録用（本体）'!U177,※編集不可※選択項目!$P$14:$R$25,3,TRUE),AQ177)</f>
        <v/>
      </c>
      <c r="AQ177" s="224" t="str">
        <f>IF(BR177=※編集不可※選択項目!$L$27,VLOOKUP('新規登録用（本体）'!U177,※編集不可※選択項目!$P$26:$R$41,3,TRUE),AR177)</f>
        <v/>
      </c>
      <c r="AR177" s="224" t="str">
        <f>IF(BR177=※編集不可※選択項目!$L$43,VLOOKUP('新規登録用（本体）'!U177,※編集不可※選択項目!$P$42:$R$46,3,TRUE),AS177)</f>
        <v/>
      </c>
      <c r="AS177" s="224" t="str">
        <f>IF(BR177=※編集不可※選択項目!$L$48,VLOOKUP('新規登録用（本体）'!U177,※編集不可※選択項目!$P$47:$R$51,3,TRUE),"")</f>
        <v/>
      </c>
      <c r="AT177" s="225">
        <f>IFERROR(VLOOKUP(Y177&amp;G177&amp;H177,※編集不可※選択項目!X:Y,2,FALSE),0)</f>
        <v>0</v>
      </c>
      <c r="AU177" s="224">
        <f t="shared" si="70"/>
        <v>0</v>
      </c>
      <c r="AV177" s="224">
        <f>IFERROR(INDEX(※編集不可※選択項目!$S$3:$S$51,MATCH(BQ177,※編集不可※選択項目!$T$3:$T$51,0)),0)</f>
        <v>0</v>
      </c>
      <c r="AW177" s="224" t="str">
        <f t="shared" si="77"/>
        <v/>
      </c>
      <c r="AX177" s="224" t="str">
        <f>IF(BR177=※編集不可※選択項目!$L$3,VLOOKUP('新規登録用（本体）'!U177,※編集不可※選択項目!$P$2:$S$13,4,TRUE),AY177)</f>
        <v/>
      </c>
      <c r="AY177" s="224" t="str">
        <f>IF(BR177=※編集不可※選択項目!$L$15,VLOOKUP('新規登録用（本体）'!U177,※編集不可※選択項目!$P$14:$S$25,4,TRUE),AZ177)</f>
        <v/>
      </c>
      <c r="AZ177" s="224" t="str">
        <f>IF(BR177=※編集不可※選択項目!$L$27,VLOOKUP('新規登録用（本体）'!U177,※編集不可※選択項目!$P$26:$S$41,4,TRUE),BA177)</f>
        <v/>
      </c>
      <c r="BA177" s="224" t="str">
        <f>IF(BR177=※編集不可※選択項目!$L$43,VLOOKUP('新規登録用（本体）'!U177,※編集不可※選択項目!$P$42:$S$46,4,TRUE),BB177)</f>
        <v/>
      </c>
      <c r="BB177" s="224" t="str">
        <f>IF(BR177=※編集不可※選択項目!$L$48,VLOOKUP('新規登録用（本体）'!U177,※編集不可※選択項目!$P$47:$S$51,4,TRUE),"")</f>
        <v/>
      </c>
      <c r="BC177" s="225">
        <f>IFERROR(VLOOKUP(Y177&amp;G177&amp;H177,※編集不可※選択項目!X:Y,2,FALSE),0)</f>
        <v>0</v>
      </c>
      <c r="BD177" s="225">
        <f t="shared" si="71"/>
        <v>0</v>
      </c>
      <c r="BE177" s="225"/>
      <c r="BF177" s="225"/>
      <c r="BG177" s="225"/>
      <c r="BH177" s="225" t="str">
        <f t="shared" si="78"/>
        <v/>
      </c>
      <c r="BI177" s="226">
        <f t="shared" si="79"/>
        <v>0</v>
      </c>
      <c r="BJ177" s="226">
        <f t="shared" si="80"/>
        <v>0</v>
      </c>
      <c r="BK177" s="262">
        <f t="shared" si="74"/>
        <v>0</v>
      </c>
      <c r="BL177" s="226">
        <f t="shared" si="63"/>
        <v>0</v>
      </c>
      <c r="BM177" s="226" t="str">
        <f t="shared" si="81"/>
        <v/>
      </c>
      <c r="BN177" s="227">
        <f t="shared" si="82"/>
        <v>0</v>
      </c>
      <c r="BO177" s="227">
        <f t="shared" si="64"/>
        <v>0</v>
      </c>
      <c r="BP177" s="208" t="str">
        <f t="shared" si="65"/>
        <v>＜従来枠＞0 ＜トップ性能枠＞0</v>
      </c>
      <c r="BQ177" s="208" t="str">
        <f>'新規登録用（本体）'!G177&amp;'新規登録用（本体）'!H177&amp;'新規登録用（本体）'!I177</f>
        <v/>
      </c>
      <c r="BR177" s="126" t="str">
        <f t="shared" si="83"/>
        <v/>
      </c>
      <c r="BS177" s="208" t="str">
        <f t="shared" si="84"/>
        <v/>
      </c>
      <c r="BT177" s="227">
        <f t="shared" si="72"/>
        <v>0</v>
      </c>
    </row>
    <row r="178" spans="1:72" s="208" customFormat="1" ht="25.35" customHeight="1" x14ac:dyDescent="0.2">
      <c r="A178" s="210">
        <f t="shared" si="66"/>
        <v>167</v>
      </c>
      <c r="B178" s="171" t="str">
        <f t="shared" si="62"/>
        <v/>
      </c>
      <c r="C178" s="44"/>
      <c r="D178" s="17" t="str">
        <f t="shared" si="67"/>
        <v/>
      </c>
      <c r="E178" s="17" t="str">
        <f t="shared" si="68"/>
        <v/>
      </c>
      <c r="F178" s="97"/>
      <c r="G178" s="16"/>
      <c r="H178" s="15"/>
      <c r="I178" s="17" t="str">
        <f>IF(OR(G178="",H178="",U178=""),"",IFERROR(VLOOKUP(G178&amp;H178&amp;U178,※編集不可※選択項目!$M$3:$R$51,5,FALSE),"該当なし"))</f>
        <v/>
      </c>
      <c r="J178" s="97"/>
      <c r="K178" s="15"/>
      <c r="L178" s="248"/>
      <c r="M178" s="15"/>
      <c r="N178" s="97"/>
      <c r="O178" s="97"/>
      <c r="P178" s="97"/>
      <c r="Q178" s="97"/>
      <c r="R178" s="97"/>
      <c r="S178" s="18" t="str">
        <f t="shared" si="75"/>
        <v/>
      </c>
      <c r="T178" s="15"/>
      <c r="U178" s="15"/>
      <c r="V178" s="15"/>
      <c r="W178" s="15"/>
      <c r="X178" s="15"/>
      <c r="Y178" s="15"/>
      <c r="Z178" s="16"/>
      <c r="AA178" s="16"/>
      <c r="AB178" s="101" t="str">
        <f>IF($C178&lt;&gt;"",※編集不可※選択項目!$J$2,"")</f>
        <v/>
      </c>
      <c r="AC178" s="23"/>
      <c r="AD178" s="97"/>
      <c r="AE178" s="99"/>
      <c r="AF178" s="201" t="str">
        <f t="shared" si="73"/>
        <v>-</v>
      </c>
      <c r="AG178" s="219"/>
      <c r="AH178" s="220"/>
      <c r="AI178" s="121" t="str">
        <f t="shared" si="69"/>
        <v/>
      </c>
      <c r="AJ178" s="221"/>
      <c r="AK178" s="222"/>
      <c r="AL178" s="223"/>
      <c r="AM178" s="224">
        <f>IFERROR(INDEX(※編集不可※選択項目!$R$3:$R$51,MATCH(BQ178,※編集不可※選択項目!$T$3:$T$51,0)),0)</f>
        <v>0</v>
      </c>
      <c r="AN178" s="224" t="str">
        <f t="shared" si="76"/>
        <v/>
      </c>
      <c r="AO178" s="224" t="str">
        <f>IF(BR178=※編集不可※選択項目!$L$3,VLOOKUP('新規登録用（本体）'!U178,※編集不可※選択項目!$P$2:$R$13,3,TRUE),AP178)</f>
        <v/>
      </c>
      <c r="AP178" s="224" t="str">
        <f>IF(BR178=※編集不可※選択項目!$L$15,VLOOKUP('新規登録用（本体）'!U178,※編集不可※選択項目!$P$14:$R$25,3,TRUE),AQ178)</f>
        <v/>
      </c>
      <c r="AQ178" s="224" t="str">
        <f>IF(BR178=※編集不可※選択項目!$L$27,VLOOKUP('新規登録用（本体）'!U178,※編集不可※選択項目!$P$26:$R$41,3,TRUE),AR178)</f>
        <v/>
      </c>
      <c r="AR178" s="224" t="str">
        <f>IF(BR178=※編集不可※選択項目!$L$43,VLOOKUP('新規登録用（本体）'!U178,※編集不可※選択項目!$P$42:$R$46,3,TRUE),AS178)</f>
        <v/>
      </c>
      <c r="AS178" s="224" t="str">
        <f>IF(BR178=※編集不可※選択項目!$L$48,VLOOKUP('新規登録用（本体）'!U178,※編集不可※選択項目!$P$47:$R$51,3,TRUE),"")</f>
        <v/>
      </c>
      <c r="AT178" s="225">
        <f>IFERROR(VLOOKUP(Y178&amp;G178&amp;H178,※編集不可※選択項目!X:Y,2,FALSE),0)</f>
        <v>0</v>
      </c>
      <c r="AU178" s="224">
        <f t="shared" si="70"/>
        <v>0</v>
      </c>
      <c r="AV178" s="224">
        <f>IFERROR(INDEX(※編集不可※選択項目!$S$3:$S$51,MATCH(BQ178,※編集不可※選択項目!$T$3:$T$51,0)),0)</f>
        <v>0</v>
      </c>
      <c r="AW178" s="224" t="str">
        <f t="shared" si="77"/>
        <v/>
      </c>
      <c r="AX178" s="224" t="str">
        <f>IF(BR178=※編集不可※選択項目!$L$3,VLOOKUP('新規登録用（本体）'!U178,※編集不可※選択項目!$P$2:$S$13,4,TRUE),AY178)</f>
        <v/>
      </c>
      <c r="AY178" s="224" t="str">
        <f>IF(BR178=※編集不可※選択項目!$L$15,VLOOKUP('新規登録用（本体）'!U178,※編集不可※選択項目!$P$14:$S$25,4,TRUE),AZ178)</f>
        <v/>
      </c>
      <c r="AZ178" s="224" t="str">
        <f>IF(BR178=※編集不可※選択項目!$L$27,VLOOKUP('新規登録用（本体）'!U178,※編集不可※選択項目!$P$26:$S$41,4,TRUE),BA178)</f>
        <v/>
      </c>
      <c r="BA178" s="224" t="str">
        <f>IF(BR178=※編集不可※選択項目!$L$43,VLOOKUP('新規登録用（本体）'!U178,※編集不可※選択項目!$P$42:$S$46,4,TRUE),BB178)</f>
        <v/>
      </c>
      <c r="BB178" s="224" t="str">
        <f>IF(BR178=※編集不可※選択項目!$L$48,VLOOKUP('新規登録用（本体）'!U178,※編集不可※選択項目!$P$47:$S$51,4,TRUE),"")</f>
        <v/>
      </c>
      <c r="BC178" s="225">
        <f>IFERROR(VLOOKUP(Y178&amp;G178&amp;H178,※編集不可※選択項目!X:Y,2,FALSE),0)</f>
        <v>0</v>
      </c>
      <c r="BD178" s="225">
        <f t="shared" si="71"/>
        <v>0</v>
      </c>
      <c r="BE178" s="225"/>
      <c r="BF178" s="225"/>
      <c r="BG178" s="225"/>
      <c r="BH178" s="225" t="str">
        <f t="shared" si="78"/>
        <v/>
      </c>
      <c r="BI178" s="226">
        <f t="shared" si="79"/>
        <v>0</v>
      </c>
      <c r="BJ178" s="226">
        <f t="shared" si="80"/>
        <v>0</v>
      </c>
      <c r="BK178" s="262">
        <f t="shared" si="74"/>
        <v>0</v>
      </c>
      <c r="BL178" s="226">
        <f t="shared" si="63"/>
        <v>0</v>
      </c>
      <c r="BM178" s="226" t="str">
        <f t="shared" si="81"/>
        <v/>
      </c>
      <c r="BN178" s="227">
        <f t="shared" si="82"/>
        <v>0</v>
      </c>
      <c r="BO178" s="227">
        <f t="shared" si="64"/>
        <v>0</v>
      </c>
      <c r="BP178" s="208" t="str">
        <f t="shared" si="65"/>
        <v>＜従来枠＞0 ＜トップ性能枠＞0</v>
      </c>
      <c r="BQ178" s="208" t="str">
        <f>'新規登録用（本体）'!G178&amp;'新規登録用（本体）'!H178&amp;'新規登録用（本体）'!I178</f>
        <v/>
      </c>
      <c r="BR178" s="126" t="str">
        <f t="shared" si="83"/>
        <v/>
      </c>
      <c r="BS178" s="208" t="str">
        <f t="shared" si="84"/>
        <v/>
      </c>
      <c r="BT178" s="227">
        <f t="shared" si="72"/>
        <v>0</v>
      </c>
    </row>
    <row r="179" spans="1:72" s="208" customFormat="1" ht="25.35" customHeight="1" x14ac:dyDescent="0.2">
      <c r="A179" s="210">
        <f t="shared" si="66"/>
        <v>168</v>
      </c>
      <c r="B179" s="171" t="str">
        <f t="shared" si="62"/>
        <v/>
      </c>
      <c r="C179" s="44"/>
      <c r="D179" s="17" t="str">
        <f t="shared" si="67"/>
        <v/>
      </c>
      <c r="E179" s="17" t="str">
        <f t="shared" si="68"/>
        <v/>
      </c>
      <c r="F179" s="97"/>
      <c r="G179" s="16"/>
      <c r="H179" s="15"/>
      <c r="I179" s="17" t="str">
        <f>IF(OR(G179="",H179="",U179=""),"",IFERROR(VLOOKUP(G179&amp;H179&amp;U179,※編集不可※選択項目!$M$3:$R$51,5,FALSE),"該当なし"))</f>
        <v/>
      </c>
      <c r="J179" s="97"/>
      <c r="K179" s="15"/>
      <c r="L179" s="248"/>
      <c r="M179" s="15"/>
      <c r="N179" s="97"/>
      <c r="O179" s="97"/>
      <c r="P179" s="97"/>
      <c r="Q179" s="97"/>
      <c r="R179" s="97"/>
      <c r="S179" s="18" t="str">
        <f t="shared" si="75"/>
        <v/>
      </c>
      <c r="T179" s="15"/>
      <c r="U179" s="15"/>
      <c r="V179" s="15"/>
      <c r="W179" s="15"/>
      <c r="X179" s="15"/>
      <c r="Y179" s="15"/>
      <c r="Z179" s="16"/>
      <c r="AA179" s="16"/>
      <c r="AB179" s="101" t="str">
        <f>IF($C179&lt;&gt;"",※編集不可※選択項目!$J$2,"")</f>
        <v/>
      </c>
      <c r="AC179" s="23"/>
      <c r="AD179" s="97"/>
      <c r="AE179" s="99"/>
      <c r="AF179" s="201" t="str">
        <f t="shared" si="73"/>
        <v>-</v>
      </c>
      <c r="AG179" s="219"/>
      <c r="AH179" s="220"/>
      <c r="AI179" s="121" t="str">
        <f t="shared" si="69"/>
        <v/>
      </c>
      <c r="AJ179" s="221"/>
      <c r="AK179" s="222"/>
      <c r="AL179" s="223"/>
      <c r="AM179" s="224">
        <f>IFERROR(INDEX(※編集不可※選択項目!$R$3:$R$51,MATCH(BQ179,※編集不可※選択項目!$T$3:$T$51,0)),0)</f>
        <v>0</v>
      </c>
      <c r="AN179" s="224" t="str">
        <f t="shared" si="76"/>
        <v/>
      </c>
      <c r="AO179" s="224" t="str">
        <f>IF(BR179=※編集不可※選択項目!$L$3,VLOOKUP('新規登録用（本体）'!U179,※編集不可※選択項目!$P$2:$R$13,3,TRUE),AP179)</f>
        <v/>
      </c>
      <c r="AP179" s="224" t="str">
        <f>IF(BR179=※編集不可※選択項目!$L$15,VLOOKUP('新規登録用（本体）'!U179,※編集不可※選択項目!$P$14:$R$25,3,TRUE),AQ179)</f>
        <v/>
      </c>
      <c r="AQ179" s="224" t="str">
        <f>IF(BR179=※編集不可※選択項目!$L$27,VLOOKUP('新規登録用（本体）'!U179,※編集不可※選択項目!$P$26:$R$41,3,TRUE),AR179)</f>
        <v/>
      </c>
      <c r="AR179" s="224" t="str">
        <f>IF(BR179=※編集不可※選択項目!$L$43,VLOOKUP('新規登録用（本体）'!U179,※編集不可※選択項目!$P$42:$R$46,3,TRUE),AS179)</f>
        <v/>
      </c>
      <c r="AS179" s="224" t="str">
        <f>IF(BR179=※編集不可※選択項目!$L$48,VLOOKUP('新規登録用（本体）'!U179,※編集不可※選択項目!$P$47:$R$51,3,TRUE),"")</f>
        <v/>
      </c>
      <c r="AT179" s="225">
        <f>IFERROR(VLOOKUP(Y179&amp;G179&amp;H179,※編集不可※選択項目!X:Y,2,FALSE),0)</f>
        <v>0</v>
      </c>
      <c r="AU179" s="224">
        <f t="shared" si="70"/>
        <v>0</v>
      </c>
      <c r="AV179" s="224">
        <f>IFERROR(INDEX(※編集不可※選択項目!$S$3:$S$51,MATCH(BQ179,※編集不可※選択項目!$T$3:$T$51,0)),0)</f>
        <v>0</v>
      </c>
      <c r="AW179" s="224" t="str">
        <f t="shared" si="77"/>
        <v/>
      </c>
      <c r="AX179" s="224" t="str">
        <f>IF(BR179=※編集不可※選択項目!$L$3,VLOOKUP('新規登録用（本体）'!U179,※編集不可※選択項目!$P$2:$S$13,4,TRUE),AY179)</f>
        <v/>
      </c>
      <c r="AY179" s="224" t="str">
        <f>IF(BR179=※編集不可※選択項目!$L$15,VLOOKUP('新規登録用（本体）'!U179,※編集不可※選択項目!$P$14:$S$25,4,TRUE),AZ179)</f>
        <v/>
      </c>
      <c r="AZ179" s="224" t="str">
        <f>IF(BR179=※編集不可※選択項目!$L$27,VLOOKUP('新規登録用（本体）'!U179,※編集不可※選択項目!$P$26:$S$41,4,TRUE),BA179)</f>
        <v/>
      </c>
      <c r="BA179" s="224" t="str">
        <f>IF(BR179=※編集不可※選択項目!$L$43,VLOOKUP('新規登録用（本体）'!U179,※編集不可※選択項目!$P$42:$S$46,4,TRUE),BB179)</f>
        <v/>
      </c>
      <c r="BB179" s="224" t="str">
        <f>IF(BR179=※編集不可※選択項目!$L$48,VLOOKUP('新規登録用（本体）'!U179,※編集不可※選択項目!$P$47:$S$51,4,TRUE),"")</f>
        <v/>
      </c>
      <c r="BC179" s="225">
        <f>IFERROR(VLOOKUP(Y179&amp;G179&amp;H179,※編集不可※選択項目!X:Y,2,FALSE),0)</f>
        <v>0</v>
      </c>
      <c r="BD179" s="225">
        <f t="shared" si="71"/>
        <v>0</v>
      </c>
      <c r="BE179" s="225"/>
      <c r="BF179" s="225"/>
      <c r="BG179" s="225"/>
      <c r="BH179" s="225" t="str">
        <f t="shared" si="78"/>
        <v/>
      </c>
      <c r="BI179" s="226">
        <f t="shared" si="79"/>
        <v>0</v>
      </c>
      <c r="BJ179" s="226">
        <f t="shared" si="80"/>
        <v>0</v>
      </c>
      <c r="BK179" s="262">
        <f t="shared" si="74"/>
        <v>0</v>
      </c>
      <c r="BL179" s="226">
        <f t="shared" si="63"/>
        <v>0</v>
      </c>
      <c r="BM179" s="226" t="str">
        <f t="shared" si="81"/>
        <v/>
      </c>
      <c r="BN179" s="227">
        <f t="shared" si="82"/>
        <v>0</v>
      </c>
      <c r="BO179" s="227">
        <f t="shared" si="64"/>
        <v>0</v>
      </c>
      <c r="BP179" s="208" t="str">
        <f t="shared" si="65"/>
        <v>＜従来枠＞0 ＜トップ性能枠＞0</v>
      </c>
      <c r="BQ179" s="208" t="str">
        <f>'新規登録用（本体）'!G179&amp;'新規登録用（本体）'!H179&amp;'新規登録用（本体）'!I179</f>
        <v/>
      </c>
      <c r="BR179" s="126" t="str">
        <f t="shared" si="83"/>
        <v/>
      </c>
      <c r="BS179" s="208" t="str">
        <f t="shared" si="84"/>
        <v/>
      </c>
      <c r="BT179" s="227">
        <f t="shared" si="72"/>
        <v>0</v>
      </c>
    </row>
    <row r="180" spans="1:72" s="208" customFormat="1" ht="25.35" customHeight="1" x14ac:dyDescent="0.2">
      <c r="A180" s="210">
        <f t="shared" si="66"/>
        <v>169</v>
      </c>
      <c r="B180" s="171" t="str">
        <f t="shared" si="62"/>
        <v/>
      </c>
      <c r="C180" s="44"/>
      <c r="D180" s="17" t="str">
        <f t="shared" si="67"/>
        <v/>
      </c>
      <c r="E180" s="17" t="str">
        <f t="shared" si="68"/>
        <v/>
      </c>
      <c r="F180" s="97"/>
      <c r="G180" s="16"/>
      <c r="H180" s="15"/>
      <c r="I180" s="17" t="str">
        <f>IF(OR(G180="",H180="",U180=""),"",IFERROR(VLOOKUP(G180&amp;H180&amp;U180,※編集不可※選択項目!$M$3:$R$51,5,FALSE),"該当なし"))</f>
        <v/>
      </c>
      <c r="J180" s="97"/>
      <c r="K180" s="15"/>
      <c r="L180" s="248"/>
      <c r="M180" s="15"/>
      <c r="N180" s="97"/>
      <c r="O180" s="97"/>
      <c r="P180" s="97"/>
      <c r="Q180" s="97"/>
      <c r="R180" s="97"/>
      <c r="S180" s="18" t="str">
        <f t="shared" si="75"/>
        <v/>
      </c>
      <c r="T180" s="15"/>
      <c r="U180" s="15"/>
      <c r="V180" s="15"/>
      <c r="W180" s="15"/>
      <c r="X180" s="15"/>
      <c r="Y180" s="15"/>
      <c r="Z180" s="16"/>
      <c r="AA180" s="16"/>
      <c r="AB180" s="101" t="str">
        <f>IF($C180&lt;&gt;"",※編集不可※選択項目!$J$2,"")</f>
        <v/>
      </c>
      <c r="AC180" s="23"/>
      <c r="AD180" s="97"/>
      <c r="AE180" s="99"/>
      <c r="AF180" s="201" t="str">
        <f t="shared" si="73"/>
        <v>-</v>
      </c>
      <c r="AG180" s="219"/>
      <c r="AH180" s="220"/>
      <c r="AI180" s="121" t="str">
        <f t="shared" si="69"/>
        <v/>
      </c>
      <c r="AJ180" s="221"/>
      <c r="AK180" s="222"/>
      <c r="AL180" s="223"/>
      <c r="AM180" s="224">
        <f>IFERROR(INDEX(※編集不可※選択項目!$R$3:$R$51,MATCH(BQ180,※編集不可※選択項目!$T$3:$T$51,0)),0)</f>
        <v>0</v>
      </c>
      <c r="AN180" s="224" t="str">
        <f t="shared" si="76"/>
        <v/>
      </c>
      <c r="AO180" s="224" t="str">
        <f>IF(BR180=※編集不可※選択項目!$L$3,VLOOKUP('新規登録用（本体）'!U180,※編集不可※選択項目!$P$2:$R$13,3,TRUE),AP180)</f>
        <v/>
      </c>
      <c r="AP180" s="224" t="str">
        <f>IF(BR180=※編集不可※選択項目!$L$15,VLOOKUP('新規登録用（本体）'!U180,※編集不可※選択項目!$P$14:$R$25,3,TRUE),AQ180)</f>
        <v/>
      </c>
      <c r="AQ180" s="224" t="str">
        <f>IF(BR180=※編集不可※選択項目!$L$27,VLOOKUP('新規登録用（本体）'!U180,※編集不可※選択項目!$P$26:$R$41,3,TRUE),AR180)</f>
        <v/>
      </c>
      <c r="AR180" s="224" t="str">
        <f>IF(BR180=※編集不可※選択項目!$L$43,VLOOKUP('新規登録用（本体）'!U180,※編集不可※選択項目!$P$42:$R$46,3,TRUE),AS180)</f>
        <v/>
      </c>
      <c r="AS180" s="224" t="str">
        <f>IF(BR180=※編集不可※選択項目!$L$48,VLOOKUP('新規登録用（本体）'!U180,※編集不可※選択項目!$P$47:$R$51,3,TRUE),"")</f>
        <v/>
      </c>
      <c r="AT180" s="225">
        <f>IFERROR(VLOOKUP(Y180&amp;G180&amp;H180,※編集不可※選択項目!X:Y,2,FALSE),0)</f>
        <v>0</v>
      </c>
      <c r="AU180" s="224">
        <f t="shared" si="70"/>
        <v>0</v>
      </c>
      <c r="AV180" s="224">
        <f>IFERROR(INDEX(※編集不可※選択項目!$S$3:$S$51,MATCH(BQ180,※編集不可※選択項目!$T$3:$T$51,0)),0)</f>
        <v>0</v>
      </c>
      <c r="AW180" s="224" t="str">
        <f t="shared" si="77"/>
        <v/>
      </c>
      <c r="AX180" s="224" t="str">
        <f>IF(BR180=※編集不可※選択項目!$L$3,VLOOKUP('新規登録用（本体）'!U180,※編集不可※選択項目!$P$2:$S$13,4,TRUE),AY180)</f>
        <v/>
      </c>
      <c r="AY180" s="224" t="str">
        <f>IF(BR180=※編集不可※選択項目!$L$15,VLOOKUP('新規登録用（本体）'!U180,※編集不可※選択項目!$P$14:$S$25,4,TRUE),AZ180)</f>
        <v/>
      </c>
      <c r="AZ180" s="224" t="str">
        <f>IF(BR180=※編集不可※選択項目!$L$27,VLOOKUP('新規登録用（本体）'!U180,※編集不可※選択項目!$P$26:$S$41,4,TRUE),BA180)</f>
        <v/>
      </c>
      <c r="BA180" s="224" t="str">
        <f>IF(BR180=※編集不可※選択項目!$L$43,VLOOKUP('新規登録用（本体）'!U180,※編集不可※選択項目!$P$42:$S$46,4,TRUE),BB180)</f>
        <v/>
      </c>
      <c r="BB180" s="224" t="str">
        <f>IF(BR180=※編集不可※選択項目!$L$48,VLOOKUP('新規登録用（本体）'!U180,※編集不可※選択項目!$P$47:$S$51,4,TRUE),"")</f>
        <v/>
      </c>
      <c r="BC180" s="225">
        <f>IFERROR(VLOOKUP(Y180&amp;G180&amp;H180,※編集不可※選択項目!X:Y,2,FALSE),0)</f>
        <v>0</v>
      </c>
      <c r="BD180" s="225">
        <f t="shared" si="71"/>
        <v>0</v>
      </c>
      <c r="BE180" s="225"/>
      <c r="BF180" s="225"/>
      <c r="BG180" s="225"/>
      <c r="BH180" s="225" t="str">
        <f t="shared" si="78"/>
        <v/>
      </c>
      <c r="BI180" s="226">
        <f t="shared" si="79"/>
        <v>0</v>
      </c>
      <c r="BJ180" s="226">
        <f t="shared" si="80"/>
        <v>0</v>
      </c>
      <c r="BK180" s="262">
        <f t="shared" si="74"/>
        <v>0</v>
      </c>
      <c r="BL180" s="226">
        <f t="shared" si="63"/>
        <v>0</v>
      </c>
      <c r="BM180" s="226" t="str">
        <f t="shared" si="81"/>
        <v/>
      </c>
      <c r="BN180" s="227">
        <f t="shared" si="82"/>
        <v>0</v>
      </c>
      <c r="BO180" s="227">
        <f t="shared" si="64"/>
        <v>0</v>
      </c>
      <c r="BP180" s="208" t="str">
        <f t="shared" si="65"/>
        <v>＜従来枠＞0 ＜トップ性能枠＞0</v>
      </c>
      <c r="BQ180" s="208" t="str">
        <f>'新規登録用（本体）'!G180&amp;'新規登録用（本体）'!H180&amp;'新規登録用（本体）'!I180</f>
        <v/>
      </c>
      <c r="BR180" s="126" t="str">
        <f t="shared" si="83"/>
        <v/>
      </c>
      <c r="BS180" s="208" t="str">
        <f t="shared" si="84"/>
        <v/>
      </c>
      <c r="BT180" s="227">
        <f t="shared" si="72"/>
        <v>0</v>
      </c>
    </row>
    <row r="181" spans="1:72" s="208" customFormat="1" ht="25.35" customHeight="1" x14ac:dyDescent="0.2">
      <c r="A181" s="210">
        <f t="shared" si="66"/>
        <v>170</v>
      </c>
      <c r="B181" s="171" t="str">
        <f t="shared" si="62"/>
        <v/>
      </c>
      <c r="C181" s="44"/>
      <c r="D181" s="17" t="str">
        <f t="shared" si="67"/>
        <v/>
      </c>
      <c r="E181" s="17" t="str">
        <f t="shared" si="68"/>
        <v/>
      </c>
      <c r="F181" s="97"/>
      <c r="G181" s="16"/>
      <c r="H181" s="15"/>
      <c r="I181" s="17" t="str">
        <f>IF(OR(G181="",H181="",U181=""),"",IFERROR(VLOOKUP(G181&amp;H181&amp;U181,※編集不可※選択項目!$M$3:$R$51,5,FALSE),"該当なし"))</f>
        <v/>
      </c>
      <c r="J181" s="97"/>
      <c r="K181" s="15"/>
      <c r="L181" s="248"/>
      <c r="M181" s="15"/>
      <c r="N181" s="97"/>
      <c r="O181" s="97"/>
      <c r="P181" s="97"/>
      <c r="Q181" s="97"/>
      <c r="R181" s="97"/>
      <c r="S181" s="18" t="str">
        <f t="shared" si="75"/>
        <v/>
      </c>
      <c r="T181" s="15"/>
      <c r="U181" s="15"/>
      <c r="V181" s="15"/>
      <c r="W181" s="15"/>
      <c r="X181" s="15"/>
      <c r="Y181" s="15"/>
      <c r="Z181" s="16"/>
      <c r="AA181" s="16"/>
      <c r="AB181" s="101" t="str">
        <f>IF($C181&lt;&gt;"",※編集不可※選択項目!$J$2,"")</f>
        <v/>
      </c>
      <c r="AC181" s="23"/>
      <c r="AD181" s="97"/>
      <c r="AE181" s="99"/>
      <c r="AF181" s="201" t="str">
        <f t="shared" si="73"/>
        <v>-</v>
      </c>
      <c r="AG181" s="219"/>
      <c r="AH181" s="220"/>
      <c r="AI181" s="121" t="str">
        <f t="shared" si="69"/>
        <v/>
      </c>
      <c r="AJ181" s="221"/>
      <c r="AK181" s="222"/>
      <c r="AL181" s="223"/>
      <c r="AM181" s="224">
        <f>IFERROR(INDEX(※編集不可※選択項目!$R$3:$R$51,MATCH(BQ181,※編集不可※選択項目!$T$3:$T$51,0)),0)</f>
        <v>0</v>
      </c>
      <c r="AN181" s="224" t="str">
        <f t="shared" si="76"/>
        <v/>
      </c>
      <c r="AO181" s="224" t="str">
        <f>IF(BR181=※編集不可※選択項目!$L$3,VLOOKUP('新規登録用（本体）'!U181,※編集不可※選択項目!$P$2:$R$13,3,TRUE),AP181)</f>
        <v/>
      </c>
      <c r="AP181" s="224" t="str">
        <f>IF(BR181=※編集不可※選択項目!$L$15,VLOOKUP('新規登録用（本体）'!U181,※編集不可※選択項目!$P$14:$R$25,3,TRUE),AQ181)</f>
        <v/>
      </c>
      <c r="AQ181" s="224" t="str">
        <f>IF(BR181=※編集不可※選択項目!$L$27,VLOOKUP('新規登録用（本体）'!U181,※編集不可※選択項目!$P$26:$R$41,3,TRUE),AR181)</f>
        <v/>
      </c>
      <c r="AR181" s="224" t="str">
        <f>IF(BR181=※編集不可※選択項目!$L$43,VLOOKUP('新規登録用（本体）'!U181,※編集不可※選択項目!$P$42:$R$46,3,TRUE),AS181)</f>
        <v/>
      </c>
      <c r="AS181" s="224" t="str">
        <f>IF(BR181=※編集不可※選択項目!$L$48,VLOOKUP('新規登録用（本体）'!U181,※編集不可※選択項目!$P$47:$R$51,3,TRUE),"")</f>
        <v/>
      </c>
      <c r="AT181" s="225">
        <f>IFERROR(VLOOKUP(Y181&amp;G181&amp;H181,※編集不可※選択項目!X:Y,2,FALSE),0)</f>
        <v>0</v>
      </c>
      <c r="AU181" s="224">
        <f t="shared" si="70"/>
        <v>0</v>
      </c>
      <c r="AV181" s="224">
        <f>IFERROR(INDEX(※編集不可※選択項目!$S$3:$S$51,MATCH(BQ181,※編集不可※選択項目!$T$3:$T$51,0)),0)</f>
        <v>0</v>
      </c>
      <c r="AW181" s="224" t="str">
        <f t="shared" si="77"/>
        <v/>
      </c>
      <c r="AX181" s="224" t="str">
        <f>IF(BR181=※編集不可※選択項目!$L$3,VLOOKUP('新規登録用（本体）'!U181,※編集不可※選択項目!$P$2:$S$13,4,TRUE),AY181)</f>
        <v/>
      </c>
      <c r="AY181" s="224" t="str">
        <f>IF(BR181=※編集不可※選択項目!$L$15,VLOOKUP('新規登録用（本体）'!U181,※編集不可※選択項目!$P$14:$S$25,4,TRUE),AZ181)</f>
        <v/>
      </c>
      <c r="AZ181" s="224" t="str">
        <f>IF(BR181=※編集不可※選択項目!$L$27,VLOOKUP('新規登録用（本体）'!U181,※編集不可※選択項目!$P$26:$S$41,4,TRUE),BA181)</f>
        <v/>
      </c>
      <c r="BA181" s="224" t="str">
        <f>IF(BR181=※編集不可※選択項目!$L$43,VLOOKUP('新規登録用（本体）'!U181,※編集不可※選択項目!$P$42:$S$46,4,TRUE),BB181)</f>
        <v/>
      </c>
      <c r="BB181" s="224" t="str">
        <f>IF(BR181=※編集不可※選択項目!$L$48,VLOOKUP('新規登録用（本体）'!U181,※編集不可※選択項目!$P$47:$S$51,4,TRUE),"")</f>
        <v/>
      </c>
      <c r="BC181" s="225">
        <f>IFERROR(VLOOKUP(Y181&amp;G181&amp;H181,※編集不可※選択項目!X:Y,2,FALSE),0)</f>
        <v>0</v>
      </c>
      <c r="BD181" s="225">
        <f t="shared" si="71"/>
        <v>0</v>
      </c>
      <c r="BE181" s="225"/>
      <c r="BF181" s="225"/>
      <c r="BG181" s="225"/>
      <c r="BH181" s="225" t="str">
        <f t="shared" si="78"/>
        <v/>
      </c>
      <c r="BI181" s="226">
        <f t="shared" si="79"/>
        <v>0</v>
      </c>
      <c r="BJ181" s="226">
        <f t="shared" si="80"/>
        <v>0</v>
      </c>
      <c r="BK181" s="262">
        <f t="shared" si="74"/>
        <v>0</v>
      </c>
      <c r="BL181" s="226">
        <f t="shared" si="63"/>
        <v>0</v>
      </c>
      <c r="BM181" s="226" t="str">
        <f t="shared" si="81"/>
        <v/>
      </c>
      <c r="BN181" s="227">
        <f t="shared" si="82"/>
        <v>0</v>
      </c>
      <c r="BO181" s="227">
        <f t="shared" si="64"/>
        <v>0</v>
      </c>
      <c r="BP181" s="208" t="str">
        <f t="shared" si="65"/>
        <v>＜従来枠＞0 ＜トップ性能枠＞0</v>
      </c>
      <c r="BQ181" s="208" t="str">
        <f>'新規登録用（本体）'!G181&amp;'新規登録用（本体）'!H181&amp;'新規登録用（本体）'!I181</f>
        <v/>
      </c>
      <c r="BR181" s="126" t="str">
        <f t="shared" si="83"/>
        <v/>
      </c>
      <c r="BS181" s="208" t="str">
        <f t="shared" si="84"/>
        <v/>
      </c>
      <c r="BT181" s="227">
        <f t="shared" si="72"/>
        <v>0</v>
      </c>
    </row>
    <row r="182" spans="1:72" s="208" customFormat="1" ht="25.35" customHeight="1" x14ac:dyDescent="0.2">
      <c r="A182" s="210">
        <f t="shared" si="66"/>
        <v>171</v>
      </c>
      <c r="B182" s="171" t="str">
        <f t="shared" si="62"/>
        <v/>
      </c>
      <c r="C182" s="44"/>
      <c r="D182" s="17" t="str">
        <f t="shared" si="67"/>
        <v/>
      </c>
      <c r="E182" s="17" t="str">
        <f t="shared" si="68"/>
        <v/>
      </c>
      <c r="F182" s="97"/>
      <c r="G182" s="16"/>
      <c r="H182" s="15"/>
      <c r="I182" s="17" t="str">
        <f>IF(OR(G182="",H182="",U182=""),"",IFERROR(VLOOKUP(G182&amp;H182&amp;U182,※編集不可※選択項目!$M$3:$R$51,5,FALSE),"該当なし"))</f>
        <v/>
      </c>
      <c r="J182" s="97"/>
      <c r="K182" s="15"/>
      <c r="L182" s="248"/>
      <c r="M182" s="15"/>
      <c r="N182" s="97"/>
      <c r="O182" s="97"/>
      <c r="P182" s="97"/>
      <c r="Q182" s="97"/>
      <c r="R182" s="97"/>
      <c r="S182" s="18" t="str">
        <f t="shared" si="75"/>
        <v/>
      </c>
      <c r="T182" s="15"/>
      <c r="U182" s="15"/>
      <c r="V182" s="15"/>
      <c r="W182" s="15"/>
      <c r="X182" s="15"/>
      <c r="Y182" s="15"/>
      <c r="Z182" s="16"/>
      <c r="AA182" s="16"/>
      <c r="AB182" s="101" t="str">
        <f>IF($C182&lt;&gt;"",※編集不可※選択項目!$J$2,"")</f>
        <v/>
      </c>
      <c r="AC182" s="23"/>
      <c r="AD182" s="97"/>
      <c r="AE182" s="99"/>
      <c r="AF182" s="201" t="str">
        <f t="shared" si="73"/>
        <v>-</v>
      </c>
      <c r="AG182" s="219"/>
      <c r="AH182" s="220"/>
      <c r="AI182" s="121" t="str">
        <f t="shared" si="69"/>
        <v/>
      </c>
      <c r="AJ182" s="221"/>
      <c r="AK182" s="222"/>
      <c r="AL182" s="223"/>
      <c r="AM182" s="224">
        <f>IFERROR(INDEX(※編集不可※選択項目!$R$3:$R$51,MATCH(BQ182,※編集不可※選択項目!$T$3:$T$51,0)),0)</f>
        <v>0</v>
      </c>
      <c r="AN182" s="224" t="str">
        <f t="shared" si="76"/>
        <v/>
      </c>
      <c r="AO182" s="224" t="str">
        <f>IF(BR182=※編集不可※選択項目!$L$3,VLOOKUP('新規登録用（本体）'!U182,※編集不可※選択項目!$P$2:$R$13,3,TRUE),AP182)</f>
        <v/>
      </c>
      <c r="AP182" s="224" t="str">
        <f>IF(BR182=※編集不可※選択項目!$L$15,VLOOKUP('新規登録用（本体）'!U182,※編集不可※選択項目!$P$14:$R$25,3,TRUE),AQ182)</f>
        <v/>
      </c>
      <c r="AQ182" s="224" t="str">
        <f>IF(BR182=※編集不可※選択項目!$L$27,VLOOKUP('新規登録用（本体）'!U182,※編集不可※選択項目!$P$26:$R$41,3,TRUE),AR182)</f>
        <v/>
      </c>
      <c r="AR182" s="224" t="str">
        <f>IF(BR182=※編集不可※選択項目!$L$43,VLOOKUP('新規登録用（本体）'!U182,※編集不可※選択項目!$P$42:$R$46,3,TRUE),AS182)</f>
        <v/>
      </c>
      <c r="AS182" s="224" t="str">
        <f>IF(BR182=※編集不可※選択項目!$L$48,VLOOKUP('新規登録用（本体）'!U182,※編集不可※選択項目!$P$47:$R$51,3,TRUE),"")</f>
        <v/>
      </c>
      <c r="AT182" s="225">
        <f>IFERROR(VLOOKUP(Y182&amp;G182&amp;H182,※編集不可※選択項目!X:Y,2,FALSE),0)</f>
        <v>0</v>
      </c>
      <c r="AU182" s="224">
        <f t="shared" si="70"/>
        <v>0</v>
      </c>
      <c r="AV182" s="224">
        <f>IFERROR(INDEX(※編集不可※選択項目!$S$3:$S$51,MATCH(BQ182,※編集不可※選択項目!$T$3:$T$51,0)),0)</f>
        <v>0</v>
      </c>
      <c r="AW182" s="224" t="str">
        <f t="shared" si="77"/>
        <v/>
      </c>
      <c r="AX182" s="224" t="str">
        <f>IF(BR182=※編集不可※選択項目!$L$3,VLOOKUP('新規登録用（本体）'!U182,※編集不可※選択項目!$P$2:$S$13,4,TRUE),AY182)</f>
        <v/>
      </c>
      <c r="AY182" s="224" t="str">
        <f>IF(BR182=※編集不可※選択項目!$L$15,VLOOKUP('新規登録用（本体）'!U182,※編集不可※選択項目!$P$14:$S$25,4,TRUE),AZ182)</f>
        <v/>
      </c>
      <c r="AZ182" s="224" t="str">
        <f>IF(BR182=※編集不可※選択項目!$L$27,VLOOKUP('新規登録用（本体）'!U182,※編集不可※選択項目!$P$26:$S$41,4,TRUE),BA182)</f>
        <v/>
      </c>
      <c r="BA182" s="224" t="str">
        <f>IF(BR182=※編集不可※選択項目!$L$43,VLOOKUP('新規登録用（本体）'!U182,※編集不可※選択項目!$P$42:$S$46,4,TRUE),BB182)</f>
        <v/>
      </c>
      <c r="BB182" s="224" t="str">
        <f>IF(BR182=※編集不可※選択項目!$L$48,VLOOKUP('新規登録用（本体）'!U182,※編集不可※選択項目!$P$47:$S$51,4,TRUE),"")</f>
        <v/>
      </c>
      <c r="BC182" s="225">
        <f>IFERROR(VLOOKUP(Y182&amp;G182&amp;H182,※編集不可※選択項目!X:Y,2,FALSE),0)</f>
        <v>0</v>
      </c>
      <c r="BD182" s="225">
        <f t="shared" si="71"/>
        <v>0</v>
      </c>
      <c r="BE182" s="225"/>
      <c r="BF182" s="225"/>
      <c r="BG182" s="225"/>
      <c r="BH182" s="225" t="str">
        <f t="shared" si="78"/>
        <v/>
      </c>
      <c r="BI182" s="226">
        <f t="shared" si="79"/>
        <v>0</v>
      </c>
      <c r="BJ182" s="226">
        <f t="shared" si="80"/>
        <v>0</v>
      </c>
      <c r="BK182" s="262">
        <f t="shared" si="74"/>
        <v>0</v>
      </c>
      <c r="BL182" s="226">
        <f t="shared" si="63"/>
        <v>0</v>
      </c>
      <c r="BM182" s="226" t="str">
        <f t="shared" si="81"/>
        <v/>
      </c>
      <c r="BN182" s="227">
        <f t="shared" si="82"/>
        <v>0</v>
      </c>
      <c r="BO182" s="227">
        <f t="shared" si="64"/>
        <v>0</v>
      </c>
      <c r="BP182" s="208" t="str">
        <f t="shared" si="65"/>
        <v>＜従来枠＞0 ＜トップ性能枠＞0</v>
      </c>
      <c r="BQ182" s="208" t="str">
        <f>'新規登録用（本体）'!G182&amp;'新規登録用（本体）'!H182&amp;'新規登録用（本体）'!I182</f>
        <v/>
      </c>
      <c r="BR182" s="126" t="str">
        <f t="shared" si="83"/>
        <v/>
      </c>
      <c r="BS182" s="208" t="str">
        <f t="shared" si="84"/>
        <v/>
      </c>
      <c r="BT182" s="227">
        <f t="shared" si="72"/>
        <v>0</v>
      </c>
    </row>
    <row r="183" spans="1:72" s="208" customFormat="1" ht="25.35" customHeight="1" x14ac:dyDescent="0.2">
      <c r="A183" s="210">
        <f t="shared" si="66"/>
        <v>172</v>
      </c>
      <c r="B183" s="171" t="str">
        <f t="shared" si="62"/>
        <v/>
      </c>
      <c r="C183" s="44"/>
      <c r="D183" s="17" t="str">
        <f t="shared" si="67"/>
        <v/>
      </c>
      <c r="E183" s="17" t="str">
        <f t="shared" si="68"/>
        <v/>
      </c>
      <c r="F183" s="97"/>
      <c r="G183" s="16"/>
      <c r="H183" s="15"/>
      <c r="I183" s="17" t="str">
        <f>IF(OR(G183="",H183="",U183=""),"",IFERROR(VLOOKUP(G183&amp;H183&amp;U183,※編集不可※選択項目!$M$3:$R$51,5,FALSE),"該当なし"))</f>
        <v/>
      </c>
      <c r="J183" s="97"/>
      <c r="K183" s="15"/>
      <c r="L183" s="248"/>
      <c r="M183" s="15"/>
      <c r="N183" s="97"/>
      <c r="O183" s="97"/>
      <c r="P183" s="97"/>
      <c r="Q183" s="97"/>
      <c r="R183" s="97"/>
      <c r="S183" s="18" t="str">
        <f t="shared" si="75"/>
        <v/>
      </c>
      <c r="T183" s="15"/>
      <c r="U183" s="15"/>
      <c r="V183" s="15"/>
      <c r="W183" s="15"/>
      <c r="X183" s="15"/>
      <c r="Y183" s="15"/>
      <c r="Z183" s="16"/>
      <c r="AA183" s="16"/>
      <c r="AB183" s="101" t="str">
        <f>IF($C183&lt;&gt;"",※編集不可※選択項目!$J$2,"")</f>
        <v/>
      </c>
      <c r="AC183" s="23"/>
      <c r="AD183" s="97"/>
      <c r="AE183" s="99"/>
      <c r="AF183" s="201" t="str">
        <f t="shared" si="73"/>
        <v>-</v>
      </c>
      <c r="AG183" s="219"/>
      <c r="AH183" s="220"/>
      <c r="AI183" s="121" t="str">
        <f t="shared" si="69"/>
        <v/>
      </c>
      <c r="AJ183" s="221"/>
      <c r="AK183" s="222"/>
      <c r="AL183" s="223"/>
      <c r="AM183" s="224">
        <f>IFERROR(INDEX(※編集不可※選択項目!$R$3:$R$51,MATCH(BQ183,※編集不可※選択項目!$T$3:$T$51,0)),0)</f>
        <v>0</v>
      </c>
      <c r="AN183" s="224" t="str">
        <f t="shared" si="76"/>
        <v/>
      </c>
      <c r="AO183" s="224" t="str">
        <f>IF(BR183=※編集不可※選択項目!$L$3,VLOOKUP('新規登録用（本体）'!U183,※編集不可※選択項目!$P$2:$R$13,3,TRUE),AP183)</f>
        <v/>
      </c>
      <c r="AP183" s="224" t="str">
        <f>IF(BR183=※編集不可※選択項目!$L$15,VLOOKUP('新規登録用（本体）'!U183,※編集不可※選択項目!$P$14:$R$25,3,TRUE),AQ183)</f>
        <v/>
      </c>
      <c r="AQ183" s="224" t="str">
        <f>IF(BR183=※編集不可※選択項目!$L$27,VLOOKUP('新規登録用（本体）'!U183,※編集不可※選択項目!$P$26:$R$41,3,TRUE),AR183)</f>
        <v/>
      </c>
      <c r="AR183" s="224" t="str">
        <f>IF(BR183=※編集不可※選択項目!$L$43,VLOOKUP('新規登録用（本体）'!U183,※編集不可※選択項目!$P$42:$R$46,3,TRUE),AS183)</f>
        <v/>
      </c>
      <c r="AS183" s="224" t="str">
        <f>IF(BR183=※編集不可※選択項目!$L$48,VLOOKUP('新規登録用（本体）'!U183,※編集不可※選択項目!$P$47:$R$51,3,TRUE),"")</f>
        <v/>
      </c>
      <c r="AT183" s="225">
        <f>IFERROR(VLOOKUP(Y183&amp;G183&amp;H183,※編集不可※選択項目!X:Y,2,FALSE),0)</f>
        <v>0</v>
      </c>
      <c r="AU183" s="224">
        <f t="shared" si="70"/>
        <v>0</v>
      </c>
      <c r="AV183" s="224">
        <f>IFERROR(INDEX(※編集不可※選択項目!$S$3:$S$51,MATCH(BQ183,※編集不可※選択項目!$T$3:$T$51,0)),0)</f>
        <v>0</v>
      </c>
      <c r="AW183" s="224" t="str">
        <f t="shared" si="77"/>
        <v/>
      </c>
      <c r="AX183" s="224" t="str">
        <f>IF(BR183=※編集不可※選択項目!$L$3,VLOOKUP('新規登録用（本体）'!U183,※編集不可※選択項目!$P$2:$S$13,4,TRUE),AY183)</f>
        <v/>
      </c>
      <c r="AY183" s="224" t="str">
        <f>IF(BR183=※編集不可※選択項目!$L$15,VLOOKUP('新規登録用（本体）'!U183,※編集不可※選択項目!$P$14:$S$25,4,TRUE),AZ183)</f>
        <v/>
      </c>
      <c r="AZ183" s="224" t="str">
        <f>IF(BR183=※編集不可※選択項目!$L$27,VLOOKUP('新規登録用（本体）'!U183,※編集不可※選択項目!$P$26:$S$41,4,TRUE),BA183)</f>
        <v/>
      </c>
      <c r="BA183" s="224" t="str">
        <f>IF(BR183=※編集不可※選択項目!$L$43,VLOOKUP('新規登録用（本体）'!U183,※編集不可※選択項目!$P$42:$S$46,4,TRUE),BB183)</f>
        <v/>
      </c>
      <c r="BB183" s="224" t="str">
        <f>IF(BR183=※編集不可※選択項目!$L$48,VLOOKUP('新規登録用（本体）'!U183,※編集不可※選択項目!$P$47:$S$51,4,TRUE),"")</f>
        <v/>
      </c>
      <c r="BC183" s="225">
        <f>IFERROR(VLOOKUP(Y183&amp;G183&amp;H183,※編集不可※選択項目!X:Y,2,FALSE),0)</f>
        <v>0</v>
      </c>
      <c r="BD183" s="225">
        <f t="shared" si="71"/>
        <v>0</v>
      </c>
      <c r="BE183" s="225"/>
      <c r="BF183" s="225"/>
      <c r="BG183" s="225"/>
      <c r="BH183" s="225" t="str">
        <f t="shared" si="78"/>
        <v/>
      </c>
      <c r="BI183" s="226">
        <f t="shared" si="79"/>
        <v>0</v>
      </c>
      <c r="BJ183" s="226">
        <f t="shared" si="80"/>
        <v>0</v>
      </c>
      <c r="BK183" s="262">
        <f t="shared" si="74"/>
        <v>0</v>
      </c>
      <c r="BL183" s="226">
        <f t="shared" si="63"/>
        <v>0</v>
      </c>
      <c r="BM183" s="226" t="str">
        <f t="shared" si="81"/>
        <v/>
      </c>
      <c r="BN183" s="227">
        <f t="shared" si="82"/>
        <v>0</v>
      </c>
      <c r="BO183" s="227">
        <f t="shared" si="64"/>
        <v>0</v>
      </c>
      <c r="BP183" s="208" t="str">
        <f t="shared" si="65"/>
        <v>＜従来枠＞0 ＜トップ性能枠＞0</v>
      </c>
      <c r="BQ183" s="208" t="str">
        <f>'新規登録用（本体）'!G183&amp;'新規登録用（本体）'!H183&amp;'新規登録用（本体）'!I183</f>
        <v/>
      </c>
      <c r="BR183" s="126" t="str">
        <f t="shared" si="83"/>
        <v/>
      </c>
      <c r="BS183" s="208" t="str">
        <f t="shared" si="84"/>
        <v/>
      </c>
      <c r="BT183" s="227">
        <f t="shared" si="72"/>
        <v>0</v>
      </c>
    </row>
    <row r="184" spans="1:72" s="208" customFormat="1" ht="25.35" customHeight="1" x14ac:dyDescent="0.2">
      <c r="A184" s="210">
        <f t="shared" si="66"/>
        <v>173</v>
      </c>
      <c r="B184" s="171" t="str">
        <f t="shared" si="62"/>
        <v/>
      </c>
      <c r="C184" s="44"/>
      <c r="D184" s="17" t="str">
        <f t="shared" si="67"/>
        <v/>
      </c>
      <c r="E184" s="17" t="str">
        <f t="shared" si="68"/>
        <v/>
      </c>
      <c r="F184" s="97"/>
      <c r="G184" s="16"/>
      <c r="H184" s="15"/>
      <c r="I184" s="17" t="str">
        <f>IF(OR(G184="",H184="",U184=""),"",IFERROR(VLOOKUP(G184&amp;H184&amp;U184,※編集不可※選択項目!$M$3:$R$51,5,FALSE),"該当なし"))</f>
        <v/>
      </c>
      <c r="J184" s="97"/>
      <c r="K184" s="15"/>
      <c r="L184" s="248"/>
      <c r="M184" s="15"/>
      <c r="N184" s="97"/>
      <c r="O184" s="97"/>
      <c r="P184" s="97"/>
      <c r="Q184" s="97"/>
      <c r="R184" s="97"/>
      <c r="S184" s="18" t="str">
        <f t="shared" si="75"/>
        <v/>
      </c>
      <c r="T184" s="15"/>
      <c r="U184" s="15"/>
      <c r="V184" s="15"/>
      <c r="W184" s="15"/>
      <c r="X184" s="15"/>
      <c r="Y184" s="15"/>
      <c r="Z184" s="16"/>
      <c r="AA184" s="16"/>
      <c r="AB184" s="101" t="str">
        <f>IF($C184&lt;&gt;"",※編集不可※選択項目!$J$2,"")</f>
        <v/>
      </c>
      <c r="AC184" s="23"/>
      <c r="AD184" s="97"/>
      <c r="AE184" s="99"/>
      <c r="AF184" s="201" t="str">
        <f t="shared" si="73"/>
        <v>-</v>
      </c>
      <c r="AG184" s="219"/>
      <c r="AH184" s="220"/>
      <c r="AI184" s="121" t="str">
        <f t="shared" si="69"/>
        <v/>
      </c>
      <c r="AJ184" s="221"/>
      <c r="AK184" s="222"/>
      <c r="AL184" s="223"/>
      <c r="AM184" s="224">
        <f>IFERROR(INDEX(※編集不可※選択項目!$R$3:$R$51,MATCH(BQ184,※編集不可※選択項目!$T$3:$T$51,0)),0)</f>
        <v>0</v>
      </c>
      <c r="AN184" s="224" t="str">
        <f t="shared" si="76"/>
        <v/>
      </c>
      <c r="AO184" s="224" t="str">
        <f>IF(BR184=※編集不可※選択項目!$L$3,VLOOKUP('新規登録用（本体）'!U184,※編集不可※選択項目!$P$2:$R$13,3,TRUE),AP184)</f>
        <v/>
      </c>
      <c r="AP184" s="224" t="str">
        <f>IF(BR184=※編集不可※選択項目!$L$15,VLOOKUP('新規登録用（本体）'!U184,※編集不可※選択項目!$P$14:$R$25,3,TRUE),AQ184)</f>
        <v/>
      </c>
      <c r="AQ184" s="224" t="str">
        <f>IF(BR184=※編集不可※選択項目!$L$27,VLOOKUP('新規登録用（本体）'!U184,※編集不可※選択項目!$P$26:$R$41,3,TRUE),AR184)</f>
        <v/>
      </c>
      <c r="AR184" s="224" t="str">
        <f>IF(BR184=※編集不可※選択項目!$L$43,VLOOKUP('新規登録用（本体）'!U184,※編集不可※選択項目!$P$42:$R$46,3,TRUE),AS184)</f>
        <v/>
      </c>
      <c r="AS184" s="224" t="str">
        <f>IF(BR184=※編集不可※選択項目!$L$48,VLOOKUP('新規登録用（本体）'!U184,※編集不可※選択項目!$P$47:$R$51,3,TRUE),"")</f>
        <v/>
      </c>
      <c r="AT184" s="225">
        <f>IFERROR(VLOOKUP(Y184&amp;G184&amp;H184,※編集不可※選択項目!X:Y,2,FALSE),0)</f>
        <v>0</v>
      </c>
      <c r="AU184" s="224">
        <f t="shared" si="70"/>
        <v>0</v>
      </c>
      <c r="AV184" s="224">
        <f>IFERROR(INDEX(※編集不可※選択項目!$S$3:$S$51,MATCH(BQ184,※編集不可※選択項目!$T$3:$T$51,0)),0)</f>
        <v>0</v>
      </c>
      <c r="AW184" s="224" t="str">
        <f t="shared" si="77"/>
        <v/>
      </c>
      <c r="AX184" s="224" t="str">
        <f>IF(BR184=※編集不可※選択項目!$L$3,VLOOKUP('新規登録用（本体）'!U184,※編集不可※選択項目!$P$2:$S$13,4,TRUE),AY184)</f>
        <v/>
      </c>
      <c r="AY184" s="224" t="str">
        <f>IF(BR184=※編集不可※選択項目!$L$15,VLOOKUP('新規登録用（本体）'!U184,※編集不可※選択項目!$P$14:$S$25,4,TRUE),AZ184)</f>
        <v/>
      </c>
      <c r="AZ184" s="224" t="str">
        <f>IF(BR184=※編集不可※選択項目!$L$27,VLOOKUP('新規登録用（本体）'!U184,※編集不可※選択項目!$P$26:$S$41,4,TRUE),BA184)</f>
        <v/>
      </c>
      <c r="BA184" s="224" t="str">
        <f>IF(BR184=※編集不可※選択項目!$L$43,VLOOKUP('新規登録用（本体）'!U184,※編集不可※選択項目!$P$42:$S$46,4,TRUE),BB184)</f>
        <v/>
      </c>
      <c r="BB184" s="224" t="str">
        <f>IF(BR184=※編集不可※選択項目!$L$48,VLOOKUP('新規登録用（本体）'!U184,※編集不可※選択項目!$P$47:$S$51,4,TRUE),"")</f>
        <v/>
      </c>
      <c r="BC184" s="225">
        <f>IFERROR(VLOOKUP(Y184&amp;G184&amp;H184,※編集不可※選択項目!X:Y,2,FALSE),0)</f>
        <v>0</v>
      </c>
      <c r="BD184" s="225">
        <f t="shared" si="71"/>
        <v>0</v>
      </c>
      <c r="BE184" s="225"/>
      <c r="BF184" s="225"/>
      <c r="BG184" s="225"/>
      <c r="BH184" s="225" t="str">
        <f t="shared" si="78"/>
        <v/>
      </c>
      <c r="BI184" s="226">
        <f t="shared" si="79"/>
        <v>0</v>
      </c>
      <c r="BJ184" s="226">
        <f t="shared" si="80"/>
        <v>0</v>
      </c>
      <c r="BK184" s="262">
        <f t="shared" si="74"/>
        <v>0</v>
      </c>
      <c r="BL184" s="226">
        <f t="shared" si="63"/>
        <v>0</v>
      </c>
      <c r="BM184" s="226" t="str">
        <f t="shared" si="81"/>
        <v/>
      </c>
      <c r="BN184" s="227">
        <f t="shared" si="82"/>
        <v>0</v>
      </c>
      <c r="BO184" s="227">
        <f t="shared" si="64"/>
        <v>0</v>
      </c>
      <c r="BP184" s="208" t="str">
        <f t="shared" si="65"/>
        <v>＜従来枠＞0 ＜トップ性能枠＞0</v>
      </c>
      <c r="BQ184" s="208" t="str">
        <f>'新規登録用（本体）'!G184&amp;'新規登録用（本体）'!H184&amp;'新規登録用（本体）'!I184</f>
        <v/>
      </c>
      <c r="BR184" s="126" t="str">
        <f t="shared" si="83"/>
        <v/>
      </c>
      <c r="BS184" s="208" t="str">
        <f t="shared" si="84"/>
        <v/>
      </c>
      <c r="BT184" s="227">
        <f t="shared" si="72"/>
        <v>0</v>
      </c>
    </row>
    <row r="185" spans="1:72" s="208" customFormat="1" ht="25.35" customHeight="1" x14ac:dyDescent="0.2">
      <c r="A185" s="210">
        <f t="shared" si="66"/>
        <v>174</v>
      </c>
      <c r="B185" s="171" t="str">
        <f t="shared" si="62"/>
        <v/>
      </c>
      <c r="C185" s="44"/>
      <c r="D185" s="17" t="str">
        <f t="shared" si="67"/>
        <v/>
      </c>
      <c r="E185" s="17" t="str">
        <f t="shared" si="68"/>
        <v/>
      </c>
      <c r="F185" s="97"/>
      <c r="G185" s="16"/>
      <c r="H185" s="15"/>
      <c r="I185" s="17" t="str">
        <f>IF(OR(G185="",H185="",U185=""),"",IFERROR(VLOOKUP(G185&amp;H185&amp;U185,※編集不可※選択項目!$M$3:$R$51,5,FALSE),"該当なし"))</f>
        <v/>
      </c>
      <c r="J185" s="97"/>
      <c r="K185" s="15"/>
      <c r="L185" s="248"/>
      <c r="M185" s="15"/>
      <c r="N185" s="97"/>
      <c r="O185" s="97"/>
      <c r="P185" s="97"/>
      <c r="Q185" s="97"/>
      <c r="R185" s="97"/>
      <c r="S185" s="18" t="str">
        <f t="shared" si="75"/>
        <v/>
      </c>
      <c r="T185" s="15"/>
      <c r="U185" s="15"/>
      <c r="V185" s="15"/>
      <c r="W185" s="15"/>
      <c r="X185" s="15"/>
      <c r="Y185" s="15"/>
      <c r="Z185" s="16"/>
      <c r="AA185" s="16"/>
      <c r="AB185" s="101" t="str">
        <f>IF($C185&lt;&gt;"",※編集不可※選択項目!$J$2,"")</f>
        <v/>
      </c>
      <c r="AC185" s="23"/>
      <c r="AD185" s="97"/>
      <c r="AE185" s="99"/>
      <c r="AF185" s="201" t="str">
        <f t="shared" si="73"/>
        <v>-</v>
      </c>
      <c r="AG185" s="219"/>
      <c r="AH185" s="220"/>
      <c r="AI185" s="121" t="str">
        <f t="shared" si="69"/>
        <v/>
      </c>
      <c r="AJ185" s="221"/>
      <c r="AK185" s="222"/>
      <c r="AL185" s="223"/>
      <c r="AM185" s="224">
        <f>IFERROR(INDEX(※編集不可※選択項目!$R$3:$R$51,MATCH(BQ185,※編集不可※選択項目!$T$3:$T$51,0)),0)</f>
        <v>0</v>
      </c>
      <c r="AN185" s="224" t="str">
        <f t="shared" si="76"/>
        <v/>
      </c>
      <c r="AO185" s="224" t="str">
        <f>IF(BR185=※編集不可※選択項目!$L$3,VLOOKUP('新規登録用（本体）'!U185,※編集不可※選択項目!$P$2:$R$13,3,TRUE),AP185)</f>
        <v/>
      </c>
      <c r="AP185" s="224" t="str">
        <f>IF(BR185=※編集不可※選択項目!$L$15,VLOOKUP('新規登録用（本体）'!U185,※編集不可※選択項目!$P$14:$R$25,3,TRUE),AQ185)</f>
        <v/>
      </c>
      <c r="AQ185" s="224" t="str">
        <f>IF(BR185=※編集不可※選択項目!$L$27,VLOOKUP('新規登録用（本体）'!U185,※編集不可※選択項目!$P$26:$R$41,3,TRUE),AR185)</f>
        <v/>
      </c>
      <c r="AR185" s="224" t="str">
        <f>IF(BR185=※編集不可※選択項目!$L$43,VLOOKUP('新規登録用（本体）'!U185,※編集不可※選択項目!$P$42:$R$46,3,TRUE),AS185)</f>
        <v/>
      </c>
      <c r="AS185" s="224" t="str">
        <f>IF(BR185=※編集不可※選択項目!$L$48,VLOOKUP('新規登録用（本体）'!U185,※編集不可※選択項目!$P$47:$R$51,3,TRUE),"")</f>
        <v/>
      </c>
      <c r="AT185" s="225">
        <f>IFERROR(VLOOKUP(Y185&amp;G185&amp;H185,※編集不可※選択項目!X:Y,2,FALSE),0)</f>
        <v>0</v>
      </c>
      <c r="AU185" s="224">
        <f t="shared" si="70"/>
        <v>0</v>
      </c>
      <c r="AV185" s="224">
        <f>IFERROR(INDEX(※編集不可※選択項目!$S$3:$S$51,MATCH(BQ185,※編集不可※選択項目!$T$3:$T$51,0)),0)</f>
        <v>0</v>
      </c>
      <c r="AW185" s="224" t="str">
        <f t="shared" si="77"/>
        <v/>
      </c>
      <c r="AX185" s="224" t="str">
        <f>IF(BR185=※編集不可※選択項目!$L$3,VLOOKUP('新規登録用（本体）'!U185,※編集不可※選択項目!$P$2:$S$13,4,TRUE),AY185)</f>
        <v/>
      </c>
      <c r="AY185" s="224" t="str">
        <f>IF(BR185=※編集不可※選択項目!$L$15,VLOOKUP('新規登録用（本体）'!U185,※編集不可※選択項目!$P$14:$S$25,4,TRUE),AZ185)</f>
        <v/>
      </c>
      <c r="AZ185" s="224" t="str">
        <f>IF(BR185=※編集不可※選択項目!$L$27,VLOOKUP('新規登録用（本体）'!U185,※編集不可※選択項目!$P$26:$S$41,4,TRUE),BA185)</f>
        <v/>
      </c>
      <c r="BA185" s="224" t="str">
        <f>IF(BR185=※編集不可※選択項目!$L$43,VLOOKUP('新規登録用（本体）'!U185,※編集不可※選択項目!$P$42:$S$46,4,TRUE),BB185)</f>
        <v/>
      </c>
      <c r="BB185" s="224" t="str">
        <f>IF(BR185=※編集不可※選択項目!$L$48,VLOOKUP('新規登録用（本体）'!U185,※編集不可※選択項目!$P$47:$S$51,4,TRUE),"")</f>
        <v/>
      </c>
      <c r="BC185" s="225">
        <f>IFERROR(VLOOKUP(Y185&amp;G185&amp;H185,※編集不可※選択項目!X:Y,2,FALSE),0)</f>
        <v>0</v>
      </c>
      <c r="BD185" s="225">
        <f t="shared" si="71"/>
        <v>0</v>
      </c>
      <c r="BE185" s="225"/>
      <c r="BF185" s="225"/>
      <c r="BG185" s="225"/>
      <c r="BH185" s="225" t="str">
        <f t="shared" si="78"/>
        <v/>
      </c>
      <c r="BI185" s="226">
        <f t="shared" si="79"/>
        <v>0</v>
      </c>
      <c r="BJ185" s="226">
        <f t="shared" si="80"/>
        <v>0</v>
      </c>
      <c r="BK185" s="262">
        <f t="shared" si="74"/>
        <v>0</v>
      </c>
      <c r="BL185" s="226">
        <f t="shared" si="63"/>
        <v>0</v>
      </c>
      <c r="BM185" s="226" t="str">
        <f t="shared" si="81"/>
        <v/>
      </c>
      <c r="BN185" s="227">
        <f t="shared" si="82"/>
        <v>0</v>
      </c>
      <c r="BO185" s="227">
        <f t="shared" si="64"/>
        <v>0</v>
      </c>
      <c r="BP185" s="208" t="str">
        <f t="shared" si="65"/>
        <v>＜従来枠＞0 ＜トップ性能枠＞0</v>
      </c>
      <c r="BQ185" s="208" t="str">
        <f>'新規登録用（本体）'!G185&amp;'新規登録用（本体）'!H185&amp;'新規登録用（本体）'!I185</f>
        <v/>
      </c>
      <c r="BR185" s="126" t="str">
        <f t="shared" si="83"/>
        <v/>
      </c>
      <c r="BS185" s="208" t="str">
        <f t="shared" si="84"/>
        <v/>
      </c>
      <c r="BT185" s="227">
        <f t="shared" si="72"/>
        <v>0</v>
      </c>
    </row>
    <row r="186" spans="1:72" s="208" customFormat="1" ht="25.35" customHeight="1" x14ac:dyDescent="0.2">
      <c r="A186" s="210">
        <f t="shared" si="66"/>
        <v>175</v>
      </c>
      <c r="B186" s="171" t="str">
        <f t="shared" si="62"/>
        <v/>
      </c>
      <c r="C186" s="44"/>
      <c r="D186" s="17" t="str">
        <f t="shared" si="67"/>
        <v/>
      </c>
      <c r="E186" s="17" t="str">
        <f t="shared" si="68"/>
        <v/>
      </c>
      <c r="F186" s="97"/>
      <c r="G186" s="16"/>
      <c r="H186" s="15"/>
      <c r="I186" s="17" t="str">
        <f>IF(OR(G186="",H186="",U186=""),"",IFERROR(VLOOKUP(G186&amp;H186&amp;U186,※編集不可※選択項目!$M$3:$R$51,5,FALSE),"該当なし"))</f>
        <v/>
      </c>
      <c r="J186" s="97"/>
      <c r="K186" s="15"/>
      <c r="L186" s="248"/>
      <c r="M186" s="15"/>
      <c r="N186" s="97"/>
      <c r="O186" s="97"/>
      <c r="P186" s="97"/>
      <c r="Q186" s="97"/>
      <c r="R186" s="97"/>
      <c r="S186" s="18" t="str">
        <f t="shared" si="75"/>
        <v/>
      </c>
      <c r="T186" s="15"/>
      <c r="U186" s="15"/>
      <c r="V186" s="15"/>
      <c r="W186" s="15"/>
      <c r="X186" s="15"/>
      <c r="Y186" s="15"/>
      <c r="Z186" s="16"/>
      <c r="AA186" s="16"/>
      <c r="AB186" s="101" t="str">
        <f>IF($C186&lt;&gt;"",※編集不可※選択項目!$J$2,"")</f>
        <v/>
      </c>
      <c r="AC186" s="23"/>
      <c r="AD186" s="97"/>
      <c r="AE186" s="99"/>
      <c r="AF186" s="201" t="str">
        <f t="shared" si="73"/>
        <v>-</v>
      </c>
      <c r="AG186" s="219"/>
      <c r="AH186" s="220"/>
      <c r="AI186" s="121" t="str">
        <f t="shared" si="69"/>
        <v/>
      </c>
      <c r="AJ186" s="221"/>
      <c r="AK186" s="222"/>
      <c r="AL186" s="223"/>
      <c r="AM186" s="224">
        <f>IFERROR(INDEX(※編集不可※選択項目!$R$3:$R$51,MATCH(BQ186,※編集不可※選択項目!$T$3:$T$51,0)),0)</f>
        <v>0</v>
      </c>
      <c r="AN186" s="224" t="str">
        <f t="shared" si="76"/>
        <v/>
      </c>
      <c r="AO186" s="224" t="str">
        <f>IF(BR186=※編集不可※選択項目!$L$3,VLOOKUP('新規登録用（本体）'!U186,※編集不可※選択項目!$P$2:$R$13,3,TRUE),AP186)</f>
        <v/>
      </c>
      <c r="AP186" s="224" t="str">
        <f>IF(BR186=※編集不可※選択項目!$L$15,VLOOKUP('新規登録用（本体）'!U186,※編集不可※選択項目!$P$14:$R$25,3,TRUE),AQ186)</f>
        <v/>
      </c>
      <c r="AQ186" s="224" t="str">
        <f>IF(BR186=※編集不可※選択項目!$L$27,VLOOKUP('新規登録用（本体）'!U186,※編集不可※選択項目!$P$26:$R$41,3,TRUE),AR186)</f>
        <v/>
      </c>
      <c r="AR186" s="224" t="str">
        <f>IF(BR186=※編集不可※選択項目!$L$43,VLOOKUP('新規登録用（本体）'!U186,※編集不可※選択項目!$P$42:$R$46,3,TRUE),AS186)</f>
        <v/>
      </c>
      <c r="AS186" s="224" t="str">
        <f>IF(BR186=※編集不可※選択項目!$L$48,VLOOKUP('新規登録用（本体）'!U186,※編集不可※選択項目!$P$47:$R$51,3,TRUE),"")</f>
        <v/>
      </c>
      <c r="AT186" s="225">
        <f>IFERROR(VLOOKUP(Y186&amp;G186&amp;H186,※編集不可※選択項目!X:Y,2,FALSE),0)</f>
        <v>0</v>
      </c>
      <c r="AU186" s="224">
        <f t="shared" si="70"/>
        <v>0</v>
      </c>
      <c r="AV186" s="224">
        <f>IFERROR(INDEX(※編集不可※選択項目!$S$3:$S$51,MATCH(BQ186,※編集不可※選択項目!$T$3:$T$51,0)),0)</f>
        <v>0</v>
      </c>
      <c r="AW186" s="224" t="str">
        <f t="shared" si="77"/>
        <v/>
      </c>
      <c r="AX186" s="224" t="str">
        <f>IF(BR186=※編集不可※選択項目!$L$3,VLOOKUP('新規登録用（本体）'!U186,※編集不可※選択項目!$P$2:$S$13,4,TRUE),AY186)</f>
        <v/>
      </c>
      <c r="AY186" s="224" t="str">
        <f>IF(BR186=※編集不可※選択項目!$L$15,VLOOKUP('新規登録用（本体）'!U186,※編集不可※選択項目!$P$14:$S$25,4,TRUE),AZ186)</f>
        <v/>
      </c>
      <c r="AZ186" s="224" t="str">
        <f>IF(BR186=※編集不可※選択項目!$L$27,VLOOKUP('新規登録用（本体）'!U186,※編集不可※選択項目!$P$26:$S$41,4,TRUE),BA186)</f>
        <v/>
      </c>
      <c r="BA186" s="224" t="str">
        <f>IF(BR186=※編集不可※選択項目!$L$43,VLOOKUP('新規登録用（本体）'!U186,※編集不可※選択項目!$P$42:$S$46,4,TRUE),BB186)</f>
        <v/>
      </c>
      <c r="BB186" s="224" t="str">
        <f>IF(BR186=※編集不可※選択項目!$L$48,VLOOKUP('新規登録用（本体）'!U186,※編集不可※選択項目!$P$47:$S$51,4,TRUE),"")</f>
        <v/>
      </c>
      <c r="BC186" s="225">
        <f>IFERROR(VLOOKUP(Y186&amp;G186&amp;H186,※編集不可※選択項目!X:Y,2,FALSE),0)</f>
        <v>0</v>
      </c>
      <c r="BD186" s="225">
        <f t="shared" si="71"/>
        <v>0</v>
      </c>
      <c r="BE186" s="225"/>
      <c r="BF186" s="225"/>
      <c r="BG186" s="225"/>
      <c r="BH186" s="225" t="str">
        <f t="shared" si="78"/>
        <v/>
      </c>
      <c r="BI186" s="226">
        <f t="shared" si="79"/>
        <v>0</v>
      </c>
      <c r="BJ186" s="226">
        <f t="shared" si="80"/>
        <v>0</v>
      </c>
      <c r="BK186" s="262">
        <f t="shared" si="74"/>
        <v>0</v>
      </c>
      <c r="BL186" s="226">
        <f t="shared" si="63"/>
        <v>0</v>
      </c>
      <c r="BM186" s="226" t="str">
        <f t="shared" si="81"/>
        <v/>
      </c>
      <c r="BN186" s="227">
        <f t="shared" si="82"/>
        <v>0</v>
      </c>
      <c r="BO186" s="227">
        <f t="shared" si="64"/>
        <v>0</v>
      </c>
      <c r="BP186" s="208" t="str">
        <f t="shared" si="65"/>
        <v>＜従来枠＞0 ＜トップ性能枠＞0</v>
      </c>
      <c r="BQ186" s="208" t="str">
        <f>'新規登録用（本体）'!G186&amp;'新規登録用（本体）'!H186&amp;'新規登録用（本体）'!I186</f>
        <v/>
      </c>
      <c r="BR186" s="126" t="str">
        <f t="shared" si="83"/>
        <v/>
      </c>
      <c r="BS186" s="208" t="str">
        <f t="shared" si="84"/>
        <v/>
      </c>
      <c r="BT186" s="227">
        <f t="shared" si="72"/>
        <v>0</v>
      </c>
    </row>
    <row r="187" spans="1:72" s="208" customFormat="1" ht="25.35" customHeight="1" x14ac:dyDescent="0.2">
      <c r="A187" s="210">
        <f t="shared" si="66"/>
        <v>176</v>
      </c>
      <c r="B187" s="171" t="str">
        <f t="shared" si="62"/>
        <v/>
      </c>
      <c r="C187" s="44"/>
      <c r="D187" s="17" t="str">
        <f t="shared" si="67"/>
        <v/>
      </c>
      <c r="E187" s="17" t="str">
        <f t="shared" si="68"/>
        <v/>
      </c>
      <c r="F187" s="97"/>
      <c r="G187" s="16"/>
      <c r="H187" s="15"/>
      <c r="I187" s="17" t="str">
        <f>IF(OR(G187="",H187="",U187=""),"",IFERROR(VLOOKUP(G187&amp;H187&amp;U187,※編集不可※選択項目!$M$3:$R$51,5,FALSE),"該当なし"))</f>
        <v/>
      </c>
      <c r="J187" s="97"/>
      <c r="K187" s="15"/>
      <c r="L187" s="248"/>
      <c r="M187" s="15"/>
      <c r="N187" s="97"/>
      <c r="O187" s="97"/>
      <c r="P187" s="97"/>
      <c r="Q187" s="97"/>
      <c r="R187" s="97"/>
      <c r="S187" s="18" t="str">
        <f t="shared" si="75"/>
        <v/>
      </c>
      <c r="T187" s="15"/>
      <c r="U187" s="15"/>
      <c r="V187" s="15"/>
      <c r="W187" s="15"/>
      <c r="X187" s="15"/>
      <c r="Y187" s="15"/>
      <c r="Z187" s="16"/>
      <c r="AA187" s="16"/>
      <c r="AB187" s="101" t="str">
        <f>IF($C187&lt;&gt;"",※編集不可※選択項目!$J$2,"")</f>
        <v/>
      </c>
      <c r="AC187" s="23"/>
      <c r="AD187" s="97"/>
      <c r="AE187" s="99"/>
      <c r="AF187" s="201" t="str">
        <f t="shared" si="73"/>
        <v>-</v>
      </c>
      <c r="AG187" s="219"/>
      <c r="AH187" s="220"/>
      <c r="AI187" s="121" t="str">
        <f t="shared" si="69"/>
        <v/>
      </c>
      <c r="AJ187" s="221"/>
      <c r="AK187" s="222"/>
      <c r="AL187" s="223"/>
      <c r="AM187" s="224">
        <f>IFERROR(INDEX(※編集不可※選択項目!$R$3:$R$51,MATCH(BQ187,※編集不可※選択項目!$T$3:$T$51,0)),0)</f>
        <v>0</v>
      </c>
      <c r="AN187" s="224" t="str">
        <f t="shared" si="76"/>
        <v/>
      </c>
      <c r="AO187" s="224" t="str">
        <f>IF(BR187=※編集不可※選択項目!$L$3,VLOOKUP('新規登録用（本体）'!U187,※編集不可※選択項目!$P$2:$R$13,3,TRUE),AP187)</f>
        <v/>
      </c>
      <c r="AP187" s="224" t="str">
        <f>IF(BR187=※編集不可※選択項目!$L$15,VLOOKUP('新規登録用（本体）'!U187,※編集不可※選択項目!$P$14:$R$25,3,TRUE),AQ187)</f>
        <v/>
      </c>
      <c r="AQ187" s="224" t="str">
        <f>IF(BR187=※編集不可※選択項目!$L$27,VLOOKUP('新規登録用（本体）'!U187,※編集不可※選択項目!$P$26:$R$41,3,TRUE),AR187)</f>
        <v/>
      </c>
      <c r="AR187" s="224" t="str">
        <f>IF(BR187=※編集不可※選択項目!$L$43,VLOOKUP('新規登録用（本体）'!U187,※編集不可※選択項目!$P$42:$R$46,3,TRUE),AS187)</f>
        <v/>
      </c>
      <c r="AS187" s="224" t="str">
        <f>IF(BR187=※編集不可※選択項目!$L$48,VLOOKUP('新規登録用（本体）'!U187,※編集不可※選択項目!$P$47:$R$51,3,TRUE),"")</f>
        <v/>
      </c>
      <c r="AT187" s="225">
        <f>IFERROR(VLOOKUP(Y187&amp;G187&amp;H187,※編集不可※選択項目!X:Y,2,FALSE),0)</f>
        <v>0</v>
      </c>
      <c r="AU187" s="224">
        <f t="shared" si="70"/>
        <v>0</v>
      </c>
      <c r="AV187" s="224">
        <f>IFERROR(INDEX(※編集不可※選択項目!$S$3:$S$51,MATCH(BQ187,※編集不可※選択項目!$T$3:$T$51,0)),0)</f>
        <v>0</v>
      </c>
      <c r="AW187" s="224" t="str">
        <f t="shared" si="77"/>
        <v/>
      </c>
      <c r="AX187" s="224" t="str">
        <f>IF(BR187=※編集不可※選択項目!$L$3,VLOOKUP('新規登録用（本体）'!U187,※編集不可※選択項目!$P$2:$S$13,4,TRUE),AY187)</f>
        <v/>
      </c>
      <c r="AY187" s="224" t="str">
        <f>IF(BR187=※編集不可※選択項目!$L$15,VLOOKUP('新規登録用（本体）'!U187,※編集不可※選択項目!$P$14:$S$25,4,TRUE),AZ187)</f>
        <v/>
      </c>
      <c r="AZ187" s="224" t="str">
        <f>IF(BR187=※編集不可※選択項目!$L$27,VLOOKUP('新規登録用（本体）'!U187,※編集不可※選択項目!$P$26:$S$41,4,TRUE),BA187)</f>
        <v/>
      </c>
      <c r="BA187" s="224" t="str">
        <f>IF(BR187=※編集不可※選択項目!$L$43,VLOOKUP('新規登録用（本体）'!U187,※編集不可※選択項目!$P$42:$S$46,4,TRUE),BB187)</f>
        <v/>
      </c>
      <c r="BB187" s="224" t="str">
        <f>IF(BR187=※編集不可※選択項目!$L$48,VLOOKUP('新規登録用（本体）'!U187,※編集不可※選択項目!$P$47:$S$51,4,TRUE),"")</f>
        <v/>
      </c>
      <c r="BC187" s="225">
        <f>IFERROR(VLOOKUP(Y187&amp;G187&amp;H187,※編集不可※選択項目!X:Y,2,FALSE),0)</f>
        <v>0</v>
      </c>
      <c r="BD187" s="225">
        <f t="shared" si="71"/>
        <v>0</v>
      </c>
      <c r="BE187" s="225"/>
      <c r="BF187" s="225"/>
      <c r="BG187" s="225"/>
      <c r="BH187" s="225" t="str">
        <f t="shared" si="78"/>
        <v/>
      </c>
      <c r="BI187" s="226">
        <f t="shared" si="79"/>
        <v>0</v>
      </c>
      <c r="BJ187" s="226">
        <f t="shared" si="80"/>
        <v>0</v>
      </c>
      <c r="BK187" s="262">
        <f t="shared" si="74"/>
        <v>0</v>
      </c>
      <c r="BL187" s="226">
        <f t="shared" si="63"/>
        <v>0</v>
      </c>
      <c r="BM187" s="226" t="str">
        <f t="shared" si="81"/>
        <v/>
      </c>
      <c r="BN187" s="227">
        <f t="shared" si="82"/>
        <v>0</v>
      </c>
      <c r="BO187" s="227">
        <f t="shared" si="64"/>
        <v>0</v>
      </c>
      <c r="BP187" s="208" t="str">
        <f t="shared" si="65"/>
        <v>＜従来枠＞0 ＜トップ性能枠＞0</v>
      </c>
      <c r="BQ187" s="208" t="str">
        <f>'新規登録用（本体）'!G187&amp;'新規登録用（本体）'!H187&amp;'新規登録用（本体）'!I187</f>
        <v/>
      </c>
      <c r="BR187" s="126" t="str">
        <f t="shared" si="83"/>
        <v/>
      </c>
      <c r="BS187" s="208" t="str">
        <f t="shared" si="84"/>
        <v/>
      </c>
      <c r="BT187" s="227">
        <f t="shared" si="72"/>
        <v>0</v>
      </c>
    </row>
    <row r="188" spans="1:72" s="208" customFormat="1" ht="25.35" customHeight="1" x14ac:dyDescent="0.2">
      <c r="A188" s="210">
        <f t="shared" si="66"/>
        <v>177</v>
      </c>
      <c r="B188" s="171" t="str">
        <f t="shared" si="62"/>
        <v/>
      </c>
      <c r="C188" s="44"/>
      <c r="D188" s="17" t="str">
        <f t="shared" si="67"/>
        <v/>
      </c>
      <c r="E188" s="17" t="str">
        <f t="shared" si="68"/>
        <v/>
      </c>
      <c r="F188" s="97"/>
      <c r="G188" s="16"/>
      <c r="H188" s="15"/>
      <c r="I188" s="17" t="str">
        <f>IF(OR(G188="",H188="",U188=""),"",IFERROR(VLOOKUP(G188&amp;H188&amp;U188,※編集不可※選択項目!$M$3:$R$51,5,FALSE),"該当なし"))</f>
        <v/>
      </c>
      <c r="J188" s="97"/>
      <c r="K188" s="15"/>
      <c r="L188" s="248"/>
      <c r="M188" s="15"/>
      <c r="N188" s="97"/>
      <c r="O188" s="97"/>
      <c r="P188" s="97"/>
      <c r="Q188" s="97"/>
      <c r="R188" s="97"/>
      <c r="S188" s="18" t="str">
        <f t="shared" si="75"/>
        <v/>
      </c>
      <c r="T188" s="15"/>
      <c r="U188" s="15"/>
      <c r="V188" s="15"/>
      <c r="W188" s="15"/>
      <c r="X188" s="15"/>
      <c r="Y188" s="15"/>
      <c r="Z188" s="16"/>
      <c r="AA188" s="16"/>
      <c r="AB188" s="101" t="str">
        <f>IF($C188&lt;&gt;"",※編集不可※選択項目!$J$2,"")</f>
        <v/>
      </c>
      <c r="AC188" s="23"/>
      <c r="AD188" s="97"/>
      <c r="AE188" s="99"/>
      <c r="AF188" s="201" t="str">
        <f t="shared" si="73"/>
        <v>-</v>
      </c>
      <c r="AG188" s="219"/>
      <c r="AH188" s="220"/>
      <c r="AI188" s="121" t="str">
        <f t="shared" si="69"/>
        <v/>
      </c>
      <c r="AJ188" s="221"/>
      <c r="AK188" s="222"/>
      <c r="AL188" s="223"/>
      <c r="AM188" s="224">
        <f>IFERROR(INDEX(※編集不可※選択項目!$R$3:$R$51,MATCH(BQ188,※編集不可※選択項目!$T$3:$T$51,0)),0)</f>
        <v>0</v>
      </c>
      <c r="AN188" s="224" t="str">
        <f t="shared" si="76"/>
        <v/>
      </c>
      <c r="AO188" s="224" t="str">
        <f>IF(BR188=※編集不可※選択項目!$L$3,VLOOKUP('新規登録用（本体）'!U188,※編集不可※選択項目!$P$2:$R$13,3,TRUE),AP188)</f>
        <v/>
      </c>
      <c r="AP188" s="224" t="str">
        <f>IF(BR188=※編集不可※選択項目!$L$15,VLOOKUP('新規登録用（本体）'!U188,※編集不可※選択項目!$P$14:$R$25,3,TRUE),AQ188)</f>
        <v/>
      </c>
      <c r="AQ188" s="224" t="str">
        <f>IF(BR188=※編集不可※選択項目!$L$27,VLOOKUP('新規登録用（本体）'!U188,※編集不可※選択項目!$P$26:$R$41,3,TRUE),AR188)</f>
        <v/>
      </c>
      <c r="AR188" s="224" t="str">
        <f>IF(BR188=※編集不可※選択項目!$L$43,VLOOKUP('新規登録用（本体）'!U188,※編集不可※選択項目!$P$42:$R$46,3,TRUE),AS188)</f>
        <v/>
      </c>
      <c r="AS188" s="224" t="str">
        <f>IF(BR188=※編集不可※選択項目!$L$48,VLOOKUP('新規登録用（本体）'!U188,※編集不可※選択項目!$P$47:$R$51,3,TRUE),"")</f>
        <v/>
      </c>
      <c r="AT188" s="225">
        <f>IFERROR(VLOOKUP(Y188&amp;G188&amp;H188,※編集不可※選択項目!X:Y,2,FALSE),0)</f>
        <v>0</v>
      </c>
      <c r="AU188" s="224">
        <f t="shared" si="70"/>
        <v>0</v>
      </c>
      <c r="AV188" s="224">
        <f>IFERROR(INDEX(※編集不可※選択項目!$S$3:$S$51,MATCH(BQ188,※編集不可※選択項目!$T$3:$T$51,0)),0)</f>
        <v>0</v>
      </c>
      <c r="AW188" s="224" t="str">
        <f t="shared" si="77"/>
        <v/>
      </c>
      <c r="AX188" s="224" t="str">
        <f>IF(BR188=※編集不可※選択項目!$L$3,VLOOKUP('新規登録用（本体）'!U188,※編集不可※選択項目!$P$2:$S$13,4,TRUE),AY188)</f>
        <v/>
      </c>
      <c r="AY188" s="224" t="str">
        <f>IF(BR188=※編集不可※選択項目!$L$15,VLOOKUP('新規登録用（本体）'!U188,※編集不可※選択項目!$P$14:$S$25,4,TRUE),AZ188)</f>
        <v/>
      </c>
      <c r="AZ188" s="224" t="str">
        <f>IF(BR188=※編集不可※選択項目!$L$27,VLOOKUP('新規登録用（本体）'!U188,※編集不可※選択項目!$P$26:$S$41,4,TRUE),BA188)</f>
        <v/>
      </c>
      <c r="BA188" s="224" t="str">
        <f>IF(BR188=※編集不可※選択項目!$L$43,VLOOKUP('新規登録用（本体）'!U188,※編集不可※選択項目!$P$42:$S$46,4,TRUE),BB188)</f>
        <v/>
      </c>
      <c r="BB188" s="224" t="str">
        <f>IF(BR188=※編集不可※選択項目!$L$48,VLOOKUP('新規登録用（本体）'!U188,※編集不可※選択項目!$P$47:$S$51,4,TRUE),"")</f>
        <v/>
      </c>
      <c r="BC188" s="225">
        <f>IFERROR(VLOOKUP(Y188&amp;G188&amp;H188,※編集不可※選択項目!X:Y,2,FALSE),0)</f>
        <v>0</v>
      </c>
      <c r="BD188" s="225">
        <f t="shared" si="71"/>
        <v>0</v>
      </c>
      <c r="BE188" s="225"/>
      <c r="BF188" s="225"/>
      <c r="BG188" s="225"/>
      <c r="BH188" s="225" t="str">
        <f t="shared" si="78"/>
        <v/>
      </c>
      <c r="BI188" s="226">
        <f t="shared" si="79"/>
        <v>0</v>
      </c>
      <c r="BJ188" s="226">
        <f t="shared" si="80"/>
        <v>0</v>
      </c>
      <c r="BK188" s="262">
        <f t="shared" si="74"/>
        <v>0</v>
      </c>
      <c r="BL188" s="226">
        <f t="shared" si="63"/>
        <v>0</v>
      </c>
      <c r="BM188" s="226" t="str">
        <f t="shared" si="81"/>
        <v/>
      </c>
      <c r="BN188" s="227">
        <f t="shared" si="82"/>
        <v>0</v>
      </c>
      <c r="BO188" s="227">
        <f t="shared" si="64"/>
        <v>0</v>
      </c>
      <c r="BP188" s="208" t="str">
        <f t="shared" si="65"/>
        <v>＜従来枠＞0 ＜トップ性能枠＞0</v>
      </c>
      <c r="BQ188" s="208" t="str">
        <f>'新規登録用（本体）'!G188&amp;'新規登録用（本体）'!H188&amp;'新規登録用（本体）'!I188</f>
        <v/>
      </c>
      <c r="BR188" s="126" t="str">
        <f t="shared" si="83"/>
        <v/>
      </c>
      <c r="BS188" s="208" t="str">
        <f t="shared" si="84"/>
        <v/>
      </c>
      <c r="BT188" s="227">
        <f t="shared" si="72"/>
        <v>0</v>
      </c>
    </row>
    <row r="189" spans="1:72" s="208" customFormat="1" ht="25.35" customHeight="1" x14ac:dyDescent="0.2">
      <c r="A189" s="210">
        <f t="shared" si="66"/>
        <v>178</v>
      </c>
      <c r="B189" s="171" t="str">
        <f t="shared" si="62"/>
        <v/>
      </c>
      <c r="C189" s="44"/>
      <c r="D189" s="17" t="str">
        <f t="shared" si="67"/>
        <v/>
      </c>
      <c r="E189" s="17" t="str">
        <f t="shared" si="68"/>
        <v/>
      </c>
      <c r="F189" s="97"/>
      <c r="G189" s="16"/>
      <c r="H189" s="15"/>
      <c r="I189" s="17" t="str">
        <f>IF(OR(G189="",H189="",U189=""),"",IFERROR(VLOOKUP(G189&amp;H189&amp;U189,※編集不可※選択項目!$M$3:$R$51,5,FALSE),"該当なし"))</f>
        <v/>
      </c>
      <c r="J189" s="97"/>
      <c r="K189" s="15"/>
      <c r="L189" s="248"/>
      <c r="M189" s="15"/>
      <c r="N189" s="97"/>
      <c r="O189" s="97"/>
      <c r="P189" s="97"/>
      <c r="Q189" s="97"/>
      <c r="R189" s="97"/>
      <c r="S189" s="18" t="str">
        <f t="shared" si="75"/>
        <v/>
      </c>
      <c r="T189" s="15"/>
      <c r="U189" s="15"/>
      <c r="V189" s="15"/>
      <c r="W189" s="15"/>
      <c r="X189" s="15"/>
      <c r="Y189" s="15"/>
      <c r="Z189" s="16"/>
      <c r="AA189" s="16"/>
      <c r="AB189" s="101" t="str">
        <f>IF($C189&lt;&gt;"",※編集不可※選択項目!$J$2,"")</f>
        <v/>
      </c>
      <c r="AC189" s="23"/>
      <c r="AD189" s="97"/>
      <c r="AE189" s="99"/>
      <c r="AF189" s="201" t="str">
        <f t="shared" si="73"/>
        <v>-</v>
      </c>
      <c r="AG189" s="219"/>
      <c r="AH189" s="220"/>
      <c r="AI189" s="121" t="str">
        <f t="shared" si="69"/>
        <v/>
      </c>
      <c r="AJ189" s="221"/>
      <c r="AK189" s="222"/>
      <c r="AL189" s="223"/>
      <c r="AM189" s="224">
        <f>IFERROR(INDEX(※編集不可※選択項目!$R$3:$R$51,MATCH(BQ189,※編集不可※選択項目!$T$3:$T$51,0)),0)</f>
        <v>0</v>
      </c>
      <c r="AN189" s="224" t="str">
        <f t="shared" si="76"/>
        <v/>
      </c>
      <c r="AO189" s="224" t="str">
        <f>IF(BR189=※編集不可※選択項目!$L$3,VLOOKUP('新規登録用（本体）'!U189,※編集不可※選択項目!$P$2:$R$13,3,TRUE),AP189)</f>
        <v/>
      </c>
      <c r="AP189" s="224" t="str">
        <f>IF(BR189=※編集不可※選択項目!$L$15,VLOOKUP('新規登録用（本体）'!U189,※編集不可※選択項目!$P$14:$R$25,3,TRUE),AQ189)</f>
        <v/>
      </c>
      <c r="AQ189" s="224" t="str">
        <f>IF(BR189=※編集不可※選択項目!$L$27,VLOOKUP('新規登録用（本体）'!U189,※編集不可※選択項目!$P$26:$R$41,3,TRUE),AR189)</f>
        <v/>
      </c>
      <c r="AR189" s="224" t="str">
        <f>IF(BR189=※編集不可※選択項目!$L$43,VLOOKUP('新規登録用（本体）'!U189,※編集不可※選択項目!$P$42:$R$46,3,TRUE),AS189)</f>
        <v/>
      </c>
      <c r="AS189" s="224" t="str">
        <f>IF(BR189=※編集不可※選択項目!$L$48,VLOOKUP('新規登録用（本体）'!U189,※編集不可※選択項目!$P$47:$R$51,3,TRUE),"")</f>
        <v/>
      </c>
      <c r="AT189" s="225">
        <f>IFERROR(VLOOKUP(Y189&amp;G189&amp;H189,※編集不可※選択項目!X:Y,2,FALSE),0)</f>
        <v>0</v>
      </c>
      <c r="AU189" s="224">
        <f t="shared" si="70"/>
        <v>0</v>
      </c>
      <c r="AV189" s="224">
        <f>IFERROR(INDEX(※編集不可※選択項目!$S$3:$S$51,MATCH(BQ189,※編集不可※選択項目!$T$3:$T$51,0)),0)</f>
        <v>0</v>
      </c>
      <c r="AW189" s="224" t="str">
        <f t="shared" si="77"/>
        <v/>
      </c>
      <c r="AX189" s="224" t="str">
        <f>IF(BR189=※編集不可※選択項目!$L$3,VLOOKUP('新規登録用（本体）'!U189,※編集不可※選択項目!$P$2:$S$13,4,TRUE),AY189)</f>
        <v/>
      </c>
      <c r="AY189" s="224" t="str">
        <f>IF(BR189=※編集不可※選択項目!$L$15,VLOOKUP('新規登録用（本体）'!U189,※編集不可※選択項目!$P$14:$S$25,4,TRUE),AZ189)</f>
        <v/>
      </c>
      <c r="AZ189" s="224" t="str">
        <f>IF(BR189=※編集不可※選択項目!$L$27,VLOOKUP('新規登録用（本体）'!U189,※編集不可※選択項目!$P$26:$S$41,4,TRUE),BA189)</f>
        <v/>
      </c>
      <c r="BA189" s="224" t="str">
        <f>IF(BR189=※編集不可※選択項目!$L$43,VLOOKUP('新規登録用（本体）'!U189,※編集不可※選択項目!$P$42:$S$46,4,TRUE),BB189)</f>
        <v/>
      </c>
      <c r="BB189" s="224" t="str">
        <f>IF(BR189=※編集不可※選択項目!$L$48,VLOOKUP('新規登録用（本体）'!U189,※編集不可※選択項目!$P$47:$S$51,4,TRUE),"")</f>
        <v/>
      </c>
      <c r="BC189" s="225">
        <f>IFERROR(VLOOKUP(Y189&amp;G189&amp;H189,※編集不可※選択項目!X:Y,2,FALSE),0)</f>
        <v>0</v>
      </c>
      <c r="BD189" s="225">
        <f t="shared" si="71"/>
        <v>0</v>
      </c>
      <c r="BE189" s="225"/>
      <c r="BF189" s="225"/>
      <c r="BG189" s="225"/>
      <c r="BH189" s="225" t="str">
        <f t="shared" si="78"/>
        <v/>
      </c>
      <c r="BI189" s="226">
        <f t="shared" si="79"/>
        <v>0</v>
      </c>
      <c r="BJ189" s="226">
        <f t="shared" si="80"/>
        <v>0</v>
      </c>
      <c r="BK189" s="262">
        <f t="shared" si="74"/>
        <v>0</v>
      </c>
      <c r="BL189" s="226">
        <f t="shared" si="63"/>
        <v>0</v>
      </c>
      <c r="BM189" s="226" t="str">
        <f t="shared" si="81"/>
        <v/>
      </c>
      <c r="BN189" s="227">
        <f t="shared" si="82"/>
        <v>0</v>
      </c>
      <c r="BO189" s="227">
        <f t="shared" si="64"/>
        <v>0</v>
      </c>
      <c r="BP189" s="208" t="str">
        <f t="shared" si="65"/>
        <v>＜従来枠＞0 ＜トップ性能枠＞0</v>
      </c>
      <c r="BQ189" s="208" t="str">
        <f>'新規登録用（本体）'!G189&amp;'新規登録用（本体）'!H189&amp;'新規登録用（本体）'!I189</f>
        <v/>
      </c>
      <c r="BR189" s="126" t="str">
        <f t="shared" si="83"/>
        <v/>
      </c>
      <c r="BS189" s="208" t="str">
        <f t="shared" si="84"/>
        <v/>
      </c>
      <c r="BT189" s="227">
        <f t="shared" si="72"/>
        <v>0</v>
      </c>
    </row>
    <row r="190" spans="1:72" s="208" customFormat="1" ht="25.35" customHeight="1" x14ac:dyDescent="0.2">
      <c r="A190" s="210">
        <f t="shared" si="66"/>
        <v>179</v>
      </c>
      <c r="B190" s="171" t="str">
        <f t="shared" si="62"/>
        <v/>
      </c>
      <c r="C190" s="44"/>
      <c r="D190" s="17" t="str">
        <f t="shared" si="67"/>
        <v/>
      </c>
      <c r="E190" s="17" t="str">
        <f t="shared" si="68"/>
        <v/>
      </c>
      <c r="F190" s="97"/>
      <c r="G190" s="16"/>
      <c r="H190" s="15"/>
      <c r="I190" s="17" t="str">
        <f>IF(OR(G190="",H190="",U190=""),"",IFERROR(VLOOKUP(G190&amp;H190&amp;U190,※編集不可※選択項目!$M$3:$R$51,5,FALSE),"該当なし"))</f>
        <v/>
      </c>
      <c r="J190" s="97"/>
      <c r="K190" s="15"/>
      <c r="L190" s="248"/>
      <c r="M190" s="15"/>
      <c r="N190" s="97"/>
      <c r="O190" s="97"/>
      <c r="P190" s="97"/>
      <c r="Q190" s="97"/>
      <c r="R190" s="97"/>
      <c r="S190" s="18" t="str">
        <f t="shared" si="75"/>
        <v/>
      </c>
      <c r="T190" s="15"/>
      <c r="U190" s="15"/>
      <c r="V190" s="15"/>
      <c r="W190" s="15"/>
      <c r="X190" s="15"/>
      <c r="Y190" s="15"/>
      <c r="Z190" s="16"/>
      <c r="AA190" s="16"/>
      <c r="AB190" s="101" t="str">
        <f>IF($C190&lt;&gt;"",※編集不可※選択項目!$J$2,"")</f>
        <v/>
      </c>
      <c r="AC190" s="23"/>
      <c r="AD190" s="97"/>
      <c r="AE190" s="99"/>
      <c r="AF190" s="201" t="str">
        <f t="shared" si="73"/>
        <v>-</v>
      </c>
      <c r="AG190" s="219"/>
      <c r="AH190" s="220"/>
      <c r="AI190" s="121" t="str">
        <f t="shared" si="69"/>
        <v/>
      </c>
      <c r="AJ190" s="221"/>
      <c r="AK190" s="222"/>
      <c r="AL190" s="223"/>
      <c r="AM190" s="224">
        <f>IFERROR(INDEX(※編集不可※選択項目!$R$3:$R$51,MATCH(BQ190,※編集不可※選択項目!$T$3:$T$51,0)),0)</f>
        <v>0</v>
      </c>
      <c r="AN190" s="224" t="str">
        <f t="shared" si="76"/>
        <v/>
      </c>
      <c r="AO190" s="224" t="str">
        <f>IF(BR190=※編集不可※選択項目!$L$3,VLOOKUP('新規登録用（本体）'!U190,※編集不可※選択項目!$P$2:$R$13,3,TRUE),AP190)</f>
        <v/>
      </c>
      <c r="AP190" s="224" t="str">
        <f>IF(BR190=※編集不可※選択項目!$L$15,VLOOKUP('新規登録用（本体）'!U190,※編集不可※選択項目!$P$14:$R$25,3,TRUE),AQ190)</f>
        <v/>
      </c>
      <c r="AQ190" s="224" t="str">
        <f>IF(BR190=※編集不可※選択項目!$L$27,VLOOKUP('新規登録用（本体）'!U190,※編集不可※選択項目!$P$26:$R$41,3,TRUE),AR190)</f>
        <v/>
      </c>
      <c r="AR190" s="224" t="str">
        <f>IF(BR190=※編集不可※選択項目!$L$43,VLOOKUP('新規登録用（本体）'!U190,※編集不可※選択項目!$P$42:$R$46,3,TRUE),AS190)</f>
        <v/>
      </c>
      <c r="AS190" s="224" t="str">
        <f>IF(BR190=※編集不可※選択項目!$L$48,VLOOKUP('新規登録用（本体）'!U190,※編集不可※選択項目!$P$47:$R$51,3,TRUE),"")</f>
        <v/>
      </c>
      <c r="AT190" s="225">
        <f>IFERROR(VLOOKUP(Y190&amp;G190&amp;H190,※編集不可※選択項目!X:Y,2,FALSE),0)</f>
        <v>0</v>
      </c>
      <c r="AU190" s="224">
        <f t="shared" si="70"/>
        <v>0</v>
      </c>
      <c r="AV190" s="224">
        <f>IFERROR(INDEX(※編集不可※選択項目!$S$3:$S$51,MATCH(BQ190,※編集不可※選択項目!$T$3:$T$51,0)),0)</f>
        <v>0</v>
      </c>
      <c r="AW190" s="224" t="str">
        <f t="shared" si="77"/>
        <v/>
      </c>
      <c r="AX190" s="224" t="str">
        <f>IF(BR190=※編集不可※選択項目!$L$3,VLOOKUP('新規登録用（本体）'!U190,※編集不可※選択項目!$P$2:$S$13,4,TRUE),AY190)</f>
        <v/>
      </c>
      <c r="AY190" s="224" t="str">
        <f>IF(BR190=※編集不可※選択項目!$L$15,VLOOKUP('新規登録用（本体）'!U190,※編集不可※選択項目!$P$14:$S$25,4,TRUE),AZ190)</f>
        <v/>
      </c>
      <c r="AZ190" s="224" t="str">
        <f>IF(BR190=※編集不可※選択項目!$L$27,VLOOKUP('新規登録用（本体）'!U190,※編集不可※選択項目!$P$26:$S$41,4,TRUE),BA190)</f>
        <v/>
      </c>
      <c r="BA190" s="224" t="str">
        <f>IF(BR190=※編集不可※選択項目!$L$43,VLOOKUP('新規登録用（本体）'!U190,※編集不可※選択項目!$P$42:$S$46,4,TRUE),BB190)</f>
        <v/>
      </c>
      <c r="BB190" s="224" t="str">
        <f>IF(BR190=※編集不可※選択項目!$L$48,VLOOKUP('新規登録用（本体）'!U190,※編集不可※選択項目!$P$47:$S$51,4,TRUE),"")</f>
        <v/>
      </c>
      <c r="BC190" s="225">
        <f>IFERROR(VLOOKUP(Y190&amp;G190&amp;H190,※編集不可※選択項目!X:Y,2,FALSE),0)</f>
        <v>0</v>
      </c>
      <c r="BD190" s="225">
        <f t="shared" si="71"/>
        <v>0</v>
      </c>
      <c r="BE190" s="225"/>
      <c r="BF190" s="225"/>
      <c r="BG190" s="225"/>
      <c r="BH190" s="225" t="str">
        <f t="shared" si="78"/>
        <v/>
      </c>
      <c r="BI190" s="226">
        <f t="shared" si="79"/>
        <v>0</v>
      </c>
      <c r="BJ190" s="226">
        <f t="shared" si="80"/>
        <v>0</v>
      </c>
      <c r="BK190" s="262">
        <f t="shared" si="74"/>
        <v>0</v>
      </c>
      <c r="BL190" s="226">
        <f t="shared" si="63"/>
        <v>0</v>
      </c>
      <c r="BM190" s="226" t="str">
        <f t="shared" si="81"/>
        <v/>
      </c>
      <c r="BN190" s="227">
        <f t="shared" si="82"/>
        <v>0</v>
      </c>
      <c r="BO190" s="227">
        <f t="shared" si="64"/>
        <v>0</v>
      </c>
      <c r="BP190" s="208" t="str">
        <f t="shared" si="65"/>
        <v>＜従来枠＞0 ＜トップ性能枠＞0</v>
      </c>
      <c r="BQ190" s="208" t="str">
        <f>'新規登録用（本体）'!G190&amp;'新規登録用（本体）'!H190&amp;'新規登録用（本体）'!I190</f>
        <v/>
      </c>
      <c r="BR190" s="126" t="str">
        <f t="shared" si="83"/>
        <v/>
      </c>
      <c r="BS190" s="208" t="str">
        <f t="shared" si="84"/>
        <v/>
      </c>
      <c r="BT190" s="227">
        <f t="shared" si="72"/>
        <v>0</v>
      </c>
    </row>
    <row r="191" spans="1:72" s="208" customFormat="1" ht="25.35" customHeight="1" x14ac:dyDescent="0.2">
      <c r="A191" s="210">
        <f t="shared" si="66"/>
        <v>180</v>
      </c>
      <c r="B191" s="171" t="str">
        <f t="shared" si="62"/>
        <v/>
      </c>
      <c r="C191" s="44"/>
      <c r="D191" s="17" t="str">
        <f t="shared" si="67"/>
        <v/>
      </c>
      <c r="E191" s="17" t="str">
        <f t="shared" si="68"/>
        <v/>
      </c>
      <c r="F191" s="97"/>
      <c r="G191" s="16"/>
      <c r="H191" s="15"/>
      <c r="I191" s="17" t="str">
        <f>IF(OR(G191="",H191="",U191=""),"",IFERROR(VLOOKUP(G191&amp;H191&amp;U191,※編集不可※選択項目!$M$3:$R$51,5,FALSE),"該当なし"))</f>
        <v/>
      </c>
      <c r="J191" s="97"/>
      <c r="K191" s="15"/>
      <c r="L191" s="248"/>
      <c r="M191" s="15"/>
      <c r="N191" s="97"/>
      <c r="O191" s="97"/>
      <c r="P191" s="97"/>
      <c r="Q191" s="97"/>
      <c r="R191" s="97"/>
      <c r="S191" s="18" t="str">
        <f t="shared" si="75"/>
        <v/>
      </c>
      <c r="T191" s="15"/>
      <c r="U191" s="15"/>
      <c r="V191" s="15"/>
      <c r="W191" s="15"/>
      <c r="X191" s="15"/>
      <c r="Y191" s="15"/>
      <c r="Z191" s="16"/>
      <c r="AA191" s="16"/>
      <c r="AB191" s="101" t="str">
        <f>IF($C191&lt;&gt;"",※編集不可※選択項目!$J$2,"")</f>
        <v/>
      </c>
      <c r="AC191" s="23"/>
      <c r="AD191" s="97"/>
      <c r="AE191" s="99"/>
      <c r="AF191" s="201" t="str">
        <f t="shared" si="73"/>
        <v>-</v>
      </c>
      <c r="AG191" s="219"/>
      <c r="AH191" s="220"/>
      <c r="AI191" s="121" t="str">
        <f t="shared" si="69"/>
        <v/>
      </c>
      <c r="AJ191" s="221"/>
      <c r="AK191" s="222"/>
      <c r="AL191" s="223"/>
      <c r="AM191" s="224">
        <f>IFERROR(INDEX(※編集不可※選択項目!$R$3:$R$51,MATCH(BQ191,※編集不可※選択項目!$T$3:$T$51,0)),0)</f>
        <v>0</v>
      </c>
      <c r="AN191" s="224" t="str">
        <f t="shared" si="76"/>
        <v/>
      </c>
      <c r="AO191" s="224" t="str">
        <f>IF(BR191=※編集不可※選択項目!$L$3,VLOOKUP('新規登録用（本体）'!U191,※編集不可※選択項目!$P$2:$R$13,3,TRUE),AP191)</f>
        <v/>
      </c>
      <c r="AP191" s="224" t="str">
        <f>IF(BR191=※編集不可※選択項目!$L$15,VLOOKUP('新規登録用（本体）'!U191,※編集不可※選択項目!$P$14:$R$25,3,TRUE),AQ191)</f>
        <v/>
      </c>
      <c r="AQ191" s="224" t="str">
        <f>IF(BR191=※編集不可※選択項目!$L$27,VLOOKUP('新規登録用（本体）'!U191,※編集不可※選択項目!$P$26:$R$41,3,TRUE),AR191)</f>
        <v/>
      </c>
      <c r="AR191" s="224" t="str">
        <f>IF(BR191=※編集不可※選択項目!$L$43,VLOOKUP('新規登録用（本体）'!U191,※編集不可※選択項目!$P$42:$R$46,3,TRUE),AS191)</f>
        <v/>
      </c>
      <c r="AS191" s="224" t="str">
        <f>IF(BR191=※編集不可※選択項目!$L$48,VLOOKUP('新規登録用（本体）'!U191,※編集不可※選択項目!$P$47:$R$51,3,TRUE),"")</f>
        <v/>
      </c>
      <c r="AT191" s="225">
        <f>IFERROR(VLOOKUP(Y191&amp;G191&amp;H191,※編集不可※選択項目!X:Y,2,FALSE),0)</f>
        <v>0</v>
      </c>
      <c r="AU191" s="224">
        <f t="shared" si="70"/>
        <v>0</v>
      </c>
      <c r="AV191" s="224">
        <f>IFERROR(INDEX(※編集不可※選択項目!$S$3:$S$51,MATCH(BQ191,※編集不可※選択項目!$T$3:$T$51,0)),0)</f>
        <v>0</v>
      </c>
      <c r="AW191" s="224" t="str">
        <f t="shared" si="77"/>
        <v/>
      </c>
      <c r="AX191" s="224" t="str">
        <f>IF(BR191=※編集不可※選択項目!$L$3,VLOOKUP('新規登録用（本体）'!U191,※編集不可※選択項目!$P$2:$S$13,4,TRUE),AY191)</f>
        <v/>
      </c>
      <c r="AY191" s="224" t="str">
        <f>IF(BR191=※編集不可※選択項目!$L$15,VLOOKUP('新規登録用（本体）'!U191,※編集不可※選択項目!$P$14:$S$25,4,TRUE),AZ191)</f>
        <v/>
      </c>
      <c r="AZ191" s="224" t="str">
        <f>IF(BR191=※編集不可※選択項目!$L$27,VLOOKUP('新規登録用（本体）'!U191,※編集不可※選択項目!$P$26:$S$41,4,TRUE),BA191)</f>
        <v/>
      </c>
      <c r="BA191" s="224" t="str">
        <f>IF(BR191=※編集不可※選択項目!$L$43,VLOOKUP('新規登録用（本体）'!U191,※編集不可※選択項目!$P$42:$S$46,4,TRUE),BB191)</f>
        <v/>
      </c>
      <c r="BB191" s="224" t="str">
        <f>IF(BR191=※編集不可※選択項目!$L$48,VLOOKUP('新規登録用（本体）'!U191,※編集不可※選択項目!$P$47:$S$51,4,TRUE),"")</f>
        <v/>
      </c>
      <c r="BC191" s="225">
        <f>IFERROR(VLOOKUP(Y191&amp;G191&amp;H191,※編集不可※選択項目!X:Y,2,FALSE),0)</f>
        <v>0</v>
      </c>
      <c r="BD191" s="225">
        <f t="shared" si="71"/>
        <v>0</v>
      </c>
      <c r="BE191" s="225"/>
      <c r="BF191" s="225"/>
      <c r="BG191" s="225"/>
      <c r="BH191" s="225" t="str">
        <f t="shared" si="78"/>
        <v/>
      </c>
      <c r="BI191" s="226">
        <f t="shared" si="79"/>
        <v>0</v>
      </c>
      <c r="BJ191" s="226">
        <f t="shared" si="80"/>
        <v>0</v>
      </c>
      <c r="BK191" s="262">
        <f t="shared" si="74"/>
        <v>0</v>
      </c>
      <c r="BL191" s="226">
        <f t="shared" si="63"/>
        <v>0</v>
      </c>
      <c r="BM191" s="226" t="str">
        <f t="shared" si="81"/>
        <v/>
      </c>
      <c r="BN191" s="227">
        <f t="shared" si="82"/>
        <v>0</v>
      </c>
      <c r="BO191" s="227">
        <f t="shared" si="64"/>
        <v>0</v>
      </c>
      <c r="BP191" s="208" t="str">
        <f t="shared" si="65"/>
        <v>＜従来枠＞0 ＜トップ性能枠＞0</v>
      </c>
      <c r="BQ191" s="208" t="str">
        <f>'新規登録用（本体）'!G191&amp;'新規登録用（本体）'!H191&amp;'新規登録用（本体）'!I191</f>
        <v/>
      </c>
      <c r="BR191" s="126" t="str">
        <f t="shared" si="83"/>
        <v/>
      </c>
      <c r="BS191" s="208" t="str">
        <f t="shared" si="84"/>
        <v/>
      </c>
      <c r="BT191" s="227">
        <f t="shared" si="72"/>
        <v>0</v>
      </c>
    </row>
    <row r="192" spans="1:72" s="208" customFormat="1" ht="25.35" customHeight="1" x14ac:dyDescent="0.2">
      <c r="A192" s="210">
        <f t="shared" si="66"/>
        <v>181</v>
      </c>
      <c r="B192" s="171" t="str">
        <f t="shared" si="62"/>
        <v/>
      </c>
      <c r="C192" s="44"/>
      <c r="D192" s="17" t="str">
        <f t="shared" si="67"/>
        <v/>
      </c>
      <c r="E192" s="17" t="str">
        <f t="shared" si="68"/>
        <v/>
      </c>
      <c r="F192" s="97"/>
      <c r="G192" s="16"/>
      <c r="H192" s="15"/>
      <c r="I192" s="17" t="str">
        <f>IF(OR(G192="",H192="",U192=""),"",IFERROR(VLOOKUP(G192&amp;H192&amp;U192,※編集不可※選択項目!$M$3:$R$51,5,FALSE),"該当なし"))</f>
        <v/>
      </c>
      <c r="J192" s="97"/>
      <c r="K192" s="15"/>
      <c r="L192" s="248"/>
      <c r="M192" s="15"/>
      <c r="N192" s="97"/>
      <c r="O192" s="97"/>
      <c r="P192" s="97"/>
      <c r="Q192" s="97"/>
      <c r="R192" s="97"/>
      <c r="S192" s="18" t="str">
        <f t="shared" si="75"/>
        <v/>
      </c>
      <c r="T192" s="15"/>
      <c r="U192" s="15"/>
      <c r="V192" s="15"/>
      <c r="W192" s="15"/>
      <c r="X192" s="15"/>
      <c r="Y192" s="15"/>
      <c r="Z192" s="16"/>
      <c r="AA192" s="16"/>
      <c r="AB192" s="101" t="str">
        <f>IF($C192&lt;&gt;"",※編集不可※選択項目!$J$2,"")</f>
        <v/>
      </c>
      <c r="AC192" s="23"/>
      <c r="AD192" s="97"/>
      <c r="AE192" s="99"/>
      <c r="AF192" s="201" t="str">
        <f t="shared" si="73"/>
        <v>-</v>
      </c>
      <c r="AG192" s="219"/>
      <c r="AH192" s="220"/>
      <c r="AI192" s="121" t="str">
        <f t="shared" si="69"/>
        <v/>
      </c>
      <c r="AJ192" s="221"/>
      <c r="AK192" s="222"/>
      <c r="AL192" s="223"/>
      <c r="AM192" s="224">
        <f>IFERROR(INDEX(※編集不可※選択項目!$R$3:$R$51,MATCH(BQ192,※編集不可※選択項目!$T$3:$T$51,0)),0)</f>
        <v>0</v>
      </c>
      <c r="AN192" s="224" t="str">
        <f t="shared" si="76"/>
        <v/>
      </c>
      <c r="AO192" s="224" t="str">
        <f>IF(BR192=※編集不可※選択項目!$L$3,VLOOKUP('新規登録用（本体）'!U192,※編集不可※選択項目!$P$2:$R$13,3,TRUE),AP192)</f>
        <v/>
      </c>
      <c r="AP192" s="224" t="str">
        <f>IF(BR192=※編集不可※選択項目!$L$15,VLOOKUP('新規登録用（本体）'!U192,※編集不可※選択項目!$P$14:$R$25,3,TRUE),AQ192)</f>
        <v/>
      </c>
      <c r="AQ192" s="224" t="str">
        <f>IF(BR192=※編集不可※選択項目!$L$27,VLOOKUP('新規登録用（本体）'!U192,※編集不可※選択項目!$P$26:$R$41,3,TRUE),AR192)</f>
        <v/>
      </c>
      <c r="AR192" s="224" t="str">
        <f>IF(BR192=※編集不可※選択項目!$L$43,VLOOKUP('新規登録用（本体）'!U192,※編集不可※選択項目!$P$42:$R$46,3,TRUE),AS192)</f>
        <v/>
      </c>
      <c r="AS192" s="224" t="str">
        <f>IF(BR192=※編集不可※選択項目!$L$48,VLOOKUP('新規登録用（本体）'!U192,※編集不可※選択項目!$P$47:$R$51,3,TRUE),"")</f>
        <v/>
      </c>
      <c r="AT192" s="225">
        <f>IFERROR(VLOOKUP(Y192&amp;G192&amp;H192,※編集不可※選択項目!X:Y,2,FALSE),0)</f>
        <v>0</v>
      </c>
      <c r="AU192" s="224">
        <f t="shared" si="70"/>
        <v>0</v>
      </c>
      <c r="AV192" s="224">
        <f>IFERROR(INDEX(※編集不可※選択項目!$S$3:$S$51,MATCH(BQ192,※編集不可※選択項目!$T$3:$T$51,0)),0)</f>
        <v>0</v>
      </c>
      <c r="AW192" s="224" t="str">
        <f t="shared" si="77"/>
        <v/>
      </c>
      <c r="AX192" s="224" t="str">
        <f>IF(BR192=※編集不可※選択項目!$L$3,VLOOKUP('新規登録用（本体）'!U192,※編集不可※選択項目!$P$2:$S$13,4,TRUE),AY192)</f>
        <v/>
      </c>
      <c r="AY192" s="224" t="str">
        <f>IF(BR192=※編集不可※選択項目!$L$15,VLOOKUP('新規登録用（本体）'!U192,※編集不可※選択項目!$P$14:$S$25,4,TRUE),AZ192)</f>
        <v/>
      </c>
      <c r="AZ192" s="224" t="str">
        <f>IF(BR192=※編集不可※選択項目!$L$27,VLOOKUP('新規登録用（本体）'!U192,※編集不可※選択項目!$P$26:$S$41,4,TRUE),BA192)</f>
        <v/>
      </c>
      <c r="BA192" s="224" t="str">
        <f>IF(BR192=※編集不可※選択項目!$L$43,VLOOKUP('新規登録用（本体）'!U192,※編集不可※選択項目!$P$42:$S$46,4,TRUE),BB192)</f>
        <v/>
      </c>
      <c r="BB192" s="224" t="str">
        <f>IF(BR192=※編集不可※選択項目!$L$48,VLOOKUP('新規登録用（本体）'!U192,※編集不可※選択項目!$P$47:$S$51,4,TRUE),"")</f>
        <v/>
      </c>
      <c r="BC192" s="225">
        <f>IFERROR(VLOOKUP(Y192&amp;G192&amp;H192,※編集不可※選択項目!X:Y,2,FALSE),0)</f>
        <v>0</v>
      </c>
      <c r="BD192" s="225">
        <f t="shared" si="71"/>
        <v>0</v>
      </c>
      <c r="BE192" s="225"/>
      <c r="BF192" s="225"/>
      <c r="BG192" s="225"/>
      <c r="BH192" s="225" t="str">
        <f t="shared" si="78"/>
        <v/>
      </c>
      <c r="BI192" s="226">
        <f t="shared" si="79"/>
        <v>0</v>
      </c>
      <c r="BJ192" s="226">
        <f t="shared" si="80"/>
        <v>0</v>
      </c>
      <c r="BK192" s="262">
        <f t="shared" si="74"/>
        <v>0</v>
      </c>
      <c r="BL192" s="226">
        <f t="shared" si="63"/>
        <v>0</v>
      </c>
      <c r="BM192" s="226" t="str">
        <f t="shared" si="81"/>
        <v/>
      </c>
      <c r="BN192" s="227">
        <f t="shared" si="82"/>
        <v>0</v>
      </c>
      <c r="BO192" s="227">
        <f t="shared" si="64"/>
        <v>0</v>
      </c>
      <c r="BP192" s="208" t="str">
        <f t="shared" si="65"/>
        <v>＜従来枠＞0 ＜トップ性能枠＞0</v>
      </c>
      <c r="BQ192" s="208" t="str">
        <f>'新規登録用（本体）'!G192&amp;'新規登録用（本体）'!H192&amp;'新規登録用（本体）'!I192</f>
        <v/>
      </c>
      <c r="BR192" s="126" t="str">
        <f t="shared" si="83"/>
        <v/>
      </c>
      <c r="BS192" s="208" t="str">
        <f t="shared" si="84"/>
        <v/>
      </c>
      <c r="BT192" s="227">
        <f t="shared" si="72"/>
        <v>0</v>
      </c>
    </row>
    <row r="193" spans="1:72" s="208" customFormat="1" ht="25.35" customHeight="1" x14ac:dyDescent="0.2">
      <c r="A193" s="210">
        <f t="shared" si="66"/>
        <v>182</v>
      </c>
      <c r="B193" s="171" t="str">
        <f t="shared" si="62"/>
        <v/>
      </c>
      <c r="C193" s="44"/>
      <c r="D193" s="17" t="str">
        <f t="shared" si="67"/>
        <v/>
      </c>
      <c r="E193" s="17" t="str">
        <f t="shared" si="68"/>
        <v/>
      </c>
      <c r="F193" s="97"/>
      <c r="G193" s="16"/>
      <c r="H193" s="15"/>
      <c r="I193" s="17" t="str">
        <f>IF(OR(G193="",H193="",U193=""),"",IFERROR(VLOOKUP(G193&amp;H193&amp;U193,※編集不可※選択項目!$M$3:$R$51,5,FALSE),"該当なし"))</f>
        <v/>
      </c>
      <c r="J193" s="97"/>
      <c r="K193" s="15"/>
      <c r="L193" s="248"/>
      <c r="M193" s="15"/>
      <c r="N193" s="97"/>
      <c r="O193" s="97"/>
      <c r="P193" s="97"/>
      <c r="Q193" s="97"/>
      <c r="R193" s="97"/>
      <c r="S193" s="18" t="str">
        <f t="shared" si="75"/>
        <v/>
      </c>
      <c r="T193" s="15"/>
      <c r="U193" s="15"/>
      <c r="V193" s="15"/>
      <c r="W193" s="15"/>
      <c r="X193" s="15"/>
      <c r="Y193" s="15"/>
      <c r="Z193" s="16"/>
      <c r="AA193" s="16"/>
      <c r="AB193" s="101" t="str">
        <f>IF($C193&lt;&gt;"",※編集不可※選択項目!$J$2,"")</f>
        <v/>
      </c>
      <c r="AC193" s="23"/>
      <c r="AD193" s="97"/>
      <c r="AE193" s="99"/>
      <c r="AF193" s="201" t="str">
        <f t="shared" si="73"/>
        <v>-</v>
      </c>
      <c r="AG193" s="219"/>
      <c r="AH193" s="220"/>
      <c r="AI193" s="121" t="str">
        <f t="shared" si="69"/>
        <v/>
      </c>
      <c r="AJ193" s="221"/>
      <c r="AK193" s="222"/>
      <c r="AL193" s="223"/>
      <c r="AM193" s="224">
        <f>IFERROR(INDEX(※編集不可※選択項目!$R$3:$R$51,MATCH(BQ193,※編集不可※選択項目!$T$3:$T$51,0)),0)</f>
        <v>0</v>
      </c>
      <c r="AN193" s="224" t="str">
        <f t="shared" si="76"/>
        <v/>
      </c>
      <c r="AO193" s="224" t="str">
        <f>IF(BR193=※編集不可※選択項目!$L$3,VLOOKUP('新規登録用（本体）'!U193,※編集不可※選択項目!$P$2:$R$13,3,TRUE),AP193)</f>
        <v/>
      </c>
      <c r="AP193" s="224" t="str">
        <f>IF(BR193=※編集不可※選択項目!$L$15,VLOOKUP('新規登録用（本体）'!U193,※編集不可※選択項目!$P$14:$R$25,3,TRUE),AQ193)</f>
        <v/>
      </c>
      <c r="AQ193" s="224" t="str">
        <f>IF(BR193=※編集不可※選択項目!$L$27,VLOOKUP('新規登録用（本体）'!U193,※編集不可※選択項目!$P$26:$R$41,3,TRUE),AR193)</f>
        <v/>
      </c>
      <c r="AR193" s="224" t="str">
        <f>IF(BR193=※編集不可※選択項目!$L$43,VLOOKUP('新規登録用（本体）'!U193,※編集不可※選択項目!$P$42:$R$46,3,TRUE),AS193)</f>
        <v/>
      </c>
      <c r="AS193" s="224" t="str">
        <f>IF(BR193=※編集不可※選択項目!$L$48,VLOOKUP('新規登録用（本体）'!U193,※編集不可※選択項目!$P$47:$R$51,3,TRUE),"")</f>
        <v/>
      </c>
      <c r="AT193" s="225">
        <f>IFERROR(VLOOKUP(Y193&amp;G193&amp;H193,※編集不可※選択項目!X:Y,2,FALSE),0)</f>
        <v>0</v>
      </c>
      <c r="AU193" s="224">
        <f t="shared" si="70"/>
        <v>0</v>
      </c>
      <c r="AV193" s="224">
        <f>IFERROR(INDEX(※編集不可※選択項目!$S$3:$S$51,MATCH(BQ193,※編集不可※選択項目!$T$3:$T$51,0)),0)</f>
        <v>0</v>
      </c>
      <c r="AW193" s="224" t="str">
        <f t="shared" si="77"/>
        <v/>
      </c>
      <c r="AX193" s="224" t="str">
        <f>IF(BR193=※編集不可※選択項目!$L$3,VLOOKUP('新規登録用（本体）'!U193,※編集不可※選択項目!$P$2:$S$13,4,TRUE),AY193)</f>
        <v/>
      </c>
      <c r="AY193" s="224" t="str">
        <f>IF(BR193=※編集不可※選択項目!$L$15,VLOOKUP('新規登録用（本体）'!U193,※編集不可※選択項目!$P$14:$S$25,4,TRUE),AZ193)</f>
        <v/>
      </c>
      <c r="AZ193" s="224" t="str">
        <f>IF(BR193=※編集不可※選択項目!$L$27,VLOOKUP('新規登録用（本体）'!U193,※編集不可※選択項目!$P$26:$S$41,4,TRUE),BA193)</f>
        <v/>
      </c>
      <c r="BA193" s="224" t="str">
        <f>IF(BR193=※編集不可※選択項目!$L$43,VLOOKUP('新規登録用（本体）'!U193,※編集不可※選択項目!$P$42:$S$46,4,TRUE),BB193)</f>
        <v/>
      </c>
      <c r="BB193" s="224" t="str">
        <f>IF(BR193=※編集不可※選択項目!$L$48,VLOOKUP('新規登録用（本体）'!U193,※編集不可※選択項目!$P$47:$S$51,4,TRUE),"")</f>
        <v/>
      </c>
      <c r="BC193" s="225">
        <f>IFERROR(VLOOKUP(Y193&amp;G193&amp;H193,※編集不可※選択項目!X:Y,2,FALSE),0)</f>
        <v>0</v>
      </c>
      <c r="BD193" s="225">
        <f t="shared" si="71"/>
        <v>0</v>
      </c>
      <c r="BE193" s="225"/>
      <c r="BF193" s="225"/>
      <c r="BG193" s="225"/>
      <c r="BH193" s="225" t="str">
        <f t="shared" si="78"/>
        <v/>
      </c>
      <c r="BI193" s="226">
        <f t="shared" si="79"/>
        <v>0</v>
      </c>
      <c r="BJ193" s="226">
        <f t="shared" si="80"/>
        <v>0</v>
      </c>
      <c r="BK193" s="262">
        <f t="shared" si="74"/>
        <v>0</v>
      </c>
      <c r="BL193" s="226">
        <f t="shared" si="63"/>
        <v>0</v>
      </c>
      <c r="BM193" s="226" t="str">
        <f t="shared" si="81"/>
        <v/>
      </c>
      <c r="BN193" s="227">
        <f t="shared" si="82"/>
        <v>0</v>
      </c>
      <c r="BO193" s="227">
        <f t="shared" si="64"/>
        <v>0</v>
      </c>
      <c r="BP193" s="208" t="str">
        <f t="shared" si="65"/>
        <v>＜従来枠＞0 ＜トップ性能枠＞0</v>
      </c>
      <c r="BQ193" s="208" t="str">
        <f>'新規登録用（本体）'!G193&amp;'新規登録用（本体）'!H193&amp;'新規登録用（本体）'!I193</f>
        <v/>
      </c>
      <c r="BR193" s="126" t="str">
        <f t="shared" si="83"/>
        <v/>
      </c>
      <c r="BS193" s="208" t="str">
        <f t="shared" si="84"/>
        <v/>
      </c>
      <c r="BT193" s="227">
        <f t="shared" si="72"/>
        <v>0</v>
      </c>
    </row>
    <row r="194" spans="1:72" s="208" customFormat="1" ht="25.35" customHeight="1" x14ac:dyDescent="0.2">
      <c r="A194" s="210">
        <f t="shared" si="66"/>
        <v>183</v>
      </c>
      <c r="B194" s="171" t="str">
        <f t="shared" si="62"/>
        <v/>
      </c>
      <c r="C194" s="44"/>
      <c r="D194" s="17" t="str">
        <f t="shared" si="67"/>
        <v/>
      </c>
      <c r="E194" s="17" t="str">
        <f t="shared" si="68"/>
        <v/>
      </c>
      <c r="F194" s="97"/>
      <c r="G194" s="16"/>
      <c r="H194" s="15"/>
      <c r="I194" s="17" t="str">
        <f>IF(OR(G194="",H194="",U194=""),"",IFERROR(VLOOKUP(G194&amp;H194&amp;U194,※編集不可※選択項目!$M$3:$R$51,5,FALSE),"該当なし"))</f>
        <v/>
      </c>
      <c r="J194" s="97"/>
      <c r="K194" s="15"/>
      <c r="L194" s="248"/>
      <c r="M194" s="15"/>
      <c r="N194" s="97"/>
      <c r="O194" s="97"/>
      <c r="P194" s="97"/>
      <c r="Q194" s="97"/>
      <c r="R194" s="97"/>
      <c r="S194" s="18" t="str">
        <f t="shared" si="75"/>
        <v/>
      </c>
      <c r="T194" s="15"/>
      <c r="U194" s="15"/>
      <c r="V194" s="15"/>
      <c r="W194" s="15"/>
      <c r="X194" s="15"/>
      <c r="Y194" s="15"/>
      <c r="Z194" s="16"/>
      <c r="AA194" s="16"/>
      <c r="AB194" s="101" t="str">
        <f>IF($C194&lt;&gt;"",※編集不可※選択項目!$J$2,"")</f>
        <v/>
      </c>
      <c r="AC194" s="23"/>
      <c r="AD194" s="97"/>
      <c r="AE194" s="99"/>
      <c r="AF194" s="201" t="str">
        <f t="shared" si="73"/>
        <v>-</v>
      </c>
      <c r="AG194" s="219"/>
      <c r="AH194" s="220"/>
      <c r="AI194" s="121" t="str">
        <f t="shared" si="69"/>
        <v/>
      </c>
      <c r="AJ194" s="221"/>
      <c r="AK194" s="222"/>
      <c r="AL194" s="223"/>
      <c r="AM194" s="224">
        <f>IFERROR(INDEX(※編集不可※選択項目!$R$3:$R$51,MATCH(BQ194,※編集不可※選択項目!$T$3:$T$51,0)),0)</f>
        <v>0</v>
      </c>
      <c r="AN194" s="224" t="str">
        <f t="shared" si="76"/>
        <v/>
      </c>
      <c r="AO194" s="224" t="str">
        <f>IF(BR194=※編集不可※選択項目!$L$3,VLOOKUP('新規登録用（本体）'!U194,※編集不可※選択項目!$P$2:$R$13,3,TRUE),AP194)</f>
        <v/>
      </c>
      <c r="AP194" s="224" t="str">
        <f>IF(BR194=※編集不可※選択項目!$L$15,VLOOKUP('新規登録用（本体）'!U194,※編集不可※選択項目!$P$14:$R$25,3,TRUE),AQ194)</f>
        <v/>
      </c>
      <c r="AQ194" s="224" t="str">
        <f>IF(BR194=※編集不可※選択項目!$L$27,VLOOKUP('新規登録用（本体）'!U194,※編集不可※選択項目!$P$26:$R$41,3,TRUE),AR194)</f>
        <v/>
      </c>
      <c r="AR194" s="224" t="str">
        <f>IF(BR194=※編集不可※選択項目!$L$43,VLOOKUP('新規登録用（本体）'!U194,※編集不可※選択項目!$P$42:$R$46,3,TRUE),AS194)</f>
        <v/>
      </c>
      <c r="AS194" s="224" t="str">
        <f>IF(BR194=※編集不可※選択項目!$L$48,VLOOKUP('新規登録用（本体）'!U194,※編集不可※選択項目!$P$47:$R$51,3,TRUE),"")</f>
        <v/>
      </c>
      <c r="AT194" s="225">
        <f>IFERROR(VLOOKUP(Y194&amp;G194&amp;H194,※編集不可※選択項目!X:Y,2,FALSE),0)</f>
        <v>0</v>
      </c>
      <c r="AU194" s="224">
        <f t="shared" si="70"/>
        <v>0</v>
      </c>
      <c r="AV194" s="224">
        <f>IFERROR(INDEX(※編集不可※選択項目!$S$3:$S$51,MATCH(BQ194,※編集不可※選択項目!$T$3:$T$51,0)),0)</f>
        <v>0</v>
      </c>
      <c r="AW194" s="224" t="str">
        <f t="shared" si="77"/>
        <v/>
      </c>
      <c r="AX194" s="224" t="str">
        <f>IF(BR194=※編集不可※選択項目!$L$3,VLOOKUP('新規登録用（本体）'!U194,※編集不可※選択項目!$P$2:$S$13,4,TRUE),AY194)</f>
        <v/>
      </c>
      <c r="AY194" s="224" t="str">
        <f>IF(BR194=※編集不可※選択項目!$L$15,VLOOKUP('新規登録用（本体）'!U194,※編集不可※選択項目!$P$14:$S$25,4,TRUE),AZ194)</f>
        <v/>
      </c>
      <c r="AZ194" s="224" t="str">
        <f>IF(BR194=※編集不可※選択項目!$L$27,VLOOKUP('新規登録用（本体）'!U194,※編集不可※選択項目!$P$26:$S$41,4,TRUE),BA194)</f>
        <v/>
      </c>
      <c r="BA194" s="224" t="str">
        <f>IF(BR194=※編集不可※選択項目!$L$43,VLOOKUP('新規登録用（本体）'!U194,※編集不可※選択項目!$P$42:$S$46,4,TRUE),BB194)</f>
        <v/>
      </c>
      <c r="BB194" s="224" t="str">
        <f>IF(BR194=※編集不可※選択項目!$L$48,VLOOKUP('新規登録用（本体）'!U194,※編集不可※選択項目!$P$47:$S$51,4,TRUE),"")</f>
        <v/>
      </c>
      <c r="BC194" s="225">
        <f>IFERROR(VLOOKUP(Y194&amp;G194&amp;H194,※編集不可※選択項目!X:Y,2,FALSE),0)</f>
        <v>0</v>
      </c>
      <c r="BD194" s="225">
        <f t="shared" si="71"/>
        <v>0</v>
      </c>
      <c r="BE194" s="225"/>
      <c r="BF194" s="225"/>
      <c r="BG194" s="225"/>
      <c r="BH194" s="225" t="str">
        <f t="shared" si="78"/>
        <v/>
      </c>
      <c r="BI194" s="226">
        <f t="shared" si="79"/>
        <v>0</v>
      </c>
      <c r="BJ194" s="226">
        <f t="shared" si="80"/>
        <v>0</v>
      </c>
      <c r="BK194" s="262">
        <f t="shared" si="74"/>
        <v>0</v>
      </c>
      <c r="BL194" s="226">
        <f t="shared" si="63"/>
        <v>0</v>
      </c>
      <c r="BM194" s="226" t="str">
        <f t="shared" si="81"/>
        <v/>
      </c>
      <c r="BN194" s="227">
        <f t="shared" si="82"/>
        <v>0</v>
      </c>
      <c r="BO194" s="227">
        <f t="shared" si="64"/>
        <v>0</v>
      </c>
      <c r="BP194" s="208" t="str">
        <f t="shared" si="65"/>
        <v>＜従来枠＞0 ＜トップ性能枠＞0</v>
      </c>
      <c r="BQ194" s="208" t="str">
        <f>'新規登録用（本体）'!G194&amp;'新規登録用（本体）'!H194&amp;'新規登録用（本体）'!I194</f>
        <v/>
      </c>
      <c r="BR194" s="126" t="str">
        <f t="shared" si="83"/>
        <v/>
      </c>
      <c r="BS194" s="208" t="str">
        <f t="shared" si="84"/>
        <v/>
      </c>
      <c r="BT194" s="227">
        <f t="shared" si="72"/>
        <v>0</v>
      </c>
    </row>
    <row r="195" spans="1:72" s="208" customFormat="1" ht="25.35" customHeight="1" x14ac:dyDescent="0.2">
      <c r="A195" s="210">
        <f t="shared" si="66"/>
        <v>184</v>
      </c>
      <c r="B195" s="171" t="str">
        <f t="shared" si="62"/>
        <v/>
      </c>
      <c r="C195" s="44"/>
      <c r="D195" s="17" t="str">
        <f t="shared" si="67"/>
        <v/>
      </c>
      <c r="E195" s="17" t="str">
        <f t="shared" si="68"/>
        <v/>
      </c>
      <c r="F195" s="97"/>
      <c r="G195" s="16"/>
      <c r="H195" s="15"/>
      <c r="I195" s="17" t="str">
        <f>IF(OR(G195="",H195="",U195=""),"",IFERROR(VLOOKUP(G195&amp;H195&amp;U195,※編集不可※選択項目!$M$3:$R$51,5,FALSE),"該当なし"))</f>
        <v/>
      </c>
      <c r="J195" s="97"/>
      <c r="K195" s="15"/>
      <c r="L195" s="248"/>
      <c r="M195" s="15"/>
      <c r="N195" s="97"/>
      <c r="O195" s="97"/>
      <c r="P195" s="97"/>
      <c r="Q195" s="97"/>
      <c r="R195" s="97"/>
      <c r="S195" s="18" t="str">
        <f t="shared" si="75"/>
        <v/>
      </c>
      <c r="T195" s="15"/>
      <c r="U195" s="15"/>
      <c r="V195" s="15"/>
      <c r="W195" s="15"/>
      <c r="X195" s="15"/>
      <c r="Y195" s="15"/>
      <c r="Z195" s="16"/>
      <c r="AA195" s="16"/>
      <c r="AB195" s="101" t="str">
        <f>IF($C195&lt;&gt;"",※編集不可※選択項目!$J$2,"")</f>
        <v/>
      </c>
      <c r="AC195" s="23"/>
      <c r="AD195" s="97"/>
      <c r="AE195" s="99"/>
      <c r="AF195" s="201" t="str">
        <f t="shared" si="73"/>
        <v>-</v>
      </c>
      <c r="AG195" s="219"/>
      <c r="AH195" s="220"/>
      <c r="AI195" s="121" t="str">
        <f t="shared" si="69"/>
        <v/>
      </c>
      <c r="AJ195" s="221"/>
      <c r="AK195" s="222"/>
      <c r="AL195" s="223"/>
      <c r="AM195" s="224">
        <f>IFERROR(INDEX(※編集不可※選択項目!$R$3:$R$51,MATCH(BQ195,※編集不可※選択項目!$T$3:$T$51,0)),0)</f>
        <v>0</v>
      </c>
      <c r="AN195" s="224" t="str">
        <f t="shared" si="76"/>
        <v/>
      </c>
      <c r="AO195" s="224" t="str">
        <f>IF(BR195=※編集不可※選択項目!$L$3,VLOOKUP('新規登録用（本体）'!U195,※編集不可※選択項目!$P$2:$R$13,3,TRUE),AP195)</f>
        <v/>
      </c>
      <c r="AP195" s="224" t="str">
        <f>IF(BR195=※編集不可※選択項目!$L$15,VLOOKUP('新規登録用（本体）'!U195,※編集不可※選択項目!$P$14:$R$25,3,TRUE),AQ195)</f>
        <v/>
      </c>
      <c r="AQ195" s="224" t="str">
        <f>IF(BR195=※編集不可※選択項目!$L$27,VLOOKUP('新規登録用（本体）'!U195,※編集不可※選択項目!$P$26:$R$41,3,TRUE),AR195)</f>
        <v/>
      </c>
      <c r="AR195" s="224" t="str">
        <f>IF(BR195=※編集不可※選択項目!$L$43,VLOOKUP('新規登録用（本体）'!U195,※編集不可※選択項目!$P$42:$R$46,3,TRUE),AS195)</f>
        <v/>
      </c>
      <c r="AS195" s="224" t="str">
        <f>IF(BR195=※編集不可※選択項目!$L$48,VLOOKUP('新規登録用（本体）'!U195,※編集不可※選択項目!$P$47:$R$51,3,TRUE),"")</f>
        <v/>
      </c>
      <c r="AT195" s="225">
        <f>IFERROR(VLOOKUP(Y195&amp;G195&amp;H195,※編集不可※選択項目!X:Y,2,FALSE),0)</f>
        <v>0</v>
      </c>
      <c r="AU195" s="224">
        <f t="shared" si="70"/>
        <v>0</v>
      </c>
      <c r="AV195" s="224">
        <f>IFERROR(INDEX(※編集不可※選択項目!$S$3:$S$51,MATCH(BQ195,※編集不可※選択項目!$T$3:$T$51,0)),0)</f>
        <v>0</v>
      </c>
      <c r="AW195" s="224" t="str">
        <f t="shared" si="77"/>
        <v/>
      </c>
      <c r="AX195" s="224" t="str">
        <f>IF(BR195=※編集不可※選択項目!$L$3,VLOOKUP('新規登録用（本体）'!U195,※編集不可※選択項目!$P$2:$S$13,4,TRUE),AY195)</f>
        <v/>
      </c>
      <c r="AY195" s="224" t="str">
        <f>IF(BR195=※編集不可※選択項目!$L$15,VLOOKUP('新規登録用（本体）'!U195,※編集不可※選択項目!$P$14:$S$25,4,TRUE),AZ195)</f>
        <v/>
      </c>
      <c r="AZ195" s="224" t="str">
        <f>IF(BR195=※編集不可※選択項目!$L$27,VLOOKUP('新規登録用（本体）'!U195,※編集不可※選択項目!$P$26:$S$41,4,TRUE),BA195)</f>
        <v/>
      </c>
      <c r="BA195" s="224" t="str">
        <f>IF(BR195=※編集不可※選択項目!$L$43,VLOOKUP('新規登録用（本体）'!U195,※編集不可※選択項目!$P$42:$S$46,4,TRUE),BB195)</f>
        <v/>
      </c>
      <c r="BB195" s="224" t="str">
        <f>IF(BR195=※編集不可※選択項目!$L$48,VLOOKUP('新規登録用（本体）'!U195,※編集不可※選択項目!$P$47:$S$51,4,TRUE),"")</f>
        <v/>
      </c>
      <c r="BC195" s="225">
        <f>IFERROR(VLOOKUP(Y195&amp;G195&amp;H195,※編集不可※選択項目!X:Y,2,FALSE),0)</f>
        <v>0</v>
      </c>
      <c r="BD195" s="225">
        <f t="shared" si="71"/>
        <v>0</v>
      </c>
      <c r="BE195" s="225"/>
      <c r="BF195" s="225"/>
      <c r="BG195" s="225"/>
      <c r="BH195" s="225" t="str">
        <f t="shared" si="78"/>
        <v/>
      </c>
      <c r="BI195" s="226">
        <f t="shared" si="79"/>
        <v>0</v>
      </c>
      <c r="BJ195" s="226">
        <f t="shared" si="80"/>
        <v>0</v>
      </c>
      <c r="BK195" s="262">
        <f t="shared" si="74"/>
        <v>0</v>
      </c>
      <c r="BL195" s="226">
        <f t="shared" si="63"/>
        <v>0</v>
      </c>
      <c r="BM195" s="226" t="str">
        <f t="shared" si="81"/>
        <v/>
      </c>
      <c r="BN195" s="227">
        <f t="shared" si="82"/>
        <v>0</v>
      </c>
      <c r="BO195" s="227">
        <f t="shared" si="64"/>
        <v>0</v>
      </c>
      <c r="BP195" s="208" t="str">
        <f t="shared" si="65"/>
        <v>＜従来枠＞0 ＜トップ性能枠＞0</v>
      </c>
      <c r="BQ195" s="208" t="str">
        <f>'新規登録用（本体）'!G195&amp;'新規登録用（本体）'!H195&amp;'新規登録用（本体）'!I195</f>
        <v/>
      </c>
      <c r="BR195" s="126" t="str">
        <f t="shared" si="83"/>
        <v/>
      </c>
      <c r="BS195" s="208" t="str">
        <f t="shared" si="84"/>
        <v/>
      </c>
      <c r="BT195" s="227">
        <f t="shared" si="72"/>
        <v>0</v>
      </c>
    </row>
    <row r="196" spans="1:72" s="208" customFormat="1" ht="25.35" customHeight="1" x14ac:dyDescent="0.2">
      <c r="A196" s="210">
        <f t="shared" si="66"/>
        <v>185</v>
      </c>
      <c r="B196" s="171" t="str">
        <f t="shared" si="62"/>
        <v/>
      </c>
      <c r="C196" s="44"/>
      <c r="D196" s="17" t="str">
        <f t="shared" si="67"/>
        <v/>
      </c>
      <c r="E196" s="17" t="str">
        <f t="shared" si="68"/>
        <v/>
      </c>
      <c r="F196" s="97"/>
      <c r="G196" s="16"/>
      <c r="H196" s="15"/>
      <c r="I196" s="17" t="str">
        <f>IF(OR(G196="",H196="",U196=""),"",IFERROR(VLOOKUP(G196&amp;H196&amp;U196,※編集不可※選択項目!$M$3:$R$51,5,FALSE),"該当なし"))</f>
        <v/>
      </c>
      <c r="J196" s="97"/>
      <c r="K196" s="15"/>
      <c r="L196" s="248"/>
      <c r="M196" s="15"/>
      <c r="N196" s="97"/>
      <c r="O196" s="97"/>
      <c r="P196" s="97"/>
      <c r="Q196" s="97"/>
      <c r="R196" s="97"/>
      <c r="S196" s="18" t="str">
        <f t="shared" si="75"/>
        <v/>
      </c>
      <c r="T196" s="15"/>
      <c r="U196" s="15"/>
      <c r="V196" s="15"/>
      <c r="W196" s="15"/>
      <c r="X196" s="15"/>
      <c r="Y196" s="15"/>
      <c r="Z196" s="16"/>
      <c r="AA196" s="16"/>
      <c r="AB196" s="101" t="str">
        <f>IF($C196&lt;&gt;"",※編集不可※選択項目!$J$2,"")</f>
        <v/>
      </c>
      <c r="AC196" s="23"/>
      <c r="AD196" s="97"/>
      <c r="AE196" s="99"/>
      <c r="AF196" s="201" t="str">
        <f t="shared" si="73"/>
        <v>-</v>
      </c>
      <c r="AG196" s="219"/>
      <c r="AH196" s="220"/>
      <c r="AI196" s="121" t="str">
        <f t="shared" si="69"/>
        <v/>
      </c>
      <c r="AJ196" s="221"/>
      <c r="AK196" s="222"/>
      <c r="AL196" s="223"/>
      <c r="AM196" s="224">
        <f>IFERROR(INDEX(※編集不可※選択項目!$R$3:$R$51,MATCH(BQ196,※編集不可※選択項目!$T$3:$T$51,0)),0)</f>
        <v>0</v>
      </c>
      <c r="AN196" s="224" t="str">
        <f t="shared" si="76"/>
        <v/>
      </c>
      <c r="AO196" s="224" t="str">
        <f>IF(BR196=※編集不可※選択項目!$L$3,VLOOKUP('新規登録用（本体）'!U196,※編集不可※選択項目!$P$2:$R$13,3,TRUE),AP196)</f>
        <v/>
      </c>
      <c r="AP196" s="224" t="str">
        <f>IF(BR196=※編集不可※選択項目!$L$15,VLOOKUP('新規登録用（本体）'!U196,※編集不可※選択項目!$P$14:$R$25,3,TRUE),AQ196)</f>
        <v/>
      </c>
      <c r="AQ196" s="224" t="str">
        <f>IF(BR196=※編集不可※選択項目!$L$27,VLOOKUP('新規登録用（本体）'!U196,※編集不可※選択項目!$P$26:$R$41,3,TRUE),AR196)</f>
        <v/>
      </c>
      <c r="AR196" s="224" t="str">
        <f>IF(BR196=※編集不可※選択項目!$L$43,VLOOKUP('新規登録用（本体）'!U196,※編集不可※選択項目!$P$42:$R$46,3,TRUE),AS196)</f>
        <v/>
      </c>
      <c r="AS196" s="224" t="str">
        <f>IF(BR196=※編集不可※選択項目!$L$48,VLOOKUP('新規登録用（本体）'!U196,※編集不可※選択項目!$P$47:$R$51,3,TRUE),"")</f>
        <v/>
      </c>
      <c r="AT196" s="225">
        <f>IFERROR(VLOOKUP(Y196&amp;G196&amp;H196,※編集不可※選択項目!X:Y,2,FALSE),0)</f>
        <v>0</v>
      </c>
      <c r="AU196" s="224">
        <f t="shared" si="70"/>
        <v>0</v>
      </c>
      <c r="AV196" s="224">
        <f>IFERROR(INDEX(※編集不可※選択項目!$S$3:$S$51,MATCH(BQ196,※編集不可※選択項目!$T$3:$T$51,0)),0)</f>
        <v>0</v>
      </c>
      <c r="AW196" s="224" t="str">
        <f t="shared" si="77"/>
        <v/>
      </c>
      <c r="AX196" s="224" t="str">
        <f>IF(BR196=※編集不可※選択項目!$L$3,VLOOKUP('新規登録用（本体）'!U196,※編集不可※選択項目!$P$2:$S$13,4,TRUE),AY196)</f>
        <v/>
      </c>
      <c r="AY196" s="224" t="str">
        <f>IF(BR196=※編集不可※選択項目!$L$15,VLOOKUP('新規登録用（本体）'!U196,※編集不可※選択項目!$P$14:$S$25,4,TRUE),AZ196)</f>
        <v/>
      </c>
      <c r="AZ196" s="224" t="str">
        <f>IF(BR196=※編集不可※選択項目!$L$27,VLOOKUP('新規登録用（本体）'!U196,※編集不可※選択項目!$P$26:$S$41,4,TRUE),BA196)</f>
        <v/>
      </c>
      <c r="BA196" s="224" t="str">
        <f>IF(BR196=※編集不可※選択項目!$L$43,VLOOKUP('新規登録用（本体）'!U196,※編集不可※選択項目!$P$42:$S$46,4,TRUE),BB196)</f>
        <v/>
      </c>
      <c r="BB196" s="224" t="str">
        <f>IF(BR196=※編集不可※選択項目!$L$48,VLOOKUP('新規登録用（本体）'!U196,※編集不可※選択項目!$P$47:$S$51,4,TRUE),"")</f>
        <v/>
      </c>
      <c r="BC196" s="225">
        <f>IFERROR(VLOOKUP(Y196&amp;G196&amp;H196,※編集不可※選択項目!X:Y,2,FALSE),0)</f>
        <v>0</v>
      </c>
      <c r="BD196" s="225">
        <f t="shared" si="71"/>
        <v>0</v>
      </c>
      <c r="BE196" s="225"/>
      <c r="BF196" s="225"/>
      <c r="BG196" s="225"/>
      <c r="BH196" s="225" t="str">
        <f t="shared" si="78"/>
        <v/>
      </c>
      <c r="BI196" s="226">
        <f t="shared" si="79"/>
        <v>0</v>
      </c>
      <c r="BJ196" s="226">
        <f t="shared" si="80"/>
        <v>0</v>
      </c>
      <c r="BK196" s="262">
        <f t="shared" si="74"/>
        <v>0</v>
      </c>
      <c r="BL196" s="226">
        <f t="shared" si="63"/>
        <v>0</v>
      </c>
      <c r="BM196" s="226" t="str">
        <f t="shared" si="81"/>
        <v/>
      </c>
      <c r="BN196" s="227">
        <f t="shared" si="82"/>
        <v>0</v>
      </c>
      <c r="BO196" s="227">
        <f t="shared" si="64"/>
        <v>0</v>
      </c>
      <c r="BP196" s="208" t="str">
        <f t="shared" si="65"/>
        <v>＜従来枠＞0 ＜トップ性能枠＞0</v>
      </c>
      <c r="BQ196" s="208" t="str">
        <f>'新規登録用（本体）'!G196&amp;'新規登録用（本体）'!H196&amp;'新規登録用（本体）'!I196</f>
        <v/>
      </c>
      <c r="BR196" s="126" t="str">
        <f t="shared" si="83"/>
        <v/>
      </c>
      <c r="BS196" s="208" t="str">
        <f t="shared" si="84"/>
        <v/>
      </c>
      <c r="BT196" s="227">
        <f t="shared" si="72"/>
        <v>0</v>
      </c>
    </row>
    <row r="197" spans="1:72" s="208" customFormat="1" ht="25.35" customHeight="1" x14ac:dyDescent="0.2">
      <c r="A197" s="210">
        <f t="shared" si="66"/>
        <v>186</v>
      </c>
      <c r="B197" s="171" t="str">
        <f t="shared" si="62"/>
        <v/>
      </c>
      <c r="C197" s="44"/>
      <c r="D197" s="17" t="str">
        <f t="shared" si="67"/>
        <v/>
      </c>
      <c r="E197" s="17" t="str">
        <f t="shared" si="68"/>
        <v/>
      </c>
      <c r="F197" s="97"/>
      <c r="G197" s="16"/>
      <c r="H197" s="15"/>
      <c r="I197" s="17" t="str">
        <f>IF(OR(G197="",H197="",U197=""),"",IFERROR(VLOOKUP(G197&amp;H197&amp;U197,※編集不可※選択項目!$M$3:$R$51,5,FALSE),"該当なし"))</f>
        <v/>
      </c>
      <c r="J197" s="97"/>
      <c r="K197" s="15"/>
      <c r="L197" s="248"/>
      <c r="M197" s="15"/>
      <c r="N197" s="97"/>
      <c r="O197" s="97"/>
      <c r="P197" s="97"/>
      <c r="Q197" s="97"/>
      <c r="R197" s="97"/>
      <c r="S197" s="18" t="str">
        <f t="shared" si="75"/>
        <v/>
      </c>
      <c r="T197" s="15"/>
      <c r="U197" s="15"/>
      <c r="V197" s="15"/>
      <c r="W197" s="15"/>
      <c r="X197" s="15"/>
      <c r="Y197" s="15"/>
      <c r="Z197" s="16"/>
      <c r="AA197" s="16"/>
      <c r="AB197" s="101" t="str">
        <f>IF($C197&lt;&gt;"",※編集不可※選択項目!$J$2,"")</f>
        <v/>
      </c>
      <c r="AC197" s="23"/>
      <c r="AD197" s="97"/>
      <c r="AE197" s="99"/>
      <c r="AF197" s="201" t="str">
        <f t="shared" si="73"/>
        <v>-</v>
      </c>
      <c r="AG197" s="219"/>
      <c r="AH197" s="220"/>
      <c r="AI197" s="121" t="str">
        <f t="shared" si="69"/>
        <v/>
      </c>
      <c r="AJ197" s="221"/>
      <c r="AK197" s="222"/>
      <c r="AL197" s="223"/>
      <c r="AM197" s="224">
        <f>IFERROR(INDEX(※編集不可※選択項目!$R$3:$R$51,MATCH(BQ197,※編集不可※選択項目!$T$3:$T$51,0)),0)</f>
        <v>0</v>
      </c>
      <c r="AN197" s="224" t="str">
        <f t="shared" si="76"/>
        <v/>
      </c>
      <c r="AO197" s="224" t="str">
        <f>IF(BR197=※編集不可※選択項目!$L$3,VLOOKUP('新規登録用（本体）'!U197,※編集不可※選択項目!$P$2:$R$13,3,TRUE),AP197)</f>
        <v/>
      </c>
      <c r="AP197" s="224" t="str">
        <f>IF(BR197=※編集不可※選択項目!$L$15,VLOOKUP('新規登録用（本体）'!U197,※編集不可※選択項目!$P$14:$R$25,3,TRUE),AQ197)</f>
        <v/>
      </c>
      <c r="AQ197" s="224" t="str">
        <f>IF(BR197=※編集不可※選択項目!$L$27,VLOOKUP('新規登録用（本体）'!U197,※編集不可※選択項目!$P$26:$R$41,3,TRUE),AR197)</f>
        <v/>
      </c>
      <c r="AR197" s="224" t="str">
        <f>IF(BR197=※編集不可※選択項目!$L$43,VLOOKUP('新規登録用（本体）'!U197,※編集不可※選択項目!$P$42:$R$46,3,TRUE),AS197)</f>
        <v/>
      </c>
      <c r="AS197" s="224" t="str">
        <f>IF(BR197=※編集不可※選択項目!$L$48,VLOOKUP('新規登録用（本体）'!U197,※編集不可※選択項目!$P$47:$R$51,3,TRUE),"")</f>
        <v/>
      </c>
      <c r="AT197" s="225">
        <f>IFERROR(VLOOKUP(Y197&amp;G197&amp;H197,※編集不可※選択項目!X:Y,2,FALSE),0)</f>
        <v>0</v>
      </c>
      <c r="AU197" s="224">
        <f t="shared" si="70"/>
        <v>0</v>
      </c>
      <c r="AV197" s="224">
        <f>IFERROR(INDEX(※編集不可※選択項目!$S$3:$S$51,MATCH(BQ197,※編集不可※選択項目!$T$3:$T$51,0)),0)</f>
        <v>0</v>
      </c>
      <c r="AW197" s="224" t="str">
        <f t="shared" si="77"/>
        <v/>
      </c>
      <c r="AX197" s="224" t="str">
        <f>IF(BR197=※編集不可※選択項目!$L$3,VLOOKUP('新規登録用（本体）'!U197,※編集不可※選択項目!$P$2:$S$13,4,TRUE),AY197)</f>
        <v/>
      </c>
      <c r="AY197" s="224" t="str">
        <f>IF(BR197=※編集不可※選択項目!$L$15,VLOOKUP('新規登録用（本体）'!U197,※編集不可※選択項目!$P$14:$S$25,4,TRUE),AZ197)</f>
        <v/>
      </c>
      <c r="AZ197" s="224" t="str">
        <f>IF(BR197=※編集不可※選択項目!$L$27,VLOOKUP('新規登録用（本体）'!U197,※編集不可※選択項目!$P$26:$S$41,4,TRUE),BA197)</f>
        <v/>
      </c>
      <c r="BA197" s="224" t="str">
        <f>IF(BR197=※編集不可※選択項目!$L$43,VLOOKUP('新規登録用（本体）'!U197,※編集不可※選択項目!$P$42:$S$46,4,TRUE),BB197)</f>
        <v/>
      </c>
      <c r="BB197" s="224" t="str">
        <f>IF(BR197=※編集不可※選択項目!$L$48,VLOOKUP('新規登録用（本体）'!U197,※編集不可※選択項目!$P$47:$S$51,4,TRUE),"")</f>
        <v/>
      </c>
      <c r="BC197" s="225">
        <f>IFERROR(VLOOKUP(Y197&amp;G197&amp;H197,※編集不可※選択項目!X:Y,2,FALSE),0)</f>
        <v>0</v>
      </c>
      <c r="BD197" s="225">
        <f t="shared" si="71"/>
        <v>0</v>
      </c>
      <c r="BE197" s="225"/>
      <c r="BF197" s="225"/>
      <c r="BG197" s="225"/>
      <c r="BH197" s="225" t="str">
        <f t="shared" si="78"/>
        <v/>
      </c>
      <c r="BI197" s="226">
        <f t="shared" si="79"/>
        <v>0</v>
      </c>
      <c r="BJ197" s="226">
        <f t="shared" si="80"/>
        <v>0</v>
      </c>
      <c r="BK197" s="262">
        <f t="shared" si="74"/>
        <v>0</v>
      </c>
      <c r="BL197" s="226">
        <f t="shared" si="63"/>
        <v>0</v>
      </c>
      <c r="BM197" s="226" t="str">
        <f t="shared" si="81"/>
        <v/>
      </c>
      <c r="BN197" s="227">
        <f t="shared" si="82"/>
        <v>0</v>
      </c>
      <c r="BO197" s="227">
        <f t="shared" si="64"/>
        <v>0</v>
      </c>
      <c r="BP197" s="208" t="str">
        <f t="shared" si="65"/>
        <v>＜従来枠＞0 ＜トップ性能枠＞0</v>
      </c>
      <c r="BQ197" s="208" t="str">
        <f>'新規登録用（本体）'!G197&amp;'新規登録用（本体）'!H197&amp;'新規登録用（本体）'!I197</f>
        <v/>
      </c>
      <c r="BR197" s="126" t="str">
        <f t="shared" si="83"/>
        <v/>
      </c>
      <c r="BS197" s="208" t="str">
        <f t="shared" si="84"/>
        <v/>
      </c>
      <c r="BT197" s="227">
        <f t="shared" si="72"/>
        <v>0</v>
      </c>
    </row>
    <row r="198" spans="1:72" s="208" customFormat="1" ht="25.35" customHeight="1" x14ac:dyDescent="0.2">
      <c r="A198" s="210">
        <f t="shared" si="66"/>
        <v>187</v>
      </c>
      <c r="B198" s="171" t="str">
        <f t="shared" si="62"/>
        <v/>
      </c>
      <c r="C198" s="44"/>
      <c r="D198" s="17" t="str">
        <f t="shared" si="67"/>
        <v/>
      </c>
      <c r="E198" s="17" t="str">
        <f t="shared" si="68"/>
        <v/>
      </c>
      <c r="F198" s="97"/>
      <c r="G198" s="16"/>
      <c r="H198" s="15"/>
      <c r="I198" s="17" t="str">
        <f>IF(OR(G198="",H198="",U198=""),"",IFERROR(VLOOKUP(G198&amp;H198&amp;U198,※編集不可※選択項目!$M$3:$R$51,5,FALSE),"該当なし"))</f>
        <v/>
      </c>
      <c r="J198" s="97"/>
      <c r="K198" s="15"/>
      <c r="L198" s="248"/>
      <c r="M198" s="15"/>
      <c r="N198" s="97"/>
      <c r="O198" s="97"/>
      <c r="P198" s="97"/>
      <c r="Q198" s="97"/>
      <c r="R198" s="97"/>
      <c r="S198" s="18" t="str">
        <f t="shared" si="75"/>
        <v/>
      </c>
      <c r="T198" s="15"/>
      <c r="U198" s="15"/>
      <c r="V198" s="15"/>
      <c r="W198" s="15"/>
      <c r="X198" s="15"/>
      <c r="Y198" s="15"/>
      <c r="Z198" s="16"/>
      <c r="AA198" s="16"/>
      <c r="AB198" s="101" t="str">
        <f>IF($C198&lt;&gt;"",※編集不可※選択項目!$J$2,"")</f>
        <v/>
      </c>
      <c r="AC198" s="23"/>
      <c r="AD198" s="97"/>
      <c r="AE198" s="99"/>
      <c r="AF198" s="201" t="str">
        <f t="shared" si="73"/>
        <v>-</v>
      </c>
      <c r="AG198" s="219"/>
      <c r="AH198" s="220"/>
      <c r="AI198" s="121" t="str">
        <f t="shared" si="69"/>
        <v/>
      </c>
      <c r="AJ198" s="221"/>
      <c r="AK198" s="222"/>
      <c r="AL198" s="223"/>
      <c r="AM198" s="224">
        <f>IFERROR(INDEX(※編集不可※選択項目!$R$3:$R$51,MATCH(BQ198,※編集不可※選択項目!$T$3:$T$51,0)),0)</f>
        <v>0</v>
      </c>
      <c r="AN198" s="224" t="str">
        <f t="shared" si="76"/>
        <v/>
      </c>
      <c r="AO198" s="224" t="str">
        <f>IF(BR198=※編集不可※選択項目!$L$3,VLOOKUP('新規登録用（本体）'!U198,※編集不可※選択項目!$P$2:$R$13,3,TRUE),AP198)</f>
        <v/>
      </c>
      <c r="AP198" s="224" t="str">
        <f>IF(BR198=※編集不可※選択項目!$L$15,VLOOKUP('新規登録用（本体）'!U198,※編集不可※選択項目!$P$14:$R$25,3,TRUE),AQ198)</f>
        <v/>
      </c>
      <c r="AQ198" s="224" t="str">
        <f>IF(BR198=※編集不可※選択項目!$L$27,VLOOKUP('新規登録用（本体）'!U198,※編集不可※選択項目!$P$26:$R$41,3,TRUE),AR198)</f>
        <v/>
      </c>
      <c r="AR198" s="224" t="str">
        <f>IF(BR198=※編集不可※選択項目!$L$43,VLOOKUP('新規登録用（本体）'!U198,※編集不可※選択項目!$P$42:$R$46,3,TRUE),AS198)</f>
        <v/>
      </c>
      <c r="AS198" s="224" t="str">
        <f>IF(BR198=※編集不可※選択項目!$L$48,VLOOKUP('新規登録用（本体）'!U198,※編集不可※選択項目!$P$47:$R$51,3,TRUE),"")</f>
        <v/>
      </c>
      <c r="AT198" s="225">
        <f>IFERROR(VLOOKUP(Y198&amp;G198&amp;H198,※編集不可※選択項目!X:Y,2,FALSE),0)</f>
        <v>0</v>
      </c>
      <c r="AU198" s="224">
        <f t="shared" si="70"/>
        <v>0</v>
      </c>
      <c r="AV198" s="224">
        <f>IFERROR(INDEX(※編集不可※選択項目!$S$3:$S$51,MATCH(BQ198,※編集不可※選択項目!$T$3:$T$51,0)),0)</f>
        <v>0</v>
      </c>
      <c r="AW198" s="224" t="str">
        <f t="shared" si="77"/>
        <v/>
      </c>
      <c r="AX198" s="224" t="str">
        <f>IF(BR198=※編集不可※選択項目!$L$3,VLOOKUP('新規登録用（本体）'!U198,※編集不可※選択項目!$P$2:$S$13,4,TRUE),AY198)</f>
        <v/>
      </c>
      <c r="AY198" s="224" t="str">
        <f>IF(BR198=※編集不可※選択項目!$L$15,VLOOKUP('新規登録用（本体）'!U198,※編集不可※選択項目!$P$14:$S$25,4,TRUE),AZ198)</f>
        <v/>
      </c>
      <c r="AZ198" s="224" t="str">
        <f>IF(BR198=※編集不可※選択項目!$L$27,VLOOKUP('新規登録用（本体）'!U198,※編集不可※選択項目!$P$26:$S$41,4,TRUE),BA198)</f>
        <v/>
      </c>
      <c r="BA198" s="224" t="str">
        <f>IF(BR198=※編集不可※選択項目!$L$43,VLOOKUP('新規登録用（本体）'!U198,※編集不可※選択項目!$P$42:$S$46,4,TRUE),BB198)</f>
        <v/>
      </c>
      <c r="BB198" s="224" t="str">
        <f>IF(BR198=※編集不可※選択項目!$L$48,VLOOKUP('新規登録用（本体）'!U198,※編集不可※選択項目!$P$47:$S$51,4,TRUE),"")</f>
        <v/>
      </c>
      <c r="BC198" s="225">
        <f>IFERROR(VLOOKUP(Y198&amp;G198&amp;H198,※編集不可※選択項目!X:Y,2,FALSE),0)</f>
        <v>0</v>
      </c>
      <c r="BD198" s="225">
        <f t="shared" si="71"/>
        <v>0</v>
      </c>
      <c r="BE198" s="225"/>
      <c r="BF198" s="225"/>
      <c r="BG198" s="225"/>
      <c r="BH198" s="225" t="str">
        <f t="shared" si="78"/>
        <v/>
      </c>
      <c r="BI198" s="226">
        <f t="shared" si="79"/>
        <v>0</v>
      </c>
      <c r="BJ198" s="226">
        <f t="shared" si="80"/>
        <v>0</v>
      </c>
      <c r="BK198" s="262">
        <f t="shared" si="74"/>
        <v>0</v>
      </c>
      <c r="BL198" s="226">
        <f t="shared" si="63"/>
        <v>0</v>
      </c>
      <c r="BM198" s="226" t="str">
        <f t="shared" si="81"/>
        <v/>
      </c>
      <c r="BN198" s="227">
        <f t="shared" si="82"/>
        <v>0</v>
      </c>
      <c r="BO198" s="227">
        <f t="shared" si="64"/>
        <v>0</v>
      </c>
      <c r="BP198" s="208" t="str">
        <f t="shared" si="65"/>
        <v>＜従来枠＞0 ＜トップ性能枠＞0</v>
      </c>
      <c r="BQ198" s="208" t="str">
        <f>'新規登録用（本体）'!G198&amp;'新規登録用（本体）'!H198&amp;'新規登録用（本体）'!I198</f>
        <v/>
      </c>
      <c r="BR198" s="126" t="str">
        <f t="shared" si="83"/>
        <v/>
      </c>
      <c r="BS198" s="208" t="str">
        <f t="shared" si="84"/>
        <v/>
      </c>
      <c r="BT198" s="227">
        <f t="shared" si="72"/>
        <v>0</v>
      </c>
    </row>
    <row r="199" spans="1:72" s="208" customFormat="1" ht="25.35" customHeight="1" x14ac:dyDescent="0.2">
      <c r="A199" s="210">
        <f t="shared" si="66"/>
        <v>188</v>
      </c>
      <c r="B199" s="171" t="str">
        <f t="shared" si="62"/>
        <v/>
      </c>
      <c r="C199" s="44"/>
      <c r="D199" s="17" t="str">
        <f t="shared" si="67"/>
        <v/>
      </c>
      <c r="E199" s="17" t="str">
        <f t="shared" si="68"/>
        <v/>
      </c>
      <c r="F199" s="97"/>
      <c r="G199" s="16"/>
      <c r="H199" s="15"/>
      <c r="I199" s="17" t="str">
        <f>IF(OR(G199="",H199="",U199=""),"",IFERROR(VLOOKUP(G199&amp;H199&amp;U199,※編集不可※選択項目!$M$3:$R$51,5,FALSE),"該当なし"))</f>
        <v/>
      </c>
      <c r="J199" s="97"/>
      <c r="K199" s="15"/>
      <c r="L199" s="248"/>
      <c r="M199" s="15"/>
      <c r="N199" s="97"/>
      <c r="O199" s="97"/>
      <c r="P199" s="97"/>
      <c r="Q199" s="97"/>
      <c r="R199" s="97"/>
      <c r="S199" s="18" t="str">
        <f t="shared" si="75"/>
        <v/>
      </c>
      <c r="T199" s="15"/>
      <c r="U199" s="15"/>
      <c r="V199" s="15"/>
      <c r="W199" s="15"/>
      <c r="X199" s="15"/>
      <c r="Y199" s="15"/>
      <c r="Z199" s="16"/>
      <c r="AA199" s="16"/>
      <c r="AB199" s="101" t="str">
        <f>IF($C199&lt;&gt;"",※編集不可※選択項目!$J$2,"")</f>
        <v/>
      </c>
      <c r="AC199" s="23"/>
      <c r="AD199" s="97"/>
      <c r="AE199" s="99"/>
      <c r="AF199" s="201" t="str">
        <f t="shared" si="73"/>
        <v>-</v>
      </c>
      <c r="AG199" s="219"/>
      <c r="AH199" s="220"/>
      <c r="AI199" s="121" t="str">
        <f t="shared" si="69"/>
        <v/>
      </c>
      <c r="AJ199" s="221"/>
      <c r="AK199" s="222"/>
      <c r="AL199" s="223"/>
      <c r="AM199" s="224">
        <f>IFERROR(INDEX(※編集不可※選択項目!$R$3:$R$51,MATCH(BQ199,※編集不可※選択項目!$T$3:$T$51,0)),0)</f>
        <v>0</v>
      </c>
      <c r="AN199" s="224" t="str">
        <f t="shared" si="76"/>
        <v/>
      </c>
      <c r="AO199" s="224" t="str">
        <f>IF(BR199=※編集不可※選択項目!$L$3,VLOOKUP('新規登録用（本体）'!U199,※編集不可※選択項目!$P$2:$R$13,3,TRUE),AP199)</f>
        <v/>
      </c>
      <c r="AP199" s="224" t="str">
        <f>IF(BR199=※編集不可※選択項目!$L$15,VLOOKUP('新規登録用（本体）'!U199,※編集不可※選択項目!$P$14:$R$25,3,TRUE),AQ199)</f>
        <v/>
      </c>
      <c r="AQ199" s="224" t="str">
        <f>IF(BR199=※編集不可※選択項目!$L$27,VLOOKUP('新規登録用（本体）'!U199,※編集不可※選択項目!$P$26:$R$41,3,TRUE),AR199)</f>
        <v/>
      </c>
      <c r="AR199" s="224" t="str">
        <f>IF(BR199=※編集不可※選択項目!$L$43,VLOOKUP('新規登録用（本体）'!U199,※編集不可※選択項目!$P$42:$R$46,3,TRUE),AS199)</f>
        <v/>
      </c>
      <c r="AS199" s="224" t="str">
        <f>IF(BR199=※編集不可※選択項目!$L$48,VLOOKUP('新規登録用（本体）'!U199,※編集不可※選択項目!$P$47:$R$51,3,TRUE),"")</f>
        <v/>
      </c>
      <c r="AT199" s="225">
        <f>IFERROR(VLOOKUP(Y199&amp;G199&amp;H199,※編集不可※選択項目!X:Y,2,FALSE),0)</f>
        <v>0</v>
      </c>
      <c r="AU199" s="224">
        <f t="shared" si="70"/>
        <v>0</v>
      </c>
      <c r="AV199" s="224">
        <f>IFERROR(INDEX(※編集不可※選択項目!$S$3:$S$51,MATCH(BQ199,※編集不可※選択項目!$T$3:$T$51,0)),0)</f>
        <v>0</v>
      </c>
      <c r="AW199" s="224" t="str">
        <f t="shared" si="77"/>
        <v/>
      </c>
      <c r="AX199" s="224" t="str">
        <f>IF(BR199=※編集不可※選択項目!$L$3,VLOOKUP('新規登録用（本体）'!U199,※編集不可※選択項目!$P$2:$S$13,4,TRUE),AY199)</f>
        <v/>
      </c>
      <c r="AY199" s="224" t="str">
        <f>IF(BR199=※編集不可※選択項目!$L$15,VLOOKUP('新規登録用（本体）'!U199,※編集不可※選択項目!$P$14:$S$25,4,TRUE),AZ199)</f>
        <v/>
      </c>
      <c r="AZ199" s="224" t="str">
        <f>IF(BR199=※編集不可※選択項目!$L$27,VLOOKUP('新規登録用（本体）'!U199,※編集不可※選択項目!$P$26:$S$41,4,TRUE),BA199)</f>
        <v/>
      </c>
      <c r="BA199" s="224" t="str">
        <f>IF(BR199=※編集不可※選択項目!$L$43,VLOOKUP('新規登録用（本体）'!U199,※編集不可※選択項目!$P$42:$S$46,4,TRUE),BB199)</f>
        <v/>
      </c>
      <c r="BB199" s="224" t="str">
        <f>IF(BR199=※編集不可※選択項目!$L$48,VLOOKUP('新規登録用（本体）'!U199,※編集不可※選択項目!$P$47:$S$51,4,TRUE),"")</f>
        <v/>
      </c>
      <c r="BC199" s="225">
        <f>IFERROR(VLOOKUP(Y199&amp;G199&amp;H199,※編集不可※選択項目!X:Y,2,FALSE),0)</f>
        <v>0</v>
      </c>
      <c r="BD199" s="225">
        <f t="shared" si="71"/>
        <v>0</v>
      </c>
      <c r="BE199" s="225"/>
      <c r="BF199" s="225"/>
      <c r="BG199" s="225"/>
      <c r="BH199" s="225" t="str">
        <f t="shared" si="78"/>
        <v/>
      </c>
      <c r="BI199" s="226">
        <f t="shared" si="79"/>
        <v>0</v>
      </c>
      <c r="BJ199" s="226">
        <f t="shared" si="80"/>
        <v>0</v>
      </c>
      <c r="BK199" s="262">
        <f t="shared" si="74"/>
        <v>0</v>
      </c>
      <c r="BL199" s="226">
        <f t="shared" si="63"/>
        <v>0</v>
      </c>
      <c r="BM199" s="226" t="str">
        <f t="shared" si="81"/>
        <v/>
      </c>
      <c r="BN199" s="227">
        <f t="shared" si="82"/>
        <v>0</v>
      </c>
      <c r="BO199" s="227">
        <f t="shared" si="64"/>
        <v>0</v>
      </c>
      <c r="BP199" s="208" t="str">
        <f t="shared" si="65"/>
        <v>＜従来枠＞0 ＜トップ性能枠＞0</v>
      </c>
      <c r="BQ199" s="208" t="str">
        <f>'新規登録用（本体）'!G199&amp;'新規登録用（本体）'!H199&amp;'新規登録用（本体）'!I199</f>
        <v/>
      </c>
      <c r="BR199" s="126" t="str">
        <f t="shared" si="83"/>
        <v/>
      </c>
      <c r="BS199" s="208" t="str">
        <f t="shared" si="84"/>
        <v/>
      </c>
      <c r="BT199" s="227">
        <f t="shared" si="72"/>
        <v>0</v>
      </c>
    </row>
    <row r="200" spans="1:72" s="208" customFormat="1" ht="25.35" customHeight="1" x14ac:dyDescent="0.2">
      <c r="A200" s="210">
        <f t="shared" si="66"/>
        <v>189</v>
      </c>
      <c r="B200" s="171" t="str">
        <f t="shared" si="62"/>
        <v/>
      </c>
      <c r="C200" s="44"/>
      <c r="D200" s="17" t="str">
        <f t="shared" si="67"/>
        <v/>
      </c>
      <c r="E200" s="17" t="str">
        <f t="shared" si="68"/>
        <v/>
      </c>
      <c r="F200" s="97"/>
      <c r="G200" s="16"/>
      <c r="H200" s="15"/>
      <c r="I200" s="17" t="str">
        <f>IF(OR(G200="",H200="",U200=""),"",IFERROR(VLOOKUP(G200&amp;H200&amp;U200,※編集不可※選択項目!$M$3:$R$51,5,FALSE),"該当なし"))</f>
        <v/>
      </c>
      <c r="J200" s="97"/>
      <c r="K200" s="15"/>
      <c r="L200" s="248"/>
      <c r="M200" s="15"/>
      <c r="N200" s="97"/>
      <c r="O200" s="97"/>
      <c r="P200" s="97"/>
      <c r="Q200" s="97"/>
      <c r="R200" s="97"/>
      <c r="S200" s="18" t="str">
        <f t="shared" si="75"/>
        <v/>
      </c>
      <c r="T200" s="15"/>
      <c r="U200" s="15"/>
      <c r="V200" s="15"/>
      <c r="W200" s="15"/>
      <c r="X200" s="15"/>
      <c r="Y200" s="15"/>
      <c r="Z200" s="16"/>
      <c r="AA200" s="16"/>
      <c r="AB200" s="101" t="str">
        <f>IF($C200&lt;&gt;"",※編集不可※選択項目!$J$2,"")</f>
        <v/>
      </c>
      <c r="AC200" s="23"/>
      <c r="AD200" s="97"/>
      <c r="AE200" s="99"/>
      <c r="AF200" s="201" t="str">
        <f t="shared" si="73"/>
        <v>-</v>
      </c>
      <c r="AG200" s="219"/>
      <c r="AH200" s="220"/>
      <c r="AI200" s="121" t="str">
        <f t="shared" si="69"/>
        <v/>
      </c>
      <c r="AJ200" s="221"/>
      <c r="AK200" s="222"/>
      <c r="AL200" s="223"/>
      <c r="AM200" s="224">
        <f>IFERROR(INDEX(※編集不可※選択項目!$R$3:$R$51,MATCH(BQ200,※編集不可※選択項目!$T$3:$T$51,0)),0)</f>
        <v>0</v>
      </c>
      <c r="AN200" s="224" t="str">
        <f t="shared" si="76"/>
        <v/>
      </c>
      <c r="AO200" s="224" t="str">
        <f>IF(BR200=※編集不可※選択項目!$L$3,VLOOKUP('新規登録用（本体）'!U200,※編集不可※選択項目!$P$2:$R$13,3,TRUE),AP200)</f>
        <v/>
      </c>
      <c r="AP200" s="224" t="str">
        <f>IF(BR200=※編集不可※選択項目!$L$15,VLOOKUP('新規登録用（本体）'!U200,※編集不可※選択項目!$P$14:$R$25,3,TRUE),AQ200)</f>
        <v/>
      </c>
      <c r="AQ200" s="224" t="str">
        <f>IF(BR200=※編集不可※選択項目!$L$27,VLOOKUP('新規登録用（本体）'!U200,※編集不可※選択項目!$P$26:$R$41,3,TRUE),AR200)</f>
        <v/>
      </c>
      <c r="AR200" s="224" t="str">
        <f>IF(BR200=※編集不可※選択項目!$L$43,VLOOKUP('新規登録用（本体）'!U200,※編集不可※選択項目!$P$42:$R$46,3,TRUE),AS200)</f>
        <v/>
      </c>
      <c r="AS200" s="224" t="str">
        <f>IF(BR200=※編集不可※選択項目!$L$48,VLOOKUP('新規登録用（本体）'!U200,※編集不可※選択項目!$P$47:$R$51,3,TRUE),"")</f>
        <v/>
      </c>
      <c r="AT200" s="225">
        <f>IFERROR(VLOOKUP(Y200&amp;G200&amp;H200,※編集不可※選択項目!X:Y,2,FALSE),0)</f>
        <v>0</v>
      </c>
      <c r="AU200" s="224">
        <f t="shared" si="70"/>
        <v>0</v>
      </c>
      <c r="AV200" s="224">
        <f>IFERROR(INDEX(※編集不可※選択項目!$S$3:$S$51,MATCH(BQ200,※編集不可※選択項目!$T$3:$T$51,0)),0)</f>
        <v>0</v>
      </c>
      <c r="AW200" s="224" t="str">
        <f t="shared" si="77"/>
        <v/>
      </c>
      <c r="AX200" s="224" t="str">
        <f>IF(BR200=※編集不可※選択項目!$L$3,VLOOKUP('新規登録用（本体）'!U200,※編集不可※選択項目!$P$2:$S$13,4,TRUE),AY200)</f>
        <v/>
      </c>
      <c r="AY200" s="224" t="str">
        <f>IF(BR200=※編集不可※選択項目!$L$15,VLOOKUP('新規登録用（本体）'!U200,※編集不可※選択項目!$P$14:$S$25,4,TRUE),AZ200)</f>
        <v/>
      </c>
      <c r="AZ200" s="224" t="str">
        <f>IF(BR200=※編集不可※選択項目!$L$27,VLOOKUP('新規登録用（本体）'!U200,※編集不可※選択項目!$P$26:$S$41,4,TRUE),BA200)</f>
        <v/>
      </c>
      <c r="BA200" s="224" t="str">
        <f>IF(BR200=※編集不可※選択項目!$L$43,VLOOKUP('新規登録用（本体）'!U200,※編集不可※選択項目!$P$42:$S$46,4,TRUE),BB200)</f>
        <v/>
      </c>
      <c r="BB200" s="224" t="str">
        <f>IF(BR200=※編集不可※選択項目!$L$48,VLOOKUP('新規登録用（本体）'!U200,※編集不可※選択項目!$P$47:$S$51,4,TRUE),"")</f>
        <v/>
      </c>
      <c r="BC200" s="225">
        <f>IFERROR(VLOOKUP(Y200&amp;G200&amp;H200,※編集不可※選択項目!X:Y,2,FALSE),0)</f>
        <v>0</v>
      </c>
      <c r="BD200" s="225">
        <f t="shared" si="71"/>
        <v>0</v>
      </c>
      <c r="BE200" s="225"/>
      <c r="BF200" s="225"/>
      <c r="BG200" s="225"/>
      <c r="BH200" s="225" t="str">
        <f t="shared" si="78"/>
        <v/>
      </c>
      <c r="BI200" s="226">
        <f t="shared" si="79"/>
        <v>0</v>
      </c>
      <c r="BJ200" s="226">
        <f t="shared" si="80"/>
        <v>0</v>
      </c>
      <c r="BK200" s="262">
        <f t="shared" si="74"/>
        <v>0</v>
      </c>
      <c r="BL200" s="226">
        <f t="shared" si="63"/>
        <v>0</v>
      </c>
      <c r="BM200" s="226" t="str">
        <f t="shared" si="81"/>
        <v/>
      </c>
      <c r="BN200" s="227">
        <f t="shared" si="82"/>
        <v>0</v>
      </c>
      <c r="BO200" s="227">
        <f t="shared" si="64"/>
        <v>0</v>
      </c>
      <c r="BP200" s="208" t="str">
        <f t="shared" si="65"/>
        <v>＜従来枠＞0 ＜トップ性能枠＞0</v>
      </c>
      <c r="BQ200" s="208" t="str">
        <f>'新規登録用（本体）'!G200&amp;'新規登録用（本体）'!H200&amp;'新規登録用（本体）'!I200</f>
        <v/>
      </c>
      <c r="BR200" s="126" t="str">
        <f t="shared" si="83"/>
        <v/>
      </c>
      <c r="BS200" s="208" t="str">
        <f t="shared" si="84"/>
        <v/>
      </c>
      <c r="BT200" s="227">
        <f t="shared" si="72"/>
        <v>0</v>
      </c>
    </row>
    <row r="201" spans="1:72" s="208" customFormat="1" ht="25.35" customHeight="1" x14ac:dyDescent="0.2">
      <c r="A201" s="210">
        <f t="shared" si="66"/>
        <v>190</v>
      </c>
      <c r="B201" s="171" t="str">
        <f t="shared" si="62"/>
        <v/>
      </c>
      <c r="C201" s="44"/>
      <c r="D201" s="17" t="str">
        <f t="shared" si="67"/>
        <v/>
      </c>
      <c r="E201" s="17" t="str">
        <f t="shared" si="68"/>
        <v/>
      </c>
      <c r="F201" s="97"/>
      <c r="G201" s="16"/>
      <c r="H201" s="15"/>
      <c r="I201" s="17" t="str">
        <f>IF(OR(G201="",H201="",U201=""),"",IFERROR(VLOOKUP(G201&amp;H201&amp;U201,※編集不可※選択項目!$M$3:$R$51,5,FALSE),"該当なし"))</f>
        <v/>
      </c>
      <c r="J201" s="97"/>
      <c r="K201" s="15"/>
      <c r="L201" s="248"/>
      <c r="M201" s="15"/>
      <c r="N201" s="97"/>
      <c r="O201" s="97"/>
      <c r="P201" s="97"/>
      <c r="Q201" s="97"/>
      <c r="R201" s="97"/>
      <c r="S201" s="18" t="str">
        <f t="shared" si="75"/>
        <v/>
      </c>
      <c r="T201" s="15"/>
      <c r="U201" s="15"/>
      <c r="V201" s="15"/>
      <c r="W201" s="15"/>
      <c r="X201" s="15"/>
      <c r="Y201" s="15"/>
      <c r="Z201" s="16"/>
      <c r="AA201" s="16"/>
      <c r="AB201" s="101" t="str">
        <f>IF($C201&lt;&gt;"",※編集不可※選択項目!$J$2,"")</f>
        <v/>
      </c>
      <c r="AC201" s="23"/>
      <c r="AD201" s="97"/>
      <c r="AE201" s="99"/>
      <c r="AF201" s="201" t="str">
        <f t="shared" si="73"/>
        <v>-</v>
      </c>
      <c r="AG201" s="219"/>
      <c r="AH201" s="220"/>
      <c r="AI201" s="121" t="str">
        <f t="shared" si="69"/>
        <v/>
      </c>
      <c r="AJ201" s="221"/>
      <c r="AK201" s="222"/>
      <c r="AL201" s="223"/>
      <c r="AM201" s="224">
        <f>IFERROR(INDEX(※編集不可※選択項目!$R$3:$R$51,MATCH(BQ201,※編集不可※選択項目!$T$3:$T$51,0)),0)</f>
        <v>0</v>
      </c>
      <c r="AN201" s="224" t="str">
        <f t="shared" si="76"/>
        <v/>
      </c>
      <c r="AO201" s="224" t="str">
        <f>IF(BR201=※編集不可※選択項目!$L$3,VLOOKUP('新規登録用（本体）'!U201,※編集不可※選択項目!$P$2:$R$13,3,TRUE),AP201)</f>
        <v/>
      </c>
      <c r="AP201" s="224" t="str">
        <f>IF(BR201=※編集不可※選択項目!$L$15,VLOOKUP('新規登録用（本体）'!U201,※編集不可※選択項目!$P$14:$R$25,3,TRUE),AQ201)</f>
        <v/>
      </c>
      <c r="AQ201" s="224" t="str">
        <f>IF(BR201=※編集不可※選択項目!$L$27,VLOOKUP('新規登録用（本体）'!U201,※編集不可※選択項目!$P$26:$R$41,3,TRUE),AR201)</f>
        <v/>
      </c>
      <c r="AR201" s="224" t="str">
        <f>IF(BR201=※編集不可※選択項目!$L$43,VLOOKUP('新規登録用（本体）'!U201,※編集不可※選択項目!$P$42:$R$46,3,TRUE),AS201)</f>
        <v/>
      </c>
      <c r="AS201" s="224" t="str">
        <f>IF(BR201=※編集不可※選択項目!$L$48,VLOOKUP('新規登録用（本体）'!U201,※編集不可※選択項目!$P$47:$R$51,3,TRUE),"")</f>
        <v/>
      </c>
      <c r="AT201" s="225">
        <f>IFERROR(VLOOKUP(Y201&amp;G201&amp;H201,※編集不可※選択項目!X:Y,2,FALSE),0)</f>
        <v>0</v>
      </c>
      <c r="AU201" s="224">
        <f t="shared" si="70"/>
        <v>0</v>
      </c>
      <c r="AV201" s="224">
        <f>IFERROR(INDEX(※編集不可※選択項目!$S$3:$S$51,MATCH(BQ201,※編集不可※選択項目!$T$3:$T$51,0)),0)</f>
        <v>0</v>
      </c>
      <c r="AW201" s="224" t="str">
        <f t="shared" si="77"/>
        <v/>
      </c>
      <c r="AX201" s="224" t="str">
        <f>IF(BR201=※編集不可※選択項目!$L$3,VLOOKUP('新規登録用（本体）'!U201,※編集不可※選択項目!$P$2:$S$13,4,TRUE),AY201)</f>
        <v/>
      </c>
      <c r="AY201" s="224" t="str">
        <f>IF(BR201=※編集不可※選択項目!$L$15,VLOOKUP('新規登録用（本体）'!U201,※編集不可※選択項目!$P$14:$S$25,4,TRUE),AZ201)</f>
        <v/>
      </c>
      <c r="AZ201" s="224" t="str">
        <f>IF(BR201=※編集不可※選択項目!$L$27,VLOOKUP('新規登録用（本体）'!U201,※編集不可※選択項目!$P$26:$S$41,4,TRUE),BA201)</f>
        <v/>
      </c>
      <c r="BA201" s="224" t="str">
        <f>IF(BR201=※編集不可※選択項目!$L$43,VLOOKUP('新規登録用（本体）'!U201,※編集不可※選択項目!$P$42:$S$46,4,TRUE),BB201)</f>
        <v/>
      </c>
      <c r="BB201" s="224" t="str">
        <f>IF(BR201=※編集不可※選択項目!$L$48,VLOOKUP('新規登録用（本体）'!U201,※編集不可※選択項目!$P$47:$S$51,4,TRUE),"")</f>
        <v/>
      </c>
      <c r="BC201" s="225">
        <f>IFERROR(VLOOKUP(Y201&amp;G201&amp;H201,※編集不可※選択項目!X:Y,2,FALSE),0)</f>
        <v>0</v>
      </c>
      <c r="BD201" s="225">
        <f t="shared" si="71"/>
        <v>0</v>
      </c>
      <c r="BE201" s="225"/>
      <c r="BF201" s="225"/>
      <c r="BG201" s="225"/>
      <c r="BH201" s="225" t="str">
        <f t="shared" si="78"/>
        <v/>
      </c>
      <c r="BI201" s="226">
        <f t="shared" si="79"/>
        <v>0</v>
      </c>
      <c r="BJ201" s="226">
        <f t="shared" si="80"/>
        <v>0</v>
      </c>
      <c r="BK201" s="262">
        <f t="shared" si="74"/>
        <v>0</v>
      </c>
      <c r="BL201" s="226">
        <f t="shared" si="63"/>
        <v>0</v>
      </c>
      <c r="BM201" s="226" t="str">
        <f t="shared" si="81"/>
        <v/>
      </c>
      <c r="BN201" s="227">
        <f t="shared" si="82"/>
        <v>0</v>
      </c>
      <c r="BO201" s="227">
        <f t="shared" si="64"/>
        <v>0</v>
      </c>
      <c r="BP201" s="208" t="str">
        <f t="shared" si="65"/>
        <v>＜従来枠＞0 ＜トップ性能枠＞0</v>
      </c>
      <c r="BQ201" s="208" t="str">
        <f>'新規登録用（本体）'!G201&amp;'新規登録用（本体）'!H201&amp;'新規登録用（本体）'!I201</f>
        <v/>
      </c>
      <c r="BR201" s="126" t="str">
        <f t="shared" si="83"/>
        <v/>
      </c>
      <c r="BS201" s="208" t="str">
        <f t="shared" si="84"/>
        <v/>
      </c>
      <c r="BT201" s="227">
        <f t="shared" si="72"/>
        <v>0</v>
      </c>
    </row>
    <row r="202" spans="1:72" s="208" customFormat="1" ht="25.35" customHeight="1" x14ac:dyDescent="0.2">
      <c r="A202" s="210">
        <f t="shared" si="66"/>
        <v>191</v>
      </c>
      <c r="B202" s="171" t="str">
        <f t="shared" si="62"/>
        <v/>
      </c>
      <c r="C202" s="44"/>
      <c r="D202" s="17" t="str">
        <f t="shared" si="67"/>
        <v/>
      </c>
      <c r="E202" s="17" t="str">
        <f t="shared" si="68"/>
        <v/>
      </c>
      <c r="F202" s="97"/>
      <c r="G202" s="16"/>
      <c r="H202" s="15"/>
      <c r="I202" s="17" t="str">
        <f>IF(OR(G202="",H202="",U202=""),"",IFERROR(VLOOKUP(G202&amp;H202&amp;U202,※編集不可※選択項目!$M$3:$R$51,5,FALSE),"該当なし"))</f>
        <v/>
      </c>
      <c r="J202" s="97"/>
      <c r="K202" s="15"/>
      <c r="L202" s="248"/>
      <c r="M202" s="15"/>
      <c r="N202" s="97"/>
      <c r="O202" s="97"/>
      <c r="P202" s="97"/>
      <c r="Q202" s="97"/>
      <c r="R202" s="97"/>
      <c r="S202" s="18" t="str">
        <f t="shared" si="75"/>
        <v/>
      </c>
      <c r="T202" s="15"/>
      <c r="U202" s="15"/>
      <c r="V202" s="15"/>
      <c r="W202" s="15"/>
      <c r="X202" s="15"/>
      <c r="Y202" s="15"/>
      <c r="Z202" s="16"/>
      <c r="AA202" s="16"/>
      <c r="AB202" s="101" t="str">
        <f>IF($C202&lt;&gt;"",※編集不可※選択項目!$J$2,"")</f>
        <v/>
      </c>
      <c r="AC202" s="23"/>
      <c r="AD202" s="97"/>
      <c r="AE202" s="99"/>
      <c r="AF202" s="201" t="str">
        <f t="shared" si="73"/>
        <v>-</v>
      </c>
      <c r="AG202" s="219"/>
      <c r="AH202" s="220"/>
      <c r="AI202" s="121" t="str">
        <f t="shared" si="69"/>
        <v/>
      </c>
      <c r="AJ202" s="221"/>
      <c r="AK202" s="222"/>
      <c r="AL202" s="223"/>
      <c r="AM202" s="224">
        <f>IFERROR(INDEX(※編集不可※選択項目!$R$3:$R$51,MATCH(BQ202,※編集不可※選択項目!$T$3:$T$51,0)),0)</f>
        <v>0</v>
      </c>
      <c r="AN202" s="224" t="str">
        <f t="shared" si="76"/>
        <v/>
      </c>
      <c r="AO202" s="224" t="str">
        <f>IF(BR202=※編集不可※選択項目!$L$3,VLOOKUP('新規登録用（本体）'!U202,※編集不可※選択項目!$P$2:$R$13,3,TRUE),AP202)</f>
        <v/>
      </c>
      <c r="AP202" s="224" t="str">
        <f>IF(BR202=※編集不可※選択項目!$L$15,VLOOKUP('新規登録用（本体）'!U202,※編集不可※選択項目!$P$14:$R$25,3,TRUE),AQ202)</f>
        <v/>
      </c>
      <c r="AQ202" s="224" t="str">
        <f>IF(BR202=※編集不可※選択項目!$L$27,VLOOKUP('新規登録用（本体）'!U202,※編集不可※選択項目!$P$26:$R$41,3,TRUE),AR202)</f>
        <v/>
      </c>
      <c r="AR202" s="224" t="str">
        <f>IF(BR202=※編集不可※選択項目!$L$43,VLOOKUP('新規登録用（本体）'!U202,※編集不可※選択項目!$P$42:$R$46,3,TRUE),AS202)</f>
        <v/>
      </c>
      <c r="AS202" s="224" t="str">
        <f>IF(BR202=※編集不可※選択項目!$L$48,VLOOKUP('新規登録用（本体）'!U202,※編集不可※選択項目!$P$47:$R$51,3,TRUE),"")</f>
        <v/>
      </c>
      <c r="AT202" s="225">
        <f>IFERROR(VLOOKUP(Y202&amp;G202&amp;H202,※編集不可※選択項目!X:Y,2,FALSE),0)</f>
        <v>0</v>
      </c>
      <c r="AU202" s="224">
        <f t="shared" si="70"/>
        <v>0</v>
      </c>
      <c r="AV202" s="224">
        <f>IFERROR(INDEX(※編集不可※選択項目!$S$3:$S$51,MATCH(BQ202,※編集不可※選択項目!$T$3:$T$51,0)),0)</f>
        <v>0</v>
      </c>
      <c r="AW202" s="224" t="str">
        <f t="shared" si="77"/>
        <v/>
      </c>
      <c r="AX202" s="224" t="str">
        <f>IF(BR202=※編集不可※選択項目!$L$3,VLOOKUP('新規登録用（本体）'!U202,※編集不可※選択項目!$P$2:$S$13,4,TRUE),AY202)</f>
        <v/>
      </c>
      <c r="AY202" s="224" t="str">
        <f>IF(BR202=※編集不可※選択項目!$L$15,VLOOKUP('新規登録用（本体）'!U202,※編集不可※選択項目!$P$14:$S$25,4,TRUE),AZ202)</f>
        <v/>
      </c>
      <c r="AZ202" s="224" t="str">
        <f>IF(BR202=※編集不可※選択項目!$L$27,VLOOKUP('新規登録用（本体）'!U202,※編集不可※選択項目!$P$26:$S$41,4,TRUE),BA202)</f>
        <v/>
      </c>
      <c r="BA202" s="224" t="str">
        <f>IF(BR202=※編集不可※選択項目!$L$43,VLOOKUP('新規登録用（本体）'!U202,※編集不可※選択項目!$P$42:$S$46,4,TRUE),BB202)</f>
        <v/>
      </c>
      <c r="BB202" s="224" t="str">
        <f>IF(BR202=※編集不可※選択項目!$L$48,VLOOKUP('新規登録用（本体）'!U202,※編集不可※選択項目!$P$47:$S$51,4,TRUE),"")</f>
        <v/>
      </c>
      <c r="BC202" s="225">
        <f>IFERROR(VLOOKUP(Y202&amp;G202&amp;H202,※編集不可※選択項目!X:Y,2,FALSE),0)</f>
        <v>0</v>
      </c>
      <c r="BD202" s="225">
        <f t="shared" si="71"/>
        <v>0</v>
      </c>
      <c r="BE202" s="225"/>
      <c r="BF202" s="225"/>
      <c r="BG202" s="225"/>
      <c r="BH202" s="225" t="str">
        <f t="shared" si="78"/>
        <v/>
      </c>
      <c r="BI202" s="226">
        <f t="shared" si="79"/>
        <v>0</v>
      </c>
      <c r="BJ202" s="226">
        <f t="shared" si="80"/>
        <v>0</v>
      </c>
      <c r="BK202" s="262">
        <f t="shared" si="74"/>
        <v>0</v>
      </c>
      <c r="BL202" s="226">
        <f t="shared" si="63"/>
        <v>0</v>
      </c>
      <c r="BM202" s="226" t="str">
        <f t="shared" si="81"/>
        <v/>
      </c>
      <c r="BN202" s="227">
        <f t="shared" si="82"/>
        <v>0</v>
      </c>
      <c r="BO202" s="227">
        <f t="shared" si="64"/>
        <v>0</v>
      </c>
      <c r="BP202" s="208" t="str">
        <f t="shared" si="65"/>
        <v>＜従来枠＞0 ＜トップ性能枠＞0</v>
      </c>
      <c r="BQ202" s="208" t="str">
        <f>'新規登録用（本体）'!G202&amp;'新規登録用（本体）'!H202&amp;'新規登録用（本体）'!I202</f>
        <v/>
      </c>
      <c r="BR202" s="126" t="str">
        <f t="shared" si="83"/>
        <v/>
      </c>
      <c r="BS202" s="208" t="str">
        <f t="shared" si="84"/>
        <v/>
      </c>
      <c r="BT202" s="227">
        <f t="shared" si="72"/>
        <v>0</v>
      </c>
    </row>
    <row r="203" spans="1:72" s="208" customFormat="1" ht="25.35" customHeight="1" x14ac:dyDescent="0.2">
      <c r="A203" s="210">
        <f t="shared" si="66"/>
        <v>192</v>
      </c>
      <c r="B203" s="171" t="str">
        <f t="shared" ref="B203:B266" si="85">IF($C203="","","高効率空調")</f>
        <v/>
      </c>
      <c r="C203" s="44"/>
      <c r="D203" s="17" t="str">
        <f t="shared" si="67"/>
        <v/>
      </c>
      <c r="E203" s="17" t="str">
        <f t="shared" si="68"/>
        <v/>
      </c>
      <c r="F203" s="97"/>
      <c r="G203" s="16"/>
      <c r="H203" s="15"/>
      <c r="I203" s="17" t="str">
        <f>IF(OR(G203="",H203="",U203=""),"",IFERROR(VLOOKUP(G203&amp;H203&amp;U203,※編集不可※選択項目!$M$3:$R$51,5,FALSE),"該当なし"))</f>
        <v/>
      </c>
      <c r="J203" s="97"/>
      <c r="K203" s="15"/>
      <c r="L203" s="248"/>
      <c r="M203" s="15"/>
      <c r="N203" s="97"/>
      <c r="O203" s="97"/>
      <c r="P203" s="97"/>
      <c r="Q203" s="97"/>
      <c r="R203" s="97"/>
      <c r="S203" s="18" t="str">
        <f t="shared" si="75"/>
        <v/>
      </c>
      <c r="T203" s="15"/>
      <c r="U203" s="15"/>
      <c r="V203" s="15"/>
      <c r="W203" s="15"/>
      <c r="X203" s="15"/>
      <c r="Y203" s="15"/>
      <c r="Z203" s="16"/>
      <c r="AA203" s="16"/>
      <c r="AB203" s="101" t="str">
        <f>IF($C203&lt;&gt;"",※編集不可※選択項目!$J$2,"")</f>
        <v/>
      </c>
      <c r="AC203" s="23"/>
      <c r="AD203" s="97"/>
      <c r="AE203" s="99"/>
      <c r="AF203" s="201" t="str">
        <f t="shared" si="73"/>
        <v>-</v>
      </c>
      <c r="AG203" s="219"/>
      <c r="AH203" s="220"/>
      <c r="AI203" s="121" t="str">
        <f t="shared" si="69"/>
        <v/>
      </c>
      <c r="AJ203" s="221"/>
      <c r="AK203" s="222"/>
      <c r="AL203" s="223"/>
      <c r="AM203" s="224">
        <f>IFERROR(INDEX(※編集不可※選択項目!$R$3:$R$51,MATCH(BQ203,※編集不可※選択項目!$T$3:$T$51,0)),0)</f>
        <v>0</v>
      </c>
      <c r="AN203" s="224" t="str">
        <f t="shared" si="76"/>
        <v/>
      </c>
      <c r="AO203" s="224" t="str">
        <f>IF(BR203=※編集不可※選択項目!$L$3,VLOOKUP('新規登録用（本体）'!U203,※編集不可※選択項目!$P$2:$R$13,3,TRUE),AP203)</f>
        <v/>
      </c>
      <c r="AP203" s="224" t="str">
        <f>IF(BR203=※編集不可※選択項目!$L$15,VLOOKUP('新規登録用（本体）'!U203,※編集不可※選択項目!$P$14:$R$25,3,TRUE),AQ203)</f>
        <v/>
      </c>
      <c r="AQ203" s="224" t="str">
        <f>IF(BR203=※編集不可※選択項目!$L$27,VLOOKUP('新規登録用（本体）'!U203,※編集不可※選択項目!$P$26:$R$41,3,TRUE),AR203)</f>
        <v/>
      </c>
      <c r="AR203" s="224" t="str">
        <f>IF(BR203=※編集不可※選択項目!$L$43,VLOOKUP('新規登録用（本体）'!U203,※編集不可※選択項目!$P$42:$R$46,3,TRUE),AS203)</f>
        <v/>
      </c>
      <c r="AS203" s="224" t="str">
        <f>IF(BR203=※編集不可※選択項目!$L$48,VLOOKUP('新規登録用（本体）'!U203,※編集不可※選択項目!$P$47:$R$51,3,TRUE),"")</f>
        <v/>
      </c>
      <c r="AT203" s="225">
        <f>IFERROR(VLOOKUP(Y203&amp;G203&amp;H203,※編集不可※選択項目!X:Y,2,FALSE),0)</f>
        <v>0</v>
      </c>
      <c r="AU203" s="224">
        <f t="shared" si="70"/>
        <v>0</v>
      </c>
      <c r="AV203" s="224">
        <f>IFERROR(INDEX(※編集不可※選択項目!$S$3:$S$51,MATCH(BQ203,※編集不可※選択項目!$T$3:$T$51,0)),0)</f>
        <v>0</v>
      </c>
      <c r="AW203" s="224" t="str">
        <f t="shared" si="77"/>
        <v/>
      </c>
      <c r="AX203" s="224" t="str">
        <f>IF(BR203=※編集不可※選択項目!$L$3,VLOOKUP('新規登録用（本体）'!U203,※編集不可※選択項目!$P$2:$S$13,4,TRUE),AY203)</f>
        <v/>
      </c>
      <c r="AY203" s="224" t="str">
        <f>IF(BR203=※編集不可※選択項目!$L$15,VLOOKUP('新規登録用（本体）'!U203,※編集不可※選択項目!$P$14:$S$25,4,TRUE),AZ203)</f>
        <v/>
      </c>
      <c r="AZ203" s="224" t="str">
        <f>IF(BR203=※編集不可※選択項目!$L$27,VLOOKUP('新規登録用（本体）'!U203,※編集不可※選択項目!$P$26:$S$41,4,TRUE),BA203)</f>
        <v/>
      </c>
      <c r="BA203" s="224" t="str">
        <f>IF(BR203=※編集不可※選択項目!$L$43,VLOOKUP('新規登録用（本体）'!U203,※編集不可※選択項目!$P$42:$S$46,4,TRUE),BB203)</f>
        <v/>
      </c>
      <c r="BB203" s="224" t="str">
        <f>IF(BR203=※編集不可※選択項目!$L$48,VLOOKUP('新規登録用（本体）'!U203,※編集不可※選択項目!$P$47:$S$51,4,TRUE),"")</f>
        <v/>
      </c>
      <c r="BC203" s="225">
        <f>IFERROR(VLOOKUP(Y203&amp;G203&amp;H203,※編集不可※選択項目!X:Y,2,FALSE),0)</f>
        <v>0</v>
      </c>
      <c r="BD203" s="225">
        <f t="shared" si="71"/>
        <v>0</v>
      </c>
      <c r="BE203" s="225"/>
      <c r="BF203" s="225"/>
      <c r="BG203" s="225"/>
      <c r="BH203" s="225" t="str">
        <f t="shared" si="78"/>
        <v/>
      </c>
      <c r="BI203" s="226">
        <f t="shared" si="79"/>
        <v>0</v>
      </c>
      <c r="BJ203" s="226">
        <f t="shared" si="80"/>
        <v>0</v>
      </c>
      <c r="BK203" s="262">
        <f t="shared" si="74"/>
        <v>0</v>
      </c>
      <c r="BL203" s="226">
        <f t="shared" si="63"/>
        <v>0</v>
      </c>
      <c r="BM203" s="226" t="str">
        <f t="shared" si="81"/>
        <v/>
      </c>
      <c r="BN203" s="227">
        <f t="shared" si="82"/>
        <v>0</v>
      </c>
      <c r="BO203" s="227">
        <f t="shared" si="64"/>
        <v>0</v>
      </c>
      <c r="BP203" s="208" t="str">
        <f t="shared" si="65"/>
        <v>＜従来枠＞0 ＜トップ性能枠＞0</v>
      </c>
      <c r="BQ203" s="208" t="str">
        <f>'新規登録用（本体）'!G203&amp;'新規登録用（本体）'!H203&amp;'新規登録用（本体）'!I203</f>
        <v/>
      </c>
      <c r="BR203" s="126" t="str">
        <f t="shared" si="83"/>
        <v/>
      </c>
      <c r="BS203" s="208" t="str">
        <f t="shared" si="84"/>
        <v/>
      </c>
      <c r="BT203" s="227">
        <f t="shared" si="72"/>
        <v>0</v>
      </c>
    </row>
    <row r="204" spans="1:72" s="208" customFormat="1" ht="25.35" customHeight="1" x14ac:dyDescent="0.2">
      <c r="A204" s="210">
        <f t="shared" si="66"/>
        <v>193</v>
      </c>
      <c r="B204" s="171" t="str">
        <f t="shared" si="85"/>
        <v/>
      </c>
      <c r="C204" s="44"/>
      <c r="D204" s="17" t="str">
        <f t="shared" si="67"/>
        <v/>
      </c>
      <c r="E204" s="17" t="str">
        <f t="shared" si="68"/>
        <v/>
      </c>
      <c r="F204" s="97"/>
      <c r="G204" s="16"/>
      <c r="H204" s="15"/>
      <c r="I204" s="17" t="str">
        <f>IF(OR(G204="",H204="",U204=""),"",IFERROR(VLOOKUP(G204&amp;H204&amp;U204,※編集不可※選択項目!$M$3:$R$51,5,FALSE),"該当なし"))</f>
        <v/>
      </c>
      <c r="J204" s="97"/>
      <c r="K204" s="15"/>
      <c r="L204" s="248"/>
      <c r="M204" s="15"/>
      <c r="N204" s="97"/>
      <c r="O204" s="97"/>
      <c r="P204" s="97"/>
      <c r="Q204" s="97"/>
      <c r="R204" s="97"/>
      <c r="S204" s="18" t="str">
        <f t="shared" si="75"/>
        <v/>
      </c>
      <c r="T204" s="15"/>
      <c r="U204" s="15"/>
      <c r="V204" s="15"/>
      <c r="W204" s="15"/>
      <c r="X204" s="15"/>
      <c r="Y204" s="15"/>
      <c r="Z204" s="16"/>
      <c r="AA204" s="16"/>
      <c r="AB204" s="101" t="str">
        <f>IF($C204&lt;&gt;"",※編集不可※選択項目!$J$2,"")</f>
        <v/>
      </c>
      <c r="AC204" s="23"/>
      <c r="AD204" s="97"/>
      <c r="AE204" s="99"/>
      <c r="AF204" s="201" t="str">
        <f t="shared" si="73"/>
        <v>-</v>
      </c>
      <c r="AG204" s="219"/>
      <c r="AH204" s="220"/>
      <c r="AI204" s="121" t="str">
        <f t="shared" si="69"/>
        <v/>
      </c>
      <c r="AJ204" s="221"/>
      <c r="AK204" s="222"/>
      <c r="AL204" s="223"/>
      <c r="AM204" s="224">
        <f>IFERROR(INDEX(※編集不可※選択項目!$R$3:$R$51,MATCH(BQ204,※編集不可※選択項目!$T$3:$T$51,0)),0)</f>
        <v>0</v>
      </c>
      <c r="AN204" s="224" t="str">
        <f t="shared" si="76"/>
        <v/>
      </c>
      <c r="AO204" s="224" t="str">
        <f>IF(BR204=※編集不可※選択項目!$L$3,VLOOKUP('新規登録用（本体）'!U204,※編集不可※選択項目!$P$2:$R$13,3,TRUE),AP204)</f>
        <v/>
      </c>
      <c r="AP204" s="224" t="str">
        <f>IF(BR204=※編集不可※選択項目!$L$15,VLOOKUP('新規登録用（本体）'!U204,※編集不可※選択項目!$P$14:$R$25,3,TRUE),AQ204)</f>
        <v/>
      </c>
      <c r="AQ204" s="224" t="str">
        <f>IF(BR204=※編集不可※選択項目!$L$27,VLOOKUP('新規登録用（本体）'!U204,※編集不可※選択項目!$P$26:$R$41,3,TRUE),AR204)</f>
        <v/>
      </c>
      <c r="AR204" s="224" t="str">
        <f>IF(BR204=※編集不可※選択項目!$L$43,VLOOKUP('新規登録用（本体）'!U204,※編集不可※選択項目!$P$42:$R$46,3,TRUE),AS204)</f>
        <v/>
      </c>
      <c r="AS204" s="224" t="str">
        <f>IF(BR204=※編集不可※選択項目!$L$48,VLOOKUP('新規登録用（本体）'!U204,※編集不可※選択項目!$P$47:$R$51,3,TRUE),"")</f>
        <v/>
      </c>
      <c r="AT204" s="225">
        <f>IFERROR(VLOOKUP(Y204&amp;G204&amp;H204,※編集不可※選択項目!X:Y,2,FALSE),0)</f>
        <v>0</v>
      </c>
      <c r="AU204" s="224">
        <f t="shared" si="70"/>
        <v>0</v>
      </c>
      <c r="AV204" s="224">
        <f>IFERROR(INDEX(※編集不可※選択項目!$S$3:$S$51,MATCH(BQ204,※編集不可※選択項目!$T$3:$T$51,0)),0)</f>
        <v>0</v>
      </c>
      <c r="AW204" s="224" t="str">
        <f t="shared" si="77"/>
        <v/>
      </c>
      <c r="AX204" s="224" t="str">
        <f>IF(BR204=※編集不可※選択項目!$L$3,VLOOKUP('新規登録用（本体）'!U204,※編集不可※選択項目!$P$2:$S$13,4,TRUE),AY204)</f>
        <v/>
      </c>
      <c r="AY204" s="224" t="str">
        <f>IF(BR204=※編集不可※選択項目!$L$15,VLOOKUP('新規登録用（本体）'!U204,※編集不可※選択項目!$P$14:$S$25,4,TRUE),AZ204)</f>
        <v/>
      </c>
      <c r="AZ204" s="224" t="str">
        <f>IF(BR204=※編集不可※選択項目!$L$27,VLOOKUP('新規登録用（本体）'!U204,※編集不可※選択項目!$P$26:$S$41,4,TRUE),BA204)</f>
        <v/>
      </c>
      <c r="BA204" s="224" t="str">
        <f>IF(BR204=※編集不可※選択項目!$L$43,VLOOKUP('新規登録用（本体）'!U204,※編集不可※選択項目!$P$42:$S$46,4,TRUE),BB204)</f>
        <v/>
      </c>
      <c r="BB204" s="224" t="str">
        <f>IF(BR204=※編集不可※選択項目!$L$48,VLOOKUP('新規登録用（本体）'!U204,※編集不可※選択項目!$P$47:$S$51,4,TRUE),"")</f>
        <v/>
      </c>
      <c r="BC204" s="225">
        <f>IFERROR(VLOOKUP(Y204&amp;G204&amp;H204,※編集不可※選択項目!X:Y,2,FALSE),0)</f>
        <v>0</v>
      </c>
      <c r="BD204" s="225">
        <f t="shared" si="71"/>
        <v>0</v>
      </c>
      <c r="BE204" s="225"/>
      <c r="BF204" s="225"/>
      <c r="BG204" s="225"/>
      <c r="BH204" s="225" t="str">
        <f t="shared" si="78"/>
        <v/>
      </c>
      <c r="BI204" s="226">
        <f t="shared" si="79"/>
        <v>0</v>
      </c>
      <c r="BJ204" s="226">
        <f t="shared" si="80"/>
        <v>0</v>
      </c>
      <c r="BK204" s="262">
        <f t="shared" si="74"/>
        <v>0</v>
      </c>
      <c r="BL204" s="226">
        <f t="shared" ref="BL204:BL267" si="86">IF(AND($J204&lt;&gt;"",COUNTIF($J204,"*■*")&gt;0,$AD204=""),1,0)</f>
        <v>0</v>
      </c>
      <c r="BM204" s="226" t="str">
        <f t="shared" si="81"/>
        <v/>
      </c>
      <c r="BN204" s="227">
        <f t="shared" si="82"/>
        <v>0</v>
      </c>
      <c r="BO204" s="227">
        <f t="shared" ref="BO204:BO267" si="87">IF(AND($T204&lt;&gt;"",$T204&lt;$AU204),1,0)</f>
        <v>0</v>
      </c>
      <c r="BP204" s="208" t="str">
        <f t="shared" ref="BP204:BP267" si="88">"＜従来枠＞"&amp;AU204&amp;" "&amp;"＜トップ性能枠＞"&amp;BD204</f>
        <v>＜従来枠＞0 ＜トップ性能枠＞0</v>
      </c>
      <c r="BQ204" s="208" t="str">
        <f>'新規登録用（本体）'!G204&amp;'新規登録用（本体）'!H204&amp;'新規登録用（本体）'!I204</f>
        <v/>
      </c>
      <c r="BR204" s="126" t="str">
        <f t="shared" si="83"/>
        <v/>
      </c>
      <c r="BS204" s="208" t="str">
        <f t="shared" si="84"/>
        <v/>
      </c>
      <c r="BT204" s="227">
        <f t="shared" si="72"/>
        <v>0</v>
      </c>
    </row>
    <row r="205" spans="1:72" s="208" customFormat="1" ht="25.35" customHeight="1" x14ac:dyDescent="0.2">
      <c r="A205" s="210">
        <f t="shared" ref="A205:A268" si="89">ROW()-11</f>
        <v>194</v>
      </c>
      <c r="B205" s="171" t="str">
        <f t="shared" si="85"/>
        <v/>
      </c>
      <c r="C205" s="44"/>
      <c r="D205" s="17" t="str">
        <f t="shared" ref="D205:D268" si="90">IF($C$2="","",IF($B205&lt;&gt;"",$C$2,""))</f>
        <v/>
      </c>
      <c r="E205" s="17" t="str">
        <f t="shared" ref="E205:E268" si="91">IF($F$2="","",IF($B205&lt;&gt;"",$F$2,""))</f>
        <v/>
      </c>
      <c r="F205" s="97"/>
      <c r="G205" s="16"/>
      <c r="H205" s="15"/>
      <c r="I205" s="17" t="str">
        <f>IF(OR(G205="",H205="",U205=""),"",IFERROR(VLOOKUP(G205&amp;H205&amp;U205,※編集不可※選択項目!$M$3:$R$51,5,FALSE),"該当なし"))</f>
        <v/>
      </c>
      <c r="J205" s="97"/>
      <c r="K205" s="15"/>
      <c r="L205" s="248"/>
      <c r="M205" s="15"/>
      <c r="N205" s="97"/>
      <c r="O205" s="97"/>
      <c r="P205" s="97"/>
      <c r="Q205" s="97"/>
      <c r="R205" s="97"/>
      <c r="S205" s="18" t="str">
        <f t="shared" si="75"/>
        <v/>
      </c>
      <c r="T205" s="15"/>
      <c r="U205" s="15"/>
      <c r="V205" s="15"/>
      <c r="W205" s="15"/>
      <c r="X205" s="15"/>
      <c r="Y205" s="15"/>
      <c r="Z205" s="16"/>
      <c r="AA205" s="16"/>
      <c r="AB205" s="101" t="str">
        <f>IF($C205&lt;&gt;"",※編集不可※選択項目!$J$2,"")</f>
        <v/>
      </c>
      <c r="AC205" s="23"/>
      <c r="AD205" s="97"/>
      <c r="AE205" s="99"/>
      <c r="AF205" s="201" t="str">
        <f t="shared" si="73"/>
        <v>-</v>
      </c>
      <c r="AG205" s="219"/>
      <c r="AH205" s="220"/>
      <c r="AI205" s="121" t="str">
        <f t="shared" ref="AI205:AI268" si="92">IF($F$2="","",IF(AND($B205&lt;&gt;"",$C$3="あり"),1,""))</f>
        <v/>
      </c>
      <c r="AJ205" s="221"/>
      <c r="AK205" s="222"/>
      <c r="AL205" s="223"/>
      <c r="AM205" s="224">
        <f>IFERROR(INDEX(※編集不可※選択項目!$R$3:$R$51,MATCH(BQ205,※編集不可※選択項目!$T$3:$T$51,0)),0)</f>
        <v>0</v>
      </c>
      <c r="AN205" s="224" t="str">
        <f t="shared" si="76"/>
        <v/>
      </c>
      <c r="AO205" s="224" t="str">
        <f>IF(BR205=※編集不可※選択項目!$L$3,VLOOKUP('新規登録用（本体）'!U205,※編集不可※選択項目!$P$2:$R$13,3,TRUE),AP205)</f>
        <v/>
      </c>
      <c r="AP205" s="224" t="str">
        <f>IF(BR205=※編集不可※選択項目!$L$15,VLOOKUP('新規登録用（本体）'!U205,※編集不可※選択項目!$P$14:$R$25,3,TRUE),AQ205)</f>
        <v/>
      </c>
      <c r="AQ205" s="224" t="str">
        <f>IF(BR205=※編集不可※選択項目!$L$27,VLOOKUP('新規登録用（本体）'!U205,※編集不可※選択項目!$P$26:$R$41,3,TRUE),AR205)</f>
        <v/>
      </c>
      <c r="AR205" s="224" t="str">
        <f>IF(BR205=※編集不可※選択項目!$L$43,VLOOKUP('新規登録用（本体）'!U205,※編集不可※選択項目!$P$42:$R$46,3,TRUE),AS205)</f>
        <v/>
      </c>
      <c r="AS205" s="224" t="str">
        <f>IF(BR205=※編集不可※選択項目!$L$48,VLOOKUP('新規登録用（本体）'!U205,※編集不可※選択項目!$P$47:$R$51,3,TRUE),"")</f>
        <v/>
      </c>
      <c r="AT205" s="225">
        <f>IFERROR(VLOOKUP(Y205&amp;G205&amp;H205,※編集不可※選択項目!X:Y,2,FALSE),0)</f>
        <v>0</v>
      </c>
      <c r="AU205" s="224">
        <f t="shared" ref="AU205:AU268" si="93">IFERROR(IF(I205="該当なし",_xlfn.IFNA(ROUNDDOWN(AN205*AT205,1),""),_xlfn.IFNA(ROUNDDOWN(AM205*AT205,1),"")),"")</f>
        <v>0</v>
      </c>
      <c r="AV205" s="224">
        <f>IFERROR(INDEX(※編集不可※選択項目!$S$3:$S$51,MATCH(BQ205,※編集不可※選択項目!$T$3:$T$51,0)),0)</f>
        <v>0</v>
      </c>
      <c r="AW205" s="224" t="str">
        <f t="shared" si="77"/>
        <v/>
      </c>
      <c r="AX205" s="224" t="str">
        <f>IF(BR205=※編集不可※選択項目!$L$3,VLOOKUP('新規登録用（本体）'!U205,※編集不可※選択項目!$P$2:$S$13,4,TRUE),AY205)</f>
        <v/>
      </c>
      <c r="AY205" s="224" t="str">
        <f>IF(BR205=※編集不可※選択項目!$L$15,VLOOKUP('新規登録用（本体）'!U205,※編集不可※選択項目!$P$14:$S$25,4,TRUE),AZ205)</f>
        <v/>
      </c>
      <c r="AZ205" s="224" t="str">
        <f>IF(BR205=※編集不可※選択項目!$L$27,VLOOKUP('新規登録用（本体）'!U205,※編集不可※選択項目!$P$26:$S$41,4,TRUE),BA205)</f>
        <v/>
      </c>
      <c r="BA205" s="224" t="str">
        <f>IF(BR205=※編集不可※選択項目!$L$43,VLOOKUP('新規登録用（本体）'!U205,※編集不可※選択項目!$P$42:$S$46,4,TRUE),BB205)</f>
        <v/>
      </c>
      <c r="BB205" s="224" t="str">
        <f>IF(BR205=※編集不可※選択項目!$L$48,VLOOKUP('新規登録用（本体）'!U205,※編集不可※選択項目!$P$47:$S$51,4,TRUE),"")</f>
        <v/>
      </c>
      <c r="BC205" s="225">
        <f>IFERROR(VLOOKUP(Y205&amp;G205&amp;H205,※編集不可※選択項目!X:Y,2,FALSE),0)</f>
        <v>0</v>
      </c>
      <c r="BD205" s="225">
        <f t="shared" ref="BD205:BD268" si="94">IFERROR(IF(I205="該当なし",_xlfn.IFNA(ROUNDDOWN(AW205*BC205,1),""),_xlfn.IFNA(ROUNDDOWN(AV205*BC205,1),"")), "")</f>
        <v>0</v>
      </c>
      <c r="BE205" s="225"/>
      <c r="BF205" s="225"/>
      <c r="BG205" s="225"/>
      <c r="BH205" s="225" t="str">
        <f t="shared" si="78"/>
        <v/>
      </c>
      <c r="BI205" s="226">
        <f t="shared" si="79"/>
        <v>0</v>
      </c>
      <c r="BJ205" s="226">
        <f t="shared" si="80"/>
        <v>0</v>
      </c>
      <c r="BK205" s="262">
        <f t="shared" si="74"/>
        <v>0</v>
      </c>
      <c r="BL205" s="226">
        <f t="shared" si="86"/>
        <v>0</v>
      </c>
      <c r="BM205" s="226" t="str">
        <f t="shared" si="81"/>
        <v/>
      </c>
      <c r="BN205" s="227">
        <f t="shared" si="82"/>
        <v>0</v>
      </c>
      <c r="BO205" s="227">
        <f t="shared" si="87"/>
        <v>0</v>
      </c>
      <c r="BP205" s="208" t="str">
        <f t="shared" si="88"/>
        <v>＜従来枠＞0 ＜トップ性能枠＞0</v>
      </c>
      <c r="BQ205" s="208" t="str">
        <f>'新規登録用（本体）'!G205&amp;'新規登録用（本体）'!H205&amp;'新規登録用（本体）'!I205</f>
        <v/>
      </c>
      <c r="BR205" s="126" t="str">
        <f t="shared" si="83"/>
        <v/>
      </c>
      <c r="BS205" s="208" t="str">
        <f t="shared" si="84"/>
        <v/>
      </c>
      <c r="BT205" s="227">
        <f t="shared" ref="BT205:BT268" si="95">IF(BS205="",0,COUNTIF($BS$12:$BS$1011,BS205))</f>
        <v>0</v>
      </c>
    </row>
    <row r="206" spans="1:72" s="208" customFormat="1" ht="25.35" customHeight="1" x14ac:dyDescent="0.2">
      <c r="A206" s="210">
        <f t="shared" si="89"/>
        <v>195</v>
      </c>
      <c r="B206" s="171" t="str">
        <f t="shared" si="85"/>
        <v/>
      </c>
      <c r="C206" s="44"/>
      <c r="D206" s="17" t="str">
        <f t="shared" si="90"/>
        <v/>
      </c>
      <c r="E206" s="17" t="str">
        <f t="shared" si="91"/>
        <v/>
      </c>
      <c r="F206" s="97"/>
      <c r="G206" s="16"/>
      <c r="H206" s="15"/>
      <c r="I206" s="17" t="str">
        <f>IF(OR(G206="",H206="",U206=""),"",IFERROR(VLOOKUP(G206&amp;H206&amp;U206,※編集不可※選択項目!$M$3:$R$51,5,FALSE),"該当なし"))</f>
        <v/>
      </c>
      <c r="J206" s="97"/>
      <c r="K206" s="15"/>
      <c r="L206" s="248"/>
      <c r="M206" s="15"/>
      <c r="N206" s="97"/>
      <c r="O206" s="97"/>
      <c r="P206" s="97"/>
      <c r="Q206" s="97"/>
      <c r="R206" s="97"/>
      <c r="S206" s="18" t="str">
        <f t="shared" si="75"/>
        <v/>
      </c>
      <c r="T206" s="15"/>
      <c r="U206" s="15"/>
      <c r="V206" s="15"/>
      <c r="W206" s="15"/>
      <c r="X206" s="15"/>
      <c r="Y206" s="15"/>
      <c r="Z206" s="16"/>
      <c r="AA206" s="16"/>
      <c r="AB206" s="101" t="str">
        <f>IF($C206&lt;&gt;"",※編集不可※選択項目!$J$2,"")</f>
        <v/>
      </c>
      <c r="AC206" s="23"/>
      <c r="AD206" s="97"/>
      <c r="AE206" s="99"/>
      <c r="AF206" s="201" t="str">
        <f t="shared" ref="AF206:AF269" si="96">IF($C$3&lt;&gt;"あり", "-", IF(AND(Z206="可", OR(M206&lt;&gt;"連結", T206&gt;=BD206)), "トップ性能枠対象", "-"))</f>
        <v>-</v>
      </c>
      <c r="AG206" s="219"/>
      <c r="AH206" s="220"/>
      <c r="AI206" s="121" t="str">
        <f t="shared" si="92"/>
        <v/>
      </c>
      <c r="AJ206" s="221"/>
      <c r="AK206" s="222"/>
      <c r="AL206" s="223"/>
      <c r="AM206" s="224">
        <f>IFERROR(INDEX(※編集不可※選択項目!$R$3:$R$51,MATCH(BQ206,※編集不可※選択項目!$T$3:$T$51,0)),0)</f>
        <v>0</v>
      </c>
      <c r="AN206" s="224" t="str">
        <f t="shared" si="76"/>
        <v/>
      </c>
      <c r="AO206" s="224" t="str">
        <f>IF(BR206=※編集不可※選択項目!$L$3,VLOOKUP('新規登録用（本体）'!U206,※編集不可※選択項目!$P$2:$R$13,3,TRUE),AP206)</f>
        <v/>
      </c>
      <c r="AP206" s="224" t="str">
        <f>IF(BR206=※編集不可※選択項目!$L$15,VLOOKUP('新規登録用（本体）'!U206,※編集不可※選択項目!$P$14:$R$25,3,TRUE),AQ206)</f>
        <v/>
      </c>
      <c r="AQ206" s="224" t="str">
        <f>IF(BR206=※編集不可※選択項目!$L$27,VLOOKUP('新規登録用（本体）'!U206,※編集不可※選択項目!$P$26:$R$41,3,TRUE),AR206)</f>
        <v/>
      </c>
      <c r="AR206" s="224" t="str">
        <f>IF(BR206=※編集不可※選択項目!$L$43,VLOOKUP('新規登録用（本体）'!U206,※編集不可※選択項目!$P$42:$R$46,3,TRUE),AS206)</f>
        <v/>
      </c>
      <c r="AS206" s="224" t="str">
        <f>IF(BR206=※編集不可※選択項目!$L$48,VLOOKUP('新規登録用（本体）'!U206,※編集不可※選択項目!$P$47:$R$51,3,TRUE),"")</f>
        <v/>
      </c>
      <c r="AT206" s="225">
        <f>IFERROR(VLOOKUP(Y206&amp;G206&amp;H206,※編集不可※選択項目!X:Y,2,FALSE),0)</f>
        <v>0</v>
      </c>
      <c r="AU206" s="224">
        <f t="shared" si="93"/>
        <v>0</v>
      </c>
      <c r="AV206" s="224">
        <f>IFERROR(INDEX(※編集不可※選択項目!$S$3:$S$51,MATCH(BQ206,※編集不可※選択項目!$T$3:$T$51,0)),0)</f>
        <v>0</v>
      </c>
      <c r="AW206" s="224" t="str">
        <f t="shared" si="77"/>
        <v/>
      </c>
      <c r="AX206" s="224" t="str">
        <f>IF(BR206=※編集不可※選択項目!$L$3,VLOOKUP('新規登録用（本体）'!U206,※編集不可※選択項目!$P$2:$S$13,4,TRUE),AY206)</f>
        <v/>
      </c>
      <c r="AY206" s="224" t="str">
        <f>IF(BR206=※編集不可※選択項目!$L$15,VLOOKUP('新規登録用（本体）'!U206,※編集不可※選択項目!$P$14:$S$25,4,TRUE),AZ206)</f>
        <v/>
      </c>
      <c r="AZ206" s="224" t="str">
        <f>IF(BR206=※編集不可※選択項目!$L$27,VLOOKUP('新規登録用（本体）'!U206,※編集不可※選択項目!$P$26:$S$41,4,TRUE),BA206)</f>
        <v/>
      </c>
      <c r="BA206" s="224" t="str">
        <f>IF(BR206=※編集不可※選択項目!$L$43,VLOOKUP('新規登録用（本体）'!U206,※編集不可※選択項目!$P$42:$S$46,4,TRUE),BB206)</f>
        <v/>
      </c>
      <c r="BB206" s="224" t="str">
        <f>IF(BR206=※編集不可※選択項目!$L$48,VLOOKUP('新規登録用（本体）'!U206,※編集不可※選択項目!$P$47:$S$51,4,TRUE),"")</f>
        <v/>
      </c>
      <c r="BC206" s="225">
        <f>IFERROR(VLOOKUP(Y206&amp;G206&amp;H206,※編集不可※選択項目!X:Y,2,FALSE),0)</f>
        <v>0</v>
      </c>
      <c r="BD206" s="225">
        <f t="shared" si="94"/>
        <v>0</v>
      </c>
      <c r="BE206" s="225"/>
      <c r="BF206" s="225"/>
      <c r="BG206" s="225"/>
      <c r="BH206" s="225" t="str">
        <f t="shared" si="78"/>
        <v/>
      </c>
      <c r="BI206" s="226">
        <f t="shared" si="79"/>
        <v>0</v>
      </c>
      <c r="BJ206" s="226">
        <f t="shared" si="80"/>
        <v>0</v>
      </c>
      <c r="BK206" s="262">
        <f t="shared" ref="BK206:BK269" si="97">IF(AND($C206&lt;&gt;"",$C$3="あり",OR(M206="連結",T206&gt;=BD206),Z206=""),1,0)</f>
        <v>0</v>
      </c>
      <c r="BL206" s="226">
        <f t="shared" si="86"/>
        <v>0</v>
      </c>
      <c r="BM206" s="226" t="str">
        <f t="shared" si="81"/>
        <v/>
      </c>
      <c r="BN206" s="227">
        <f t="shared" si="82"/>
        <v>0</v>
      </c>
      <c r="BO206" s="227">
        <f t="shared" si="87"/>
        <v>0</v>
      </c>
      <c r="BP206" s="208" t="str">
        <f t="shared" si="88"/>
        <v>＜従来枠＞0 ＜トップ性能枠＞0</v>
      </c>
      <c r="BQ206" s="208" t="str">
        <f>'新規登録用（本体）'!G206&amp;'新規登録用（本体）'!H206&amp;'新規登録用（本体）'!I206</f>
        <v/>
      </c>
      <c r="BR206" s="126" t="str">
        <f t="shared" si="83"/>
        <v/>
      </c>
      <c r="BS206" s="208" t="str">
        <f t="shared" si="84"/>
        <v/>
      </c>
      <c r="BT206" s="227">
        <f t="shared" si="95"/>
        <v>0</v>
      </c>
    </row>
    <row r="207" spans="1:72" s="208" customFormat="1" ht="25.35" customHeight="1" x14ac:dyDescent="0.2">
      <c r="A207" s="210">
        <f t="shared" si="89"/>
        <v>196</v>
      </c>
      <c r="B207" s="171" t="str">
        <f t="shared" si="85"/>
        <v/>
      </c>
      <c r="C207" s="44"/>
      <c r="D207" s="17" t="str">
        <f t="shared" si="90"/>
        <v/>
      </c>
      <c r="E207" s="17" t="str">
        <f t="shared" si="91"/>
        <v/>
      </c>
      <c r="F207" s="97"/>
      <c r="G207" s="16"/>
      <c r="H207" s="15"/>
      <c r="I207" s="17" t="str">
        <f>IF(OR(G207="",H207="",U207=""),"",IFERROR(VLOOKUP(G207&amp;H207&amp;U207,※編集不可※選択項目!$M$3:$R$51,5,FALSE),"該当なし"))</f>
        <v/>
      </c>
      <c r="J207" s="97"/>
      <c r="K207" s="15"/>
      <c r="L207" s="248"/>
      <c r="M207" s="15"/>
      <c r="N207" s="97"/>
      <c r="O207" s="97"/>
      <c r="P207" s="97"/>
      <c r="Q207" s="97"/>
      <c r="R207" s="97"/>
      <c r="S207" s="18" t="str">
        <f t="shared" si="75"/>
        <v/>
      </c>
      <c r="T207" s="15"/>
      <c r="U207" s="15"/>
      <c r="V207" s="15"/>
      <c r="W207" s="15"/>
      <c r="X207" s="15"/>
      <c r="Y207" s="15"/>
      <c r="Z207" s="16"/>
      <c r="AA207" s="16"/>
      <c r="AB207" s="101" t="str">
        <f>IF($C207&lt;&gt;"",※編集不可※選択項目!$J$2,"")</f>
        <v/>
      </c>
      <c r="AC207" s="23"/>
      <c r="AD207" s="97"/>
      <c r="AE207" s="99"/>
      <c r="AF207" s="201" t="str">
        <f t="shared" si="96"/>
        <v>-</v>
      </c>
      <c r="AG207" s="219"/>
      <c r="AH207" s="220"/>
      <c r="AI207" s="121" t="str">
        <f t="shared" si="92"/>
        <v/>
      </c>
      <c r="AJ207" s="221"/>
      <c r="AK207" s="222"/>
      <c r="AL207" s="223"/>
      <c r="AM207" s="224">
        <f>IFERROR(INDEX(※編集不可※選択項目!$R$3:$R$51,MATCH(BQ207,※編集不可※選択項目!$T$3:$T$51,0)),0)</f>
        <v>0</v>
      </c>
      <c r="AN207" s="224" t="str">
        <f t="shared" si="76"/>
        <v/>
      </c>
      <c r="AO207" s="224" t="str">
        <f>IF(BR207=※編集不可※選択項目!$L$3,VLOOKUP('新規登録用（本体）'!U207,※編集不可※選択項目!$P$2:$R$13,3,TRUE),AP207)</f>
        <v/>
      </c>
      <c r="AP207" s="224" t="str">
        <f>IF(BR207=※編集不可※選択項目!$L$15,VLOOKUP('新規登録用（本体）'!U207,※編集不可※選択項目!$P$14:$R$25,3,TRUE),AQ207)</f>
        <v/>
      </c>
      <c r="AQ207" s="224" t="str">
        <f>IF(BR207=※編集不可※選択項目!$L$27,VLOOKUP('新規登録用（本体）'!U207,※編集不可※選択項目!$P$26:$R$41,3,TRUE),AR207)</f>
        <v/>
      </c>
      <c r="AR207" s="224" t="str">
        <f>IF(BR207=※編集不可※選択項目!$L$43,VLOOKUP('新規登録用（本体）'!U207,※編集不可※選択項目!$P$42:$R$46,3,TRUE),AS207)</f>
        <v/>
      </c>
      <c r="AS207" s="224" t="str">
        <f>IF(BR207=※編集不可※選択項目!$L$48,VLOOKUP('新規登録用（本体）'!U207,※編集不可※選択項目!$P$47:$R$51,3,TRUE),"")</f>
        <v/>
      </c>
      <c r="AT207" s="225">
        <f>IFERROR(VLOOKUP(Y207&amp;G207&amp;H207,※編集不可※選択項目!X:Y,2,FALSE),0)</f>
        <v>0</v>
      </c>
      <c r="AU207" s="224">
        <f t="shared" si="93"/>
        <v>0</v>
      </c>
      <c r="AV207" s="224">
        <f>IFERROR(INDEX(※編集不可※選択項目!$S$3:$S$51,MATCH(BQ207,※編集不可※選択項目!$T$3:$T$51,0)),0)</f>
        <v>0</v>
      </c>
      <c r="AW207" s="224" t="str">
        <f t="shared" si="77"/>
        <v/>
      </c>
      <c r="AX207" s="224" t="str">
        <f>IF(BR207=※編集不可※選択項目!$L$3,VLOOKUP('新規登録用（本体）'!U207,※編集不可※選択項目!$P$2:$S$13,4,TRUE),AY207)</f>
        <v/>
      </c>
      <c r="AY207" s="224" t="str">
        <f>IF(BR207=※編集不可※選択項目!$L$15,VLOOKUP('新規登録用（本体）'!U207,※編集不可※選択項目!$P$14:$S$25,4,TRUE),AZ207)</f>
        <v/>
      </c>
      <c r="AZ207" s="224" t="str">
        <f>IF(BR207=※編集不可※選択項目!$L$27,VLOOKUP('新規登録用（本体）'!U207,※編集不可※選択項目!$P$26:$S$41,4,TRUE),BA207)</f>
        <v/>
      </c>
      <c r="BA207" s="224" t="str">
        <f>IF(BR207=※編集不可※選択項目!$L$43,VLOOKUP('新規登録用（本体）'!U207,※編集不可※選択項目!$P$42:$S$46,4,TRUE),BB207)</f>
        <v/>
      </c>
      <c r="BB207" s="224" t="str">
        <f>IF(BR207=※編集不可※選択項目!$L$48,VLOOKUP('新規登録用（本体）'!U207,※編集不可※選択項目!$P$47:$S$51,4,TRUE),"")</f>
        <v/>
      </c>
      <c r="BC207" s="225">
        <f>IFERROR(VLOOKUP(Y207&amp;G207&amp;H207,※編集不可※選択項目!X:Y,2,FALSE),0)</f>
        <v>0</v>
      </c>
      <c r="BD207" s="225">
        <f t="shared" si="94"/>
        <v>0</v>
      </c>
      <c r="BE207" s="225"/>
      <c r="BF207" s="225"/>
      <c r="BG207" s="225"/>
      <c r="BH207" s="225" t="str">
        <f t="shared" si="78"/>
        <v/>
      </c>
      <c r="BI207" s="226">
        <f t="shared" si="79"/>
        <v>0</v>
      </c>
      <c r="BJ207" s="226">
        <f t="shared" si="80"/>
        <v>0</v>
      </c>
      <c r="BK207" s="262">
        <f t="shared" si="97"/>
        <v>0</v>
      </c>
      <c r="BL207" s="226">
        <f t="shared" si="86"/>
        <v>0</v>
      </c>
      <c r="BM207" s="226" t="str">
        <f t="shared" si="81"/>
        <v/>
      </c>
      <c r="BN207" s="227">
        <f t="shared" si="82"/>
        <v>0</v>
      </c>
      <c r="BO207" s="227">
        <f t="shared" si="87"/>
        <v>0</v>
      </c>
      <c r="BP207" s="208" t="str">
        <f t="shared" si="88"/>
        <v>＜従来枠＞0 ＜トップ性能枠＞0</v>
      </c>
      <c r="BQ207" s="208" t="str">
        <f>'新規登録用（本体）'!G207&amp;'新規登録用（本体）'!H207&amp;'新規登録用（本体）'!I207</f>
        <v/>
      </c>
      <c r="BR207" s="126" t="str">
        <f t="shared" si="83"/>
        <v/>
      </c>
      <c r="BS207" s="208" t="str">
        <f t="shared" si="84"/>
        <v/>
      </c>
      <c r="BT207" s="227">
        <f t="shared" si="95"/>
        <v>0</v>
      </c>
    </row>
    <row r="208" spans="1:72" s="208" customFormat="1" ht="25.35" customHeight="1" x14ac:dyDescent="0.2">
      <c r="A208" s="210">
        <f t="shared" si="89"/>
        <v>197</v>
      </c>
      <c r="B208" s="171" t="str">
        <f t="shared" si="85"/>
        <v/>
      </c>
      <c r="C208" s="44"/>
      <c r="D208" s="17" t="str">
        <f t="shared" si="90"/>
        <v/>
      </c>
      <c r="E208" s="17" t="str">
        <f t="shared" si="91"/>
        <v/>
      </c>
      <c r="F208" s="97"/>
      <c r="G208" s="16"/>
      <c r="H208" s="15"/>
      <c r="I208" s="17" t="str">
        <f>IF(OR(G208="",H208="",U208=""),"",IFERROR(VLOOKUP(G208&amp;H208&amp;U208,※編集不可※選択項目!$M$3:$R$51,5,FALSE),"該当なし"))</f>
        <v/>
      </c>
      <c r="J208" s="97"/>
      <c r="K208" s="15"/>
      <c r="L208" s="248"/>
      <c r="M208" s="15"/>
      <c r="N208" s="97"/>
      <c r="O208" s="97"/>
      <c r="P208" s="97"/>
      <c r="Q208" s="97"/>
      <c r="R208" s="97"/>
      <c r="S208" s="18" t="str">
        <f t="shared" ref="S208:S271" si="98">IF($M208="連結","連結前のすべての室外機が、基準を満たしていること",IF(AND(AU208="",BD208=""),"",IF(U208="","",BP208)))</f>
        <v/>
      </c>
      <c r="T208" s="15"/>
      <c r="U208" s="15"/>
      <c r="V208" s="15"/>
      <c r="W208" s="15"/>
      <c r="X208" s="15"/>
      <c r="Y208" s="15"/>
      <c r="Z208" s="16"/>
      <c r="AA208" s="16"/>
      <c r="AB208" s="101" t="str">
        <f>IF($C208&lt;&gt;"",※編集不可※選択項目!$J$2,"")</f>
        <v/>
      </c>
      <c r="AC208" s="23"/>
      <c r="AD208" s="97"/>
      <c r="AE208" s="99"/>
      <c r="AF208" s="201" t="str">
        <f t="shared" si="96"/>
        <v>-</v>
      </c>
      <c r="AG208" s="219"/>
      <c r="AH208" s="220"/>
      <c r="AI208" s="121" t="str">
        <f t="shared" si="92"/>
        <v/>
      </c>
      <c r="AJ208" s="221"/>
      <c r="AK208" s="222"/>
      <c r="AL208" s="223"/>
      <c r="AM208" s="224">
        <f>IFERROR(INDEX(※編集不可※選択項目!$R$3:$R$51,MATCH(BQ208,※編集不可※選択項目!$T$3:$T$51,0)),0)</f>
        <v>0</v>
      </c>
      <c r="AN208" s="224" t="str">
        <f t="shared" si="76"/>
        <v/>
      </c>
      <c r="AO208" s="224" t="str">
        <f>IF(BR208=※編集不可※選択項目!$L$3,VLOOKUP('新規登録用（本体）'!U208,※編集不可※選択項目!$P$2:$R$13,3,TRUE),AP208)</f>
        <v/>
      </c>
      <c r="AP208" s="224" t="str">
        <f>IF(BR208=※編集不可※選択項目!$L$15,VLOOKUP('新規登録用（本体）'!U208,※編集不可※選択項目!$P$14:$R$25,3,TRUE),AQ208)</f>
        <v/>
      </c>
      <c r="AQ208" s="224" t="str">
        <f>IF(BR208=※編集不可※選択項目!$L$27,VLOOKUP('新規登録用（本体）'!U208,※編集不可※選択項目!$P$26:$R$41,3,TRUE),AR208)</f>
        <v/>
      </c>
      <c r="AR208" s="224" t="str">
        <f>IF(BR208=※編集不可※選択項目!$L$43,VLOOKUP('新規登録用（本体）'!U208,※編集不可※選択項目!$P$42:$R$46,3,TRUE),AS208)</f>
        <v/>
      </c>
      <c r="AS208" s="224" t="str">
        <f>IF(BR208=※編集不可※選択項目!$L$48,VLOOKUP('新規登録用（本体）'!U208,※編集不可※選択項目!$P$47:$R$51,3,TRUE),"")</f>
        <v/>
      </c>
      <c r="AT208" s="225">
        <f>IFERROR(VLOOKUP(Y208&amp;G208&amp;H208,※編集不可※選択項目!X:Y,2,FALSE),0)</f>
        <v>0</v>
      </c>
      <c r="AU208" s="224">
        <f t="shared" si="93"/>
        <v>0</v>
      </c>
      <c r="AV208" s="224">
        <f>IFERROR(INDEX(※編集不可※選択項目!$S$3:$S$51,MATCH(BQ208,※編集不可※選択項目!$T$3:$T$51,0)),0)</f>
        <v>0</v>
      </c>
      <c r="AW208" s="224" t="str">
        <f t="shared" si="77"/>
        <v/>
      </c>
      <c r="AX208" s="224" t="str">
        <f>IF(BR208=※編集不可※選択項目!$L$3,VLOOKUP('新規登録用（本体）'!U208,※編集不可※選択項目!$P$2:$S$13,4,TRUE),AY208)</f>
        <v/>
      </c>
      <c r="AY208" s="224" t="str">
        <f>IF(BR208=※編集不可※選択項目!$L$15,VLOOKUP('新規登録用（本体）'!U208,※編集不可※選択項目!$P$14:$S$25,4,TRUE),AZ208)</f>
        <v/>
      </c>
      <c r="AZ208" s="224" t="str">
        <f>IF(BR208=※編集不可※選択項目!$L$27,VLOOKUP('新規登録用（本体）'!U208,※編集不可※選択項目!$P$26:$S$41,4,TRUE),BA208)</f>
        <v/>
      </c>
      <c r="BA208" s="224" t="str">
        <f>IF(BR208=※編集不可※選択項目!$L$43,VLOOKUP('新規登録用（本体）'!U208,※編集不可※選択項目!$P$42:$S$46,4,TRUE),BB208)</f>
        <v/>
      </c>
      <c r="BB208" s="224" t="str">
        <f>IF(BR208=※編集不可※選択項目!$L$48,VLOOKUP('新規登録用（本体）'!U208,※編集不可※選択項目!$P$47:$S$51,4,TRUE),"")</f>
        <v/>
      </c>
      <c r="BC208" s="225">
        <f>IFERROR(VLOOKUP(Y208&amp;G208&amp;H208,※編集不可※選択項目!X:Y,2,FALSE),0)</f>
        <v>0</v>
      </c>
      <c r="BD208" s="225">
        <f t="shared" si="94"/>
        <v>0</v>
      </c>
      <c r="BE208" s="225"/>
      <c r="BF208" s="225"/>
      <c r="BG208" s="225"/>
      <c r="BH208" s="225" t="str">
        <f t="shared" si="78"/>
        <v/>
      </c>
      <c r="BI208" s="226">
        <f t="shared" si="79"/>
        <v>0</v>
      </c>
      <c r="BJ208" s="226">
        <f t="shared" si="80"/>
        <v>0</v>
      </c>
      <c r="BK208" s="262">
        <f t="shared" si="97"/>
        <v>0</v>
      </c>
      <c r="BL208" s="226">
        <f t="shared" si="86"/>
        <v>0</v>
      </c>
      <c r="BM208" s="226" t="str">
        <f t="shared" si="81"/>
        <v/>
      </c>
      <c r="BN208" s="227">
        <f t="shared" si="82"/>
        <v>0</v>
      </c>
      <c r="BO208" s="227">
        <f t="shared" si="87"/>
        <v>0</v>
      </c>
      <c r="BP208" s="208" t="str">
        <f t="shared" si="88"/>
        <v>＜従来枠＞0 ＜トップ性能枠＞0</v>
      </c>
      <c r="BQ208" s="208" t="str">
        <f>'新規登録用（本体）'!G208&amp;'新規登録用（本体）'!H208&amp;'新規登録用（本体）'!I208</f>
        <v/>
      </c>
      <c r="BR208" s="126" t="str">
        <f t="shared" si="83"/>
        <v/>
      </c>
      <c r="BS208" s="208" t="str">
        <f t="shared" si="84"/>
        <v/>
      </c>
      <c r="BT208" s="227">
        <f t="shared" si="95"/>
        <v>0</v>
      </c>
    </row>
    <row r="209" spans="1:72" s="208" customFormat="1" ht="25.35" customHeight="1" x14ac:dyDescent="0.2">
      <c r="A209" s="210">
        <f t="shared" si="89"/>
        <v>198</v>
      </c>
      <c r="B209" s="171" t="str">
        <f t="shared" si="85"/>
        <v/>
      </c>
      <c r="C209" s="44"/>
      <c r="D209" s="17" t="str">
        <f t="shared" si="90"/>
        <v/>
      </c>
      <c r="E209" s="17" t="str">
        <f t="shared" si="91"/>
        <v/>
      </c>
      <c r="F209" s="97"/>
      <c r="G209" s="16"/>
      <c r="H209" s="15"/>
      <c r="I209" s="17" t="str">
        <f>IF(OR(G209="",H209="",U209=""),"",IFERROR(VLOOKUP(G209&amp;H209&amp;U209,※編集不可※選択項目!$M$3:$R$51,5,FALSE),"該当なし"))</f>
        <v/>
      </c>
      <c r="J209" s="97"/>
      <c r="K209" s="15"/>
      <c r="L209" s="248"/>
      <c r="M209" s="15"/>
      <c r="N209" s="97"/>
      <c r="O209" s="97"/>
      <c r="P209" s="97"/>
      <c r="Q209" s="97"/>
      <c r="R209" s="97"/>
      <c r="S209" s="18" t="str">
        <f t="shared" si="98"/>
        <v/>
      </c>
      <c r="T209" s="15"/>
      <c r="U209" s="15"/>
      <c r="V209" s="15"/>
      <c r="W209" s="15"/>
      <c r="X209" s="15"/>
      <c r="Y209" s="15"/>
      <c r="Z209" s="16"/>
      <c r="AA209" s="16"/>
      <c r="AB209" s="101" t="str">
        <f>IF($C209&lt;&gt;"",※編集不可※選択項目!$J$2,"")</f>
        <v/>
      </c>
      <c r="AC209" s="23"/>
      <c r="AD209" s="97"/>
      <c r="AE209" s="99"/>
      <c r="AF209" s="201" t="str">
        <f t="shared" si="96"/>
        <v>-</v>
      </c>
      <c r="AG209" s="219"/>
      <c r="AH209" s="220"/>
      <c r="AI209" s="121" t="str">
        <f t="shared" si="92"/>
        <v/>
      </c>
      <c r="AJ209" s="221"/>
      <c r="AK209" s="222"/>
      <c r="AL209" s="223"/>
      <c r="AM209" s="224">
        <f>IFERROR(INDEX(※編集不可※選択項目!$R$3:$R$51,MATCH(BQ209,※編集不可※選択項目!$T$3:$T$51,0)),0)</f>
        <v>0</v>
      </c>
      <c r="AN209" s="224" t="str">
        <f t="shared" si="76"/>
        <v/>
      </c>
      <c r="AO209" s="224" t="str">
        <f>IF(BR209=※編集不可※選択項目!$L$3,VLOOKUP('新規登録用（本体）'!U209,※編集不可※選択項目!$P$2:$R$13,3,TRUE),AP209)</f>
        <v/>
      </c>
      <c r="AP209" s="224" t="str">
        <f>IF(BR209=※編集不可※選択項目!$L$15,VLOOKUP('新規登録用（本体）'!U209,※編集不可※選択項目!$P$14:$R$25,3,TRUE),AQ209)</f>
        <v/>
      </c>
      <c r="AQ209" s="224" t="str">
        <f>IF(BR209=※編集不可※選択項目!$L$27,VLOOKUP('新規登録用（本体）'!U209,※編集不可※選択項目!$P$26:$R$41,3,TRUE),AR209)</f>
        <v/>
      </c>
      <c r="AR209" s="224" t="str">
        <f>IF(BR209=※編集不可※選択項目!$L$43,VLOOKUP('新規登録用（本体）'!U209,※編集不可※選択項目!$P$42:$R$46,3,TRUE),AS209)</f>
        <v/>
      </c>
      <c r="AS209" s="224" t="str">
        <f>IF(BR209=※編集不可※選択項目!$L$48,VLOOKUP('新規登録用（本体）'!U209,※編集不可※選択項目!$P$47:$R$51,3,TRUE),"")</f>
        <v/>
      </c>
      <c r="AT209" s="225">
        <f>IFERROR(VLOOKUP(Y209&amp;G209&amp;H209,※編集不可※選択項目!X:Y,2,FALSE),0)</f>
        <v>0</v>
      </c>
      <c r="AU209" s="224">
        <f t="shared" si="93"/>
        <v>0</v>
      </c>
      <c r="AV209" s="224">
        <f>IFERROR(INDEX(※編集不可※選択項目!$S$3:$S$51,MATCH(BQ209,※編集不可※選択項目!$T$3:$T$51,0)),0)</f>
        <v>0</v>
      </c>
      <c r="AW209" s="224" t="str">
        <f t="shared" si="77"/>
        <v/>
      </c>
      <c r="AX209" s="224" t="str">
        <f>IF(BR209=※編集不可※選択項目!$L$3,VLOOKUP('新規登録用（本体）'!U209,※編集不可※選択項目!$P$2:$S$13,4,TRUE),AY209)</f>
        <v/>
      </c>
      <c r="AY209" s="224" t="str">
        <f>IF(BR209=※編集不可※選択項目!$L$15,VLOOKUP('新規登録用（本体）'!U209,※編集不可※選択項目!$P$14:$S$25,4,TRUE),AZ209)</f>
        <v/>
      </c>
      <c r="AZ209" s="224" t="str">
        <f>IF(BR209=※編集不可※選択項目!$L$27,VLOOKUP('新規登録用（本体）'!U209,※編集不可※選択項目!$P$26:$S$41,4,TRUE),BA209)</f>
        <v/>
      </c>
      <c r="BA209" s="224" t="str">
        <f>IF(BR209=※編集不可※選択項目!$L$43,VLOOKUP('新規登録用（本体）'!U209,※編集不可※選択項目!$P$42:$S$46,4,TRUE),BB209)</f>
        <v/>
      </c>
      <c r="BB209" s="224" t="str">
        <f>IF(BR209=※編集不可※選択項目!$L$48,VLOOKUP('新規登録用（本体）'!U209,※編集不可※選択項目!$P$47:$S$51,4,TRUE),"")</f>
        <v/>
      </c>
      <c r="BC209" s="225">
        <f>IFERROR(VLOOKUP(Y209&amp;G209&amp;H209,※編集不可※選択項目!X:Y,2,FALSE),0)</f>
        <v>0</v>
      </c>
      <c r="BD209" s="225">
        <f t="shared" si="94"/>
        <v>0</v>
      </c>
      <c r="BE209" s="225"/>
      <c r="BF209" s="225"/>
      <c r="BG209" s="225"/>
      <c r="BH209" s="225" t="str">
        <f t="shared" si="78"/>
        <v/>
      </c>
      <c r="BI209" s="226">
        <f t="shared" si="79"/>
        <v>0</v>
      </c>
      <c r="BJ209" s="226">
        <f t="shared" si="80"/>
        <v>0</v>
      </c>
      <c r="BK209" s="262">
        <f t="shared" si="97"/>
        <v>0</v>
      </c>
      <c r="BL209" s="226">
        <f t="shared" si="86"/>
        <v>0</v>
      </c>
      <c r="BM209" s="226" t="str">
        <f t="shared" si="81"/>
        <v/>
      </c>
      <c r="BN209" s="227">
        <f t="shared" si="82"/>
        <v>0</v>
      </c>
      <c r="BO209" s="227">
        <f t="shared" si="87"/>
        <v>0</v>
      </c>
      <c r="BP209" s="208" t="str">
        <f t="shared" si="88"/>
        <v>＜従来枠＞0 ＜トップ性能枠＞0</v>
      </c>
      <c r="BQ209" s="208" t="str">
        <f>'新規登録用（本体）'!G209&amp;'新規登録用（本体）'!H209&amp;'新規登録用（本体）'!I209</f>
        <v/>
      </c>
      <c r="BR209" s="126" t="str">
        <f t="shared" si="83"/>
        <v/>
      </c>
      <c r="BS209" s="208" t="str">
        <f t="shared" si="84"/>
        <v/>
      </c>
      <c r="BT209" s="227">
        <f t="shared" si="95"/>
        <v>0</v>
      </c>
    </row>
    <row r="210" spans="1:72" s="208" customFormat="1" ht="25.35" customHeight="1" x14ac:dyDescent="0.2">
      <c r="A210" s="210">
        <f t="shared" si="89"/>
        <v>199</v>
      </c>
      <c r="B210" s="171" t="str">
        <f t="shared" si="85"/>
        <v/>
      </c>
      <c r="C210" s="44"/>
      <c r="D210" s="17" t="str">
        <f t="shared" si="90"/>
        <v/>
      </c>
      <c r="E210" s="17" t="str">
        <f t="shared" si="91"/>
        <v/>
      </c>
      <c r="F210" s="97"/>
      <c r="G210" s="16"/>
      <c r="H210" s="15"/>
      <c r="I210" s="17" t="str">
        <f>IF(OR(G210="",H210="",U210=""),"",IFERROR(VLOOKUP(G210&amp;H210&amp;U210,※編集不可※選択項目!$M$3:$R$51,5,FALSE),"該当なし"))</f>
        <v/>
      </c>
      <c r="J210" s="97"/>
      <c r="K210" s="15"/>
      <c r="L210" s="248"/>
      <c r="M210" s="15"/>
      <c r="N210" s="97"/>
      <c r="O210" s="97"/>
      <c r="P210" s="97"/>
      <c r="Q210" s="97"/>
      <c r="R210" s="97"/>
      <c r="S210" s="18" t="str">
        <f t="shared" si="98"/>
        <v/>
      </c>
      <c r="T210" s="15"/>
      <c r="U210" s="15"/>
      <c r="V210" s="15"/>
      <c r="W210" s="15"/>
      <c r="X210" s="15"/>
      <c r="Y210" s="15"/>
      <c r="Z210" s="16"/>
      <c r="AA210" s="16"/>
      <c r="AB210" s="101" t="str">
        <f>IF($C210&lt;&gt;"",※編集不可※選択項目!$J$2,"")</f>
        <v/>
      </c>
      <c r="AC210" s="23"/>
      <c r="AD210" s="97"/>
      <c r="AE210" s="99"/>
      <c r="AF210" s="201" t="str">
        <f t="shared" si="96"/>
        <v>-</v>
      </c>
      <c r="AG210" s="219"/>
      <c r="AH210" s="220"/>
      <c r="AI210" s="121" t="str">
        <f t="shared" si="92"/>
        <v/>
      </c>
      <c r="AJ210" s="221"/>
      <c r="AK210" s="222"/>
      <c r="AL210" s="223"/>
      <c r="AM210" s="224">
        <f>IFERROR(INDEX(※編集不可※選択項目!$R$3:$R$51,MATCH(BQ210,※編集不可※選択項目!$T$3:$T$51,0)),0)</f>
        <v>0</v>
      </c>
      <c r="AN210" s="224" t="str">
        <f t="shared" ref="AN210:AN273" si="99">IF(I210&lt;&gt;"該当なし","",AO210)</f>
        <v/>
      </c>
      <c r="AO210" s="224" t="str">
        <f>IF(BR210=※編集不可※選択項目!$L$3,VLOOKUP('新規登録用（本体）'!U210,※編集不可※選択項目!$P$2:$R$13,3,TRUE),AP210)</f>
        <v/>
      </c>
      <c r="AP210" s="224" t="str">
        <f>IF(BR210=※編集不可※選択項目!$L$15,VLOOKUP('新規登録用（本体）'!U210,※編集不可※選択項目!$P$14:$R$25,3,TRUE),AQ210)</f>
        <v/>
      </c>
      <c r="AQ210" s="224" t="str">
        <f>IF(BR210=※編集不可※選択項目!$L$27,VLOOKUP('新規登録用（本体）'!U210,※編集不可※選択項目!$P$26:$R$41,3,TRUE),AR210)</f>
        <v/>
      </c>
      <c r="AR210" s="224" t="str">
        <f>IF(BR210=※編集不可※選択項目!$L$43,VLOOKUP('新規登録用（本体）'!U210,※編集不可※選択項目!$P$42:$R$46,3,TRUE),AS210)</f>
        <v/>
      </c>
      <c r="AS210" s="224" t="str">
        <f>IF(BR210=※編集不可※選択項目!$L$48,VLOOKUP('新規登録用（本体）'!U210,※編集不可※選択項目!$P$47:$R$51,3,TRUE),"")</f>
        <v/>
      </c>
      <c r="AT210" s="225">
        <f>IFERROR(VLOOKUP(Y210&amp;G210&amp;H210,※編集不可※選択項目!X:Y,2,FALSE),0)</f>
        <v>0</v>
      </c>
      <c r="AU210" s="224">
        <f t="shared" si="93"/>
        <v>0</v>
      </c>
      <c r="AV210" s="224">
        <f>IFERROR(INDEX(※編集不可※選択項目!$S$3:$S$51,MATCH(BQ210,※編集不可※選択項目!$T$3:$T$51,0)),0)</f>
        <v>0</v>
      </c>
      <c r="AW210" s="224" t="str">
        <f t="shared" ref="AW210:AW273" si="100">IF(I210&lt;&gt;"該当なし","",AX210)</f>
        <v/>
      </c>
      <c r="AX210" s="224" t="str">
        <f>IF(BR210=※編集不可※選択項目!$L$3,VLOOKUP('新規登録用（本体）'!U210,※編集不可※選択項目!$P$2:$S$13,4,TRUE),AY210)</f>
        <v/>
      </c>
      <c r="AY210" s="224" t="str">
        <f>IF(BR210=※編集不可※選択項目!$L$15,VLOOKUP('新規登録用（本体）'!U210,※編集不可※選択項目!$P$14:$S$25,4,TRUE),AZ210)</f>
        <v/>
      </c>
      <c r="AZ210" s="224" t="str">
        <f>IF(BR210=※編集不可※選択項目!$L$27,VLOOKUP('新規登録用（本体）'!U210,※編集不可※選択項目!$P$26:$S$41,4,TRUE),BA210)</f>
        <v/>
      </c>
      <c r="BA210" s="224" t="str">
        <f>IF(BR210=※編集不可※選択項目!$L$43,VLOOKUP('新規登録用（本体）'!U210,※編集不可※選択項目!$P$42:$S$46,4,TRUE),BB210)</f>
        <v/>
      </c>
      <c r="BB210" s="224" t="str">
        <f>IF(BR210=※編集不可※選択項目!$L$48,VLOOKUP('新規登録用（本体）'!U210,※編集不可※選択項目!$P$47:$S$51,4,TRUE),"")</f>
        <v/>
      </c>
      <c r="BC210" s="225">
        <f>IFERROR(VLOOKUP(Y210&amp;G210&amp;H210,※編集不可※選択項目!X:Y,2,FALSE),0)</f>
        <v>0</v>
      </c>
      <c r="BD210" s="225">
        <f t="shared" si="94"/>
        <v>0</v>
      </c>
      <c r="BE210" s="225"/>
      <c r="BF210" s="225"/>
      <c r="BG210" s="225"/>
      <c r="BH210" s="225" t="str">
        <f t="shared" ref="BH210:BH273" si="101">IF(K210="","","["&amp;K210&amp;"]")</f>
        <v/>
      </c>
      <c r="BI210" s="226">
        <f t="shared" ref="BI210:BI273" si="102">IF(AND(($C210&lt;&gt;""),(OR(F210="",G210="",H210="",J210="",M210="",N210="",AND(M210&lt;&gt;"連結",T210=""),U210="",V210="",W210="",X210="",Y210=""))),1,0)</f>
        <v>0</v>
      </c>
      <c r="BJ210" s="226">
        <f t="shared" ref="BJ210:BJ273" si="103">IF(AND(M210="連結",O210=""),1,0)</f>
        <v>0</v>
      </c>
      <c r="BK210" s="262">
        <f t="shared" si="97"/>
        <v>0</v>
      </c>
      <c r="BL210" s="226">
        <f t="shared" si="86"/>
        <v>0</v>
      </c>
      <c r="BM210" s="226" t="str">
        <f t="shared" ref="BM210:BM273" si="104">IF(J210="","",TEXT(J210&amp;BH210,"G/標準"))</f>
        <v/>
      </c>
      <c r="BN210" s="227">
        <f t="shared" ref="BN210:BN273" si="105">IF(BM210="",0,COUNTIF($BM$12:$BM$1011,BM210))</f>
        <v>0</v>
      </c>
      <c r="BO210" s="227">
        <f t="shared" si="87"/>
        <v>0</v>
      </c>
      <c r="BP210" s="208" t="str">
        <f t="shared" si="88"/>
        <v>＜従来枠＞0 ＜トップ性能枠＞0</v>
      </c>
      <c r="BQ210" s="208" t="str">
        <f>'新規登録用（本体）'!G210&amp;'新規登録用（本体）'!H210&amp;'新規登録用（本体）'!I210</f>
        <v/>
      </c>
      <c r="BR210" s="126" t="str">
        <f t="shared" ref="BR210:BR273" si="106">G210&amp;H210</f>
        <v/>
      </c>
      <c r="BS210" s="208" t="str">
        <f t="shared" si="84"/>
        <v/>
      </c>
      <c r="BT210" s="227">
        <f t="shared" si="95"/>
        <v>0</v>
      </c>
    </row>
    <row r="211" spans="1:72" s="208" customFormat="1" ht="25.35" customHeight="1" x14ac:dyDescent="0.2">
      <c r="A211" s="210">
        <f t="shared" si="89"/>
        <v>200</v>
      </c>
      <c r="B211" s="171" t="str">
        <f t="shared" si="85"/>
        <v/>
      </c>
      <c r="C211" s="44"/>
      <c r="D211" s="17" t="str">
        <f t="shared" si="90"/>
        <v/>
      </c>
      <c r="E211" s="17" t="str">
        <f t="shared" si="91"/>
        <v/>
      </c>
      <c r="F211" s="97"/>
      <c r="G211" s="16"/>
      <c r="H211" s="15"/>
      <c r="I211" s="17" t="str">
        <f>IF(OR(G211="",H211="",U211=""),"",IFERROR(VLOOKUP(G211&amp;H211&amp;U211,※編集不可※選択項目!$M$3:$R$51,5,FALSE),"該当なし"))</f>
        <v/>
      </c>
      <c r="J211" s="97"/>
      <c r="K211" s="15"/>
      <c r="L211" s="248"/>
      <c r="M211" s="15"/>
      <c r="N211" s="97"/>
      <c r="O211" s="97"/>
      <c r="P211" s="97"/>
      <c r="Q211" s="97"/>
      <c r="R211" s="97"/>
      <c r="S211" s="18" t="str">
        <f t="shared" si="98"/>
        <v/>
      </c>
      <c r="T211" s="15"/>
      <c r="U211" s="15"/>
      <c r="V211" s="15"/>
      <c r="W211" s="15"/>
      <c r="X211" s="15"/>
      <c r="Y211" s="15"/>
      <c r="Z211" s="16"/>
      <c r="AA211" s="16"/>
      <c r="AB211" s="101" t="str">
        <f>IF($C211&lt;&gt;"",※編集不可※選択項目!$J$2,"")</f>
        <v/>
      </c>
      <c r="AC211" s="23"/>
      <c r="AD211" s="97"/>
      <c r="AE211" s="99"/>
      <c r="AF211" s="201" t="str">
        <f t="shared" si="96"/>
        <v>-</v>
      </c>
      <c r="AG211" s="219"/>
      <c r="AH211" s="220"/>
      <c r="AI211" s="121" t="str">
        <f t="shared" si="92"/>
        <v/>
      </c>
      <c r="AJ211" s="221"/>
      <c r="AK211" s="222"/>
      <c r="AL211" s="223"/>
      <c r="AM211" s="224">
        <f>IFERROR(INDEX(※編集不可※選択項目!$R$3:$R$51,MATCH(BQ211,※編集不可※選択項目!$T$3:$T$51,0)),0)</f>
        <v>0</v>
      </c>
      <c r="AN211" s="224" t="str">
        <f t="shared" si="99"/>
        <v/>
      </c>
      <c r="AO211" s="224" t="str">
        <f>IF(BR211=※編集不可※選択項目!$L$3,VLOOKUP('新規登録用（本体）'!U211,※編集不可※選択項目!$P$2:$R$13,3,TRUE),AP211)</f>
        <v/>
      </c>
      <c r="AP211" s="224" t="str">
        <f>IF(BR211=※編集不可※選択項目!$L$15,VLOOKUP('新規登録用（本体）'!U211,※編集不可※選択項目!$P$14:$R$25,3,TRUE),AQ211)</f>
        <v/>
      </c>
      <c r="AQ211" s="224" t="str">
        <f>IF(BR211=※編集不可※選択項目!$L$27,VLOOKUP('新規登録用（本体）'!U211,※編集不可※選択項目!$P$26:$R$41,3,TRUE),AR211)</f>
        <v/>
      </c>
      <c r="AR211" s="224" t="str">
        <f>IF(BR211=※編集不可※選択項目!$L$43,VLOOKUP('新規登録用（本体）'!U211,※編集不可※選択項目!$P$42:$R$46,3,TRUE),AS211)</f>
        <v/>
      </c>
      <c r="AS211" s="224" t="str">
        <f>IF(BR211=※編集不可※選択項目!$L$48,VLOOKUP('新規登録用（本体）'!U211,※編集不可※選択項目!$P$47:$R$51,3,TRUE),"")</f>
        <v/>
      </c>
      <c r="AT211" s="225">
        <f>IFERROR(VLOOKUP(Y211&amp;G211&amp;H211,※編集不可※選択項目!X:Y,2,FALSE),0)</f>
        <v>0</v>
      </c>
      <c r="AU211" s="224">
        <f t="shared" si="93"/>
        <v>0</v>
      </c>
      <c r="AV211" s="224">
        <f>IFERROR(INDEX(※編集不可※選択項目!$S$3:$S$51,MATCH(BQ211,※編集不可※選択項目!$T$3:$T$51,0)),0)</f>
        <v>0</v>
      </c>
      <c r="AW211" s="224" t="str">
        <f t="shared" si="100"/>
        <v/>
      </c>
      <c r="AX211" s="224" t="str">
        <f>IF(BR211=※編集不可※選択項目!$L$3,VLOOKUP('新規登録用（本体）'!U211,※編集不可※選択項目!$P$2:$S$13,4,TRUE),AY211)</f>
        <v/>
      </c>
      <c r="AY211" s="224" t="str">
        <f>IF(BR211=※編集不可※選択項目!$L$15,VLOOKUP('新規登録用（本体）'!U211,※編集不可※選択項目!$P$14:$S$25,4,TRUE),AZ211)</f>
        <v/>
      </c>
      <c r="AZ211" s="224" t="str">
        <f>IF(BR211=※編集不可※選択項目!$L$27,VLOOKUP('新規登録用（本体）'!U211,※編集不可※選択項目!$P$26:$S$41,4,TRUE),BA211)</f>
        <v/>
      </c>
      <c r="BA211" s="224" t="str">
        <f>IF(BR211=※編集不可※選択項目!$L$43,VLOOKUP('新規登録用（本体）'!U211,※編集不可※選択項目!$P$42:$S$46,4,TRUE),BB211)</f>
        <v/>
      </c>
      <c r="BB211" s="224" t="str">
        <f>IF(BR211=※編集不可※選択項目!$L$48,VLOOKUP('新規登録用（本体）'!U211,※編集不可※選択項目!$P$47:$S$51,4,TRUE),"")</f>
        <v/>
      </c>
      <c r="BC211" s="225">
        <f>IFERROR(VLOOKUP(Y211&amp;G211&amp;H211,※編集不可※選択項目!X:Y,2,FALSE),0)</f>
        <v>0</v>
      </c>
      <c r="BD211" s="225">
        <f t="shared" si="94"/>
        <v>0</v>
      </c>
      <c r="BE211" s="225"/>
      <c r="BF211" s="225"/>
      <c r="BG211" s="225"/>
      <c r="BH211" s="225" t="str">
        <f t="shared" si="101"/>
        <v/>
      </c>
      <c r="BI211" s="226">
        <f t="shared" si="102"/>
        <v>0</v>
      </c>
      <c r="BJ211" s="226">
        <f t="shared" si="103"/>
        <v>0</v>
      </c>
      <c r="BK211" s="262">
        <f t="shared" si="97"/>
        <v>0</v>
      </c>
      <c r="BL211" s="226">
        <f t="shared" si="86"/>
        <v>0</v>
      </c>
      <c r="BM211" s="226" t="str">
        <f t="shared" si="104"/>
        <v/>
      </c>
      <c r="BN211" s="227">
        <f t="shared" si="105"/>
        <v>0</v>
      </c>
      <c r="BO211" s="227">
        <f t="shared" si="87"/>
        <v>0</v>
      </c>
      <c r="BP211" s="208" t="str">
        <f t="shared" si="88"/>
        <v>＜従来枠＞0 ＜トップ性能枠＞0</v>
      </c>
      <c r="BQ211" s="208" t="str">
        <f>'新規登録用（本体）'!G211&amp;'新規登録用（本体）'!H211&amp;'新規登録用（本体）'!I211</f>
        <v/>
      </c>
      <c r="BR211" s="126" t="str">
        <f t="shared" si="106"/>
        <v/>
      </c>
      <c r="BS211" s="208" t="str">
        <f t="shared" ref="BS211:BS274" si="107">IF(J211="","",TEXT(J211&amp;T211&amp;U211&amp;V211&amp;W211&amp;X211,"G/標準"))</f>
        <v/>
      </c>
      <c r="BT211" s="227">
        <f t="shared" si="95"/>
        <v>0</v>
      </c>
    </row>
    <row r="212" spans="1:72" s="208" customFormat="1" ht="25.35" customHeight="1" x14ac:dyDescent="0.2">
      <c r="A212" s="210">
        <f t="shared" si="89"/>
        <v>201</v>
      </c>
      <c r="B212" s="171" t="str">
        <f t="shared" si="85"/>
        <v/>
      </c>
      <c r="C212" s="44"/>
      <c r="D212" s="17" t="str">
        <f t="shared" si="90"/>
        <v/>
      </c>
      <c r="E212" s="17" t="str">
        <f t="shared" si="91"/>
        <v/>
      </c>
      <c r="F212" s="97"/>
      <c r="G212" s="16"/>
      <c r="H212" s="15"/>
      <c r="I212" s="17" t="str">
        <f>IF(OR(G212="",H212="",U212=""),"",IFERROR(VLOOKUP(G212&amp;H212&amp;U212,※編集不可※選択項目!$M$3:$R$51,5,FALSE),"該当なし"))</f>
        <v/>
      </c>
      <c r="J212" s="97"/>
      <c r="K212" s="15"/>
      <c r="L212" s="248"/>
      <c r="M212" s="15"/>
      <c r="N212" s="97"/>
      <c r="O212" s="97"/>
      <c r="P212" s="97"/>
      <c r="Q212" s="97"/>
      <c r="R212" s="97"/>
      <c r="S212" s="18" t="str">
        <f t="shared" si="98"/>
        <v/>
      </c>
      <c r="T212" s="15"/>
      <c r="U212" s="15"/>
      <c r="V212" s="15"/>
      <c r="W212" s="15"/>
      <c r="X212" s="15"/>
      <c r="Y212" s="15"/>
      <c r="Z212" s="16"/>
      <c r="AA212" s="16"/>
      <c r="AB212" s="101" t="str">
        <f>IF($C212&lt;&gt;"",※編集不可※選択項目!$J$2,"")</f>
        <v/>
      </c>
      <c r="AC212" s="23"/>
      <c r="AD212" s="97"/>
      <c r="AE212" s="99"/>
      <c r="AF212" s="201" t="str">
        <f t="shared" si="96"/>
        <v>-</v>
      </c>
      <c r="AG212" s="219"/>
      <c r="AH212" s="220"/>
      <c r="AI212" s="121" t="str">
        <f t="shared" si="92"/>
        <v/>
      </c>
      <c r="AJ212" s="221"/>
      <c r="AK212" s="222"/>
      <c r="AL212" s="223"/>
      <c r="AM212" s="224">
        <f>IFERROR(INDEX(※編集不可※選択項目!$R$3:$R$51,MATCH(BQ212,※編集不可※選択項目!$T$3:$T$51,0)),0)</f>
        <v>0</v>
      </c>
      <c r="AN212" s="224" t="str">
        <f t="shared" si="99"/>
        <v/>
      </c>
      <c r="AO212" s="224" t="str">
        <f>IF(BR212=※編集不可※選択項目!$L$3,VLOOKUP('新規登録用（本体）'!U212,※編集不可※選択項目!$P$2:$R$13,3,TRUE),AP212)</f>
        <v/>
      </c>
      <c r="AP212" s="224" t="str">
        <f>IF(BR212=※編集不可※選択項目!$L$15,VLOOKUP('新規登録用（本体）'!U212,※編集不可※選択項目!$P$14:$R$25,3,TRUE),AQ212)</f>
        <v/>
      </c>
      <c r="AQ212" s="224" t="str">
        <f>IF(BR212=※編集不可※選択項目!$L$27,VLOOKUP('新規登録用（本体）'!U212,※編集不可※選択項目!$P$26:$R$41,3,TRUE),AR212)</f>
        <v/>
      </c>
      <c r="AR212" s="224" t="str">
        <f>IF(BR212=※編集不可※選択項目!$L$43,VLOOKUP('新規登録用（本体）'!U212,※編集不可※選択項目!$P$42:$R$46,3,TRUE),AS212)</f>
        <v/>
      </c>
      <c r="AS212" s="224" t="str">
        <f>IF(BR212=※編集不可※選択項目!$L$48,VLOOKUP('新規登録用（本体）'!U212,※編集不可※選択項目!$P$47:$R$51,3,TRUE),"")</f>
        <v/>
      </c>
      <c r="AT212" s="225">
        <f>IFERROR(VLOOKUP(Y212&amp;G212&amp;H212,※編集不可※選択項目!X:Y,2,FALSE),0)</f>
        <v>0</v>
      </c>
      <c r="AU212" s="224">
        <f t="shared" si="93"/>
        <v>0</v>
      </c>
      <c r="AV212" s="224">
        <f>IFERROR(INDEX(※編集不可※選択項目!$S$3:$S$51,MATCH(BQ212,※編集不可※選択項目!$T$3:$T$51,0)),0)</f>
        <v>0</v>
      </c>
      <c r="AW212" s="224" t="str">
        <f t="shared" si="100"/>
        <v/>
      </c>
      <c r="AX212" s="224" t="str">
        <f>IF(BR212=※編集不可※選択項目!$L$3,VLOOKUP('新規登録用（本体）'!U212,※編集不可※選択項目!$P$2:$S$13,4,TRUE),AY212)</f>
        <v/>
      </c>
      <c r="AY212" s="224" t="str">
        <f>IF(BR212=※編集不可※選択項目!$L$15,VLOOKUP('新規登録用（本体）'!U212,※編集不可※選択項目!$P$14:$S$25,4,TRUE),AZ212)</f>
        <v/>
      </c>
      <c r="AZ212" s="224" t="str">
        <f>IF(BR212=※編集不可※選択項目!$L$27,VLOOKUP('新規登録用（本体）'!U212,※編集不可※選択項目!$P$26:$S$41,4,TRUE),BA212)</f>
        <v/>
      </c>
      <c r="BA212" s="224" t="str">
        <f>IF(BR212=※編集不可※選択項目!$L$43,VLOOKUP('新規登録用（本体）'!U212,※編集不可※選択項目!$P$42:$S$46,4,TRUE),BB212)</f>
        <v/>
      </c>
      <c r="BB212" s="224" t="str">
        <f>IF(BR212=※編集不可※選択項目!$L$48,VLOOKUP('新規登録用（本体）'!U212,※編集不可※選択項目!$P$47:$S$51,4,TRUE),"")</f>
        <v/>
      </c>
      <c r="BC212" s="225">
        <f>IFERROR(VLOOKUP(Y212&amp;G212&amp;H212,※編集不可※選択項目!X:Y,2,FALSE),0)</f>
        <v>0</v>
      </c>
      <c r="BD212" s="225">
        <f t="shared" si="94"/>
        <v>0</v>
      </c>
      <c r="BE212" s="225"/>
      <c r="BF212" s="225"/>
      <c r="BG212" s="225"/>
      <c r="BH212" s="225" t="str">
        <f t="shared" si="101"/>
        <v/>
      </c>
      <c r="BI212" s="226">
        <f t="shared" si="102"/>
        <v>0</v>
      </c>
      <c r="BJ212" s="226">
        <f t="shared" si="103"/>
        <v>0</v>
      </c>
      <c r="BK212" s="262">
        <f t="shared" si="97"/>
        <v>0</v>
      </c>
      <c r="BL212" s="226">
        <f t="shared" si="86"/>
        <v>0</v>
      </c>
      <c r="BM212" s="226" t="str">
        <f t="shared" si="104"/>
        <v/>
      </c>
      <c r="BN212" s="227">
        <f t="shared" si="105"/>
        <v>0</v>
      </c>
      <c r="BO212" s="227">
        <f t="shared" si="87"/>
        <v>0</v>
      </c>
      <c r="BP212" s="208" t="str">
        <f t="shared" si="88"/>
        <v>＜従来枠＞0 ＜トップ性能枠＞0</v>
      </c>
      <c r="BQ212" s="208" t="str">
        <f>'新規登録用（本体）'!G212&amp;'新規登録用（本体）'!H212&amp;'新規登録用（本体）'!I212</f>
        <v/>
      </c>
      <c r="BR212" s="126" t="str">
        <f t="shared" si="106"/>
        <v/>
      </c>
      <c r="BS212" s="208" t="str">
        <f t="shared" si="107"/>
        <v/>
      </c>
      <c r="BT212" s="227">
        <f t="shared" si="95"/>
        <v>0</v>
      </c>
    </row>
    <row r="213" spans="1:72" s="208" customFormat="1" ht="25.35" customHeight="1" x14ac:dyDescent="0.2">
      <c r="A213" s="210">
        <f t="shared" si="89"/>
        <v>202</v>
      </c>
      <c r="B213" s="171" t="str">
        <f t="shared" si="85"/>
        <v/>
      </c>
      <c r="C213" s="44"/>
      <c r="D213" s="17" t="str">
        <f t="shared" si="90"/>
        <v/>
      </c>
      <c r="E213" s="17" t="str">
        <f t="shared" si="91"/>
        <v/>
      </c>
      <c r="F213" s="97"/>
      <c r="G213" s="16"/>
      <c r="H213" s="15"/>
      <c r="I213" s="17" t="str">
        <f>IF(OR(G213="",H213="",U213=""),"",IFERROR(VLOOKUP(G213&amp;H213&amp;U213,※編集不可※選択項目!$M$3:$R$51,5,FALSE),"該当なし"))</f>
        <v/>
      </c>
      <c r="J213" s="97"/>
      <c r="K213" s="15"/>
      <c r="L213" s="248"/>
      <c r="M213" s="15"/>
      <c r="N213" s="97"/>
      <c r="O213" s="97"/>
      <c r="P213" s="97"/>
      <c r="Q213" s="97"/>
      <c r="R213" s="97"/>
      <c r="S213" s="18" t="str">
        <f t="shared" si="98"/>
        <v/>
      </c>
      <c r="T213" s="15"/>
      <c r="U213" s="15"/>
      <c r="V213" s="15"/>
      <c r="W213" s="15"/>
      <c r="X213" s="15"/>
      <c r="Y213" s="15"/>
      <c r="Z213" s="16"/>
      <c r="AA213" s="16"/>
      <c r="AB213" s="101" t="str">
        <f>IF($C213&lt;&gt;"",※編集不可※選択項目!$J$2,"")</f>
        <v/>
      </c>
      <c r="AC213" s="23"/>
      <c r="AD213" s="97"/>
      <c r="AE213" s="99"/>
      <c r="AF213" s="201" t="str">
        <f t="shared" si="96"/>
        <v>-</v>
      </c>
      <c r="AG213" s="219"/>
      <c r="AH213" s="220"/>
      <c r="AI213" s="121" t="str">
        <f t="shared" si="92"/>
        <v/>
      </c>
      <c r="AJ213" s="221"/>
      <c r="AK213" s="222"/>
      <c r="AL213" s="223"/>
      <c r="AM213" s="224">
        <f>IFERROR(INDEX(※編集不可※選択項目!$R$3:$R$51,MATCH(BQ213,※編集不可※選択項目!$T$3:$T$51,0)),0)</f>
        <v>0</v>
      </c>
      <c r="AN213" s="224" t="str">
        <f t="shared" si="99"/>
        <v/>
      </c>
      <c r="AO213" s="224" t="str">
        <f>IF(BR213=※編集不可※選択項目!$L$3,VLOOKUP('新規登録用（本体）'!U213,※編集不可※選択項目!$P$2:$R$13,3,TRUE),AP213)</f>
        <v/>
      </c>
      <c r="AP213" s="224" t="str">
        <f>IF(BR213=※編集不可※選択項目!$L$15,VLOOKUP('新規登録用（本体）'!U213,※編集不可※選択項目!$P$14:$R$25,3,TRUE),AQ213)</f>
        <v/>
      </c>
      <c r="AQ213" s="224" t="str">
        <f>IF(BR213=※編集不可※選択項目!$L$27,VLOOKUP('新規登録用（本体）'!U213,※編集不可※選択項目!$P$26:$R$41,3,TRUE),AR213)</f>
        <v/>
      </c>
      <c r="AR213" s="224" t="str">
        <f>IF(BR213=※編集不可※選択項目!$L$43,VLOOKUP('新規登録用（本体）'!U213,※編集不可※選択項目!$P$42:$R$46,3,TRUE),AS213)</f>
        <v/>
      </c>
      <c r="AS213" s="224" t="str">
        <f>IF(BR213=※編集不可※選択項目!$L$48,VLOOKUP('新規登録用（本体）'!U213,※編集不可※選択項目!$P$47:$R$51,3,TRUE),"")</f>
        <v/>
      </c>
      <c r="AT213" s="225">
        <f>IFERROR(VLOOKUP(Y213&amp;G213&amp;H213,※編集不可※選択項目!X:Y,2,FALSE),0)</f>
        <v>0</v>
      </c>
      <c r="AU213" s="224">
        <f t="shared" si="93"/>
        <v>0</v>
      </c>
      <c r="AV213" s="224">
        <f>IFERROR(INDEX(※編集不可※選択項目!$S$3:$S$51,MATCH(BQ213,※編集不可※選択項目!$T$3:$T$51,0)),0)</f>
        <v>0</v>
      </c>
      <c r="AW213" s="224" t="str">
        <f t="shared" si="100"/>
        <v/>
      </c>
      <c r="AX213" s="224" t="str">
        <f>IF(BR213=※編集不可※選択項目!$L$3,VLOOKUP('新規登録用（本体）'!U213,※編集不可※選択項目!$P$2:$S$13,4,TRUE),AY213)</f>
        <v/>
      </c>
      <c r="AY213" s="224" t="str">
        <f>IF(BR213=※編集不可※選択項目!$L$15,VLOOKUP('新規登録用（本体）'!U213,※編集不可※選択項目!$P$14:$S$25,4,TRUE),AZ213)</f>
        <v/>
      </c>
      <c r="AZ213" s="224" t="str">
        <f>IF(BR213=※編集不可※選択項目!$L$27,VLOOKUP('新規登録用（本体）'!U213,※編集不可※選択項目!$P$26:$S$41,4,TRUE),BA213)</f>
        <v/>
      </c>
      <c r="BA213" s="224" t="str">
        <f>IF(BR213=※編集不可※選択項目!$L$43,VLOOKUP('新規登録用（本体）'!U213,※編集不可※選択項目!$P$42:$S$46,4,TRUE),BB213)</f>
        <v/>
      </c>
      <c r="BB213" s="224" t="str">
        <f>IF(BR213=※編集不可※選択項目!$L$48,VLOOKUP('新規登録用（本体）'!U213,※編集不可※選択項目!$P$47:$S$51,4,TRUE),"")</f>
        <v/>
      </c>
      <c r="BC213" s="225">
        <f>IFERROR(VLOOKUP(Y213&amp;G213&amp;H213,※編集不可※選択項目!X:Y,2,FALSE),0)</f>
        <v>0</v>
      </c>
      <c r="BD213" s="225">
        <f t="shared" si="94"/>
        <v>0</v>
      </c>
      <c r="BE213" s="225"/>
      <c r="BF213" s="225"/>
      <c r="BG213" s="225"/>
      <c r="BH213" s="225" t="str">
        <f t="shared" si="101"/>
        <v/>
      </c>
      <c r="BI213" s="226">
        <f t="shared" si="102"/>
        <v>0</v>
      </c>
      <c r="BJ213" s="226">
        <f t="shared" si="103"/>
        <v>0</v>
      </c>
      <c r="BK213" s="262">
        <f t="shared" si="97"/>
        <v>0</v>
      </c>
      <c r="BL213" s="226">
        <f t="shared" si="86"/>
        <v>0</v>
      </c>
      <c r="BM213" s="226" t="str">
        <f t="shared" si="104"/>
        <v/>
      </c>
      <c r="BN213" s="227">
        <f t="shared" si="105"/>
        <v>0</v>
      </c>
      <c r="BO213" s="227">
        <f t="shared" si="87"/>
        <v>0</v>
      </c>
      <c r="BP213" s="208" t="str">
        <f t="shared" si="88"/>
        <v>＜従来枠＞0 ＜トップ性能枠＞0</v>
      </c>
      <c r="BQ213" s="208" t="str">
        <f>'新規登録用（本体）'!G213&amp;'新規登録用（本体）'!H213&amp;'新規登録用（本体）'!I213</f>
        <v/>
      </c>
      <c r="BR213" s="126" t="str">
        <f t="shared" si="106"/>
        <v/>
      </c>
      <c r="BS213" s="208" t="str">
        <f t="shared" si="107"/>
        <v/>
      </c>
      <c r="BT213" s="227">
        <f t="shared" si="95"/>
        <v>0</v>
      </c>
    </row>
    <row r="214" spans="1:72" s="208" customFormat="1" ht="25.35" customHeight="1" x14ac:dyDescent="0.2">
      <c r="A214" s="210">
        <f t="shared" si="89"/>
        <v>203</v>
      </c>
      <c r="B214" s="171" t="str">
        <f t="shared" si="85"/>
        <v/>
      </c>
      <c r="C214" s="44"/>
      <c r="D214" s="17" t="str">
        <f t="shared" si="90"/>
        <v/>
      </c>
      <c r="E214" s="17" t="str">
        <f t="shared" si="91"/>
        <v/>
      </c>
      <c r="F214" s="97"/>
      <c r="G214" s="16"/>
      <c r="H214" s="15"/>
      <c r="I214" s="17" t="str">
        <f>IF(OR(G214="",H214="",U214=""),"",IFERROR(VLOOKUP(G214&amp;H214&amp;U214,※編集不可※選択項目!$M$3:$R$51,5,FALSE),"該当なし"))</f>
        <v/>
      </c>
      <c r="J214" s="97"/>
      <c r="K214" s="15"/>
      <c r="L214" s="248"/>
      <c r="M214" s="15"/>
      <c r="N214" s="97"/>
      <c r="O214" s="97"/>
      <c r="P214" s="97"/>
      <c r="Q214" s="97"/>
      <c r="R214" s="97"/>
      <c r="S214" s="18" t="str">
        <f t="shared" si="98"/>
        <v/>
      </c>
      <c r="T214" s="15"/>
      <c r="U214" s="15"/>
      <c r="V214" s="15"/>
      <c r="W214" s="15"/>
      <c r="X214" s="15"/>
      <c r="Y214" s="15"/>
      <c r="Z214" s="16"/>
      <c r="AA214" s="16"/>
      <c r="AB214" s="101" t="str">
        <f>IF($C214&lt;&gt;"",※編集不可※選択項目!$J$2,"")</f>
        <v/>
      </c>
      <c r="AC214" s="23"/>
      <c r="AD214" s="97"/>
      <c r="AE214" s="99"/>
      <c r="AF214" s="201" t="str">
        <f t="shared" si="96"/>
        <v>-</v>
      </c>
      <c r="AG214" s="219"/>
      <c r="AH214" s="220"/>
      <c r="AI214" s="121" t="str">
        <f t="shared" si="92"/>
        <v/>
      </c>
      <c r="AJ214" s="221"/>
      <c r="AK214" s="222"/>
      <c r="AL214" s="223"/>
      <c r="AM214" s="224">
        <f>IFERROR(INDEX(※編集不可※選択項目!$R$3:$R$51,MATCH(BQ214,※編集不可※選択項目!$T$3:$T$51,0)),0)</f>
        <v>0</v>
      </c>
      <c r="AN214" s="224" t="str">
        <f t="shared" si="99"/>
        <v/>
      </c>
      <c r="AO214" s="224" t="str">
        <f>IF(BR214=※編集不可※選択項目!$L$3,VLOOKUP('新規登録用（本体）'!U214,※編集不可※選択項目!$P$2:$R$13,3,TRUE),AP214)</f>
        <v/>
      </c>
      <c r="AP214" s="224" t="str">
        <f>IF(BR214=※編集不可※選択項目!$L$15,VLOOKUP('新規登録用（本体）'!U214,※編集不可※選択項目!$P$14:$R$25,3,TRUE),AQ214)</f>
        <v/>
      </c>
      <c r="AQ214" s="224" t="str">
        <f>IF(BR214=※編集不可※選択項目!$L$27,VLOOKUP('新規登録用（本体）'!U214,※編集不可※選択項目!$P$26:$R$41,3,TRUE),AR214)</f>
        <v/>
      </c>
      <c r="AR214" s="224" t="str">
        <f>IF(BR214=※編集不可※選択項目!$L$43,VLOOKUP('新規登録用（本体）'!U214,※編集不可※選択項目!$P$42:$R$46,3,TRUE),AS214)</f>
        <v/>
      </c>
      <c r="AS214" s="224" t="str">
        <f>IF(BR214=※編集不可※選択項目!$L$48,VLOOKUP('新規登録用（本体）'!U214,※編集不可※選択項目!$P$47:$R$51,3,TRUE),"")</f>
        <v/>
      </c>
      <c r="AT214" s="225">
        <f>IFERROR(VLOOKUP(Y214&amp;G214&amp;H214,※編集不可※選択項目!X:Y,2,FALSE),0)</f>
        <v>0</v>
      </c>
      <c r="AU214" s="224">
        <f t="shared" si="93"/>
        <v>0</v>
      </c>
      <c r="AV214" s="224">
        <f>IFERROR(INDEX(※編集不可※選択項目!$S$3:$S$51,MATCH(BQ214,※編集不可※選択項目!$T$3:$T$51,0)),0)</f>
        <v>0</v>
      </c>
      <c r="AW214" s="224" t="str">
        <f t="shared" si="100"/>
        <v/>
      </c>
      <c r="AX214" s="224" t="str">
        <f>IF(BR214=※編集不可※選択項目!$L$3,VLOOKUP('新規登録用（本体）'!U214,※編集不可※選択項目!$P$2:$S$13,4,TRUE),AY214)</f>
        <v/>
      </c>
      <c r="AY214" s="224" t="str">
        <f>IF(BR214=※編集不可※選択項目!$L$15,VLOOKUP('新規登録用（本体）'!U214,※編集不可※選択項目!$P$14:$S$25,4,TRUE),AZ214)</f>
        <v/>
      </c>
      <c r="AZ214" s="224" t="str">
        <f>IF(BR214=※編集不可※選択項目!$L$27,VLOOKUP('新規登録用（本体）'!U214,※編集不可※選択項目!$P$26:$S$41,4,TRUE),BA214)</f>
        <v/>
      </c>
      <c r="BA214" s="224" t="str">
        <f>IF(BR214=※編集不可※選択項目!$L$43,VLOOKUP('新規登録用（本体）'!U214,※編集不可※選択項目!$P$42:$S$46,4,TRUE),BB214)</f>
        <v/>
      </c>
      <c r="BB214" s="224" t="str">
        <f>IF(BR214=※編集不可※選択項目!$L$48,VLOOKUP('新規登録用（本体）'!U214,※編集不可※選択項目!$P$47:$S$51,4,TRUE),"")</f>
        <v/>
      </c>
      <c r="BC214" s="225">
        <f>IFERROR(VLOOKUP(Y214&amp;G214&amp;H214,※編集不可※選択項目!X:Y,2,FALSE),0)</f>
        <v>0</v>
      </c>
      <c r="BD214" s="225">
        <f t="shared" si="94"/>
        <v>0</v>
      </c>
      <c r="BE214" s="225"/>
      <c r="BF214" s="225"/>
      <c r="BG214" s="225"/>
      <c r="BH214" s="225" t="str">
        <f t="shared" si="101"/>
        <v/>
      </c>
      <c r="BI214" s="226">
        <f t="shared" si="102"/>
        <v>0</v>
      </c>
      <c r="BJ214" s="226">
        <f t="shared" si="103"/>
        <v>0</v>
      </c>
      <c r="BK214" s="262">
        <f t="shared" si="97"/>
        <v>0</v>
      </c>
      <c r="BL214" s="226">
        <f t="shared" si="86"/>
        <v>0</v>
      </c>
      <c r="BM214" s="226" t="str">
        <f t="shared" si="104"/>
        <v/>
      </c>
      <c r="BN214" s="227">
        <f t="shared" si="105"/>
        <v>0</v>
      </c>
      <c r="BO214" s="227">
        <f t="shared" si="87"/>
        <v>0</v>
      </c>
      <c r="BP214" s="208" t="str">
        <f t="shared" si="88"/>
        <v>＜従来枠＞0 ＜トップ性能枠＞0</v>
      </c>
      <c r="BQ214" s="208" t="str">
        <f>'新規登録用（本体）'!G214&amp;'新規登録用（本体）'!H214&amp;'新規登録用（本体）'!I214</f>
        <v/>
      </c>
      <c r="BR214" s="126" t="str">
        <f t="shared" si="106"/>
        <v/>
      </c>
      <c r="BS214" s="208" t="str">
        <f t="shared" si="107"/>
        <v/>
      </c>
      <c r="BT214" s="227">
        <f t="shared" si="95"/>
        <v>0</v>
      </c>
    </row>
    <row r="215" spans="1:72" s="208" customFormat="1" ht="25.35" customHeight="1" x14ac:dyDescent="0.2">
      <c r="A215" s="210">
        <f t="shared" si="89"/>
        <v>204</v>
      </c>
      <c r="B215" s="171" t="str">
        <f t="shared" si="85"/>
        <v/>
      </c>
      <c r="C215" s="44"/>
      <c r="D215" s="17" t="str">
        <f t="shared" si="90"/>
        <v/>
      </c>
      <c r="E215" s="17" t="str">
        <f t="shared" si="91"/>
        <v/>
      </c>
      <c r="F215" s="97"/>
      <c r="G215" s="16"/>
      <c r="H215" s="15"/>
      <c r="I215" s="17" t="str">
        <f>IF(OR(G215="",H215="",U215=""),"",IFERROR(VLOOKUP(G215&amp;H215&amp;U215,※編集不可※選択項目!$M$3:$R$51,5,FALSE),"該当なし"))</f>
        <v/>
      </c>
      <c r="J215" s="97"/>
      <c r="K215" s="15"/>
      <c r="L215" s="248"/>
      <c r="M215" s="15"/>
      <c r="N215" s="97"/>
      <c r="O215" s="97"/>
      <c r="P215" s="97"/>
      <c r="Q215" s="97"/>
      <c r="R215" s="97"/>
      <c r="S215" s="18" t="str">
        <f t="shared" si="98"/>
        <v/>
      </c>
      <c r="T215" s="15"/>
      <c r="U215" s="15"/>
      <c r="V215" s="15"/>
      <c r="W215" s="15"/>
      <c r="X215" s="15"/>
      <c r="Y215" s="15"/>
      <c r="Z215" s="16"/>
      <c r="AA215" s="16"/>
      <c r="AB215" s="101" t="str">
        <f>IF($C215&lt;&gt;"",※編集不可※選択項目!$J$2,"")</f>
        <v/>
      </c>
      <c r="AC215" s="23"/>
      <c r="AD215" s="97"/>
      <c r="AE215" s="99"/>
      <c r="AF215" s="201" t="str">
        <f t="shared" si="96"/>
        <v>-</v>
      </c>
      <c r="AG215" s="219"/>
      <c r="AH215" s="220"/>
      <c r="AI215" s="121" t="str">
        <f t="shared" si="92"/>
        <v/>
      </c>
      <c r="AJ215" s="221"/>
      <c r="AK215" s="222"/>
      <c r="AL215" s="223"/>
      <c r="AM215" s="224">
        <f>IFERROR(INDEX(※編集不可※選択項目!$R$3:$R$51,MATCH(BQ215,※編集不可※選択項目!$T$3:$T$51,0)),0)</f>
        <v>0</v>
      </c>
      <c r="AN215" s="224" t="str">
        <f t="shared" si="99"/>
        <v/>
      </c>
      <c r="AO215" s="224" t="str">
        <f>IF(BR215=※編集不可※選択項目!$L$3,VLOOKUP('新規登録用（本体）'!U215,※編集不可※選択項目!$P$2:$R$13,3,TRUE),AP215)</f>
        <v/>
      </c>
      <c r="AP215" s="224" t="str">
        <f>IF(BR215=※編集不可※選択項目!$L$15,VLOOKUP('新規登録用（本体）'!U215,※編集不可※選択項目!$P$14:$R$25,3,TRUE),AQ215)</f>
        <v/>
      </c>
      <c r="AQ215" s="224" t="str">
        <f>IF(BR215=※編集不可※選択項目!$L$27,VLOOKUP('新規登録用（本体）'!U215,※編集不可※選択項目!$P$26:$R$41,3,TRUE),AR215)</f>
        <v/>
      </c>
      <c r="AR215" s="224" t="str">
        <f>IF(BR215=※編集不可※選択項目!$L$43,VLOOKUP('新規登録用（本体）'!U215,※編集不可※選択項目!$P$42:$R$46,3,TRUE),AS215)</f>
        <v/>
      </c>
      <c r="AS215" s="224" t="str">
        <f>IF(BR215=※編集不可※選択項目!$L$48,VLOOKUP('新規登録用（本体）'!U215,※編集不可※選択項目!$P$47:$R$51,3,TRUE),"")</f>
        <v/>
      </c>
      <c r="AT215" s="225">
        <f>IFERROR(VLOOKUP(Y215&amp;G215&amp;H215,※編集不可※選択項目!X:Y,2,FALSE),0)</f>
        <v>0</v>
      </c>
      <c r="AU215" s="224">
        <f t="shared" si="93"/>
        <v>0</v>
      </c>
      <c r="AV215" s="224">
        <f>IFERROR(INDEX(※編集不可※選択項目!$S$3:$S$51,MATCH(BQ215,※編集不可※選択項目!$T$3:$T$51,0)),0)</f>
        <v>0</v>
      </c>
      <c r="AW215" s="224" t="str">
        <f t="shared" si="100"/>
        <v/>
      </c>
      <c r="AX215" s="224" t="str">
        <f>IF(BR215=※編集不可※選択項目!$L$3,VLOOKUP('新規登録用（本体）'!U215,※編集不可※選択項目!$P$2:$S$13,4,TRUE),AY215)</f>
        <v/>
      </c>
      <c r="AY215" s="224" t="str">
        <f>IF(BR215=※編集不可※選択項目!$L$15,VLOOKUP('新規登録用（本体）'!U215,※編集不可※選択項目!$P$14:$S$25,4,TRUE),AZ215)</f>
        <v/>
      </c>
      <c r="AZ215" s="224" t="str">
        <f>IF(BR215=※編集不可※選択項目!$L$27,VLOOKUP('新規登録用（本体）'!U215,※編集不可※選択項目!$P$26:$S$41,4,TRUE),BA215)</f>
        <v/>
      </c>
      <c r="BA215" s="224" t="str">
        <f>IF(BR215=※編集不可※選択項目!$L$43,VLOOKUP('新規登録用（本体）'!U215,※編集不可※選択項目!$P$42:$S$46,4,TRUE),BB215)</f>
        <v/>
      </c>
      <c r="BB215" s="224" t="str">
        <f>IF(BR215=※編集不可※選択項目!$L$48,VLOOKUP('新規登録用（本体）'!U215,※編集不可※選択項目!$P$47:$S$51,4,TRUE),"")</f>
        <v/>
      </c>
      <c r="BC215" s="225">
        <f>IFERROR(VLOOKUP(Y215&amp;G215&amp;H215,※編集不可※選択項目!X:Y,2,FALSE),0)</f>
        <v>0</v>
      </c>
      <c r="BD215" s="225">
        <f t="shared" si="94"/>
        <v>0</v>
      </c>
      <c r="BE215" s="225"/>
      <c r="BF215" s="225"/>
      <c r="BG215" s="225"/>
      <c r="BH215" s="225" t="str">
        <f t="shared" si="101"/>
        <v/>
      </c>
      <c r="BI215" s="226">
        <f t="shared" si="102"/>
        <v>0</v>
      </c>
      <c r="BJ215" s="226">
        <f t="shared" si="103"/>
        <v>0</v>
      </c>
      <c r="BK215" s="262">
        <f t="shared" si="97"/>
        <v>0</v>
      </c>
      <c r="BL215" s="226">
        <f t="shared" si="86"/>
        <v>0</v>
      </c>
      <c r="BM215" s="226" t="str">
        <f t="shared" si="104"/>
        <v/>
      </c>
      <c r="BN215" s="227">
        <f t="shared" si="105"/>
        <v>0</v>
      </c>
      <c r="BO215" s="227">
        <f t="shared" si="87"/>
        <v>0</v>
      </c>
      <c r="BP215" s="208" t="str">
        <f t="shared" si="88"/>
        <v>＜従来枠＞0 ＜トップ性能枠＞0</v>
      </c>
      <c r="BQ215" s="208" t="str">
        <f>'新規登録用（本体）'!G215&amp;'新規登録用（本体）'!H215&amp;'新規登録用（本体）'!I215</f>
        <v/>
      </c>
      <c r="BR215" s="126" t="str">
        <f t="shared" si="106"/>
        <v/>
      </c>
      <c r="BS215" s="208" t="str">
        <f t="shared" si="107"/>
        <v/>
      </c>
      <c r="BT215" s="227">
        <f t="shared" si="95"/>
        <v>0</v>
      </c>
    </row>
    <row r="216" spans="1:72" s="208" customFormat="1" ht="25.35" customHeight="1" x14ac:dyDescent="0.2">
      <c r="A216" s="210">
        <f t="shared" si="89"/>
        <v>205</v>
      </c>
      <c r="B216" s="171" t="str">
        <f t="shared" si="85"/>
        <v/>
      </c>
      <c r="C216" s="44"/>
      <c r="D216" s="17" t="str">
        <f t="shared" si="90"/>
        <v/>
      </c>
      <c r="E216" s="17" t="str">
        <f t="shared" si="91"/>
        <v/>
      </c>
      <c r="F216" s="97"/>
      <c r="G216" s="16"/>
      <c r="H216" s="15"/>
      <c r="I216" s="17" t="str">
        <f>IF(OR(G216="",H216="",U216=""),"",IFERROR(VLOOKUP(G216&amp;H216&amp;U216,※編集不可※選択項目!$M$3:$R$51,5,FALSE),"該当なし"))</f>
        <v/>
      </c>
      <c r="J216" s="97"/>
      <c r="K216" s="15"/>
      <c r="L216" s="248"/>
      <c r="M216" s="15"/>
      <c r="N216" s="97"/>
      <c r="O216" s="97"/>
      <c r="P216" s="97"/>
      <c r="Q216" s="97"/>
      <c r="R216" s="97"/>
      <c r="S216" s="18" t="str">
        <f t="shared" si="98"/>
        <v/>
      </c>
      <c r="T216" s="15"/>
      <c r="U216" s="15"/>
      <c r="V216" s="15"/>
      <c r="W216" s="15"/>
      <c r="X216" s="15"/>
      <c r="Y216" s="15"/>
      <c r="Z216" s="16"/>
      <c r="AA216" s="16"/>
      <c r="AB216" s="101" t="str">
        <f>IF($C216&lt;&gt;"",※編集不可※選択項目!$J$2,"")</f>
        <v/>
      </c>
      <c r="AC216" s="23"/>
      <c r="AD216" s="97"/>
      <c r="AE216" s="99"/>
      <c r="AF216" s="201" t="str">
        <f t="shared" si="96"/>
        <v>-</v>
      </c>
      <c r="AG216" s="219"/>
      <c r="AH216" s="220"/>
      <c r="AI216" s="121" t="str">
        <f t="shared" si="92"/>
        <v/>
      </c>
      <c r="AJ216" s="221"/>
      <c r="AK216" s="222"/>
      <c r="AL216" s="223"/>
      <c r="AM216" s="224">
        <f>IFERROR(INDEX(※編集不可※選択項目!$R$3:$R$51,MATCH(BQ216,※編集不可※選択項目!$T$3:$T$51,0)),0)</f>
        <v>0</v>
      </c>
      <c r="AN216" s="224" t="str">
        <f t="shared" si="99"/>
        <v/>
      </c>
      <c r="AO216" s="224" t="str">
        <f>IF(BR216=※編集不可※選択項目!$L$3,VLOOKUP('新規登録用（本体）'!U216,※編集不可※選択項目!$P$2:$R$13,3,TRUE),AP216)</f>
        <v/>
      </c>
      <c r="AP216" s="224" t="str">
        <f>IF(BR216=※編集不可※選択項目!$L$15,VLOOKUP('新規登録用（本体）'!U216,※編集不可※選択項目!$P$14:$R$25,3,TRUE),AQ216)</f>
        <v/>
      </c>
      <c r="AQ216" s="224" t="str">
        <f>IF(BR216=※編集不可※選択項目!$L$27,VLOOKUP('新規登録用（本体）'!U216,※編集不可※選択項目!$P$26:$R$41,3,TRUE),AR216)</f>
        <v/>
      </c>
      <c r="AR216" s="224" t="str">
        <f>IF(BR216=※編集不可※選択項目!$L$43,VLOOKUP('新規登録用（本体）'!U216,※編集不可※選択項目!$P$42:$R$46,3,TRUE),AS216)</f>
        <v/>
      </c>
      <c r="AS216" s="224" t="str">
        <f>IF(BR216=※編集不可※選択項目!$L$48,VLOOKUP('新規登録用（本体）'!U216,※編集不可※選択項目!$P$47:$R$51,3,TRUE),"")</f>
        <v/>
      </c>
      <c r="AT216" s="225">
        <f>IFERROR(VLOOKUP(Y216&amp;G216&amp;H216,※編集不可※選択項目!X:Y,2,FALSE),0)</f>
        <v>0</v>
      </c>
      <c r="AU216" s="224">
        <f t="shared" si="93"/>
        <v>0</v>
      </c>
      <c r="AV216" s="224">
        <f>IFERROR(INDEX(※編集不可※選択項目!$S$3:$S$51,MATCH(BQ216,※編集不可※選択項目!$T$3:$T$51,0)),0)</f>
        <v>0</v>
      </c>
      <c r="AW216" s="224" t="str">
        <f t="shared" si="100"/>
        <v/>
      </c>
      <c r="AX216" s="224" t="str">
        <f>IF(BR216=※編集不可※選択項目!$L$3,VLOOKUP('新規登録用（本体）'!U216,※編集不可※選択項目!$P$2:$S$13,4,TRUE),AY216)</f>
        <v/>
      </c>
      <c r="AY216" s="224" t="str">
        <f>IF(BR216=※編集不可※選択項目!$L$15,VLOOKUP('新規登録用（本体）'!U216,※編集不可※選択項目!$P$14:$S$25,4,TRUE),AZ216)</f>
        <v/>
      </c>
      <c r="AZ216" s="224" t="str">
        <f>IF(BR216=※編集不可※選択項目!$L$27,VLOOKUP('新規登録用（本体）'!U216,※編集不可※選択項目!$P$26:$S$41,4,TRUE),BA216)</f>
        <v/>
      </c>
      <c r="BA216" s="224" t="str">
        <f>IF(BR216=※編集不可※選択項目!$L$43,VLOOKUP('新規登録用（本体）'!U216,※編集不可※選択項目!$P$42:$S$46,4,TRUE),BB216)</f>
        <v/>
      </c>
      <c r="BB216" s="224" t="str">
        <f>IF(BR216=※編集不可※選択項目!$L$48,VLOOKUP('新規登録用（本体）'!U216,※編集不可※選択項目!$P$47:$S$51,4,TRUE),"")</f>
        <v/>
      </c>
      <c r="BC216" s="225">
        <f>IFERROR(VLOOKUP(Y216&amp;G216&amp;H216,※編集不可※選択項目!X:Y,2,FALSE),0)</f>
        <v>0</v>
      </c>
      <c r="BD216" s="225">
        <f t="shared" si="94"/>
        <v>0</v>
      </c>
      <c r="BE216" s="225"/>
      <c r="BF216" s="225"/>
      <c r="BG216" s="225"/>
      <c r="BH216" s="225" t="str">
        <f t="shared" si="101"/>
        <v/>
      </c>
      <c r="BI216" s="226">
        <f t="shared" si="102"/>
        <v>0</v>
      </c>
      <c r="BJ216" s="226">
        <f t="shared" si="103"/>
        <v>0</v>
      </c>
      <c r="BK216" s="262">
        <f t="shared" si="97"/>
        <v>0</v>
      </c>
      <c r="BL216" s="226">
        <f t="shared" si="86"/>
        <v>0</v>
      </c>
      <c r="BM216" s="226" t="str">
        <f t="shared" si="104"/>
        <v/>
      </c>
      <c r="BN216" s="227">
        <f t="shared" si="105"/>
        <v>0</v>
      </c>
      <c r="BO216" s="227">
        <f t="shared" si="87"/>
        <v>0</v>
      </c>
      <c r="BP216" s="208" t="str">
        <f t="shared" si="88"/>
        <v>＜従来枠＞0 ＜トップ性能枠＞0</v>
      </c>
      <c r="BQ216" s="208" t="str">
        <f>'新規登録用（本体）'!G216&amp;'新規登録用（本体）'!H216&amp;'新規登録用（本体）'!I216</f>
        <v/>
      </c>
      <c r="BR216" s="126" t="str">
        <f t="shared" si="106"/>
        <v/>
      </c>
      <c r="BS216" s="208" t="str">
        <f t="shared" si="107"/>
        <v/>
      </c>
      <c r="BT216" s="227">
        <f t="shared" si="95"/>
        <v>0</v>
      </c>
    </row>
    <row r="217" spans="1:72" s="208" customFormat="1" ht="25.35" customHeight="1" x14ac:dyDescent="0.2">
      <c r="A217" s="210">
        <f t="shared" si="89"/>
        <v>206</v>
      </c>
      <c r="B217" s="171" t="str">
        <f t="shared" si="85"/>
        <v/>
      </c>
      <c r="C217" s="44"/>
      <c r="D217" s="17" t="str">
        <f t="shared" si="90"/>
        <v/>
      </c>
      <c r="E217" s="17" t="str">
        <f t="shared" si="91"/>
        <v/>
      </c>
      <c r="F217" s="97"/>
      <c r="G217" s="16"/>
      <c r="H217" s="15"/>
      <c r="I217" s="17" t="str">
        <f>IF(OR(G217="",H217="",U217=""),"",IFERROR(VLOOKUP(G217&amp;H217&amp;U217,※編集不可※選択項目!$M$3:$R$51,5,FALSE),"該当なし"))</f>
        <v/>
      </c>
      <c r="J217" s="97"/>
      <c r="K217" s="15"/>
      <c r="L217" s="248"/>
      <c r="M217" s="15"/>
      <c r="N217" s="97"/>
      <c r="O217" s="97"/>
      <c r="P217" s="97"/>
      <c r="Q217" s="97"/>
      <c r="R217" s="97"/>
      <c r="S217" s="18" t="str">
        <f t="shared" si="98"/>
        <v/>
      </c>
      <c r="T217" s="15"/>
      <c r="U217" s="15"/>
      <c r="V217" s="15"/>
      <c r="W217" s="15"/>
      <c r="X217" s="15"/>
      <c r="Y217" s="15"/>
      <c r="Z217" s="16"/>
      <c r="AA217" s="16"/>
      <c r="AB217" s="101" t="str">
        <f>IF($C217&lt;&gt;"",※編集不可※選択項目!$J$2,"")</f>
        <v/>
      </c>
      <c r="AC217" s="23"/>
      <c r="AD217" s="97"/>
      <c r="AE217" s="99"/>
      <c r="AF217" s="201" t="str">
        <f t="shared" si="96"/>
        <v>-</v>
      </c>
      <c r="AG217" s="219"/>
      <c r="AH217" s="220"/>
      <c r="AI217" s="121" t="str">
        <f t="shared" si="92"/>
        <v/>
      </c>
      <c r="AJ217" s="221"/>
      <c r="AK217" s="222"/>
      <c r="AL217" s="223"/>
      <c r="AM217" s="224">
        <f>IFERROR(INDEX(※編集不可※選択項目!$R$3:$R$51,MATCH(BQ217,※編集不可※選択項目!$T$3:$T$51,0)),0)</f>
        <v>0</v>
      </c>
      <c r="AN217" s="224" t="str">
        <f t="shared" si="99"/>
        <v/>
      </c>
      <c r="AO217" s="224" t="str">
        <f>IF(BR217=※編集不可※選択項目!$L$3,VLOOKUP('新規登録用（本体）'!U217,※編集不可※選択項目!$P$2:$R$13,3,TRUE),AP217)</f>
        <v/>
      </c>
      <c r="AP217" s="224" t="str">
        <f>IF(BR217=※編集不可※選択項目!$L$15,VLOOKUP('新規登録用（本体）'!U217,※編集不可※選択項目!$P$14:$R$25,3,TRUE),AQ217)</f>
        <v/>
      </c>
      <c r="AQ217" s="224" t="str">
        <f>IF(BR217=※編集不可※選択項目!$L$27,VLOOKUP('新規登録用（本体）'!U217,※編集不可※選択項目!$P$26:$R$41,3,TRUE),AR217)</f>
        <v/>
      </c>
      <c r="AR217" s="224" t="str">
        <f>IF(BR217=※編集不可※選択項目!$L$43,VLOOKUP('新規登録用（本体）'!U217,※編集不可※選択項目!$P$42:$R$46,3,TRUE),AS217)</f>
        <v/>
      </c>
      <c r="AS217" s="224" t="str">
        <f>IF(BR217=※編集不可※選択項目!$L$48,VLOOKUP('新規登録用（本体）'!U217,※編集不可※選択項目!$P$47:$R$51,3,TRUE),"")</f>
        <v/>
      </c>
      <c r="AT217" s="225">
        <f>IFERROR(VLOOKUP(Y217&amp;G217&amp;H217,※編集不可※選択項目!X:Y,2,FALSE),0)</f>
        <v>0</v>
      </c>
      <c r="AU217" s="224">
        <f t="shared" si="93"/>
        <v>0</v>
      </c>
      <c r="AV217" s="224">
        <f>IFERROR(INDEX(※編集不可※選択項目!$S$3:$S$51,MATCH(BQ217,※編集不可※選択項目!$T$3:$T$51,0)),0)</f>
        <v>0</v>
      </c>
      <c r="AW217" s="224" t="str">
        <f t="shared" si="100"/>
        <v/>
      </c>
      <c r="AX217" s="224" t="str">
        <f>IF(BR217=※編集不可※選択項目!$L$3,VLOOKUP('新規登録用（本体）'!U217,※編集不可※選択項目!$P$2:$S$13,4,TRUE),AY217)</f>
        <v/>
      </c>
      <c r="AY217" s="224" t="str">
        <f>IF(BR217=※編集不可※選択項目!$L$15,VLOOKUP('新規登録用（本体）'!U217,※編集不可※選択項目!$P$14:$S$25,4,TRUE),AZ217)</f>
        <v/>
      </c>
      <c r="AZ217" s="224" t="str">
        <f>IF(BR217=※編集不可※選択項目!$L$27,VLOOKUP('新規登録用（本体）'!U217,※編集不可※選択項目!$P$26:$S$41,4,TRUE),BA217)</f>
        <v/>
      </c>
      <c r="BA217" s="224" t="str">
        <f>IF(BR217=※編集不可※選択項目!$L$43,VLOOKUP('新規登録用（本体）'!U217,※編集不可※選択項目!$P$42:$S$46,4,TRUE),BB217)</f>
        <v/>
      </c>
      <c r="BB217" s="224" t="str">
        <f>IF(BR217=※編集不可※選択項目!$L$48,VLOOKUP('新規登録用（本体）'!U217,※編集不可※選択項目!$P$47:$S$51,4,TRUE),"")</f>
        <v/>
      </c>
      <c r="BC217" s="225">
        <f>IFERROR(VLOOKUP(Y217&amp;G217&amp;H217,※編集不可※選択項目!X:Y,2,FALSE),0)</f>
        <v>0</v>
      </c>
      <c r="BD217" s="225">
        <f t="shared" si="94"/>
        <v>0</v>
      </c>
      <c r="BE217" s="225"/>
      <c r="BF217" s="225"/>
      <c r="BG217" s="225"/>
      <c r="BH217" s="225" t="str">
        <f t="shared" si="101"/>
        <v/>
      </c>
      <c r="BI217" s="226">
        <f t="shared" si="102"/>
        <v>0</v>
      </c>
      <c r="BJ217" s="226">
        <f t="shared" si="103"/>
        <v>0</v>
      </c>
      <c r="BK217" s="262">
        <f t="shared" si="97"/>
        <v>0</v>
      </c>
      <c r="BL217" s="226">
        <f t="shared" si="86"/>
        <v>0</v>
      </c>
      <c r="BM217" s="226" t="str">
        <f t="shared" si="104"/>
        <v/>
      </c>
      <c r="BN217" s="227">
        <f t="shared" si="105"/>
        <v>0</v>
      </c>
      <c r="BO217" s="227">
        <f t="shared" si="87"/>
        <v>0</v>
      </c>
      <c r="BP217" s="208" t="str">
        <f t="shared" si="88"/>
        <v>＜従来枠＞0 ＜トップ性能枠＞0</v>
      </c>
      <c r="BQ217" s="208" t="str">
        <f>'新規登録用（本体）'!G217&amp;'新規登録用（本体）'!H217&amp;'新規登録用（本体）'!I217</f>
        <v/>
      </c>
      <c r="BR217" s="126" t="str">
        <f t="shared" si="106"/>
        <v/>
      </c>
      <c r="BS217" s="208" t="str">
        <f t="shared" si="107"/>
        <v/>
      </c>
      <c r="BT217" s="227">
        <f t="shared" si="95"/>
        <v>0</v>
      </c>
    </row>
    <row r="218" spans="1:72" s="208" customFormat="1" ht="25.35" customHeight="1" x14ac:dyDescent="0.2">
      <c r="A218" s="210">
        <f t="shared" si="89"/>
        <v>207</v>
      </c>
      <c r="B218" s="171" t="str">
        <f t="shared" si="85"/>
        <v/>
      </c>
      <c r="C218" s="44"/>
      <c r="D218" s="17" t="str">
        <f t="shared" si="90"/>
        <v/>
      </c>
      <c r="E218" s="17" t="str">
        <f t="shared" si="91"/>
        <v/>
      </c>
      <c r="F218" s="97"/>
      <c r="G218" s="16"/>
      <c r="H218" s="15"/>
      <c r="I218" s="17" t="str">
        <f>IF(OR(G218="",H218="",U218=""),"",IFERROR(VLOOKUP(G218&amp;H218&amp;U218,※編集不可※選択項目!$M$3:$R$51,5,FALSE),"該当なし"))</f>
        <v/>
      </c>
      <c r="J218" s="97"/>
      <c r="K218" s="15"/>
      <c r="L218" s="248"/>
      <c r="M218" s="15"/>
      <c r="N218" s="97"/>
      <c r="O218" s="97"/>
      <c r="P218" s="97"/>
      <c r="Q218" s="97"/>
      <c r="R218" s="97"/>
      <c r="S218" s="18" t="str">
        <f t="shared" si="98"/>
        <v/>
      </c>
      <c r="T218" s="15"/>
      <c r="U218" s="15"/>
      <c r="V218" s="15"/>
      <c r="W218" s="15"/>
      <c r="X218" s="15"/>
      <c r="Y218" s="15"/>
      <c r="Z218" s="16"/>
      <c r="AA218" s="16"/>
      <c r="AB218" s="101" t="str">
        <f>IF($C218&lt;&gt;"",※編集不可※選択項目!$J$2,"")</f>
        <v/>
      </c>
      <c r="AC218" s="23"/>
      <c r="AD218" s="97"/>
      <c r="AE218" s="99"/>
      <c r="AF218" s="201" t="str">
        <f t="shared" si="96"/>
        <v>-</v>
      </c>
      <c r="AG218" s="219"/>
      <c r="AH218" s="220"/>
      <c r="AI218" s="121" t="str">
        <f t="shared" si="92"/>
        <v/>
      </c>
      <c r="AJ218" s="221"/>
      <c r="AK218" s="222"/>
      <c r="AL218" s="223"/>
      <c r="AM218" s="224">
        <f>IFERROR(INDEX(※編集不可※選択項目!$R$3:$R$51,MATCH(BQ218,※編集不可※選択項目!$T$3:$T$51,0)),0)</f>
        <v>0</v>
      </c>
      <c r="AN218" s="224" t="str">
        <f t="shared" si="99"/>
        <v/>
      </c>
      <c r="AO218" s="224" t="str">
        <f>IF(BR218=※編集不可※選択項目!$L$3,VLOOKUP('新規登録用（本体）'!U218,※編集不可※選択項目!$P$2:$R$13,3,TRUE),AP218)</f>
        <v/>
      </c>
      <c r="AP218" s="224" t="str">
        <f>IF(BR218=※編集不可※選択項目!$L$15,VLOOKUP('新規登録用（本体）'!U218,※編集不可※選択項目!$P$14:$R$25,3,TRUE),AQ218)</f>
        <v/>
      </c>
      <c r="AQ218" s="224" t="str">
        <f>IF(BR218=※編集不可※選択項目!$L$27,VLOOKUP('新規登録用（本体）'!U218,※編集不可※選択項目!$P$26:$R$41,3,TRUE),AR218)</f>
        <v/>
      </c>
      <c r="AR218" s="224" t="str">
        <f>IF(BR218=※編集不可※選択項目!$L$43,VLOOKUP('新規登録用（本体）'!U218,※編集不可※選択項目!$P$42:$R$46,3,TRUE),AS218)</f>
        <v/>
      </c>
      <c r="AS218" s="224" t="str">
        <f>IF(BR218=※編集不可※選択項目!$L$48,VLOOKUP('新規登録用（本体）'!U218,※編集不可※選択項目!$P$47:$R$51,3,TRUE),"")</f>
        <v/>
      </c>
      <c r="AT218" s="225">
        <f>IFERROR(VLOOKUP(Y218&amp;G218&amp;H218,※編集不可※選択項目!X:Y,2,FALSE),0)</f>
        <v>0</v>
      </c>
      <c r="AU218" s="224">
        <f t="shared" si="93"/>
        <v>0</v>
      </c>
      <c r="AV218" s="224">
        <f>IFERROR(INDEX(※編集不可※選択項目!$S$3:$S$51,MATCH(BQ218,※編集不可※選択項目!$T$3:$T$51,0)),0)</f>
        <v>0</v>
      </c>
      <c r="AW218" s="224" t="str">
        <f t="shared" si="100"/>
        <v/>
      </c>
      <c r="AX218" s="224" t="str">
        <f>IF(BR218=※編集不可※選択項目!$L$3,VLOOKUP('新規登録用（本体）'!U218,※編集不可※選択項目!$P$2:$S$13,4,TRUE),AY218)</f>
        <v/>
      </c>
      <c r="AY218" s="224" t="str">
        <f>IF(BR218=※編集不可※選択項目!$L$15,VLOOKUP('新規登録用（本体）'!U218,※編集不可※選択項目!$P$14:$S$25,4,TRUE),AZ218)</f>
        <v/>
      </c>
      <c r="AZ218" s="224" t="str">
        <f>IF(BR218=※編集不可※選択項目!$L$27,VLOOKUP('新規登録用（本体）'!U218,※編集不可※選択項目!$P$26:$S$41,4,TRUE),BA218)</f>
        <v/>
      </c>
      <c r="BA218" s="224" t="str">
        <f>IF(BR218=※編集不可※選択項目!$L$43,VLOOKUP('新規登録用（本体）'!U218,※編集不可※選択項目!$P$42:$S$46,4,TRUE),BB218)</f>
        <v/>
      </c>
      <c r="BB218" s="224" t="str">
        <f>IF(BR218=※編集不可※選択項目!$L$48,VLOOKUP('新規登録用（本体）'!U218,※編集不可※選択項目!$P$47:$S$51,4,TRUE),"")</f>
        <v/>
      </c>
      <c r="BC218" s="225">
        <f>IFERROR(VLOOKUP(Y218&amp;G218&amp;H218,※編集不可※選択項目!X:Y,2,FALSE),0)</f>
        <v>0</v>
      </c>
      <c r="BD218" s="225">
        <f t="shared" si="94"/>
        <v>0</v>
      </c>
      <c r="BE218" s="225"/>
      <c r="BF218" s="225"/>
      <c r="BG218" s="225"/>
      <c r="BH218" s="225" t="str">
        <f t="shared" si="101"/>
        <v/>
      </c>
      <c r="BI218" s="226">
        <f t="shared" si="102"/>
        <v>0</v>
      </c>
      <c r="BJ218" s="226">
        <f t="shared" si="103"/>
        <v>0</v>
      </c>
      <c r="BK218" s="262">
        <f t="shared" si="97"/>
        <v>0</v>
      </c>
      <c r="BL218" s="226">
        <f t="shared" si="86"/>
        <v>0</v>
      </c>
      <c r="BM218" s="226" t="str">
        <f t="shared" si="104"/>
        <v/>
      </c>
      <c r="BN218" s="227">
        <f t="shared" si="105"/>
        <v>0</v>
      </c>
      <c r="BO218" s="227">
        <f t="shared" si="87"/>
        <v>0</v>
      </c>
      <c r="BP218" s="208" t="str">
        <f t="shared" si="88"/>
        <v>＜従来枠＞0 ＜トップ性能枠＞0</v>
      </c>
      <c r="BQ218" s="208" t="str">
        <f>'新規登録用（本体）'!G218&amp;'新規登録用（本体）'!H218&amp;'新規登録用（本体）'!I218</f>
        <v/>
      </c>
      <c r="BR218" s="126" t="str">
        <f t="shared" si="106"/>
        <v/>
      </c>
      <c r="BS218" s="208" t="str">
        <f t="shared" si="107"/>
        <v/>
      </c>
      <c r="BT218" s="227">
        <f t="shared" si="95"/>
        <v>0</v>
      </c>
    </row>
    <row r="219" spans="1:72" s="208" customFormat="1" ht="25.35" customHeight="1" x14ac:dyDescent="0.2">
      <c r="A219" s="210">
        <f t="shared" si="89"/>
        <v>208</v>
      </c>
      <c r="B219" s="171" t="str">
        <f t="shared" si="85"/>
        <v/>
      </c>
      <c r="C219" s="44"/>
      <c r="D219" s="17" t="str">
        <f t="shared" si="90"/>
        <v/>
      </c>
      <c r="E219" s="17" t="str">
        <f t="shared" si="91"/>
        <v/>
      </c>
      <c r="F219" s="97"/>
      <c r="G219" s="16"/>
      <c r="H219" s="15"/>
      <c r="I219" s="17" t="str">
        <f>IF(OR(G219="",H219="",U219=""),"",IFERROR(VLOOKUP(G219&amp;H219&amp;U219,※編集不可※選択項目!$M$3:$R$51,5,FALSE),"該当なし"))</f>
        <v/>
      </c>
      <c r="J219" s="97"/>
      <c r="K219" s="15"/>
      <c r="L219" s="248"/>
      <c r="M219" s="15"/>
      <c r="N219" s="97"/>
      <c r="O219" s="97"/>
      <c r="P219" s="97"/>
      <c r="Q219" s="97"/>
      <c r="R219" s="97"/>
      <c r="S219" s="18" t="str">
        <f t="shared" si="98"/>
        <v/>
      </c>
      <c r="T219" s="15"/>
      <c r="U219" s="15"/>
      <c r="V219" s="15"/>
      <c r="W219" s="15"/>
      <c r="X219" s="15"/>
      <c r="Y219" s="15"/>
      <c r="Z219" s="16"/>
      <c r="AA219" s="16"/>
      <c r="AB219" s="101" t="str">
        <f>IF($C219&lt;&gt;"",※編集不可※選択項目!$J$2,"")</f>
        <v/>
      </c>
      <c r="AC219" s="23"/>
      <c r="AD219" s="97"/>
      <c r="AE219" s="99"/>
      <c r="AF219" s="201" t="str">
        <f t="shared" si="96"/>
        <v>-</v>
      </c>
      <c r="AG219" s="219"/>
      <c r="AH219" s="220"/>
      <c r="AI219" s="121" t="str">
        <f t="shared" si="92"/>
        <v/>
      </c>
      <c r="AJ219" s="221"/>
      <c r="AK219" s="222"/>
      <c r="AL219" s="223"/>
      <c r="AM219" s="224">
        <f>IFERROR(INDEX(※編集不可※選択項目!$R$3:$R$51,MATCH(BQ219,※編集不可※選択項目!$T$3:$T$51,0)),0)</f>
        <v>0</v>
      </c>
      <c r="AN219" s="224" t="str">
        <f t="shared" si="99"/>
        <v/>
      </c>
      <c r="AO219" s="224" t="str">
        <f>IF(BR219=※編集不可※選択項目!$L$3,VLOOKUP('新規登録用（本体）'!U219,※編集不可※選択項目!$P$2:$R$13,3,TRUE),AP219)</f>
        <v/>
      </c>
      <c r="AP219" s="224" t="str">
        <f>IF(BR219=※編集不可※選択項目!$L$15,VLOOKUP('新規登録用（本体）'!U219,※編集不可※選択項目!$P$14:$R$25,3,TRUE),AQ219)</f>
        <v/>
      </c>
      <c r="AQ219" s="224" t="str">
        <f>IF(BR219=※編集不可※選択項目!$L$27,VLOOKUP('新規登録用（本体）'!U219,※編集不可※選択項目!$P$26:$R$41,3,TRUE),AR219)</f>
        <v/>
      </c>
      <c r="AR219" s="224" t="str">
        <f>IF(BR219=※編集不可※選択項目!$L$43,VLOOKUP('新規登録用（本体）'!U219,※編集不可※選択項目!$P$42:$R$46,3,TRUE),AS219)</f>
        <v/>
      </c>
      <c r="AS219" s="224" t="str">
        <f>IF(BR219=※編集不可※選択項目!$L$48,VLOOKUP('新規登録用（本体）'!U219,※編集不可※選択項目!$P$47:$R$51,3,TRUE),"")</f>
        <v/>
      </c>
      <c r="AT219" s="225">
        <f>IFERROR(VLOOKUP(Y219&amp;G219&amp;H219,※編集不可※選択項目!X:Y,2,FALSE),0)</f>
        <v>0</v>
      </c>
      <c r="AU219" s="224">
        <f t="shared" si="93"/>
        <v>0</v>
      </c>
      <c r="AV219" s="224">
        <f>IFERROR(INDEX(※編集不可※選択項目!$S$3:$S$51,MATCH(BQ219,※編集不可※選択項目!$T$3:$T$51,0)),0)</f>
        <v>0</v>
      </c>
      <c r="AW219" s="224" t="str">
        <f t="shared" si="100"/>
        <v/>
      </c>
      <c r="AX219" s="224" t="str">
        <f>IF(BR219=※編集不可※選択項目!$L$3,VLOOKUP('新規登録用（本体）'!U219,※編集不可※選択項目!$P$2:$S$13,4,TRUE),AY219)</f>
        <v/>
      </c>
      <c r="AY219" s="224" t="str">
        <f>IF(BR219=※編集不可※選択項目!$L$15,VLOOKUP('新規登録用（本体）'!U219,※編集不可※選択項目!$P$14:$S$25,4,TRUE),AZ219)</f>
        <v/>
      </c>
      <c r="AZ219" s="224" t="str">
        <f>IF(BR219=※編集不可※選択項目!$L$27,VLOOKUP('新規登録用（本体）'!U219,※編集不可※選択項目!$P$26:$S$41,4,TRUE),BA219)</f>
        <v/>
      </c>
      <c r="BA219" s="224" t="str">
        <f>IF(BR219=※編集不可※選択項目!$L$43,VLOOKUP('新規登録用（本体）'!U219,※編集不可※選択項目!$P$42:$S$46,4,TRUE),BB219)</f>
        <v/>
      </c>
      <c r="BB219" s="224" t="str">
        <f>IF(BR219=※編集不可※選択項目!$L$48,VLOOKUP('新規登録用（本体）'!U219,※編集不可※選択項目!$P$47:$S$51,4,TRUE),"")</f>
        <v/>
      </c>
      <c r="BC219" s="225">
        <f>IFERROR(VLOOKUP(Y219&amp;G219&amp;H219,※編集不可※選択項目!X:Y,2,FALSE),0)</f>
        <v>0</v>
      </c>
      <c r="BD219" s="225">
        <f t="shared" si="94"/>
        <v>0</v>
      </c>
      <c r="BE219" s="225"/>
      <c r="BF219" s="225"/>
      <c r="BG219" s="225"/>
      <c r="BH219" s="225" t="str">
        <f t="shared" si="101"/>
        <v/>
      </c>
      <c r="BI219" s="226">
        <f t="shared" si="102"/>
        <v>0</v>
      </c>
      <c r="BJ219" s="226">
        <f t="shared" si="103"/>
        <v>0</v>
      </c>
      <c r="BK219" s="262">
        <f t="shared" si="97"/>
        <v>0</v>
      </c>
      <c r="BL219" s="226">
        <f t="shared" si="86"/>
        <v>0</v>
      </c>
      <c r="BM219" s="226" t="str">
        <f t="shared" si="104"/>
        <v/>
      </c>
      <c r="BN219" s="227">
        <f t="shared" si="105"/>
        <v>0</v>
      </c>
      <c r="BO219" s="227">
        <f t="shared" si="87"/>
        <v>0</v>
      </c>
      <c r="BP219" s="208" t="str">
        <f t="shared" si="88"/>
        <v>＜従来枠＞0 ＜トップ性能枠＞0</v>
      </c>
      <c r="BQ219" s="208" t="str">
        <f>'新規登録用（本体）'!G219&amp;'新規登録用（本体）'!H219&amp;'新規登録用（本体）'!I219</f>
        <v/>
      </c>
      <c r="BR219" s="126" t="str">
        <f t="shared" si="106"/>
        <v/>
      </c>
      <c r="BS219" s="208" t="str">
        <f t="shared" si="107"/>
        <v/>
      </c>
      <c r="BT219" s="227">
        <f t="shared" si="95"/>
        <v>0</v>
      </c>
    </row>
    <row r="220" spans="1:72" s="208" customFormat="1" ht="25.35" customHeight="1" x14ac:dyDescent="0.2">
      <c r="A220" s="210">
        <f t="shared" si="89"/>
        <v>209</v>
      </c>
      <c r="B220" s="171" t="str">
        <f t="shared" si="85"/>
        <v/>
      </c>
      <c r="C220" s="44"/>
      <c r="D220" s="17" t="str">
        <f t="shared" si="90"/>
        <v/>
      </c>
      <c r="E220" s="17" t="str">
        <f t="shared" si="91"/>
        <v/>
      </c>
      <c r="F220" s="97"/>
      <c r="G220" s="16"/>
      <c r="H220" s="15"/>
      <c r="I220" s="17" t="str">
        <f>IF(OR(G220="",H220="",U220=""),"",IFERROR(VLOOKUP(G220&amp;H220&amp;U220,※編集不可※選択項目!$M$3:$R$51,5,FALSE),"該当なし"))</f>
        <v/>
      </c>
      <c r="J220" s="97"/>
      <c r="K220" s="15"/>
      <c r="L220" s="248"/>
      <c r="M220" s="15"/>
      <c r="N220" s="97"/>
      <c r="O220" s="97"/>
      <c r="P220" s="97"/>
      <c r="Q220" s="97"/>
      <c r="R220" s="97"/>
      <c r="S220" s="18" t="str">
        <f t="shared" si="98"/>
        <v/>
      </c>
      <c r="T220" s="15"/>
      <c r="U220" s="15"/>
      <c r="V220" s="15"/>
      <c r="W220" s="15"/>
      <c r="X220" s="15"/>
      <c r="Y220" s="15"/>
      <c r="Z220" s="16"/>
      <c r="AA220" s="16"/>
      <c r="AB220" s="101" t="str">
        <f>IF($C220&lt;&gt;"",※編集不可※選択項目!$J$2,"")</f>
        <v/>
      </c>
      <c r="AC220" s="23"/>
      <c r="AD220" s="97"/>
      <c r="AE220" s="99"/>
      <c r="AF220" s="201" t="str">
        <f t="shared" si="96"/>
        <v>-</v>
      </c>
      <c r="AG220" s="219"/>
      <c r="AH220" s="220"/>
      <c r="AI220" s="121" t="str">
        <f t="shared" si="92"/>
        <v/>
      </c>
      <c r="AJ220" s="221"/>
      <c r="AK220" s="222"/>
      <c r="AL220" s="223"/>
      <c r="AM220" s="224">
        <f>IFERROR(INDEX(※編集不可※選択項目!$R$3:$R$51,MATCH(BQ220,※編集不可※選択項目!$T$3:$T$51,0)),0)</f>
        <v>0</v>
      </c>
      <c r="AN220" s="224" t="str">
        <f t="shared" si="99"/>
        <v/>
      </c>
      <c r="AO220" s="224" t="str">
        <f>IF(BR220=※編集不可※選択項目!$L$3,VLOOKUP('新規登録用（本体）'!U220,※編集不可※選択項目!$P$2:$R$13,3,TRUE),AP220)</f>
        <v/>
      </c>
      <c r="AP220" s="224" t="str">
        <f>IF(BR220=※編集不可※選択項目!$L$15,VLOOKUP('新規登録用（本体）'!U220,※編集不可※選択項目!$P$14:$R$25,3,TRUE),AQ220)</f>
        <v/>
      </c>
      <c r="AQ220" s="224" t="str">
        <f>IF(BR220=※編集不可※選択項目!$L$27,VLOOKUP('新規登録用（本体）'!U220,※編集不可※選択項目!$P$26:$R$41,3,TRUE),AR220)</f>
        <v/>
      </c>
      <c r="AR220" s="224" t="str">
        <f>IF(BR220=※編集不可※選択項目!$L$43,VLOOKUP('新規登録用（本体）'!U220,※編集不可※選択項目!$P$42:$R$46,3,TRUE),AS220)</f>
        <v/>
      </c>
      <c r="AS220" s="224" t="str">
        <f>IF(BR220=※編集不可※選択項目!$L$48,VLOOKUP('新規登録用（本体）'!U220,※編集不可※選択項目!$P$47:$R$51,3,TRUE),"")</f>
        <v/>
      </c>
      <c r="AT220" s="225">
        <f>IFERROR(VLOOKUP(Y220&amp;G220&amp;H220,※編集不可※選択項目!X:Y,2,FALSE),0)</f>
        <v>0</v>
      </c>
      <c r="AU220" s="224">
        <f t="shared" si="93"/>
        <v>0</v>
      </c>
      <c r="AV220" s="224">
        <f>IFERROR(INDEX(※編集不可※選択項目!$S$3:$S$51,MATCH(BQ220,※編集不可※選択項目!$T$3:$T$51,0)),0)</f>
        <v>0</v>
      </c>
      <c r="AW220" s="224" t="str">
        <f t="shared" si="100"/>
        <v/>
      </c>
      <c r="AX220" s="224" t="str">
        <f>IF(BR220=※編集不可※選択項目!$L$3,VLOOKUP('新規登録用（本体）'!U220,※編集不可※選択項目!$P$2:$S$13,4,TRUE),AY220)</f>
        <v/>
      </c>
      <c r="AY220" s="224" t="str">
        <f>IF(BR220=※編集不可※選択項目!$L$15,VLOOKUP('新規登録用（本体）'!U220,※編集不可※選択項目!$P$14:$S$25,4,TRUE),AZ220)</f>
        <v/>
      </c>
      <c r="AZ220" s="224" t="str">
        <f>IF(BR220=※編集不可※選択項目!$L$27,VLOOKUP('新規登録用（本体）'!U220,※編集不可※選択項目!$P$26:$S$41,4,TRUE),BA220)</f>
        <v/>
      </c>
      <c r="BA220" s="224" t="str">
        <f>IF(BR220=※編集不可※選択項目!$L$43,VLOOKUP('新規登録用（本体）'!U220,※編集不可※選択項目!$P$42:$S$46,4,TRUE),BB220)</f>
        <v/>
      </c>
      <c r="BB220" s="224" t="str">
        <f>IF(BR220=※編集不可※選択項目!$L$48,VLOOKUP('新規登録用（本体）'!U220,※編集不可※選択項目!$P$47:$S$51,4,TRUE),"")</f>
        <v/>
      </c>
      <c r="BC220" s="225">
        <f>IFERROR(VLOOKUP(Y220&amp;G220&amp;H220,※編集不可※選択項目!X:Y,2,FALSE),0)</f>
        <v>0</v>
      </c>
      <c r="BD220" s="225">
        <f t="shared" si="94"/>
        <v>0</v>
      </c>
      <c r="BE220" s="225"/>
      <c r="BF220" s="225"/>
      <c r="BG220" s="225"/>
      <c r="BH220" s="225" t="str">
        <f t="shared" si="101"/>
        <v/>
      </c>
      <c r="BI220" s="226">
        <f t="shared" si="102"/>
        <v>0</v>
      </c>
      <c r="BJ220" s="226">
        <f t="shared" si="103"/>
        <v>0</v>
      </c>
      <c r="BK220" s="262">
        <f t="shared" si="97"/>
        <v>0</v>
      </c>
      <c r="BL220" s="226">
        <f t="shared" si="86"/>
        <v>0</v>
      </c>
      <c r="BM220" s="226" t="str">
        <f t="shared" si="104"/>
        <v/>
      </c>
      <c r="BN220" s="227">
        <f t="shared" si="105"/>
        <v>0</v>
      </c>
      <c r="BO220" s="227">
        <f t="shared" si="87"/>
        <v>0</v>
      </c>
      <c r="BP220" s="208" t="str">
        <f t="shared" si="88"/>
        <v>＜従来枠＞0 ＜トップ性能枠＞0</v>
      </c>
      <c r="BQ220" s="208" t="str">
        <f>'新規登録用（本体）'!G220&amp;'新規登録用（本体）'!H220&amp;'新規登録用（本体）'!I220</f>
        <v/>
      </c>
      <c r="BR220" s="126" t="str">
        <f t="shared" si="106"/>
        <v/>
      </c>
      <c r="BS220" s="208" t="str">
        <f t="shared" si="107"/>
        <v/>
      </c>
      <c r="BT220" s="227">
        <f t="shared" si="95"/>
        <v>0</v>
      </c>
    </row>
    <row r="221" spans="1:72" s="208" customFormat="1" ht="25.35" customHeight="1" x14ac:dyDescent="0.2">
      <c r="A221" s="210">
        <f t="shared" si="89"/>
        <v>210</v>
      </c>
      <c r="B221" s="171" t="str">
        <f t="shared" si="85"/>
        <v/>
      </c>
      <c r="C221" s="44"/>
      <c r="D221" s="17" t="str">
        <f t="shared" si="90"/>
        <v/>
      </c>
      <c r="E221" s="17" t="str">
        <f t="shared" si="91"/>
        <v/>
      </c>
      <c r="F221" s="97"/>
      <c r="G221" s="16"/>
      <c r="H221" s="15"/>
      <c r="I221" s="17" t="str">
        <f>IF(OR(G221="",H221="",U221=""),"",IFERROR(VLOOKUP(G221&amp;H221&amp;U221,※編集不可※選択項目!$M$3:$R$51,5,FALSE),"該当なし"))</f>
        <v/>
      </c>
      <c r="J221" s="97"/>
      <c r="K221" s="15"/>
      <c r="L221" s="248"/>
      <c r="M221" s="15"/>
      <c r="N221" s="97"/>
      <c r="O221" s="97"/>
      <c r="P221" s="97"/>
      <c r="Q221" s="97"/>
      <c r="R221" s="97"/>
      <c r="S221" s="18" t="str">
        <f t="shared" si="98"/>
        <v/>
      </c>
      <c r="T221" s="15"/>
      <c r="U221" s="15"/>
      <c r="V221" s="15"/>
      <c r="W221" s="15"/>
      <c r="X221" s="15"/>
      <c r="Y221" s="15"/>
      <c r="Z221" s="16"/>
      <c r="AA221" s="16"/>
      <c r="AB221" s="101" t="str">
        <f>IF($C221&lt;&gt;"",※編集不可※選択項目!$J$2,"")</f>
        <v/>
      </c>
      <c r="AC221" s="23"/>
      <c r="AD221" s="97"/>
      <c r="AE221" s="99"/>
      <c r="AF221" s="201" t="str">
        <f t="shared" si="96"/>
        <v>-</v>
      </c>
      <c r="AG221" s="219"/>
      <c r="AH221" s="220"/>
      <c r="AI221" s="121" t="str">
        <f t="shared" si="92"/>
        <v/>
      </c>
      <c r="AJ221" s="221"/>
      <c r="AK221" s="222"/>
      <c r="AL221" s="223"/>
      <c r="AM221" s="224">
        <f>IFERROR(INDEX(※編集不可※選択項目!$R$3:$R$51,MATCH(BQ221,※編集不可※選択項目!$T$3:$T$51,0)),0)</f>
        <v>0</v>
      </c>
      <c r="AN221" s="224" t="str">
        <f t="shared" si="99"/>
        <v/>
      </c>
      <c r="AO221" s="224" t="str">
        <f>IF(BR221=※編集不可※選択項目!$L$3,VLOOKUP('新規登録用（本体）'!U221,※編集不可※選択項目!$P$2:$R$13,3,TRUE),AP221)</f>
        <v/>
      </c>
      <c r="AP221" s="224" t="str">
        <f>IF(BR221=※編集不可※選択項目!$L$15,VLOOKUP('新規登録用（本体）'!U221,※編集不可※選択項目!$P$14:$R$25,3,TRUE),AQ221)</f>
        <v/>
      </c>
      <c r="AQ221" s="224" t="str">
        <f>IF(BR221=※編集不可※選択項目!$L$27,VLOOKUP('新規登録用（本体）'!U221,※編集不可※選択項目!$P$26:$R$41,3,TRUE),AR221)</f>
        <v/>
      </c>
      <c r="AR221" s="224" t="str">
        <f>IF(BR221=※編集不可※選択項目!$L$43,VLOOKUP('新規登録用（本体）'!U221,※編集不可※選択項目!$P$42:$R$46,3,TRUE),AS221)</f>
        <v/>
      </c>
      <c r="AS221" s="224" t="str">
        <f>IF(BR221=※編集不可※選択項目!$L$48,VLOOKUP('新規登録用（本体）'!U221,※編集不可※選択項目!$P$47:$R$51,3,TRUE),"")</f>
        <v/>
      </c>
      <c r="AT221" s="225">
        <f>IFERROR(VLOOKUP(Y221&amp;G221&amp;H221,※編集不可※選択項目!X:Y,2,FALSE),0)</f>
        <v>0</v>
      </c>
      <c r="AU221" s="224">
        <f t="shared" si="93"/>
        <v>0</v>
      </c>
      <c r="AV221" s="224">
        <f>IFERROR(INDEX(※編集不可※選択項目!$S$3:$S$51,MATCH(BQ221,※編集不可※選択項目!$T$3:$T$51,0)),0)</f>
        <v>0</v>
      </c>
      <c r="AW221" s="224" t="str">
        <f t="shared" si="100"/>
        <v/>
      </c>
      <c r="AX221" s="224" t="str">
        <f>IF(BR221=※編集不可※選択項目!$L$3,VLOOKUP('新規登録用（本体）'!U221,※編集不可※選択項目!$P$2:$S$13,4,TRUE),AY221)</f>
        <v/>
      </c>
      <c r="AY221" s="224" t="str">
        <f>IF(BR221=※編集不可※選択項目!$L$15,VLOOKUP('新規登録用（本体）'!U221,※編集不可※選択項目!$P$14:$S$25,4,TRUE),AZ221)</f>
        <v/>
      </c>
      <c r="AZ221" s="224" t="str">
        <f>IF(BR221=※編集不可※選択項目!$L$27,VLOOKUP('新規登録用（本体）'!U221,※編集不可※選択項目!$P$26:$S$41,4,TRUE),BA221)</f>
        <v/>
      </c>
      <c r="BA221" s="224" t="str">
        <f>IF(BR221=※編集不可※選択項目!$L$43,VLOOKUP('新規登録用（本体）'!U221,※編集不可※選択項目!$P$42:$S$46,4,TRUE),BB221)</f>
        <v/>
      </c>
      <c r="BB221" s="224" t="str">
        <f>IF(BR221=※編集不可※選択項目!$L$48,VLOOKUP('新規登録用（本体）'!U221,※編集不可※選択項目!$P$47:$S$51,4,TRUE),"")</f>
        <v/>
      </c>
      <c r="BC221" s="225">
        <f>IFERROR(VLOOKUP(Y221&amp;G221&amp;H221,※編集不可※選択項目!X:Y,2,FALSE),0)</f>
        <v>0</v>
      </c>
      <c r="BD221" s="225">
        <f t="shared" si="94"/>
        <v>0</v>
      </c>
      <c r="BE221" s="225"/>
      <c r="BF221" s="225"/>
      <c r="BG221" s="225"/>
      <c r="BH221" s="225" t="str">
        <f t="shared" si="101"/>
        <v/>
      </c>
      <c r="BI221" s="226">
        <f t="shared" si="102"/>
        <v>0</v>
      </c>
      <c r="BJ221" s="226">
        <f t="shared" si="103"/>
        <v>0</v>
      </c>
      <c r="BK221" s="262">
        <f t="shared" si="97"/>
        <v>0</v>
      </c>
      <c r="BL221" s="226">
        <f t="shared" si="86"/>
        <v>0</v>
      </c>
      <c r="BM221" s="226" t="str">
        <f t="shared" si="104"/>
        <v/>
      </c>
      <c r="BN221" s="227">
        <f t="shared" si="105"/>
        <v>0</v>
      </c>
      <c r="BO221" s="227">
        <f t="shared" si="87"/>
        <v>0</v>
      </c>
      <c r="BP221" s="208" t="str">
        <f t="shared" si="88"/>
        <v>＜従来枠＞0 ＜トップ性能枠＞0</v>
      </c>
      <c r="BQ221" s="208" t="str">
        <f>'新規登録用（本体）'!G221&amp;'新規登録用（本体）'!H221&amp;'新規登録用（本体）'!I221</f>
        <v/>
      </c>
      <c r="BR221" s="126" t="str">
        <f t="shared" si="106"/>
        <v/>
      </c>
      <c r="BS221" s="208" t="str">
        <f t="shared" si="107"/>
        <v/>
      </c>
      <c r="BT221" s="227">
        <f t="shared" si="95"/>
        <v>0</v>
      </c>
    </row>
    <row r="222" spans="1:72" s="208" customFormat="1" ht="25.35" customHeight="1" x14ac:dyDescent="0.2">
      <c r="A222" s="210">
        <f t="shared" si="89"/>
        <v>211</v>
      </c>
      <c r="B222" s="171" t="str">
        <f t="shared" si="85"/>
        <v/>
      </c>
      <c r="C222" s="44"/>
      <c r="D222" s="17" t="str">
        <f t="shared" si="90"/>
        <v/>
      </c>
      <c r="E222" s="17" t="str">
        <f t="shared" si="91"/>
        <v/>
      </c>
      <c r="F222" s="97"/>
      <c r="G222" s="16"/>
      <c r="H222" s="15"/>
      <c r="I222" s="17" t="str">
        <f>IF(OR(G222="",H222="",U222=""),"",IFERROR(VLOOKUP(G222&amp;H222&amp;U222,※編集不可※選択項目!$M$3:$R$51,5,FALSE),"該当なし"))</f>
        <v/>
      </c>
      <c r="J222" s="97"/>
      <c r="K222" s="15"/>
      <c r="L222" s="248"/>
      <c r="M222" s="15"/>
      <c r="N222" s="97"/>
      <c r="O222" s="97"/>
      <c r="P222" s="97"/>
      <c r="Q222" s="97"/>
      <c r="R222" s="97"/>
      <c r="S222" s="18" t="str">
        <f t="shared" si="98"/>
        <v/>
      </c>
      <c r="T222" s="15"/>
      <c r="U222" s="15"/>
      <c r="V222" s="15"/>
      <c r="W222" s="15"/>
      <c r="X222" s="15"/>
      <c r="Y222" s="15"/>
      <c r="Z222" s="16"/>
      <c r="AA222" s="16"/>
      <c r="AB222" s="101" t="str">
        <f>IF($C222&lt;&gt;"",※編集不可※選択項目!$J$2,"")</f>
        <v/>
      </c>
      <c r="AC222" s="23"/>
      <c r="AD222" s="97"/>
      <c r="AE222" s="99"/>
      <c r="AF222" s="201" t="str">
        <f t="shared" si="96"/>
        <v>-</v>
      </c>
      <c r="AG222" s="219"/>
      <c r="AH222" s="220"/>
      <c r="AI222" s="121" t="str">
        <f t="shared" si="92"/>
        <v/>
      </c>
      <c r="AJ222" s="221"/>
      <c r="AK222" s="222"/>
      <c r="AL222" s="223"/>
      <c r="AM222" s="224">
        <f>IFERROR(INDEX(※編集不可※選択項目!$R$3:$R$51,MATCH(BQ222,※編集不可※選択項目!$T$3:$T$51,0)),0)</f>
        <v>0</v>
      </c>
      <c r="AN222" s="224" t="str">
        <f t="shared" si="99"/>
        <v/>
      </c>
      <c r="AO222" s="224" t="str">
        <f>IF(BR222=※編集不可※選択項目!$L$3,VLOOKUP('新規登録用（本体）'!U222,※編集不可※選択項目!$P$2:$R$13,3,TRUE),AP222)</f>
        <v/>
      </c>
      <c r="AP222" s="224" t="str">
        <f>IF(BR222=※編集不可※選択項目!$L$15,VLOOKUP('新規登録用（本体）'!U222,※編集不可※選択項目!$P$14:$R$25,3,TRUE),AQ222)</f>
        <v/>
      </c>
      <c r="AQ222" s="224" t="str">
        <f>IF(BR222=※編集不可※選択項目!$L$27,VLOOKUP('新規登録用（本体）'!U222,※編集不可※選択項目!$P$26:$R$41,3,TRUE),AR222)</f>
        <v/>
      </c>
      <c r="AR222" s="224" t="str">
        <f>IF(BR222=※編集不可※選択項目!$L$43,VLOOKUP('新規登録用（本体）'!U222,※編集不可※選択項目!$P$42:$R$46,3,TRUE),AS222)</f>
        <v/>
      </c>
      <c r="AS222" s="224" t="str">
        <f>IF(BR222=※編集不可※選択項目!$L$48,VLOOKUP('新規登録用（本体）'!U222,※編集不可※選択項目!$P$47:$R$51,3,TRUE),"")</f>
        <v/>
      </c>
      <c r="AT222" s="225">
        <f>IFERROR(VLOOKUP(Y222&amp;G222&amp;H222,※編集不可※選択項目!X:Y,2,FALSE),0)</f>
        <v>0</v>
      </c>
      <c r="AU222" s="224">
        <f t="shared" si="93"/>
        <v>0</v>
      </c>
      <c r="AV222" s="224">
        <f>IFERROR(INDEX(※編集不可※選択項目!$S$3:$S$51,MATCH(BQ222,※編集不可※選択項目!$T$3:$T$51,0)),0)</f>
        <v>0</v>
      </c>
      <c r="AW222" s="224" t="str">
        <f t="shared" si="100"/>
        <v/>
      </c>
      <c r="AX222" s="224" t="str">
        <f>IF(BR222=※編集不可※選択項目!$L$3,VLOOKUP('新規登録用（本体）'!U222,※編集不可※選択項目!$P$2:$S$13,4,TRUE),AY222)</f>
        <v/>
      </c>
      <c r="AY222" s="224" t="str">
        <f>IF(BR222=※編集不可※選択項目!$L$15,VLOOKUP('新規登録用（本体）'!U222,※編集不可※選択項目!$P$14:$S$25,4,TRUE),AZ222)</f>
        <v/>
      </c>
      <c r="AZ222" s="224" t="str">
        <f>IF(BR222=※編集不可※選択項目!$L$27,VLOOKUP('新規登録用（本体）'!U222,※編集不可※選択項目!$P$26:$S$41,4,TRUE),BA222)</f>
        <v/>
      </c>
      <c r="BA222" s="224" t="str">
        <f>IF(BR222=※編集不可※選択項目!$L$43,VLOOKUP('新規登録用（本体）'!U222,※編集不可※選択項目!$P$42:$S$46,4,TRUE),BB222)</f>
        <v/>
      </c>
      <c r="BB222" s="224" t="str">
        <f>IF(BR222=※編集不可※選択項目!$L$48,VLOOKUP('新規登録用（本体）'!U222,※編集不可※選択項目!$P$47:$S$51,4,TRUE),"")</f>
        <v/>
      </c>
      <c r="BC222" s="225">
        <f>IFERROR(VLOOKUP(Y222&amp;G222&amp;H222,※編集不可※選択項目!X:Y,2,FALSE),0)</f>
        <v>0</v>
      </c>
      <c r="BD222" s="225">
        <f t="shared" si="94"/>
        <v>0</v>
      </c>
      <c r="BE222" s="225"/>
      <c r="BF222" s="225"/>
      <c r="BG222" s="225"/>
      <c r="BH222" s="225" t="str">
        <f t="shared" si="101"/>
        <v/>
      </c>
      <c r="BI222" s="226">
        <f t="shared" si="102"/>
        <v>0</v>
      </c>
      <c r="BJ222" s="226">
        <f t="shared" si="103"/>
        <v>0</v>
      </c>
      <c r="BK222" s="262">
        <f t="shared" si="97"/>
        <v>0</v>
      </c>
      <c r="BL222" s="226">
        <f t="shared" si="86"/>
        <v>0</v>
      </c>
      <c r="BM222" s="226" t="str">
        <f t="shared" si="104"/>
        <v/>
      </c>
      <c r="BN222" s="227">
        <f t="shared" si="105"/>
        <v>0</v>
      </c>
      <c r="BO222" s="227">
        <f t="shared" si="87"/>
        <v>0</v>
      </c>
      <c r="BP222" s="208" t="str">
        <f t="shared" si="88"/>
        <v>＜従来枠＞0 ＜トップ性能枠＞0</v>
      </c>
      <c r="BQ222" s="208" t="str">
        <f>'新規登録用（本体）'!G222&amp;'新規登録用（本体）'!H222&amp;'新規登録用（本体）'!I222</f>
        <v/>
      </c>
      <c r="BR222" s="126" t="str">
        <f t="shared" si="106"/>
        <v/>
      </c>
      <c r="BS222" s="208" t="str">
        <f t="shared" si="107"/>
        <v/>
      </c>
      <c r="BT222" s="227">
        <f t="shared" si="95"/>
        <v>0</v>
      </c>
    </row>
    <row r="223" spans="1:72" s="208" customFormat="1" ht="25.35" customHeight="1" x14ac:dyDescent="0.2">
      <c r="A223" s="210">
        <f t="shared" si="89"/>
        <v>212</v>
      </c>
      <c r="B223" s="171" t="str">
        <f t="shared" si="85"/>
        <v/>
      </c>
      <c r="C223" s="44"/>
      <c r="D223" s="17" t="str">
        <f t="shared" si="90"/>
        <v/>
      </c>
      <c r="E223" s="17" t="str">
        <f t="shared" si="91"/>
        <v/>
      </c>
      <c r="F223" s="97"/>
      <c r="G223" s="16"/>
      <c r="H223" s="15"/>
      <c r="I223" s="17" t="str">
        <f>IF(OR(G223="",H223="",U223=""),"",IFERROR(VLOOKUP(G223&amp;H223&amp;U223,※編集不可※選択項目!$M$3:$R$51,5,FALSE),"該当なし"))</f>
        <v/>
      </c>
      <c r="J223" s="97"/>
      <c r="K223" s="15"/>
      <c r="L223" s="248"/>
      <c r="M223" s="15"/>
      <c r="N223" s="97"/>
      <c r="O223" s="97"/>
      <c r="P223" s="97"/>
      <c r="Q223" s="97"/>
      <c r="R223" s="97"/>
      <c r="S223" s="18" t="str">
        <f t="shared" si="98"/>
        <v/>
      </c>
      <c r="T223" s="15"/>
      <c r="U223" s="15"/>
      <c r="V223" s="15"/>
      <c r="W223" s="15"/>
      <c r="X223" s="15"/>
      <c r="Y223" s="15"/>
      <c r="Z223" s="16"/>
      <c r="AA223" s="16"/>
      <c r="AB223" s="101" t="str">
        <f>IF($C223&lt;&gt;"",※編集不可※選択項目!$J$2,"")</f>
        <v/>
      </c>
      <c r="AC223" s="23"/>
      <c r="AD223" s="97"/>
      <c r="AE223" s="99"/>
      <c r="AF223" s="201" t="str">
        <f t="shared" si="96"/>
        <v>-</v>
      </c>
      <c r="AG223" s="219"/>
      <c r="AH223" s="220"/>
      <c r="AI223" s="121" t="str">
        <f t="shared" si="92"/>
        <v/>
      </c>
      <c r="AJ223" s="221"/>
      <c r="AK223" s="222"/>
      <c r="AL223" s="223"/>
      <c r="AM223" s="224">
        <f>IFERROR(INDEX(※編集不可※選択項目!$R$3:$R$51,MATCH(BQ223,※編集不可※選択項目!$T$3:$T$51,0)),0)</f>
        <v>0</v>
      </c>
      <c r="AN223" s="224" t="str">
        <f t="shared" si="99"/>
        <v/>
      </c>
      <c r="AO223" s="224" t="str">
        <f>IF(BR223=※編集不可※選択項目!$L$3,VLOOKUP('新規登録用（本体）'!U223,※編集不可※選択項目!$P$2:$R$13,3,TRUE),AP223)</f>
        <v/>
      </c>
      <c r="AP223" s="224" t="str">
        <f>IF(BR223=※編集不可※選択項目!$L$15,VLOOKUP('新規登録用（本体）'!U223,※編集不可※選択項目!$P$14:$R$25,3,TRUE),AQ223)</f>
        <v/>
      </c>
      <c r="AQ223" s="224" t="str">
        <f>IF(BR223=※編集不可※選択項目!$L$27,VLOOKUP('新規登録用（本体）'!U223,※編集不可※選択項目!$P$26:$R$41,3,TRUE),AR223)</f>
        <v/>
      </c>
      <c r="AR223" s="224" t="str">
        <f>IF(BR223=※編集不可※選択項目!$L$43,VLOOKUP('新規登録用（本体）'!U223,※編集不可※選択項目!$P$42:$R$46,3,TRUE),AS223)</f>
        <v/>
      </c>
      <c r="AS223" s="224" t="str">
        <f>IF(BR223=※編集不可※選択項目!$L$48,VLOOKUP('新規登録用（本体）'!U223,※編集不可※選択項目!$P$47:$R$51,3,TRUE),"")</f>
        <v/>
      </c>
      <c r="AT223" s="225">
        <f>IFERROR(VLOOKUP(Y223&amp;G223&amp;H223,※編集不可※選択項目!X:Y,2,FALSE),0)</f>
        <v>0</v>
      </c>
      <c r="AU223" s="224">
        <f t="shared" si="93"/>
        <v>0</v>
      </c>
      <c r="AV223" s="224">
        <f>IFERROR(INDEX(※編集不可※選択項目!$S$3:$S$51,MATCH(BQ223,※編集不可※選択項目!$T$3:$T$51,0)),0)</f>
        <v>0</v>
      </c>
      <c r="AW223" s="224" t="str">
        <f t="shared" si="100"/>
        <v/>
      </c>
      <c r="AX223" s="224" t="str">
        <f>IF(BR223=※編集不可※選択項目!$L$3,VLOOKUP('新規登録用（本体）'!U223,※編集不可※選択項目!$P$2:$S$13,4,TRUE),AY223)</f>
        <v/>
      </c>
      <c r="AY223" s="224" t="str">
        <f>IF(BR223=※編集不可※選択項目!$L$15,VLOOKUP('新規登録用（本体）'!U223,※編集不可※選択項目!$P$14:$S$25,4,TRUE),AZ223)</f>
        <v/>
      </c>
      <c r="AZ223" s="224" t="str">
        <f>IF(BR223=※編集不可※選択項目!$L$27,VLOOKUP('新規登録用（本体）'!U223,※編集不可※選択項目!$P$26:$S$41,4,TRUE),BA223)</f>
        <v/>
      </c>
      <c r="BA223" s="224" t="str">
        <f>IF(BR223=※編集不可※選択項目!$L$43,VLOOKUP('新規登録用（本体）'!U223,※編集不可※選択項目!$P$42:$S$46,4,TRUE),BB223)</f>
        <v/>
      </c>
      <c r="BB223" s="224" t="str">
        <f>IF(BR223=※編集不可※選択項目!$L$48,VLOOKUP('新規登録用（本体）'!U223,※編集不可※選択項目!$P$47:$S$51,4,TRUE),"")</f>
        <v/>
      </c>
      <c r="BC223" s="225">
        <f>IFERROR(VLOOKUP(Y223&amp;G223&amp;H223,※編集不可※選択項目!X:Y,2,FALSE),0)</f>
        <v>0</v>
      </c>
      <c r="BD223" s="225">
        <f t="shared" si="94"/>
        <v>0</v>
      </c>
      <c r="BE223" s="225"/>
      <c r="BF223" s="225"/>
      <c r="BG223" s="225"/>
      <c r="BH223" s="225" t="str">
        <f t="shared" si="101"/>
        <v/>
      </c>
      <c r="BI223" s="226">
        <f t="shared" si="102"/>
        <v>0</v>
      </c>
      <c r="BJ223" s="226">
        <f t="shared" si="103"/>
        <v>0</v>
      </c>
      <c r="BK223" s="262">
        <f t="shared" si="97"/>
        <v>0</v>
      </c>
      <c r="BL223" s="226">
        <f t="shared" si="86"/>
        <v>0</v>
      </c>
      <c r="BM223" s="226" t="str">
        <f t="shared" si="104"/>
        <v/>
      </c>
      <c r="BN223" s="227">
        <f t="shared" si="105"/>
        <v>0</v>
      </c>
      <c r="BO223" s="227">
        <f t="shared" si="87"/>
        <v>0</v>
      </c>
      <c r="BP223" s="208" t="str">
        <f t="shared" si="88"/>
        <v>＜従来枠＞0 ＜トップ性能枠＞0</v>
      </c>
      <c r="BQ223" s="208" t="str">
        <f>'新規登録用（本体）'!G223&amp;'新規登録用（本体）'!H223&amp;'新規登録用（本体）'!I223</f>
        <v/>
      </c>
      <c r="BR223" s="126" t="str">
        <f t="shared" si="106"/>
        <v/>
      </c>
      <c r="BS223" s="208" t="str">
        <f t="shared" si="107"/>
        <v/>
      </c>
      <c r="BT223" s="227">
        <f t="shared" si="95"/>
        <v>0</v>
      </c>
    </row>
    <row r="224" spans="1:72" s="208" customFormat="1" ht="25.35" customHeight="1" x14ac:dyDescent="0.2">
      <c r="A224" s="210">
        <f t="shared" si="89"/>
        <v>213</v>
      </c>
      <c r="B224" s="171" t="str">
        <f t="shared" si="85"/>
        <v/>
      </c>
      <c r="C224" s="44"/>
      <c r="D224" s="17" t="str">
        <f t="shared" si="90"/>
        <v/>
      </c>
      <c r="E224" s="17" t="str">
        <f t="shared" si="91"/>
        <v/>
      </c>
      <c r="F224" s="97"/>
      <c r="G224" s="16"/>
      <c r="H224" s="15"/>
      <c r="I224" s="17" t="str">
        <f>IF(OR(G224="",H224="",U224=""),"",IFERROR(VLOOKUP(G224&amp;H224&amp;U224,※編集不可※選択項目!$M$3:$R$51,5,FALSE),"該当なし"))</f>
        <v/>
      </c>
      <c r="J224" s="97"/>
      <c r="K224" s="15"/>
      <c r="L224" s="248"/>
      <c r="M224" s="15"/>
      <c r="N224" s="97"/>
      <c r="O224" s="97"/>
      <c r="P224" s="97"/>
      <c r="Q224" s="97"/>
      <c r="R224" s="97"/>
      <c r="S224" s="18" t="str">
        <f t="shared" si="98"/>
        <v/>
      </c>
      <c r="T224" s="15"/>
      <c r="U224" s="15"/>
      <c r="V224" s="15"/>
      <c r="W224" s="15"/>
      <c r="X224" s="15"/>
      <c r="Y224" s="15"/>
      <c r="Z224" s="16"/>
      <c r="AA224" s="16"/>
      <c r="AB224" s="101" t="str">
        <f>IF($C224&lt;&gt;"",※編集不可※選択項目!$J$2,"")</f>
        <v/>
      </c>
      <c r="AC224" s="23"/>
      <c r="AD224" s="97"/>
      <c r="AE224" s="99"/>
      <c r="AF224" s="201" t="str">
        <f t="shared" si="96"/>
        <v>-</v>
      </c>
      <c r="AG224" s="219"/>
      <c r="AH224" s="220"/>
      <c r="AI224" s="121" t="str">
        <f t="shared" si="92"/>
        <v/>
      </c>
      <c r="AJ224" s="221"/>
      <c r="AK224" s="222"/>
      <c r="AL224" s="223"/>
      <c r="AM224" s="224">
        <f>IFERROR(INDEX(※編集不可※選択項目!$R$3:$R$51,MATCH(BQ224,※編集不可※選択項目!$T$3:$T$51,0)),0)</f>
        <v>0</v>
      </c>
      <c r="AN224" s="224" t="str">
        <f t="shared" si="99"/>
        <v/>
      </c>
      <c r="AO224" s="224" t="str">
        <f>IF(BR224=※編集不可※選択項目!$L$3,VLOOKUP('新規登録用（本体）'!U224,※編集不可※選択項目!$P$2:$R$13,3,TRUE),AP224)</f>
        <v/>
      </c>
      <c r="AP224" s="224" t="str">
        <f>IF(BR224=※編集不可※選択項目!$L$15,VLOOKUP('新規登録用（本体）'!U224,※編集不可※選択項目!$P$14:$R$25,3,TRUE),AQ224)</f>
        <v/>
      </c>
      <c r="AQ224" s="224" t="str">
        <f>IF(BR224=※編集不可※選択項目!$L$27,VLOOKUP('新規登録用（本体）'!U224,※編集不可※選択項目!$P$26:$R$41,3,TRUE),AR224)</f>
        <v/>
      </c>
      <c r="AR224" s="224" t="str">
        <f>IF(BR224=※編集不可※選択項目!$L$43,VLOOKUP('新規登録用（本体）'!U224,※編集不可※選択項目!$P$42:$R$46,3,TRUE),AS224)</f>
        <v/>
      </c>
      <c r="AS224" s="224" t="str">
        <f>IF(BR224=※編集不可※選択項目!$L$48,VLOOKUP('新規登録用（本体）'!U224,※編集不可※選択項目!$P$47:$R$51,3,TRUE),"")</f>
        <v/>
      </c>
      <c r="AT224" s="225">
        <f>IFERROR(VLOOKUP(Y224&amp;G224&amp;H224,※編集不可※選択項目!X:Y,2,FALSE),0)</f>
        <v>0</v>
      </c>
      <c r="AU224" s="224">
        <f t="shared" si="93"/>
        <v>0</v>
      </c>
      <c r="AV224" s="224">
        <f>IFERROR(INDEX(※編集不可※選択項目!$S$3:$S$51,MATCH(BQ224,※編集不可※選択項目!$T$3:$T$51,0)),0)</f>
        <v>0</v>
      </c>
      <c r="AW224" s="224" t="str">
        <f t="shared" si="100"/>
        <v/>
      </c>
      <c r="AX224" s="224" t="str">
        <f>IF(BR224=※編集不可※選択項目!$L$3,VLOOKUP('新規登録用（本体）'!U224,※編集不可※選択項目!$P$2:$S$13,4,TRUE),AY224)</f>
        <v/>
      </c>
      <c r="AY224" s="224" t="str">
        <f>IF(BR224=※編集不可※選択項目!$L$15,VLOOKUP('新規登録用（本体）'!U224,※編集不可※選択項目!$P$14:$S$25,4,TRUE),AZ224)</f>
        <v/>
      </c>
      <c r="AZ224" s="224" t="str">
        <f>IF(BR224=※編集不可※選択項目!$L$27,VLOOKUP('新規登録用（本体）'!U224,※編集不可※選択項目!$P$26:$S$41,4,TRUE),BA224)</f>
        <v/>
      </c>
      <c r="BA224" s="224" t="str">
        <f>IF(BR224=※編集不可※選択項目!$L$43,VLOOKUP('新規登録用（本体）'!U224,※編集不可※選択項目!$P$42:$S$46,4,TRUE),BB224)</f>
        <v/>
      </c>
      <c r="BB224" s="224" t="str">
        <f>IF(BR224=※編集不可※選択項目!$L$48,VLOOKUP('新規登録用（本体）'!U224,※編集不可※選択項目!$P$47:$S$51,4,TRUE),"")</f>
        <v/>
      </c>
      <c r="BC224" s="225">
        <f>IFERROR(VLOOKUP(Y224&amp;G224&amp;H224,※編集不可※選択項目!X:Y,2,FALSE),0)</f>
        <v>0</v>
      </c>
      <c r="BD224" s="225">
        <f t="shared" si="94"/>
        <v>0</v>
      </c>
      <c r="BE224" s="225"/>
      <c r="BF224" s="225"/>
      <c r="BG224" s="225"/>
      <c r="BH224" s="225" t="str">
        <f t="shared" si="101"/>
        <v/>
      </c>
      <c r="BI224" s="226">
        <f t="shared" si="102"/>
        <v>0</v>
      </c>
      <c r="BJ224" s="226">
        <f t="shared" si="103"/>
        <v>0</v>
      </c>
      <c r="BK224" s="262">
        <f t="shared" si="97"/>
        <v>0</v>
      </c>
      <c r="BL224" s="226">
        <f t="shared" si="86"/>
        <v>0</v>
      </c>
      <c r="BM224" s="226" t="str">
        <f t="shared" si="104"/>
        <v/>
      </c>
      <c r="BN224" s="227">
        <f t="shared" si="105"/>
        <v>0</v>
      </c>
      <c r="BO224" s="227">
        <f t="shared" si="87"/>
        <v>0</v>
      </c>
      <c r="BP224" s="208" t="str">
        <f t="shared" si="88"/>
        <v>＜従来枠＞0 ＜トップ性能枠＞0</v>
      </c>
      <c r="BQ224" s="208" t="str">
        <f>'新規登録用（本体）'!G224&amp;'新規登録用（本体）'!H224&amp;'新規登録用（本体）'!I224</f>
        <v/>
      </c>
      <c r="BR224" s="126" t="str">
        <f t="shared" si="106"/>
        <v/>
      </c>
      <c r="BS224" s="208" t="str">
        <f t="shared" si="107"/>
        <v/>
      </c>
      <c r="BT224" s="227">
        <f t="shared" si="95"/>
        <v>0</v>
      </c>
    </row>
    <row r="225" spans="1:72" s="208" customFormat="1" ht="25.35" customHeight="1" x14ac:dyDescent="0.2">
      <c r="A225" s="210">
        <f t="shared" si="89"/>
        <v>214</v>
      </c>
      <c r="B225" s="171" t="str">
        <f t="shared" si="85"/>
        <v/>
      </c>
      <c r="C225" s="44"/>
      <c r="D225" s="17" t="str">
        <f t="shared" si="90"/>
        <v/>
      </c>
      <c r="E225" s="17" t="str">
        <f t="shared" si="91"/>
        <v/>
      </c>
      <c r="F225" s="97"/>
      <c r="G225" s="16"/>
      <c r="H225" s="15"/>
      <c r="I225" s="17" t="str">
        <f>IF(OR(G225="",H225="",U225=""),"",IFERROR(VLOOKUP(G225&amp;H225&amp;U225,※編集不可※選択項目!$M$3:$R$51,5,FALSE),"該当なし"))</f>
        <v/>
      </c>
      <c r="J225" s="97"/>
      <c r="K225" s="15"/>
      <c r="L225" s="248"/>
      <c r="M225" s="15"/>
      <c r="N225" s="97"/>
      <c r="O225" s="97"/>
      <c r="P225" s="97"/>
      <c r="Q225" s="97"/>
      <c r="R225" s="97"/>
      <c r="S225" s="18" t="str">
        <f t="shared" si="98"/>
        <v/>
      </c>
      <c r="T225" s="15"/>
      <c r="U225" s="15"/>
      <c r="V225" s="15"/>
      <c r="W225" s="15"/>
      <c r="X225" s="15"/>
      <c r="Y225" s="15"/>
      <c r="Z225" s="16"/>
      <c r="AA225" s="16"/>
      <c r="AB225" s="101" t="str">
        <f>IF($C225&lt;&gt;"",※編集不可※選択項目!$J$2,"")</f>
        <v/>
      </c>
      <c r="AC225" s="23"/>
      <c r="AD225" s="97"/>
      <c r="AE225" s="99"/>
      <c r="AF225" s="201" t="str">
        <f t="shared" si="96"/>
        <v>-</v>
      </c>
      <c r="AG225" s="219"/>
      <c r="AH225" s="220"/>
      <c r="AI225" s="121" t="str">
        <f t="shared" si="92"/>
        <v/>
      </c>
      <c r="AJ225" s="221"/>
      <c r="AK225" s="222"/>
      <c r="AL225" s="223"/>
      <c r="AM225" s="224">
        <f>IFERROR(INDEX(※編集不可※選択項目!$R$3:$R$51,MATCH(BQ225,※編集不可※選択項目!$T$3:$T$51,0)),0)</f>
        <v>0</v>
      </c>
      <c r="AN225" s="224" t="str">
        <f t="shared" si="99"/>
        <v/>
      </c>
      <c r="AO225" s="224" t="str">
        <f>IF(BR225=※編集不可※選択項目!$L$3,VLOOKUP('新規登録用（本体）'!U225,※編集不可※選択項目!$P$2:$R$13,3,TRUE),AP225)</f>
        <v/>
      </c>
      <c r="AP225" s="224" t="str">
        <f>IF(BR225=※編集不可※選択項目!$L$15,VLOOKUP('新規登録用（本体）'!U225,※編集不可※選択項目!$P$14:$R$25,3,TRUE),AQ225)</f>
        <v/>
      </c>
      <c r="AQ225" s="224" t="str">
        <f>IF(BR225=※編集不可※選択項目!$L$27,VLOOKUP('新規登録用（本体）'!U225,※編集不可※選択項目!$P$26:$R$41,3,TRUE),AR225)</f>
        <v/>
      </c>
      <c r="AR225" s="224" t="str">
        <f>IF(BR225=※編集不可※選択項目!$L$43,VLOOKUP('新規登録用（本体）'!U225,※編集不可※選択項目!$P$42:$R$46,3,TRUE),AS225)</f>
        <v/>
      </c>
      <c r="AS225" s="224" t="str">
        <f>IF(BR225=※編集不可※選択項目!$L$48,VLOOKUP('新規登録用（本体）'!U225,※編集不可※選択項目!$P$47:$R$51,3,TRUE),"")</f>
        <v/>
      </c>
      <c r="AT225" s="225">
        <f>IFERROR(VLOOKUP(Y225&amp;G225&amp;H225,※編集不可※選択項目!X:Y,2,FALSE),0)</f>
        <v>0</v>
      </c>
      <c r="AU225" s="224">
        <f t="shared" si="93"/>
        <v>0</v>
      </c>
      <c r="AV225" s="224">
        <f>IFERROR(INDEX(※編集不可※選択項目!$S$3:$S$51,MATCH(BQ225,※編集不可※選択項目!$T$3:$T$51,0)),0)</f>
        <v>0</v>
      </c>
      <c r="AW225" s="224" t="str">
        <f t="shared" si="100"/>
        <v/>
      </c>
      <c r="AX225" s="224" t="str">
        <f>IF(BR225=※編集不可※選択項目!$L$3,VLOOKUP('新規登録用（本体）'!U225,※編集不可※選択項目!$P$2:$S$13,4,TRUE),AY225)</f>
        <v/>
      </c>
      <c r="AY225" s="224" t="str">
        <f>IF(BR225=※編集不可※選択項目!$L$15,VLOOKUP('新規登録用（本体）'!U225,※編集不可※選択項目!$P$14:$S$25,4,TRUE),AZ225)</f>
        <v/>
      </c>
      <c r="AZ225" s="224" t="str">
        <f>IF(BR225=※編集不可※選択項目!$L$27,VLOOKUP('新規登録用（本体）'!U225,※編集不可※選択項目!$P$26:$S$41,4,TRUE),BA225)</f>
        <v/>
      </c>
      <c r="BA225" s="224" t="str">
        <f>IF(BR225=※編集不可※選択項目!$L$43,VLOOKUP('新規登録用（本体）'!U225,※編集不可※選択項目!$P$42:$S$46,4,TRUE),BB225)</f>
        <v/>
      </c>
      <c r="BB225" s="224" t="str">
        <f>IF(BR225=※編集不可※選択項目!$L$48,VLOOKUP('新規登録用（本体）'!U225,※編集不可※選択項目!$P$47:$S$51,4,TRUE),"")</f>
        <v/>
      </c>
      <c r="BC225" s="225">
        <f>IFERROR(VLOOKUP(Y225&amp;G225&amp;H225,※編集不可※選択項目!X:Y,2,FALSE),0)</f>
        <v>0</v>
      </c>
      <c r="BD225" s="225">
        <f t="shared" si="94"/>
        <v>0</v>
      </c>
      <c r="BE225" s="225"/>
      <c r="BF225" s="225"/>
      <c r="BG225" s="225"/>
      <c r="BH225" s="225" t="str">
        <f t="shared" si="101"/>
        <v/>
      </c>
      <c r="BI225" s="226">
        <f t="shared" si="102"/>
        <v>0</v>
      </c>
      <c r="BJ225" s="226">
        <f t="shared" si="103"/>
        <v>0</v>
      </c>
      <c r="BK225" s="262">
        <f t="shared" si="97"/>
        <v>0</v>
      </c>
      <c r="BL225" s="226">
        <f t="shared" si="86"/>
        <v>0</v>
      </c>
      <c r="BM225" s="226" t="str">
        <f t="shared" si="104"/>
        <v/>
      </c>
      <c r="BN225" s="227">
        <f t="shared" si="105"/>
        <v>0</v>
      </c>
      <c r="BO225" s="227">
        <f t="shared" si="87"/>
        <v>0</v>
      </c>
      <c r="BP225" s="208" t="str">
        <f t="shared" si="88"/>
        <v>＜従来枠＞0 ＜トップ性能枠＞0</v>
      </c>
      <c r="BQ225" s="208" t="str">
        <f>'新規登録用（本体）'!G225&amp;'新規登録用（本体）'!H225&amp;'新規登録用（本体）'!I225</f>
        <v/>
      </c>
      <c r="BR225" s="126" t="str">
        <f t="shared" si="106"/>
        <v/>
      </c>
      <c r="BS225" s="208" t="str">
        <f t="shared" si="107"/>
        <v/>
      </c>
      <c r="BT225" s="227">
        <f t="shared" si="95"/>
        <v>0</v>
      </c>
    </row>
    <row r="226" spans="1:72" s="208" customFormat="1" ht="25.35" customHeight="1" x14ac:dyDescent="0.2">
      <c r="A226" s="210">
        <f t="shared" si="89"/>
        <v>215</v>
      </c>
      <c r="B226" s="171" t="str">
        <f t="shared" si="85"/>
        <v/>
      </c>
      <c r="C226" s="44"/>
      <c r="D226" s="17" t="str">
        <f t="shared" si="90"/>
        <v/>
      </c>
      <c r="E226" s="17" t="str">
        <f t="shared" si="91"/>
        <v/>
      </c>
      <c r="F226" s="97"/>
      <c r="G226" s="16"/>
      <c r="H226" s="15"/>
      <c r="I226" s="17" t="str">
        <f>IF(OR(G226="",H226="",U226=""),"",IFERROR(VLOOKUP(G226&amp;H226&amp;U226,※編集不可※選択項目!$M$3:$R$51,5,FALSE),"該当なし"))</f>
        <v/>
      </c>
      <c r="J226" s="97"/>
      <c r="K226" s="15"/>
      <c r="L226" s="248"/>
      <c r="M226" s="15"/>
      <c r="N226" s="97"/>
      <c r="O226" s="97"/>
      <c r="P226" s="97"/>
      <c r="Q226" s="97"/>
      <c r="R226" s="97"/>
      <c r="S226" s="18" t="str">
        <f t="shared" si="98"/>
        <v/>
      </c>
      <c r="T226" s="15"/>
      <c r="U226" s="15"/>
      <c r="V226" s="15"/>
      <c r="W226" s="15"/>
      <c r="X226" s="15"/>
      <c r="Y226" s="15"/>
      <c r="Z226" s="16"/>
      <c r="AA226" s="16"/>
      <c r="AB226" s="101" t="str">
        <f>IF($C226&lt;&gt;"",※編集不可※選択項目!$J$2,"")</f>
        <v/>
      </c>
      <c r="AC226" s="23"/>
      <c r="AD226" s="97"/>
      <c r="AE226" s="99"/>
      <c r="AF226" s="201" t="str">
        <f t="shared" si="96"/>
        <v>-</v>
      </c>
      <c r="AG226" s="219"/>
      <c r="AH226" s="220"/>
      <c r="AI226" s="121" t="str">
        <f t="shared" si="92"/>
        <v/>
      </c>
      <c r="AJ226" s="221"/>
      <c r="AK226" s="222"/>
      <c r="AL226" s="223"/>
      <c r="AM226" s="224">
        <f>IFERROR(INDEX(※編集不可※選択項目!$R$3:$R$51,MATCH(BQ226,※編集不可※選択項目!$T$3:$T$51,0)),0)</f>
        <v>0</v>
      </c>
      <c r="AN226" s="224" t="str">
        <f t="shared" si="99"/>
        <v/>
      </c>
      <c r="AO226" s="224" t="str">
        <f>IF(BR226=※編集不可※選択項目!$L$3,VLOOKUP('新規登録用（本体）'!U226,※編集不可※選択項目!$P$2:$R$13,3,TRUE),AP226)</f>
        <v/>
      </c>
      <c r="AP226" s="224" t="str">
        <f>IF(BR226=※編集不可※選択項目!$L$15,VLOOKUP('新規登録用（本体）'!U226,※編集不可※選択項目!$P$14:$R$25,3,TRUE),AQ226)</f>
        <v/>
      </c>
      <c r="AQ226" s="224" t="str">
        <f>IF(BR226=※編集不可※選択項目!$L$27,VLOOKUP('新規登録用（本体）'!U226,※編集不可※選択項目!$P$26:$R$41,3,TRUE),AR226)</f>
        <v/>
      </c>
      <c r="AR226" s="224" t="str">
        <f>IF(BR226=※編集不可※選択項目!$L$43,VLOOKUP('新規登録用（本体）'!U226,※編集不可※選択項目!$P$42:$R$46,3,TRUE),AS226)</f>
        <v/>
      </c>
      <c r="AS226" s="224" t="str">
        <f>IF(BR226=※編集不可※選択項目!$L$48,VLOOKUP('新規登録用（本体）'!U226,※編集不可※選択項目!$P$47:$R$51,3,TRUE),"")</f>
        <v/>
      </c>
      <c r="AT226" s="225">
        <f>IFERROR(VLOOKUP(Y226&amp;G226&amp;H226,※編集不可※選択項目!X:Y,2,FALSE),0)</f>
        <v>0</v>
      </c>
      <c r="AU226" s="224">
        <f t="shared" si="93"/>
        <v>0</v>
      </c>
      <c r="AV226" s="224">
        <f>IFERROR(INDEX(※編集不可※選択項目!$S$3:$S$51,MATCH(BQ226,※編集不可※選択項目!$T$3:$T$51,0)),0)</f>
        <v>0</v>
      </c>
      <c r="AW226" s="224" t="str">
        <f t="shared" si="100"/>
        <v/>
      </c>
      <c r="AX226" s="224" t="str">
        <f>IF(BR226=※編集不可※選択項目!$L$3,VLOOKUP('新規登録用（本体）'!U226,※編集不可※選択項目!$P$2:$S$13,4,TRUE),AY226)</f>
        <v/>
      </c>
      <c r="AY226" s="224" t="str">
        <f>IF(BR226=※編集不可※選択項目!$L$15,VLOOKUP('新規登録用（本体）'!U226,※編集不可※選択項目!$P$14:$S$25,4,TRUE),AZ226)</f>
        <v/>
      </c>
      <c r="AZ226" s="224" t="str">
        <f>IF(BR226=※編集不可※選択項目!$L$27,VLOOKUP('新規登録用（本体）'!U226,※編集不可※選択項目!$P$26:$S$41,4,TRUE),BA226)</f>
        <v/>
      </c>
      <c r="BA226" s="224" t="str">
        <f>IF(BR226=※編集不可※選択項目!$L$43,VLOOKUP('新規登録用（本体）'!U226,※編集不可※選択項目!$P$42:$S$46,4,TRUE),BB226)</f>
        <v/>
      </c>
      <c r="BB226" s="224" t="str">
        <f>IF(BR226=※編集不可※選択項目!$L$48,VLOOKUP('新規登録用（本体）'!U226,※編集不可※選択項目!$P$47:$S$51,4,TRUE),"")</f>
        <v/>
      </c>
      <c r="BC226" s="225">
        <f>IFERROR(VLOOKUP(Y226&amp;G226&amp;H226,※編集不可※選択項目!X:Y,2,FALSE),0)</f>
        <v>0</v>
      </c>
      <c r="BD226" s="225">
        <f t="shared" si="94"/>
        <v>0</v>
      </c>
      <c r="BE226" s="225"/>
      <c r="BF226" s="225"/>
      <c r="BG226" s="225"/>
      <c r="BH226" s="225" t="str">
        <f t="shared" si="101"/>
        <v/>
      </c>
      <c r="BI226" s="226">
        <f t="shared" si="102"/>
        <v>0</v>
      </c>
      <c r="BJ226" s="226">
        <f t="shared" si="103"/>
        <v>0</v>
      </c>
      <c r="BK226" s="262">
        <f t="shared" si="97"/>
        <v>0</v>
      </c>
      <c r="BL226" s="226">
        <f t="shared" si="86"/>
        <v>0</v>
      </c>
      <c r="BM226" s="226" t="str">
        <f t="shared" si="104"/>
        <v/>
      </c>
      <c r="BN226" s="227">
        <f t="shared" si="105"/>
        <v>0</v>
      </c>
      <c r="BO226" s="227">
        <f t="shared" si="87"/>
        <v>0</v>
      </c>
      <c r="BP226" s="208" t="str">
        <f t="shared" si="88"/>
        <v>＜従来枠＞0 ＜トップ性能枠＞0</v>
      </c>
      <c r="BQ226" s="208" t="str">
        <f>'新規登録用（本体）'!G226&amp;'新規登録用（本体）'!H226&amp;'新規登録用（本体）'!I226</f>
        <v/>
      </c>
      <c r="BR226" s="126" t="str">
        <f t="shared" si="106"/>
        <v/>
      </c>
      <c r="BS226" s="208" t="str">
        <f t="shared" si="107"/>
        <v/>
      </c>
      <c r="BT226" s="227">
        <f t="shared" si="95"/>
        <v>0</v>
      </c>
    </row>
    <row r="227" spans="1:72" s="208" customFormat="1" ht="25.35" customHeight="1" x14ac:dyDescent="0.2">
      <c r="A227" s="210">
        <f t="shared" si="89"/>
        <v>216</v>
      </c>
      <c r="B227" s="171" t="str">
        <f t="shared" si="85"/>
        <v/>
      </c>
      <c r="C227" s="44"/>
      <c r="D227" s="17" t="str">
        <f t="shared" si="90"/>
        <v/>
      </c>
      <c r="E227" s="17" t="str">
        <f t="shared" si="91"/>
        <v/>
      </c>
      <c r="F227" s="97"/>
      <c r="G227" s="16"/>
      <c r="H227" s="15"/>
      <c r="I227" s="17" t="str">
        <f>IF(OR(G227="",H227="",U227=""),"",IFERROR(VLOOKUP(G227&amp;H227&amp;U227,※編集不可※選択項目!$M$3:$R$51,5,FALSE),"該当なし"))</f>
        <v/>
      </c>
      <c r="J227" s="97"/>
      <c r="K227" s="15"/>
      <c r="L227" s="248"/>
      <c r="M227" s="15"/>
      <c r="N227" s="97"/>
      <c r="O227" s="97"/>
      <c r="P227" s="97"/>
      <c r="Q227" s="97"/>
      <c r="R227" s="97"/>
      <c r="S227" s="18" t="str">
        <f t="shared" si="98"/>
        <v/>
      </c>
      <c r="T227" s="15"/>
      <c r="U227" s="15"/>
      <c r="V227" s="15"/>
      <c r="W227" s="15"/>
      <c r="X227" s="15"/>
      <c r="Y227" s="15"/>
      <c r="Z227" s="16"/>
      <c r="AA227" s="16"/>
      <c r="AB227" s="101" t="str">
        <f>IF($C227&lt;&gt;"",※編集不可※選択項目!$J$2,"")</f>
        <v/>
      </c>
      <c r="AC227" s="23"/>
      <c r="AD227" s="97"/>
      <c r="AE227" s="99"/>
      <c r="AF227" s="201" t="str">
        <f t="shared" si="96"/>
        <v>-</v>
      </c>
      <c r="AG227" s="219"/>
      <c r="AH227" s="220"/>
      <c r="AI227" s="121" t="str">
        <f t="shared" si="92"/>
        <v/>
      </c>
      <c r="AJ227" s="221"/>
      <c r="AK227" s="222"/>
      <c r="AL227" s="223"/>
      <c r="AM227" s="224">
        <f>IFERROR(INDEX(※編集不可※選択項目!$R$3:$R$51,MATCH(BQ227,※編集不可※選択項目!$T$3:$T$51,0)),0)</f>
        <v>0</v>
      </c>
      <c r="AN227" s="224" t="str">
        <f t="shared" si="99"/>
        <v/>
      </c>
      <c r="AO227" s="224" t="str">
        <f>IF(BR227=※編集不可※選択項目!$L$3,VLOOKUP('新規登録用（本体）'!U227,※編集不可※選択項目!$P$2:$R$13,3,TRUE),AP227)</f>
        <v/>
      </c>
      <c r="AP227" s="224" t="str">
        <f>IF(BR227=※編集不可※選択項目!$L$15,VLOOKUP('新規登録用（本体）'!U227,※編集不可※選択項目!$P$14:$R$25,3,TRUE),AQ227)</f>
        <v/>
      </c>
      <c r="AQ227" s="224" t="str">
        <f>IF(BR227=※編集不可※選択項目!$L$27,VLOOKUP('新規登録用（本体）'!U227,※編集不可※選択項目!$P$26:$R$41,3,TRUE),AR227)</f>
        <v/>
      </c>
      <c r="AR227" s="224" t="str">
        <f>IF(BR227=※編集不可※選択項目!$L$43,VLOOKUP('新規登録用（本体）'!U227,※編集不可※選択項目!$P$42:$R$46,3,TRUE),AS227)</f>
        <v/>
      </c>
      <c r="AS227" s="224" t="str">
        <f>IF(BR227=※編集不可※選択項目!$L$48,VLOOKUP('新規登録用（本体）'!U227,※編集不可※選択項目!$P$47:$R$51,3,TRUE),"")</f>
        <v/>
      </c>
      <c r="AT227" s="225">
        <f>IFERROR(VLOOKUP(Y227&amp;G227&amp;H227,※編集不可※選択項目!X:Y,2,FALSE),0)</f>
        <v>0</v>
      </c>
      <c r="AU227" s="224">
        <f t="shared" si="93"/>
        <v>0</v>
      </c>
      <c r="AV227" s="224">
        <f>IFERROR(INDEX(※編集不可※選択項目!$S$3:$S$51,MATCH(BQ227,※編集不可※選択項目!$T$3:$T$51,0)),0)</f>
        <v>0</v>
      </c>
      <c r="AW227" s="224" t="str">
        <f t="shared" si="100"/>
        <v/>
      </c>
      <c r="AX227" s="224" t="str">
        <f>IF(BR227=※編集不可※選択項目!$L$3,VLOOKUP('新規登録用（本体）'!U227,※編集不可※選択項目!$P$2:$S$13,4,TRUE),AY227)</f>
        <v/>
      </c>
      <c r="AY227" s="224" t="str">
        <f>IF(BR227=※編集不可※選択項目!$L$15,VLOOKUP('新規登録用（本体）'!U227,※編集不可※選択項目!$P$14:$S$25,4,TRUE),AZ227)</f>
        <v/>
      </c>
      <c r="AZ227" s="224" t="str">
        <f>IF(BR227=※編集不可※選択項目!$L$27,VLOOKUP('新規登録用（本体）'!U227,※編集不可※選択項目!$P$26:$S$41,4,TRUE),BA227)</f>
        <v/>
      </c>
      <c r="BA227" s="224" t="str">
        <f>IF(BR227=※編集不可※選択項目!$L$43,VLOOKUP('新規登録用（本体）'!U227,※編集不可※選択項目!$P$42:$S$46,4,TRUE),BB227)</f>
        <v/>
      </c>
      <c r="BB227" s="224" t="str">
        <f>IF(BR227=※編集不可※選択項目!$L$48,VLOOKUP('新規登録用（本体）'!U227,※編集不可※選択項目!$P$47:$S$51,4,TRUE),"")</f>
        <v/>
      </c>
      <c r="BC227" s="225">
        <f>IFERROR(VLOOKUP(Y227&amp;G227&amp;H227,※編集不可※選択項目!X:Y,2,FALSE),0)</f>
        <v>0</v>
      </c>
      <c r="BD227" s="225">
        <f t="shared" si="94"/>
        <v>0</v>
      </c>
      <c r="BE227" s="225"/>
      <c r="BF227" s="225"/>
      <c r="BG227" s="225"/>
      <c r="BH227" s="225" t="str">
        <f t="shared" si="101"/>
        <v/>
      </c>
      <c r="BI227" s="226">
        <f t="shared" si="102"/>
        <v>0</v>
      </c>
      <c r="BJ227" s="226">
        <f t="shared" si="103"/>
        <v>0</v>
      </c>
      <c r="BK227" s="262">
        <f t="shared" si="97"/>
        <v>0</v>
      </c>
      <c r="BL227" s="226">
        <f t="shared" si="86"/>
        <v>0</v>
      </c>
      <c r="BM227" s="226" t="str">
        <f t="shared" si="104"/>
        <v/>
      </c>
      <c r="BN227" s="227">
        <f t="shared" si="105"/>
        <v>0</v>
      </c>
      <c r="BO227" s="227">
        <f t="shared" si="87"/>
        <v>0</v>
      </c>
      <c r="BP227" s="208" t="str">
        <f t="shared" si="88"/>
        <v>＜従来枠＞0 ＜トップ性能枠＞0</v>
      </c>
      <c r="BQ227" s="208" t="str">
        <f>'新規登録用（本体）'!G227&amp;'新規登録用（本体）'!H227&amp;'新規登録用（本体）'!I227</f>
        <v/>
      </c>
      <c r="BR227" s="126" t="str">
        <f t="shared" si="106"/>
        <v/>
      </c>
      <c r="BS227" s="208" t="str">
        <f t="shared" si="107"/>
        <v/>
      </c>
      <c r="BT227" s="227">
        <f t="shared" si="95"/>
        <v>0</v>
      </c>
    </row>
    <row r="228" spans="1:72" s="208" customFormat="1" ht="25.35" customHeight="1" x14ac:dyDescent="0.2">
      <c r="A228" s="210">
        <f t="shared" si="89"/>
        <v>217</v>
      </c>
      <c r="B228" s="171" t="str">
        <f t="shared" si="85"/>
        <v/>
      </c>
      <c r="C228" s="44"/>
      <c r="D228" s="17" t="str">
        <f t="shared" si="90"/>
        <v/>
      </c>
      <c r="E228" s="17" t="str">
        <f t="shared" si="91"/>
        <v/>
      </c>
      <c r="F228" s="97"/>
      <c r="G228" s="16"/>
      <c r="H228" s="15"/>
      <c r="I228" s="17" t="str">
        <f>IF(OR(G228="",H228="",U228=""),"",IFERROR(VLOOKUP(G228&amp;H228&amp;U228,※編集不可※選択項目!$M$3:$R$51,5,FALSE),"該当なし"))</f>
        <v/>
      </c>
      <c r="J228" s="97"/>
      <c r="K228" s="15"/>
      <c r="L228" s="248"/>
      <c r="M228" s="15"/>
      <c r="N228" s="97"/>
      <c r="O228" s="97"/>
      <c r="P228" s="97"/>
      <c r="Q228" s="97"/>
      <c r="R228" s="97"/>
      <c r="S228" s="18" t="str">
        <f t="shared" si="98"/>
        <v/>
      </c>
      <c r="T228" s="15"/>
      <c r="U228" s="15"/>
      <c r="V228" s="15"/>
      <c r="W228" s="15"/>
      <c r="X228" s="15"/>
      <c r="Y228" s="15"/>
      <c r="Z228" s="16"/>
      <c r="AA228" s="16"/>
      <c r="AB228" s="101" t="str">
        <f>IF($C228&lt;&gt;"",※編集不可※選択項目!$J$2,"")</f>
        <v/>
      </c>
      <c r="AC228" s="23"/>
      <c r="AD228" s="97"/>
      <c r="AE228" s="99"/>
      <c r="AF228" s="201" t="str">
        <f t="shared" si="96"/>
        <v>-</v>
      </c>
      <c r="AG228" s="219"/>
      <c r="AH228" s="220"/>
      <c r="AI228" s="121" t="str">
        <f t="shared" si="92"/>
        <v/>
      </c>
      <c r="AJ228" s="221"/>
      <c r="AK228" s="222"/>
      <c r="AL228" s="223"/>
      <c r="AM228" s="224">
        <f>IFERROR(INDEX(※編集不可※選択項目!$R$3:$R$51,MATCH(BQ228,※編集不可※選択項目!$T$3:$T$51,0)),0)</f>
        <v>0</v>
      </c>
      <c r="AN228" s="224" t="str">
        <f t="shared" si="99"/>
        <v/>
      </c>
      <c r="AO228" s="224" t="str">
        <f>IF(BR228=※編集不可※選択項目!$L$3,VLOOKUP('新規登録用（本体）'!U228,※編集不可※選択項目!$P$2:$R$13,3,TRUE),AP228)</f>
        <v/>
      </c>
      <c r="AP228" s="224" t="str">
        <f>IF(BR228=※編集不可※選択項目!$L$15,VLOOKUP('新規登録用（本体）'!U228,※編集不可※選択項目!$P$14:$R$25,3,TRUE),AQ228)</f>
        <v/>
      </c>
      <c r="AQ228" s="224" t="str">
        <f>IF(BR228=※編集不可※選択項目!$L$27,VLOOKUP('新規登録用（本体）'!U228,※編集不可※選択項目!$P$26:$R$41,3,TRUE),AR228)</f>
        <v/>
      </c>
      <c r="AR228" s="224" t="str">
        <f>IF(BR228=※編集不可※選択項目!$L$43,VLOOKUP('新規登録用（本体）'!U228,※編集不可※選択項目!$P$42:$R$46,3,TRUE),AS228)</f>
        <v/>
      </c>
      <c r="AS228" s="224" t="str">
        <f>IF(BR228=※編集不可※選択項目!$L$48,VLOOKUP('新規登録用（本体）'!U228,※編集不可※選択項目!$P$47:$R$51,3,TRUE),"")</f>
        <v/>
      </c>
      <c r="AT228" s="225">
        <f>IFERROR(VLOOKUP(Y228&amp;G228&amp;H228,※編集不可※選択項目!X:Y,2,FALSE),0)</f>
        <v>0</v>
      </c>
      <c r="AU228" s="224">
        <f t="shared" si="93"/>
        <v>0</v>
      </c>
      <c r="AV228" s="224">
        <f>IFERROR(INDEX(※編集不可※選択項目!$S$3:$S$51,MATCH(BQ228,※編集不可※選択項目!$T$3:$T$51,0)),0)</f>
        <v>0</v>
      </c>
      <c r="AW228" s="224" t="str">
        <f t="shared" si="100"/>
        <v/>
      </c>
      <c r="AX228" s="224" t="str">
        <f>IF(BR228=※編集不可※選択項目!$L$3,VLOOKUP('新規登録用（本体）'!U228,※編集不可※選択項目!$P$2:$S$13,4,TRUE),AY228)</f>
        <v/>
      </c>
      <c r="AY228" s="224" t="str">
        <f>IF(BR228=※編集不可※選択項目!$L$15,VLOOKUP('新規登録用（本体）'!U228,※編集不可※選択項目!$P$14:$S$25,4,TRUE),AZ228)</f>
        <v/>
      </c>
      <c r="AZ228" s="224" t="str">
        <f>IF(BR228=※編集不可※選択項目!$L$27,VLOOKUP('新規登録用（本体）'!U228,※編集不可※選択項目!$P$26:$S$41,4,TRUE),BA228)</f>
        <v/>
      </c>
      <c r="BA228" s="224" t="str">
        <f>IF(BR228=※編集不可※選択項目!$L$43,VLOOKUP('新規登録用（本体）'!U228,※編集不可※選択項目!$P$42:$S$46,4,TRUE),BB228)</f>
        <v/>
      </c>
      <c r="BB228" s="224" t="str">
        <f>IF(BR228=※編集不可※選択項目!$L$48,VLOOKUP('新規登録用（本体）'!U228,※編集不可※選択項目!$P$47:$S$51,4,TRUE),"")</f>
        <v/>
      </c>
      <c r="BC228" s="225">
        <f>IFERROR(VLOOKUP(Y228&amp;G228&amp;H228,※編集不可※選択項目!X:Y,2,FALSE),0)</f>
        <v>0</v>
      </c>
      <c r="BD228" s="225">
        <f t="shared" si="94"/>
        <v>0</v>
      </c>
      <c r="BE228" s="225"/>
      <c r="BF228" s="225"/>
      <c r="BG228" s="225"/>
      <c r="BH228" s="225" t="str">
        <f t="shared" si="101"/>
        <v/>
      </c>
      <c r="BI228" s="226">
        <f t="shared" si="102"/>
        <v>0</v>
      </c>
      <c r="BJ228" s="226">
        <f t="shared" si="103"/>
        <v>0</v>
      </c>
      <c r="BK228" s="262">
        <f t="shared" si="97"/>
        <v>0</v>
      </c>
      <c r="BL228" s="226">
        <f t="shared" si="86"/>
        <v>0</v>
      </c>
      <c r="BM228" s="226" t="str">
        <f t="shared" si="104"/>
        <v/>
      </c>
      <c r="BN228" s="227">
        <f t="shared" si="105"/>
        <v>0</v>
      </c>
      <c r="BO228" s="227">
        <f t="shared" si="87"/>
        <v>0</v>
      </c>
      <c r="BP228" s="208" t="str">
        <f t="shared" si="88"/>
        <v>＜従来枠＞0 ＜トップ性能枠＞0</v>
      </c>
      <c r="BQ228" s="208" t="str">
        <f>'新規登録用（本体）'!G228&amp;'新規登録用（本体）'!H228&amp;'新規登録用（本体）'!I228</f>
        <v/>
      </c>
      <c r="BR228" s="126" t="str">
        <f t="shared" si="106"/>
        <v/>
      </c>
      <c r="BS228" s="208" t="str">
        <f t="shared" si="107"/>
        <v/>
      </c>
      <c r="BT228" s="227">
        <f t="shared" si="95"/>
        <v>0</v>
      </c>
    </row>
    <row r="229" spans="1:72" s="208" customFormat="1" ht="25.35" customHeight="1" x14ac:dyDescent="0.2">
      <c r="A229" s="210">
        <f t="shared" si="89"/>
        <v>218</v>
      </c>
      <c r="B229" s="171" t="str">
        <f t="shared" si="85"/>
        <v/>
      </c>
      <c r="C229" s="44"/>
      <c r="D229" s="17" t="str">
        <f t="shared" si="90"/>
        <v/>
      </c>
      <c r="E229" s="17" t="str">
        <f t="shared" si="91"/>
        <v/>
      </c>
      <c r="F229" s="97"/>
      <c r="G229" s="16"/>
      <c r="H229" s="15"/>
      <c r="I229" s="17" t="str">
        <f>IF(OR(G229="",H229="",U229=""),"",IFERROR(VLOOKUP(G229&amp;H229&amp;U229,※編集不可※選択項目!$M$3:$R$51,5,FALSE),"該当なし"))</f>
        <v/>
      </c>
      <c r="J229" s="97"/>
      <c r="K229" s="15"/>
      <c r="L229" s="248"/>
      <c r="M229" s="15"/>
      <c r="N229" s="97"/>
      <c r="O229" s="97"/>
      <c r="P229" s="97"/>
      <c r="Q229" s="97"/>
      <c r="R229" s="97"/>
      <c r="S229" s="18" t="str">
        <f t="shared" si="98"/>
        <v/>
      </c>
      <c r="T229" s="15"/>
      <c r="U229" s="15"/>
      <c r="V229" s="15"/>
      <c r="W229" s="15"/>
      <c r="X229" s="15"/>
      <c r="Y229" s="15"/>
      <c r="Z229" s="16"/>
      <c r="AA229" s="16"/>
      <c r="AB229" s="101" t="str">
        <f>IF($C229&lt;&gt;"",※編集不可※選択項目!$J$2,"")</f>
        <v/>
      </c>
      <c r="AC229" s="23"/>
      <c r="AD229" s="97"/>
      <c r="AE229" s="99"/>
      <c r="AF229" s="201" t="str">
        <f t="shared" si="96"/>
        <v>-</v>
      </c>
      <c r="AG229" s="219"/>
      <c r="AH229" s="220"/>
      <c r="AI229" s="121" t="str">
        <f t="shared" si="92"/>
        <v/>
      </c>
      <c r="AJ229" s="221"/>
      <c r="AK229" s="222"/>
      <c r="AL229" s="223"/>
      <c r="AM229" s="224">
        <f>IFERROR(INDEX(※編集不可※選択項目!$R$3:$R$51,MATCH(BQ229,※編集不可※選択項目!$T$3:$T$51,0)),0)</f>
        <v>0</v>
      </c>
      <c r="AN229" s="224" t="str">
        <f t="shared" si="99"/>
        <v/>
      </c>
      <c r="AO229" s="224" t="str">
        <f>IF(BR229=※編集不可※選択項目!$L$3,VLOOKUP('新規登録用（本体）'!U229,※編集不可※選択項目!$P$2:$R$13,3,TRUE),AP229)</f>
        <v/>
      </c>
      <c r="AP229" s="224" t="str">
        <f>IF(BR229=※編集不可※選択項目!$L$15,VLOOKUP('新規登録用（本体）'!U229,※編集不可※選択項目!$P$14:$R$25,3,TRUE),AQ229)</f>
        <v/>
      </c>
      <c r="AQ229" s="224" t="str">
        <f>IF(BR229=※編集不可※選択項目!$L$27,VLOOKUP('新規登録用（本体）'!U229,※編集不可※選択項目!$P$26:$R$41,3,TRUE),AR229)</f>
        <v/>
      </c>
      <c r="AR229" s="224" t="str">
        <f>IF(BR229=※編集不可※選択項目!$L$43,VLOOKUP('新規登録用（本体）'!U229,※編集不可※選択項目!$P$42:$R$46,3,TRUE),AS229)</f>
        <v/>
      </c>
      <c r="AS229" s="224" t="str">
        <f>IF(BR229=※編集不可※選択項目!$L$48,VLOOKUP('新規登録用（本体）'!U229,※編集不可※選択項目!$P$47:$R$51,3,TRUE),"")</f>
        <v/>
      </c>
      <c r="AT229" s="225">
        <f>IFERROR(VLOOKUP(Y229&amp;G229&amp;H229,※編集不可※選択項目!X:Y,2,FALSE),0)</f>
        <v>0</v>
      </c>
      <c r="AU229" s="224">
        <f t="shared" si="93"/>
        <v>0</v>
      </c>
      <c r="AV229" s="224">
        <f>IFERROR(INDEX(※編集不可※選択項目!$S$3:$S$51,MATCH(BQ229,※編集不可※選択項目!$T$3:$T$51,0)),0)</f>
        <v>0</v>
      </c>
      <c r="AW229" s="224" t="str">
        <f t="shared" si="100"/>
        <v/>
      </c>
      <c r="AX229" s="224" t="str">
        <f>IF(BR229=※編集不可※選択項目!$L$3,VLOOKUP('新規登録用（本体）'!U229,※編集不可※選択項目!$P$2:$S$13,4,TRUE),AY229)</f>
        <v/>
      </c>
      <c r="AY229" s="224" t="str">
        <f>IF(BR229=※編集不可※選択項目!$L$15,VLOOKUP('新規登録用（本体）'!U229,※編集不可※選択項目!$P$14:$S$25,4,TRUE),AZ229)</f>
        <v/>
      </c>
      <c r="AZ229" s="224" t="str">
        <f>IF(BR229=※編集不可※選択項目!$L$27,VLOOKUP('新規登録用（本体）'!U229,※編集不可※選択項目!$P$26:$S$41,4,TRUE),BA229)</f>
        <v/>
      </c>
      <c r="BA229" s="224" t="str">
        <f>IF(BR229=※編集不可※選択項目!$L$43,VLOOKUP('新規登録用（本体）'!U229,※編集不可※選択項目!$P$42:$S$46,4,TRUE),BB229)</f>
        <v/>
      </c>
      <c r="BB229" s="224" t="str">
        <f>IF(BR229=※編集不可※選択項目!$L$48,VLOOKUP('新規登録用（本体）'!U229,※編集不可※選択項目!$P$47:$S$51,4,TRUE),"")</f>
        <v/>
      </c>
      <c r="BC229" s="225">
        <f>IFERROR(VLOOKUP(Y229&amp;G229&amp;H229,※編集不可※選択項目!X:Y,2,FALSE),0)</f>
        <v>0</v>
      </c>
      <c r="BD229" s="225">
        <f t="shared" si="94"/>
        <v>0</v>
      </c>
      <c r="BE229" s="225"/>
      <c r="BF229" s="225"/>
      <c r="BG229" s="225"/>
      <c r="BH229" s="225" t="str">
        <f t="shared" si="101"/>
        <v/>
      </c>
      <c r="BI229" s="226">
        <f t="shared" si="102"/>
        <v>0</v>
      </c>
      <c r="BJ229" s="226">
        <f t="shared" si="103"/>
        <v>0</v>
      </c>
      <c r="BK229" s="262">
        <f t="shared" si="97"/>
        <v>0</v>
      </c>
      <c r="BL229" s="226">
        <f t="shared" si="86"/>
        <v>0</v>
      </c>
      <c r="BM229" s="226" t="str">
        <f t="shared" si="104"/>
        <v/>
      </c>
      <c r="BN229" s="227">
        <f t="shared" si="105"/>
        <v>0</v>
      </c>
      <c r="BO229" s="227">
        <f t="shared" si="87"/>
        <v>0</v>
      </c>
      <c r="BP229" s="208" t="str">
        <f t="shared" si="88"/>
        <v>＜従来枠＞0 ＜トップ性能枠＞0</v>
      </c>
      <c r="BQ229" s="208" t="str">
        <f>'新規登録用（本体）'!G229&amp;'新規登録用（本体）'!H229&amp;'新規登録用（本体）'!I229</f>
        <v/>
      </c>
      <c r="BR229" s="126" t="str">
        <f t="shared" si="106"/>
        <v/>
      </c>
      <c r="BS229" s="208" t="str">
        <f t="shared" si="107"/>
        <v/>
      </c>
      <c r="BT229" s="227">
        <f t="shared" si="95"/>
        <v>0</v>
      </c>
    </row>
    <row r="230" spans="1:72" s="208" customFormat="1" ht="25.35" customHeight="1" x14ac:dyDescent="0.2">
      <c r="A230" s="210">
        <f t="shared" si="89"/>
        <v>219</v>
      </c>
      <c r="B230" s="171" t="str">
        <f t="shared" si="85"/>
        <v/>
      </c>
      <c r="C230" s="44"/>
      <c r="D230" s="17" t="str">
        <f t="shared" si="90"/>
        <v/>
      </c>
      <c r="E230" s="17" t="str">
        <f t="shared" si="91"/>
        <v/>
      </c>
      <c r="F230" s="97"/>
      <c r="G230" s="16"/>
      <c r="H230" s="15"/>
      <c r="I230" s="17" t="str">
        <f>IF(OR(G230="",H230="",U230=""),"",IFERROR(VLOOKUP(G230&amp;H230&amp;U230,※編集不可※選択項目!$M$3:$R$51,5,FALSE),"該当なし"))</f>
        <v/>
      </c>
      <c r="J230" s="97"/>
      <c r="K230" s="15"/>
      <c r="L230" s="248"/>
      <c r="M230" s="15"/>
      <c r="N230" s="97"/>
      <c r="O230" s="97"/>
      <c r="P230" s="97"/>
      <c r="Q230" s="97"/>
      <c r="R230" s="97"/>
      <c r="S230" s="18" t="str">
        <f t="shared" si="98"/>
        <v/>
      </c>
      <c r="T230" s="15"/>
      <c r="U230" s="15"/>
      <c r="V230" s="15"/>
      <c r="W230" s="15"/>
      <c r="X230" s="15"/>
      <c r="Y230" s="15"/>
      <c r="Z230" s="16"/>
      <c r="AA230" s="16"/>
      <c r="AB230" s="101" t="str">
        <f>IF($C230&lt;&gt;"",※編集不可※選択項目!$J$2,"")</f>
        <v/>
      </c>
      <c r="AC230" s="23"/>
      <c r="AD230" s="97"/>
      <c r="AE230" s="99"/>
      <c r="AF230" s="201" t="str">
        <f t="shared" si="96"/>
        <v>-</v>
      </c>
      <c r="AG230" s="219"/>
      <c r="AH230" s="220"/>
      <c r="AI230" s="121" t="str">
        <f t="shared" si="92"/>
        <v/>
      </c>
      <c r="AJ230" s="221"/>
      <c r="AK230" s="222"/>
      <c r="AL230" s="223"/>
      <c r="AM230" s="224">
        <f>IFERROR(INDEX(※編集不可※選択項目!$R$3:$R$51,MATCH(BQ230,※編集不可※選択項目!$T$3:$T$51,0)),0)</f>
        <v>0</v>
      </c>
      <c r="AN230" s="224" t="str">
        <f t="shared" si="99"/>
        <v/>
      </c>
      <c r="AO230" s="224" t="str">
        <f>IF(BR230=※編集不可※選択項目!$L$3,VLOOKUP('新規登録用（本体）'!U230,※編集不可※選択項目!$P$2:$R$13,3,TRUE),AP230)</f>
        <v/>
      </c>
      <c r="AP230" s="224" t="str">
        <f>IF(BR230=※編集不可※選択項目!$L$15,VLOOKUP('新規登録用（本体）'!U230,※編集不可※選択項目!$P$14:$R$25,3,TRUE),AQ230)</f>
        <v/>
      </c>
      <c r="AQ230" s="224" t="str">
        <f>IF(BR230=※編集不可※選択項目!$L$27,VLOOKUP('新規登録用（本体）'!U230,※編集不可※選択項目!$P$26:$R$41,3,TRUE),AR230)</f>
        <v/>
      </c>
      <c r="AR230" s="224" t="str">
        <f>IF(BR230=※編集不可※選択項目!$L$43,VLOOKUP('新規登録用（本体）'!U230,※編集不可※選択項目!$P$42:$R$46,3,TRUE),AS230)</f>
        <v/>
      </c>
      <c r="AS230" s="224" t="str">
        <f>IF(BR230=※編集不可※選択項目!$L$48,VLOOKUP('新規登録用（本体）'!U230,※編集不可※選択項目!$P$47:$R$51,3,TRUE),"")</f>
        <v/>
      </c>
      <c r="AT230" s="225">
        <f>IFERROR(VLOOKUP(Y230&amp;G230&amp;H230,※編集不可※選択項目!X:Y,2,FALSE),0)</f>
        <v>0</v>
      </c>
      <c r="AU230" s="224">
        <f t="shared" si="93"/>
        <v>0</v>
      </c>
      <c r="AV230" s="224">
        <f>IFERROR(INDEX(※編集不可※選択項目!$S$3:$S$51,MATCH(BQ230,※編集不可※選択項目!$T$3:$T$51,0)),0)</f>
        <v>0</v>
      </c>
      <c r="AW230" s="224" t="str">
        <f t="shared" si="100"/>
        <v/>
      </c>
      <c r="AX230" s="224" t="str">
        <f>IF(BR230=※編集不可※選択項目!$L$3,VLOOKUP('新規登録用（本体）'!U230,※編集不可※選択項目!$P$2:$S$13,4,TRUE),AY230)</f>
        <v/>
      </c>
      <c r="AY230" s="224" t="str">
        <f>IF(BR230=※編集不可※選択項目!$L$15,VLOOKUP('新規登録用（本体）'!U230,※編集不可※選択項目!$P$14:$S$25,4,TRUE),AZ230)</f>
        <v/>
      </c>
      <c r="AZ230" s="224" t="str">
        <f>IF(BR230=※編集不可※選択項目!$L$27,VLOOKUP('新規登録用（本体）'!U230,※編集不可※選択項目!$P$26:$S$41,4,TRUE),BA230)</f>
        <v/>
      </c>
      <c r="BA230" s="224" t="str">
        <f>IF(BR230=※編集不可※選択項目!$L$43,VLOOKUP('新規登録用（本体）'!U230,※編集不可※選択項目!$P$42:$S$46,4,TRUE),BB230)</f>
        <v/>
      </c>
      <c r="BB230" s="224" t="str">
        <f>IF(BR230=※編集不可※選択項目!$L$48,VLOOKUP('新規登録用（本体）'!U230,※編集不可※選択項目!$P$47:$S$51,4,TRUE),"")</f>
        <v/>
      </c>
      <c r="BC230" s="225">
        <f>IFERROR(VLOOKUP(Y230&amp;G230&amp;H230,※編集不可※選択項目!X:Y,2,FALSE),0)</f>
        <v>0</v>
      </c>
      <c r="BD230" s="225">
        <f t="shared" si="94"/>
        <v>0</v>
      </c>
      <c r="BE230" s="225"/>
      <c r="BF230" s="225"/>
      <c r="BG230" s="225"/>
      <c r="BH230" s="225" t="str">
        <f t="shared" si="101"/>
        <v/>
      </c>
      <c r="BI230" s="226">
        <f t="shared" si="102"/>
        <v>0</v>
      </c>
      <c r="BJ230" s="226">
        <f t="shared" si="103"/>
        <v>0</v>
      </c>
      <c r="BK230" s="262">
        <f t="shared" si="97"/>
        <v>0</v>
      </c>
      <c r="BL230" s="226">
        <f t="shared" si="86"/>
        <v>0</v>
      </c>
      <c r="BM230" s="226" t="str">
        <f t="shared" si="104"/>
        <v/>
      </c>
      <c r="BN230" s="227">
        <f t="shared" si="105"/>
        <v>0</v>
      </c>
      <c r="BO230" s="227">
        <f t="shared" si="87"/>
        <v>0</v>
      </c>
      <c r="BP230" s="208" t="str">
        <f t="shared" si="88"/>
        <v>＜従来枠＞0 ＜トップ性能枠＞0</v>
      </c>
      <c r="BQ230" s="208" t="str">
        <f>'新規登録用（本体）'!G230&amp;'新規登録用（本体）'!H230&amp;'新規登録用（本体）'!I230</f>
        <v/>
      </c>
      <c r="BR230" s="126" t="str">
        <f t="shared" si="106"/>
        <v/>
      </c>
      <c r="BS230" s="208" t="str">
        <f t="shared" si="107"/>
        <v/>
      </c>
      <c r="BT230" s="227">
        <f t="shared" si="95"/>
        <v>0</v>
      </c>
    </row>
    <row r="231" spans="1:72" s="208" customFormat="1" ht="25.35" customHeight="1" x14ac:dyDescent="0.2">
      <c r="A231" s="210">
        <f t="shared" si="89"/>
        <v>220</v>
      </c>
      <c r="B231" s="171" t="str">
        <f t="shared" si="85"/>
        <v/>
      </c>
      <c r="C231" s="44"/>
      <c r="D231" s="17" t="str">
        <f t="shared" si="90"/>
        <v/>
      </c>
      <c r="E231" s="17" t="str">
        <f t="shared" si="91"/>
        <v/>
      </c>
      <c r="F231" s="97"/>
      <c r="G231" s="16"/>
      <c r="H231" s="15"/>
      <c r="I231" s="17" t="str">
        <f>IF(OR(G231="",H231="",U231=""),"",IFERROR(VLOOKUP(G231&amp;H231&amp;U231,※編集不可※選択項目!$M$3:$R$51,5,FALSE),"該当なし"))</f>
        <v/>
      </c>
      <c r="J231" s="97"/>
      <c r="K231" s="15"/>
      <c r="L231" s="248"/>
      <c r="M231" s="15"/>
      <c r="N231" s="97"/>
      <c r="O231" s="97"/>
      <c r="P231" s="97"/>
      <c r="Q231" s="97"/>
      <c r="R231" s="97"/>
      <c r="S231" s="18" t="str">
        <f t="shared" si="98"/>
        <v/>
      </c>
      <c r="T231" s="15"/>
      <c r="U231" s="15"/>
      <c r="V231" s="15"/>
      <c r="W231" s="15"/>
      <c r="X231" s="15"/>
      <c r="Y231" s="15"/>
      <c r="Z231" s="16"/>
      <c r="AA231" s="16"/>
      <c r="AB231" s="101" t="str">
        <f>IF($C231&lt;&gt;"",※編集不可※選択項目!$J$2,"")</f>
        <v/>
      </c>
      <c r="AC231" s="23"/>
      <c r="AD231" s="97"/>
      <c r="AE231" s="99"/>
      <c r="AF231" s="201" t="str">
        <f t="shared" si="96"/>
        <v>-</v>
      </c>
      <c r="AG231" s="219"/>
      <c r="AH231" s="220"/>
      <c r="AI231" s="121" t="str">
        <f t="shared" si="92"/>
        <v/>
      </c>
      <c r="AJ231" s="221"/>
      <c r="AK231" s="222"/>
      <c r="AL231" s="223"/>
      <c r="AM231" s="224">
        <f>IFERROR(INDEX(※編集不可※選択項目!$R$3:$R$51,MATCH(BQ231,※編集不可※選択項目!$T$3:$T$51,0)),0)</f>
        <v>0</v>
      </c>
      <c r="AN231" s="224" t="str">
        <f t="shared" si="99"/>
        <v/>
      </c>
      <c r="AO231" s="224" t="str">
        <f>IF(BR231=※編集不可※選択項目!$L$3,VLOOKUP('新規登録用（本体）'!U231,※編集不可※選択項目!$P$2:$R$13,3,TRUE),AP231)</f>
        <v/>
      </c>
      <c r="AP231" s="224" t="str">
        <f>IF(BR231=※編集不可※選択項目!$L$15,VLOOKUP('新規登録用（本体）'!U231,※編集不可※選択項目!$P$14:$R$25,3,TRUE),AQ231)</f>
        <v/>
      </c>
      <c r="AQ231" s="224" t="str">
        <f>IF(BR231=※編集不可※選択項目!$L$27,VLOOKUP('新規登録用（本体）'!U231,※編集不可※選択項目!$P$26:$R$41,3,TRUE),AR231)</f>
        <v/>
      </c>
      <c r="AR231" s="224" t="str">
        <f>IF(BR231=※編集不可※選択項目!$L$43,VLOOKUP('新規登録用（本体）'!U231,※編集不可※選択項目!$P$42:$R$46,3,TRUE),AS231)</f>
        <v/>
      </c>
      <c r="AS231" s="224" t="str">
        <f>IF(BR231=※編集不可※選択項目!$L$48,VLOOKUP('新規登録用（本体）'!U231,※編集不可※選択項目!$P$47:$R$51,3,TRUE),"")</f>
        <v/>
      </c>
      <c r="AT231" s="225">
        <f>IFERROR(VLOOKUP(Y231&amp;G231&amp;H231,※編集不可※選択項目!X:Y,2,FALSE),0)</f>
        <v>0</v>
      </c>
      <c r="AU231" s="224">
        <f t="shared" si="93"/>
        <v>0</v>
      </c>
      <c r="AV231" s="224">
        <f>IFERROR(INDEX(※編集不可※選択項目!$S$3:$S$51,MATCH(BQ231,※編集不可※選択項目!$T$3:$T$51,0)),0)</f>
        <v>0</v>
      </c>
      <c r="AW231" s="224" t="str">
        <f t="shared" si="100"/>
        <v/>
      </c>
      <c r="AX231" s="224" t="str">
        <f>IF(BR231=※編集不可※選択項目!$L$3,VLOOKUP('新規登録用（本体）'!U231,※編集不可※選択項目!$P$2:$S$13,4,TRUE),AY231)</f>
        <v/>
      </c>
      <c r="AY231" s="224" t="str">
        <f>IF(BR231=※編集不可※選択項目!$L$15,VLOOKUP('新規登録用（本体）'!U231,※編集不可※選択項目!$P$14:$S$25,4,TRUE),AZ231)</f>
        <v/>
      </c>
      <c r="AZ231" s="224" t="str">
        <f>IF(BR231=※編集不可※選択項目!$L$27,VLOOKUP('新規登録用（本体）'!U231,※編集不可※選択項目!$P$26:$S$41,4,TRUE),BA231)</f>
        <v/>
      </c>
      <c r="BA231" s="224" t="str">
        <f>IF(BR231=※編集不可※選択項目!$L$43,VLOOKUP('新規登録用（本体）'!U231,※編集不可※選択項目!$P$42:$S$46,4,TRUE),BB231)</f>
        <v/>
      </c>
      <c r="BB231" s="224" t="str">
        <f>IF(BR231=※編集不可※選択項目!$L$48,VLOOKUP('新規登録用（本体）'!U231,※編集不可※選択項目!$P$47:$S$51,4,TRUE),"")</f>
        <v/>
      </c>
      <c r="BC231" s="225">
        <f>IFERROR(VLOOKUP(Y231&amp;G231&amp;H231,※編集不可※選択項目!X:Y,2,FALSE),0)</f>
        <v>0</v>
      </c>
      <c r="BD231" s="225">
        <f t="shared" si="94"/>
        <v>0</v>
      </c>
      <c r="BE231" s="225"/>
      <c r="BF231" s="225"/>
      <c r="BG231" s="225"/>
      <c r="BH231" s="225" t="str">
        <f t="shared" si="101"/>
        <v/>
      </c>
      <c r="BI231" s="226">
        <f t="shared" si="102"/>
        <v>0</v>
      </c>
      <c r="BJ231" s="226">
        <f t="shared" si="103"/>
        <v>0</v>
      </c>
      <c r="BK231" s="262">
        <f t="shared" si="97"/>
        <v>0</v>
      </c>
      <c r="BL231" s="226">
        <f t="shared" si="86"/>
        <v>0</v>
      </c>
      <c r="BM231" s="226" t="str">
        <f t="shared" si="104"/>
        <v/>
      </c>
      <c r="BN231" s="227">
        <f t="shared" si="105"/>
        <v>0</v>
      </c>
      <c r="BO231" s="227">
        <f t="shared" si="87"/>
        <v>0</v>
      </c>
      <c r="BP231" s="208" t="str">
        <f t="shared" si="88"/>
        <v>＜従来枠＞0 ＜トップ性能枠＞0</v>
      </c>
      <c r="BQ231" s="208" t="str">
        <f>'新規登録用（本体）'!G231&amp;'新規登録用（本体）'!H231&amp;'新規登録用（本体）'!I231</f>
        <v/>
      </c>
      <c r="BR231" s="126" t="str">
        <f t="shared" si="106"/>
        <v/>
      </c>
      <c r="BS231" s="208" t="str">
        <f t="shared" si="107"/>
        <v/>
      </c>
      <c r="BT231" s="227">
        <f t="shared" si="95"/>
        <v>0</v>
      </c>
    </row>
    <row r="232" spans="1:72" s="208" customFormat="1" ht="25.35" customHeight="1" x14ac:dyDescent="0.2">
      <c r="A232" s="210">
        <f t="shared" si="89"/>
        <v>221</v>
      </c>
      <c r="B232" s="171" t="str">
        <f t="shared" si="85"/>
        <v/>
      </c>
      <c r="C232" s="44"/>
      <c r="D232" s="17" t="str">
        <f t="shared" si="90"/>
        <v/>
      </c>
      <c r="E232" s="17" t="str">
        <f t="shared" si="91"/>
        <v/>
      </c>
      <c r="F232" s="97"/>
      <c r="G232" s="16"/>
      <c r="H232" s="15"/>
      <c r="I232" s="17" t="str">
        <f>IF(OR(G232="",H232="",U232=""),"",IFERROR(VLOOKUP(G232&amp;H232&amp;U232,※編集不可※選択項目!$M$3:$R$51,5,FALSE),"該当なし"))</f>
        <v/>
      </c>
      <c r="J232" s="97"/>
      <c r="K232" s="15"/>
      <c r="L232" s="248"/>
      <c r="M232" s="15"/>
      <c r="N232" s="97"/>
      <c r="O232" s="97"/>
      <c r="P232" s="97"/>
      <c r="Q232" s="97"/>
      <c r="R232" s="97"/>
      <c r="S232" s="18" t="str">
        <f t="shared" si="98"/>
        <v/>
      </c>
      <c r="T232" s="15"/>
      <c r="U232" s="15"/>
      <c r="V232" s="15"/>
      <c r="W232" s="15"/>
      <c r="X232" s="15"/>
      <c r="Y232" s="15"/>
      <c r="Z232" s="16"/>
      <c r="AA232" s="16"/>
      <c r="AB232" s="101" t="str">
        <f>IF($C232&lt;&gt;"",※編集不可※選択項目!$J$2,"")</f>
        <v/>
      </c>
      <c r="AC232" s="23"/>
      <c r="AD232" s="97"/>
      <c r="AE232" s="99"/>
      <c r="AF232" s="201" t="str">
        <f t="shared" si="96"/>
        <v>-</v>
      </c>
      <c r="AG232" s="219"/>
      <c r="AH232" s="220"/>
      <c r="AI232" s="121" t="str">
        <f t="shared" si="92"/>
        <v/>
      </c>
      <c r="AJ232" s="221"/>
      <c r="AK232" s="222"/>
      <c r="AL232" s="223"/>
      <c r="AM232" s="224">
        <f>IFERROR(INDEX(※編集不可※選択項目!$R$3:$R$51,MATCH(BQ232,※編集不可※選択項目!$T$3:$T$51,0)),0)</f>
        <v>0</v>
      </c>
      <c r="AN232" s="224" t="str">
        <f t="shared" si="99"/>
        <v/>
      </c>
      <c r="AO232" s="224" t="str">
        <f>IF(BR232=※編集不可※選択項目!$L$3,VLOOKUP('新規登録用（本体）'!U232,※編集不可※選択項目!$P$2:$R$13,3,TRUE),AP232)</f>
        <v/>
      </c>
      <c r="AP232" s="224" t="str">
        <f>IF(BR232=※編集不可※選択項目!$L$15,VLOOKUP('新規登録用（本体）'!U232,※編集不可※選択項目!$P$14:$R$25,3,TRUE),AQ232)</f>
        <v/>
      </c>
      <c r="AQ232" s="224" t="str">
        <f>IF(BR232=※編集不可※選択項目!$L$27,VLOOKUP('新規登録用（本体）'!U232,※編集不可※選択項目!$P$26:$R$41,3,TRUE),AR232)</f>
        <v/>
      </c>
      <c r="AR232" s="224" t="str">
        <f>IF(BR232=※編集不可※選択項目!$L$43,VLOOKUP('新規登録用（本体）'!U232,※編集不可※選択項目!$P$42:$R$46,3,TRUE),AS232)</f>
        <v/>
      </c>
      <c r="AS232" s="224" t="str">
        <f>IF(BR232=※編集不可※選択項目!$L$48,VLOOKUP('新規登録用（本体）'!U232,※編集不可※選択項目!$P$47:$R$51,3,TRUE),"")</f>
        <v/>
      </c>
      <c r="AT232" s="225">
        <f>IFERROR(VLOOKUP(Y232&amp;G232&amp;H232,※編集不可※選択項目!X:Y,2,FALSE),0)</f>
        <v>0</v>
      </c>
      <c r="AU232" s="224">
        <f t="shared" si="93"/>
        <v>0</v>
      </c>
      <c r="AV232" s="224">
        <f>IFERROR(INDEX(※編集不可※選択項目!$S$3:$S$51,MATCH(BQ232,※編集不可※選択項目!$T$3:$T$51,0)),0)</f>
        <v>0</v>
      </c>
      <c r="AW232" s="224" t="str">
        <f t="shared" si="100"/>
        <v/>
      </c>
      <c r="AX232" s="224" t="str">
        <f>IF(BR232=※編集不可※選択項目!$L$3,VLOOKUP('新規登録用（本体）'!U232,※編集不可※選択項目!$P$2:$S$13,4,TRUE),AY232)</f>
        <v/>
      </c>
      <c r="AY232" s="224" t="str">
        <f>IF(BR232=※編集不可※選択項目!$L$15,VLOOKUP('新規登録用（本体）'!U232,※編集不可※選択項目!$P$14:$S$25,4,TRUE),AZ232)</f>
        <v/>
      </c>
      <c r="AZ232" s="224" t="str">
        <f>IF(BR232=※編集不可※選択項目!$L$27,VLOOKUP('新規登録用（本体）'!U232,※編集不可※選択項目!$P$26:$S$41,4,TRUE),BA232)</f>
        <v/>
      </c>
      <c r="BA232" s="224" t="str">
        <f>IF(BR232=※編集不可※選択項目!$L$43,VLOOKUP('新規登録用（本体）'!U232,※編集不可※選択項目!$P$42:$S$46,4,TRUE),BB232)</f>
        <v/>
      </c>
      <c r="BB232" s="224" t="str">
        <f>IF(BR232=※編集不可※選択項目!$L$48,VLOOKUP('新規登録用（本体）'!U232,※編集不可※選択項目!$P$47:$S$51,4,TRUE),"")</f>
        <v/>
      </c>
      <c r="BC232" s="225">
        <f>IFERROR(VLOOKUP(Y232&amp;G232&amp;H232,※編集不可※選択項目!X:Y,2,FALSE),0)</f>
        <v>0</v>
      </c>
      <c r="BD232" s="225">
        <f t="shared" si="94"/>
        <v>0</v>
      </c>
      <c r="BE232" s="225"/>
      <c r="BF232" s="225"/>
      <c r="BG232" s="225"/>
      <c r="BH232" s="225" t="str">
        <f t="shared" si="101"/>
        <v/>
      </c>
      <c r="BI232" s="226">
        <f t="shared" si="102"/>
        <v>0</v>
      </c>
      <c r="BJ232" s="226">
        <f t="shared" si="103"/>
        <v>0</v>
      </c>
      <c r="BK232" s="262">
        <f t="shared" si="97"/>
        <v>0</v>
      </c>
      <c r="BL232" s="226">
        <f t="shared" si="86"/>
        <v>0</v>
      </c>
      <c r="BM232" s="226" t="str">
        <f t="shared" si="104"/>
        <v/>
      </c>
      <c r="BN232" s="227">
        <f t="shared" si="105"/>
        <v>0</v>
      </c>
      <c r="BO232" s="227">
        <f t="shared" si="87"/>
        <v>0</v>
      </c>
      <c r="BP232" s="208" t="str">
        <f t="shared" si="88"/>
        <v>＜従来枠＞0 ＜トップ性能枠＞0</v>
      </c>
      <c r="BQ232" s="208" t="str">
        <f>'新規登録用（本体）'!G232&amp;'新規登録用（本体）'!H232&amp;'新規登録用（本体）'!I232</f>
        <v/>
      </c>
      <c r="BR232" s="126" t="str">
        <f t="shared" si="106"/>
        <v/>
      </c>
      <c r="BS232" s="208" t="str">
        <f t="shared" si="107"/>
        <v/>
      </c>
      <c r="BT232" s="227">
        <f t="shared" si="95"/>
        <v>0</v>
      </c>
    </row>
    <row r="233" spans="1:72" s="208" customFormat="1" ht="25.35" customHeight="1" x14ac:dyDescent="0.2">
      <c r="A233" s="210">
        <f t="shared" si="89"/>
        <v>222</v>
      </c>
      <c r="B233" s="171" t="str">
        <f t="shared" si="85"/>
        <v/>
      </c>
      <c r="C233" s="44"/>
      <c r="D233" s="17" t="str">
        <f t="shared" si="90"/>
        <v/>
      </c>
      <c r="E233" s="17" t="str">
        <f t="shared" si="91"/>
        <v/>
      </c>
      <c r="F233" s="97"/>
      <c r="G233" s="16"/>
      <c r="H233" s="15"/>
      <c r="I233" s="17" t="str">
        <f>IF(OR(G233="",H233="",U233=""),"",IFERROR(VLOOKUP(G233&amp;H233&amp;U233,※編集不可※選択項目!$M$3:$R$51,5,FALSE),"該当なし"))</f>
        <v/>
      </c>
      <c r="J233" s="97"/>
      <c r="K233" s="15"/>
      <c r="L233" s="248"/>
      <c r="M233" s="15"/>
      <c r="N233" s="97"/>
      <c r="O233" s="97"/>
      <c r="P233" s="97"/>
      <c r="Q233" s="97"/>
      <c r="R233" s="97"/>
      <c r="S233" s="18" t="str">
        <f t="shared" si="98"/>
        <v/>
      </c>
      <c r="T233" s="15"/>
      <c r="U233" s="15"/>
      <c r="V233" s="15"/>
      <c r="W233" s="15"/>
      <c r="X233" s="15"/>
      <c r="Y233" s="15"/>
      <c r="Z233" s="16"/>
      <c r="AA233" s="16"/>
      <c r="AB233" s="101" t="str">
        <f>IF($C233&lt;&gt;"",※編集不可※選択項目!$J$2,"")</f>
        <v/>
      </c>
      <c r="AC233" s="23"/>
      <c r="AD233" s="97"/>
      <c r="AE233" s="99"/>
      <c r="AF233" s="201" t="str">
        <f t="shared" si="96"/>
        <v>-</v>
      </c>
      <c r="AG233" s="219"/>
      <c r="AH233" s="220"/>
      <c r="AI233" s="121" t="str">
        <f t="shared" si="92"/>
        <v/>
      </c>
      <c r="AJ233" s="221"/>
      <c r="AK233" s="222"/>
      <c r="AL233" s="223"/>
      <c r="AM233" s="224">
        <f>IFERROR(INDEX(※編集不可※選択項目!$R$3:$R$51,MATCH(BQ233,※編集不可※選択項目!$T$3:$T$51,0)),0)</f>
        <v>0</v>
      </c>
      <c r="AN233" s="224" t="str">
        <f t="shared" si="99"/>
        <v/>
      </c>
      <c r="AO233" s="224" t="str">
        <f>IF(BR233=※編集不可※選択項目!$L$3,VLOOKUP('新規登録用（本体）'!U233,※編集不可※選択項目!$P$2:$R$13,3,TRUE),AP233)</f>
        <v/>
      </c>
      <c r="AP233" s="224" t="str">
        <f>IF(BR233=※編集不可※選択項目!$L$15,VLOOKUP('新規登録用（本体）'!U233,※編集不可※選択項目!$P$14:$R$25,3,TRUE),AQ233)</f>
        <v/>
      </c>
      <c r="AQ233" s="224" t="str">
        <f>IF(BR233=※編集不可※選択項目!$L$27,VLOOKUP('新規登録用（本体）'!U233,※編集不可※選択項目!$P$26:$R$41,3,TRUE),AR233)</f>
        <v/>
      </c>
      <c r="AR233" s="224" t="str">
        <f>IF(BR233=※編集不可※選択項目!$L$43,VLOOKUP('新規登録用（本体）'!U233,※編集不可※選択項目!$P$42:$R$46,3,TRUE),AS233)</f>
        <v/>
      </c>
      <c r="AS233" s="224" t="str">
        <f>IF(BR233=※編集不可※選択項目!$L$48,VLOOKUP('新規登録用（本体）'!U233,※編集不可※選択項目!$P$47:$R$51,3,TRUE),"")</f>
        <v/>
      </c>
      <c r="AT233" s="225">
        <f>IFERROR(VLOOKUP(Y233&amp;G233&amp;H233,※編集不可※選択項目!X:Y,2,FALSE),0)</f>
        <v>0</v>
      </c>
      <c r="AU233" s="224">
        <f t="shared" si="93"/>
        <v>0</v>
      </c>
      <c r="AV233" s="224">
        <f>IFERROR(INDEX(※編集不可※選択項目!$S$3:$S$51,MATCH(BQ233,※編集不可※選択項目!$T$3:$T$51,0)),0)</f>
        <v>0</v>
      </c>
      <c r="AW233" s="224" t="str">
        <f t="shared" si="100"/>
        <v/>
      </c>
      <c r="AX233" s="224" t="str">
        <f>IF(BR233=※編集不可※選択項目!$L$3,VLOOKUP('新規登録用（本体）'!U233,※編集不可※選択項目!$P$2:$S$13,4,TRUE),AY233)</f>
        <v/>
      </c>
      <c r="AY233" s="224" t="str">
        <f>IF(BR233=※編集不可※選択項目!$L$15,VLOOKUP('新規登録用（本体）'!U233,※編集不可※選択項目!$P$14:$S$25,4,TRUE),AZ233)</f>
        <v/>
      </c>
      <c r="AZ233" s="224" t="str">
        <f>IF(BR233=※編集不可※選択項目!$L$27,VLOOKUP('新規登録用（本体）'!U233,※編集不可※選択項目!$P$26:$S$41,4,TRUE),BA233)</f>
        <v/>
      </c>
      <c r="BA233" s="224" t="str">
        <f>IF(BR233=※編集不可※選択項目!$L$43,VLOOKUP('新規登録用（本体）'!U233,※編集不可※選択項目!$P$42:$S$46,4,TRUE),BB233)</f>
        <v/>
      </c>
      <c r="BB233" s="224" t="str">
        <f>IF(BR233=※編集不可※選択項目!$L$48,VLOOKUP('新規登録用（本体）'!U233,※編集不可※選択項目!$P$47:$S$51,4,TRUE),"")</f>
        <v/>
      </c>
      <c r="BC233" s="225">
        <f>IFERROR(VLOOKUP(Y233&amp;G233&amp;H233,※編集不可※選択項目!X:Y,2,FALSE),0)</f>
        <v>0</v>
      </c>
      <c r="BD233" s="225">
        <f t="shared" si="94"/>
        <v>0</v>
      </c>
      <c r="BE233" s="225"/>
      <c r="BF233" s="225"/>
      <c r="BG233" s="225"/>
      <c r="BH233" s="225" t="str">
        <f t="shared" si="101"/>
        <v/>
      </c>
      <c r="BI233" s="226">
        <f t="shared" si="102"/>
        <v>0</v>
      </c>
      <c r="BJ233" s="226">
        <f t="shared" si="103"/>
        <v>0</v>
      </c>
      <c r="BK233" s="262">
        <f t="shared" si="97"/>
        <v>0</v>
      </c>
      <c r="BL233" s="226">
        <f t="shared" si="86"/>
        <v>0</v>
      </c>
      <c r="BM233" s="226" t="str">
        <f t="shared" si="104"/>
        <v/>
      </c>
      <c r="BN233" s="227">
        <f t="shared" si="105"/>
        <v>0</v>
      </c>
      <c r="BO233" s="227">
        <f t="shared" si="87"/>
        <v>0</v>
      </c>
      <c r="BP233" s="208" t="str">
        <f t="shared" si="88"/>
        <v>＜従来枠＞0 ＜トップ性能枠＞0</v>
      </c>
      <c r="BQ233" s="208" t="str">
        <f>'新規登録用（本体）'!G233&amp;'新規登録用（本体）'!H233&amp;'新規登録用（本体）'!I233</f>
        <v/>
      </c>
      <c r="BR233" s="126" t="str">
        <f t="shared" si="106"/>
        <v/>
      </c>
      <c r="BS233" s="208" t="str">
        <f t="shared" si="107"/>
        <v/>
      </c>
      <c r="BT233" s="227">
        <f t="shared" si="95"/>
        <v>0</v>
      </c>
    </row>
    <row r="234" spans="1:72" s="208" customFormat="1" ht="25.35" customHeight="1" x14ac:dyDescent="0.2">
      <c r="A234" s="210">
        <f t="shared" si="89"/>
        <v>223</v>
      </c>
      <c r="B234" s="171" t="str">
        <f t="shared" si="85"/>
        <v/>
      </c>
      <c r="C234" s="44"/>
      <c r="D234" s="17" t="str">
        <f t="shared" si="90"/>
        <v/>
      </c>
      <c r="E234" s="17" t="str">
        <f t="shared" si="91"/>
        <v/>
      </c>
      <c r="F234" s="97"/>
      <c r="G234" s="16"/>
      <c r="H234" s="15"/>
      <c r="I234" s="17" t="str">
        <f>IF(OR(G234="",H234="",U234=""),"",IFERROR(VLOOKUP(G234&amp;H234&amp;U234,※編集不可※選択項目!$M$3:$R$51,5,FALSE),"該当なし"))</f>
        <v/>
      </c>
      <c r="J234" s="97"/>
      <c r="K234" s="15"/>
      <c r="L234" s="248"/>
      <c r="M234" s="15"/>
      <c r="N234" s="97"/>
      <c r="O234" s="97"/>
      <c r="P234" s="97"/>
      <c r="Q234" s="97"/>
      <c r="R234" s="97"/>
      <c r="S234" s="18" t="str">
        <f t="shared" si="98"/>
        <v/>
      </c>
      <c r="T234" s="15"/>
      <c r="U234" s="15"/>
      <c r="V234" s="15"/>
      <c r="W234" s="15"/>
      <c r="X234" s="15"/>
      <c r="Y234" s="15"/>
      <c r="Z234" s="16"/>
      <c r="AA234" s="16"/>
      <c r="AB234" s="101" t="str">
        <f>IF($C234&lt;&gt;"",※編集不可※選択項目!$J$2,"")</f>
        <v/>
      </c>
      <c r="AC234" s="23"/>
      <c r="AD234" s="97"/>
      <c r="AE234" s="99"/>
      <c r="AF234" s="201" t="str">
        <f t="shared" si="96"/>
        <v>-</v>
      </c>
      <c r="AG234" s="219"/>
      <c r="AH234" s="220"/>
      <c r="AI234" s="121" t="str">
        <f t="shared" si="92"/>
        <v/>
      </c>
      <c r="AJ234" s="221"/>
      <c r="AK234" s="222"/>
      <c r="AL234" s="223"/>
      <c r="AM234" s="224">
        <f>IFERROR(INDEX(※編集不可※選択項目!$R$3:$R$51,MATCH(BQ234,※編集不可※選択項目!$T$3:$T$51,0)),0)</f>
        <v>0</v>
      </c>
      <c r="AN234" s="224" t="str">
        <f t="shared" si="99"/>
        <v/>
      </c>
      <c r="AO234" s="224" t="str">
        <f>IF(BR234=※編集不可※選択項目!$L$3,VLOOKUP('新規登録用（本体）'!U234,※編集不可※選択項目!$P$2:$R$13,3,TRUE),AP234)</f>
        <v/>
      </c>
      <c r="AP234" s="224" t="str">
        <f>IF(BR234=※編集不可※選択項目!$L$15,VLOOKUP('新規登録用（本体）'!U234,※編集不可※選択項目!$P$14:$R$25,3,TRUE),AQ234)</f>
        <v/>
      </c>
      <c r="AQ234" s="224" t="str">
        <f>IF(BR234=※編集不可※選択項目!$L$27,VLOOKUP('新規登録用（本体）'!U234,※編集不可※選択項目!$P$26:$R$41,3,TRUE),AR234)</f>
        <v/>
      </c>
      <c r="AR234" s="224" t="str">
        <f>IF(BR234=※編集不可※選択項目!$L$43,VLOOKUP('新規登録用（本体）'!U234,※編集不可※選択項目!$P$42:$R$46,3,TRUE),AS234)</f>
        <v/>
      </c>
      <c r="AS234" s="224" t="str">
        <f>IF(BR234=※編集不可※選択項目!$L$48,VLOOKUP('新規登録用（本体）'!U234,※編集不可※選択項目!$P$47:$R$51,3,TRUE),"")</f>
        <v/>
      </c>
      <c r="AT234" s="225">
        <f>IFERROR(VLOOKUP(Y234&amp;G234&amp;H234,※編集不可※選択項目!X:Y,2,FALSE),0)</f>
        <v>0</v>
      </c>
      <c r="AU234" s="224">
        <f t="shared" si="93"/>
        <v>0</v>
      </c>
      <c r="AV234" s="224">
        <f>IFERROR(INDEX(※編集不可※選択項目!$S$3:$S$51,MATCH(BQ234,※編集不可※選択項目!$T$3:$T$51,0)),0)</f>
        <v>0</v>
      </c>
      <c r="AW234" s="224" t="str">
        <f t="shared" si="100"/>
        <v/>
      </c>
      <c r="AX234" s="224" t="str">
        <f>IF(BR234=※編集不可※選択項目!$L$3,VLOOKUP('新規登録用（本体）'!U234,※編集不可※選択項目!$P$2:$S$13,4,TRUE),AY234)</f>
        <v/>
      </c>
      <c r="AY234" s="224" t="str">
        <f>IF(BR234=※編集不可※選択項目!$L$15,VLOOKUP('新規登録用（本体）'!U234,※編集不可※選択項目!$P$14:$S$25,4,TRUE),AZ234)</f>
        <v/>
      </c>
      <c r="AZ234" s="224" t="str">
        <f>IF(BR234=※編集不可※選択項目!$L$27,VLOOKUP('新規登録用（本体）'!U234,※編集不可※選択項目!$P$26:$S$41,4,TRUE),BA234)</f>
        <v/>
      </c>
      <c r="BA234" s="224" t="str">
        <f>IF(BR234=※編集不可※選択項目!$L$43,VLOOKUP('新規登録用（本体）'!U234,※編集不可※選択項目!$P$42:$S$46,4,TRUE),BB234)</f>
        <v/>
      </c>
      <c r="BB234" s="224" t="str">
        <f>IF(BR234=※編集不可※選択項目!$L$48,VLOOKUP('新規登録用（本体）'!U234,※編集不可※選択項目!$P$47:$S$51,4,TRUE),"")</f>
        <v/>
      </c>
      <c r="BC234" s="225">
        <f>IFERROR(VLOOKUP(Y234&amp;G234&amp;H234,※編集不可※選択項目!X:Y,2,FALSE),0)</f>
        <v>0</v>
      </c>
      <c r="BD234" s="225">
        <f t="shared" si="94"/>
        <v>0</v>
      </c>
      <c r="BE234" s="225"/>
      <c r="BF234" s="225"/>
      <c r="BG234" s="225"/>
      <c r="BH234" s="225" t="str">
        <f t="shared" si="101"/>
        <v/>
      </c>
      <c r="BI234" s="226">
        <f t="shared" si="102"/>
        <v>0</v>
      </c>
      <c r="BJ234" s="226">
        <f t="shared" si="103"/>
        <v>0</v>
      </c>
      <c r="BK234" s="262">
        <f t="shared" si="97"/>
        <v>0</v>
      </c>
      <c r="BL234" s="226">
        <f t="shared" si="86"/>
        <v>0</v>
      </c>
      <c r="BM234" s="226" t="str">
        <f t="shared" si="104"/>
        <v/>
      </c>
      <c r="BN234" s="227">
        <f t="shared" si="105"/>
        <v>0</v>
      </c>
      <c r="BO234" s="227">
        <f t="shared" si="87"/>
        <v>0</v>
      </c>
      <c r="BP234" s="208" t="str">
        <f t="shared" si="88"/>
        <v>＜従来枠＞0 ＜トップ性能枠＞0</v>
      </c>
      <c r="BQ234" s="208" t="str">
        <f>'新規登録用（本体）'!G234&amp;'新規登録用（本体）'!H234&amp;'新規登録用（本体）'!I234</f>
        <v/>
      </c>
      <c r="BR234" s="126" t="str">
        <f t="shared" si="106"/>
        <v/>
      </c>
      <c r="BS234" s="208" t="str">
        <f t="shared" si="107"/>
        <v/>
      </c>
      <c r="BT234" s="227">
        <f t="shared" si="95"/>
        <v>0</v>
      </c>
    </row>
    <row r="235" spans="1:72" s="208" customFormat="1" ht="25.35" customHeight="1" x14ac:dyDescent="0.2">
      <c r="A235" s="210">
        <f t="shared" si="89"/>
        <v>224</v>
      </c>
      <c r="B235" s="171" t="str">
        <f t="shared" si="85"/>
        <v/>
      </c>
      <c r="C235" s="44"/>
      <c r="D235" s="17" t="str">
        <f t="shared" si="90"/>
        <v/>
      </c>
      <c r="E235" s="17" t="str">
        <f t="shared" si="91"/>
        <v/>
      </c>
      <c r="F235" s="97"/>
      <c r="G235" s="16"/>
      <c r="H235" s="15"/>
      <c r="I235" s="17" t="str">
        <f>IF(OR(G235="",H235="",U235=""),"",IFERROR(VLOOKUP(G235&amp;H235&amp;U235,※編集不可※選択項目!$M$3:$R$51,5,FALSE),"該当なし"))</f>
        <v/>
      </c>
      <c r="J235" s="97"/>
      <c r="K235" s="15"/>
      <c r="L235" s="248"/>
      <c r="M235" s="15"/>
      <c r="N235" s="97"/>
      <c r="O235" s="97"/>
      <c r="P235" s="97"/>
      <c r="Q235" s="97"/>
      <c r="R235" s="97"/>
      <c r="S235" s="18" t="str">
        <f t="shared" si="98"/>
        <v/>
      </c>
      <c r="T235" s="15"/>
      <c r="U235" s="15"/>
      <c r="V235" s="15"/>
      <c r="W235" s="15"/>
      <c r="X235" s="15"/>
      <c r="Y235" s="15"/>
      <c r="Z235" s="16"/>
      <c r="AA235" s="16"/>
      <c r="AB235" s="101" t="str">
        <f>IF($C235&lt;&gt;"",※編集不可※選択項目!$J$2,"")</f>
        <v/>
      </c>
      <c r="AC235" s="23"/>
      <c r="AD235" s="97"/>
      <c r="AE235" s="99"/>
      <c r="AF235" s="201" t="str">
        <f t="shared" si="96"/>
        <v>-</v>
      </c>
      <c r="AG235" s="219"/>
      <c r="AH235" s="220"/>
      <c r="AI235" s="121" t="str">
        <f t="shared" si="92"/>
        <v/>
      </c>
      <c r="AJ235" s="221"/>
      <c r="AK235" s="222"/>
      <c r="AL235" s="223"/>
      <c r="AM235" s="224">
        <f>IFERROR(INDEX(※編集不可※選択項目!$R$3:$R$51,MATCH(BQ235,※編集不可※選択項目!$T$3:$T$51,0)),0)</f>
        <v>0</v>
      </c>
      <c r="AN235" s="224" t="str">
        <f t="shared" si="99"/>
        <v/>
      </c>
      <c r="AO235" s="224" t="str">
        <f>IF(BR235=※編集不可※選択項目!$L$3,VLOOKUP('新規登録用（本体）'!U235,※編集不可※選択項目!$P$2:$R$13,3,TRUE),AP235)</f>
        <v/>
      </c>
      <c r="AP235" s="224" t="str">
        <f>IF(BR235=※編集不可※選択項目!$L$15,VLOOKUP('新規登録用（本体）'!U235,※編集不可※選択項目!$P$14:$R$25,3,TRUE),AQ235)</f>
        <v/>
      </c>
      <c r="AQ235" s="224" t="str">
        <f>IF(BR235=※編集不可※選択項目!$L$27,VLOOKUP('新規登録用（本体）'!U235,※編集不可※選択項目!$P$26:$R$41,3,TRUE),AR235)</f>
        <v/>
      </c>
      <c r="AR235" s="224" t="str">
        <f>IF(BR235=※編集不可※選択項目!$L$43,VLOOKUP('新規登録用（本体）'!U235,※編集不可※選択項目!$P$42:$R$46,3,TRUE),AS235)</f>
        <v/>
      </c>
      <c r="AS235" s="224" t="str">
        <f>IF(BR235=※編集不可※選択項目!$L$48,VLOOKUP('新規登録用（本体）'!U235,※編集不可※選択項目!$P$47:$R$51,3,TRUE),"")</f>
        <v/>
      </c>
      <c r="AT235" s="225">
        <f>IFERROR(VLOOKUP(Y235&amp;G235&amp;H235,※編集不可※選択項目!X:Y,2,FALSE),0)</f>
        <v>0</v>
      </c>
      <c r="AU235" s="224">
        <f t="shared" si="93"/>
        <v>0</v>
      </c>
      <c r="AV235" s="224">
        <f>IFERROR(INDEX(※編集不可※選択項目!$S$3:$S$51,MATCH(BQ235,※編集不可※選択項目!$T$3:$T$51,0)),0)</f>
        <v>0</v>
      </c>
      <c r="AW235" s="224" t="str">
        <f t="shared" si="100"/>
        <v/>
      </c>
      <c r="AX235" s="224" t="str">
        <f>IF(BR235=※編集不可※選択項目!$L$3,VLOOKUP('新規登録用（本体）'!U235,※編集不可※選択項目!$P$2:$S$13,4,TRUE),AY235)</f>
        <v/>
      </c>
      <c r="AY235" s="224" t="str">
        <f>IF(BR235=※編集不可※選択項目!$L$15,VLOOKUP('新規登録用（本体）'!U235,※編集不可※選択項目!$P$14:$S$25,4,TRUE),AZ235)</f>
        <v/>
      </c>
      <c r="AZ235" s="224" t="str">
        <f>IF(BR235=※編集不可※選択項目!$L$27,VLOOKUP('新規登録用（本体）'!U235,※編集不可※選択項目!$P$26:$S$41,4,TRUE),BA235)</f>
        <v/>
      </c>
      <c r="BA235" s="224" t="str">
        <f>IF(BR235=※編集不可※選択項目!$L$43,VLOOKUP('新規登録用（本体）'!U235,※編集不可※選択項目!$P$42:$S$46,4,TRUE),BB235)</f>
        <v/>
      </c>
      <c r="BB235" s="224" t="str">
        <f>IF(BR235=※編集不可※選択項目!$L$48,VLOOKUP('新規登録用（本体）'!U235,※編集不可※選択項目!$P$47:$S$51,4,TRUE),"")</f>
        <v/>
      </c>
      <c r="BC235" s="225">
        <f>IFERROR(VLOOKUP(Y235&amp;G235&amp;H235,※編集不可※選択項目!X:Y,2,FALSE),0)</f>
        <v>0</v>
      </c>
      <c r="BD235" s="225">
        <f t="shared" si="94"/>
        <v>0</v>
      </c>
      <c r="BE235" s="225"/>
      <c r="BF235" s="225"/>
      <c r="BG235" s="225"/>
      <c r="BH235" s="225" t="str">
        <f t="shared" si="101"/>
        <v/>
      </c>
      <c r="BI235" s="226">
        <f t="shared" si="102"/>
        <v>0</v>
      </c>
      <c r="BJ235" s="226">
        <f t="shared" si="103"/>
        <v>0</v>
      </c>
      <c r="BK235" s="262">
        <f t="shared" si="97"/>
        <v>0</v>
      </c>
      <c r="BL235" s="226">
        <f t="shared" si="86"/>
        <v>0</v>
      </c>
      <c r="BM235" s="226" t="str">
        <f t="shared" si="104"/>
        <v/>
      </c>
      <c r="BN235" s="227">
        <f t="shared" si="105"/>
        <v>0</v>
      </c>
      <c r="BO235" s="227">
        <f t="shared" si="87"/>
        <v>0</v>
      </c>
      <c r="BP235" s="208" t="str">
        <f t="shared" si="88"/>
        <v>＜従来枠＞0 ＜トップ性能枠＞0</v>
      </c>
      <c r="BQ235" s="208" t="str">
        <f>'新規登録用（本体）'!G235&amp;'新規登録用（本体）'!H235&amp;'新規登録用（本体）'!I235</f>
        <v/>
      </c>
      <c r="BR235" s="126" t="str">
        <f t="shared" si="106"/>
        <v/>
      </c>
      <c r="BS235" s="208" t="str">
        <f t="shared" si="107"/>
        <v/>
      </c>
      <c r="BT235" s="227">
        <f t="shared" si="95"/>
        <v>0</v>
      </c>
    </row>
    <row r="236" spans="1:72" s="208" customFormat="1" ht="25.35" customHeight="1" x14ac:dyDescent="0.2">
      <c r="A236" s="210">
        <f t="shared" si="89"/>
        <v>225</v>
      </c>
      <c r="B236" s="171" t="str">
        <f t="shared" si="85"/>
        <v/>
      </c>
      <c r="C236" s="44"/>
      <c r="D236" s="17" t="str">
        <f t="shared" si="90"/>
        <v/>
      </c>
      <c r="E236" s="17" t="str">
        <f t="shared" si="91"/>
        <v/>
      </c>
      <c r="F236" s="97"/>
      <c r="G236" s="16"/>
      <c r="H236" s="15"/>
      <c r="I236" s="17" t="str">
        <f>IF(OR(G236="",H236="",U236=""),"",IFERROR(VLOOKUP(G236&amp;H236&amp;U236,※編集不可※選択項目!$M$3:$R$51,5,FALSE),"該当なし"))</f>
        <v/>
      </c>
      <c r="J236" s="97"/>
      <c r="K236" s="15"/>
      <c r="L236" s="248"/>
      <c r="M236" s="15"/>
      <c r="N236" s="97"/>
      <c r="O236" s="97"/>
      <c r="P236" s="97"/>
      <c r="Q236" s="97"/>
      <c r="R236" s="97"/>
      <c r="S236" s="18" t="str">
        <f t="shared" si="98"/>
        <v/>
      </c>
      <c r="T236" s="15"/>
      <c r="U236" s="15"/>
      <c r="V236" s="15"/>
      <c r="W236" s="15"/>
      <c r="X236" s="15"/>
      <c r="Y236" s="15"/>
      <c r="Z236" s="16"/>
      <c r="AA236" s="16"/>
      <c r="AB236" s="101" t="str">
        <f>IF($C236&lt;&gt;"",※編集不可※選択項目!$J$2,"")</f>
        <v/>
      </c>
      <c r="AC236" s="23"/>
      <c r="AD236" s="97"/>
      <c r="AE236" s="99"/>
      <c r="AF236" s="201" t="str">
        <f t="shared" si="96"/>
        <v>-</v>
      </c>
      <c r="AG236" s="219"/>
      <c r="AH236" s="220"/>
      <c r="AI236" s="121" t="str">
        <f t="shared" si="92"/>
        <v/>
      </c>
      <c r="AJ236" s="221"/>
      <c r="AK236" s="222"/>
      <c r="AL236" s="223"/>
      <c r="AM236" s="224">
        <f>IFERROR(INDEX(※編集不可※選択項目!$R$3:$R$51,MATCH(BQ236,※編集不可※選択項目!$T$3:$T$51,0)),0)</f>
        <v>0</v>
      </c>
      <c r="AN236" s="224" t="str">
        <f t="shared" si="99"/>
        <v/>
      </c>
      <c r="AO236" s="224" t="str">
        <f>IF(BR236=※編集不可※選択項目!$L$3,VLOOKUP('新規登録用（本体）'!U236,※編集不可※選択項目!$P$2:$R$13,3,TRUE),AP236)</f>
        <v/>
      </c>
      <c r="AP236" s="224" t="str">
        <f>IF(BR236=※編集不可※選択項目!$L$15,VLOOKUP('新規登録用（本体）'!U236,※編集不可※選択項目!$P$14:$R$25,3,TRUE),AQ236)</f>
        <v/>
      </c>
      <c r="AQ236" s="224" t="str">
        <f>IF(BR236=※編集不可※選択項目!$L$27,VLOOKUP('新規登録用（本体）'!U236,※編集不可※選択項目!$P$26:$R$41,3,TRUE),AR236)</f>
        <v/>
      </c>
      <c r="AR236" s="224" t="str">
        <f>IF(BR236=※編集不可※選択項目!$L$43,VLOOKUP('新規登録用（本体）'!U236,※編集不可※選択項目!$P$42:$R$46,3,TRUE),AS236)</f>
        <v/>
      </c>
      <c r="AS236" s="224" t="str">
        <f>IF(BR236=※編集不可※選択項目!$L$48,VLOOKUP('新規登録用（本体）'!U236,※編集不可※選択項目!$P$47:$R$51,3,TRUE),"")</f>
        <v/>
      </c>
      <c r="AT236" s="225">
        <f>IFERROR(VLOOKUP(Y236&amp;G236&amp;H236,※編集不可※選択項目!X:Y,2,FALSE),0)</f>
        <v>0</v>
      </c>
      <c r="AU236" s="224">
        <f t="shared" si="93"/>
        <v>0</v>
      </c>
      <c r="AV236" s="224">
        <f>IFERROR(INDEX(※編集不可※選択項目!$S$3:$S$51,MATCH(BQ236,※編集不可※選択項目!$T$3:$T$51,0)),0)</f>
        <v>0</v>
      </c>
      <c r="AW236" s="224" t="str">
        <f t="shared" si="100"/>
        <v/>
      </c>
      <c r="AX236" s="224" t="str">
        <f>IF(BR236=※編集不可※選択項目!$L$3,VLOOKUP('新規登録用（本体）'!U236,※編集不可※選択項目!$P$2:$S$13,4,TRUE),AY236)</f>
        <v/>
      </c>
      <c r="AY236" s="224" t="str">
        <f>IF(BR236=※編集不可※選択項目!$L$15,VLOOKUP('新規登録用（本体）'!U236,※編集不可※選択項目!$P$14:$S$25,4,TRUE),AZ236)</f>
        <v/>
      </c>
      <c r="AZ236" s="224" t="str">
        <f>IF(BR236=※編集不可※選択項目!$L$27,VLOOKUP('新規登録用（本体）'!U236,※編集不可※選択項目!$P$26:$S$41,4,TRUE),BA236)</f>
        <v/>
      </c>
      <c r="BA236" s="224" t="str">
        <f>IF(BR236=※編集不可※選択項目!$L$43,VLOOKUP('新規登録用（本体）'!U236,※編集不可※選択項目!$P$42:$S$46,4,TRUE),BB236)</f>
        <v/>
      </c>
      <c r="BB236" s="224" t="str">
        <f>IF(BR236=※編集不可※選択項目!$L$48,VLOOKUP('新規登録用（本体）'!U236,※編集不可※選択項目!$P$47:$S$51,4,TRUE),"")</f>
        <v/>
      </c>
      <c r="BC236" s="225">
        <f>IFERROR(VLOOKUP(Y236&amp;G236&amp;H236,※編集不可※選択項目!X:Y,2,FALSE),0)</f>
        <v>0</v>
      </c>
      <c r="BD236" s="225">
        <f t="shared" si="94"/>
        <v>0</v>
      </c>
      <c r="BE236" s="225"/>
      <c r="BF236" s="225"/>
      <c r="BG236" s="225"/>
      <c r="BH236" s="225" t="str">
        <f t="shared" si="101"/>
        <v/>
      </c>
      <c r="BI236" s="226">
        <f t="shared" si="102"/>
        <v>0</v>
      </c>
      <c r="BJ236" s="226">
        <f t="shared" si="103"/>
        <v>0</v>
      </c>
      <c r="BK236" s="262">
        <f t="shared" si="97"/>
        <v>0</v>
      </c>
      <c r="BL236" s="226">
        <f t="shared" si="86"/>
        <v>0</v>
      </c>
      <c r="BM236" s="226" t="str">
        <f t="shared" si="104"/>
        <v/>
      </c>
      <c r="BN236" s="227">
        <f t="shared" si="105"/>
        <v>0</v>
      </c>
      <c r="BO236" s="227">
        <f t="shared" si="87"/>
        <v>0</v>
      </c>
      <c r="BP236" s="208" t="str">
        <f t="shared" si="88"/>
        <v>＜従来枠＞0 ＜トップ性能枠＞0</v>
      </c>
      <c r="BQ236" s="208" t="str">
        <f>'新規登録用（本体）'!G236&amp;'新規登録用（本体）'!H236&amp;'新規登録用（本体）'!I236</f>
        <v/>
      </c>
      <c r="BR236" s="126" t="str">
        <f t="shared" si="106"/>
        <v/>
      </c>
      <c r="BS236" s="208" t="str">
        <f t="shared" si="107"/>
        <v/>
      </c>
      <c r="BT236" s="227">
        <f t="shared" si="95"/>
        <v>0</v>
      </c>
    </row>
    <row r="237" spans="1:72" s="208" customFormat="1" ht="25.35" customHeight="1" x14ac:dyDescent="0.2">
      <c r="A237" s="210">
        <f t="shared" si="89"/>
        <v>226</v>
      </c>
      <c r="B237" s="171" t="str">
        <f t="shared" si="85"/>
        <v/>
      </c>
      <c r="C237" s="44"/>
      <c r="D237" s="17" t="str">
        <f t="shared" si="90"/>
        <v/>
      </c>
      <c r="E237" s="17" t="str">
        <f t="shared" si="91"/>
        <v/>
      </c>
      <c r="F237" s="97"/>
      <c r="G237" s="16"/>
      <c r="H237" s="15"/>
      <c r="I237" s="17" t="str">
        <f>IF(OR(G237="",H237="",U237=""),"",IFERROR(VLOOKUP(G237&amp;H237&amp;U237,※編集不可※選択項目!$M$3:$R$51,5,FALSE),"該当なし"))</f>
        <v/>
      </c>
      <c r="J237" s="97"/>
      <c r="K237" s="15"/>
      <c r="L237" s="248"/>
      <c r="M237" s="15"/>
      <c r="N237" s="97"/>
      <c r="O237" s="97"/>
      <c r="P237" s="97"/>
      <c r="Q237" s="97"/>
      <c r="R237" s="97"/>
      <c r="S237" s="18" t="str">
        <f t="shared" si="98"/>
        <v/>
      </c>
      <c r="T237" s="15"/>
      <c r="U237" s="15"/>
      <c r="V237" s="15"/>
      <c r="W237" s="15"/>
      <c r="X237" s="15"/>
      <c r="Y237" s="15"/>
      <c r="Z237" s="16"/>
      <c r="AA237" s="16"/>
      <c r="AB237" s="101" t="str">
        <f>IF($C237&lt;&gt;"",※編集不可※選択項目!$J$2,"")</f>
        <v/>
      </c>
      <c r="AC237" s="23"/>
      <c r="AD237" s="97"/>
      <c r="AE237" s="99"/>
      <c r="AF237" s="201" t="str">
        <f t="shared" si="96"/>
        <v>-</v>
      </c>
      <c r="AG237" s="219"/>
      <c r="AH237" s="220"/>
      <c r="AI237" s="121" t="str">
        <f t="shared" si="92"/>
        <v/>
      </c>
      <c r="AJ237" s="221"/>
      <c r="AK237" s="222"/>
      <c r="AL237" s="223"/>
      <c r="AM237" s="224">
        <f>IFERROR(INDEX(※編集不可※選択項目!$R$3:$R$51,MATCH(BQ237,※編集不可※選択項目!$T$3:$T$51,0)),0)</f>
        <v>0</v>
      </c>
      <c r="AN237" s="224" t="str">
        <f t="shared" si="99"/>
        <v/>
      </c>
      <c r="AO237" s="224" t="str">
        <f>IF(BR237=※編集不可※選択項目!$L$3,VLOOKUP('新規登録用（本体）'!U237,※編集不可※選択項目!$P$2:$R$13,3,TRUE),AP237)</f>
        <v/>
      </c>
      <c r="AP237" s="224" t="str">
        <f>IF(BR237=※編集不可※選択項目!$L$15,VLOOKUP('新規登録用（本体）'!U237,※編集不可※選択項目!$P$14:$R$25,3,TRUE),AQ237)</f>
        <v/>
      </c>
      <c r="AQ237" s="224" t="str">
        <f>IF(BR237=※編集不可※選択項目!$L$27,VLOOKUP('新規登録用（本体）'!U237,※編集不可※選択項目!$P$26:$R$41,3,TRUE),AR237)</f>
        <v/>
      </c>
      <c r="AR237" s="224" t="str">
        <f>IF(BR237=※編集不可※選択項目!$L$43,VLOOKUP('新規登録用（本体）'!U237,※編集不可※選択項目!$P$42:$R$46,3,TRUE),AS237)</f>
        <v/>
      </c>
      <c r="AS237" s="224" t="str">
        <f>IF(BR237=※編集不可※選択項目!$L$48,VLOOKUP('新規登録用（本体）'!U237,※編集不可※選択項目!$P$47:$R$51,3,TRUE),"")</f>
        <v/>
      </c>
      <c r="AT237" s="225">
        <f>IFERROR(VLOOKUP(Y237&amp;G237&amp;H237,※編集不可※選択項目!X:Y,2,FALSE),0)</f>
        <v>0</v>
      </c>
      <c r="AU237" s="224">
        <f t="shared" si="93"/>
        <v>0</v>
      </c>
      <c r="AV237" s="224">
        <f>IFERROR(INDEX(※編集不可※選択項目!$S$3:$S$51,MATCH(BQ237,※編集不可※選択項目!$T$3:$T$51,0)),0)</f>
        <v>0</v>
      </c>
      <c r="AW237" s="224" t="str">
        <f t="shared" si="100"/>
        <v/>
      </c>
      <c r="AX237" s="224" t="str">
        <f>IF(BR237=※編集不可※選択項目!$L$3,VLOOKUP('新規登録用（本体）'!U237,※編集不可※選択項目!$P$2:$S$13,4,TRUE),AY237)</f>
        <v/>
      </c>
      <c r="AY237" s="224" t="str">
        <f>IF(BR237=※編集不可※選択項目!$L$15,VLOOKUP('新規登録用（本体）'!U237,※編集不可※選択項目!$P$14:$S$25,4,TRUE),AZ237)</f>
        <v/>
      </c>
      <c r="AZ237" s="224" t="str">
        <f>IF(BR237=※編集不可※選択項目!$L$27,VLOOKUP('新規登録用（本体）'!U237,※編集不可※選択項目!$P$26:$S$41,4,TRUE),BA237)</f>
        <v/>
      </c>
      <c r="BA237" s="224" t="str">
        <f>IF(BR237=※編集不可※選択項目!$L$43,VLOOKUP('新規登録用（本体）'!U237,※編集不可※選択項目!$P$42:$S$46,4,TRUE),BB237)</f>
        <v/>
      </c>
      <c r="BB237" s="224" t="str">
        <f>IF(BR237=※編集不可※選択項目!$L$48,VLOOKUP('新規登録用（本体）'!U237,※編集不可※選択項目!$P$47:$S$51,4,TRUE),"")</f>
        <v/>
      </c>
      <c r="BC237" s="225">
        <f>IFERROR(VLOOKUP(Y237&amp;G237&amp;H237,※編集不可※選択項目!X:Y,2,FALSE),0)</f>
        <v>0</v>
      </c>
      <c r="BD237" s="225">
        <f t="shared" si="94"/>
        <v>0</v>
      </c>
      <c r="BE237" s="225"/>
      <c r="BF237" s="225"/>
      <c r="BG237" s="225"/>
      <c r="BH237" s="225" t="str">
        <f t="shared" si="101"/>
        <v/>
      </c>
      <c r="BI237" s="226">
        <f t="shared" si="102"/>
        <v>0</v>
      </c>
      <c r="BJ237" s="226">
        <f t="shared" si="103"/>
        <v>0</v>
      </c>
      <c r="BK237" s="262">
        <f t="shared" si="97"/>
        <v>0</v>
      </c>
      <c r="BL237" s="226">
        <f t="shared" si="86"/>
        <v>0</v>
      </c>
      <c r="BM237" s="226" t="str">
        <f t="shared" si="104"/>
        <v/>
      </c>
      <c r="BN237" s="227">
        <f t="shared" si="105"/>
        <v>0</v>
      </c>
      <c r="BO237" s="227">
        <f t="shared" si="87"/>
        <v>0</v>
      </c>
      <c r="BP237" s="208" t="str">
        <f t="shared" si="88"/>
        <v>＜従来枠＞0 ＜トップ性能枠＞0</v>
      </c>
      <c r="BQ237" s="208" t="str">
        <f>'新規登録用（本体）'!G237&amp;'新規登録用（本体）'!H237&amp;'新規登録用（本体）'!I237</f>
        <v/>
      </c>
      <c r="BR237" s="126" t="str">
        <f t="shared" si="106"/>
        <v/>
      </c>
      <c r="BS237" s="208" t="str">
        <f t="shared" si="107"/>
        <v/>
      </c>
      <c r="BT237" s="227">
        <f t="shared" si="95"/>
        <v>0</v>
      </c>
    </row>
    <row r="238" spans="1:72" s="208" customFormat="1" ht="25.35" customHeight="1" x14ac:dyDescent="0.2">
      <c r="A238" s="210">
        <f t="shared" si="89"/>
        <v>227</v>
      </c>
      <c r="B238" s="171" t="str">
        <f t="shared" si="85"/>
        <v/>
      </c>
      <c r="C238" s="44"/>
      <c r="D238" s="17" t="str">
        <f t="shared" si="90"/>
        <v/>
      </c>
      <c r="E238" s="17" t="str">
        <f t="shared" si="91"/>
        <v/>
      </c>
      <c r="F238" s="97"/>
      <c r="G238" s="16"/>
      <c r="H238" s="15"/>
      <c r="I238" s="17" t="str">
        <f>IF(OR(G238="",H238="",U238=""),"",IFERROR(VLOOKUP(G238&amp;H238&amp;U238,※編集不可※選択項目!$M$3:$R$51,5,FALSE),"該当なし"))</f>
        <v/>
      </c>
      <c r="J238" s="97"/>
      <c r="K238" s="15"/>
      <c r="L238" s="248"/>
      <c r="M238" s="15"/>
      <c r="N238" s="97"/>
      <c r="O238" s="97"/>
      <c r="P238" s="97"/>
      <c r="Q238" s="97"/>
      <c r="R238" s="97"/>
      <c r="S238" s="18" t="str">
        <f t="shared" si="98"/>
        <v/>
      </c>
      <c r="T238" s="15"/>
      <c r="U238" s="15"/>
      <c r="V238" s="15"/>
      <c r="W238" s="15"/>
      <c r="X238" s="15"/>
      <c r="Y238" s="15"/>
      <c r="Z238" s="16"/>
      <c r="AA238" s="16"/>
      <c r="AB238" s="101" t="str">
        <f>IF($C238&lt;&gt;"",※編集不可※選択項目!$J$2,"")</f>
        <v/>
      </c>
      <c r="AC238" s="23"/>
      <c r="AD238" s="97"/>
      <c r="AE238" s="99"/>
      <c r="AF238" s="201" t="str">
        <f t="shared" si="96"/>
        <v>-</v>
      </c>
      <c r="AG238" s="219"/>
      <c r="AH238" s="220"/>
      <c r="AI238" s="121" t="str">
        <f t="shared" si="92"/>
        <v/>
      </c>
      <c r="AJ238" s="221"/>
      <c r="AK238" s="222"/>
      <c r="AL238" s="223"/>
      <c r="AM238" s="224">
        <f>IFERROR(INDEX(※編集不可※選択項目!$R$3:$R$51,MATCH(BQ238,※編集不可※選択項目!$T$3:$T$51,0)),0)</f>
        <v>0</v>
      </c>
      <c r="AN238" s="224" t="str">
        <f t="shared" si="99"/>
        <v/>
      </c>
      <c r="AO238" s="224" t="str">
        <f>IF(BR238=※編集不可※選択項目!$L$3,VLOOKUP('新規登録用（本体）'!U238,※編集不可※選択項目!$P$2:$R$13,3,TRUE),AP238)</f>
        <v/>
      </c>
      <c r="AP238" s="224" t="str">
        <f>IF(BR238=※編集不可※選択項目!$L$15,VLOOKUP('新規登録用（本体）'!U238,※編集不可※選択項目!$P$14:$R$25,3,TRUE),AQ238)</f>
        <v/>
      </c>
      <c r="AQ238" s="224" t="str">
        <f>IF(BR238=※編集不可※選択項目!$L$27,VLOOKUP('新規登録用（本体）'!U238,※編集不可※選択項目!$P$26:$R$41,3,TRUE),AR238)</f>
        <v/>
      </c>
      <c r="AR238" s="224" t="str">
        <f>IF(BR238=※編集不可※選択項目!$L$43,VLOOKUP('新規登録用（本体）'!U238,※編集不可※選択項目!$P$42:$R$46,3,TRUE),AS238)</f>
        <v/>
      </c>
      <c r="AS238" s="224" t="str">
        <f>IF(BR238=※編集不可※選択項目!$L$48,VLOOKUP('新規登録用（本体）'!U238,※編集不可※選択項目!$P$47:$R$51,3,TRUE),"")</f>
        <v/>
      </c>
      <c r="AT238" s="225">
        <f>IFERROR(VLOOKUP(Y238&amp;G238&amp;H238,※編集不可※選択項目!X:Y,2,FALSE),0)</f>
        <v>0</v>
      </c>
      <c r="AU238" s="224">
        <f t="shared" si="93"/>
        <v>0</v>
      </c>
      <c r="AV238" s="224">
        <f>IFERROR(INDEX(※編集不可※選択項目!$S$3:$S$51,MATCH(BQ238,※編集不可※選択項目!$T$3:$T$51,0)),0)</f>
        <v>0</v>
      </c>
      <c r="AW238" s="224" t="str">
        <f t="shared" si="100"/>
        <v/>
      </c>
      <c r="AX238" s="224" t="str">
        <f>IF(BR238=※編集不可※選択項目!$L$3,VLOOKUP('新規登録用（本体）'!U238,※編集不可※選択項目!$P$2:$S$13,4,TRUE),AY238)</f>
        <v/>
      </c>
      <c r="AY238" s="224" t="str">
        <f>IF(BR238=※編集不可※選択項目!$L$15,VLOOKUP('新規登録用（本体）'!U238,※編集不可※選択項目!$P$14:$S$25,4,TRUE),AZ238)</f>
        <v/>
      </c>
      <c r="AZ238" s="224" t="str">
        <f>IF(BR238=※編集不可※選択項目!$L$27,VLOOKUP('新規登録用（本体）'!U238,※編集不可※選択項目!$P$26:$S$41,4,TRUE),BA238)</f>
        <v/>
      </c>
      <c r="BA238" s="224" t="str">
        <f>IF(BR238=※編集不可※選択項目!$L$43,VLOOKUP('新規登録用（本体）'!U238,※編集不可※選択項目!$P$42:$S$46,4,TRUE),BB238)</f>
        <v/>
      </c>
      <c r="BB238" s="224" t="str">
        <f>IF(BR238=※編集不可※選択項目!$L$48,VLOOKUP('新規登録用（本体）'!U238,※編集不可※選択項目!$P$47:$S$51,4,TRUE),"")</f>
        <v/>
      </c>
      <c r="BC238" s="225">
        <f>IFERROR(VLOOKUP(Y238&amp;G238&amp;H238,※編集不可※選択項目!X:Y,2,FALSE),0)</f>
        <v>0</v>
      </c>
      <c r="BD238" s="225">
        <f t="shared" si="94"/>
        <v>0</v>
      </c>
      <c r="BE238" s="225"/>
      <c r="BF238" s="225"/>
      <c r="BG238" s="225"/>
      <c r="BH238" s="225" t="str">
        <f t="shared" si="101"/>
        <v/>
      </c>
      <c r="BI238" s="226">
        <f t="shared" si="102"/>
        <v>0</v>
      </c>
      <c r="BJ238" s="226">
        <f t="shared" si="103"/>
        <v>0</v>
      </c>
      <c r="BK238" s="262">
        <f t="shared" si="97"/>
        <v>0</v>
      </c>
      <c r="BL238" s="226">
        <f t="shared" si="86"/>
        <v>0</v>
      </c>
      <c r="BM238" s="226" t="str">
        <f t="shared" si="104"/>
        <v/>
      </c>
      <c r="BN238" s="227">
        <f t="shared" si="105"/>
        <v>0</v>
      </c>
      <c r="BO238" s="227">
        <f t="shared" si="87"/>
        <v>0</v>
      </c>
      <c r="BP238" s="208" t="str">
        <f t="shared" si="88"/>
        <v>＜従来枠＞0 ＜トップ性能枠＞0</v>
      </c>
      <c r="BQ238" s="208" t="str">
        <f>'新規登録用（本体）'!G238&amp;'新規登録用（本体）'!H238&amp;'新規登録用（本体）'!I238</f>
        <v/>
      </c>
      <c r="BR238" s="126" t="str">
        <f t="shared" si="106"/>
        <v/>
      </c>
      <c r="BS238" s="208" t="str">
        <f t="shared" si="107"/>
        <v/>
      </c>
      <c r="BT238" s="227">
        <f t="shared" si="95"/>
        <v>0</v>
      </c>
    </row>
    <row r="239" spans="1:72" s="208" customFormat="1" ht="25.35" customHeight="1" x14ac:dyDescent="0.2">
      <c r="A239" s="210">
        <f t="shared" si="89"/>
        <v>228</v>
      </c>
      <c r="B239" s="171" t="str">
        <f t="shared" si="85"/>
        <v/>
      </c>
      <c r="C239" s="44"/>
      <c r="D239" s="17" t="str">
        <f t="shared" si="90"/>
        <v/>
      </c>
      <c r="E239" s="17" t="str">
        <f t="shared" si="91"/>
        <v/>
      </c>
      <c r="F239" s="97"/>
      <c r="G239" s="16"/>
      <c r="H239" s="15"/>
      <c r="I239" s="17" t="str">
        <f>IF(OR(G239="",H239="",U239=""),"",IFERROR(VLOOKUP(G239&amp;H239&amp;U239,※編集不可※選択項目!$M$3:$R$51,5,FALSE),"該当なし"))</f>
        <v/>
      </c>
      <c r="J239" s="97"/>
      <c r="K239" s="15"/>
      <c r="L239" s="248"/>
      <c r="M239" s="15"/>
      <c r="N239" s="97"/>
      <c r="O239" s="97"/>
      <c r="P239" s="97"/>
      <c r="Q239" s="97"/>
      <c r="R239" s="97"/>
      <c r="S239" s="18" t="str">
        <f t="shared" si="98"/>
        <v/>
      </c>
      <c r="T239" s="15"/>
      <c r="U239" s="15"/>
      <c r="V239" s="15"/>
      <c r="W239" s="15"/>
      <c r="X239" s="15"/>
      <c r="Y239" s="15"/>
      <c r="Z239" s="16"/>
      <c r="AA239" s="16"/>
      <c r="AB239" s="101" t="str">
        <f>IF($C239&lt;&gt;"",※編集不可※選択項目!$J$2,"")</f>
        <v/>
      </c>
      <c r="AC239" s="23"/>
      <c r="AD239" s="97"/>
      <c r="AE239" s="99"/>
      <c r="AF239" s="201" t="str">
        <f t="shared" si="96"/>
        <v>-</v>
      </c>
      <c r="AG239" s="219"/>
      <c r="AH239" s="220"/>
      <c r="AI239" s="121" t="str">
        <f t="shared" si="92"/>
        <v/>
      </c>
      <c r="AJ239" s="221"/>
      <c r="AK239" s="222"/>
      <c r="AL239" s="223"/>
      <c r="AM239" s="224">
        <f>IFERROR(INDEX(※編集不可※選択項目!$R$3:$R$51,MATCH(BQ239,※編集不可※選択項目!$T$3:$T$51,0)),0)</f>
        <v>0</v>
      </c>
      <c r="AN239" s="224" t="str">
        <f t="shared" si="99"/>
        <v/>
      </c>
      <c r="AO239" s="224" t="str">
        <f>IF(BR239=※編集不可※選択項目!$L$3,VLOOKUP('新規登録用（本体）'!U239,※編集不可※選択項目!$P$2:$R$13,3,TRUE),AP239)</f>
        <v/>
      </c>
      <c r="AP239" s="224" t="str">
        <f>IF(BR239=※編集不可※選択項目!$L$15,VLOOKUP('新規登録用（本体）'!U239,※編集不可※選択項目!$P$14:$R$25,3,TRUE),AQ239)</f>
        <v/>
      </c>
      <c r="AQ239" s="224" t="str">
        <f>IF(BR239=※編集不可※選択項目!$L$27,VLOOKUP('新規登録用（本体）'!U239,※編集不可※選択項目!$P$26:$R$41,3,TRUE),AR239)</f>
        <v/>
      </c>
      <c r="AR239" s="224" t="str">
        <f>IF(BR239=※編集不可※選択項目!$L$43,VLOOKUP('新規登録用（本体）'!U239,※編集不可※選択項目!$P$42:$R$46,3,TRUE),AS239)</f>
        <v/>
      </c>
      <c r="AS239" s="224" t="str">
        <f>IF(BR239=※編集不可※選択項目!$L$48,VLOOKUP('新規登録用（本体）'!U239,※編集不可※選択項目!$P$47:$R$51,3,TRUE),"")</f>
        <v/>
      </c>
      <c r="AT239" s="225">
        <f>IFERROR(VLOOKUP(Y239&amp;G239&amp;H239,※編集不可※選択項目!X:Y,2,FALSE),0)</f>
        <v>0</v>
      </c>
      <c r="AU239" s="224">
        <f t="shared" si="93"/>
        <v>0</v>
      </c>
      <c r="AV239" s="224">
        <f>IFERROR(INDEX(※編集不可※選択項目!$S$3:$S$51,MATCH(BQ239,※編集不可※選択項目!$T$3:$T$51,0)),0)</f>
        <v>0</v>
      </c>
      <c r="AW239" s="224" t="str">
        <f t="shared" si="100"/>
        <v/>
      </c>
      <c r="AX239" s="224" t="str">
        <f>IF(BR239=※編集不可※選択項目!$L$3,VLOOKUP('新規登録用（本体）'!U239,※編集不可※選択項目!$P$2:$S$13,4,TRUE),AY239)</f>
        <v/>
      </c>
      <c r="AY239" s="224" t="str">
        <f>IF(BR239=※編集不可※選択項目!$L$15,VLOOKUP('新規登録用（本体）'!U239,※編集不可※選択項目!$P$14:$S$25,4,TRUE),AZ239)</f>
        <v/>
      </c>
      <c r="AZ239" s="224" t="str">
        <f>IF(BR239=※編集不可※選択項目!$L$27,VLOOKUP('新規登録用（本体）'!U239,※編集不可※選択項目!$P$26:$S$41,4,TRUE),BA239)</f>
        <v/>
      </c>
      <c r="BA239" s="224" t="str">
        <f>IF(BR239=※編集不可※選択項目!$L$43,VLOOKUP('新規登録用（本体）'!U239,※編集不可※選択項目!$P$42:$S$46,4,TRUE),BB239)</f>
        <v/>
      </c>
      <c r="BB239" s="224" t="str">
        <f>IF(BR239=※編集不可※選択項目!$L$48,VLOOKUP('新規登録用（本体）'!U239,※編集不可※選択項目!$P$47:$S$51,4,TRUE),"")</f>
        <v/>
      </c>
      <c r="BC239" s="225">
        <f>IFERROR(VLOOKUP(Y239&amp;G239&amp;H239,※編集不可※選択項目!X:Y,2,FALSE),0)</f>
        <v>0</v>
      </c>
      <c r="BD239" s="225">
        <f t="shared" si="94"/>
        <v>0</v>
      </c>
      <c r="BE239" s="225"/>
      <c r="BF239" s="225"/>
      <c r="BG239" s="225"/>
      <c r="BH239" s="225" t="str">
        <f t="shared" si="101"/>
        <v/>
      </c>
      <c r="BI239" s="226">
        <f t="shared" si="102"/>
        <v>0</v>
      </c>
      <c r="BJ239" s="226">
        <f t="shared" si="103"/>
        <v>0</v>
      </c>
      <c r="BK239" s="262">
        <f t="shared" si="97"/>
        <v>0</v>
      </c>
      <c r="BL239" s="226">
        <f t="shared" si="86"/>
        <v>0</v>
      </c>
      <c r="BM239" s="226" t="str">
        <f t="shared" si="104"/>
        <v/>
      </c>
      <c r="BN239" s="227">
        <f t="shared" si="105"/>
        <v>0</v>
      </c>
      <c r="BO239" s="227">
        <f t="shared" si="87"/>
        <v>0</v>
      </c>
      <c r="BP239" s="208" t="str">
        <f t="shared" si="88"/>
        <v>＜従来枠＞0 ＜トップ性能枠＞0</v>
      </c>
      <c r="BQ239" s="208" t="str">
        <f>'新規登録用（本体）'!G239&amp;'新規登録用（本体）'!H239&amp;'新規登録用（本体）'!I239</f>
        <v/>
      </c>
      <c r="BR239" s="126" t="str">
        <f t="shared" si="106"/>
        <v/>
      </c>
      <c r="BS239" s="208" t="str">
        <f t="shared" si="107"/>
        <v/>
      </c>
      <c r="BT239" s="227">
        <f t="shared" si="95"/>
        <v>0</v>
      </c>
    </row>
    <row r="240" spans="1:72" s="208" customFormat="1" ht="25.35" customHeight="1" x14ac:dyDescent="0.2">
      <c r="A240" s="210">
        <f t="shared" si="89"/>
        <v>229</v>
      </c>
      <c r="B240" s="171" t="str">
        <f t="shared" si="85"/>
        <v/>
      </c>
      <c r="C240" s="44"/>
      <c r="D240" s="17" t="str">
        <f t="shared" si="90"/>
        <v/>
      </c>
      <c r="E240" s="17" t="str">
        <f t="shared" si="91"/>
        <v/>
      </c>
      <c r="F240" s="97"/>
      <c r="G240" s="16"/>
      <c r="H240" s="15"/>
      <c r="I240" s="17" t="str">
        <f>IF(OR(G240="",H240="",U240=""),"",IFERROR(VLOOKUP(G240&amp;H240&amp;U240,※編集不可※選択項目!$M$3:$R$51,5,FALSE),"該当なし"))</f>
        <v/>
      </c>
      <c r="J240" s="97"/>
      <c r="K240" s="15"/>
      <c r="L240" s="248"/>
      <c r="M240" s="15"/>
      <c r="N240" s="97"/>
      <c r="O240" s="97"/>
      <c r="P240" s="97"/>
      <c r="Q240" s="97"/>
      <c r="R240" s="97"/>
      <c r="S240" s="18" t="str">
        <f t="shared" si="98"/>
        <v/>
      </c>
      <c r="T240" s="15"/>
      <c r="U240" s="15"/>
      <c r="V240" s="15"/>
      <c r="W240" s="15"/>
      <c r="X240" s="15"/>
      <c r="Y240" s="15"/>
      <c r="Z240" s="16"/>
      <c r="AA240" s="16"/>
      <c r="AB240" s="101" t="str">
        <f>IF($C240&lt;&gt;"",※編集不可※選択項目!$J$2,"")</f>
        <v/>
      </c>
      <c r="AC240" s="23"/>
      <c r="AD240" s="97"/>
      <c r="AE240" s="99"/>
      <c r="AF240" s="201" t="str">
        <f t="shared" si="96"/>
        <v>-</v>
      </c>
      <c r="AG240" s="219"/>
      <c r="AH240" s="220"/>
      <c r="AI240" s="121" t="str">
        <f t="shared" si="92"/>
        <v/>
      </c>
      <c r="AJ240" s="221"/>
      <c r="AK240" s="222"/>
      <c r="AL240" s="223"/>
      <c r="AM240" s="224">
        <f>IFERROR(INDEX(※編集不可※選択項目!$R$3:$R$51,MATCH(BQ240,※編集不可※選択項目!$T$3:$T$51,0)),0)</f>
        <v>0</v>
      </c>
      <c r="AN240" s="224" t="str">
        <f t="shared" si="99"/>
        <v/>
      </c>
      <c r="AO240" s="224" t="str">
        <f>IF(BR240=※編集不可※選択項目!$L$3,VLOOKUP('新規登録用（本体）'!U240,※編集不可※選択項目!$P$2:$R$13,3,TRUE),AP240)</f>
        <v/>
      </c>
      <c r="AP240" s="224" t="str">
        <f>IF(BR240=※編集不可※選択項目!$L$15,VLOOKUP('新規登録用（本体）'!U240,※編集不可※選択項目!$P$14:$R$25,3,TRUE),AQ240)</f>
        <v/>
      </c>
      <c r="AQ240" s="224" t="str">
        <f>IF(BR240=※編集不可※選択項目!$L$27,VLOOKUP('新規登録用（本体）'!U240,※編集不可※選択項目!$P$26:$R$41,3,TRUE),AR240)</f>
        <v/>
      </c>
      <c r="AR240" s="224" t="str">
        <f>IF(BR240=※編集不可※選択項目!$L$43,VLOOKUP('新規登録用（本体）'!U240,※編集不可※選択項目!$P$42:$R$46,3,TRUE),AS240)</f>
        <v/>
      </c>
      <c r="AS240" s="224" t="str">
        <f>IF(BR240=※編集不可※選択項目!$L$48,VLOOKUP('新規登録用（本体）'!U240,※編集不可※選択項目!$P$47:$R$51,3,TRUE),"")</f>
        <v/>
      </c>
      <c r="AT240" s="225">
        <f>IFERROR(VLOOKUP(Y240&amp;G240&amp;H240,※編集不可※選択項目!X:Y,2,FALSE),0)</f>
        <v>0</v>
      </c>
      <c r="AU240" s="224">
        <f t="shared" si="93"/>
        <v>0</v>
      </c>
      <c r="AV240" s="224">
        <f>IFERROR(INDEX(※編集不可※選択項目!$S$3:$S$51,MATCH(BQ240,※編集不可※選択項目!$T$3:$T$51,0)),0)</f>
        <v>0</v>
      </c>
      <c r="AW240" s="224" t="str">
        <f t="shared" si="100"/>
        <v/>
      </c>
      <c r="AX240" s="224" t="str">
        <f>IF(BR240=※編集不可※選択項目!$L$3,VLOOKUP('新規登録用（本体）'!U240,※編集不可※選択項目!$P$2:$S$13,4,TRUE),AY240)</f>
        <v/>
      </c>
      <c r="AY240" s="224" t="str">
        <f>IF(BR240=※編集不可※選択項目!$L$15,VLOOKUP('新規登録用（本体）'!U240,※編集不可※選択項目!$P$14:$S$25,4,TRUE),AZ240)</f>
        <v/>
      </c>
      <c r="AZ240" s="224" t="str">
        <f>IF(BR240=※編集不可※選択項目!$L$27,VLOOKUP('新規登録用（本体）'!U240,※編集不可※選択項目!$P$26:$S$41,4,TRUE),BA240)</f>
        <v/>
      </c>
      <c r="BA240" s="224" t="str">
        <f>IF(BR240=※編集不可※選択項目!$L$43,VLOOKUP('新規登録用（本体）'!U240,※編集不可※選択項目!$P$42:$S$46,4,TRUE),BB240)</f>
        <v/>
      </c>
      <c r="BB240" s="224" t="str">
        <f>IF(BR240=※編集不可※選択項目!$L$48,VLOOKUP('新規登録用（本体）'!U240,※編集不可※選択項目!$P$47:$S$51,4,TRUE),"")</f>
        <v/>
      </c>
      <c r="BC240" s="225">
        <f>IFERROR(VLOOKUP(Y240&amp;G240&amp;H240,※編集不可※選択項目!X:Y,2,FALSE),0)</f>
        <v>0</v>
      </c>
      <c r="BD240" s="225">
        <f t="shared" si="94"/>
        <v>0</v>
      </c>
      <c r="BE240" s="225"/>
      <c r="BF240" s="225"/>
      <c r="BG240" s="225"/>
      <c r="BH240" s="225" t="str">
        <f t="shared" si="101"/>
        <v/>
      </c>
      <c r="BI240" s="226">
        <f t="shared" si="102"/>
        <v>0</v>
      </c>
      <c r="BJ240" s="226">
        <f t="shared" si="103"/>
        <v>0</v>
      </c>
      <c r="BK240" s="262">
        <f t="shared" si="97"/>
        <v>0</v>
      </c>
      <c r="BL240" s="226">
        <f t="shared" si="86"/>
        <v>0</v>
      </c>
      <c r="BM240" s="226" t="str">
        <f t="shared" si="104"/>
        <v/>
      </c>
      <c r="BN240" s="227">
        <f t="shared" si="105"/>
        <v>0</v>
      </c>
      <c r="BO240" s="227">
        <f t="shared" si="87"/>
        <v>0</v>
      </c>
      <c r="BP240" s="208" t="str">
        <f t="shared" si="88"/>
        <v>＜従来枠＞0 ＜トップ性能枠＞0</v>
      </c>
      <c r="BQ240" s="208" t="str">
        <f>'新規登録用（本体）'!G240&amp;'新規登録用（本体）'!H240&amp;'新規登録用（本体）'!I240</f>
        <v/>
      </c>
      <c r="BR240" s="126" t="str">
        <f t="shared" si="106"/>
        <v/>
      </c>
      <c r="BS240" s="208" t="str">
        <f t="shared" si="107"/>
        <v/>
      </c>
      <c r="BT240" s="227">
        <f t="shared" si="95"/>
        <v>0</v>
      </c>
    </row>
    <row r="241" spans="1:72" s="208" customFormat="1" ht="25.35" customHeight="1" x14ac:dyDescent="0.2">
      <c r="A241" s="210">
        <f t="shared" si="89"/>
        <v>230</v>
      </c>
      <c r="B241" s="171" t="str">
        <f t="shared" si="85"/>
        <v/>
      </c>
      <c r="C241" s="44"/>
      <c r="D241" s="17" t="str">
        <f t="shared" si="90"/>
        <v/>
      </c>
      <c r="E241" s="17" t="str">
        <f t="shared" si="91"/>
        <v/>
      </c>
      <c r="F241" s="97"/>
      <c r="G241" s="16"/>
      <c r="H241" s="15"/>
      <c r="I241" s="17" t="str">
        <f>IF(OR(G241="",H241="",U241=""),"",IFERROR(VLOOKUP(G241&amp;H241&amp;U241,※編集不可※選択項目!$M$3:$R$51,5,FALSE),"該当なし"))</f>
        <v/>
      </c>
      <c r="J241" s="97"/>
      <c r="K241" s="15"/>
      <c r="L241" s="248"/>
      <c r="M241" s="15"/>
      <c r="N241" s="97"/>
      <c r="O241" s="97"/>
      <c r="P241" s="97"/>
      <c r="Q241" s="97"/>
      <c r="R241" s="97"/>
      <c r="S241" s="18" t="str">
        <f t="shared" si="98"/>
        <v/>
      </c>
      <c r="T241" s="15"/>
      <c r="U241" s="15"/>
      <c r="V241" s="15"/>
      <c r="W241" s="15"/>
      <c r="X241" s="15"/>
      <c r="Y241" s="15"/>
      <c r="Z241" s="16"/>
      <c r="AA241" s="16"/>
      <c r="AB241" s="101" t="str">
        <f>IF($C241&lt;&gt;"",※編集不可※選択項目!$J$2,"")</f>
        <v/>
      </c>
      <c r="AC241" s="23"/>
      <c r="AD241" s="97"/>
      <c r="AE241" s="99"/>
      <c r="AF241" s="201" t="str">
        <f t="shared" si="96"/>
        <v>-</v>
      </c>
      <c r="AG241" s="219"/>
      <c r="AH241" s="220"/>
      <c r="AI241" s="121" t="str">
        <f t="shared" si="92"/>
        <v/>
      </c>
      <c r="AJ241" s="221"/>
      <c r="AK241" s="222"/>
      <c r="AL241" s="223"/>
      <c r="AM241" s="224">
        <f>IFERROR(INDEX(※編集不可※選択項目!$R$3:$R$51,MATCH(BQ241,※編集不可※選択項目!$T$3:$T$51,0)),0)</f>
        <v>0</v>
      </c>
      <c r="AN241" s="224" t="str">
        <f t="shared" si="99"/>
        <v/>
      </c>
      <c r="AO241" s="224" t="str">
        <f>IF(BR241=※編集不可※選択項目!$L$3,VLOOKUP('新規登録用（本体）'!U241,※編集不可※選択項目!$P$2:$R$13,3,TRUE),AP241)</f>
        <v/>
      </c>
      <c r="AP241" s="224" t="str">
        <f>IF(BR241=※編集不可※選択項目!$L$15,VLOOKUP('新規登録用（本体）'!U241,※編集不可※選択項目!$P$14:$R$25,3,TRUE),AQ241)</f>
        <v/>
      </c>
      <c r="AQ241" s="224" t="str">
        <f>IF(BR241=※編集不可※選択項目!$L$27,VLOOKUP('新規登録用（本体）'!U241,※編集不可※選択項目!$P$26:$R$41,3,TRUE),AR241)</f>
        <v/>
      </c>
      <c r="AR241" s="224" t="str">
        <f>IF(BR241=※編集不可※選択項目!$L$43,VLOOKUP('新規登録用（本体）'!U241,※編集不可※選択項目!$P$42:$R$46,3,TRUE),AS241)</f>
        <v/>
      </c>
      <c r="AS241" s="224" t="str">
        <f>IF(BR241=※編集不可※選択項目!$L$48,VLOOKUP('新規登録用（本体）'!U241,※編集不可※選択項目!$P$47:$R$51,3,TRUE),"")</f>
        <v/>
      </c>
      <c r="AT241" s="225">
        <f>IFERROR(VLOOKUP(Y241&amp;G241&amp;H241,※編集不可※選択項目!X:Y,2,FALSE),0)</f>
        <v>0</v>
      </c>
      <c r="AU241" s="224">
        <f t="shared" si="93"/>
        <v>0</v>
      </c>
      <c r="AV241" s="224">
        <f>IFERROR(INDEX(※編集不可※選択項目!$S$3:$S$51,MATCH(BQ241,※編集不可※選択項目!$T$3:$T$51,0)),0)</f>
        <v>0</v>
      </c>
      <c r="AW241" s="224" t="str">
        <f t="shared" si="100"/>
        <v/>
      </c>
      <c r="AX241" s="224" t="str">
        <f>IF(BR241=※編集不可※選択項目!$L$3,VLOOKUP('新規登録用（本体）'!U241,※編集不可※選択項目!$P$2:$S$13,4,TRUE),AY241)</f>
        <v/>
      </c>
      <c r="AY241" s="224" t="str">
        <f>IF(BR241=※編集不可※選択項目!$L$15,VLOOKUP('新規登録用（本体）'!U241,※編集不可※選択項目!$P$14:$S$25,4,TRUE),AZ241)</f>
        <v/>
      </c>
      <c r="AZ241" s="224" t="str">
        <f>IF(BR241=※編集不可※選択項目!$L$27,VLOOKUP('新規登録用（本体）'!U241,※編集不可※選択項目!$P$26:$S$41,4,TRUE),BA241)</f>
        <v/>
      </c>
      <c r="BA241" s="224" t="str">
        <f>IF(BR241=※編集不可※選択項目!$L$43,VLOOKUP('新規登録用（本体）'!U241,※編集不可※選択項目!$P$42:$S$46,4,TRUE),BB241)</f>
        <v/>
      </c>
      <c r="BB241" s="224" t="str">
        <f>IF(BR241=※編集不可※選択項目!$L$48,VLOOKUP('新規登録用（本体）'!U241,※編集不可※選択項目!$P$47:$S$51,4,TRUE),"")</f>
        <v/>
      </c>
      <c r="BC241" s="225">
        <f>IFERROR(VLOOKUP(Y241&amp;G241&amp;H241,※編集不可※選択項目!X:Y,2,FALSE),0)</f>
        <v>0</v>
      </c>
      <c r="BD241" s="225">
        <f t="shared" si="94"/>
        <v>0</v>
      </c>
      <c r="BE241" s="225"/>
      <c r="BF241" s="225"/>
      <c r="BG241" s="225"/>
      <c r="BH241" s="225" t="str">
        <f t="shared" si="101"/>
        <v/>
      </c>
      <c r="BI241" s="226">
        <f t="shared" si="102"/>
        <v>0</v>
      </c>
      <c r="BJ241" s="226">
        <f t="shared" si="103"/>
        <v>0</v>
      </c>
      <c r="BK241" s="262">
        <f t="shared" si="97"/>
        <v>0</v>
      </c>
      <c r="BL241" s="226">
        <f t="shared" si="86"/>
        <v>0</v>
      </c>
      <c r="BM241" s="226" t="str">
        <f t="shared" si="104"/>
        <v/>
      </c>
      <c r="BN241" s="227">
        <f t="shared" si="105"/>
        <v>0</v>
      </c>
      <c r="BO241" s="227">
        <f t="shared" si="87"/>
        <v>0</v>
      </c>
      <c r="BP241" s="208" t="str">
        <f t="shared" si="88"/>
        <v>＜従来枠＞0 ＜トップ性能枠＞0</v>
      </c>
      <c r="BQ241" s="208" t="str">
        <f>'新規登録用（本体）'!G241&amp;'新規登録用（本体）'!H241&amp;'新規登録用（本体）'!I241</f>
        <v/>
      </c>
      <c r="BR241" s="126" t="str">
        <f t="shared" si="106"/>
        <v/>
      </c>
      <c r="BS241" s="208" t="str">
        <f t="shared" si="107"/>
        <v/>
      </c>
      <c r="BT241" s="227">
        <f t="shared" si="95"/>
        <v>0</v>
      </c>
    </row>
    <row r="242" spans="1:72" s="208" customFormat="1" ht="25.35" customHeight="1" x14ac:dyDescent="0.2">
      <c r="A242" s="210">
        <f t="shared" si="89"/>
        <v>231</v>
      </c>
      <c r="B242" s="171" t="str">
        <f t="shared" si="85"/>
        <v/>
      </c>
      <c r="C242" s="44"/>
      <c r="D242" s="17" t="str">
        <f t="shared" si="90"/>
        <v/>
      </c>
      <c r="E242" s="17" t="str">
        <f t="shared" si="91"/>
        <v/>
      </c>
      <c r="F242" s="97"/>
      <c r="G242" s="16"/>
      <c r="H242" s="15"/>
      <c r="I242" s="17" t="str">
        <f>IF(OR(G242="",H242="",U242=""),"",IFERROR(VLOOKUP(G242&amp;H242&amp;U242,※編集不可※選択項目!$M$3:$R$51,5,FALSE),"該当なし"))</f>
        <v/>
      </c>
      <c r="J242" s="97"/>
      <c r="K242" s="15"/>
      <c r="L242" s="248"/>
      <c r="M242" s="15"/>
      <c r="N242" s="97"/>
      <c r="O242" s="97"/>
      <c r="P242" s="97"/>
      <c r="Q242" s="97"/>
      <c r="R242" s="97"/>
      <c r="S242" s="18" t="str">
        <f t="shared" si="98"/>
        <v/>
      </c>
      <c r="T242" s="15"/>
      <c r="U242" s="15"/>
      <c r="V242" s="15"/>
      <c r="W242" s="15"/>
      <c r="X242" s="15"/>
      <c r="Y242" s="15"/>
      <c r="Z242" s="16"/>
      <c r="AA242" s="16"/>
      <c r="AB242" s="101" t="str">
        <f>IF($C242&lt;&gt;"",※編集不可※選択項目!$J$2,"")</f>
        <v/>
      </c>
      <c r="AC242" s="23"/>
      <c r="AD242" s="97"/>
      <c r="AE242" s="99"/>
      <c r="AF242" s="201" t="str">
        <f t="shared" si="96"/>
        <v>-</v>
      </c>
      <c r="AG242" s="219"/>
      <c r="AH242" s="220"/>
      <c r="AI242" s="121" t="str">
        <f t="shared" si="92"/>
        <v/>
      </c>
      <c r="AJ242" s="221"/>
      <c r="AK242" s="222"/>
      <c r="AL242" s="223"/>
      <c r="AM242" s="224">
        <f>IFERROR(INDEX(※編集不可※選択項目!$R$3:$R$51,MATCH(BQ242,※編集不可※選択項目!$T$3:$T$51,0)),0)</f>
        <v>0</v>
      </c>
      <c r="AN242" s="224" t="str">
        <f t="shared" si="99"/>
        <v/>
      </c>
      <c r="AO242" s="224" t="str">
        <f>IF(BR242=※編集不可※選択項目!$L$3,VLOOKUP('新規登録用（本体）'!U242,※編集不可※選択項目!$P$2:$R$13,3,TRUE),AP242)</f>
        <v/>
      </c>
      <c r="AP242" s="224" t="str">
        <f>IF(BR242=※編集不可※選択項目!$L$15,VLOOKUP('新規登録用（本体）'!U242,※編集不可※選択項目!$P$14:$R$25,3,TRUE),AQ242)</f>
        <v/>
      </c>
      <c r="AQ242" s="224" t="str">
        <f>IF(BR242=※編集不可※選択項目!$L$27,VLOOKUP('新規登録用（本体）'!U242,※編集不可※選択項目!$P$26:$R$41,3,TRUE),AR242)</f>
        <v/>
      </c>
      <c r="AR242" s="224" t="str">
        <f>IF(BR242=※編集不可※選択項目!$L$43,VLOOKUP('新規登録用（本体）'!U242,※編集不可※選択項目!$P$42:$R$46,3,TRUE),AS242)</f>
        <v/>
      </c>
      <c r="AS242" s="224" t="str">
        <f>IF(BR242=※編集不可※選択項目!$L$48,VLOOKUP('新規登録用（本体）'!U242,※編集不可※選択項目!$P$47:$R$51,3,TRUE),"")</f>
        <v/>
      </c>
      <c r="AT242" s="225">
        <f>IFERROR(VLOOKUP(Y242&amp;G242&amp;H242,※編集不可※選択項目!X:Y,2,FALSE),0)</f>
        <v>0</v>
      </c>
      <c r="AU242" s="224">
        <f t="shared" si="93"/>
        <v>0</v>
      </c>
      <c r="AV242" s="224">
        <f>IFERROR(INDEX(※編集不可※選択項目!$S$3:$S$51,MATCH(BQ242,※編集不可※選択項目!$T$3:$T$51,0)),0)</f>
        <v>0</v>
      </c>
      <c r="AW242" s="224" t="str">
        <f t="shared" si="100"/>
        <v/>
      </c>
      <c r="AX242" s="224" t="str">
        <f>IF(BR242=※編集不可※選択項目!$L$3,VLOOKUP('新規登録用（本体）'!U242,※編集不可※選択項目!$P$2:$S$13,4,TRUE),AY242)</f>
        <v/>
      </c>
      <c r="AY242" s="224" t="str">
        <f>IF(BR242=※編集不可※選択項目!$L$15,VLOOKUP('新規登録用（本体）'!U242,※編集不可※選択項目!$P$14:$S$25,4,TRUE),AZ242)</f>
        <v/>
      </c>
      <c r="AZ242" s="224" t="str">
        <f>IF(BR242=※編集不可※選択項目!$L$27,VLOOKUP('新規登録用（本体）'!U242,※編集不可※選択項目!$P$26:$S$41,4,TRUE),BA242)</f>
        <v/>
      </c>
      <c r="BA242" s="224" t="str">
        <f>IF(BR242=※編集不可※選択項目!$L$43,VLOOKUP('新規登録用（本体）'!U242,※編集不可※選択項目!$P$42:$S$46,4,TRUE),BB242)</f>
        <v/>
      </c>
      <c r="BB242" s="224" t="str">
        <f>IF(BR242=※編集不可※選択項目!$L$48,VLOOKUP('新規登録用（本体）'!U242,※編集不可※選択項目!$P$47:$S$51,4,TRUE),"")</f>
        <v/>
      </c>
      <c r="BC242" s="225">
        <f>IFERROR(VLOOKUP(Y242&amp;G242&amp;H242,※編集不可※選択項目!X:Y,2,FALSE),0)</f>
        <v>0</v>
      </c>
      <c r="BD242" s="225">
        <f t="shared" si="94"/>
        <v>0</v>
      </c>
      <c r="BE242" s="225"/>
      <c r="BF242" s="225"/>
      <c r="BG242" s="225"/>
      <c r="BH242" s="225" t="str">
        <f t="shared" si="101"/>
        <v/>
      </c>
      <c r="BI242" s="226">
        <f t="shared" si="102"/>
        <v>0</v>
      </c>
      <c r="BJ242" s="226">
        <f t="shared" si="103"/>
        <v>0</v>
      </c>
      <c r="BK242" s="262">
        <f t="shared" si="97"/>
        <v>0</v>
      </c>
      <c r="BL242" s="226">
        <f t="shared" si="86"/>
        <v>0</v>
      </c>
      <c r="BM242" s="226" t="str">
        <f t="shared" si="104"/>
        <v/>
      </c>
      <c r="BN242" s="227">
        <f t="shared" si="105"/>
        <v>0</v>
      </c>
      <c r="BO242" s="227">
        <f t="shared" si="87"/>
        <v>0</v>
      </c>
      <c r="BP242" s="208" t="str">
        <f t="shared" si="88"/>
        <v>＜従来枠＞0 ＜トップ性能枠＞0</v>
      </c>
      <c r="BQ242" s="208" t="str">
        <f>'新規登録用（本体）'!G242&amp;'新規登録用（本体）'!H242&amp;'新規登録用（本体）'!I242</f>
        <v/>
      </c>
      <c r="BR242" s="126" t="str">
        <f t="shared" si="106"/>
        <v/>
      </c>
      <c r="BS242" s="208" t="str">
        <f t="shared" si="107"/>
        <v/>
      </c>
      <c r="BT242" s="227">
        <f t="shared" si="95"/>
        <v>0</v>
      </c>
    </row>
    <row r="243" spans="1:72" s="208" customFormat="1" ht="25.35" customHeight="1" x14ac:dyDescent="0.2">
      <c r="A243" s="210">
        <f t="shared" si="89"/>
        <v>232</v>
      </c>
      <c r="B243" s="171" t="str">
        <f t="shared" si="85"/>
        <v/>
      </c>
      <c r="C243" s="44"/>
      <c r="D243" s="17" t="str">
        <f t="shared" si="90"/>
        <v/>
      </c>
      <c r="E243" s="17" t="str">
        <f t="shared" si="91"/>
        <v/>
      </c>
      <c r="F243" s="97"/>
      <c r="G243" s="16"/>
      <c r="H243" s="15"/>
      <c r="I243" s="17" t="str">
        <f>IF(OR(G243="",H243="",U243=""),"",IFERROR(VLOOKUP(G243&amp;H243&amp;U243,※編集不可※選択項目!$M$3:$R$51,5,FALSE),"該当なし"))</f>
        <v/>
      </c>
      <c r="J243" s="97"/>
      <c r="K243" s="15"/>
      <c r="L243" s="248"/>
      <c r="M243" s="15"/>
      <c r="N243" s="97"/>
      <c r="O243" s="97"/>
      <c r="P243" s="97"/>
      <c r="Q243" s="97"/>
      <c r="R243" s="97"/>
      <c r="S243" s="18" t="str">
        <f t="shared" si="98"/>
        <v/>
      </c>
      <c r="T243" s="15"/>
      <c r="U243" s="15"/>
      <c r="V243" s="15"/>
      <c r="W243" s="15"/>
      <c r="X243" s="15"/>
      <c r="Y243" s="15"/>
      <c r="Z243" s="16"/>
      <c r="AA243" s="16"/>
      <c r="AB243" s="101" t="str">
        <f>IF($C243&lt;&gt;"",※編集不可※選択項目!$J$2,"")</f>
        <v/>
      </c>
      <c r="AC243" s="23"/>
      <c r="AD243" s="97"/>
      <c r="AE243" s="99"/>
      <c r="AF243" s="201" t="str">
        <f t="shared" si="96"/>
        <v>-</v>
      </c>
      <c r="AG243" s="219"/>
      <c r="AH243" s="220"/>
      <c r="AI243" s="121" t="str">
        <f t="shared" si="92"/>
        <v/>
      </c>
      <c r="AJ243" s="221"/>
      <c r="AK243" s="222"/>
      <c r="AL243" s="223"/>
      <c r="AM243" s="224">
        <f>IFERROR(INDEX(※編集不可※選択項目!$R$3:$R$51,MATCH(BQ243,※編集不可※選択項目!$T$3:$T$51,0)),0)</f>
        <v>0</v>
      </c>
      <c r="AN243" s="224" t="str">
        <f t="shared" si="99"/>
        <v/>
      </c>
      <c r="AO243" s="224" t="str">
        <f>IF(BR243=※編集不可※選択項目!$L$3,VLOOKUP('新規登録用（本体）'!U243,※編集不可※選択項目!$P$2:$R$13,3,TRUE),AP243)</f>
        <v/>
      </c>
      <c r="AP243" s="224" t="str">
        <f>IF(BR243=※編集不可※選択項目!$L$15,VLOOKUP('新規登録用（本体）'!U243,※編集不可※選択項目!$P$14:$R$25,3,TRUE),AQ243)</f>
        <v/>
      </c>
      <c r="AQ243" s="224" t="str">
        <f>IF(BR243=※編集不可※選択項目!$L$27,VLOOKUP('新規登録用（本体）'!U243,※編集不可※選択項目!$P$26:$R$41,3,TRUE),AR243)</f>
        <v/>
      </c>
      <c r="AR243" s="224" t="str">
        <f>IF(BR243=※編集不可※選択項目!$L$43,VLOOKUP('新規登録用（本体）'!U243,※編集不可※選択項目!$P$42:$R$46,3,TRUE),AS243)</f>
        <v/>
      </c>
      <c r="AS243" s="224" t="str">
        <f>IF(BR243=※編集不可※選択項目!$L$48,VLOOKUP('新規登録用（本体）'!U243,※編集不可※選択項目!$P$47:$R$51,3,TRUE),"")</f>
        <v/>
      </c>
      <c r="AT243" s="225">
        <f>IFERROR(VLOOKUP(Y243&amp;G243&amp;H243,※編集不可※選択項目!X:Y,2,FALSE),0)</f>
        <v>0</v>
      </c>
      <c r="AU243" s="224">
        <f t="shared" si="93"/>
        <v>0</v>
      </c>
      <c r="AV243" s="224">
        <f>IFERROR(INDEX(※編集不可※選択項目!$S$3:$S$51,MATCH(BQ243,※編集不可※選択項目!$T$3:$T$51,0)),0)</f>
        <v>0</v>
      </c>
      <c r="AW243" s="224" t="str">
        <f t="shared" si="100"/>
        <v/>
      </c>
      <c r="AX243" s="224" t="str">
        <f>IF(BR243=※編集不可※選択項目!$L$3,VLOOKUP('新規登録用（本体）'!U243,※編集不可※選択項目!$P$2:$S$13,4,TRUE),AY243)</f>
        <v/>
      </c>
      <c r="AY243" s="224" t="str">
        <f>IF(BR243=※編集不可※選択項目!$L$15,VLOOKUP('新規登録用（本体）'!U243,※編集不可※選択項目!$P$14:$S$25,4,TRUE),AZ243)</f>
        <v/>
      </c>
      <c r="AZ243" s="224" t="str">
        <f>IF(BR243=※編集不可※選択項目!$L$27,VLOOKUP('新規登録用（本体）'!U243,※編集不可※選択項目!$P$26:$S$41,4,TRUE),BA243)</f>
        <v/>
      </c>
      <c r="BA243" s="224" t="str">
        <f>IF(BR243=※編集不可※選択項目!$L$43,VLOOKUP('新規登録用（本体）'!U243,※編集不可※選択項目!$P$42:$S$46,4,TRUE),BB243)</f>
        <v/>
      </c>
      <c r="BB243" s="224" t="str">
        <f>IF(BR243=※編集不可※選択項目!$L$48,VLOOKUP('新規登録用（本体）'!U243,※編集不可※選択項目!$P$47:$S$51,4,TRUE),"")</f>
        <v/>
      </c>
      <c r="BC243" s="225">
        <f>IFERROR(VLOOKUP(Y243&amp;G243&amp;H243,※編集不可※選択項目!X:Y,2,FALSE),0)</f>
        <v>0</v>
      </c>
      <c r="BD243" s="225">
        <f t="shared" si="94"/>
        <v>0</v>
      </c>
      <c r="BE243" s="225"/>
      <c r="BF243" s="225"/>
      <c r="BG243" s="225"/>
      <c r="BH243" s="225" t="str">
        <f t="shared" si="101"/>
        <v/>
      </c>
      <c r="BI243" s="226">
        <f t="shared" si="102"/>
        <v>0</v>
      </c>
      <c r="BJ243" s="226">
        <f t="shared" si="103"/>
        <v>0</v>
      </c>
      <c r="BK243" s="262">
        <f t="shared" si="97"/>
        <v>0</v>
      </c>
      <c r="BL243" s="226">
        <f t="shared" si="86"/>
        <v>0</v>
      </c>
      <c r="BM243" s="226" t="str">
        <f t="shared" si="104"/>
        <v/>
      </c>
      <c r="BN243" s="227">
        <f t="shared" si="105"/>
        <v>0</v>
      </c>
      <c r="BO243" s="227">
        <f t="shared" si="87"/>
        <v>0</v>
      </c>
      <c r="BP243" s="208" t="str">
        <f t="shared" si="88"/>
        <v>＜従来枠＞0 ＜トップ性能枠＞0</v>
      </c>
      <c r="BQ243" s="208" t="str">
        <f>'新規登録用（本体）'!G243&amp;'新規登録用（本体）'!H243&amp;'新規登録用（本体）'!I243</f>
        <v/>
      </c>
      <c r="BR243" s="126" t="str">
        <f t="shared" si="106"/>
        <v/>
      </c>
      <c r="BS243" s="208" t="str">
        <f t="shared" si="107"/>
        <v/>
      </c>
      <c r="BT243" s="227">
        <f t="shared" si="95"/>
        <v>0</v>
      </c>
    </row>
    <row r="244" spans="1:72" s="208" customFormat="1" ht="25.35" customHeight="1" x14ac:dyDescent="0.2">
      <c r="A244" s="210">
        <f t="shared" si="89"/>
        <v>233</v>
      </c>
      <c r="B244" s="171" t="str">
        <f t="shared" si="85"/>
        <v/>
      </c>
      <c r="C244" s="44"/>
      <c r="D244" s="17" t="str">
        <f t="shared" si="90"/>
        <v/>
      </c>
      <c r="E244" s="17" t="str">
        <f t="shared" si="91"/>
        <v/>
      </c>
      <c r="F244" s="97"/>
      <c r="G244" s="16"/>
      <c r="H244" s="15"/>
      <c r="I244" s="17" t="str">
        <f>IF(OR(G244="",H244="",U244=""),"",IFERROR(VLOOKUP(G244&amp;H244&amp;U244,※編集不可※選択項目!$M$3:$R$51,5,FALSE),"該当なし"))</f>
        <v/>
      </c>
      <c r="J244" s="97"/>
      <c r="K244" s="15"/>
      <c r="L244" s="248"/>
      <c r="M244" s="15"/>
      <c r="N244" s="97"/>
      <c r="O244" s="97"/>
      <c r="P244" s="97"/>
      <c r="Q244" s="97"/>
      <c r="R244" s="97"/>
      <c r="S244" s="18" t="str">
        <f t="shared" si="98"/>
        <v/>
      </c>
      <c r="T244" s="15"/>
      <c r="U244" s="15"/>
      <c r="V244" s="15"/>
      <c r="W244" s="15"/>
      <c r="X244" s="15"/>
      <c r="Y244" s="15"/>
      <c r="Z244" s="16"/>
      <c r="AA244" s="16"/>
      <c r="AB244" s="101" t="str">
        <f>IF($C244&lt;&gt;"",※編集不可※選択項目!$J$2,"")</f>
        <v/>
      </c>
      <c r="AC244" s="23"/>
      <c r="AD244" s="97"/>
      <c r="AE244" s="99"/>
      <c r="AF244" s="201" t="str">
        <f t="shared" si="96"/>
        <v>-</v>
      </c>
      <c r="AG244" s="219"/>
      <c r="AH244" s="220"/>
      <c r="AI244" s="121" t="str">
        <f t="shared" si="92"/>
        <v/>
      </c>
      <c r="AJ244" s="221"/>
      <c r="AK244" s="222"/>
      <c r="AL244" s="223"/>
      <c r="AM244" s="224">
        <f>IFERROR(INDEX(※編集不可※選択項目!$R$3:$R$51,MATCH(BQ244,※編集不可※選択項目!$T$3:$T$51,0)),0)</f>
        <v>0</v>
      </c>
      <c r="AN244" s="224" t="str">
        <f t="shared" si="99"/>
        <v/>
      </c>
      <c r="AO244" s="224" t="str">
        <f>IF(BR244=※編集不可※選択項目!$L$3,VLOOKUP('新規登録用（本体）'!U244,※編集不可※選択項目!$P$2:$R$13,3,TRUE),AP244)</f>
        <v/>
      </c>
      <c r="AP244" s="224" t="str">
        <f>IF(BR244=※編集不可※選択項目!$L$15,VLOOKUP('新規登録用（本体）'!U244,※編集不可※選択項目!$P$14:$R$25,3,TRUE),AQ244)</f>
        <v/>
      </c>
      <c r="AQ244" s="224" t="str">
        <f>IF(BR244=※編集不可※選択項目!$L$27,VLOOKUP('新規登録用（本体）'!U244,※編集不可※選択項目!$P$26:$R$41,3,TRUE),AR244)</f>
        <v/>
      </c>
      <c r="AR244" s="224" t="str">
        <f>IF(BR244=※編集不可※選択項目!$L$43,VLOOKUP('新規登録用（本体）'!U244,※編集不可※選択項目!$P$42:$R$46,3,TRUE),AS244)</f>
        <v/>
      </c>
      <c r="AS244" s="224" t="str">
        <f>IF(BR244=※編集不可※選択項目!$L$48,VLOOKUP('新規登録用（本体）'!U244,※編集不可※選択項目!$P$47:$R$51,3,TRUE),"")</f>
        <v/>
      </c>
      <c r="AT244" s="225">
        <f>IFERROR(VLOOKUP(Y244&amp;G244&amp;H244,※編集不可※選択項目!X:Y,2,FALSE),0)</f>
        <v>0</v>
      </c>
      <c r="AU244" s="224">
        <f t="shared" si="93"/>
        <v>0</v>
      </c>
      <c r="AV244" s="224">
        <f>IFERROR(INDEX(※編集不可※選択項目!$S$3:$S$51,MATCH(BQ244,※編集不可※選択項目!$T$3:$T$51,0)),0)</f>
        <v>0</v>
      </c>
      <c r="AW244" s="224" t="str">
        <f t="shared" si="100"/>
        <v/>
      </c>
      <c r="AX244" s="224" t="str">
        <f>IF(BR244=※編集不可※選択項目!$L$3,VLOOKUP('新規登録用（本体）'!U244,※編集不可※選択項目!$P$2:$S$13,4,TRUE),AY244)</f>
        <v/>
      </c>
      <c r="AY244" s="224" t="str">
        <f>IF(BR244=※編集不可※選択項目!$L$15,VLOOKUP('新規登録用（本体）'!U244,※編集不可※選択項目!$P$14:$S$25,4,TRUE),AZ244)</f>
        <v/>
      </c>
      <c r="AZ244" s="224" t="str">
        <f>IF(BR244=※編集不可※選択項目!$L$27,VLOOKUP('新規登録用（本体）'!U244,※編集不可※選択項目!$P$26:$S$41,4,TRUE),BA244)</f>
        <v/>
      </c>
      <c r="BA244" s="224" t="str">
        <f>IF(BR244=※編集不可※選択項目!$L$43,VLOOKUP('新規登録用（本体）'!U244,※編集不可※選択項目!$P$42:$S$46,4,TRUE),BB244)</f>
        <v/>
      </c>
      <c r="BB244" s="224" t="str">
        <f>IF(BR244=※編集不可※選択項目!$L$48,VLOOKUP('新規登録用（本体）'!U244,※編集不可※選択項目!$P$47:$S$51,4,TRUE),"")</f>
        <v/>
      </c>
      <c r="BC244" s="225">
        <f>IFERROR(VLOOKUP(Y244&amp;G244&amp;H244,※編集不可※選択項目!X:Y,2,FALSE),0)</f>
        <v>0</v>
      </c>
      <c r="BD244" s="225">
        <f t="shared" si="94"/>
        <v>0</v>
      </c>
      <c r="BE244" s="225"/>
      <c r="BF244" s="225"/>
      <c r="BG244" s="225"/>
      <c r="BH244" s="225" t="str">
        <f t="shared" si="101"/>
        <v/>
      </c>
      <c r="BI244" s="226">
        <f t="shared" si="102"/>
        <v>0</v>
      </c>
      <c r="BJ244" s="226">
        <f t="shared" si="103"/>
        <v>0</v>
      </c>
      <c r="BK244" s="262">
        <f t="shared" si="97"/>
        <v>0</v>
      </c>
      <c r="BL244" s="226">
        <f t="shared" si="86"/>
        <v>0</v>
      </c>
      <c r="BM244" s="226" t="str">
        <f t="shared" si="104"/>
        <v/>
      </c>
      <c r="BN244" s="227">
        <f t="shared" si="105"/>
        <v>0</v>
      </c>
      <c r="BO244" s="227">
        <f t="shared" si="87"/>
        <v>0</v>
      </c>
      <c r="BP244" s="208" t="str">
        <f t="shared" si="88"/>
        <v>＜従来枠＞0 ＜トップ性能枠＞0</v>
      </c>
      <c r="BQ244" s="208" t="str">
        <f>'新規登録用（本体）'!G244&amp;'新規登録用（本体）'!H244&amp;'新規登録用（本体）'!I244</f>
        <v/>
      </c>
      <c r="BR244" s="126" t="str">
        <f t="shared" si="106"/>
        <v/>
      </c>
      <c r="BS244" s="208" t="str">
        <f t="shared" si="107"/>
        <v/>
      </c>
      <c r="BT244" s="227">
        <f t="shared" si="95"/>
        <v>0</v>
      </c>
    </row>
    <row r="245" spans="1:72" s="208" customFormat="1" ht="25.35" customHeight="1" x14ac:dyDescent="0.2">
      <c r="A245" s="210">
        <f t="shared" si="89"/>
        <v>234</v>
      </c>
      <c r="B245" s="171" t="str">
        <f t="shared" si="85"/>
        <v/>
      </c>
      <c r="C245" s="44"/>
      <c r="D245" s="17" t="str">
        <f t="shared" si="90"/>
        <v/>
      </c>
      <c r="E245" s="17" t="str">
        <f t="shared" si="91"/>
        <v/>
      </c>
      <c r="F245" s="97"/>
      <c r="G245" s="16"/>
      <c r="H245" s="15"/>
      <c r="I245" s="17" t="str">
        <f>IF(OR(G245="",H245="",U245=""),"",IFERROR(VLOOKUP(G245&amp;H245&amp;U245,※編集不可※選択項目!$M$3:$R$51,5,FALSE),"該当なし"))</f>
        <v/>
      </c>
      <c r="J245" s="97"/>
      <c r="K245" s="15"/>
      <c r="L245" s="248"/>
      <c r="M245" s="15"/>
      <c r="N245" s="97"/>
      <c r="O245" s="97"/>
      <c r="P245" s="97"/>
      <c r="Q245" s="97"/>
      <c r="R245" s="97"/>
      <c r="S245" s="18" t="str">
        <f t="shared" si="98"/>
        <v/>
      </c>
      <c r="T245" s="15"/>
      <c r="U245" s="15"/>
      <c r="V245" s="15"/>
      <c r="W245" s="15"/>
      <c r="X245" s="15"/>
      <c r="Y245" s="15"/>
      <c r="Z245" s="16"/>
      <c r="AA245" s="16"/>
      <c r="AB245" s="101" t="str">
        <f>IF($C245&lt;&gt;"",※編集不可※選択項目!$J$2,"")</f>
        <v/>
      </c>
      <c r="AC245" s="23"/>
      <c r="AD245" s="97"/>
      <c r="AE245" s="99"/>
      <c r="AF245" s="201" t="str">
        <f t="shared" si="96"/>
        <v>-</v>
      </c>
      <c r="AG245" s="219"/>
      <c r="AH245" s="220"/>
      <c r="AI245" s="121" t="str">
        <f t="shared" si="92"/>
        <v/>
      </c>
      <c r="AJ245" s="221"/>
      <c r="AK245" s="222"/>
      <c r="AL245" s="223"/>
      <c r="AM245" s="224">
        <f>IFERROR(INDEX(※編集不可※選択項目!$R$3:$R$51,MATCH(BQ245,※編集不可※選択項目!$T$3:$T$51,0)),0)</f>
        <v>0</v>
      </c>
      <c r="AN245" s="224" t="str">
        <f t="shared" si="99"/>
        <v/>
      </c>
      <c r="AO245" s="224" t="str">
        <f>IF(BR245=※編集不可※選択項目!$L$3,VLOOKUP('新規登録用（本体）'!U245,※編集不可※選択項目!$P$2:$R$13,3,TRUE),AP245)</f>
        <v/>
      </c>
      <c r="AP245" s="224" t="str">
        <f>IF(BR245=※編集不可※選択項目!$L$15,VLOOKUP('新規登録用（本体）'!U245,※編集不可※選択項目!$P$14:$R$25,3,TRUE),AQ245)</f>
        <v/>
      </c>
      <c r="AQ245" s="224" t="str">
        <f>IF(BR245=※編集不可※選択項目!$L$27,VLOOKUP('新規登録用（本体）'!U245,※編集不可※選択項目!$P$26:$R$41,3,TRUE),AR245)</f>
        <v/>
      </c>
      <c r="AR245" s="224" t="str">
        <f>IF(BR245=※編集不可※選択項目!$L$43,VLOOKUP('新規登録用（本体）'!U245,※編集不可※選択項目!$P$42:$R$46,3,TRUE),AS245)</f>
        <v/>
      </c>
      <c r="AS245" s="224" t="str">
        <f>IF(BR245=※編集不可※選択項目!$L$48,VLOOKUP('新規登録用（本体）'!U245,※編集不可※選択項目!$P$47:$R$51,3,TRUE),"")</f>
        <v/>
      </c>
      <c r="AT245" s="225">
        <f>IFERROR(VLOOKUP(Y245&amp;G245&amp;H245,※編集不可※選択項目!X:Y,2,FALSE),0)</f>
        <v>0</v>
      </c>
      <c r="AU245" s="224">
        <f t="shared" si="93"/>
        <v>0</v>
      </c>
      <c r="AV245" s="224">
        <f>IFERROR(INDEX(※編集不可※選択項目!$S$3:$S$51,MATCH(BQ245,※編集不可※選択項目!$T$3:$T$51,0)),0)</f>
        <v>0</v>
      </c>
      <c r="AW245" s="224" t="str">
        <f t="shared" si="100"/>
        <v/>
      </c>
      <c r="AX245" s="224" t="str">
        <f>IF(BR245=※編集不可※選択項目!$L$3,VLOOKUP('新規登録用（本体）'!U245,※編集不可※選択項目!$P$2:$S$13,4,TRUE),AY245)</f>
        <v/>
      </c>
      <c r="AY245" s="224" t="str">
        <f>IF(BR245=※編集不可※選択項目!$L$15,VLOOKUP('新規登録用（本体）'!U245,※編集不可※選択項目!$P$14:$S$25,4,TRUE),AZ245)</f>
        <v/>
      </c>
      <c r="AZ245" s="224" t="str">
        <f>IF(BR245=※編集不可※選択項目!$L$27,VLOOKUP('新規登録用（本体）'!U245,※編集不可※選択項目!$P$26:$S$41,4,TRUE),BA245)</f>
        <v/>
      </c>
      <c r="BA245" s="224" t="str">
        <f>IF(BR245=※編集不可※選択項目!$L$43,VLOOKUP('新規登録用（本体）'!U245,※編集不可※選択項目!$P$42:$S$46,4,TRUE),BB245)</f>
        <v/>
      </c>
      <c r="BB245" s="224" t="str">
        <f>IF(BR245=※編集不可※選択項目!$L$48,VLOOKUP('新規登録用（本体）'!U245,※編集不可※選択項目!$P$47:$S$51,4,TRUE),"")</f>
        <v/>
      </c>
      <c r="BC245" s="225">
        <f>IFERROR(VLOOKUP(Y245&amp;G245&amp;H245,※編集不可※選択項目!X:Y,2,FALSE),0)</f>
        <v>0</v>
      </c>
      <c r="BD245" s="225">
        <f t="shared" si="94"/>
        <v>0</v>
      </c>
      <c r="BE245" s="225"/>
      <c r="BF245" s="225"/>
      <c r="BG245" s="225"/>
      <c r="BH245" s="225" t="str">
        <f t="shared" si="101"/>
        <v/>
      </c>
      <c r="BI245" s="226">
        <f t="shared" si="102"/>
        <v>0</v>
      </c>
      <c r="BJ245" s="226">
        <f t="shared" si="103"/>
        <v>0</v>
      </c>
      <c r="BK245" s="262">
        <f t="shared" si="97"/>
        <v>0</v>
      </c>
      <c r="BL245" s="226">
        <f t="shared" si="86"/>
        <v>0</v>
      </c>
      <c r="BM245" s="226" t="str">
        <f t="shared" si="104"/>
        <v/>
      </c>
      <c r="BN245" s="227">
        <f t="shared" si="105"/>
        <v>0</v>
      </c>
      <c r="BO245" s="227">
        <f t="shared" si="87"/>
        <v>0</v>
      </c>
      <c r="BP245" s="208" t="str">
        <f t="shared" si="88"/>
        <v>＜従来枠＞0 ＜トップ性能枠＞0</v>
      </c>
      <c r="BQ245" s="208" t="str">
        <f>'新規登録用（本体）'!G245&amp;'新規登録用（本体）'!H245&amp;'新規登録用（本体）'!I245</f>
        <v/>
      </c>
      <c r="BR245" s="126" t="str">
        <f t="shared" si="106"/>
        <v/>
      </c>
      <c r="BS245" s="208" t="str">
        <f t="shared" si="107"/>
        <v/>
      </c>
      <c r="BT245" s="227">
        <f t="shared" si="95"/>
        <v>0</v>
      </c>
    </row>
    <row r="246" spans="1:72" s="208" customFormat="1" ht="25.35" customHeight="1" x14ac:dyDescent="0.2">
      <c r="A246" s="210">
        <f t="shared" si="89"/>
        <v>235</v>
      </c>
      <c r="B246" s="171" t="str">
        <f t="shared" si="85"/>
        <v/>
      </c>
      <c r="C246" s="44"/>
      <c r="D246" s="17" t="str">
        <f t="shared" si="90"/>
        <v/>
      </c>
      <c r="E246" s="17" t="str">
        <f t="shared" si="91"/>
        <v/>
      </c>
      <c r="F246" s="97"/>
      <c r="G246" s="16"/>
      <c r="H246" s="15"/>
      <c r="I246" s="17" t="str">
        <f>IF(OR(G246="",H246="",U246=""),"",IFERROR(VLOOKUP(G246&amp;H246&amp;U246,※編集不可※選択項目!$M$3:$R$51,5,FALSE),"該当なし"))</f>
        <v/>
      </c>
      <c r="J246" s="97"/>
      <c r="K246" s="15"/>
      <c r="L246" s="248"/>
      <c r="M246" s="15"/>
      <c r="N246" s="97"/>
      <c r="O246" s="97"/>
      <c r="P246" s="97"/>
      <c r="Q246" s="97"/>
      <c r="R246" s="97"/>
      <c r="S246" s="18" t="str">
        <f t="shared" si="98"/>
        <v/>
      </c>
      <c r="T246" s="15"/>
      <c r="U246" s="15"/>
      <c r="V246" s="15"/>
      <c r="W246" s="15"/>
      <c r="X246" s="15"/>
      <c r="Y246" s="15"/>
      <c r="Z246" s="16"/>
      <c r="AA246" s="16"/>
      <c r="AB246" s="101" t="str">
        <f>IF($C246&lt;&gt;"",※編集不可※選択項目!$J$2,"")</f>
        <v/>
      </c>
      <c r="AC246" s="23"/>
      <c r="AD246" s="97"/>
      <c r="AE246" s="99"/>
      <c r="AF246" s="201" t="str">
        <f t="shared" si="96"/>
        <v>-</v>
      </c>
      <c r="AG246" s="219"/>
      <c r="AH246" s="220"/>
      <c r="AI246" s="121" t="str">
        <f t="shared" si="92"/>
        <v/>
      </c>
      <c r="AJ246" s="221"/>
      <c r="AK246" s="222"/>
      <c r="AL246" s="223"/>
      <c r="AM246" s="224">
        <f>IFERROR(INDEX(※編集不可※選択項目!$R$3:$R$51,MATCH(BQ246,※編集不可※選択項目!$T$3:$T$51,0)),0)</f>
        <v>0</v>
      </c>
      <c r="AN246" s="224" t="str">
        <f t="shared" si="99"/>
        <v/>
      </c>
      <c r="AO246" s="224" t="str">
        <f>IF(BR246=※編集不可※選択項目!$L$3,VLOOKUP('新規登録用（本体）'!U246,※編集不可※選択項目!$P$2:$R$13,3,TRUE),AP246)</f>
        <v/>
      </c>
      <c r="AP246" s="224" t="str">
        <f>IF(BR246=※編集不可※選択項目!$L$15,VLOOKUP('新規登録用（本体）'!U246,※編集不可※選択項目!$P$14:$R$25,3,TRUE),AQ246)</f>
        <v/>
      </c>
      <c r="AQ246" s="224" t="str">
        <f>IF(BR246=※編集不可※選択項目!$L$27,VLOOKUP('新規登録用（本体）'!U246,※編集不可※選択項目!$P$26:$R$41,3,TRUE),AR246)</f>
        <v/>
      </c>
      <c r="AR246" s="224" t="str">
        <f>IF(BR246=※編集不可※選択項目!$L$43,VLOOKUP('新規登録用（本体）'!U246,※編集不可※選択項目!$P$42:$R$46,3,TRUE),AS246)</f>
        <v/>
      </c>
      <c r="AS246" s="224" t="str">
        <f>IF(BR246=※編集不可※選択項目!$L$48,VLOOKUP('新規登録用（本体）'!U246,※編集不可※選択項目!$P$47:$R$51,3,TRUE),"")</f>
        <v/>
      </c>
      <c r="AT246" s="225">
        <f>IFERROR(VLOOKUP(Y246&amp;G246&amp;H246,※編集不可※選択項目!X:Y,2,FALSE),0)</f>
        <v>0</v>
      </c>
      <c r="AU246" s="224">
        <f t="shared" si="93"/>
        <v>0</v>
      </c>
      <c r="AV246" s="224">
        <f>IFERROR(INDEX(※編集不可※選択項目!$S$3:$S$51,MATCH(BQ246,※編集不可※選択項目!$T$3:$T$51,0)),0)</f>
        <v>0</v>
      </c>
      <c r="AW246" s="224" t="str">
        <f t="shared" si="100"/>
        <v/>
      </c>
      <c r="AX246" s="224" t="str">
        <f>IF(BR246=※編集不可※選択項目!$L$3,VLOOKUP('新規登録用（本体）'!U246,※編集不可※選択項目!$P$2:$S$13,4,TRUE),AY246)</f>
        <v/>
      </c>
      <c r="AY246" s="224" t="str">
        <f>IF(BR246=※編集不可※選択項目!$L$15,VLOOKUP('新規登録用（本体）'!U246,※編集不可※選択項目!$P$14:$S$25,4,TRUE),AZ246)</f>
        <v/>
      </c>
      <c r="AZ246" s="224" t="str">
        <f>IF(BR246=※編集不可※選択項目!$L$27,VLOOKUP('新規登録用（本体）'!U246,※編集不可※選択項目!$P$26:$S$41,4,TRUE),BA246)</f>
        <v/>
      </c>
      <c r="BA246" s="224" t="str">
        <f>IF(BR246=※編集不可※選択項目!$L$43,VLOOKUP('新規登録用（本体）'!U246,※編集不可※選択項目!$P$42:$S$46,4,TRUE),BB246)</f>
        <v/>
      </c>
      <c r="BB246" s="224" t="str">
        <f>IF(BR246=※編集不可※選択項目!$L$48,VLOOKUP('新規登録用（本体）'!U246,※編集不可※選択項目!$P$47:$S$51,4,TRUE),"")</f>
        <v/>
      </c>
      <c r="BC246" s="225">
        <f>IFERROR(VLOOKUP(Y246&amp;G246&amp;H246,※編集不可※選択項目!X:Y,2,FALSE),0)</f>
        <v>0</v>
      </c>
      <c r="BD246" s="225">
        <f t="shared" si="94"/>
        <v>0</v>
      </c>
      <c r="BE246" s="225"/>
      <c r="BF246" s="225"/>
      <c r="BG246" s="225"/>
      <c r="BH246" s="225" t="str">
        <f t="shared" si="101"/>
        <v/>
      </c>
      <c r="BI246" s="226">
        <f t="shared" si="102"/>
        <v>0</v>
      </c>
      <c r="BJ246" s="226">
        <f t="shared" si="103"/>
        <v>0</v>
      </c>
      <c r="BK246" s="262">
        <f t="shared" si="97"/>
        <v>0</v>
      </c>
      <c r="BL246" s="226">
        <f t="shared" si="86"/>
        <v>0</v>
      </c>
      <c r="BM246" s="226" t="str">
        <f t="shared" si="104"/>
        <v/>
      </c>
      <c r="BN246" s="227">
        <f t="shared" si="105"/>
        <v>0</v>
      </c>
      <c r="BO246" s="227">
        <f t="shared" si="87"/>
        <v>0</v>
      </c>
      <c r="BP246" s="208" t="str">
        <f t="shared" si="88"/>
        <v>＜従来枠＞0 ＜トップ性能枠＞0</v>
      </c>
      <c r="BQ246" s="208" t="str">
        <f>'新規登録用（本体）'!G246&amp;'新規登録用（本体）'!H246&amp;'新規登録用（本体）'!I246</f>
        <v/>
      </c>
      <c r="BR246" s="126" t="str">
        <f t="shared" si="106"/>
        <v/>
      </c>
      <c r="BS246" s="208" t="str">
        <f t="shared" si="107"/>
        <v/>
      </c>
      <c r="BT246" s="227">
        <f t="shared" si="95"/>
        <v>0</v>
      </c>
    </row>
    <row r="247" spans="1:72" s="208" customFormat="1" ht="25.35" customHeight="1" x14ac:dyDescent="0.2">
      <c r="A247" s="210">
        <f t="shared" si="89"/>
        <v>236</v>
      </c>
      <c r="B247" s="171" t="str">
        <f t="shared" si="85"/>
        <v/>
      </c>
      <c r="C247" s="44"/>
      <c r="D247" s="17" t="str">
        <f t="shared" si="90"/>
        <v/>
      </c>
      <c r="E247" s="17" t="str">
        <f t="shared" si="91"/>
        <v/>
      </c>
      <c r="F247" s="97"/>
      <c r="G247" s="16"/>
      <c r="H247" s="15"/>
      <c r="I247" s="17" t="str">
        <f>IF(OR(G247="",H247="",U247=""),"",IFERROR(VLOOKUP(G247&amp;H247&amp;U247,※編集不可※選択項目!$M$3:$R$51,5,FALSE),"該当なし"))</f>
        <v/>
      </c>
      <c r="J247" s="97"/>
      <c r="K247" s="15"/>
      <c r="L247" s="248"/>
      <c r="M247" s="15"/>
      <c r="N247" s="97"/>
      <c r="O247" s="97"/>
      <c r="P247" s="97"/>
      <c r="Q247" s="97"/>
      <c r="R247" s="97"/>
      <c r="S247" s="18" t="str">
        <f t="shared" si="98"/>
        <v/>
      </c>
      <c r="T247" s="15"/>
      <c r="U247" s="15"/>
      <c r="V247" s="15"/>
      <c r="W247" s="15"/>
      <c r="X247" s="15"/>
      <c r="Y247" s="15"/>
      <c r="Z247" s="16"/>
      <c r="AA247" s="16"/>
      <c r="AB247" s="101" t="str">
        <f>IF($C247&lt;&gt;"",※編集不可※選択項目!$J$2,"")</f>
        <v/>
      </c>
      <c r="AC247" s="23"/>
      <c r="AD247" s="97"/>
      <c r="AE247" s="99"/>
      <c r="AF247" s="201" t="str">
        <f t="shared" si="96"/>
        <v>-</v>
      </c>
      <c r="AG247" s="219"/>
      <c r="AH247" s="220"/>
      <c r="AI247" s="121" t="str">
        <f t="shared" si="92"/>
        <v/>
      </c>
      <c r="AJ247" s="221"/>
      <c r="AK247" s="222"/>
      <c r="AL247" s="223"/>
      <c r="AM247" s="224">
        <f>IFERROR(INDEX(※編集不可※選択項目!$R$3:$R$51,MATCH(BQ247,※編集不可※選択項目!$T$3:$T$51,0)),0)</f>
        <v>0</v>
      </c>
      <c r="AN247" s="224" t="str">
        <f t="shared" si="99"/>
        <v/>
      </c>
      <c r="AO247" s="224" t="str">
        <f>IF(BR247=※編集不可※選択項目!$L$3,VLOOKUP('新規登録用（本体）'!U247,※編集不可※選択項目!$P$2:$R$13,3,TRUE),AP247)</f>
        <v/>
      </c>
      <c r="AP247" s="224" t="str">
        <f>IF(BR247=※編集不可※選択項目!$L$15,VLOOKUP('新規登録用（本体）'!U247,※編集不可※選択項目!$P$14:$R$25,3,TRUE),AQ247)</f>
        <v/>
      </c>
      <c r="AQ247" s="224" t="str">
        <f>IF(BR247=※編集不可※選択項目!$L$27,VLOOKUP('新規登録用（本体）'!U247,※編集不可※選択項目!$P$26:$R$41,3,TRUE),AR247)</f>
        <v/>
      </c>
      <c r="AR247" s="224" t="str">
        <f>IF(BR247=※編集不可※選択項目!$L$43,VLOOKUP('新規登録用（本体）'!U247,※編集不可※選択項目!$P$42:$R$46,3,TRUE),AS247)</f>
        <v/>
      </c>
      <c r="AS247" s="224" t="str">
        <f>IF(BR247=※編集不可※選択項目!$L$48,VLOOKUP('新規登録用（本体）'!U247,※編集不可※選択項目!$P$47:$R$51,3,TRUE),"")</f>
        <v/>
      </c>
      <c r="AT247" s="225">
        <f>IFERROR(VLOOKUP(Y247&amp;G247&amp;H247,※編集不可※選択項目!X:Y,2,FALSE),0)</f>
        <v>0</v>
      </c>
      <c r="AU247" s="224">
        <f t="shared" si="93"/>
        <v>0</v>
      </c>
      <c r="AV247" s="224">
        <f>IFERROR(INDEX(※編集不可※選択項目!$S$3:$S$51,MATCH(BQ247,※編集不可※選択項目!$T$3:$T$51,0)),0)</f>
        <v>0</v>
      </c>
      <c r="AW247" s="224" t="str">
        <f t="shared" si="100"/>
        <v/>
      </c>
      <c r="AX247" s="224" t="str">
        <f>IF(BR247=※編集不可※選択項目!$L$3,VLOOKUP('新規登録用（本体）'!U247,※編集不可※選択項目!$P$2:$S$13,4,TRUE),AY247)</f>
        <v/>
      </c>
      <c r="AY247" s="224" t="str">
        <f>IF(BR247=※編集不可※選択項目!$L$15,VLOOKUP('新規登録用（本体）'!U247,※編集不可※選択項目!$P$14:$S$25,4,TRUE),AZ247)</f>
        <v/>
      </c>
      <c r="AZ247" s="224" t="str">
        <f>IF(BR247=※編集不可※選択項目!$L$27,VLOOKUP('新規登録用（本体）'!U247,※編集不可※選択項目!$P$26:$S$41,4,TRUE),BA247)</f>
        <v/>
      </c>
      <c r="BA247" s="224" t="str">
        <f>IF(BR247=※編集不可※選択項目!$L$43,VLOOKUP('新規登録用（本体）'!U247,※編集不可※選択項目!$P$42:$S$46,4,TRUE),BB247)</f>
        <v/>
      </c>
      <c r="BB247" s="224" t="str">
        <f>IF(BR247=※編集不可※選択項目!$L$48,VLOOKUP('新規登録用（本体）'!U247,※編集不可※選択項目!$P$47:$S$51,4,TRUE),"")</f>
        <v/>
      </c>
      <c r="BC247" s="225">
        <f>IFERROR(VLOOKUP(Y247&amp;G247&amp;H247,※編集不可※選択項目!X:Y,2,FALSE),0)</f>
        <v>0</v>
      </c>
      <c r="BD247" s="225">
        <f t="shared" si="94"/>
        <v>0</v>
      </c>
      <c r="BE247" s="225"/>
      <c r="BF247" s="225"/>
      <c r="BG247" s="225"/>
      <c r="BH247" s="225" t="str">
        <f t="shared" si="101"/>
        <v/>
      </c>
      <c r="BI247" s="226">
        <f t="shared" si="102"/>
        <v>0</v>
      </c>
      <c r="BJ247" s="226">
        <f t="shared" si="103"/>
        <v>0</v>
      </c>
      <c r="BK247" s="262">
        <f t="shared" si="97"/>
        <v>0</v>
      </c>
      <c r="BL247" s="226">
        <f t="shared" si="86"/>
        <v>0</v>
      </c>
      <c r="BM247" s="226" t="str">
        <f t="shared" si="104"/>
        <v/>
      </c>
      <c r="BN247" s="227">
        <f t="shared" si="105"/>
        <v>0</v>
      </c>
      <c r="BO247" s="227">
        <f t="shared" si="87"/>
        <v>0</v>
      </c>
      <c r="BP247" s="208" t="str">
        <f t="shared" si="88"/>
        <v>＜従来枠＞0 ＜トップ性能枠＞0</v>
      </c>
      <c r="BQ247" s="208" t="str">
        <f>'新規登録用（本体）'!G247&amp;'新規登録用（本体）'!H247&amp;'新規登録用（本体）'!I247</f>
        <v/>
      </c>
      <c r="BR247" s="126" t="str">
        <f t="shared" si="106"/>
        <v/>
      </c>
      <c r="BS247" s="208" t="str">
        <f t="shared" si="107"/>
        <v/>
      </c>
      <c r="BT247" s="227">
        <f t="shared" si="95"/>
        <v>0</v>
      </c>
    </row>
    <row r="248" spans="1:72" s="208" customFormat="1" ht="25.35" customHeight="1" x14ac:dyDescent="0.2">
      <c r="A248" s="210">
        <f t="shared" si="89"/>
        <v>237</v>
      </c>
      <c r="B248" s="171" t="str">
        <f t="shared" si="85"/>
        <v/>
      </c>
      <c r="C248" s="44"/>
      <c r="D248" s="17" t="str">
        <f t="shared" si="90"/>
        <v/>
      </c>
      <c r="E248" s="17" t="str">
        <f t="shared" si="91"/>
        <v/>
      </c>
      <c r="F248" s="97"/>
      <c r="G248" s="16"/>
      <c r="H248" s="15"/>
      <c r="I248" s="17" t="str">
        <f>IF(OR(G248="",H248="",U248=""),"",IFERROR(VLOOKUP(G248&amp;H248&amp;U248,※編集不可※選択項目!$M$3:$R$51,5,FALSE),"該当なし"))</f>
        <v/>
      </c>
      <c r="J248" s="97"/>
      <c r="K248" s="15"/>
      <c r="L248" s="248"/>
      <c r="M248" s="15"/>
      <c r="N248" s="97"/>
      <c r="O248" s="97"/>
      <c r="P248" s="97"/>
      <c r="Q248" s="97"/>
      <c r="R248" s="97"/>
      <c r="S248" s="18" t="str">
        <f t="shared" si="98"/>
        <v/>
      </c>
      <c r="T248" s="15"/>
      <c r="U248" s="15"/>
      <c r="V248" s="15"/>
      <c r="W248" s="15"/>
      <c r="X248" s="15"/>
      <c r="Y248" s="15"/>
      <c r="Z248" s="16"/>
      <c r="AA248" s="16"/>
      <c r="AB248" s="101" t="str">
        <f>IF($C248&lt;&gt;"",※編集不可※選択項目!$J$2,"")</f>
        <v/>
      </c>
      <c r="AC248" s="23"/>
      <c r="AD248" s="97"/>
      <c r="AE248" s="99"/>
      <c r="AF248" s="201" t="str">
        <f t="shared" si="96"/>
        <v>-</v>
      </c>
      <c r="AG248" s="219"/>
      <c r="AH248" s="220"/>
      <c r="AI248" s="121" t="str">
        <f t="shared" si="92"/>
        <v/>
      </c>
      <c r="AJ248" s="221"/>
      <c r="AK248" s="222"/>
      <c r="AL248" s="223"/>
      <c r="AM248" s="224">
        <f>IFERROR(INDEX(※編集不可※選択項目!$R$3:$R$51,MATCH(BQ248,※編集不可※選択項目!$T$3:$T$51,0)),0)</f>
        <v>0</v>
      </c>
      <c r="AN248" s="224" t="str">
        <f t="shared" si="99"/>
        <v/>
      </c>
      <c r="AO248" s="224" t="str">
        <f>IF(BR248=※編集不可※選択項目!$L$3,VLOOKUP('新規登録用（本体）'!U248,※編集不可※選択項目!$P$2:$R$13,3,TRUE),AP248)</f>
        <v/>
      </c>
      <c r="AP248" s="224" t="str">
        <f>IF(BR248=※編集不可※選択項目!$L$15,VLOOKUP('新規登録用（本体）'!U248,※編集不可※選択項目!$P$14:$R$25,3,TRUE),AQ248)</f>
        <v/>
      </c>
      <c r="AQ248" s="224" t="str">
        <f>IF(BR248=※編集不可※選択項目!$L$27,VLOOKUP('新規登録用（本体）'!U248,※編集不可※選択項目!$P$26:$R$41,3,TRUE),AR248)</f>
        <v/>
      </c>
      <c r="AR248" s="224" t="str">
        <f>IF(BR248=※編集不可※選択項目!$L$43,VLOOKUP('新規登録用（本体）'!U248,※編集不可※選択項目!$P$42:$R$46,3,TRUE),AS248)</f>
        <v/>
      </c>
      <c r="AS248" s="224" t="str">
        <f>IF(BR248=※編集不可※選択項目!$L$48,VLOOKUP('新規登録用（本体）'!U248,※編集不可※選択項目!$P$47:$R$51,3,TRUE),"")</f>
        <v/>
      </c>
      <c r="AT248" s="225">
        <f>IFERROR(VLOOKUP(Y248&amp;G248&amp;H248,※編集不可※選択項目!X:Y,2,FALSE),0)</f>
        <v>0</v>
      </c>
      <c r="AU248" s="224">
        <f t="shared" si="93"/>
        <v>0</v>
      </c>
      <c r="AV248" s="224">
        <f>IFERROR(INDEX(※編集不可※選択項目!$S$3:$S$51,MATCH(BQ248,※編集不可※選択項目!$T$3:$T$51,0)),0)</f>
        <v>0</v>
      </c>
      <c r="AW248" s="224" t="str">
        <f t="shared" si="100"/>
        <v/>
      </c>
      <c r="AX248" s="224" t="str">
        <f>IF(BR248=※編集不可※選択項目!$L$3,VLOOKUP('新規登録用（本体）'!U248,※編集不可※選択項目!$P$2:$S$13,4,TRUE),AY248)</f>
        <v/>
      </c>
      <c r="AY248" s="224" t="str">
        <f>IF(BR248=※編集不可※選択項目!$L$15,VLOOKUP('新規登録用（本体）'!U248,※編集不可※選択項目!$P$14:$S$25,4,TRUE),AZ248)</f>
        <v/>
      </c>
      <c r="AZ248" s="224" t="str">
        <f>IF(BR248=※編集不可※選択項目!$L$27,VLOOKUP('新規登録用（本体）'!U248,※編集不可※選択項目!$P$26:$S$41,4,TRUE),BA248)</f>
        <v/>
      </c>
      <c r="BA248" s="224" t="str">
        <f>IF(BR248=※編集不可※選択項目!$L$43,VLOOKUP('新規登録用（本体）'!U248,※編集不可※選択項目!$P$42:$S$46,4,TRUE),BB248)</f>
        <v/>
      </c>
      <c r="BB248" s="224" t="str">
        <f>IF(BR248=※編集不可※選択項目!$L$48,VLOOKUP('新規登録用（本体）'!U248,※編集不可※選択項目!$P$47:$S$51,4,TRUE),"")</f>
        <v/>
      </c>
      <c r="BC248" s="225">
        <f>IFERROR(VLOOKUP(Y248&amp;G248&amp;H248,※編集不可※選択項目!X:Y,2,FALSE),0)</f>
        <v>0</v>
      </c>
      <c r="BD248" s="225">
        <f t="shared" si="94"/>
        <v>0</v>
      </c>
      <c r="BE248" s="225"/>
      <c r="BF248" s="225"/>
      <c r="BG248" s="225"/>
      <c r="BH248" s="225" t="str">
        <f t="shared" si="101"/>
        <v/>
      </c>
      <c r="BI248" s="226">
        <f t="shared" si="102"/>
        <v>0</v>
      </c>
      <c r="BJ248" s="226">
        <f t="shared" si="103"/>
        <v>0</v>
      </c>
      <c r="BK248" s="262">
        <f t="shared" si="97"/>
        <v>0</v>
      </c>
      <c r="BL248" s="226">
        <f t="shared" si="86"/>
        <v>0</v>
      </c>
      <c r="BM248" s="226" t="str">
        <f t="shared" si="104"/>
        <v/>
      </c>
      <c r="BN248" s="227">
        <f t="shared" si="105"/>
        <v>0</v>
      </c>
      <c r="BO248" s="227">
        <f t="shared" si="87"/>
        <v>0</v>
      </c>
      <c r="BP248" s="208" t="str">
        <f t="shared" si="88"/>
        <v>＜従来枠＞0 ＜トップ性能枠＞0</v>
      </c>
      <c r="BQ248" s="208" t="str">
        <f>'新規登録用（本体）'!G248&amp;'新規登録用（本体）'!H248&amp;'新規登録用（本体）'!I248</f>
        <v/>
      </c>
      <c r="BR248" s="126" t="str">
        <f t="shared" si="106"/>
        <v/>
      </c>
      <c r="BS248" s="208" t="str">
        <f t="shared" si="107"/>
        <v/>
      </c>
      <c r="BT248" s="227">
        <f t="shared" si="95"/>
        <v>0</v>
      </c>
    </row>
    <row r="249" spans="1:72" s="208" customFormat="1" ht="25.35" customHeight="1" x14ac:dyDescent="0.2">
      <c r="A249" s="210">
        <f t="shared" si="89"/>
        <v>238</v>
      </c>
      <c r="B249" s="171" t="str">
        <f t="shared" si="85"/>
        <v/>
      </c>
      <c r="C249" s="44"/>
      <c r="D249" s="17" t="str">
        <f t="shared" si="90"/>
        <v/>
      </c>
      <c r="E249" s="17" t="str">
        <f t="shared" si="91"/>
        <v/>
      </c>
      <c r="F249" s="97"/>
      <c r="G249" s="16"/>
      <c r="H249" s="15"/>
      <c r="I249" s="17" t="str">
        <f>IF(OR(G249="",H249="",U249=""),"",IFERROR(VLOOKUP(G249&amp;H249&amp;U249,※編集不可※選択項目!$M$3:$R$51,5,FALSE),"該当なし"))</f>
        <v/>
      </c>
      <c r="J249" s="97"/>
      <c r="K249" s="15"/>
      <c r="L249" s="248"/>
      <c r="M249" s="15"/>
      <c r="N249" s="97"/>
      <c r="O249" s="97"/>
      <c r="P249" s="97"/>
      <c r="Q249" s="97"/>
      <c r="R249" s="97"/>
      <c r="S249" s="18" t="str">
        <f t="shared" si="98"/>
        <v/>
      </c>
      <c r="T249" s="15"/>
      <c r="U249" s="15"/>
      <c r="V249" s="15"/>
      <c r="W249" s="15"/>
      <c r="X249" s="15"/>
      <c r="Y249" s="15"/>
      <c r="Z249" s="16"/>
      <c r="AA249" s="16"/>
      <c r="AB249" s="101" t="str">
        <f>IF($C249&lt;&gt;"",※編集不可※選択項目!$J$2,"")</f>
        <v/>
      </c>
      <c r="AC249" s="23"/>
      <c r="AD249" s="97"/>
      <c r="AE249" s="99"/>
      <c r="AF249" s="201" t="str">
        <f t="shared" si="96"/>
        <v>-</v>
      </c>
      <c r="AG249" s="219"/>
      <c r="AH249" s="220"/>
      <c r="AI249" s="121" t="str">
        <f t="shared" si="92"/>
        <v/>
      </c>
      <c r="AJ249" s="221"/>
      <c r="AK249" s="222"/>
      <c r="AL249" s="223"/>
      <c r="AM249" s="224">
        <f>IFERROR(INDEX(※編集不可※選択項目!$R$3:$R$51,MATCH(BQ249,※編集不可※選択項目!$T$3:$T$51,0)),0)</f>
        <v>0</v>
      </c>
      <c r="AN249" s="224" t="str">
        <f t="shared" si="99"/>
        <v/>
      </c>
      <c r="AO249" s="224" t="str">
        <f>IF(BR249=※編集不可※選択項目!$L$3,VLOOKUP('新規登録用（本体）'!U249,※編集不可※選択項目!$P$2:$R$13,3,TRUE),AP249)</f>
        <v/>
      </c>
      <c r="AP249" s="224" t="str">
        <f>IF(BR249=※編集不可※選択項目!$L$15,VLOOKUP('新規登録用（本体）'!U249,※編集不可※選択項目!$P$14:$R$25,3,TRUE),AQ249)</f>
        <v/>
      </c>
      <c r="AQ249" s="224" t="str">
        <f>IF(BR249=※編集不可※選択項目!$L$27,VLOOKUP('新規登録用（本体）'!U249,※編集不可※選択項目!$P$26:$R$41,3,TRUE),AR249)</f>
        <v/>
      </c>
      <c r="AR249" s="224" t="str">
        <f>IF(BR249=※編集不可※選択項目!$L$43,VLOOKUP('新規登録用（本体）'!U249,※編集不可※選択項目!$P$42:$R$46,3,TRUE),AS249)</f>
        <v/>
      </c>
      <c r="AS249" s="224" t="str">
        <f>IF(BR249=※編集不可※選択項目!$L$48,VLOOKUP('新規登録用（本体）'!U249,※編集不可※選択項目!$P$47:$R$51,3,TRUE),"")</f>
        <v/>
      </c>
      <c r="AT249" s="225">
        <f>IFERROR(VLOOKUP(Y249&amp;G249&amp;H249,※編集不可※選択項目!X:Y,2,FALSE),0)</f>
        <v>0</v>
      </c>
      <c r="AU249" s="224">
        <f t="shared" si="93"/>
        <v>0</v>
      </c>
      <c r="AV249" s="224">
        <f>IFERROR(INDEX(※編集不可※選択項目!$S$3:$S$51,MATCH(BQ249,※編集不可※選択項目!$T$3:$T$51,0)),0)</f>
        <v>0</v>
      </c>
      <c r="AW249" s="224" t="str">
        <f t="shared" si="100"/>
        <v/>
      </c>
      <c r="AX249" s="224" t="str">
        <f>IF(BR249=※編集不可※選択項目!$L$3,VLOOKUP('新規登録用（本体）'!U249,※編集不可※選択項目!$P$2:$S$13,4,TRUE),AY249)</f>
        <v/>
      </c>
      <c r="AY249" s="224" t="str">
        <f>IF(BR249=※編集不可※選択項目!$L$15,VLOOKUP('新規登録用（本体）'!U249,※編集不可※選択項目!$P$14:$S$25,4,TRUE),AZ249)</f>
        <v/>
      </c>
      <c r="AZ249" s="224" t="str">
        <f>IF(BR249=※編集不可※選択項目!$L$27,VLOOKUP('新規登録用（本体）'!U249,※編集不可※選択項目!$P$26:$S$41,4,TRUE),BA249)</f>
        <v/>
      </c>
      <c r="BA249" s="224" t="str">
        <f>IF(BR249=※編集不可※選択項目!$L$43,VLOOKUP('新規登録用（本体）'!U249,※編集不可※選択項目!$P$42:$S$46,4,TRUE),BB249)</f>
        <v/>
      </c>
      <c r="BB249" s="224" t="str">
        <f>IF(BR249=※編集不可※選択項目!$L$48,VLOOKUP('新規登録用（本体）'!U249,※編集不可※選択項目!$P$47:$S$51,4,TRUE),"")</f>
        <v/>
      </c>
      <c r="BC249" s="225">
        <f>IFERROR(VLOOKUP(Y249&amp;G249&amp;H249,※編集不可※選択項目!X:Y,2,FALSE),0)</f>
        <v>0</v>
      </c>
      <c r="BD249" s="225">
        <f t="shared" si="94"/>
        <v>0</v>
      </c>
      <c r="BE249" s="225"/>
      <c r="BF249" s="225"/>
      <c r="BG249" s="225"/>
      <c r="BH249" s="225" t="str">
        <f t="shared" si="101"/>
        <v/>
      </c>
      <c r="BI249" s="226">
        <f t="shared" si="102"/>
        <v>0</v>
      </c>
      <c r="BJ249" s="226">
        <f t="shared" si="103"/>
        <v>0</v>
      </c>
      <c r="BK249" s="262">
        <f t="shared" si="97"/>
        <v>0</v>
      </c>
      <c r="BL249" s="226">
        <f t="shared" si="86"/>
        <v>0</v>
      </c>
      <c r="BM249" s="226" t="str">
        <f t="shared" si="104"/>
        <v/>
      </c>
      <c r="BN249" s="227">
        <f t="shared" si="105"/>
        <v>0</v>
      </c>
      <c r="BO249" s="227">
        <f t="shared" si="87"/>
        <v>0</v>
      </c>
      <c r="BP249" s="208" t="str">
        <f t="shared" si="88"/>
        <v>＜従来枠＞0 ＜トップ性能枠＞0</v>
      </c>
      <c r="BQ249" s="208" t="str">
        <f>'新規登録用（本体）'!G249&amp;'新規登録用（本体）'!H249&amp;'新規登録用（本体）'!I249</f>
        <v/>
      </c>
      <c r="BR249" s="126" t="str">
        <f t="shared" si="106"/>
        <v/>
      </c>
      <c r="BS249" s="208" t="str">
        <f t="shared" si="107"/>
        <v/>
      </c>
      <c r="BT249" s="227">
        <f t="shared" si="95"/>
        <v>0</v>
      </c>
    </row>
    <row r="250" spans="1:72" s="208" customFormat="1" ht="25.35" customHeight="1" x14ac:dyDescent="0.2">
      <c r="A250" s="210">
        <f t="shared" si="89"/>
        <v>239</v>
      </c>
      <c r="B250" s="171" t="str">
        <f t="shared" si="85"/>
        <v/>
      </c>
      <c r="C250" s="44"/>
      <c r="D250" s="17" t="str">
        <f t="shared" si="90"/>
        <v/>
      </c>
      <c r="E250" s="17" t="str">
        <f t="shared" si="91"/>
        <v/>
      </c>
      <c r="F250" s="97"/>
      <c r="G250" s="16"/>
      <c r="H250" s="15"/>
      <c r="I250" s="17" t="str">
        <f>IF(OR(G250="",H250="",U250=""),"",IFERROR(VLOOKUP(G250&amp;H250&amp;U250,※編集不可※選択項目!$M$3:$R$51,5,FALSE),"該当なし"))</f>
        <v/>
      </c>
      <c r="J250" s="97"/>
      <c r="K250" s="15"/>
      <c r="L250" s="248"/>
      <c r="M250" s="15"/>
      <c r="N250" s="97"/>
      <c r="O250" s="97"/>
      <c r="P250" s="97"/>
      <c r="Q250" s="97"/>
      <c r="R250" s="97"/>
      <c r="S250" s="18" t="str">
        <f t="shared" si="98"/>
        <v/>
      </c>
      <c r="T250" s="15"/>
      <c r="U250" s="15"/>
      <c r="V250" s="15"/>
      <c r="W250" s="15"/>
      <c r="X250" s="15"/>
      <c r="Y250" s="15"/>
      <c r="Z250" s="16"/>
      <c r="AA250" s="16"/>
      <c r="AB250" s="101" t="str">
        <f>IF($C250&lt;&gt;"",※編集不可※選択項目!$J$2,"")</f>
        <v/>
      </c>
      <c r="AC250" s="23"/>
      <c r="AD250" s="97"/>
      <c r="AE250" s="99"/>
      <c r="AF250" s="201" t="str">
        <f t="shared" si="96"/>
        <v>-</v>
      </c>
      <c r="AG250" s="219"/>
      <c r="AH250" s="220"/>
      <c r="AI250" s="121" t="str">
        <f t="shared" si="92"/>
        <v/>
      </c>
      <c r="AJ250" s="221"/>
      <c r="AK250" s="222"/>
      <c r="AL250" s="223"/>
      <c r="AM250" s="224">
        <f>IFERROR(INDEX(※編集不可※選択項目!$R$3:$R$51,MATCH(BQ250,※編集不可※選択項目!$T$3:$T$51,0)),0)</f>
        <v>0</v>
      </c>
      <c r="AN250" s="224" t="str">
        <f t="shared" si="99"/>
        <v/>
      </c>
      <c r="AO250" s="224" t="str">
        <f>IF(BR250=※編集不可※選択項目!$L$3,VLOOKUP('新規登録用（本体）'!U250,※編集不可※選択項目!$P$2:$R$13,3,TRUE),AP250)</f>
        <v/>
      </c>
      <c r="AP250" s="224" t="str">
        <f>IF(BR250=※編集不可※選択項目!$L$15,VLOOKUP('新規登録用（本体）'!U250,※編集不可※選択項目!$P$14:$R$25,3,TRUE),AQ250)</f>
        <v/>
      </c>
      <c r="AQ250" s="224" t="str">
        <f>IF(BR250=※編集不可※選択項目!$L$27,VLOOKUP('新規登録用（本体）'!U250,※編集不可※選択項目!$P$26:$R$41,3,TRUE),AR250)</f>
        <v/>
      </c>
      <c r="AR250" s="224" t="str">
        <f>IF(BR250=※編集不可※選択項目!$L$43,VLOOKUP('新規登録用（本体）'!U250,※編集不可※選択項目!$P$42:$R$46,3,TRUE),AS250)</f>
        <v/>
      </c>
      <c r="AS250" s="224" t="str">
        <f>IF(BR250=※編集不可※選択項目!$L$48,VLOOKUP('新規登録用（本体）'!U250,※編集不可※選択項目!$P$47:$R$51,3,TRUE),"")</f>
        <v/>
      </c>
      <c r="AT250" s="225">
        <f>IFERROR(VLOOKUP(Y250&amp;G250&amp;H250,※編集不可※選択項目!X:Y,2,FALSE),0)</f>
        <v>0</v>
      </c>
      <c r="AU250" s="224">
        <f t="shared" si="93"/>
        <v>0</v>
      </c>
      <c r="AV250" s="224">
        <f>IFERROR(INDEX(※編集不可※選択項目!$S$3:$S$51,MATCH(BQ250,※編集不可※選択項目!$T$3:$T$51,0)),0)</f>
        <v>0</v>
      </c>
      <c r="AW250" s="224" t="str">
        <f t="shared" si="100"/>
        <v/>
      </c>
      <c r="AX250" s="224" t="str">
        <f>IF(BR250=※編集不可※選択項目!$L$3,VLOOKUP('新規登録用（本体）'!U250,※編集不可※選択項目!$P$2:$S$13,4,TRUE),AY250)</f>
        <v/>
      </c>
      <c r="AY250" s="224" t="str">
        <f>IF(BR250=※編集不可※選択項目!$L$15,VLOOKUP('新規登録用（本体）'!U250,※編集不可※選択項目!$P$14:$S$25,4,TRUE),AZ250)</f>
        <v/>
      </c>
      <c r="AZ250" s="224" t="str">
        <f>IF(BR250=※編集不可※選択項目!$L$27,VLOOKUP('新規登録用（本体）'!U250,※編集不可※選択項目!$P$26:$S$41,4,TRUE),BA250)</f>
        <v/>
      </c>
      <c r="BA250" s="224" t="str">
        <f>IF(BR250=※編集不可※選択項目!$L$43,VLOOKUP('新規登録用（本体）'!U250,※編集不可※選択項目!$P$42:$S$46,4,TRUE),BB250)</f>
        <v/>
      </c>
      <c r="BB250" s="224" t="str">
        <f>IF(BR250=※編集不可※選択項目!$L$48,VLOOKUP('新規登録用（本体）'!U250,※編集不可※選択項目!$P$47:$S$51,4,TRUE),"")</f>
        <v/>
      </c>
      <c r="BC250" s="225">
        <f>IFERROR(VLOOKUP(Y250&amp;G250&amp;H250,※編集不可※選択項目!X:Y,2,FALSE),0)</f>
        <v>0</v>
      </c>
      <c r="BD250" s="225">
        <f t="shared" si="94"/>
        <v>0</v>
      </c>
      <c r="BE250" s="225"/>
      <c r="BF250" s="225"/>
      <c r="BG250" s="225"/>
      <c r="BH250" s="225" t="str">
        <f t="shared" si="101"/>
        <v/>
      </c>
      <c r="BI250" s="226">
        <f t="shared" si="102"/>
        <v>0</v>
      </c>
      <c r="BJ250" s="226">
        <f t="shared" si="103"/>
        <v>0</v>
      </c>
      <c r="BK250" s="262">
        <f t="shared" si="97"/>
        <v>0</v>
      </c>
      <c r="BL250" s="226">
        <f t="shared" si="86"/>
        <v>0</v>
      </c>
      <c r="BM250" s="226" t="str">
        <f t="shared" si="104"/>
        <v/>
      </c>
      <c r="BN250" s="227">
        <f t="shared" si="105"/>
        <v>0</v>
      </c>
      <c r="BO250" s="227">
        <f t="shared" si="87"/>
        <v>0</v>
      </c>
      <c r="BP250" s="208" t="str">
        <f t="shared" si="88"/>
        <v>＜従来枠＞0 ＜トップ性能枠＞0</v>
      </c>
      <c r="BQ250" s="208" t="str">
        <f>'新規登録用（本体）'!G250&amp;'新規登録用（本体）'!H250&amp;'新規登録用（本体）'!I250</f>
        <v/>
      </c>
      <c r="BR250" s="126" t="str">
        <f t="shared" si="106"/>
        <v/>
      </c>
      <c r="BS250" s="208" t="str">
        <f t="shared" si="107"/>
        <v/>
      </c>
      <c r="BT250" s="227">
        <f t="shared" si="95"/>
        <v>0</v>
      </c>
    </row>
    <row r="251" spans="1:72" s="208" customFormat="1" ht="25.35" customHeight="1" x14ac:dyDescent="0.2">
      <c r="A251" s="210">
        <f t="shared" si="89"/>
        <v>240</v>
      </c>
      <c r="B251" s="171" t="str">
        <f t="shared" si="85"/>
        <v/>
      </c>
      <c r="C251" s="44"/>
      <c r="D251" s="17" t="str">
        <f t="shared" si="90"/>
        <v/>
      </c>
      <c r="E251" s="17" t="str">
        <f t="shared" si="91"/>
        <v/>
      </c>
      <c r="F251" s="97"/>
      <c r="G251" s="16"/>
      <c r="H251" s="15"/>
      <c r="I251" s="17" t="str">
        <f>IF(OR(G251="",H251="",U251=""),"",IFERROR(VLOOKUP(G251&amp;H251&amp;U251,※編集不可※選択項目!$M$3:$R$51,5,FALSE),"該当なし"))</f>
        <v/>
      </c>
      <c r="J251" s="97"/>
      <c r="K251" s="15"/>
      <c r="L251" s="248"/>
      <c r="M251" s="15"/>
      <c r="N251" s="97"/>
      <c r="O251" s="97"/>
      <c r="P251" s="97"/>
      <c r="Q251" s="97"/>
      <c r="R251" s="97"/>
      <c r="S251" s="18" t="str">
        <f t="shared" si="98"/>
        <v/>
      </c>
      <c r="T251" s="15"/>
      <c r="U251" s="15"/>
      <c r="V251" s="15"/>
      <c r="W251" s="15"/>
      <c r="X251" s="15"/>
      <c r="Y251" s="15"/>
      <c r="Z251" s="16"/>
      <c r="AA251" s="16"/>
      <c r="AB251" s="101" t="str">
        <f>IF($C251&lt;&gt;"",※編集不可※選択項目!$J$2,"")</f>
        <v/>
      </c>
      <c r="AC251" s="23"/>
      <c r="AD251" s="97"/>
      <c r="AE251" s="99"/>
      <c r="AF251" s="201" t="str">
        <f t="shared" si="96"/>
        <v>-</v>
      </c>
      <c r="AG251" s="219"/>
      <c r="AH251" s="220"/>
      <c r="AI251" s="121" t="str">
        <f t="shared" si="92"/>
        <v/>
      </c>
      <c r="AJ251" s="221"/>
      <c r="AK251" s="222"/>
      <c r="AL251" s="223"/>
      <c r="AM251" s="224">
        <f>IFERROR(INDEX(※編集不可※選択項目!$R$3:$R$51,MATCH(BQ251,※編集不可※選択項目!$T$3:$T$51,0)),0)</f>
        <v>0</v>
      </c>
      <c r="AN251" s="224" t="str">
        <f t="shared" si="99"/>
        <v/>
      </c>
      <c r="AO251" s="224" t="str">
        <f>IF(BR251=※編集不可※選択項目!$L$3,VLOOKUP('新規登録用（本体）'!U251,※編集不可※選択項目!$P$2:$R$13,3,TRUE),AP251)</f>
        <v/>
      </c>
      <c r="AP251" s="224" t="str">
        <f>IF(BR251=※編集不可※選択項目!$L$15,VLOOKUP('新規登録用（本体）'!U251,※編集不可※選択項目!$P$14:$R$25,3,TRUE),AQ251)</f>
        <v/>
      </c>
      <c r="AQ251" s="224" t="str">
        <f>IF(BR251=※編集不可※選択項目!$L$27,VLOOKUP('新規登録用（本体）'!U251,※編集不可※選択項目!$P$26:$R$41,3,TRUE),AR251)</f>
        <v/>
      </c>
      <c r="AR251" s="224" t="str">
        <f>IF(BR251=※編集不可※選択項目!$L$43,VLOOKUP('新規登録用（本体）'!U251,※編集不可※選択項目!$P$42:$R$46,3,TRUE),AS251)</f>
        <v/>
      </c>
      <c r="AS251" s="224" t="str">
        <f>IF(BR251=※編集不可※選択項目!$L$48,VLOOKUP('新規登録用（本体）'!U251,※編集不可※選択項目!$P$47:$R$51,3,TRUE),"")</f>
        <v/>
      </c>
      <c r="AT251" s="225">
        <f>IFERROR(VLOOKUP(Y251&amp;G251&amp;H251,※編集不可※選択項目!X:Y,2,FALSE),0)</f>
        <v>0</v>
      </c>
      <c r="AU251" s="224">
        <f t="shared" si="93"/>
        <v>0</v>
      </c>
      <c r="AV251" s="224">
        <f>IFERROR(INDEX(※編集不可※選択項目!$S$3:$S$51,MATCH(BQ251,※編集不可※選択項目!$T$3:$T$51,0)),0)</f>
        <v>0</v>
      </c>
      <c r="AW251" s="224" t="str">
        <f t="shared" si="100"/>
        <v/>
      </c>
      <c r="AX251" s="224" t="str">
        <f>IF(BR251=※編集不可※選択項目!$L$3,VLOOKUP('新規登録用（本体）'!U251,※編集不可※選択項目!$P$2:$S$13,4,TRUE),AY251)</f>
        <v/>
      </c>
      <c r="AY251" s="224" t="str">
        <f>IF(BR251=※編集不可※選択項目!$L$15,VLOOKUP('新規登録用（本体）'!U251,※編集不可※選択項目!$P$14:$S$25,4,TRUE),AZ251)</f>
        <v/>
      </c>
      <c r="AZ251" s="224" t="str">
        <f>IF(BR251=※編集不可※選択項目!$L$27,VLOOKUP('新規登録用（本体）'!U251,※編集不可※選択項目!$P$26:$S$41,4,TRUE),BA251)</f>
        <v/>
      </c>
      <c r="BA251" s="224" t="str">
        <f>IF(BR251=※編集不可※選択項目!$L$43,VLOOKUP('新規登録用（本体）'!U251,※編集不可※選択項目!$P$42:$S$46,4,TRUE),BB251)</f>
        <v/>
      </c>
      <c r="BB251" s="224" t="str">
        <f>IF(BR251=※編集不可※選択項目!$L$48,VLOOKUP('新規登録用（本体）'!U251,※編集不可※選択項目!$P$47:$S$51,4,TRUE),"")</f>
        <v/>
      </c>
      <c r="BC251" s="225">
        <f>IFERROR(VLOOKUP(Y251&amp;G251&amp;H251,※編集不可※選択項目!X:Y,2,FALSE),0)</f>
        <v>0</v>
      </c>
      <c r="BD251" s="225">
        <f t="shared" si="94"/>
        <v>0</v>
      </c>
      <c r="BE251" s="225"/>
      <c r="BF251" s="225"/>
      <c r="BG251" s="225"/>
      <c r="BH251" s="225" t="str">
        <f t="shared" si="101"/>
        <v/>
      </c>
      <c r="BI251" s="226">
        <f t="shared" si="102"/>
        <v>0</v>
      </c>
      <c r="BJ251" s="226">
        <f t="shared" si="103"/>
        <v>0</v>
      </c>
      <c r="BK251" s="262">
        <f t="shared" si="97"/>
        <v>0</v>
      </c>
      <c r="BL251" s="226">
        <f t="shared" si="86"/>
        <v>0</v>
      </c>
      <c r="BM251" s="226" t="str">
        <f t="shared" si="104"/>
        <v/>
      </c>
      <c r="BN251" s="227">
        <f t="shared" si="105"/>
        <v>0</v>
      </c>
      <c r="BO251" s="227">
        <f t="shared" si="87"/>
        <v>0</v>
      </c>
      <c r="BP251" s="208" t="str">
        <f t="shared" si="88"/>
        <v>＜従来枠＞0 ＜トップ性能枠＞0</v>
      </c>
      <c r="BQ251" s="208" t="str">
        <f>'新規登録用（本体）'!G251&amp;'新規登録用（本体）'!H251&amp;'新規登録用（本体）'!I251</f>
        <v/>
      </c>
      <c r="BR251" s="126" t="str">
        <f t="shared" si="106"/>
        <v/>
      </c>
      <c r="BS251" s="208" t="str">
        <f t="shared" si="107"/>
        <v/>
      </c>
      <c r="BT251" s="227">
        <f t="shared" si="95"/>
        <v>0</v>
      </c>
    </row>
    <row r="252" spans="1:72" s="208" customFormat="1" ht="25.35" customHeight="1" x14ac:dyDescent="0.2">
      <c r="A252" s="210">
        <f t="shared" si="89"/>
        <v>241</v>
      </c>
      <c r="B252" s="171" t="str">
        <f t="shared" si="85"/>
        <v/>
      </c>
      <c r="C252" s="44"/>
      <c r="D252" s="17" t="str">
        <f t="shared" si="90"/>
        <v/>
      </c>
      <c r="E252" s="17" t="str">
        <f t="shared" si="91"/>
        <v/>
      </c>
      <c r="F252" s="97"/>
      <c r="G252" s="16"/>
      <c r="H252" s="15"/>
      <c r="I252" s="17" t="str">
        <f>IF(OR(G252="",H252="",U252=""),"",IFERROR(VLOOKUP(G252&amp;H252&amp;U252,※編集不可※選択項目!$M$3:$R$51,5,FALSE),"該当なし"))</f>
        <v/>
      </c>
      <c r="J252" s="97"/>
      <c r="K252" s="15"/>
      <c r="L252" s="248"/>
      <c r="M252" s="15"/>
      <c r="N252" s="97"/>
      <c r="O252" s="97"/>
      <c r="P252" s="97"/>
      <c r="Q252" s="97"/>
      <c r="R252" s="97"/>
      <c r="S252" s="18" t="str">
        <f t="shared" si="98"/>
        <v/>
      </c>
      <c r="T252" s="15"/>
      <c r="U252" s="15"/>
      <c r="V252" s="15"/>
      <c r="W252" s="15"/>
      <c r="X252" s="15"/>
      <c r="Y252" s="15"/>
      <c r="Z252" s="16"/>
      <c r="AA252" s="16"/>
      <c r="AB252" s="101" t="str">
        <f>IF($C252&lt;&gt;"",※編集不可※選択項目!$J$2,"")</f>
        <v/>
      </c>
      <c r="AC252" s="23"/>
      <c r="AD252" s="97"/>
      <c r="AE252" s="99"/>
      <c r="AF252" s="201" t="str">
        <f t="shared" si="96"/>
        <v>-</v>
      </c>
      <c r="AG252" s="219"/>
      <c r="AH252" s="220"/>
      <c r="AI252" s="121" t="str">
        <f t="shared" si="92"/>
        <v/>
      </c>
      <c r="AJ252" s="221"/>
      <c r="AK252" s="222"/>
      <c r="AL252" s="223"/>
      <c r="AM252" s="224">
        <f>IFERROR(INDEX(※編集不可※選択項目!$R$3:$R$51,MATCH(BQ252,※編集不可※選択項目!$T$3:$T$51,0)),0)</f>
        <v>0</v>
      </c>
      <c r="AN252" s="224" t="str">
        <f t="shared" si="99"/>
        <v/>
      </c>
      <c r="AO252" s="224" t="str">
        <f>IF(BR252=※編集不可※選択項目!$L$3,VLOOKUP('新規登録用（本体）'!U252,※編集不可※選択項目!$P$2:$R$13,3,TRUE),AP252)</f>
        <v/>
      </c>
      <c r="AP252" s="224" t="str">
        <f>IF(BR252=※編集不可※選択項目!$L$15,VLOOKUP('新規登録用（本体）'!U252,※編集不可※選択項目!$P$14:$R$25,3,TRUE),AQ252)</f>
        <v/>
      </c>
      <c r="AQ252" s="224" t="str">
        <f>IF(BR252=※編集不可※選択項目!$L$27,VLOOKUP('新規登録用（本体）'!U252,※編集不可※選択項目!$P$26:$R$41,3,TRUE),AR252)</f>
        <v/>
      </c>
      <c r="AR252" s="224" t="str">
        <f>IF(BR252=※編集不可※選択項目!$L$43,VLOOKUP('新規登録用（本体）'!U252,※編集不可※選択項目!$P$42:$R$46,3,TRUE),AS252)</f>
        <v/>
      </c>
      <c r="AS252" s="224" t="str">
        <f>IF(BR252=※編集不可※選択項目!$L$48,VLOOKUP('新規登録用（本体）'!U252,※編集不可※選択項目!$P$47:$R$51,3,TRUE),"")</f>
        <v/>
      </c>
      <c r="AT252" s="225">
        <f>IFERROR(VLOOKUP(Y252&amp;G252&amp;H252,※編集不可※選択項目!X:Y,2,FALSE),0)</f>
        <v>0</v>
      </c>
      <c r="AU252" s="224">
        <f t="shared" si="93"/>
        <v>0</v>
      </c>
      <c r="AV252" s="224">
        <f>IFERROR(INDEX(※編集不可※選択項目!$S$3:$S$51,MATCH(BQ252,※編集不可※選択項目!$T$3:$T$51,0)),0)</f>
        <v>0</v>
      </c>
      <c r="AW252" s="224" t="str">
        <f t="shared" si="100"/>
        <v/>
      </c>
      <c r="AX252" s="224" t="str">
        <f>IF(BR252=※編集不可※選択項目!$L$3,VLOOKUP('新規登録用（本体）'!U252,※編集不可※選択項目!$P$2:$S$13,4,TRUE),AY252)</f>
        <v/>
      </c>
      <c r="AY252" s="224" t="str">
        <f>IF(BR252=※編集不可※選択項目!$L$15,VLOOKUP('新規登録用（本体）'!U252,※編集不可※選択項目!$P$14:$S$25,4,TRUE),AZ252)</f>
        <v/>
      </c>
      <c r="AZ252" s="224" t="str">
        <f>IF(BR252=※編集不可※選択項目!$L$27,VLOOKUP('新規登録用（本体）'!U252,※編集不可※選択項目!$P$26:$S$41,4,TRUE),BA252)</f>
        <v/>
      </c>
      <c r="BA252" s="224" t="str">
        <f>IF(BR252=※編集不可※選択項目!$L$43,VLOOKUP('新規登録用（本体）'!U252,※編集不可※選択項目!$P$42:$S$46,4,TRUE),BB252)</f>
        <v/>
      </c>
      <c r="BB252" s="224" t="str">
        <f>IF(BR252=※編集不可※選択項目!$L$48,VLOOKUP('新規登録用（本体）'!U252,※編集不可※選択項目!$P$47:$S$51,4,TRUE),"")</f>
        <v/>
      </c>
      <c r="BC252" s="225">
        <f>IFERROR(VLOOKUP(Y252&amp;G252&amp;H252,※編集不可※選択項目!X:Y,2,FALSE),0)</f>
        <v>0</v>
      </c>
      <c r="BD252" s="225">
        <f t="shared" si="94"/>
        <v>0</v>
      </c>
      <c r="BE252" s="225"/>
      <c r="BF252" s="225"/>
      <c r="BG252" s="225"/>
      <c r="BH252" s="225" t="str">
        <f t="shared" si="101"/>
        <v/>
      </c>
      <c r="BI252" s="226">
        <f t="shared" si="102"/>
        <v>0</v>
      </c>
      <c r="BJ252" s="226">
        <f t="shared" si="103"/>
        <v>0</v>
      </c>
      <c r="BK252" s="262">
        <f t="shared" si="97"/>
        <v>0</v>
      </c>
      <c r="BL252" s="226">
        <f t="shared" si="86"/>
        <v>0</v>
      </c>
      <c r="BM252" s="226" t="str">
        <f t="shared" si="104"/>
        <v/>
      </c>
      <c r="BN252" s="227">
        <f t="shared" si="105"/>
        <v>0</v>
      </c>
      <c r="BO252" s="227">
        <f t="shared" si="87"/>
        <v>0</v>
      </c>
      <c r="BP252" s="208" t="str">
        <f t="shared" si="88"/>
        <v>＜従来枠＞0 ＜トップ性能枠＞0</v>
      </c>
      <c r="BQ252" s="208" t="str">
        <f>'新規登録用（本体）'!G252&amp;'新規登録用（本体）'!H252&amp;'新規登録用（本体）'!I252</f>
        <v/>
      </c>
      <c r="BR252" s="126" t="str">
        <f t="shared" si="106"/>
        <v/>
      </c>
      <c r="BS252" s="208" t="str">
        <f t="shared" si="107"/>
        <v/>
      </c>
      <c r="BT252" s="227">
        <f t="shared" si="95"/>
        <v>0</v>
      </c>
    </row>
    <row r="253" spans="1:72" s="208" customFormat="1" ht="25.35" customHeight="1" x14ac:dyDescent="0.2">
      <c r="A253" s="210">
        <f t="shared" si="89"/>
        <v>242</v>
      </c>
      <c r="B253" s="171" t="str">
        <f t="shared" si="85"/>
        <v/>
      </c>
      <c r="C253" s="44"/>
      <c r="D253" s="17" t="str">
        <f t="shared" si="90"/>
        <v/>
      </c>
      <c r="E253" s="17" t="str">
        <f t="shared" si="91"/>
        <v/>
      </c>
      <c r="F253" s="97"/>
      <c r="G253" s="16"/>
      <c r="H253" s="15"/>
      <c r="I253" s="17" t="str">
        <f>IF(OR(G253="",H253="",U253=""),"",IFERROR(VLOOKUP(G253&amp;H253&amp;U253,※編集不可※選択項目!$M$3:$R$51,5,FALSE),"該当なし"))</f>
        <v/>
      </c>
      <c r="J253" s="97"/>
      <c r="K253" s="15"/>
      <c r="L253" s="248"/>
      <c r="M253" s="15"/>
      <c r="N253" s="97"/>
      <c r="O253" s="97"/>
      <c r="P253" s="97"/>
      <c r="Q253" s="97"/>
      <c r="R253" s="97"/>
      <c r="S253" s="18" t="str">
        <f t="shared" si="98"/>
        <v/>
      </c>
      <c r="T253" s="15"/>
      <c r="U253" s="15"/>
      <c r="V253" s="15"/>
      <c r="W253" s="15"/>
      <c r="X253" s="15"/>
      <c r="Y253" s="15"/>
      <c r="Z253" s="16"/>
      <c r="AA253" s="16"/>
      <c r="AB253" s="101" t="str">
        <f>IF($C253&lt;&gt;"",※編集不可※選択項目!$J$2,"")</f>
        <v/>
      </c>
      <c r="AC253" s="23"/>
      <c r="AD253" s="97"/>
      <c r="AE253" s="99"/>
      <c r="AF253" s="201" t="str">
        <f t="shared" si="96"/>
        <v>-</v>
      </c>
      <c r="AG253" s="219"/>
      <c r="AH253" s="220"/>
      <c r="AI253" s="121" t="str">
        <f t="shared" si="92"/>
        <v/>
      </c>
      <c r="AJ253" s="221"/>
      <c r="AK253" s="222"/>
      <c r="AL253" s="223"/>
      <c r="AM253" s="224">
        <f>IFERROR(INDEX(※編集不可※選択項目!$R$3:$R$51,MATCH(BQ253,※編集不可※選択項目!$T$3:$T$51,0)),0)</f>
        <v>0</v>
      </c>
      <c r="AN253" s="224" t="str">
        <f t="shared" si="99"/>
        <v/>
      </c>
      <c r="AO253" s="224" t="str">
        <f>IF(BR253=※編集不可※選択項目!$L$3,VLOOKUP('新規登録用（本体）'!U253,※編集不可※選択項目!$P$2:$R$13,3,TRUE),AP253)</f>
        <v/>
      </c>
      <c r="AP253" s="224" t="str">
        <f>IF(BR253=※編集不可※選択項目!$L$15,VLOOKUP('新規登録用（本体）'!U253,※編集不可※選択項目!$P$14:$R$25,3,TRUE),AQ253)</f>
        <v/>
      </c>
      <c r="AQ253" s="224" t="str">
        <f>IF(BR253=※編集不可※選択項目!$L$27,VLOOKUP('新規登録用（本体）'!U253,※編集不可※選択項目!$P$26:$R$41,3,TRUE),AR253)</f>
        <v/>
      </c>
      <c r="AR253" s="224" t="str">
        <f>IF(BR253=※編集不可※選択項目!$L$43,VLOOKUP('新規登録用（本体）'!U253,※編集不可※選択項目!$P$42:$R$46,3,TRUE),AS253)</f>
        <v/>
      </c>
      <c r="AS253" s="224" t="str">
        <f>IF(BR253=※編集不可※選択項目!$L$48,VLOOKUP('新規登録用（本体）'!U253,※編集不可※選択項目!$P$47:$R$51,3,TRUE),"")</f>
        <v/>
      </c>
      <c r="AT253" s="225">
        <f>IFERROR(VLOOKUP(Y253&amp;G253&amp;H253,※編集不可※選択項目!X:Y,2,FALSE),0)</f>
        <v>0</v>
      </c>
      <c r="AU253" s="224">
        <f t="shared" si="93"/>
        <v>0</v>
      </c>
      <c r="AV253" s="224">
        <f>IFERROR(INDEX(※編集不可※選択項目!$S$3:$S$51,MATCH(BQ253,※編集不可※選択項目!$T$3:$T$51,0)),0)</f>
        <v>0</v>
      </c>
      <c r="AW253" s="224" t="str">
        <f t="shared" si="100"/>
        <v/>
      </c>
      <c r="AX253" s="224" t="str">
        <f>IF(BR253=※編集不可※選択項目!$L$3,VLOOKUP('新規登録用（本体）'!U253,※編集不可※選択項目!$P$2:$S$13,4,TRUE),AY253)</f>
        <v/>
      </c>
      <c r="AY253" s="224" t="str">
        <f>IF(BR253=※編集不可※選択項目!$L$15,VLOOKUP('新規登録用（本体）'!U253,※編集不可※選択項目!$P$14:$S$25,4,TRUE),AZ253)</f>
        <v/>
      </c>
      <c r="AZ253" s="224" t="str">
        <f>IF(BR253=※編集不可※選択項目!$L$27,VLOOKUP('新規登録用（本体）'!U253,※編集不可※選択項目!$P$26:$S$41,4,TRUE),BA253)</f>
        <v/>
      </c>
      <c r="BA253" s="224" t="str">
        <f>IF(BR253=※編集不可※選択項目!$L$43,VLOOKUP('新規登録用（本体）'!U253,※編集不可※選択項目!$P$42:$S$46,4,TRUE),BB253)</f>
        <v/>
      </c>
      <c r="BB253" s="224" t="str">
        <f>IF(BR253=※編集不可※選択項目!$L$48,VLOOKUP('新規登録用（本体）'!U253,※編集不可※選択項目!$P$47:$S$51,4,TRUE),"")</f>
        <v/>
      </c>
      <c r="BC253" s="225">
        <f>IFERROR(VLOOKUP(Y253&amp;G253&amp;H253,※編集不可※選択項目!X:Y,2,FALSE),0)</f>
        <v>0</v>
      </c>
      <c r="BD253" s="225">
        <f t="shared" si="94"/>
        <v>0</v>
      </c>
      <c r="BE253" s="225"/>
      <c r="BF253" s="225"/>
      <c r="BG253" s="225"/>
      <c r="BH253" s="225" t="str">
        <f t="shared" si="101"/>
        <v/>
      </c>
      <c r="BI253" s="226">
        <f t="shared" si="102"/>
        <v>0</v>
      </c>
      <c r="BJ253" s="226">
        <f t="shared" si="103"/>
        <v>0</v>
      </c>
      <c r="BK253" s="262">
        <f t="shared" si="97"/>
        <v>0</v>
      </c>
      <c r="BL253" s="226">
        <f t="shared" si="86"/>
        <v>0</v>
      </c>
      <c r="BM253" s="226" t="str">
        <f t="shared" si="104"/>
        <v/>
      </c>
      <c r="BN253" s="227">
        <f t="shared" si="105"/>
        <v>0</v>
      </c>
      <c r="BO253" s="227">
        <f t="shared" si="87"/>
        <v>0</v>
      </c>
      <c r="BP253" s="208" t="str">
        <f t="shared" si="88"/>
        <v>＜従来枠＞0 ＜トップ性能枠＞0</v>
      </c>
      <c r="BQ253" s="208" t="str">
        <f>'新規登録用（本体）'!G253&amp;'新規登録用（本体）'!H253&amp;'新規登録用（本体）'!I253</f>
        <v/>
      </c>
      <c r="BR253" s="126" t="str">
        <f t="shared" si="106"/>
        <v/>
      </c>
      <c r="BS253" s="208" t="str">
        <f t="shared" si="107"/>
        <v/>
      </c>
      <c r="BT253" s="227">
        <f t="shared" si="95"/>
        <v>0</v>
      </c>
    </row>
    <row r="254" spans="1:72" s="208" customFormat="1" ht="25.35" customHeight="1" x14ac:dyDescent="0.2">
      <c r="A254" s="210">
        <f t="shared" si="89"/>
        <v>243</v>
      </c>
      <c r="B254" s="171" t="str">
        <f t="shared" si="85"/>
        <v/>
      </c>
      <c r="C254" s="44"/>
      <c r="D254" s="17" t="str">
        <f t="shared" si="90"/>
        <v/>
      </c>
      <c r="E254" s="17" t="str">
        <f t="shared" si="91"/>
        <v/>
      </c>
      <c r="F254" s="97"/>
      <c r="G254" s="16"/>
      <c r="H254" s="15"/>
      <c r="I254" s="17" t="str">
        <f>IF(OR(G254="",H254="",U254=""),"",IFERROR(VLOOKUP(G254&amp;H254&amp;U254,※編集不可※選択項目!$M$3:$R$51,5,FALSE),"該当なし"))</f>
        <v/>
      </c>
      <c r="J254" s="97"/>
      <c r="K254" s="15"/>
      <c r="L254" s="248"/>
      <c r="M254" s="15"/>
      <c r="N254" s="97"/>
      <c r="O254" s="97"/>
      <c r="P254" s="97"/>
      <c r="Q254" s="97"/>
      <c r="R254" s="97"/>
      <c r="S254" s="18" t="str">
        <f t="shared" si="98"/>
        <v/>
      </c>
      <c r="T254" s="15"/>
      <c r="U254" s="15"/>
      <c r="V254" s="15"/>
      <c r="W254" s="15"/>
      <c r="X254" s="15"/>
      <c r="Y254" s="15"/>
      <c r="Z254" s="16"/>
      <c r="AA254" s="16"/>
      <c r="AB254" s="101" t="str">
        <f>IF($C254&lt;&gt;"",※編集不可※選択項目!$J$2,"")</f>
        <v/>
      </c>
      <c r="AC254" s="23"/>
      <c r="AD254" s="97"/>
      <c r="AE254" s="99"/>
      <c r="AF254" s="201" t="str">
        <f t="shared" si="96"/>
        <v>-</v>
      </c>
      <c r="AG254" s="219"/>
      <c r="AH254" s="220"/>
      <c r="AI254" s="121" t="str">
        <f t="shared" si="92"/>
        <v/>
      </c>
      <c r="AJ254" s="221"/>
      <c r="AK254" s="222"/>
      <c r="AL254" s="223"/>
      <c r="AM254" s="224">
        <f>IFERROR(INDEX(※編集不可※選択項目!$R$3:$R$51,MATCH(BQ254,※編集不可※選択項目!$T$3:$T$51,0)),0)</f>
        <v>0</v>
      </c>
      <c r="AN254" s="224" t="str">
        <f t="shared" si="99"/>
        <v/>
      </c>
      <c r="AO254" s="224" t="str">
        <f>IF(BR254=※編集不可※選択項目!$L$3,VLOOKUP('新規登録用（本体）'!U254,※編集不可※選択項目!$P$2:$R$13,3,TRUE),AP254)</f>
        <v/>
      </c>
      <c r="AP254" s="224" t="str">
        <f>IF(BR254=※編集不可※選択項目!$L$15,VLOOKUP('新規登録用（本体）'!U254,※編集不可※選択項目!$P$14:$R$25,3,TRUE),AQ254)</f>
        <v/>
      </c>
      <c r="AQ254" s="224" t="str">
        <f>IF(BR254=※編集不可※選択項目!$L$27,VLOOKUP('新規登録用（本体）'!U254,※編集不可※選択項目!$P$26:$R$41,3,TRUE),AR254)</f>
        <v/>
      </c>
      <c r="AR254" s="224" t="str">
        <f>IF(BR254=※編集不可※選択項目!$L$43,VLOOKUP('新規登録用（本体）'!U254,※編集不可※選択項目!$P$42:$R$46,3,TRUE),AS254)</f>
        <v/>
      </c>
      <c r="AS254" s="224" t="str">
        <f>IF(BR254=※編集不可※選択項目!$L$48,VLOOKUP('新規登録用（本体）'!U254,※編集不可※選択項目!$P$47:$R$51,3,TRUE),"")</f>
        <v/>
      </c>
      <c r="AT254" s="225">
        <f>IFERROR(VLOOKUP(Y254&amp;G254&amp;H254,※編集不可※選択項目!X:Y,2,FALSE),0)</f>
        <v>0</v>
      </c>
      <c r="AU254" s="224">
        <f t="shared" si="93"/>
        <v>0</v>
      </c>
      <c r="AV254" s="224">
        <f>IFERROR(INDEX(※編集不可※選択項目!$S$3:$S$51,MATCH(BQ254,※編集不可※選択項目!$T$3:$T$51,0)),0)</f>
        <v>0</v>
      </c>
      <c r="AW254" s="224" t="str">
        <f t="shared" si="100"/>
        <v/>
      </c>
      <c r="AX254" s="224" t="str">
        <f>IF(BR254=※編集不可※選択項目!$L$3,VLOOKUP('新規登録用（本体）'!U254,※編集不可※選択項目!$P$2:$S$13,4,TRUE),AY254)</f>
        <v/>
      </c>
      <c r="AY254" s="224" t="str">
        <f>IF(BR254=※編集不可※選択項目!$L$15,VLOOKUP('新規登録用（本体）'!U254,※編集不可※選択項目!$P$14:$S$25,4,TRUE),AZ254)</f>
        <v/>
      </c>
      <c r="AZ254" s="224" t="str">
        <f>IF(BR254=※編集不可※選択項目!$L$27,VLOOKUP('新規登録用（本体）'!U254,※編集不可※選択項目!$P$26:$S$41,4,TRUE),BA254)</f>
        <v/>
      </c>
      <c r="BA254" s="224" t="str">
        <f>IF(BR254=※編集不可※選択項目!$L$43,VLOOKUP('新規登録用（本体）'!U254,※編集不可※選択項目!$P$42:$S$46,4,TRUE),BB254)</f>
        <v/>
      </c>
      <c r="BB254" s="224" t="str">
        <f>IF(BR254=※編集不可※選択項目!$L$48,VLOOKUP('新規登録用（本体）'!U254,※編集不可※選択項目!$P$47:$S$51,4,TRUE),"")</f>
        <v/>
      </c>
      <c r="BC254" s="225">
        <f>IFERROR(VLOOKUP(Y254&amp;G254&amp;H254,※編集不可※選択項目!X:Y,2,FALSE),0)</f>
        <v>0</v>
      </c>
      <c r="BD254" s="225">
        <f t="shared" si="94"/>
        <v>0</v>
      </c>
      <c r="BE254" s="225"/>
      <c r="BF254" s="225"/>
      <c r="BG254" s="225"/>
      <c r="BH254" s="225" t="str">
        <f t="shared" si="101"/>
        <v/>
      </c>
      <c r="BI254" s="226">
        <f t="shared" si="102"/>
        <v>0</v>
      </c>
      <c r="BJ254" s="226">
        <f t="shared" si="103"/>
        <v>0</v>
      </c>
      <c r="BK254" s="262">
        <f t="shared" si="97"/>
        <v>0</v>
      </c>
      <c r="BL254" s="226">
        <f t="shared" si="86"/>
        <v>0</v>
      </c>
      <c r="BM254" s="226" t="str">
        <f t="shared" si="104"/>
        <v/>
      </c>
      <c r="BN254" s="227">
        <f t="shared" si="105"/>
        <v>0</v>
      </c>
      <c r="BO254" s="227">
        <f t="shared" si="87"/>
        <v>0</v>
      </c>
      <c r="BP254" s="208" t="str">
        <f t="shared" si="88"/>
        <v>＜従来枠＞0 ＜トップ性能枠＞0</v>
      </c>
      <c r="BQ254" s="208" t="str">
        <f>'新規登録用（本体）'!G254&amp;'新規登録用（本体）'!H254&amp;'新規登録用（本体）'!I254</f>
        <v/>
      </c>
      <c r="BR254" s="126" t="str">
        <f t="shared" si="106"/>
        <v/>
      </c>
      <c r="BS254" s="208" t="str">
        <f t="shared" si="107"/>
        <v/>
      </c>
      <c r="BT254" s="227">
        <f t="shared" si="95"/>
        <v>0</v>
      </c>
    </row>
    <row r="255" spans="1:72" s="208" customFormat="1" ht="25.35" customHeight="1" x14ac:dyDescent="0.2">
      <c r="A255" s="210">
        <f t="shared" si="89"/>
        <v>244</v>
      </c>
      <c r="B255" s="171" t="str">
        <f t="shared" si="85"/>
        <v/>
      </c>
      <c r="C255" s="44"/>
      <c r="D255" s="17" t="str">
        <f t="shared" si="90"/>
        <v/>
      </c>
      <c r="E255" s="17" t="str">
        <f t="shared" si="91"/>
        <v/>
      </c>
      <c r="F255" s="97"/>
      <c r="G255" s="16"/>
      <c r="H255" s="15"/>
      <c r="I255" s="17" t="str">
        <f>IF(OR(G255="",H255="",U255=""),"",IFERROR(VLOOKUP(G255&amp;H255&amp;U255,※編集不可※選択項目!$M$3:$R$51,5,FALSE),"該当なし"))</f>
        <v/>
      </c>
      <c r="J255" s="97"/>
      <c r="K255" s="15"/>
      <c r="L255" s="248"/>
      <c r="M255" s="15"/>
      <c r="N255" s="97"/>
      <c r="O255" s="97"/>
      <c r="P255" s="97"/>
      <c r="Q255" s="97"/>
      <c r="R255" s="97"/>
      <c r="S255" s="18" t="str">
        <f t="shared" si="98"/>
        <v/>
      </c>
      <c r="T255" s="15"/>
      <c r="U255" s="15"/>
      <c r="V255" s="15"/>
      <c r="W255" s="15"/>
      <c r="X255" s="15"/>
      <c r="Y255" s="15"/>
      <c r="Z255" s="16"/>
      <c r="AA255" s="16"/>
      <c r="AB255" s="101" t="str">
        <f>IF($C255&lt;&gt;"",※編集不可※選択項目!$J$2,"")</f>
        <v/>
      </c>
      <c r="AC255" s="23"/>
      <c r="AD255" s="97"/>
      <c r="AE255" s="99"/>
      <c r="AF255" s="201" t="str">
        <f t="shared" si="96"/>
        <v>-</v>
      </c>
      <c r="AG255" s="219"/>
      <c r="AH255" s="220"/>
      <c r="AI255" s="121" t="str">
        <f t="shared" si="92"/>
        <v/>
      </c>
      <c r="AJ255" s="221"/>
      <c r="AK255" s="222"/>
      <c r="AL255" s="223"/>
      <c r="AM255" s="224">
        <f>IFERROR(INDEX(※編集不可※選択項目!$R$3:$R$51,MATCH(BQ255,※編集不可※選択項目!$T$3:$T$51,0)),0)</f>
        <v>0</v>
      </c>
      <c r="AN255" s="224" t="str">
        <f t="shared" si="99"/>
        <v/>
      </c>
      <c r="AO255" s="224" t="str">
        <f>IF(BR255=※編集不可※選択項目!$L$3,VLOOKUP('新規登録用（本体）'!U255,※編集不可※選択項目!$P$2:$R$13,3,TRUE),AP255)</f>
        <v/>
      </c>
      <c r="AP255" s="224" t="str">
        <f>IF(BR255=※編集不可※選択項目!$L$15,VLOOKUP('新規登録用（本体）'!U255,※編集不可※選択項目!$P$14:$R$25,3,TRUE),AQ255)</f>
        <v/>
      </c>
      <c r="AQ255" s="224" t="str">
        <f>IF(BR255=※編集不可※選択項目!$L$27,VLOOKUP('新規登録用（本体）'!U255,※編集不可※選択項目!$P$26:$R$41,3,TRUE),AR255)</f>
        <v/>
      </c>
      <c r="AR255" s="224" t="str">
        <f>IF(BR255=※編集不可※選択項目!$L$43,VLOOKUP('新規登録用（本体）'!U255,※編集不可※選択項目!$P$42:$R$46,3,TRUE),AS255)</f>
        <v/>
      </c>
      <c r="AS255" s="224" t="str">
        <f>IF(BR255=※編集不可※選択項目!$L$48,VLOOKUP('新規登録用（本体）'!U255,※編集不可※選択項目!$P$47:$R$51,3,TRUE),"")</f>
        <v/>
      </c>
      <c r="AT255" s="225">
        <f>IFERROR(VLOOKUP(Y255&amp;G255&amp;H255,※編集不可※選択項目!X:Y,2,FALSE),0)</f>
        <v>0</v>
      </c>
      <c r="AU255" s="224">
        <f t="shared" si="93"/>
        <v>0</v>
      </c>
      <c r="AV255" s="224">
        <f>IFERROR(INDEX(※編集不可※選択項目!$S$3:$S$51,MATCH(BQ255,※編集不可※選択項目!$T$3:$T$51,0)),0)</f>
        <v>0</v>
      </c>
      <c r="AW255" s="224" t="str">
        <f t="shared" si="100"/>
        <v/>
      </c>
      <c r="AX255" s="224" t="str">
        <f>IF(BR255=※編集不可※選択項目!$L$3,VLOOKUP('新規登録用（本体）'!U255,※編集不可※選択項目!$P$2:$S$13,4,TRUE),AY255)</f>
        <v/>
      </c>
      <c r="AY255" s="224" t="str">
        <f>IF(BR255=※編集不可※選択項目!$L$15,VLOOKUP('新規登録用（本体）'!U255,※編集不可※選択項目!$P$14:$S$25,4,TRUE),AZ255)</f>
        <v/>
      </c>
      <c r="AZ255" s="224" t="str">
        <f>IF(BR255=※編集不可※選択項目!$L$27,VLOOKUP('新規登録用（本体）'!U255,※編集不可※選択項目!$P$26:$S$41,4,TRUE),BA255)</f>
        <v/>
      </c>
      <c r="BA255" s="224" t="str">
        <f>IF(BR255=※編集不可※選択項目!$L$43,VLOOKUP('新規登録用（本体）'!U255,※編集不可※選択項目!$P$42:$S$46,4,TRUE),BB255)</f>
        <v/>
      </c>
      <c r="BB255" s="224" t="str">
        <f>IF(BR255=※編集不可※選択項目!$L$48,VLOOKUP('新規登録用（本体）'!U255,※編集不可※選択項目!$P$47:$S$51,4,TRUE),"")</f>
        <v/>
      </c>
      <c r="BC255" s="225">
        <f>IFERROR(VLOOKUP(Y255&amp;G255&amp;H255,※編集不可※選択項目!X:Y,2,FALSE),0)</f>
        <v>0</v>
      </c>
      <c r="BD255" s="225">
        <f t="shared" si="94"/>
        <v>0</v>
      </c>
      <c r="BE255" s="225"/>
      <c r="BF255" s="225"/>
      <c r="BG255" s="225"/>
      <c r="BH255" s="225" t="str">
        <f t="shared" si="101"/>
        <v/>
      </c>
      <c r="BI255" s="226">
        <f t="shared" si="102"/>
        <v>0</v>
      </c>
      <c r="BJ255" s="226">
        <f t="shared" si="103"/>
        <v>0</v>
      </c>
      <c r="BK255" s="262">
        <f t="shared" si="97"/>
        <v>0</v>
      </c>
      <c r="BL255" s="226">
        <f t="shared" si="86"/>
        <v>0</v>
      </c>
      <c r="BM255" s="226" t="str">
        <f t="shared" si="104"/>
        <v/>
      </c>
      <c r="BN255" s="227">
        <f t="shared" si="105"/>
        <v>0</v>
      </c>
      <c r="BO255" s="227">
        <f t="shared" si="87"/>
        <v>0</v>
      </c>
      <c r="BP255" s="208" t="str">
        <f t="shared" si="88"/>
        <v>＜従来枠＞0 ＜トップ性能枠＞0</v>
      </c>
      <c r="BQ255" s="208" t="str">
        <f>'新規登録用（本体）'!G255&amp;'新規登録用（本体）'!H255&amp;'新規登録用（本体）'!I255</f>
        <v/>
      </c>
      <c r="BR255" s="126" t="str">
        <f t="shared" si="106"/>
        <v/>
      </c>
      <c r="BS255" s="208" t="str">
        <f t="shared" si="107"/>
        <v/>
      </c>
      <c r="BT255" s="227">
        <f t="shared" si="95"/>
        <v>0</v>
      </c>
    </row>
    <row r="256" spans="1:72" s="208" customFormat="1" ht="25.35" customHeight="1" x14ac:dyDescent="0.2">
      <c r="A256" s="210">
        <f t="shared" si="89"/>
        <v>245</v>
      </c>
      <c r="B256" s="171" t="str">
        <f t="shared" si="85"/>
        <v/>
      </c>
      <c r="C256" s="44"/>
      <c r="D256" s="17" t="str">
        <f t="shared" si="90"/>
        <v/>
      </c>
      <c r="E256" s="17" t="str">
        <f t="shared" si="91"/>
        <v/>
      </c>
      <c r="F256" s="97"/>
      <c r="G256" s="16"/>
      <c r="H256" s="15"/>
      <c r="I256" s="17" t="str">
        <f>IF(OR(G256="",H256="",U256=""),"",IFERROR(VLOOKUP(G256&amp;H256&amp;U256,※編集不可※選択項目!$M$3:$R$51,5,FALSE),"該当なし"))</f>
        <v/>
      </c>
      <c r="J256" s="97"/>
      <c r="K256" s="15"/>
      <c r="L256" s="248"/>
      <c r="M256" s="15"/>
      <c r="N256" s="97"/>
      <c r="O256" s="97"/>
      <c r="P256" s="97"/>
      <c r="Q256" s="97"/>
      <c r="R256" s="97"/>
      <c r="S256" s="18" t="str">
        <f t="shared" si="98"/>
        <v/>
      </c>
      <c r="T256" s="15"/>
      <c r="U256" s="15"/>
      <c r="V256" s="15"/>
      <c r="W256" s="15"/>
      <c r="X256" s="15"/>
      <c r="Y256" s="15"/>
      <c r="Z256" s="16"/>
      <c r="AA256" s="16"/>
      <c r="AB256" s="101" t="str">
        <f>IF($C256&lt;&gt;"",※編集不可※選択項目!$J$2,"")</f>
        <v/>
      </c>
      <c r="AC256" s="23"/>
      <c r="AD256" s="97"/>
      <c r="AE256" s="99"/>
      <c r="AF256" s="201" t="str">
        <f t="shared" si="96"/>
        <v>-</v>
      </c>
      <c r="AG256" s="219"/>
      <c r="AH256" s="220"/>
      <c r="AI256" s="121" t="str">
        <f t="shared" si="92"/>
        <v/>
      </c>
      <c r="AJ256" s="221"/>
      <c r="AK256" s="222"/>
      <c r="AL256" s="223"/>
      <c r="AM256" s="224">
        <f>IFERROR(INDEX(※編集不可※選択項目!$R$3:$R$51,MATCH(BQ256,※編集不可※選択項目!$T$3:$T$51,0)),0)</f>
        <v>0</v>
      </c>
      <c r="AN256" s="224" t="str">
        <f t="shared" si="99"/>
        <v/>
      </c>
      <c r="AO256" s="224" t="str">
        <f>IF(BR256=※編集不可※選択項目!$L$3,VLOOKUP('新規登録用（本体）'!U256,※編集不可※選択項目!$P$2:$R$13,3,TRUE),AP256)</f>
        <v/>
      </c>
      <c r="AP256" s="224" t="str">
        <f>IF(BR256=※編集不可※選択項目!$L$15,VLOOKUP('新規登録用（本体）'!U256,※編集不可※選択項目!$P$14:$R$25,3,TRUE),AQ256)</f>
        <v/>
      </c>
      <c r="AQ256" s="224" t="str">
        <f>IF(BR256=※編集不可※選択項目!$L$27,VLOOKUP('新規登録用（本体）'!U256,※編集不可※選択項目!$P$26:$R$41,3,TRUE),AR256)</f>
        <v/>
      </c>
      <c r="AR256" s="224" t="str">
        <f>IF(BR256=※編集不可※選択項目!$L$43,VLOOKUP('新規登録用（本体）'!U256,※編集不可※選択項目!$P$42:$R$46,3,TRUE),AS256)</f>
        <v/>
      </c>
      <c r="AS256" s="224" t="str">
        <f>IF(BR256=※編集不可※選択項目!$L$48,VLOOKUP('新規登録用（本体）'!U256,※編集不可※選択項目!$P$47:$R$51,3,TRUE),"")</f>
        <v/>
      </c>
      <c r="AT256" s="225">
        <f>IFERROR(VLOOKUP(Y256&amp;G256&amp;H256,※編集不可※選択項目!X:Y,2,FALSE),0)</f>
        <v>0</v>
      </c>
      <c r="AU256" s="224">
        <f t="shared" si="93"/>
        <v>0</v>
      </c>
      <c r="AV256" s="224">
        <f>IFERROR(INDEX(※編集不可※選択項目!$S$3:$S$51,MATCH(BQ256,※編集不可※選択項目!$T$3:$T$51,0)),0)</f>
        <v>0</v>
      </c>
      <c r="AW256" s="224" t="str">
        <f t="shared" si="100"/>
        <v/>
      </c>
      <c r="AX256" s="224" t="str">
        <f>IF(BR256=※編集不可※選択項目!$L$3,VLOOKUP('新規登録用（本体）'!U256,※編集不可※選択項目!$P$2:$S$13,4,TRUE),AY256)</f>
        <v/>
      </c>
      <c r="AY256" s="224" t="str">
        <f>IF(BR256=※編集不可※選択項目!$L$15,VLOOKUP('新規登録用（本体）'!U256,※編集不可※選択項目!$P$14:$S$25,4,TRUE),AZ256)</f>
        <v/>
      </c>
      <c r="AZ256" s="224" t="str">
        <f>IF(BR256=※編集不可※選択項目!$L$27,VLOOKUP('新規登録用（本体）'!U256,※編集不可※選択項目!$P$26:$S$41,4,TRUE),BA256)</f>
        <v/>
      </c>
      <c r="BA256" s="224" t="str">
        <f>IF(BR256=※編集不可※選択項目!$L$43,VLOOKUP('新規登録用（本体）'!U256,※編集不可※選択項目!$P$42:$S$46,4,TRUE),BB256)</f>
        <v/>
      </c>
      <c r="BB256" s="224" t="str">
        <f>IF(BR256=※編集不可※選択項目!$L$48,VLOOKUP('新規登録用（本体）'!U256,※編集不可※選択項目!$P$47:$S$51,4,TRUE),"")</f>
        <v/>
      </c>
      <c r="BC256" s="225">
        <f>IFERROR(VLOOKUP(Y256&amp;G256&amp;H256,※編集不可※選択項目!X:Y,2,FALSE),0)</f>
        <v>0</v>
      </c>
      <c r="BD256" s="225">
        <f t="shared" si="94"/>
        <v>0</v>
      </c>
      <c r="BE256" s="225"/>
      <c r="BF256" s="225"/>
      <c r="BG256" s="225"/>
      <c r="BH256" s="225" t="str">
        <f t="shared" si="101"/>
        <v/>
      </c>
      <c r="BI256" s="226">
        <f t="shared" si="102"/>
        <v>0</v>
      </c>
      <c r="BJ256" s="226">
        <f t="shared" si="103"/>
        <v>0</v>
      </c>
      <c r="BK256" s="262">
        <f t="shared" si="97"/>
        <v>0</v>
      </c>
      <c r="BL256" s="226">
        <f t="shared" si="86"/>
        <v>0</v>
      </c>
      <c r="BM256" s="226" t="str">
        <f t="shared" si="104"/>
        <v/>
      </c>
      <c r="BN256" s="227">
        <f t="shared" si="105"/>
        <v>0</v>
      </c>
      <c r="BO256" s="227">
        <f t="shared" si="87"/>
        <v>0</v>
      </c>
      <c r="BP256" s="208" t="str">
        <f t="shared" si="88"/>
        <v>＜従来枠＞0 ＜トップ性能枠＞0</v>
      </c>
      <c r="BQ256" s="208" t="str">
        <f>'新規登録用（本体）'!G256&amp;'新規登録用（本体）'!H256&amp;'新規登録用（本体）'!I256</f>
        <v/>
      </c>
      <c r="BR256" s="126" t="str">
        <f t="shared" si="106"/>
        <v/>
      </c>
      <c r="BS256" s="208" t="str">
        <f t="shared" si="107"/>
        <v/>
      </c>
      <c r="BT256" s="227">
        <f t="shared" si="95"/>
        <v>0</v>
      </c>
    </row>
    <row r="257" spans="1:72" s="208" customFormat="1" ht="25.35" customHeight="1" x14ac:dyDescent="0.2">
      <c r="A257" s="210">
        <f t="shared" si="89"/>
        <v>246</v>
      </c>
      <c r="B257" s="171" t="str">
        <f t="shared" si="85"/>
        <v/>
      </c>
      <c r="C257" s="44"/>
      <c r="D257" s="17" t="str">
        <f t="shared" si="90"/>
        <v/>
      </c>
      <c r="E257" s="17" t="str">
        <f t="shared" si="91"/>
        <v/>
      </c>
      <c r="F257" s="97"/>
      <c r="G257" s="16"/>
      <c r="H257" s="15"/>
      <c r="I257" s="17" t="str">
        <f>IF(OR(G257="",H257="",U257=""),"",IFERROR(VLOOKUP(G257&amp;H257&amp;U257,※編集不可※選択項目!$M$3:$R$51,5,FALSE),"該当なし"))</f>
        <v/>
      </c>
      <c r="J257" s="97"/>
      <c r="K257" s="15"/>
      <c r="L257" s="248"/>
      <c r="M257" s="15"/>
      <c r="N257" s="97"/>
      <c r="O257" s="97"/>
      <c r="P257" s="97"/>
      <c r="Q257" s="97"/>
      <c r="R257" s="97"/>
      <c r="S257" s="18" t="str">
        <f t="shared" si="98"/>
        <v/>
      </c>
      <c r="T257" s="15"/>
      <c r="U257" s="15"/>
      <c r="V257" s="15"/>
      <c r="W257" s="15"/>
      <c r="X257" s="15"/>
      <c r="Y257" s="15"/>
      <c r="Z257" s="16"/>
      <c r="AA257" s="16"/>
      <c r="AB257" s="101" t="str">
        <f>IF($C257&lt;&gt;"",※編集不可※選択項目!$J$2,"")</f>
        <v/>
      </c>
      <c r="AC257" s="23"/>
      <c r="AD257" s="97"/>
      <c r="AE257" s="99"/>
      <c r="AF257" s="201" t="str">
        <f t="shared" si="96"/>
        <v>-</v>
      </c>
      <c r="AG257" s="219"/>
      <c r="AH257" s="220"/>
      <c r="AI257" s="121" t="str">
        <f t="shared" si="92"/>
        <v/>
      </c>
      <c r="AJ257" s="221"/>
      <c r="AK257" s="222"/>
      <c r="AL257" s="223"/>
      <c r="AM257" s="224">
        <f>IFERROR(INDEX(※編集不可※選択項目!$R$3:$R$51,MATCH(BQ257,※編集不可※選択項目!$T$3:$T$51,0)),0)</f>
        <v>0</v>
      </c>
      <c r="AN257" s="224" t="str">
        <f t="shared" si="99"/>
        <v/>
      </c>
      <c r="AO257" s="224" t="str">
        <f>IF(BR257=※編集不可※選択項目!$L$3,VLOOKUP('新規登録用（本体）'!U257,※編集不可※選択項目!$P$2:$R$13,3,TRUE),AP257)</f>
        <v/>
      </c>
      <c r="AP257" s="224" t="str">
        <f>IF(BR257=※編集不可※選択項目!$L$15,VLOOKUP('新規登録用（本体）'!U257,※編集不可※選択項目!$P$14:$R$25,3,TRUE),AQ257)</f>
        <v/>
      </c>
      <c r="AQ257" s="224" t="str">
        <f>IF(BR257=※編集不可※選択項目!$L$27,VLOOKUP('新規登録用（本体）'!U257,※編集不可※選択項目!$P$26:$R$41,3,TRUE),AR257)</f>
        <v/>
      </c>
      <c r="AR257" s="224" t="str">
        <f>IF(BR257=※編集不可※選択項目!$L$43,VLOOKUP('新規登録用（本体）'!U257,※編集不可※選択項目!$P$42:$R$46,3,TRUE),AS257)</f>
        <v/>
      </c>
      <c r="AS257" s="224" t="str">
        <f>IF(BR257=※編集不可※選択項目!$L$48,VLOOKUP('新規登録用（本体）'!U257,※編集不可※選択項目!$P$47:$R$51,3,TRUE),"")</f>
        <v/>
      </c>
      <c r="AT257" s="225">
        <f>IFERROR(VLOOKUP(Y257&amp;G257&amp;H257,※編集不可※選択項目!X:Y,2,FALSE),0)</f>
        <v>0</v>
      </c>
      <c r="AU257" s="224">
        <f t="shared" si="93"/>
        <v>0</v>
      </c>
      <c r="AV257" s="224">
        <f>IFERROR(INDEX(※編集不可※選択項目!$S$3:$S$51,MATCH(BQ257,※編集不可※選択項目!$T$3:$T$51,0)),0)</f>
        <v>0</v>
      </c>
      <c r="AW257" s="224" t="str">
        <f t="shared" si="100"/>
        <v/>
      </c>
      <c r="AX257" s="224" t="str">
        <f>IF(BR257=※編集不可※選択項目!$L$3,VLOOKUP('新規登録用（本体）'!U257,※編集不可※選択項目!$P$2:$S$13,4,TRUE),AY257)</f>
        <v/>
      </c>
      <c r="AY257" s="224" t="str">
        <f>IF(BR257=※編集不可※選択項目!$L$15,VLOOKUP('新規登録用（本体）'!U257,※編集不可※選択項目!$P$14:$S$25,4,TRUE),AZ257)</f>
        <v/>
      </c>
      <c r="AZ257" s="224" t="str">
        <f>IF(BR257=※編集不可※選択項目!$L$27,VLOOKUP('新規登録用（本体）'!U257,※編集不可※選択項目!$P$26:$S$41,4,TRUE),BA257)</f>
        <v/>
      </c>
      <c r="BA257" s="224" t="str">
        <f>IF(BR257=※編集不可※選択項目!$L$43,VLOOKUP('新規登録用（本体）'!U257,※編集不可※選択項目!$P$42:$S$46,4,TRUE),BB257)</f>
        <v/>
      </c>
      <c r="BB257" s="224" t="str">
        <f>IF(BR257=※編集不可※選択項目!$L$48,VLOOKUP('新規登録用（本体）'!U257,※編集不可※選択項目!$P$47:$S$51,4,TRUE),"")</f>
        <v/>
      </c>
      <c r="BC257" s="225">
        <f>IFERROR(VLOOKUP(Y257&amp;G257&amp;H257,※編集不可※選択項目!X:Y,2,FALSE),0)</f>
        <v>0</v>
      </c>
      <c r="BD257" s="225">
        <f t="shared" si="94"/>
        <v>0</v>
      </c>
      <c r="BE257" s="225"/>
      <c r="BF257" s="225"/>
      <c r="BG257" s="225"/>
      <c r="BH257" s="225" t="str">
        <f t="shared" si="101"/>
        <v/>
      </c>
      <c r="BI257" s="226">
        <f t="shared" si="102"/>
        <v>0</v>
      </c>
      <c r="BJ257" s="226">
        <f t="shared" si="103"/>
        <v>0</v>
      </c>
      <c r="BK257" s="262">
        <f t="shared" si="97"/>
        <v>0</v>
      </c>
      <c r="BL257" s="226">
        <f t="shared" si="86"/>
        <v>0</v>
      </c>
      <c r="BM257" s="226" t="str">
        <f t="shared" si="104"/>
        <v/>
      </c>
      <c r="BN257" s="227">
        <f t="shared" si="105"/>
        <v>0</v>
      </c>
      <c r="BO257" s="227">
        <f t="shared" si="87"/>
        <v>0</v>
      </c>
      <c r="BP257" s="208" t="str">
        <f t="shared" si="88"/>
        <v>＜従来枠＞0 ＜トップ性能枠＞0</v>
      </c>
      <c r="BQ257" s="208" t="str">
        <f>'新規登録用（本体）'!G257&amp;'新規登録用（本体）'!H257&amp;'新規登録用（本体）'!I257</f>
        <v/>
      </c>
      <c r="BR257" s="126" t="str">
        <f t="shared" si="106"/>
        <v/>
      </c>
      <c r="BS257" s="208" t="str">
        <f t="shared" si="107"/>
        <v/>
      </c>
      <c r="BT257" s="227">
        <f t="shared" si="95"/>
        <v>0</v>
      </c>
    </row>
    <row r="258" spans="1:72" s="208" customFormat="1" ht="25.35" customHeight="1" x14ac:dyDescent="0.2">
      <c r="A258" s="210">
        <f t="shared" si="89"/>
        <v>247</v>
      </c>
      <c r="B258" s="171" t="str">
        <f t="shared" si="85"/>
        <v/>
      </c>
      <c r="C258" s="44"/>
      <c r="D258" s="17" t="str">
        <f t="shared" si="90"/>
        <v/>
      </c>
      <c r="E258" s="17" t="str">
        <f t="shared" si="91"/>
        <v/>
      </c>
      <c r="F258" s="97"/>
      <c r="G258" s="16"/>
      <c r="H258" s="15"/>
      <c r="I258" s="17" t="str">
        <f>IF(OR(G258="",H258="",U258=""),"",IFERROR(VLOOKUP(G258&amp;H258&amp;U258,※編集不可※選択項目!$M$3:$R$51,5,FALSE),"該当なし"))</f>
        <v/>
      </c>
      <c r="J258" s="97"/>
      <c r="K258" s="15"/>
      <c r="L258" s="248"/>
      <c r="M258" s="15"/>
      <c r="N258" s="97"/>
      <c r="O258" s="97"/>
      <c r="P258" s="97"/>
      <c r="Q258" s="97"/>
      <c r="R258" s="97"/>
      <c r="S258" s="18" t="str">
        <f t="shared" si="98"/>
        <v/>
      </c>
      <c r="T258" s="15"/>
      <c r="U258" s="15"/>
      <c r="V258" s="15"/>
      <c r="W258" s="15"/>
      <c r="X258" s="15"/>
      <c r="Y258" s="15"/>
      <c r="Z258" s="16"/>
      <c r="AA258" s="16"/>
      <c r="AB258" s="101" t="str">
        <f>IF($C258&lt;&gt;"",※編集不可※選択項目!$J$2,"")</f>
        <v/>
      </c>
      <c r="AC258" s="23"/>
      <c r="AD258" s="97"/>
      <c r="AE258" s="99"/>
      <c r="AF258" s="201" t="str">
        <f t="shared" si="96"/>
        <v>-</v>
      </c>
      <c r="AG258" s="219"/>
      <c r="AH258" s="220"/>
      <c r="AI258" s="121" t="str">
        <f t="shared" si="92"/>
        <v/>
      </c>
      <c r="AJ258" s="221"/>
      <c r="AK258" s="222"/>
      <c r="AL258" s="223"/>
      <c r="AM258" s="224">
        <f>IFERROR(INDEX(※編集不可※選択項目!$R$3:$R$51,MATCH(BQ258,※編集不可※選択項目!$T$3:$T$51,0)),0)</f>
        <v>0</v>
      </c>
      <c r="AN258" s="224" t="str">
        <f t="shared" si="99"/>
        <v/>
      </c>
      <c r="AO258" s="224" t="str">
        <f>IF(BR258=※編集不可※選択項目!$L$3,VLOOKUP('新規登録用（本体）'!U258,※編集不可※選択項目!$P$2:$R$13,3,TRUE),AP258)</f>
        <v/>
      </c>
      <c r="AP258" s="224" t="str">
        <f>IF(BR258=※編集不可※選択項目!$L$15,VLOOKUP('新規登録用（本体）'!U258,※編集不可※選択項目!$P$14:$R$25,3,TRUE),AQ258)</f>
        <v/>
      </c>
      <c r="AQ258" s="224" t="str">
        <f>IF(BR258=※編集不可※選択項目!$L$27,VLOOKUP('新規登録用（本体）'!U258,※編集不可※選択項目!$P$26:$R$41,3,TRUE),AR258)</f>
        <v/>
      </c>
      <c r="AR258" s="224" t="str">
        <f>IF(BR258=※編集不可※選択項目!$L$43,VLOOKUP('新規登録用（本体）'!U258,※編集不可※選択項目!$P$42:$R$46,3,TRUE),AS258)</f>
        <v/>
      </c>
      <c r="AS258" s="224" t="str">
        <f>IF(BR258=※編集不可※選択項目!$L$48,VLOOKUP('新規登録用（本体）'!U258,※編集不可※選択項目!$P$47:$R$51,3,TRUE),"")</f>
        <v/>
      </c>
      <c r="AT258" s="225">
        <f>IFERROR(VLOOKUP(Y258&amp;G258&amp;H258,※編集不可※選択項目!X:Y,2,FALSE),0)</f>
        <v>0</v>
      </c>
      <c r="AU258" s="224">
        <f t="shared" si="93"/>
        <v>0</v>
      </c>
      <c r="AV258" s="224">
        <f>IFERROR(INDEX(※編集不可※選択項目!$S$3:$S$51,MATCH(BQ258,※編集不可※選択項目!$T$3:$T$51,0)),0)</f>
        <v>0</v>
      </c>
      <c r="AW258" s="224" t="str">
        <f t="shared" si="100"/>
        <v/>
      </c>
      <c r="AX258" s="224" t="str">
        <f>IF(BR258=※編集不可※選択項目!$L$3,VLOOKUP('新規登録用（本体）'!U258,※編集不可※選択項目!$P$2:$S$13,4,TRUE),AY258)</f>
        <v/>
      </c>
      <c r="AY258" s="224" t="str">
        <f>IF(BR258=※編集不可※選択項目!$L$15,VLOOKUP('新規登録用（本体）'!U258,※編集不可※選択項目!$P$14:$S$25,4,TRUE),AZ258)</f>
        <v/>
      </c>
      <c r="AZ258" s="224" t="str">
        <f>IF(BR258=※編集不可※選択項目!$L$27,VLOOKUP('新規登録用（本体）'!U258,※編集不可※選択項目!$P$26:$S$41,4,TRUE),BA258)</f>
        <v/>
      </c>
      <c r="BA258" s="224" t="str">
        <f>IF(BR258=※編集不可※選択項目!$L$43,VLOOKUP('新規登録用（本体）'!U258,※編集不可※選択項目!$P$42:$S$46,4,TRUE),BB258)</f>
        <v/>
      </c>
      <c r="BB258" s="224" t="str">
        <f>IF(BR258=※編集不可※選択項目!$L$48,VLOOKUP('新規登録用（本体）'!U258,※編集不可※選択項目!$P$47:$S$51,4,TRUE),"")</f>
        <v/>
      </c>
      <c r="BC258" s="225">
        <f>IFERROR(VLOOKUP(Y258&amp;G258&amp;H258,※編集不可※選択項目!X:Y,2,FALSE),0)</f>
        <v>0</v>
      </c>
      <c r="BD258" s="225">
        <f t="shared" si="94"/>
        <v>0</v>
      </c>
      <c r="BE258" s="225"/>
      <c r="BF258" s="225"/>
      <c r="BG258" s="225"/>
      <c r="BH258" s="225" t="str">
        <f t="shared" si="101"/>
        <v/>
      </c>
      <c r="BI258" s="226">
        <f t="shared" si="102"/>
        <v>0</v>
      </c>
      <c r="BJ258" s="226">
        <f t="shared" si="103"/>
        <v>0</v>
      </c>
      <c r="BK258" s="262">
        <f t="shared" si="97"/>
        <v>0</v>
      </c>
      <c r="BL258" s="226">
        <f t="shared" si="86"/>
        <v>0</v>
      </c>
      <c r="BM258" s="226" t="str">
        <f t="shared" si="104"/>
        <v/>
      </c>
      <c r="BN258" s="227">
        <f t="shared" si="105"/>
        <v>0</v>
      </c>
      <c r="BO258" s="227">
        <f t="shared" si="87"/>
        <v>0</v>
      </c>
      <c r="BP258" s="208" t="str">
        <f t="shared" si="88"/>
        <v>＜従来枠＞0 ＜トップ性能枠＞0</v>
      </c>
      <c r="BQ258" s="208" t="str">
        <f>'新規登録用（本体）'!G258&amp;'新規登録用（本体）'!H258&amp;'新規登録用（本体）'!I258</f>
        <v/>
      </c>
      <c r="BR258" s="126" t="str">
        <f t="shared" si="106"/>
        <v/>
      </c>
      <c r="BS258" s="208" t="str">
        <f t="shared" si="107"/>
        <v/>
      </c>
      <c r="BT258" s="227">
        <f t="shared" si="95"/>
        <v>0</v>
      </c>
    </row>
    <row r="259" spans="1:72" s="208" customFormat="1" ht="25.35" customHeight="1" x14ac:dyDescent="0.2">
      <c r="A259" s="210">
        <f t="shared" si="89"/>
        <v>248</v>
      </c>
      <c r="B259" s="171" t="str">
        <f t="shared" si="85"/>
        <v/>
      </c>
      <c r="C259" s="44"/>
      <c r="D259" s="17" t="str">
        <f t="shared" si="90"/>
        <v/>
      </c>
      <c r="E259" s="17" t="str">
        <f t="shared" si="91"/>
        <v/>
      </c>
      <c r="F259" s="97"/>
      <c r="G259" s="16"/>
      <c r="H259" s="15"/>
      <c r="I259" s="17" t="str">
        <f>IF(OR(G259="",H259="",U259=""),"",IFERROR(VLOOKUP(G259&amp;H259&amp;U259,※編集不可※選択項目!$M$3:$R$51,5,FALSE),"該当なし"))</f>
        <v/>
      </c>
      <c r="J259" s="97"/>
      <c r="K259" s="15"/>
      <c r="L259" s="248"/>
      <c r="M259" s="15"/>
      <c r="N259" s="97"/>
      <c r="O259" s="97"/>
      <c r="P259" s="97"/>
      <c r="Q259" s="97"/>
      <c r="R259" s="97"/>
      <c r="S259" s="18" t="str">
        <f t="shared" si="98"/>
        <v/>
      </c>
      <c r="T259" s="15"/>
      <c r="U259" s="15"/>
      <c r="V259" s="15"/>
      <c r="W259" s="15"/>
      <c r="X259" s="15"/>
      <c r="Y259" s="15"/>
      <c r="Z259" s="16"/>
      <c r="AA259" s="16"/>
      <c r="AB259" s="101" t="str">
        <f>IF($C259&lt;&gt;"",※編集不可※選択項目!$J$2,"")</f>
        <v/>
      </c>
      <c r="AC259" s="23"/>
      <c r="AD259" s="97"/>
      <c r="AE259" s="99"/>
      <c r="AF259" s="201" t="str">
        <f t="shared" si="96"/>
        <v>-</v>
      </c>
      <c r="AG259" s="219"/>
      <c r="AH259" s="220"/>
      <c r="AI259" s="121" t="str">
        <f t="shared" si="92"/>
        <v/>
      </c>
      <c r="AJ259" s="221"/>
      <c r="AK259" s="222"/>
      <c r="AL259" s="223"/>
      <c r="AM259" s="224">
        <f>IFERROR(INDEX(※編集不可※選択項目!$R$3:$R$51,MATCH(BQ259,※編集不可※選択項目!$T$3:$T$51,0)),0)</f>
        <v>0</v>
      </c>
      <c r="AN259" s="224" t="str">
        <f t="shared" si="99"/>
        <v/>
      </c>
      <c r="AO259" s="224" t="str">
        <f>IF(BR259=※編集不可※選択項目!$L$3,VLOOKUP('新規登録用（本体）'!U259,※編集不可※選択項目!$P$2:$R$13,3,TRUE),AP259)</f>
        <v/>
      </c>
      <c r="AP259" s="224" t="str">
        <f>IF(BR259=※編集不可※選択項目!$L$15,VLOOKUP('新規登録用（本体）'!U259,※編集不可※選択項目!$P$14:$R$25,3,TRUE),AQ259)</f>
        <v/>
      </c>
      <c r="AQ259" s="224" t="str">
        <f>IF(BR259=※編集不可※選択項目!$L$27,VLOOKUP('新規登録用（本体）'!U259,※編集不可※選択項目!$P$26:$R$41,3,TRUE),AR259)</f>
        <v/>
      </c>
      <c r="AR259" s="224" t="str">
        <f>IF(BR259=※編集不可※選択項目!$L$43,VLOOKUP('新規登録用（本体）'!U259,※編集不可※選択項目!$P$42:$R$46,3,TRUE),AS259)</f>
        <v/>
      </c>
      <c r="AS259" s="224" t="str">
        <f>IF(BR259=※編集不可※選択項目!$L$48,VLOOKUP('新規登録用（本体）'!U259,※編集不可※選択項目!$P$47:$R$51,3,TRUE),"")</f>
        <v/>
      </c>
      <c r="AT259" s="225">
        <f>IFERROR(VLOOKUP(Y259&amp;G259&amp;H259,※編集不可※選択項目!X:Y,2,FALSE),0)</f>
        <v>0</v>
      </c>
      <c r="AU259" s="224">
        <f t="shared" si="93"/>
        <v>0</v>
      </c>
      <c r="AV259" s="224">
        <f>IFERROR(INDEX(※編集不可※選択項目!$S$3:$S$51,MATCH(BQ259,※編集不可※選択項目!$T$3:$T$51,0)),0)</f>
        <v>0</v>
      </c>
      <c r="AW259" s="224" t="str">
        <f t="shared" si="100"/>
        <v/>
      </c>
      <c r="AX259" s="224" t="str">
        <f>IF(BR259=※編集不可※選択項目!$L$3,VLOOKUP('新規登録用（本体）'!U259,※編集不可※選択項目!$P$2:$S$13,4,TRUE),AY259)</f>
        <v/>
      </c>
      <c r="AY259" s="224" t="str">
        <f>IF(BR259=※編集不可※選択項目!$L$15,VLOOKUP('新規登録用（本体）'!U259,※編集不可※選択項目!$P$14:$S$25,4,TRUE),AZ259)</f>
        <v/>
      </c>
      <c r="AZ259" s="224" t="str">
        <f>IF(BR259=※編集不可※選択項目!$L$27,VLOOKUP('新規登録用（本体）'!U259,※編集不可※選択項目!$P$26:$S$41,4,TRUE),BA259)</f>
        <v/>
      </c>
      <c r="BA259" s="224" t="str">
        <f>IF(BR259=※編集不可※選択項目!$L$43,VLOOKUP('新規登録用（本体）'!U259,※編集不可※選択項目!$P$42:$S$46,4,TRUE),BB259)</f>
        <v/>
      </c>
      <c r="BB259" s="224" t="str">
        <f>IF(BR259=※編集不可※選択項目!$L$48,VLOOKUP('新規登録用（本体）'!U259,※編集不可※選択項目!$P$47:$S$51,4,TRUE),"")</f>
        <v/>
      </c>
      <c r="BC259" s="225">
        <f>IFERROR(VLOOKUP(Y259&amp;G259&amp;H259,※編集不可※選択項目!X:Y,2,FALSE),0)</f>
        <v>0</v>
      </c>
      <c r="BD259" s="225">
        <f t="shared" si="94"/>
        <v>0</v>
      </c>
      <c r="BE259" s="225"/>
      <c r="BF259" s="225"/>
      <c r="BG259" s="225"/>
      <c r="BH259" s="225" t="str">
        <f t="shared" si="101"/>
        <v/>
      </c>
      <c r="BI259" s="226">
        <f t="shared" si="102"/>
        <v>0</v>
      </c>
      <c r="BJ259" s="226">
        <f t="shared" si="103"/>
        <v>0</v>
      </c>
      <c r="BK259" s="262">
        <f t="shared" si="97"/>
        <v>0</v>
      </c>
      <c r="BL259" s="226">
        <f t="shared" si="86"/>
        <v>0</v>
      </c>
      <c r="BM259" s="226" t="str">
        <f t="shared" si="104"/>
        <v/>
      </c>
      <c r="BN259" s="227">
        <f t="shared" si="105"/>
        <v>0</v>
      </c>
      <c r="BO259" s="227">
        <f t="shared" si="87"/>
        <v>0</v>
      </c>
      <c r="BP259" s="208" t="str">
        <f t="shared" si="88"/>
        <v>＜従来枠＞0 ＜トップ性能枠＞0</v>
      </c>
      <c r="BQ259" s="208" t="str">
        <f>'新規登録用（本体）'!G259&amp;'新規登録用（本体）'!H259&amp;'新規登録用（本体）'!I259</f>
        <v/>
      </c>
      <c r="BR259" s="126" t="str">
        <f t="shared" si="106"/>
        <v/>
      </c>
      <c r="BS259" s="208" t="str">
        <f t="shared" si="107"/>
        <v/>
      </c>
      <c r="BT259" s="227">
        <f t="shared" si="95"/>
        <v>0</v>
      </c>
    </row>
    <row r="260" spans="1:72" s="208" customFormat="1" ht="25.35" customHeight="1" x14ac:dyDescent="0.2">
      <c r="A260" s="210">
        <f t="shared" si="89"/>
        <v>249</v>
      </c>
      <c r="B260" s="171" t="str">
        <f t="shared" si="85"/>
        <v/>
      </c>
      <c r="C260" s="44"/>
      <c r="D260" s="17" t="str">
        <f t="shared" si="90"/>
        <v/>
      </c>
      <c r="E260" s="17" t="str">
        <f t="shared" si="91"/>
        <v/>
      </c>
      <c r="F260" s="97"/>
      <c r="G260" s="16"/>
      <c r="H260" s="15"/>
      <c r="I260" s="17" t="str">
        <f>IF(OR(G260="",H260="",U260=""),"",IFERROR(VLOOKUP(G260&amp;H260&amp;U260,※編集不可※選択項目!$M$3:$R$51,5,FALSE),"該当なし"))</f>
        <v/>
      </c>
      <c r="J260" s="97"/>
      <c r="K260" s="15"/>
      <c r="L260" s="248"/>
      <c r="M260" s="15"/>
      <c r="N260" s="97"/>
      <c r="O260" s="97"/>
      <c r="P260" s="97"/>
      <c r="Q260" s="97"/>
      <c r="R260" s="97"/>
      <c r="S260" s="18" t="str">
        <f t="shared" si="98"/>
        <v/>
      </c>
      <c r="T260" s="15"/>
      <c r="U260" s="15"/>
      <c r="V260" s="15"/>
      <c r="W260" s="15"/>
      <c r="X260" s="15"/>
      <c r="Y260" s="15"/>
      <c r="Z260" s="16"/>
      <c r="AA260" s="16"/>
      <c r="AB260" s="101" t="str">
        <f>IF($C260&lt;&gt;"",※編集不可※選択項目!$J$2,"")</f>
        <v/>
      </c>
      <c r="AC260" s="23"/>
      <c r="AD260" s="97"/>
      <c r="AE260" s="99"/>
      <c r="AF260" s="201" t="str">
        <f t="shared" si="96"/>
        <v>-</v>
      </c>
      <c r="AG260" s="219"/>
      <c r="AH260" s="220"/>
      <c r="AI260" s="121" t="str">
        <f t="shared" si="92"/>
        <v/>
      </c>
      <c r="AJ260" s="221"/>
      <c r="AK260" s="222"/>
      <c r="AL260" s="223"/>
      <c r="AM260" s="224">
        <f>IFERROR(INDEX(※編集不可※選択項目!$R$3:$R$51,MATCH(BQ260,※編集不可※選択項目!$T$3:$T$51,0)),0)</f>
        <v>0</v>
      </c>
      <c r="AN260" s="224" t="str">
        <f t="shared" si="99"/>
        <v/>
      </c>
      <c r="AO260" s="224" t="str">
        <f>IF(BR260=※編集不可※選択項目!$L$3,VLOOKUP('新規登録用（本体）'!U260,※編集不可※選択項目!$P$2:$R$13,3,TRUE),AP260)</f>
        <v/>
      </c>
      <c r="AP260" s="224" t="str">
        <f>IF(BR260=※編集不可※選択項目!$L$15,VLOOKUP('新規登録用（本体）'!U260,※編集不可※選択項目!$P$14:$R$25,3,TRUE),AQ260)</f>
        <v/>
      </c>
      <c r="AQ260" s="224" t="str">
        <f>IF(BR260=※編集不可※選択項目!$L$27,VLOOKUP('新規登録用（本体）'!U260,※編集不可※選択項目!$P$26:$R$41,3,TRUE),AR260)</f>
        <v/>
      </c>
      <c r="AR260" s="224" t="str">
        <f>IF(BR260=※編集不可※選択項目!$L$43,VLOOKUP('新規登録用（本体）'!U260,※編集不可※選択項目!$P$42:$R$46,3,TRUE),AS260)</f>
        <v/>
      </c>
      <c r="AS260" s="224" t="str">
        <f>IF(BR260=※編集不可※選択項目!$L$48,VLOOKUP('新規登録用（本体）'!U260,※編集不可※選択項目!$P$47:$R$51,3,TRUE),"")</f>
        <v/>
      </c>
      <c r="AT260" s="225">
        <f>IFERROR(VLOOKUP(Y260&amp;G260&amp;H260,※編集不可※選択項目!X:Y,2,FALSE),0)</f>
        <v>0</v>
      </c>
      <c r="AU260" s="224">
        <f t="shared" si="93"/>
        <v>0</v>
      </c>
      <c r="AV260" s="224">
        <f>IFERROR(INDEX(※編集不可※選択項目!$S$3:$S$51,MATCH(BQ260,※編集不可※選択項目!$T$3:$T$51,0)),0)</f>
        <v>0</v>
      </c>
      <c r="AW260" s="224" t="str">
        <f t="shared" si="100"/>
        <v/>
      </c>
      <c r="AX260" s="224" t="str">
        <f>IF(BR260=※編集不可※選択項目!$L$3,VLOOKUP('新規登録用（本体）'!U260,※編集不可※選択項目!$P$2:$S$13,4,TRUE),AY260)</f>
        <v/>
      </c>
      <c r="AY260" s="224" t="str">
        <f>IF(BR260=※編集不可※選択項目!$L$15,VLOOKUP('新規登録用（本体）'!U260,※編集不可※選択項目!$P$14:$S$25,4,TRUE),AZ260)</f>
        <v/>
      </c>
      <c r="AZ260" s="224" t="str">
        <f>IF(BR260=※編集不可※選択項目!$L$27,VLOOKUP('新規登録用（本体）'!U260,※編集不可※選択項目!$P$26:$S$41,4,TRUE),BA260)</f>
        <v/>
      </c>
      <c r="BA260" s="224" t="str">
        <f>IF(BR260=※編集不可※選択項目!$L$43,VLOOKUP('新規登録用（本体）'!U260,※編集不可※選択項目!$P$42:$S$46,4,TRUE),BB260)</f>
        <v/>
      </c>
      <c r="BB260" s="224" t="str">
        <f>IF(BR260=※編集不可※選択項目!$L$48,VLOOKUP('新規登録用（本体）'!U260,※編集不可※選択項目!$P$47:$S$51,4,TRUE),"")</f>
        <v/>
      </c>
      <c r="BC260" s="225">
        <f>IFERROR(VLOOKUP(Y260&amp;G260&amp;H260,※編集不可※選択項目!X:Y,2,FALSE),0)</f>
        <v>0</v>
      </c>
      <c r="BD260" s="225">
        <f t="shared" si="94"/>
        <v>0</v>
      </c>
      <c r="BE260" s="225"/>
      <c r="BF260" s="225"/>
      <c r="BG260" s="225"/>
      <c r="BH260" s="225" t="str">
        <f t="shared" si="101"/>
        <v/>
      </c>
      <c r="BI260" s="226">
        <f t="shared" si="102"/>
        <v>0</v>
      </c>
      <c r="BJ260" s="226">
        <f t="shared" si="103"/>
        <v>0</v>
      </c>
      <c r="BK260" s="262">
        <f t="shared" si="97"/>
        <v>0</v>
      </c>
      <c r="BL260" s="226">
        <f t="shared" si="86"/>
        <v>0</v>
      </c>
      <c r="BM260" s="226" t="str">
        <f t="shared" si="104"/>
        <v/>
      </c>
      <c r="BN260" s="227">
        <f t="shared" si="105"/>
        <v>0</v>
      </c>
      <c r="BO260" s="227">
        <f t="shared" si="87"/>
        <v>0</v>
      </c>
      <c r="BP260" s="208" t="str">
        <f t="shared" si="88"/>
        <v>＜従来枠＞0 ＜トップ性能枠＞0</v>
      </c>
      <c r="BQ260" s="208" t="str">
        <f>'新規登録用（本体）'!G260&amp;'新規登録用（本体）'!H260&amp;'新規登録用（本体）'!I260</f>
        <v/>
      </c>
      <c r="BR260" s="126" t="str">
        <f t="shared" si="106"/>
        <v/>
      </c>
      <c r="BS260" s="208" t="str">
        <f t="shared" si="107"/>
        <v/>
      </c>
      <c r="BT260" s="227">
        <f t="shared" si="95"/>
        <v>0</v>
      </c>
    </row>
    <row r="261" spans="1:72" s="208" customFormat="1" ht="25.35" customHeight="1" x14ac:dyDescent="0.2">
      <c r="A261" s="210">
        <f t="shared" si="89"/>
        <v>250</v>
      </c>
      <c r="B261" s="171" t="str">
        <f t="shared" si="85"/>
        <v/>
      </c>
      <c r="C261" s="44"/>
      <c r="D261" s="17" t="str">
        <f t="shared" si="90"/>
        <v/>
      </c>
      <c r="E261" s="17" t="str">
        <f t="shared" si="91"/>
        <v/>
      </c>
      <c r="F261" s="97"/>
      <c r="G261" s="16"/>
      <c r="H261" s="15"/>
      <c r="I261" s="17" t="str">
        <f>IF(OR(G261="",H261="",U261=""),"",IFERROR(VLOOKUP(G261&amp;H261&amp;U261,※編集不可※選択項目!$M$3:$R$51,5,FALSE),"該当なし"))</f>
        <v/>
      </c>
      <c r="J261" s="97"/>
      <c r="K261" s="15"/>
      <c r="L261" s="248"/>
      <c r="M261" s="15"/>
      <c r="N261" s="97"/>
      <c r="O261" s="97"/>
      <c r="P261" s="97"/>
      <c r="Q261" s="97"/>
      <c r="R261" s="97"/>
      <c r="S261" s="18" t="str">
        <f t="shared" si="98"/>
        <v/>
      </c>
      <c r="T261" s="15"/>
      <c r="U261" s="15"/>
      <c r="V261" s="15"/>
      <c r="W261" s="15"/>
      <c r="X261" s="15"/>
      <c r="Y261" s="15"/>
      <c r="Z261" s="16"/>
      <c r="AA261" s="16"/>
      <c r="AB261" s="101" t="str">
        <f>IF($C261&lt;&gt;"",※編集不可※選択項目!$J$2,"")</f>
        <v/>
      </c>
      <c r="AC261" s="23"/>
      <c r="AD261" s="97"/>
      <c r="AE261" s="99"/>
      <c r="AF261" s="201" t="str">
        <f t="shared" si="96"/>
        <v>-</v>
      </c>
      <c r="AG261" s="219"/>
      <c r="AH261" s="220"/>
      <c r="AI261" s="121" t="str">
        <f t="shared" si="92"/>
        <v/>
      </c>
      <c r="AJ261" s="221"/>
      <c r="AK261" s="222"/>
      <c r="AL261" s="223"/>
      <c r="AM261" s="224">
        <f>IFERROR(INDEX(※編集不可※選択項目!$R$3:$R$51,MATCH(BQ261,※編集不可※選択項目!$T$3:$T$51,0)),0)</f>
        <v>0</v>
      </c>
      <c r="AN261" s="224" t="str">
        <f t="shared" si="99"/>
        <v/>
      </c>
      <c r="AO261" s="224" t="str">
        <f>IF(BR261=※編集不可※選択項目!$L$3,VLOOKUP('新規登録用（本体）'!U261,※編集不可※選択項目!$P$2:$R$13,3,TRUE),AP261)</f>
        <v/>
      </c>
      <c r="AP261" s="224" t="str">
        <f>IF(BR261=※編集不可※選択項目!$L$15,VLOOKUP('新規登録用（本体）'!U261,※編集不可※選択項目!$P$14:$R$25,3,TRUE),AQ261)</f>
        <v/>
      </c>
      <c r="AQ261" s="224" t="str">
        <f>IF(BR261=※編集不可※選択項目!$L$27,VLOOKUP('新規登録用（本体）'!U261,※編集不可※選択項目!$P$26:$R$41,3,TRUE),AR261)</f>
        <v/>
      </c>
      <c r="AR261" s="224" t="str">
        <f>IF(BR261=※編集不可※選択項目!$L$43,VLOOKUP('新規登録用（本体）'!U261,※編集不可※選択項目!$P$42:$R$46,3,TRUE),AS261)</f>
        <v/>
      </c>
      <c r="AS261" s="224" t="str">
        <f>IF(BR261=※編集不可※選択項目!$L$48,VLOOKUP('新規登録用（本体）'!U261,※編集不可※選択項目!$P$47:$R$51,3,TRUE),"")</f>
        <v/>
      </c>
      <c r="AT261" s="225">
        <f>IFERROR(VLOOKUP(Y261&amp;G261&amp;H261,※編集不可※選択項目!X:Y,2,FALSE),0)</f>
        <v>0</v>
      </c>
      <c r="AU261" s="224">
        <f t="shared" si="93"/>
        <v>0</v>
      </c>
      <c r="AV261" s="224">
        <f>IFERROR(INDEX(※編集不可※選択項目!$S$3:$S$51,MATCH(BQ261,※編集不可※選択項目!$T$3:$T$51,0)),0)</f>
        <v>0</v>
      </c>
      <c r="AW261" s="224" t="str">
        <f t="shared" si="100"/>
        <v/>
      </c>
      <c r="AX261" s="224" t="str">
        <f>IF(BR261=※編集不可※選択項目!$L$3,VLOOKUP('新規登録用（本体）'!U261,※編集不可※選択項目!$P$2:$S$13,4,TRUE),AY261)</f>
        <v/>
      </c>
      <c r="AY261" s="224" t="str">
        <f>IF(BR261=※編集不可※選択項目!$L$15,VLOOKUP('新規登録用（本体）'!U261,※編集不可※選択項目!$P$14:$S$25,4,TRUE),AZ261)</f>
        <v/>
      </c>
      <c r="AZ261" s="224" t="str">
        <f>IF(BR261=※編集不可※選択項目!$L$27,VLOOKUP('新規登録用（本体）'!U261,※編集不可※選択項目!$P$26:$S$41,4,TRUE),BA261)</f>
        <v/>
      </c>
      <c r="BA261" s="224" t="str">
        <f>IF(BR261=※編集不可※選択項目!$L$43,VLOOKUP('新規登録用（本体）'!U261,※編集不可※選択項目!$P$42:$S$46,4,TRUE),BB261)</f>
        <v/>
      </c>
      <c r="BB261" s="224" t="str">
        <f>IF(BR261=※編集不可※選択項目!$L$48,VLOOKUP('新規登録用（本体）'!U261,※編集不可※選択項目!$P$47:$S$51,4,TRUE),"")</f>
        <v/>
      </c>
      <c r="BC261" s="225">
        <f>IFERROR(VLOOKUP(Y261&amp;G261&amp;H261,※編集不可※選択項目!X:Y,2,FALSE),0)</f>
        <v>0</v>
      </c>
      <c r="BD261" s="225">
        <f t="shared" si="94"/>
        <v>0</v>
      </c>
      <c r="BE261" s="225"/>
      <c r="BF261" s="225"/>
      <c r="BG261" s="225"/>
      <c r="BH261" s="225" t="str">
        <f t="shared" si="101"/>
        <v/>
      </c>
      <c r="BI261" s="226">
        <f t="shared" si="102"/>
        <v>0</v>
      </c>
      <c r="BJ261" s="226">
        <f t="shared" si="103"/>
        <v>0</v>
      </c>
      <c r="BK261" s="262">
        <f t="shared" si="97"/>
        <v>0</v>
      </c>
      <c r="BL261" s="226">
        <f t="shared" si="86"/>
        <v>0</v>
      </c>
      <c r="BM261" s="226" t="str">
        <f t="shared" si="104"/>
        <v/>
      </c>
      <c r="BN261" s="227">
        <f t="shared" si="105"/>
        <v>0</v>
      </c>
      <c r="BO261" s="227">
        <f t="shared" si="87"/>
        <v>0</v>
      </c>
      <c r="BP261" s="208" t="str">
        <f t="shared" si="88"/>
        <v>＜従来枠＞0 ＜トップ性能枠＞0</v>
      </c>
      <c r="BQ261" s="208" t="str">
        <f>'新規登録用（本体）'!G261&amp;'新規登録用（本体）'!H261&amp;'新規登録用（本体）'!I261</f>
        <v/>
      </c>
      <c r="BR261" s="126" t="str">
        <f t="shared" si="106"/>
        <v/>
      </c>
      <c r="BS261" s="208" t="str">
        <f t="shared" si="107"/>
        <v/>
      </c>
      <c r="BT261" s="227">
        <f t="shared" si="95"/>
        <v>0</v>
      </c>
    </row>
    <row r="262" spans="1:72" s="208" customFormat="1" ht="25.35" customHeight="1" x14ac:dyDescent="0.2">
      <c r="A262" s="210">
        <f t="shared" si="89"/>
        <v>251</v>
      </c>
      <c r="B262" s="171" t="str">
        <f t="shared" si="85"/>
        <v/>
      </c>
      <c r="C262" s="44"/>
      <c r="D262" s="17" t="str">
        <f t="shared" si="90"/>
        <v/>
      </c>
      <c r="E262" s="17" t="str">
        <f t="shared" si="91"/>
        <v/>
      </c>
      <c r="F262" s="97"/>
      <c r="G262" s="16"/>
      <c r="H262" s="15"/>
      <c r="I262" s="17" t="str">
        <f>IF(OR(G262="",H262="",U262=""),"",IFERROR(VLOOKUP(G262&amp;H262&amp;U262,※編集不可※選択項目!$M$3:$R$51,5,FALSE),"該当なし"))</f>
        <v/>
      </c>
      <c r="J262" s="97"/>
      <c r="K262" s="15"/>
      <c r="L262" s="248"/>
      <c r="M262" s="15"/>
      <c r="N262" s="97"/>
      <c r="O262" s="97"/>
      <c r="P262" s="97"/>
      <c r="Q262" s="97"/>
      <c r="R262" s="97"/>
      <c r="S262" s="18" t="str">
        <f t="shared" si="98"/>
        <v/>
      </c>
      <c r="T262" s="15"/>
      <c r="U262" s="15"/>
      <c r="V262" s="15"/>
      <c r="W262" s="15"/>
      <c r="X262" s="15"/>
      <c r="Y262" s="15"/>
      <c r="Z262" s="16"/>
      <c r="AA262" s="16"/>
      <c r="AB262" s="101" t="str">
        <f>IF($C262&lt;&gt;"",※編集不可※選択項目!$J$2,"")</f>
        <v/>
      </c>
      <c r="AC262" s="23"/>
      <c r="AD262" s="97"/>
      <c r="AE262" s="99"/>
      <c r="AF262" s="201" t="str">
        <f t="shared" si="96"/>
        <v>-</v>
      </c>
      <c r="AG262" s="219"/>
      <c r="AH262" s="220"/>
      <c r="AI262" s="121" t="str">
        <f t="shared" si="92"/>
        <v/>
      </c>
      <c r="AJ262" s="221"/>
      <c r="AK262" s="222"/>
      <c r="AL262" s="223"/>
      <c r="AM262" s="224">
        <f>IFERROR(INDEX(※編集不可※選択項目!$R$3:$R$51,MATCH(BQ262,※編集不可※選択項目!$T$3:$T$51,0)),0)</f>
        <v>0</v>
      </c>
      <c r="AN262" s="224" t="str">
        <f t="shared" si="99"/>
        <v/>
      </c>
      <c r="AO262" s="224" t="str">
        <f>IF(BR262=※編集不可※選択項目!$L$3,VLOOKUP('新規登録用（本体）'!U262,※編集不可※選択項目!$P$2:$R$13,3,TRUE),AP262)</f>
        <v/>
      </c>
      <c r="AP262" s="224" t="str">
        <f>IF(BR262=※編集不可※選択項目!$L$15,VLOOKUP('新規登録用（本体）'!U262,※編集不可※選択項目!$P$14:$R$25,3,TRUE),AQ262)</f>
        <v/>
      </c>
      <c r="AQ262" s="224" t="str">
        <f>IF(BR262=※編集不可※選択項目!$L$27,VLOOKUP('新規登録用（本体）'!U262,※編集不可※選択項目!$P$26:$R$41,3,TRUE),AR262)</f>
        <v/>
      </c>
      <c r="AR262" s="224" t="str">
        <f>IF(BR262=※編集不可※選択項目!$L$43,VLOOKUP('新規登録用（本体）'!U262,※編集不可※選択項目!$P$42:$R$46,3,TRUE),AS262)</f>
        <v/>
      </c>
      <c r="AS262" s="224" t="str">
        <f>IF(BR262=※編集不可※選択項目!$L$48,VLOOKUP('新規登録用（本体）'!U262,※編集不可※選択項目!$P$47:$R$51,3,TRUE),"")</f>
        <v/>
      </c>
      <c r="AT262" s="225">
        <f>IFERROR(VLOOKUP(Y262&amp;G262&amp;H262,※編集不可※選択項目!X:Y,2,FALSE),0)</f>
        <v>0</v>
      </c>
      <c r="AU262" s="224">
        <f t="shared" si="93"/>
        <v>0</v>
      </c>
      <c r="AV262" s="224">
        <f>IFERROR(INDEX(※編集不可※選択項目!$S$3:$S$51,MATCH(BQ262,※編集不可※選択項目!$T$3:$T$51,0)),0)</f>
        <v>0</v>
      </c>
      <c r="AW262" s="224" t="str">
        <f t="shared" si="100"/>
        <v/>
      </c>
      <c r="AX262" s="224" t="str">
        <f>IF(BR262=※編集不可※選択項目!$L$3,VLOOKUP('新規登録用（本体）'!U262,※編集不可※選択項目!$P$2:$S$13,4,TRUE),AY262)</f>
        <v/>
      </c>
      <c r="AY262" s="224" t="str">
        <f>IF(BR262=※編集不可※選択項目!$L$15,VLOOKUP('新規登録用（本体）'!U262,※編集不可※選択項目!$P$14:$S$25,4,TRUE),AZ262)</f>
        <v/>
      </c>
      <c r="AZ262" s="224" t="str">
        <f>IF(BR262=※編集不可※選択項目!$L$27,VLOOKUP('新規登録用（本体）'!U262,※編集不可※選択項目!$P$26:$S$41,4,TRUE),BA262)</f>
        <v/>
      </c>
      <c r="BA262" s="224" t="str">
        <f>IF(BR262=※編集不可※選択項目!$L$43,VLOOKUP('新規登録用（本体）'!U262,※編集不可※選択項目!$P$42:$S$46,4,TRUE),BB262)</f>
        <v/>
      </c>
      <c r="BB262" s="224" t="str">
        <f>IF(BR262=※編集不可※選択項目!$L$48,VLOOKUP('新規登録用（本体）'!U262,※編集不可※選択項目!$P$47:$S$51,4,TRUE),"")</f>
        <v/>
      </c>
      <c r="BC262" s="225">
        <f>IFERROR(VLOOKUP(Y262&amp;G262&amp;H262,※編集不可※選択項目!X:Y,2,FALSE),0)</f>
        <v>0</v>
      </c>
      <c r="BD262" s="225">
        <f t="shared" si="94"/>
        <v>0</v>
      </c>
      <c r="BE262" s="225"/>
      <c r="BF262" s="225"/>
      <c r="BG262" s="225"/>
      <c r="BH262" s="225" t="str">
        <f t="shared" si="101"/>
        <v/>
      </c>
      <c r="BI262" s="226">
        <f t="shared" si="102"/>
        <v>0</v>
      </c>
      <c r="BJ262" s="226">
        <f t="shared" si="103"/>
        <v>0</v>
      </c>
      <c r="BK262" s="262">
        <f t="shared" si="97"/>
        <v>0</v>
      </c>
      <c r="BL262" s="226">
        <f t="shared" si="86"/>
        <v>0</v>
      </c>
      <c r="BM262" s="226" t="str">
        <f t="shared" si="104"/>
        <v/>
      </c>
      <c r="BN262" s="227">
        <f t="shared" si="105"/>
        <v>0</v>
      </c>
      <c r="BO262" s="227">
        <f t="shared" si="87"/>
        <v>0</v>
      </c>
      <c r="BP262" s="208" t="str">
        <f t="shared" si="88"/>
        <v>＜従来枠＞0 ＜トップ性能枠＞0</v>
      </c>
      <c r="BQ262" s="208" t="str">
        <f>'新規登録用（本体）'!G262&amp;'新規登録用（本体）'!H262&amp;'新規登録用（本体）'!I262</f>
        <v/>
      </c>
      <c r="BR262" s="126" t="str">
        <f t="shared" si="106"/>
        <v/>
      </c>
      <c r="BS262" s="208" t="str">
        <f t="shared" si="107"/>
        <v/>
      </c>
      <c r="BT262" s="227">
        <f t="shared" si="95"/>
        <v>0</v>
      </c>
    </row>
    <row r="263" spans="1:72" s="208" customFormat="1" ht="25.35" customHeight="1" x14ac:dyDescent="0.2">
      <c r="A263" s="210">
        <f t="shared" si="89"/>
        <v>252</v>
      </c>
      <c r="B263" s="171" t="str">
        <f t="shared" si="85"/>
        <v/>
      </c>
      <c r="C263" s="44"/>
      <c r="D263" s="17" t="str">
        <f t="shared" si="90"/>
        <v/>
      </c>
      <c r="E263" s="17" t="str">
        <f t="shared" si="91"/>
        <v/>
      </c>
      <c r="F263" s="97"/>
      <c r="G263" s="16"/>
      <c r="H263" s="15"/>
      <c r="I263" s="17" t="str">
        <f>IF(OR(G263="",H263="",U263=""),"",IFERROR(VLOOKUP(G263&amp;H263&amp;U263,※編集不可※選択項目!$M$3:$R$51,5,FALSE),"該当なし"))</f>
        <v/>
      </c>
      <c r="J263" s="97"/>
      <c r="K263" s="15"/>
      <c r="L263" s="248"/>
      <c r="M263" s="15"/>
      <c r="N263" s="97"/>
      <c r="O263" s="97"/>
      <c r="P263" s="97"/>
      <c r="Q263" s="97"/>
      <c r="R263" s="97"/>
      <c r="S263" s="18" t="str">
        <f t="shared" si="98"/>
        <v/>
      </c>
      <c r="T263" s="15"/>
      <c r="U263" s="15"/>
      <c r="V263" s="15"/>
      <c r="W263" s="15"/>
      <c r="X263" s="15"/>
      <c r="Y263" s="15"/>
      <c r="Z263" s="16"/>
      <c r="AA263" s="16"/>
      <c r="AB263" s="101" t="str">
        <f>IF($C263&lt;&gt;"",※編集不可※選択項目!$J$2,"")</f>
        <v/>
      </c>
      <c r="AC263" s="23"/>
      <c r="AD263" s="97"/>
      <c r="AE263" s="99"/>
      <c r="AF263" s="201" t="str">
        <f t="shared" si="96"/>
        <v>-</v>
      </c>
      <c r="AG263" s="219"/>
      <c r="AH263" s="220"/>
      <c r="AI263" s="121" t="str">
        <f t="shared" si="92"/>
        <v/>
      </c>
      <c r="AJ263" s="221"/>
      <c r="AK263" s="222"/>
      <c r="AL263" s="223"/>
      <c r="AM263" s="224">
        <f>IFERROR(INDEX(※編集不可※選択項目!$R$3:$R$51,MATCH(BQ263,※編集不可※選択項目!$T$3:$T$51,0)),0)</f>
        <v>0</v>
      </c>
      <c r="AN263" s="224" t="str">
        <f t="shared" si="99"/>
        <v/>
      </c>
      <c r="AO263" s="224" t="str">
        <f>IF(BR263=※編集不可※選択項目!$L$3,VLOOKUP('新規登録用（本体）'!U263,※編集不可※選択項目!$P$2:$R$13,3,TRUE),AP263)</f>
        <v/>
      </c>
      <c r="AP263" s="224" t="str">
        <f>IF(BR263=※編集不可※選択項目!$L$15,VLOOKUP('新規登録用（本体）'!U263,※編集不可※選択項目!$P$14:$R$25,3,TRUE),AQ263)</f>
        <v/>
      </c>
      <c r="AQ263" s="224" t="str">
        <f>IF(BR263=※編集不可※選択項目!$L$27,VLOOKUP('新規登録用（本体）'!U263,※編集不可※選択項目!$P$26:$R$41,3,TRUE),AR263)</f>
        <v/>
      </c>
      <c r="AR263" s="224" t="str">
        <f>IF(BR263=※編集不可※選択項目!$L$43,VLOOKUP('新規登録用（本体）'!U263,※編集不可※選択項目!$P$42:$R$46,3,TRUE),AS263)</f>
        <v/>
      </c>
      <c r="AS263" s="224" t="str">
        <f>IF(BR263=※編集不可※選択項目!$L$48,VLOOKUP('新規登録用（本体）'!U263,※編集不可※選択項目!$P$47:$R$51,3,TRUE),"")</f>
        <v/>
      </c>
      <c r="AT263" s="225">
        <f>IFERROR(VLOOKUP(Y263&amp;G263&amp;H263,※編集不可※選択項目!X:Y,2,FALSE),0)</f>
        <v>0</v>
      </c>
      <c r="AU263" s="224">
        <f t="shared" si="93"/>
        <v>0</v>
      </c>
      <c r="AV263" s="224">
        <f>IFERROR(INDEX(※編集不可※選択項目!$S$3:$S$51,MATCH(BQ263,※編集不可※選択項目!$T$3:$T$51,0)),0)</f>
        <v>0</v>
      </c>
      <c r="AW263" s="224" t="str">
        <f t="shared" si="100"/>
        <v/>
      </c>
      <c r="AX263" s="224" t="str">
        <f>IF(BR263=※編集不可※選択項目!$L$3,VLOOKUP('新規登録用（本体）'!U263,※編集不可※選択項目!$P$2:$S$13,4,TRUE),AY263)</f>
        <v/>
      </c>
      <c r="AY263" s="224" t="str">
        <f>IF(BR263=※編集不可※選択項目!$L$15,VLOOKUP('新規登録用（本体）'!U263,※編集不可※選択項目!$P$14:$S$25,4,TRUE),AZ263)</f>
        <v/>
      </c>
      <c r="AZ263" s="224" t="str">
        <f>IF(BR263=※編集不可※選択項目!$L$27,VLOOKUP('新規登録用（本体）'!U263,※編集不可※選択項目!$P$26:$S$41,4,TRUE),BA263)</f>
        <v/>
      </c>
      <c r="BA263" s="224" t="str">
        <f>IF(BR263=※編集不可※選択項目!$L$43,VLOOKUP('新規登録用（本体）'!U263,※編集不可※選択項目!$P$42:$S$46,4,TRUE),BB263)</f>
        <v/>
      </c>
      <c r="BB263" s="224" t="str">
        <f>IF(BR263=※編集不可※選択項目!$L$48,VLOOKUP('新規登録用（本体）'!U263,※編集不可※選択項目!$P$47:$S$51,4,TRUE),"")</f>
        <v/>
      </c>
      <c r="BC263" s="225">
        <f>IFERROR(VLOOKUP(Y263&amp;G263&amp;H263,※編集不可※選択項目!X:Y,2,FALSE),0)</f>
        <v>0</v>
      </c>
      <c r="BD263" s="225">
        <f t="shared" si="94"/>
        <v>0</v>
      </c>
      <c r="BE263" s="225"/>
      <c r="BF263" s="225"/>
      <c r="BG263" s="225"/>
      <c r="BH263" s="225" t="str">
        <f t="shared" si="101"/>
        <v/>
      </c>
      <c r="BI263" s="226">
        <f t="shared" si="102"/>
        <v>0</v>
      </c>
      <c r="BJ263" s="226">
        <f t="shared" si="103"/>
        <v>0</v>
      </c>
      <c r="BK263" s="262">
        <f t="shared" si="97"/>
        <v>0</v>
      </c>
      <c r="BL263" s="226">
        <f t="shared" si="86"/>
        <v>0</v>
      </c>
      <c r="BM263" s="226" t="str">
        <f t="shared" si="104"/>
        <v/>
      </c>
      <c r="BN263" s="227">
        <f t="shared" si="105"/>
        <v>0</v>
      </c>
      <c r="BO263" s="227">
        <f t="shared" si="87"/>
        <v>0</v>
      </c>
      <c r="BP263" s="208" t="str">
        <f t="shared" si="88"/>
        <v>＜従来枠＞0 ＜トップ性能枠＞0</v>
      </c>
      <c r="BQ263" s="208" t="str">
        <f>'新規登録用（本体）'!G263&amp;'新規登録用（本体）'!H263&amp;'新規登録用（本体）'!I263</f>
        <v/>
      </c>
      <c r="BR263" s="126" t="str">
        <f t="shared" si="106"/>
        <v/>
      </c>
      <c r="BS263" s="208" t="str">
        <f t="shared" si="107"/>
        <v/>
      </c>
      <c r="BT263" s="227">
        <f t="shared" si="95"/>
        <v>0</v>
      </c>
    </row>
    <row r="264" spans="1:72" s="208" customFormat="1" ht="25.35" customHeight="1" x14ac:dyDescent="0.2">
      <c r="A264" s="210">
        <f t="shared" si="89"/>
        <v>253</v>
      </c>
      <c r="B264" s="171" t="str">
        <f t="shared" si="85"/>
        <v/>
      </c>
      <c r="C264" s="44"/>
      <c r="D264" s="17" t="str">
        <f t="shared" si="90"/>
        <v/>
      </c>
      <c r="E264" s="17" t="str">
        <f t="shared" si="91"/>
        <v/>
      </c>
      <c r="F264" s="97"/>
      <c r="G264" s="16"/>
      <c r="H264" s="15"/>
      <c r="I264" s="17" t="str">
        <f>IF(OR(G264="",H264="",U264=""),"",IFERROR(VLOOKUP(G264&amp;H264&amp;U264,※編集不可※選択項目!$M$3:$R$51,5,FALSE),"該当なし"))</f>
        <v/>
      </c>
      <c r="J264" s="97"/>
      <c r="K264" s="15"/>
      <c r="L264" s="248"/>
      <c r="M264" s="15"/>
      <c r="N264" s="97"/>
      <c r="O264" s="97"/>
      <c r="P264" s="97"/>
      <c r="Q264" s="97"/>
      <c r="R264" s="97"/>
      <c r="S264" s="18" t="str">
        <f t="shared" si="98"/>
        <v/>
      </c>
      <c r="T264" s="15"/>
      <c r="U264" s="15"/>
      <c r="V264" s="15"/>
      <c r="W264" s="15"/>
      <c r="X264" s="15"/>
      <c r="Y264" s="15"/>
      <c r="Z264" s="16"/>
      <c r="AA264" s="16"/>
      <c r="AB264" s="101" t="str">
        <f>IF($C264&lt;&gt;"",※編集不可※選択項目!$J$2,"")</f>
        <v/>
      </c>
      <c r="AC264" s="23"/>
      <c r="AD264" s="97"/>
      <c r="AE264" s="99"/>
      <c r="AF264" s="201" t="str">
        <f t="shared" si="96"/>
        <v>-</v>
      </c>
      <c r="AG264" s="219"/>
      <c r="AH264" s="220"/>
      <c r="AI264" s="121" t="str">
        <f t="shared" si="92"/>
        <v/>
      </c>
      <c r="AJ264" s="221"/>
      <c r="AK264" s="222"/>
      <c r="AL264" s="223"/>
      <c r="AM264" s="224">
        <f>IFERROR(INDEX(※編集不可※選択項目!$R$3:$R$51,MATCH(BQ264,※編集不可※選択項目!$T$3:$T$51,0)),0)</f>
        <v>0</v>
      </c>
      <c r="AN264" s="224" t="str">
        <f t="shared" si="99"/>
        <v/>
      </c>
      <c r="AO264" s="224" t="str">
        <f>IF(BR264=※編集不可※選択項目!$L$3,VLOOKUP('新規登録用（本体）'!U264,※編集不可※選択項目!$P$2:$R$13,3,TRUE),AP264)</f>
        <v/>
      </c>
      <c r="AP264" s="224" t="str">
        <f>IF(BR264=※編集不可※選択項目!$L$15,VLOOKUP('新規登録用（本体）'!U264,※編集不可※選択項目!$P$14:$R$25,3,TRUE),AQ264)</f>
        <v/>
      </c>
      <c r="AQ264" s="224" t="str">
        <f>IF(BR264=※編集不可※選択項目!$L$27,VLOOKUP('新規登録用（本体）'!U264,※編集不可※選択項目!$P$26:$R$41,3,TRUE),AR264)</f>
        <v/>
      </c>
      <c r="AR264" s="224" t="str">
        <f>IF(BR264=※編集不可※選択項目!$L$43,VLOOKUP('新規登録用（本体）'!U264,※編集不可※選択項目!$P$42:$R$46,3,TRUE),AS264)</f>
        <v/>
      </c>
      <c r="AS264" s="224" t="str">
        <f>IF(BR264=※編集不可※選択項目!$L$48,VLOOKUP('新規登録用（本体）'!U264,※編集不可※選択項目!$P$47:$R$51,3,TRUE),"")</f>
        <v/>
      </c>
      <c r="AT264" s="225">
        <f>IFERROR(VLOOKUP(Y264&amp;G264&amp;H264,※編集不可※選択項目!X:Y,2,FALSE),0)</f>
        <v>0</v>
      </c>
      <c r="AU264" s="224">
        <f t="shared" si="93"/>
        <v>0</v>
      </c>
      <c r="AV264" s="224">
        <f>IFERROR(INDEX(※編集不可※選択項目!$S$3:$S$51,MATCH(BQ264,※編集不可※選択項目!$T$3:$T$51,0)),0)</f>
        <v>0</v>
      </c>
      <c r="AW264" s="224" t="str">
        <f t="shared" si="100"/>
        <v/>
      </c>
      <c r="AX264" s="224" t="str">
        <f>IF(BR264=※編集不可※選択項目!$L$3,VLOOKUP('新規登録用（本体）'!U264,※編集不可※選択項目!$P$2:$S$13,4,TRUE),AY264)</f>
        <v/>
      </c>
      <c r="AY264" s="224" t="str">
        <f>IF(BR264=※編集不可※選択項目!$L$15,VLOOKUP('新規登録用（本体）'!U264,※編集不可※選択項目!$P$14:$S$25,4,TRUE),AZ264)</f>
        <v/>
      </c>
      <c r="AZ264" s="224" t="str">
        <f>IF(BR264=※編集不可※選択項目!$L$27,VLOOKUP('新規登録用（本体）'!U264,※編集不可※選択項目!$P$26:$S$41,4,TRUE),BA264)</f>
        <v/>
      </c>
      <c r="BA264" s="224" t="str">
        <f>IF(BR264=※編集不可※選択項目!$L$43,VLOOKUP('新規登録用（本体）'!U264,※編集不可※選択項目!$P$42:$S$46,4,TRUE),BB264)</f>
        <v/>
      </c>
      <c r="BB264" s="224" t="str">
        <f>IF(BR264=※編集不可※選択項目!$L$48,VLOOKUP('新規登録用（本体）'!U264,※編集不可※選択項目!$P$47:$S$51,4,TRUE),"")</f>
        <v/>
      </c>
      <c r="BC264" s="225">
        <f>IFERROR(VLOOKUP(Y264&amp;G264&amp;H264,※編集不可※選択項目!X:Y,2,FALSE),0)</f>
        <v>0</v>
      </c>
      <c r="BD264" s="225">
        <f t="shared" si="94"/>
        <v>0</v>
      </c>
      <c r="BE264" s="225"/>
      <c r="BF264" s="225"/>
      <c r="BG264" s="225"/>
      <c r="BH264" s="225" t="str">
        <f t="shared" si="101"/>
        <v/>
      </c>
      <c r="BI264" s="226">
        <f t="shared" si="102"/>
        <v>0</v>
      </c>
      <c r="BJ264" s="226">
        <f t="shared" si="103"/>
        <v>0</v>
      </c>
      <c r="BK264" s="262">
        <f t="shared" si="97"/>
        <v>0</v>
      </c>
      <c r="BL264" s="226">
        <f t="shared" si="86"/>
        <v>0</v>
      </c>
      <c r="BM264" s="226" t="str">
        <f t="shared" si="104"/>
        <v/>
      </c>
      <c r="BN264" s="227">
        <f t="shared" si="105"/>
        <v>0</v>
      </c>
      <c r="BO264" s="227">
        <f t="shared" si="87"/>
        <v>0</v>
      </c>
      <c r="BP264" s="208" t="str">
        <f t="shared" si="88"/>
        <v>＜従来枠＞0 ＜トップ性能枠＞0</v>
      </c>
      <c r="BQ264" s="208" t="str">
        <f>'新規登録用（本体）'!G264&amp;'新規登録用（本体）'!H264&amp;'新規登録用（本体）'!I264</f>
        <v/>
      </c>
      <c r="BR264" s="126" t="str">
        <f t="shared" si="106"/>
        <v/>
      </c>
      <c r="BS264" s="208" t="str">
        <f t="shared" si="107"/>
        <v/>
      </c>
      <c r="BT264" s="227">
        <f t="shared" si="95"/>
        <v>0</v>
      </c>
    </row>
    <row r="265" spans="1:72" s="208" customFormat="1" ht="25.35" customHeight="1" x14ac:dyDescent="0.2">
      <c r="A265" s="210">
        <f t="shared" si="89"/>
        <v>254</v>
      </c>
      <c r="B265" s="171" t="str">
        <f t="shared" si="85"/>
        <v/>
      </c>
      <c r="C265" s="44"/>
      <c r="D265" s="17" t="str">
        <f t="shared" si="90"/>
        <v/>
      </c>
      <c r="E265" s="17" t="str">
        <f t="shared" si="91"/>
        <v/>
      </c>
      <c r="F265" s="97"/>
      <c r="G265" s="16"/>
      <c r="H265" s="15"/>
      <c r="I265" s="17" t="str">
        <f>IF(OR(G265="",H265="",U265=""),"",IFERROR(VLOOKUP(G265&amp;H265&amp;U265,※編集不可※選択項目!$M$3:$R$51,5,FALSE),"該当なし"))</f>
        <v/>
      </c>
      <c r="J265" s="97"/>
      <c r="K265" s="15"/>
      <c r="L265" s="248"/>
      <c r="M265" s="15"/>
      <c r="N265" s="97"/>
      <c r="O265" s="97"/>
      <c r="P265" s="97"/>
      <c r="Q265" s="97"/>
      <c r="R265" s="97"/>
      <c r="S265" s="18" t="str">
        <f t="shared" si="98"/>
        <v/>
      </c>
      <c r="T265" s="15"/>
      <c r="U265" s="15"/>
      <c r="V265" s="15"/>
      <c r="W265" s="15"/>
      <c r="X265" s="15"/>
      <c r="Y265" s="15"/>
      <c r="Z265" s="16"/>
      <c r="AA265" s="16"/>
      <c r="AB265" s="101" t="str">
        <f>IF($C265&lt;&gt;"",※編集不可※選択項目!$J$2,"")</f>
        <v/>
      </c>
      <c r="AC265" s="23"/>
      <c r="AD265" s="97"/>
      <c r="AE265" s="99"/>
      <c r="AF265" s="201" t="str">
        <f t="shared" si="96"/>
        <v>-</v>
      </c>
      <c r="AG265" s="219"/>
      <c r="AH265" s="220"/>
      <c r="AI265" s="121" t="str">
        <f t="shared" si="92"/>
        <v/>
      </c>
      <c r="AJ265" s="221"/>
      <c r="AK265" s="222"/>
      <c r="AL265" s="223"/>
      <c r="AM265" s="224">
        <f>IFERROR(INDEX(※編集不可※選択項目!$R$3:$R$51,MATCH(BQ265,※編集不可※選択項目!$T$3:$T$51,0)),0)</f>
        <v>0</v>
      </c>
      <c r="AN265" s="224" t="str">
        <f t="shared" si="99"/>
        <v/>
      </c>
      <c r="AO265" s="224" t="str">
        <f>IF(BR265=※編集不可※選択項目!$L$3,VLOOKUP('新規登録用（本体）'!U265,※編集不可※選択項目!$P$2:$R$13,3,TRUE),AP265)</f>
        <v/>
      </c>
      <c r="AP265" s="224" t="str">
        <f>IF(BR265=※編集不可※選択項目!$L$15,VLOOKUP('新規登録用（本体）'!U265,※編集不可※選択項目!$P$14:$R$25,3,TRUE),AQ265)</f>
        <v/>
      </c>
      <c r="AQ265" s="224" t="str">
        <f>IF(BR265=※編集不可※選択項目!$L$27,VLOOKUP('新規登録用（本体）'!U265,※編集不可※選択項目!$P$26:$R$41,3,TRUE),AR265)</f>
        <v/>
      </c>
      <c r="AR265" s="224" t="str">
        <f>IF(BR265=※編集不可※選択項目!$L$43,VLOOKUP('新規登録用（本体）'!U265,※編集不可※選択項目!$P$42:$R$46,3,TRUE),AS265)</f>
        <v/>
      </c>
      <c r="AS265" s="224" t="str">
        <f>IF(BR265=※編集不可※選択項目!$L$48,VLOOKUP('新規登録用（本体）'!U265,※編集不可※選択項目!$P$47:$R$51,3,TRUE),"")</f>
        <v/>
      </c>
      <c r="AT265" s="225">
        <f>IFERROR(VLOOKUP(Y265&amp;G265&amp;H265,※編集不可※選択項目!X:Y,2,FALSE),0)</f>
        <v>0</v>
      </c>
      <c r="AU265" s="224">
        <f t="shared" si="93"/>
        <v>0</v>
      </c>
      <c r="AV265" s="224">
        <f>IFERROR(INDEX(※編集不可※選択項目!$S$3:$S$51,MATCH(BQ265,※編集不可※選択項目!$T$3:$T$51,0)),0)</f>
        <v>0</v>
      </c>
      <c r="AW265" s="224" t="str">
        <f t="shared" si="100"/>
        <v/>
      </c>
      <c r="AX265" s="224" t="str">
        <f>IF(BR265=※編集不可※選択項目!$L$3,VLOOKUP('新規登録用（本体）'!U265,※編集不可※選択項目!$P$2:$S$13,4,TRUE),AY265)</f>
        <v/>
      </c>
      <c r="AY265" s="224" t="str">
        <f>IF(BR265=※編集不可※選択項目!$L$15,VLOOKUP('新規登録用（本体）'!U265,※編集不可※選択項目!$P$14:$S$25,4,TRUE),AZ265)</f>
        <v/>
      </c>
      <c r="AZ265" s="224" t="str">
        <f>IF(BR265=※編集不可※選択項目!$L$27,VLOOKUP('新規登録用（本体）'!U265,※編集不可※選択項目!$P$26:$S$41,4,TRUE),BA265)</f>
        <v/>
      </c>
      <c r="BA265" s="224" t="str">
        <f>IF(BR265=※編集不可※選択項目!$L$43,VLOOKUP('新規登録用（本体）'!U265,※編集不可※選択項目!$P$42:$S$46,4,TRUE),BB265)</f>
        <v/>
      </c>
      <c r="BB265" s="224" t="str">
        <f>IF(BR265=※編集不可※選択項目!$L$48,VLOOKUP('新規登録用（本体）'!U265,※編集不可※選択項目!$P$47:$S$51,4,TRUE),"")</f>
        <v/>
      </c>
      <c r="BC265" s="225">
        <f>IFERROR(VLOOKUP(Y265&amp;G265&amp;H265,※編集不可※選択項目!X:Y,2,FALSE),0)</f>
        <v>0</v>
      </c>
      <c r="BD265" s="225">
        <f t="shared" si="94"/>
        <v>0</v>
      </c>
      <c r="BE265" s="225"/>
      <c r="BF265" s="225"/>
      <c r="BG265" s="225"/>
      <c r="BH265" s="225" t="str">
        <f t="shared" si="101"/>
        <v/>
      </c>
      <c r="BI265" s="226">
        <f t="shared" si="102"/>
        <v>0</v>
      </c>
      <c r="BJ265" s="226">
        <f t="shared" si="103"/>
        <v>0</v>
      </c>
      <c r="BK265" s="262">
        <f t="shared" si="97"/>
        <v>0</v>
      </c>
      <c r="BL265" s="226">
        <f t="shared" si="86"/>
        <v>0</v>
      </c>
      <c r="BM265" s="226" t="str">
        <f t="shared" si="104"/>
        <v/>
      </c>
      <c r="BN265" s="227">
        <f t="shared" si="105"/>
        <v>0</v>
      </c>
      <c r="BO265" s="227">
        <f t="shared" si="87"/>
        <v>0</v>
      </c>
      <c r="BP265" s="208" t="str">
        <f t="shared" si="88"/>
        <v>＜従来枠＞0 ＜トップ性能枠＞0</v>
      </c>
      <c r="BQ265" s="208" t="str">
        <f>'新規登録用（本体）'!G265&amp;'新規登録用（本体）'!H265&amp;'新規登録用（本体）'!I265</f>
        <v/>
      </c>
      <c r="BR265" s="126" t="str">
        <f t="shared" si="106"/>
        <v/>
      </c>
      <c r="BS265" s="208" t="str">
        <f t="shared" si="107"/>
        <v/>
      </c>
      <c r="BT265" s="227">
        <f t="shared" si="95"/>
        <v>0</v>
      </c>
    </row>
    <row r="266" spans="1:72" s="208" customFormat="1" ht="25.35" customHeight="1" x14ac:dyDescent="0.2">
      <c r="A266" s="210">
        <f t="shared" si="89"/>
        <v>255</v>
      </c>
      <c r="B266" s="171" t="str">
        <f t="shared" si="85"/>
        <v/>
      </c>
      <c r="C266" s="44"/>
      <c r="D266" s="17" t="str">
        <f t="shared" si="90"/>
        <v/>
      </c>
      <c r="E266" s="17" t="str">
        <f t="shared" si="91"/>
        <v/>
      </c>
      <c r="F266" s="97"/>
      <c r="G266" s="16"/>
      <c r="H266" s="15"/>
      <c r="I266" s="17" t="str">
        <f>IF(OR(G266="",H266="",U266=""),"",IFERROR(VLOOKUP(G266&amp;H266&amp;U266,※編集不可※選択項目!$M$3:$R$51,5,FALSE),"該当なし"))</f>
        <v/>
      </c>
      <c r="J266" s="97"/>
      <c r="K266" s="15"/>
      <c r="L266" s="248"/>
      <c r="M266" s="15"/>
      <c r="N266" s="97"/>
      <c r="O266" s="97"/>
      <c r="P266" s="97"/>
      <c r="Q266" s="97"/>
      <c r="R266" s="97"/>
      <c r="S266" s="18" t="str">
        <f t="shared" si="98"/>
        <v/>
      </c>
      <c r="T266" s="15"/>
      <c r="U266" s="15"/>
      <c r="V266" s="15"/>
      <c r="W266" s="15"/>
      <c r="X266" s="15"/>
      <c r="Y266" s="15"/>
      <c r="Z266" s="16"/>
      <c r="AA266" s="16"/>
      <c r="AB266" s="101" t="str">
        <f>IF($C266&lt;&gt;"",※編集不可※選択項目!$J$2,"")</f>
        <v/>
      </c>
      <c r="AC266" s="23"/>
      <c r="AD266" s="97"/>
      <c r="AE266" s="99"/>
      <c r="AF266" s="201" t="str">
        <f t="shared" si="96"/>
        <v>-</v>
      </c>
      <c r="AG266" s="219"/>
      <c r="AH266" s="220"/>
      <c r="AI266" s="121" t="str">
        <f t="shared" si="92"/>
        <v/>
      </c>
      <c r="AJ266" s="221"/>
      <c r="AK266" s="222"/>
      <c r="AL266" s="223"/>
      <c r="AM266" s="224">
        <f>IFERROR(INDEX(※編集不可※選択項目!$R$3:$R$51,MATCH(BQ266,※編集不可※選択項目!$T$3:$T$51,0)),0)</f>
        <v>0</v>
      </c>
      <c r="AN266" s="224" t="str">
        <f t="shared" si="99"/>
        <v/>
      </c>
      <c r="AO266" s="224" t="str">
        <f>IF(BR266=※編集不可※選択項目!$L$3,VLOOKUP('新規登録用（本体）'!U266,※編集不可※選択項目!$P$2:$R$13,3,TRUE),AP266)</f>
        <v/>
      </c>
      <c r="AP266" s="224" t="str">
        <f>IF(BR266=※編集不可※選択項目!$L$15,VLOOKUP('新規登録用（本体）'!U266,※編集不可※選択項目!$P$14:$R$25,3,TRUE),AQ266)</f>
        <v/>
      </c>
      <c r="AQ266" s="224" t="str">
        <f>IF(BR266=※編集不可※選択項目!$L$27,VLOOKUP('新規登録用（本体）'!U266,※編集不可※選択項目!$P$26:$R$41,3,TRUE),AR266)</f>
        <v/>
      </c>
      <c r="AR266" s="224" t="str">
        <f>IF(BR266=※編集不可※選択項目!$L$43,VLOOKUP('新規登録用（本体）'!U266,※編集不可※選択項目!$P$42:$R$46,3,TRUE),AS266)</f>
        <v/>
      </c>
      <c r="AS266" s="224" t="str">
        <f>IF(BR266=※編集不可※選択項目!$L$48,VLOOKUP('新規登録用（本体）'!U266,※編集不可※選択項目!$P$47:$R$51,3,TRUE),"")</f>
        <v/>
      </c>
      <c r="AT266" s="225">
        <f>IFERROR(VLOOKUP(Y266&amp;G266&amp;H266,※編集不可※選択項目!X:Y,2,FALSE),0)</f>
        <v>0</v>
      </c>
      <c r="AU266" s="224">
        <f t="shared" si="93"/>
        <v>0</v>
      </c>
      <c r="AV266" s="224">
        <f>IFERROR(INDEX(※編集不可※選択項目!$S$3:$S$51,MATCH(BQ266,※編集不可※選択項目!$T$3:$T$51,0)),0)</f>
        <v>0</v>
      </c>
      <c r="AW266" s="224" t="str">
        <f t="shared" si="100"/>
        <v/>
      </c>
      <c r="AX266" s="224" t="str">
        <f>IF(BR266=※編集不可※選択項目!$L$3,VLOOKUP('新規登録用（本体）'!U266,※編集不可※選択項目!$P$2:$S$13,4,TRUE),AY266)</f>
        <v/>
      </c>
      <c r="AY266" s="224" t="str">
        <f>IF(BR266=※編集不可※選択項目!$L$15,VLOOKUP('新規登録用（本体）'!U266,※編集不可※選択項目!$P$14:$S$25,4,TRUE),AZ266)</f>
        <v/>
      </c>
      <c r="AZ266" s="224" t="str">
        <f>IF(BR266=※編集不可※選択項目!$L$27,VLOOKUP('新規登録用（本体）'!U266,※編集不可※選択項目!$P$26:$S$41,4,TRUE),BA266)</f>
        <v/>
      </c>
      <c r="BA266" s="224" t="str">
        <f>IF(BR266=※編集不可※選択項目!$L$43,VLOOKUP('新規登録用（本体）'!U266,※編集不可※選択項目!$P$42:$S$46,4,TRUE),BB266)</f>
        <v/>
      </c>
      <c r="BB266" s="224" t="str">
        <f>IF(BR266=※編集不可※選択項目!$L$48,VLOOKUP('新規登録用（本体）'!U266,※編集不可※選択項目!$P$47:$S$51,4,TRUE),"")</f>
        <v/>
      </c>
      <c r="BC266" s="225">
        <f>IFERROR(VLOOKUP(Y266&amp;G266&amp;H266,※編集不可※選択項目!X:Y,2,FALSE),0)</f>
        <v>0</v>
      </c>
      <c r="BD266" s="225">
        <f t="shared" si="94"/>
        <v>0</v>
      </c>
      <c r="BE266" s="225"/>
      <c r="BF266" s="225"/>
      <c r="BG266" s="225"/>
      <c r="BH266" s="225" t="str">
        <f t="shared" si="101"/>
        <v/>
      </c>
      <c r="BI266" s="226">
        <f t="shared" si="102"/>
        <v>0</v>
      </c>
      <c r="BJ266" s="226">
        <f t="shared" si="103"/>
        <v>0</v>
      </c>
      <c r="BK266" s="262">
        <f t="shared" si="97"/>
        <v>0</v>
      </c>
      <c r="BL266" s="226">
        <f t="shared" si="86"/>
        <v>0</v>
      </c>
      <c r="BM266" s="226" t="str">
        <f t="shared" si="104"/>
        <v/>
      </c>
      <c r="BN266" s="227">
        <f t="shared" si="105"/>
        <v>0</v>
      </c>
      <c r="BO266" s="227">
        <f t="shared" si="87"/>
        <v>0</v>
      </c>
      <c r="BP266" s="208" t="str">
        <f t="shared" si="88"/>
        <v>＜従来枠＞0 ＜トップ性能枠＞0</v>
      </c>
      <c r="BQ266" s="208" t="str">
        <f>'新規登録用（本体）'!G266&amp;'新規登録用（本体）'!H266&amp;'新規登録用（本体）'!I266</f>
        <v/>
      </c>
      <c r="BR266" s="126" t="str">
        <f t="shared" si="106"/>
        <v/>
      </c>
      <c r="BS266" s="208" t="str">
        <f t="shared" si="107"/>
        <v/>
      </c>
      <c r="BT266" s="227">
        <f t="shared" si="95"/>
        <v>0</v>
      </c>
    </row>
    <row r="267" spans="1:72" s="208" customFormat="1" ht="25.35" customHeight="1" x14ac:dyDescent="0.2">
      <c r="A267" s="210">
        <f t="shared" si="89"/>
        <v>256</v>
      </c>
      <c r="B267" s="171" t="str">
        <f t="shared" ref="B267:B330" si="108">IF($C267="","","高効率空調")</f>
        <v/>
      </c>
      <c r="C267" s="44"/>
      <c r="D267" s="17" t="str">
        <f t="shared" si="90"/>
        <v/>
      </c>
      <c r="E267" s="17" t="str">
        <f t="shared" si="91"/>
        <v/>
      </c>
      <c r="F267" s="97"/>
      <c r="G267" s="16"/>
      <c r="H267" s="15"/>
      <c r="I267" s="17" t="str">
        <f>IF(OR(G267="",H267="",U267=""),"",IFERROR(VLOOKUP(G267&amp;H267&amp;U267,※編集不可※選択項目!$M$3:$R$51,5,FALSE),"該当なし"))</f>
        <v/>
      </c>
      <c r="J267" s="97"/>
      <c r="K267" s="15"/>
      <c r="L267" s="248"/>
      <c r="M267" s="15"/>
      <c r="N267" s="97"/>
      <c r="O267" s="97"/>
      <c r="P267" s="97"/>
      <c r="Q267" s="97"/>
      <c r="R267" s="97"/>
      <c r="S267" s="18" t="str">
        <f t="shared" si="98"/>
        <v/>
      </c>
      <c r="T267" s="15"/>
      <c r="U267" s="15"/>
      <c r="V267" s="15"/>
      <c r="W267" s="15"/>
      <c r="X267" s="15"/>
      <c r="Y267" s="15"/>
      <c r="Z267" s="16"/>
      <c r="AA267" s="16"/>
      <c r="AB267" s="101" t="str">
        <f>IF($C267&lt;&gt;"",※編集不可※選択項目!$J$2,"")</f>
        <v/>
      </c>
      <c r="AC267" s="23"/>
      <c r="AD267" s="97"/>
      <c r="AE267" s="99"/>
      <c r="AF267" s="201" t="str">
        <f t="shared" si="96"/>
        <v>-</v>
      </c>
      <c r="AG267" s="219"/>
      <c r="AH267" s="220"/>
      <c r="AI267" s="121" t="str">
        <f t="shared" si="92"/>
        <v/>
      </c>
      <c r="AJ267" s="221"/>
      <c r="AK267" s="222"/>
      <c r="AL267" s="223"/>
      <c r="AM267" s="224">
        <f>IFERROR(INDEX(※編集不可※選択項目!$R$3:$R$51,MATCH(BQ267,※編集不可※選択項目!$T$3:$T$51,0)),0)</f>
        <v>0</v>
      </c>
      <c r="AN267" s="224" t="str">
        <f t="shared" si="99"/>
        <v/>
      </c>
      <c r="AO267" s="224" t="str">
        <f>IF(BR267=※編集不可※選択項目!$L$3,VLOOKUP('新規登録用（本体）'!U267,※編集不可※選択項目!$P$2:$R$13,3,TRUE),AP267)</f>
        <v/>
      </c>
      <c r="AP267" s="224" t="str">
        <f>IF(BR267=※編集不可※選択項目!$L$15,VLOOKUP('新規登録用（本体）'!U267,※編集不可※選択項目!$P$14:$R$25,3,TRUE),AQ267)</f>
        <v/>
      </c>
      <c r="AQ267" s="224" t="str">
        <f>IF(BR267=※編集不可※選択項目!$L$27,VLOOKUP('新規登録用（本体）'!U267,※編集不可※選択項目!$P$26:$R$41,3,TRUE),AR267)</f>
        <v/>
      </c>
      <c r="AR267" s="224" t="str">
        <f>IF(BR267=※編集不可※選択項目!$L$43,VLOOKUP('新規登録用（本体）'!U267,※編集不可※選択項目!$P$42:$R$46,3,TRUE),AS267)</f>
        <v/>
      </c>
      <c r="AS267" s="224" t="str">
        <f>IF(BR267=※編集不可※選択項目!$L$48,VLOOKUP('新規登録用（本体）'!U267,※編集不可※選択項目!$P$47:$R$51,3,TRUE),"")</f>
        <v/>
      </c>
      <c r="AT267" s="225">
        <f>IFERROR(VLOOKUP(Y267&amp;G267&amp;H267,※編集不可※選択項目!X:Y,2,FALSE),0)</f>
        <v>0</v>
      </c>
      <c r="AU267" s="224">
        <f t="shared" si="93"/>
        <v>0</v>
      </c>
      <c r="AV267" s="224">
        <f>IFERROR(INDEX(※編集不可※選択項目!$S$3:$S$51,MATCH(BQ267,※編集不可※選択項目!$T$3:$T$51,0)),0)</f>
        <v>0</v>
      </c>
      <c r="AW267" s="224" t="str">
        <f t="shared" si="100"/>
        <v/>
      </c>
      <c r="AX267" s="224" t="str">
        <f>IF(BR267=※編集不可※選択項目!$L$3,VLOOKUP('新規登録用（本体）'!U267,※編集不可※選択項目!$P$2:$S$13,4,TRUE),AY267)</f>
        <v/>
      </c>
      <c r="AY267" s="224" t="str">
        <f>IF(BR267=※編集不可※選択項目!$L$15,VLOOKUP('新規登録用（本体）'!U267,※編集不可※選択項目!$P$14:$S$25,4,TRUE),AZ267)</f>
        <v/>
      </c>
      <c r="AZ267" s="224" t="str">
        <f>IF(BR267=※編集不可※選択項目!$L$27,VLOOKUP('新規登録用（本体）'!U267,※編集不可※選択項目!$P$26:$S$41,4,TRUE),BA267)</f>
        <v/>
      </c>
      <c r="BA267" s="224" t="str">
        <f>IF(BR267=※編集不可※選択項目!$L$43,VLOOKUP('新規登録用（本体）'!U267,※編集不可※選択項目!$P$42:$S$46,4,TRUE),BB267)</f>
        <v/>
      </c>
      <c r="BB267" s="224" t="str">
        <f>IF(BR267=※編集不可※選択項目!$L$48,VLOOKUP('新規登録用（本体）'!U267,※編集不可※選択項目!$P$47:$S$51,4,TRUE),"")</f>
        <v/>
      </c>
      <c r="BC267" s="225">
        <f>IFERROR(VLOOKUP(Y267&amp;G267&amp;H267,※編集不可※選択項目!X:Y,2,FALSE),0)</f>
        <v>0</v>
      </c>
      <c r="BD267" s="225">
        <f t="shared" si="94"/>
        <v>0</v>
      </c>
      <c r="BE267" s="225"/>
      <c r="BF267" s="225"/>
      <c r="BG267" s="225"/>
      <c r="BH267" s="225" t="str">
        <f t="shared" si="101"/>
        <v/>
      </c>
      <c r="BI267" s="226">
        <f t="shared" si="102"/>
        <v>0</v>
      </c>
      <c r="BJ267" s="226">
        <f t="shared" si="103"/>
        <v>0</v>
      </c>
      <c r="BK267" s="262">
        <f t="shared" si="97"/>
        <v>0</v>
      </c>
      <c r="BL267" s="226">
        <f t="shared" si="86"/>
        <v>0</v>
      </c>
      <c r="BM267" s="226" t="str">
        <f t="shared" si="104"/>
        <v/>
      </c>
      <c r="BN267" s="227">
        <f t="shared" si="105"/>
        <v>0</v>
      </c>
      <c r="BO267" s="227">
        <f t="shared" si="87"/>
        <v>0</v>
      </c>
      <c r="BP267" s="208" t="str">
        <f t="shared" si="88"/>
        <v>＜従来枠＞0 ＜トップ性能枠＞0</v>
      </c>
      <c r="BQ267" s="208" t="str">
        <f>'新規登録用（本体）'!G267&amp;'新規登録用（本体）'!H267&amp;'新規登録用（本体）'!I267</f>
        <v/>
      </c>
      <c r="BR267" s="126" t="str">
        <f t="shared" si="106"/>
        <v/>
      </c>
      <c r="BS267" s="208" t="str">
        <f t="shared" si="107"/>
        <v/>
      </c>
      <c r="BT267" s="227">
        <f t="shared" si="95"/>
        <v>0</v>
      </c>
    </row>
    <row r="268" spans="1:72" s="208" customFormat="1" ht="25.35" customHeight="1" x14ac:dyDescent="0.2">
      <c r="A268" s="210">
        <f t="shared" si="89"/>
        <v>257</v>
      </c>
      <c r="B268" s="171" t="str">
        <f t="shared" si="108"/>
        <v/>
      </c>
      <c r="C268" s="44"/>
      <c r="D268" s="17" t="str">
        <f t="shared" si="90"/>
        <v/>
      </c>
      <c r="E268" s="17" t="str">
        <f t="shared" si="91"/>
        <v/>
      </c>
      <c r="F268" s="97"/>
      <c r="G268" s="16"/>
      <c r="H268" s="15"/>
      <c r="I268" s="17" t="str">
        <f>IF(OR(G268="",H268="",U268=""),"",IFERROR(VLOOKUP(G268&amp;H268&amp;U268,※編集不可※選択項目!$M$3:$R$51,5,FALSE),"該当なし"))</f>
        <v/>
      </c>
      <c r="J268" s="97"/>
      <c r="K268" s="15"/>
      <c r="L268" s="248"/>
      <c r="M268" s="15"/>
      <c r="N268" s="97"/>
      <c r="O268" s="97"/>
      <c r="P268" s="97"/>
      <c r="Q268" s="97"/>
      <c r="R268" s="97"/>
      <c r="S268" s="18" t="str">
        <f t="shared" si="98"/>
        <v/>
      </c>
      <c r="T268" s="15"/>
      <c r="U268" s="15"/>
      <c r="V268" s="15"/>
      <c r="W268" s="15"/>
      <c r="X268" s="15"/>
      <c r="Y268" s="15"/>
      <c r="Z268" s="16"/>
      <c r="AA268" s="16"/>
      <c r="AB268" s="101" t="str">
        <f>IF($C268&lt;&gt;"",※編集不可※選択項目!$J$2,"")</f>
        <v/>
      </c>
      <c r="AC268" s="23"/>
      <c r="AD268" s="97"/>
      <c r="AE268" s="99"/>
      <c r="AF268" s="201" t="str">
        <f t="shared" si="96"/>
        <v>-</v>
      </c>
      <c r="AG268" s="219"/>
      <c r="AH268" s="220"/>
      <c r="AI268" s="121" t="str">
        <f t="shared" si="92"/>
        <v/>
      </c>
      <c r="AJ268" s="221"/>
      <c r="AK268" s="222"/>
      <c r="AL268" s="223"/>
      <c r="AM268" s="224">
        <f>IFERROR(INDEX(※編集不可※選択項目!$R$3:$R$51,MATCH(BQ268,※編集不可※選択項目!$T$3:$T$51,0)),0)</f>
        <v>0</v>
      </c>
      <c r="AN268" s="224" t="str">
        <f t="shared" si="99"/>
        <v/>
      </c>
      <c r="AO268" s="224" t="str">
        <f>IF(BR268=※編集不可※選択項目!$L$3,VLOOKUP('新規登録用（本体）'!U268,※編集不可※選択項目!$P$2:$R$13,3,TRUE),AP268)</f>
        <v/>
      </c>
      <c r="AP268" s="224" t="str">
        <f>IF(BR268=※編集不可※選択項目!$L$15,VLOOKUP('新規登録用（本体）'!U268,※編集不可※選択項目!$P$14:$R$25,3,TRUE),AQ268)</f>
        <v/>
      </c>
      <c r="AQ268" s="224" t="str">
        <f>IF(BR268=※編集不可※選択項目!$L$27,VLOOKUP('新規登録用（本体）'!U268,※編集不可※選択項目!$P$26:$R$41,3,TRUE),AR268)</f>
        <v/>
      </c>
      <c r="AR268" s="224" t="str">
        <f>IF(BR268=※編集不可※選択項目!$L$43,VLOOKUP('新規登録用（本体）'!U268,※編集不可※選択項目!$P$42:$R$46,3,TRUE),AS268)</f>
        <v/>
      </c>
      <c r="AS268" s="224" t="str">
        <f>IF(BR268=※編集不可※選択項目!$L$48,VLOOKUP('新規登録用（本体）'!U268,※編集不可※選択項目!$P$47:$R$51,3,TRUE),"")</f>
        <v/>
      </c>
      <c r="AT268" s="225">
        <f>IFERROR(VLOOKUP(Y268&amp;G268&amp;H268,※編集不可※選択項目!X:Y,2,FALSE),0)</f>
        <v>0</v>
      </c>
      <c r="AU268" s="224">
        <f t="shared" si="93"/>
        <v>0</v>
      </c>
      <c r="AV268" s="224">
        <f>IFERROR(INDEX(※編集不可※選択項目!$S$3:$S$51,MATCH(BQ268,※編集不可※選択項目!$T$3:$T$51,0)),0)</f>
        <v>0</v>
      </c>
      <c r="AW268" s="224" t="str">
        <f t="shared" si="100"/>
        <v/>
      </c>
      <c r="AX268" s="224" t="str">
        <f>IF(BR268=※編集不可※選択項目!$L$3,VLOOKUP('新規登録用（本体）'!U268,※編集不可※選択項目!$P$2:$S$13,4,TRUE),AY268)</f>
        <v/>
      </c>
      <c r="AY268" s="224" t="str">
        <f>IF(BR268=※編集不可※選択項目!$L$15,VLOOKUP('新規登録用（本体）'!U268,※編集不可※選択項目!$P$14:$S$25,4,TRUE),AZ268)</f>
        <v/>
      </c>
      <c r="AZ268" s="224" t="str">
        <f>IF(BR268=※編集不可※選択項目!$L$27,VLOOKUP('新規登録用（本体）'!U268,※編集不可※選択項目!$P$26:$S$41,4,TRUE),BA268)</f>
        <v/>
      </c>
      <c r="BA268" s="224" t="str">
        <f>IF(BR268=※編集不可※選択項目!$L$43,VLOOKUP('新規登録用（本体）'!U268,※編集不可※選択項目!$P$42:$S$46,4,TRUE),BB268)</f>
        <v/>
      </c>
      <c r="BB268" s="224" t="str">
        <f>IF(BR268=※編集不可※選択項目!$L$48,VLOOKUP('新規登録用（本体）'!U268,※編集不可※選択項目!$P$47:$S$51,4,TRUE),"")</f>
        <v/>
      </c>
      <c r="BC268" s="225">
        <f>IFERROR(VLOOKUP(Y268&amp;G268&amp;H268,※編集不可※選択項目!X:Y,2,FALSE),0)</f>
        <v>0</v>
      </c>
      <c r="BD268" s="225">
        <f t="shared" si="94"/>
        <v>0</v>
      </c>
      <c r="BE268" s="225"/>
      <c r="BF268" s="225"/>
      <c r="BG268" s="225"/>
      <c r="BH268" s="225" t="str">
        <f t="shared" si="101"/>
        <v/>
      </c>
      <c r="BI268" s="226">
        <f t="shared" si="102"/>
        <v>0</v>
      </c>
      <c r="BJ268" s="226">
        <f t="shared" si="103"/>
        <v>0</v>
      </c>
      <c r="BK268" s="262">
        <f t="shared" si="97"/>
        <v>0</v>
      </c>
      <c r="BL268" s="226">
        <f t="shared" ref="BL268:BL331" si="109">IF(AND($J268&lt;&gt;"",COUNTIF($J268,"*■*")&gt;0,$AD268=""),1,0)</f>
        <v>0</v>
      </c>
      <c r="BM268" s="226" t="str">
        <f t="shared" si="104"/>
        <v/>
      </c>
      <c r="BN268" s="227">
        <f t="shared" si="105"/>
        <v>0</v>
      </c>
      <c r="BO268" s="227">
        <f t="shared" ref="BO268:BO331" si="110">IF(AND($T268&lt;&gt;"",$T268&lt;$AU268),1,0)</f>
        <v>0</v>
      </c>
      <c r="BP268" s="208" t="str">
        <f t="shared" ref="BP268:BP331" si="111">"＜従来枠＞"&amp;AU268&amp;" "&amp;"＜トップ性能枠＞"&amp;BD268</f>
        <v>＜従来枠＞0 ＜トップ性能枠＞0</v>
      </c>
      <c r="BQ268" s="208" t="str">
        <f>'新規登録用（本体）'!G268&amp;'新規登録用（本体）'!H268&amp;'新規登録用（本体）'!I268</f>
        <v/>
      </c>
      <c r="BR268" s="126" t="str">
        <f t="shared" si="106"/>
        <v/>
      </c>
      <c r="BS268" s="208" t="str">
        <f t="shared" si="107"/>
        <v/>
      </c>
      <c r="BT268" s="227">
        <f t="shared" si="95"/>
        <v>0</v>
      </c>
    </row>
    <row r="269" spans="1:72" s="208" customFormat="1" ht="25.35" customHeight="1" x14ac:dyDescent="0.2">
      <c r="A269" s="210">
        <f t="shared" ref="A269:A332" si="112">ROW()-11</f>
        <v>258</v>
      </c>
      <c r="B269" s="171" t="str">
        <f t="shared" si="108"/>
        <v/>
      </c>
      <c r="C269" s="44"/>
      <c r="D269" s="17" t="str">
        <f t="shared" ref="D269:D332" si="113">IF($C$2="","",IF($B269&lt;&gt;"",$C$2,""))</f>
        <v/>
      </c>
      <c r="E269" s="17" t="str">
        <f t="shared" ref="E269:E332" si="114">IF($F$2="","",IF($B269&lt;&gt;"",$F$2,""))</f>
        <v/>
      </c>
      <c r="F269" s="97"/>
      <c r="G269" s="16"/>
      <c r="H269" s="15"/>
      <c r="I269" s="17" t="str">
        <f>IF(OR(G269="",H269="",U269=""),"",IFERROR(VLOOKUP(G269&amp;H269&amp;U269,※編集不可※選択項目!$M$3:$R$51,5,FALSE),"該当なし"))</f>
        <v/>
      </c>
      <c r="J269" s="97"/>
      <c r="K269" s="15"/>
      <c r="L269" s="248"/>
      <c r="M269" s="15"/>
      <c r="N269" s="97"/>
      <c r="O269" s="97"/>
      <c r="P269" s="97"/>
      <c r="Q269" s="97"/>
      <c r="R269" s="97"/>
      <c r="S269" s="18" t="str">
        <f t="shared" si="98"/>
        <v/>
      </c>
      <c r="T269" s="15"/>
      <c r="U269" s="15"/>
      <c r="V269" s="15"/>
      <c r="W269" s="15"/>
      <c r="X269" s="15"/>
      <c r="Y269" s="15"/>
      <c r="Z269" s="16"/>
      <c r="AA269" s="16"/>
      <c r="AB269" s="101" t="str">
        <f>IF($C269&lt;&gt;"",※編集不可※選択項目!$J$2,"")</f>
        <v/>
      </c>
      <c r="AC269" s="23"/>
      <c r="AD269" s="97"/>
      <c r="AE269" s="99"/>
      <c r="AF269" s="201" t="str">
        <f t="shared" si="96"/>
        <v>-</v>
      </c>
      <c r="AG269" s="219"/>
      <c r="AH269" s="220"/>
      <c r="AI269" s="121" t="str">
        <f t="shared" ref="AI269:AI332" si="115">IF($F$2="","",IF(AND($B269&lt;&gt;"",$C$3="あり"),1,""))</f>
        <v/>
      </c>
      <c r="AJ269" s="221"/>
      <c r="AK269" s="222"/>
      <c r="AL269" s="223"/>
      <c r="AM269" s="224">
        <f>IFERROR(INDEX(※編集不可※選択項目!$R$3:$R$51,MATCH(BQ269,※編集不可※選択項目!$T$3:$T$51,0)),0)</f>
        <v>0</v>
      </c>
      <c r="AN269" s="224" t="str">
        <f t="shared" si="99"/>
        <v/>
      </c>
      <c r="AO269" s="224" t="str">
        <f>IF(BR269=※編集不可※選択項目!$L$3,VLOOKUP('新規登録用（本体）'!U269,※編集不可※選択項目!$P$2:$R$13,3,TRUE),AP269)</f>
        <v/>
      </c>
      <c r="AP269" s="224" t="str">
        <f>IF(BR269=※編集不可※選択項目!$L$15,VLOOKUP('新規登録用（本体）'!U269,※編集不可※選択項目!$P$14:$R$25,3,TRUE),AQ269)</f>
        <v/>
      </c>
      <c r="AQ269" s="224" t="str">
        <f>IF(BR269=※編集不可※選択項目!$L$27,VLOOKUP('新規登録用（本体）'!U269,※編集不可※選択項目!$P$26:$R$41,3,TRUE),AR269)</f>
        <v/>
      </c>
      <c r="AR269" s="224" t="str">
        <f>IF(BR269=※編集不可※選択項目!$L$43,VLOOKUP('新規登録用（本体）'!U269,※編集不可※選択項目!$P$42:$R$46,3,TRUE),AS269)</f>
        <v/>
      </c>
      <c r="AS269" s="224" t="str">
        <f>IF(BR269=※編集不可※選択項目!$L$48,VLOOKUP('新規登録用（本体）'!U269,※編集不可※選択項目!$P$47:$R$51,3,TRUE),"")</f>
        <v/>
      </c>
      <c r="AT269" s="225">
        <f>IFERROR(VLOOKUP(Y269&amp;G269&amp;H269,※編集不可※選択項目!X:Y,2,FALSE),0)</f>
        <v>0</v>
      </c>
      <c r="AU269" s="224">
        <f t="shared" ref="AU269:AU332" si="116">IFERROR(IF(I269="該当なし",_xlfn.IFNA(ROUNDDOWN(AN269*AT269,1),""),_xlfn.IFNA(ROUNDDOWN(AM269*AT269,1),"")),"")</f>
        <v>0</v>
      </c>
      <c r="AV269" s="224">
        <f>IFERROR(INDEX(※編集不可※選択項目!$S$3:$S$51,MATCH(BQ269,※編集不可※選択項目!$T$3:$T$51,0)),0)</f>
        <v>0</v>
      </c>
      <c r="AW269" s="224" t="str">
        <f t="shared" si="100"/>
        <v/>
      </c>
      <c r="AX269" s="224" t="str">
        <f>IF(BR269=※編集不可※選択項目!$L$3,VLOOKUP('新規登録用（本体）'!U269,※編集不可※選択項目!$P$2:$S$13,4,TRUE),AY269)</f>
        <v/>
      </c>
      <c r="AY269" s="224" t="str">
        <f>IF(BR269=※編集不可※選択項目!$L$15,VLOOKUP('新規登録用（本体）'!U269,※編集不可※選択項目!$P$14:$S$25,4,TRUE),AZ269)</f>
        <v/>
      </c>
      <c r="AZ269" s="224" t="str">
        <f>IF(BR269=※編集不可※選択項目!$L$27,VLOOKUP('新規登録用（本体）'!U269,※編集不可※選択項目!$P$26:$S$41,4,TRUE),BA269)</f>
        <v/>
      </c>
      <c r="BA269" s="224" t="str">
        <f>IF(BR269=※編集不可※選択項目!$L$43,VLOOKUP('新規登録用（本体）'!U269,※編集不可※選択項目!$P$42:$S$46,4,TRUE),BB269)</f>
        <v/>
      </c>
      <c r="BB269" s="224" t="str">
        <f>IF(BR269=※編集不可※選択項目!$L$48,VLOOKUP('新規登録用（本体）'!U269,※編集不可※選択項目!$P$47:$S$51,4,TRUE),"")</f>
        <v/>
      </c>
      <c r="BC269" s="225">
        <f>IFERROR(VLOOKUP(Y269&amp;G269&amp;H269,※編集不可※選択項目!X:Y,2,FALSE),0)</f>
        <v>0</v>
      </c>
      <c r="BD269" s="225">
        <f t="shared" ref="BD269:BD332" si="117">IFERROR(IF(I269="該当なし",_xlfn.IFNA(ROUNDDOWN(AW269*BC269,1),""),_xlfn.IFNA(ROUNDDOWN(AV269*BC269,1),"")), "")</f>
        <v>0</v>
      </c>
      <c r="BE269" s="225"/>
      <c r="BF269" s="225"/>
      <c r="BG269" s="225"/>
      <c r="BH269" s="225" t="str">
        <f t="shared" si="101"/>
        <v/>
      </c>
      <c r="BI269" s="226">
        <f t="shared" si="102"/>
        <v>0</v>
      </c>
      <c r="BJ269" s="226">
        <f t="shared" si="103"/>
        <v>0</v>
      </c>
      <c r="BK269" s="262">
        <f t="shared" si="97"/>
        <v>0</v>
      </c>
      <c r="BL269" s="226">
        <f t="shared" si="109"/>
        <v>0</v>
      </c>
      <c r="BM269" s="226" t="str">
        <f t="shared" si="104"/>
        <v/>
      </c>
      <c r="BN269" s="227">
        <f t="shared" si="105"/>
        <v>0</v>
      </c>
      <c r="BO269" s="227">
        <f t="shared" si="110"/>
        <v>0</v>
      </c>
      <c r="BP269" s="208" t="str">
        <f t="shared" si="111"/>
        <v>＜従来枠＞0 ＜トップ性能枠＞0</v>
      </c>
      <c r="BQ269" s="208" t="str">
        <f>'新規登録用（本体）'!G269&amp;'新規登録用（本体）'!H269&amp;'新規登録用（本体）'!I269</f>
        <v/>
      </c>
      <c r="BR269" s="126" t="str">
        <f t="shared" si="106"/>
        <v/>
      </c>
      <c r="BS269" s="208" t="str">
        <f t="shared" si="107"/>
        <v/>
      </c>
      <c r="BT269" s="227">
        <f t="shared" ref="BT269:BT332" si="118">IF(BS269="",0,COUNTIF($BS$12:$BS$1011,BS269))</f>
        <v>0</v>
      </c>
    </row>
    <row r="270" spans="1:72" s="208" customFormat="1" ht="25.35" customHeight="1" x14ac:dyDescent="0.2">
      <c r="A270" s="210">
        <f t="shared" si="112"/>
        <v>259</v>
      </c>
      <c r="B270" s="171" t="str">
        <f t="shared" si="108"/>
        <v/>
      </c>
      <c r="C270" s="44"/>
      <c r="D270" s="17" t="str">
        <f t="shared" si="113"/>
        <v/>
      </c>
      <c r="E270" s="17" t="str">
        <f t="shared" si="114"/>
        <v/>
      </c>
      <c r="F270" s="97"/>
      <c r="G270" s="16"/>
      <c r="H270" s="15"/>
      <c r="I270" s="17" t="str">
        <f>IF(OR(G270="",H270="",U270=""),"",IFERROR(VLOOKUP(G270&amp;H270&amp;U270,※編集不可※選択項目!$M$3:$R$51,5,FALSE),"該当なし"))</f>
        <v/>
      </c>
      <c r="J270" s="97"/>
      <c r="K270" s="15"/>
      <c r="L270" s="248"/>
      <c r="M270" s="15"/>
      <c r="N270" s="97"/>
      <c r="O270" s="97"/>
      <c r="P270" s="97"/>
      <c r="Q270" s="97"/>
      <c r="R270" s="97"/>
      <c r="S270" s="18" t="str">
        <f t="shared" si="98"/>
        <v/>
      </c>
      <c r="T270" s="15"/>
      <c r="U270" s="15"/>
      <c r="V270" s="15"/>
      <c r="W270" s="15"/>
      <c r="X270" s="15"/>
      <c r="Y270" s="15"/>
      <c r="Z270" s="16"/>
      <c r="AA270" s="16"/>
      <c r="AB270" s="101" t="str">
        <f>IF($C270&lt;&gt;"",※編集不可※選択項目!$J$2,"")</f>
        <v/>
      </c>
      <c r="AC270" s="23"/>
      <c r="AD270" s="97"/>
      <c r="AE270" s="99"/>
      <c r="AF270" s="201" t="str">
        <f t="shared" ref="AF270:AF333" si="119">IF($C$3&lt;&gt;"あり", "-", IF(AND(Z270="可", OR(M270&lt;&gt;"連結", T270&gt;=BD270)), "トップ性能枠対象", "-"))</f>
        <v>-</v>
      </c>
      <c r="AG270" s="219"/>
      <c r="AH270" s="220"/>
      <c r="AI270" s="121" t="str">
        <f t="shared" si="115"/>
        <v/>
      </c>
      <c r="AJ270" s="221"/>
      <c r="AK270" s="222"/>
      <c r="AL270" s="223"/>
      <c r="AM270" s="224">
        <f>IFERROR(INDEX(※編集不可※選択項目!$R$3:$R$51,MATCH(BQ270,※編集不可※選択項目!$T$3:$T$51,0)),0)</f>
        <v>0</v>
      </c>
      <c r="AN270" s="224" t="str">
        <f t="shared" si="99"/>
        <v/>
      </c>
      <c r="AO270" s="224" t="str">
        <f>IF(BR270=※編集不可※選択項目!$L$3,VLOOKUP('新規登録用（本体）'!U270,※編集不可※選択項目!$P$2:$R$13,3,TRUE),AP270)</f>
        <v/>
      </c>
      <c r="AP270" s="224" t="str">
        <f>IF(BR270=※編集不可※選択項目!$L$15,VLOOKUP('新規登録用（本体）'!U270,※編集不可※選択項目!$P$14:$R$25,3,TRUE),AQ270)</f>
        <v/>
      </c>
      <c r="AQ270" s="224" t="str">
        <f>IF(BR270=※編集不可※選択項目!$L$27,VLOOKUP('新規登録用（本体）'!U270,※編集不可※選択項目!$P$26:$R$41,3,TRUE),AR270)</f>
        <v/>
      </c>
      <c r="AR270" s="224" t="str">
        <f>IF(BR270=※編集不可※選択項目!$L$43,VLOOKUP('新規登録用（本体）'!U270,※編集不可※選択項目!$P$42:$R$46,3,TRUE),AS270)</f>
        <v/>
      </c>
      <c r="AS270" s="224" t="str">
        <f>IF(BR270=※編集不可※選択項目!$L$48,VLOOKUP('新規登録用（本体）'!U270,※編集不可※選択項目!$P$47:$R$51,3,TRUE),"")</f>
        <v/>
      </c>
      <c r="AT270" s="225">
        <f>IFERROR(VLOOKUP(Y270&amp;G270&amp;H270,※編集不可※選択項目!X:Y,2,FALSE),0)</f>
        <v>0</v>
      </c>
      <c r="AU270" s="224">
        <f t="shared" si="116"/>
        <v>0</v>
      </c>
      <c r="AV270" s="224">
        <f>IFERROR(INDEX(※編集不可※選択項目!$S$3:$S$51,MATCH(BQ270,※編集不可※選択項目!$T$3:$T$51,0)),0)</f>
        <v>0</v>
      </c>
      <c r="AW270" s="224" t="str">
        <f t="shared" si="100"/>
        <v/>
      </c>
      <c r="AX270" s="224" t="str">
        <f>IF(BR270=※編集不可※選択項目!$L$3,VLOOKUP('新規登録用（本体）'!U270,※編集不可※選択項目!$P$2:$S$13,4,TRUE),AY270)</f>
        <v/>
      </c>
      <c r="AY270" s="224" t="str">
        <f>IF(BR270=※編集不可※選択項目!$L$15,VLOOKUP('新規登録用（本体）'!U270,※編集不可※選択項目!$P$14:$S$25,4,TRUE),AZ270)</f>
        <v/>
      </c>
      <c r="AZ270" s="224" t="str">
        <f>IF(BR270=※編集不可※選択項目!$L$27,VLOOKUP('新規登録用（本体）'!U270,※編集不可※選択項目!$P$26:$S$41,4,TRUE),BA270)</f>
        <v/>
      </c>
      <c r="BA270" s="224" t="str">
        <f>IF(BR270=※編集不可※選択項目!$L$43,VLOOKUP('新規登録用（本体）'!U270,※編集不可※選択項目!$P$42:$S$46,4,TRUE),BB270)</f>
        <v/>
      </c>
      <c r="BB270" s="224" t="str">
        <f>IF(BR270=※編集不可※選択項目!$L$48,VLOOKUP('新規登録用（本体）'!U270,※編集不可※選択項目!$P$47:$S$51,4,TRUE),"")</f>
        <v/>
      </c>
      <c r="BC270" s="225">
        <f>IFERROR(VLOOKUP(Y270&amp;G270&amp;H270,※編集不可※選択項目!X:Y,2,FALSE),0)</f>
        <v>0</v>
      </c>
      <c r="BD270" s="225">
        <f t="shared" si="117"/>
        <v>0</v>
      </c>
      <c r="BE270" s="225"/>
      <c r="BF270" s="225"/>
      <c r="BG270" s="225"/>
      <c r="BH270" s="225" t="str">
        <f t="shared" si="101"/>
        <v/>
      </c>
      <c r="BI270" s="226">
        <f t="shared" si="102"/>
        <v>0</v>
      </c>
      <c r="BJ270" s="226">
        <f t="shared" si="103"/>
        <v>0</v>
      </c>
      <c r="BK270" s="262">
        <f t="shared" ref="BK270:BK333" si="120">IF(AND($C270&lt;&gt;"",$C$3="あり",OR(M270="連結",T270&gt;=BD270),Z270=""),1,0)</f>
        <v>0</v>
      </c>
      <c r="BL270" s="226">
        <f t="shared" si="109"/>
        <v>0</v>
      </c>
      <c r="BM270" s="226" t="str">
        <f t="shared" si="104"/>
        <v/>
      </c>
      <c r="BN270" s="227">
        <f t="shared" si="105"/>
        <v>0</v>
      </c>
      <c r="BO270" s="227">
        <f t="shared" si="110"/>
        <v>0</v>
      </c>
      <c r="BP270" s="208" t="str">
        <f t="shared" si="111"/>
        <v>＜従来枠＞0 ＜トップ性能枠＞0</v>
      </c>
      <c r="BQ270" s="208" t="str">
        <f>'新規登録用（本体）'!G270&amp;'新規登録用（本体）'!H270&amp;'新規登録用（本体）'!I270</f>
        <v/>
      </c>
      <c r="BR270" s="126" t="str">
        <f t="shared" si="106"/>
        <v/>
      </c>
      <c r="BS270" s="208" t="str">
        <f t="shared" si="107"/>
        <v/>
      </c>
      <c r="BT270" s="227">
        <f t="shared" si="118"/>
        <v>0</v>
      </c>
    </row>
    <row r="271" spans="1:72" s="208" customFormat="1" ht="25.35" customHeight="1" x14ac:dyDescent="0.2">
      <c r="A271" s="210">
        <f t="shared" si="112"/>
        <v>260</v>
      </c>
      <c r="B271" s="171" t="str">
        <f t="shared" si="108"/>
        <v/>
      </c>
      <c r="C271" s="44"/>
      <c r="D271" s="17" t="str">
        <f t="shared" si="113"/>
        <v/>
      </c>
      <c r="E271" s="17" t="str">
        <f t="shared" si="114"/>
        <v/>
      </c>
      <c r="F271" s="97"/>
      <c r="G271" s="16"/>
      <c r="H271" s="15"/>
      <c r="I271" s="17" t="str">
        <f>IF(OR(G271="",H271="",U271=""),"",IFERROR(VLOOKUP(G271&amp;H271&amp;U271,※編集不可※選択項目!$M$3:$R$51,5,FALSE),"該当なし"))</f>
        <v/>
      </c>
      <c r="J271" s="97"/>
      <c r="K271" s="15"/>
      <c r="L271" s="248"/>
      <c r="M271" s="15"/>
      <c r="N271" s="97"/>
      <c r="O271" s="97"/>
      <c r="P271" s="97"/>
      <c r="Q271" s="97"/>
      <c r="R271" s="97"/>
      <c r="S271" s="18" t="str">
        <f t="shared" si="98"/>
        <v/>
      </c>
      <c r="T271" s="15"/>
      <c r="U271" s="15"/>
      <c r="V271" s="15"/>
      <c r="W271" s="15"/>
      <c r="X271" s="15"/>
      <c r="Y271" s="15"/>
      <c r="Z271" s="16"/>
      <c r="AA271" s="16"/>
      <c r="AB271" s="101" t="str">
        <f>IF($C271&lt;&gt;"",※編集不可※選択項目!$J$2,"")</f>
        <v/>
      </c>
      <c r="AC271" s="23"/>
      <c r="AD271" s="97"/>
      <c r="AE271" s="99"/>
      <c r="AF271" s="201" t="str">
        <f t="shared" si="119"/>
        <v>-</v>
      </c>
      <c r="AG271" s="219"/>
      <c r="AH271" s="220"/>
      <c r="AI271" s="121" t="str">
        <f t="shared" si="115"/>
        <v/>
      </c>
      <c r="AJ271" s="221"/>
      <c r="AK271" s="222"/>
      <c r="AL271" s="223"/>
      <c r="AM271" s="224">
        <f>IFERROR(INDEX(※編集不可※選択項目!$R$3:$R$51,MATCH(BQ271,※編集不可※選択項目!$T$3:$T$51,0)),0)</f>
        <v>0</v>
      </c>
      <c r="AN271" s="224" t="str">
        <f t="shared" si="99"/>
        <v/>
      </c>
      <c r="AO271" s="224" t="str">
        <f>IF(BR271=※編集不可※選択項目!$L$3,VLOOKUP('新規登録用（本体）'!U271,※編集不可※選択項目!$P$2:$R$13,3,TRUE),AP271)</f>
        <v/>
      </c>
      <c r="AP271" s="224" t="str">
        <f>IF(BR271=※編集不可※選択項目!$L$15,VLOOKUP('新規登録用（本体）'!U271,※編集不可※選択項目!$P$14:$R$25,3,TRUE),AQ271)</f>
        <v/>
      </c>
      <c r="AQ271" s="224" t="str">
        <f>IF(BR271=※編集不可※選択項目!$L$27,VLOOKUP('新規登録用（本体）'!U271,※編集不可※選択項目!$P$26:$R$41,3,TRUE),AR271)</f>
        <v/>
      </c>
      <c r="AR271" s="224" t="str">
        <f>IF(BR271=※編集不可※選択項目!$L$43,VLOOKUP('新規登録用（本体）'!U271,※編集不可※選択項目!$P$42:$R$46,3,TRUE),AS271)</f>
        <v/>
      </c>
      <c r="AS271" s="224" t="str">
        <f>IF(BR271=※編集不可※選択項目!$L$48,VLOOKUP('新規登録用（本体）'!U271,※編集不可※選択項目!$P$47:$R$51,3,TRUE),"")</f>
        <v/>
      </c>
      <c r="AT271" s="225">
        <f>IFERROR(VLOOKUP(Y271&amp;G271&amp;H271,※編集不可※選択項目!X:Y,2,FALSE),0)</f>
        <v>0</v>
      </c>
      <c r="AU271" s="224">
        <f t="shared" si="116"/>
        <v>0</v>
      </c>
      <c r="AV271" s="224">
        <f>IFERROR(INDEX(※編集不可※選択項目!$S$3:$S$51,MATCH(BQ271,※編集不可※選択項目!$T$3:$T$51,0)),0)</f>
        <v>0</v>
      </c>
      <c r="AW271" s="224" t="str">
        <f t="shared" si="100"/>
        <v/>
      </c>
      <c r="AX271" s="224" t="str">
        <f>IF(BR271=※編集不可※選択項目!$L$3,VLOOKUP('新規登録用（本体）'!U271,※編集不可※選択項目!$P$2:$S$13,4,TRUE),AY271)</f>
        <v/>
      </c>
      <c r="AY271" s="224" t="str">
        <f>IF(BR271=※編集不可※選択項目!$L$15,VLOOKUP('新規登録用（本体）'!U271,※編集不可※選択項目!$P$14:$S$25,4,TRUE),AZ271)</f>
        <v/>
      </c>
      <c r="AZ271" s="224" t="str">
        <f>IF(BR271=※編集不可※選択項目!$L$27,VLOOKUP('新規登録用（本体）'!U271,※編集不可※選択項目!$P$26:$S$41,4,TRUE),BA271)</f>
        <v/>
      </c>
      <c r="BA271" s="224" t="str">
        <f>IF(BR271=※編集不可※選択項目!$L$43,VLOOKUP('新規登録用（本体）'!U271,※編集不可※選択項目!$P$42:$S$46,4,TRUE),BB271)</f>
        <v/>
      </c>
      <c r="BB271" s="224" t="str">
        <f>IF(BR271=※編集不可※選択項目!$L$48,VLOOKUP('新規登録用（本体）'!U271,※編集不可※選択項目!$P$47:$S$51,4,TRUE),"")</f>
        <v/>
      </c>
      <c r="BC271" s="225">
        <f>IFERROR(VLOOKUP(Y271&amp;G271&amp;H271,※編集不可※選択項目!X:Y,2,FALSE),0)</f>
        <v>0</v>
      </c>
      <c r="BD271" s="225">
        <f t="shared" si="117"/>
        <v>0</v>
      </c>
      <c r="BE271" s="225"/>
      <c r="BF271" s="225"/>
      <c r="BG271" s="225"/>
      <c r="BH271" s="225" t="str">
        <f t="shared" si="101"/>
        <v/>
      </c>
      <c r="BI271" s="226">
        <f t="shared" si="102"/>
        <v>0</v>
      </c>
      <c r="BJ271" s="226">
        <f t="shared" si="103"/>
        <v>0</v>
      </c>
      <c r="BK271" s="262">
        <f t="shared" si="120"/>
        <v>0</v>
      </c>
      <c r="BL271" s="226">
        <f t="shared" si="109"/>
        <v>0</v>
      </c>
      <c r="BM271" s="226" t="str">
        <f t="shared" si="104"/>
        <v/>
      </c>
      <c r="BN271" s="227">
        <f t="shared" si="105"/>
        <v>0</v>
      </c>
      <c r="BO271" s="227">
        <f t="shared" si="110"/>
        <v>0</v>
      </c>
      <c r="BP271" s="208" t="str">
        <f t="shared" si="111"/>
        <v>＜従来枠＞0 ＜トップ性能枠＞0</v>
      </c>
      <c r="BQ271" s="208" t="str">
        <f>'新規登録用（本体）'!G271&amp;'新規登録用（本体）'!H271&amp;'新規登録用（本体）'!I271</f>
        <v/>
      </c>
      <c r="BR271" s="126" t="str">
        <f t="shared" si="106"/>
        <v/>
      </c>
      <c r="BS271" s="208" t="str">
        <f t="shared" si="107"/>
        <v/>
      </c>
      <c r="BT271" s="227">
        <f t="shared" si="118"/>
        <v>0</v>
      </c>
    </row>
    <row r="272" spans="1:72" s="208" customFormat="1" ht="25.35" customHeight="1" x14ac:dyDescent="0.2">
      <c r="A272" s="210">
        <f t="shared" si="112"/>
        <v>261</v>
      </c>
      <c r="B272" s="171" t="str">
        <f t="shared" si="108"/>
        <v/>
      </c>
      <c r="C272" s="44"/>
      <c r="D272" s="17" t="str">
        <f t="shared" si="113"/>
        <v/>
      </c>
      <c r="E272" s="17" t="str">
        <f t="shared" si="114"/>
        <v/>
      </c>
      <c r="F272" s="97"/>
      <c r="G272" s="16"/>
      <c r="H272" s="15"/>
      <c r="I272" s="17" t="str">
        <f>IF(OR(G272="",H272="",U272=""),"",IFERROR(VLOOKUP(G272&amp;H272&amp;U272,※編集不可※選択項目!$M$3:$R$51,5,FALSE),"該当なし"))</f>
        <v/>
      </c>
      <c r="J272" s="97"/>
      <c r="K272" s="15"/>
      <c r="L272" s="248"/>
      <c r="M272" s="15"/>
      <c r="N272" s="97"/>
      <c r="O272" s="97"/>
      <c r="P272" s="97"/>
      <c r="Q272" s="97"/>
      <c r="R272" s="97"/>
      <c r="S272" s="18" t="str">
        <f t="shared" ref="S272:S335" si="121">IF($M272="連結","連結前のすべての室外機が、基準を満たしていること",IF(AND(AU272="",BD272=""),"",IF(U272="","",BP272)))</f>
        <v/>
      </c>
      <c r="T272" s="15"/>
      <c r="U272" s="15"/>
      <c r="V272" s="15"/>
      <c r="W272" s="15"/>
      <c r="X272" s="15"/>
      <c r="Y272" s="15"/>
      <c r="Z272" s="16"/>
      <c r="AA272" s="16"/>
      <c r="AB272" s="101" t="str">
        <f>IF($C272&lt;&gt;"",※編集不可※選択項目!$J$2,"")</f>
        <v/>
      </c>
      <c r="AC272" s="23"/>
      <c r="AD272" s="97"/>
      <c r="AE272" s="99"/>
      <c r="AF272" s="201" t="str">
        <f t="shared" si="119"/>
        <v>-</v>
      </c>
      <c r="AG272" s="219"/>
      <c r="AH272" s="220"/>
      <c r="AI272" s="121" t="str">
        <f t="shared" si="115"/>
        <v/>
      </c>
      <c r="AJ272" s="221"/>
      <c r="AK272" s="222"/>
      <c r="AL272" s="223"/>
      <c r="AM272" s="224">
        <f>IFERROR(INDEX(※編集不可※選択項目!$R$3:$R$51,MATCH(BQ272,※編集不可※選択項目!$T$3:$T$51,0)),0)</f>
        <v>0</v>
      </c>
      <c r="AN272" s="224" t="str">
        <f t="shared" si="99"/>
        <v/>
      </c>
      <c r="AO272" s="224" t="str">
        <f>IF(BR272=※編集不可※選択項目!$L$3,VLOOKUP('新規登録用（本体）'!U272,※編集不可※選択項目!$P$2:$R$13,3,TRUE),AP272)</f>
        <v/>
      </c>
      <c r="AP272" s="224" t="str">
        <f>IF(BR272=※編集不可※選択項目!$L$15,VLOOKUP('新規登録用（本体）'!U272,※編集不可※選択項目!$P$14:$R$25,3,TRUE),AQ272)</f>
        <v/>
      </c>
      <c r="AQ272" s="224" t="str">
        <f>IF(BR272=※編集不可※選択項目!$L$27,VLOOKUP('新規登録用（本体）'!U272,※編集不可※選択項目!$P$26:$R$41,3,TRUE),AR272)</f>
        <v/>
      </c>
      <c r="AR272" s="224" t="str">
        <f>IF(BR272=※編集不可※選択項目!$L$43,VLOOKUP('新規登録用（本体）'!U272,※編集不可※選択項目!$P$42:$R$46,3,TRUE),AS272)</f>
        <v/>
      </c>
      <c r="AS272" s="224" t="str">
        <f>IF(BR272=※編集不可※選択項目!$L$48,VLOOKUP('新規登録用（本体）'!U272,※編集不可※選択項目!$P$47:$R$51,3,TRUE),"")</f>
        <v/>
      </c>
      <c r="AT272" s="225">
        <f>IFERROR(VLOOKUP(Y272&amp;G272&amp;H272,※編集不可※選択項目!X:Y,2,FALSE),0)</f>
        <v>0</v>
      </c>
      <c r="AU272" s="224">
        <f t="shared" si="116"/>
        <v>0</v>
      </c>
      <c r="AV272" s="224">
        <f>IFERROR(INDEX(※編集不可※選択項目!$S$3:$S$51,MATCH(BQ272,※編集不可※選択項目!$T$3:$T$51,0)),0)</f>
        <v>0</v>
      </c>
      <c r="AW272" s="224" t="str">
        <f t="shared" si="100"/>
        <v/>
      </c>
      <c r="AX272" s="224" t="str">
        <f>IF(BR272=※編集不可※選択項目!$L$3,VLOOKUP('新規登録用（本体）'!U272,※編集不可※選択項目!$P$2:$S$13,4,TRUE),AY272)</f>
        <v/>
      </c>
      <c r="AY272" s="224" t="str">
        <f>IF(BR272=※編集不可※選択項目!$L$15,VLOOKUP('新規登録用（本体）'!U272,※編集不可※選択項目!$P$14:$S$25,4,TRUE),AZ272)</f>
        <v/>
      </c>
      <c r="AZ272" s="224" t="str">
        <f>IF(BR272=※編集不可※選択項目!$L$27,VLOOKUP('新規登録用（本体）'!U272,※編集不可※選択項目!$P$26:$S$41,4,TRUE),BA272)</f>
        <v/>
      </c>
      <c r="BA272" s="224" t="str">
        <f>IF(BR272=※編集不可※選択項目!$L$43,VLOOKUP('新規登録用（本体）'!U272,※編集不可※選択項目!$P$42:$S$46,4,TRUE),BB272)</f>
        <v/>
      </c>
      <c r="BB272" s="224" t="str">
        <f>IF(BR272=※編集不可※選択項目!$L$48,VLOOKUP('新規登録用（本体）'!U272,※編集不可※選択項目!$P$47:$S$51,4,TRUE),"")</f>
        <v/>
      </c>
      <c r="BC272" s="225">
        <f>IFERROR(VLOOKUP(Y272&amp;G272&amp;H272,※編集不可※選択項目!X:Y,2,FALSE),0)</f>
        <v>0</v>
      </c>
      <c r="BD272" s="225">
        <f t="shared" si="117"/>
        <v>0</v>
      </c>
      <c r="BE272" s="225"/>
      <c r="BF272" s="225"/>
      <c r="BG272" s="225"/>
      <c r="BH272" s="225" t="str">
        <f t="shared" si="101"/>
        <v/>
      </c>
      <c r="BI272" s="226">
        <f t="shared" si="102"/>
        <v>0</v>
      </c>
      <c r="BJ272" s="226">
        <f t="shared" si="103"/>
        <v>0</v>
      </c>
      <c r="BK272" s="262">
        <f t="shared" si="120"/>
        <v>0</v>
      </c>
      <c r="BL272" s="226">
        <f t="shared" si="109"/>
        <v>0</v>
      </c>
      <c r="BM272" s="226" t="str">
        <f t="shared" si="104"/>
        <v/>
      </c>
      <c r="BN272" s="227">
        <f t="shared" si="105"/>
        <v>0</v>
      </c>
      <c r="BO272" s="227">
        <f t="shared" si="110"/>
        <v>0</v>
      </c>
      <c r="BP272" s="208" t="str">
        <f t="shared" si="111"/>
        <v>＜従来枠＞0 ＜トップ性能枠＞0</v>
      </c>
      <c r="BQ272" s="208" t="str">
        <f>'新規登録用（本体）'!G272&amp;'新規登録用（本体）'!H272&amp;'新規登録用（本体）'!I272</f>
        <v/>
      </c>
      <c r="BR272" s="126" t="str">
        <f t="shared" si="106"/>
        <v/>
      </c>
      <c r="BS272" s="208" t="str">
        <f t="shared" si="107"/>
        <v/>
      </c>
      <c r="BT272" s="227">
        <f t="shared" si="118"/>
        <v>0</v>
      </c>
    </row>
    <row r="273" spans="1:72" s="208" customFormat="1" ht="25.35" customHeight="1" x14ac:dyDescent="0.2">
      <c r="A273" s="210">
        <f t="shared" si="112"/>
        <v>262</v>
      </c>
      <c r="B273" s="171" t="str">
        <f t="shared" si="108"/>
        <v/>
      </c>
      <c r="C273" s="44"/>
      <c r="D273" s="17" t="str">
        <f t="shared" si="113"/>
        <v/>
      </c>
      <c r="E273" s="17" t="str">
        <f t="shared" si="114"/>
        <v/>
      </c>
      <c r="F273" s="97"/>
      <c r="G273" s="16"/>
      <c r="H273" s="15"/>
      <c r="I273" s="17" t="str">
        <f>IF(OR(G273="",H273="",U273=""),"",IFERROR(VLOOKUP(G273&amp;H273&amp;U273,※編集不可※選択項目!$M$3:$R$51,5,FALSE),"該当なし"))</f>
        <v/>
      </c>
      <c r="J273" s="97"/>
      <c r="K273" s="15"/>
      <c r="L273" s="248"/>
      <c r="M273" s="15"/>
      <c r="N273" s="97"/>
      <c r="O273" s="97"/>
      <c r="P273" s="97"/>
      <c r="Q273" s="97"/>
      <c r="R273" s="97"/>
      <c r="S273" s="18" t="str">
        <f t="shared" si="121"/>
        <v/>
      </c>
      <c r="T273" s="15"/>
      <c r="U273" s="15"/>
      <c r="V273" s="15"/>
      <c r="W273" s="15"/>
      <c r="X273" s="15"/>
      <c r="Y273" s="15"/>
      <c r="Z273" s="16"/>
      <c r="AA273" s="16"/>
      <c r="AB273" s="101" t="str">
        <f>IF($C273&lt;&gt;"",※編集不可※選択項目!$J$2,"")</f>
        <v/>
      </c>
      <c r="AC273" s="23"/>
      <c r="AD273" s="97"/>
      <c r="AE273" s="99"/>
      <c r="AF273" s="201" t="str">
        <f t="shared" si="119"/>
        <v>-</v>
      </c>
      <c r="AG273" s="219"/>
      <c r="AH273" s="220"/>
      <c r="AI273" s="121" t="str">
        <f t="shared" si="115"/>
        <v/>
      </c>
      <c r="AJ273" s="221"/>
      <c r="AK273" s="222"/>
      <c r="AL273" s="223"/>
      <c r="AM273" s="224">
        <f>IFERROR(INDEX(※編集不可※選択項目!$R$3:$R$51,MATCH(BQ273,※編集不可※選択項目!$T$3:$T$51,0)),0)</f>
        <v>0</v>
      </c>
      <c r="AN273" s="224" t="str">
        <f t="shared" si="99"/>
        <v/>
      </c>
      <c r="AO273" s="224" t="str">
        <f>IF(BR273=※編集不可※選択項目!$L$3,VLOOKUP('新規登録用（本体）'!U273,※編集不可※選択項目!$P$2:$R$13,3,TRUE),AP273)</f>
        <v/>
      </c>
      <c r="AP273" s="224" t="str">
        <f>IF(BR273=※編集不可※選択項目!$L$15,VLOOKUP('新規登録用（本体）'!U273,※編集不可※選択項目!$P$14:$R$25,3,TRUE),AQ273)</f>
        <v/>
      </c>
      <c r="AQ273" s="224" t="str">
        <f>IF(BR273=※編集不可※選択項目!$L$27,VLOOKUP('新規登録用（本体）'!U273,※編集不可※選択項目!$P$26:$R$41,3,TRUE),AR273)</f>
        <v/>
      </c>
      <c r="AR273" s="224" t="str">
        <f>IF(BR273=※編集不可※選択項目!$L$43,VLOOKUP('新規登録用（本体）'!U273,※編集不可※選択項目!$P$42:$R$46,3,TRUE),AS273)</f>
        <v/>
      </c>
      <c r="AS273" s="224" t="str">
        <f>IF(BR273=※編集不可※選択項目!$L$48,VLOOKUP('新規登録用（本体）'!U273,※編集不可※選択項目!$P$47:$R$51,3,TRUE),"")</f>
        <v/>
      </c>
      <c r="AT273" s="225">
        <f>IFERROR(VLOOKUP(Y273&amp;G273&amp;H273,※編集不可※選択項目!X:Y,2,FALSE),0)</f>
        <v>0</v>
      </c>
      <c r="AU273" s="224">
        <f t="shared" si="116"/>
        <v>0</v>
      </c>
      <c r="AV273" s="224">
        <f>IFERROR(INDEX(※編集不可※選択項目!$S$3:$S$51,MATCH(BQ273,※編集不可※選択項目!$T$3:$T$51,0)),0)</f>
        <v>0</v>
      </c>
      <c r="AW273" s="224" t="str">
        <f t="shared" si="100"/>
        <v/>
      </c>
      <c r="AX273" s="224" t="str">
        <f>IF(BR273=※編集不可※選択項目!$L$3,VLOOKUP('新規登録用（本体）'!U273,※編集不可※選択項目!$P$2:$S$13,4,TRUE),AY273)</f>
        <v/>
      </c>
      <c r="AY273" s="224" t="str">
        <f>IF(BR273=※編集不可※選択項目!$L$15,VLOOKUP('新規登録用（本体）'!U273,※編集不可※選択項目!$P$14:$S$25,4,TRUE),AZ273)</f>
        <v/>
      </c>
      <c r="AZ273" s="224" t="str">
        <f>IF(BR273=※編集不可※選択項目!$L$27,VLOOKUP('新規登録用（本体）'!U273,※編集不可※選択項目!$P$26:$S$41,4,TRUE),BA273)</f>
        <v/>
      </c>
      <c r="BA273" s="224" t="str">
        <f>IF(BR273=※編集不可※選択項目!$L$43,VLOOKUP('新規登録用（本体）'!U273,※編集不可※選択項目!$P$42:$S$46,4,TRUE),BB273)</f>
        <v/>
      </c>
      <c r="BB273" s="224" t="str">
        <f>IF(BR273=※編集不可※選択項目!$L$48,VLOOKUP('新規登録用（本体）'!U273,※編集不可※選択項目!$P$47:$S$51,4,TRUE),"")</f>
        <v/>
      </c>
      <c r="BC273" s="225">
        <f>IFERROR(VLOOKUP(Y273&amp;G273&amp;H273,※編集不可※選択項目!X:Y,2,FALSE),0)</f>
        <v>0</v>
      </c>
      <c r="BD273" s="225">
        <f t="shared" si="117"/>
        <v>0</v>
      </c>
      <c r="BE273" s="225"/>
      <c r="BF273" s="225"/>
      <c r="BG273" s="225"/>
      <c r="BH273" s="225" t="str">
        <f t="shared" si="101"/>
        <v/>
      </c>
      <c r="BI273" s="226">
        <f t="shared" si="102"/>
        <v>0</v>
      </c>
      <c r="BJ273" s="226">
        <f t="shared" si="103"/>
        <v>0</v>
      </c>
      <c r="BK273" s="262">
        <f t="shared" si="120"/>
        <v>0</v>
      </c>
      <c r="BL273" s="226">
        <f t="shared" si="109"/>
        <v>0</v>
      </c>
      <c r="BM273" s="226" t="str">
        <f t="shared" si="104"/>
        <v/>
      </c>
      <c r="BN273" s="227">
        <f t="shared" si="105"/>
        <v>0</v>
      </c>
      <c r="BO273" s="227">
        <f t="shared" si="110"/>
        <v>0</v>
      </c>
      <c r="BP273" s="208" t="str">
        <f t="shared" si="111"/>
        <v>＜従来枠＞0 ＜トップ性能枠＞0</v>
      </c>
      <c r="BQ273" s="208" t="str">
        <f>'新規登録用（本体）'!G273&amp;'新規登録用（本体）'!H273&amp;'新規登録用（本体）'!I273</f>
        <v/>
      </c>
      <c r="BR273" s="126" t="str">
        <f t="shared" si="106"/>
        <v/>
      </c>
      <c r="BS273" s="208" t="str">
        <f t="shared" si="107"/>
        <v/>
      </c>
      <c r="BT273" s="227">
        <f t="shared" si="118"/>
        <v>0</v>
      </c>
    </row>
    <row r="274" spans="1:72" s="208" customFormat="1" ht="25.35" customHeight="1" x14ac:dyDescent="0.2">
      <c r="A274" s="210">
        <f t="shared" si="112"/>
        <v>263</v>
      </c>
      <c r="B274" s="171" t="str">
        <f t="shared" si="108"/>
        <v/>
      </c>
      <c r="C274" s="44"/>
      <c r="D274" s="17" t="str">
        <f t="shared" si="113"/>
        <v/>
      </c>
      <c r="E274" s="17" t="str">
        <f t="shared" si="114"/>
        <v/>
      </c>
      <c r="F274" s="97"/>
      <c r="G274" s="16"/>
      <c r="H274" s="15"/>
      <c r="I274" s="17" t="str">
        <f>IF(OR(G274="",H274="",U274=""),"",IFERROR(VLOOKUP(G274&amp;H274&amp;U274,※編集不可※選択項目!$M$3:$R$51,5,FALSE),"該当なし"))</f>
        <v/>
      </c>
      <c r="J274" s="97"/>
      <c r="K274" s="15"/>
      <c r="L274" s="248"/>
      <c r="M274" s="15"/>
      <c r="N274" s="97"/>
      <c r="O274" s="97"/>
      <c r="P274" s="97"/>
      <c r="Q274" s="97"/>
      <c r="R274" s="97"/>
      <c r="S274" s="18" t="str">
        <f t="shared" si="121"/>
        <v/>
      </c>
      <c r="T274" s="15"/>
      <c r="U274" s="15"/>
      <c r="V274" s="15"/>
      <c r="W274" s="15"/>
      <c r="X274" s="15"/>
      <c r="Y274" s="15"/>
      <c r="Z274" s="16"/>
      <c r="AA274" s="16"/>
      <c r="AB274" s="101" t="str">
        <f>IF($C274&lt;&gt;"",※編集不可※選択項目!$J$2,"")</f>
        <v/>
      </c>
      <c r="AC274" s="23"/>
      <c r="AD274" s="97"/>
      <c r="AE274" s="99"/>
      <c r="AF274" s="201" t="str">
        <f t="shared" si="119"/>
        <v>-</v>
      </c>
      <c r="AG274" s="219"/>
      <c r="AH274" s="220"/>
      <c r="AI274" s="121" t="str">
        <f t="shared" si="115"/>
        <v/>
      </c>
      <c r="AJ274" s="221"/>
      <c r="AK274" s="222"/>
      <c r="AL274" s="223"/>
      <c r="AM274" s="224">
        <f>IFERROR(INDEX(※編集不可※選択項目!$R$3:$R$51,MATCH(BQ274,※編集不可※選択項目!$T$3:$T$51,0)),0)</f>
        <v>0</v>
      </c>
      <c r="AN274" s="224" t="str">
        <f t="shared" ref="AN274:AN337" si="122">IF(I274&lt;&gt;"該当なし","",AO274)</f>
        <v/>
      </c>
      <c r="AO274" s="224" t="str">
        <f>IF(BR274=※編集不可※選択項目!$L$3,VLOOKUP('新規登録用（本体）'!U274,※編集不可※選択項目!$P$2:$R$13,3,TRUE),AP274)</f>
        <v/>
      </c>
      <c r="AP274" s="224" t="str">
        <f>IF(BR274=※編集不可※選択項目!$L$15,VLOOKUP('新規登録用（本体）'!U274,※編集不可※選択項目!$P$14:$R$25,3,TRUE),AQ274)</f>
        <v/>
      </c>
      <c r="AQ274" s="224" t="str">
        <f>IF(BR274=※編集不可※選択項目!$L$27,VLOOKUP('新規登録用（本体）'!U274,※編集不可※選択項目!$P$26:$R$41,3,TRUE),AR274)</f>
        <v/>
      </c>
      <c r="AR274" s="224" t="str">
        <f>IF(BR274=※編集不可※選択項目!$L$43,VLOOKUP('新規登録用（本体）'!U274,※編集不可※選択項目!$P$42:$R$46,3,TRUE),AS274)</f>
        <v/>
      </c>
      <c r="AS274" s="224" t="str">
        <f>IF(BR274=※編集不可※選択項目!$L$48,VLOOKUP('新規登録用（本体）'!U274,※編集不可※選択項目!$P$47:$R$51,3,TRUE),"")</f>
        <v/>
      </c>
      <c r="AT274" s="225">
        <f>IFERROR(VLOOKUP(Y274&amp;G274&amp;H274,※編集不可※選択項目!X:Y,2,FALSE),0)</f>
        <v>0</v>
      </c>
      <c r="AU274" s="224">
        <f t="shared" si="116"/>
        <v>0</v>
      </c>
      <c r="AV274" s="224">
        <f>IFERROR(INDEX(※編集不可※選択項目!$S$3:$S$51,MATCH(BQ274,※編集不可※選択項目!$T$3:$T$51,0)),0)</f>
        <v>0</v>
      </c>
      <c r="AW274" s="224" t="str">
        <f t="shared" ref="AW274:AW337" si="123">IF(I274&lt;&gt;"該当なし","",AX274)</f>
        <v/>
      </c>
      <c r="AX274" s="224" t="str">
        <f>IF(BR274=※編集不可※選択項目!$L$3,VLOOKUP('新規登録用（本体）'!U274,※編集不可※選択項目!$P$2:$S$13,4,TRUE),AY274)</f>
        <v/>
      </c>
      <c r="AY274" s="224" t="str">
        <f>IF(BR274=※編集不可※選択項目!$L$15,VLOOKUP('新規登録用（本体）'!U274,※編集不可※選択項目!$P$14:$S$25,4,TRUE),AZ274)</f>
        <v/>
      </c>
      <c r="AZ274" s="224" t="str">
        <f>IF(BR274=※編集不可※選択項目!$L$27,VLOOKUP('新規登録用（本体）'!U274,※編集不可※選択項目!$P$26:$S$41,4,TRUE),BA274)</f>
        <v/>
      </c>
      <c r="BA274" s="224" t="str">
        <f>IF(BR274=※編集不可※選択項目!$L$43,VLOOKUP('新規登録用（本体）'!U274,※編集不可※選択項目!$P$42:$S$46,4,TRUE),BB274)</f>
        <v/>
      </c>
      <c r="BB274" s="224" t="str">
        <f>IF(BR274=※編集不可※選択項目!$L$48,VLOOKUP('新規登録用（本体）'!U274,※編集不可※選択項目!$P$47:$S$51,4,TRUE),"")</f>
        <v/>
      </c>
      <c r="BC274" s="225">
        <f>IFERROR(VLOOKUP(Y274&amp;G274&amp;H274,※編集不可※選択項目!X:Y,2,FALSE),0)</f>
        <v>0</v>
      </c>
      <c r="BD274" s="225">
        <f t="shared" si="117"/>
        <v>0</v>
      </c>
      <c r="BE274" s="225"/>
      <c r="BF274" s="225"/>
      <c r="BG274" s="225"/>
      <c r="BH274" s="225" t="str">
        <f t="shared" ref="BH274:BH337" si="124">IF(K274="","","["&amp;K274&amp;"]")</f>
        <v/>
      </c>
      <c r="BI274" s="226">
        <f t="shared" ref="BI274:BI337" si="125">IF(AND(($C274&lt;&gt;""),(OR(F274="",G274="",H274="",J274="",M274="",N274="",AND(M274&lt;&gt;"連結",T274=""),U274="",V274="",W274="",X274="",Y274=""))),1,0)</f>
        <v>0</v>
      </c>
      <c r="BJ274" s="226">
        <f t="shared" ref="BJ274:BJ337" si="126">IF(AND(M274="連結",O274=""),1,0)</f>
        <v>0</v>
      </c>
      <c r="BK274" s="262">
        <f t="shared" si="120"/>
        <v>0</v>
      </c>
      <c r="BL274" s="226">
        <f t="shared" si="109"/>
        <v>0</v>
      </c>
      <c r="BM274" s="226" t="str">
        <f t="shared" ref="BM274:BM337" si="127">IF(J274="","",TEXT(J274&amp;BH274,"G/標準"))</f>
        <v/>
      </c>
      <c r="BN274" s="227">
        <f t="shared" ref="BN274:BN337" si="128">IF(BM274="",0,COUNTIF($BM$12:$BM$1011,BM274))</f>
        <v>0</v>
      </c>
      <c r="BO274" s="227">
        <f t="shared" si="110"/>
        <v>0</v>
      </c>
      <c r="BP274" s="208" t="str">
        <f t="shared" si="111"/>
        <v>＜従来枠＞0 ＜トップ性能枠＞0</v>
      </c>
      <c r="BQ274" s="208" t="str">
        <f>'新規登録用（本体）'!G274&amp;'新規登録用（本体）'!H274&amp;'新規登録用（本体）'!I274</f>
        <v/>
      </c>
      <c r="BR274" s="126" t="str">
        <f t="shared" ref="BR274:BR337" si="129">G274&amp;H274</f>
        <v/>
      </c>
      <c r="BS274" s="208" t="str">
        <f t="shared" si="107"/>
        <v/>
      </c>
      <c r="BT274" s="227">
        <f t="shared" si="118"/>
        <v>0</v>
      </c>
    </row>
    <row r="275" spans="1:72" s="208" customFormat="1" ht="25.35" customHeight="1" x14ac:dyDescent="0.2">
      <c r="A275" s="210">
        <f t="shared" si="112"/>
        <v>264</v>
      </c>
      <c r="B275" s="171" t="str">
        <f t="shared" si="108"/>
        <v/>
      </c>
      <c r="C275" s="44"/>
      <c r="D275" s="17" t="str">
        <f t="shared" si="113"/>
        <v/>
      </c>
      <c r="E275" s="17" t="str">
        <f t="shared" si="114"/>
        <v/>
      </c>
      <c r="F275" s="97"/>
      <c r="G275" s="16"/>
      <c r="H275" s="15"/>
      <c r="I275" s="17" t="str">
        <f>IF(OR(G275="",H275="",U275=""),"",IFERROR(VLOOKUP(G275&amp;H275&amp;U275,※編集不可※選択項目!$M$3:$R$51,5,FALSE),"該当なし"))</f>
        <v/>
      </c>
      <c r="J275" s="97"/>
      <c r="K275" s="15"/>
      <c r="L275" s="248"/>
      <c r="M275" s="15"/>
      <c r="N275" s="97"/>
      <c r="O275" s="97"/>
      <c r="P275" s="97"/>
      <c r="Q275" s="97"/>
      <c r="R275" s="97"/>
      <c r="S275" s="18" t="str">
        <f t="shared" si="121"/>
        <v/>
      </c>
      <c r="T275" s="15"/>
      <c r="U275" s="15"/>
      <c r="V275" s="15"/>
      <c r="W275" s="15"/>
      <c r="X275" s="15"/>
      <c r="Y275" s="15"/>
      <c r="Z275" s="16"/>
      <c r="AA275" s="16"/>
      <c r="AB275" s="101" t="str">
        <f>IF($C275&lt;&gt;"",※編集不可※選択項目!$J$2,"")</f>
        <v/>
      </c>
      <c r="AC275" s="23"/>
      <c r="AD275" s="97"/>
      <c r="AE275" s="99"/>
      <c r="AF275" s="201" t="str">
        <f t="shared" si="119"/>
        <v>-</v>
      </c>
      <c r="AG275" s="219"/>
      <c r="AH275" s="220"/>
      <c r="AI275" s="121" t="str">
        <f t="shared" si="115"/>
        <v/>
      </c>
      <c r="AJ275" s="221"/>
      <c r="AK275" s="222"/>
      <c r="AL275" s="223"/>
      <c r="AM275" s="224">
        <f>IFERROR(INDEX(※編集不可※選択項目!$R$3:$R$51,MATCH(BQ275,※編集不可※選択項目!$T$3:$T$51,0)),0)</f>
        <v>0</v>
      </c>
      <c r="AN275" s="224" t="str">
        <f t="shared" si="122"/>
        <v/>
      </c>
      <c r="AO275" s="224" t="str">
        <f>IF(BR275=※編集不可※選択項目!$L$3,VLOOKUP('新規登録用（本体）'!U275,※編集不可※選択項目!$P$2:$R$13,3,TRUE),AP275)</f>
        <v/>
      </c>
      <c r="AP275" s="224" t="str">
        <f>IF(BR275=※編集不可※選択項目!$L$15,VLOOKUP('新規登録用（本体）'!U275,※編集不可※選択項目!$P$14:$R$25,3,TRUE),AQ275)</f>
        <v/>
      </c>
      <c r="AQ275" s="224" t="str">
        <f>IF(BR275=※編集不可※選択項目!$L$27,VLOOKUP('新規登録用（本体）'!U275,※編集不可※選択項目!$P$26:$R$41,3,TRUE),AR275)</f>
        <v/>
      </c>
      <c r="AR275" s="224" t="str">
        <f>IF(BR275=※編集不可※選択項目!$L$43,VLOOKUP('新規登録用（本体）'!U275,※編集不可※選択項目!$P$42:$R$46,3,TRUE),AS275)</f>
        <v/>
      </c>
      <c r="AS275" s="224" t="str">
        <f>IF(BR275=※編集不可※選択項目!$L$48,VLOOKUP('新規登録用（本体）'!U275,※編集不可※選択項目!$P$47:$R$51,3,TRUE),"")</f>
        <v/>
      </c>
      <c r="AT275" s="225">
        <f>IFERROR(VLOOKUP(Y275&amp;G275&amp;H275,※編集不可※選択項目!X:Y,2,FALSE),0)</f>
        <v>0</v>
      </c>
      <c r="AU275" s="224">
        <f t="shared" si="116"/>
        <v>0</v>
      </c>
      <c r="AV275" s="224">
        <f>IFERROR(INDEX(※編集不可※選択項目!$S$3:$S$51,MATCH(BQ275,※編集不可※選択項目!$T$3:$T$51,0)),0)</f>
        <v>0</v>
      </c>
      <c r="AW275" s="224" t="str">
        <f t="shared" si="123"/>
        <v/>
      </c>
      <c r="AX275" s="224" t="str">
        <f>IF(BR275=※編集不可※選択項目!$L$3,VLOOKUP('新規登録用（本体）'!U275,※編集不可※選択項目!$P$2:$S$13,4,TRUE),AY275)</f>
        <v/>
      </c>
      <c r="AY275" s="224" t="str">
        <f>IF(BR275=※編集不可※選択項目!$L$15,VLOOKUP('新規登録用（本体）'!U275,※編集不可※選択項目!$P$14:$S$25,4,TRUE),AZ275)</f>
        <v/>
      </c>
      <c r="AZ275" s="224" t="str">
        <f>IF(BR275=※編集不可※選択項目!$L$27,VLOOKUP('新規登録用（本体）'!U275,※編集不可※選択項目!$P$26:$S$41,4,TRUE),BA275)</f>
        <v/>
      </c>
      <c r="BA275" s="224" t="str">
        <f>IF(BR275=※編集不可※選択項目!$L$43,VLOOKUP('新規登録用（本体）'!U275,※編集不可※選択項目!$P$42:$S$46,4,TRUE),BB275)</f>
        <v/>
      </c>
      <c r="BB275" s="224" t="str">
        <f>IF(BR275=※編集不可※選択項目!$L$48,VLOOKUP('新規登録用（本体）'!U275,※編集不可※選択項目!$P$47:$S$51,4,TRUE),"")</f>
        <v/>
      </c>
      <c r="BC275" s="225">
        <f>IFERROR(VLOOKUP(Y275&amp;G275&amp;H275,※編集不可※選択項目!X:Y,2,FALSE),0)</f>
        <v>0</v>
      </c>
      <c r="BD275" s="225">
        <f t="shared" si="117"/>
        <v>0</v>
      </c>
      <c r="BE275" s="225"/>
      <c r="BF275" s="225"/>
      <c r="BG275" s="225"/>
      <c r="BH275" s="225" t="str">
        <f t="shared" si="124"/>
        <v/>
      </c>
      <c r="BI275" s="226">
        <f t="shared" si="125"/>
        <v>0</v>
      </c>
      <c r="BJ275" s="226">
        <f t="shared" si="126"/>
        <v>0</v>
      </c>
      <c r="BK275" s="262">
        <f t="shared" si="120"/>
        <v>0</v>
      </c>
      <c r="BL275" s="226">
        <f t="shared" si="109"/>
        <v>0</v>
      </c>
      <c r="BM275" s="226" t="str">
        <f t="shared" si="127"/>
        <v/>
      </c>
      <c r="BN275" s="227">
        <f t="shared" si="128"/>
        <v>0</v>
      </c>
      <c r="BO275" s="227">
        <f t="shared" si="110"/>
        <v>0</v>
      </c>
      <c r="BP275" s="208" t="str">
        <f t="shared" si="111"/>
        <v>＜従来枠＞0 ＜トップ性能枠＞0</v>
      </c>
      <c r="BQ275" s="208" t="str">
        <f>'新規登録用（本体）'!G275&amp;'新規登録用（本体）'!H275&amp;'新規登録用（本体）'!I275</f>
        <v/>
      </c>
      <c r="BR275" s="126" t="str">
        <f t="shared" si="129"/>
        <v/>
      </c>
      <c r="BS275" s="208" t="str">
        <f t="shared" ref="BS275:BS338" si="130">IF(J275="","",TEXT(J275&amp;T275&amp;U275&amp;V275&amp;W275&amp;X275,"G/標準"))</f>
        <v/>
      </c>
      <c r="BT275" s="227">
        <f t="shared" si="118"/>
        <v>0</v>
      </c>
    </row>
    <row r="276" spans="1:72" s="208" customFormat="1" ht="25.35" customHeight="1" x14ac:dyDescent="0.2">
      <c r="A276" s="210">
        <f t="shared" si="112"/>
        <v>265</v>
      </c>
      <c r="B276" s="171" t="str">
        <f t="shared" si="108"/>
        <v/>
      </c>
      <c r="C276" s="44"/>
      <c r="D276" s="17" t="str">
        <f t="shared" si="113"/>
        <v/>
      </c>
      <c r="E276" s="17" t="str">
        <f t="shared" si="114"/>
        <v/>
      </c>
      <c r="F276" s="97"/>
      <c r="G276" s="16"/>
      <c r="H276" s="15"/>
      <c r="I276" s="17" t="str">
        <f>IF(OR(G276="",H276="",U276=""),"",IFERROR(VLOOKUP(G276&amp;H276&amp;U276,※編集不可※選択項目!$M$3:$R$51,5,FALSE),"該当なし"))</f>
        <v/>
      </c>
      <c r="J276" s="97"/>
      <c r="K276" s="15"/>
      <c r="L276" s="248"/>
      <c r="M276" s="15"/>
      <c r="N276" s="97"/>
      <c r="O276" s="97"/>
      <c r="P276" s="97"/>
      <c r="Q276" s="97"/>
      <c r="R276" s="97"/>
      <c r="S276" s="18" t="str">
        <f t="shared" si="121"/>
        <v/>
      </c>
      <c r="T276" s="15"/>
      <c r="U276" s="15"/>
      <c r="V276" s="15"/>
      <c r="W276" s="15"/>
      <c r="X276" s="15"/>
      <c r="Y276" s="15"/>
      <c r="Z276" s="16"/>
      <c r="AA276" s="16"/>
      <c r="AB276" s="101" t="str">
        <f>IF($C276&lt;&gt;"",※編集不可※選択項目!$J$2,"")</f>
        <v/>
      </c>
      <c r="AC276" s="23"/>
      <c r="AD276" s="97"/>
      <c r="AE276" s="99"/>
      <c r="AF276" s="201" t="str">
        <f t="shared" si="119"/>
        <v>-</v>
      </c>
      <c r="AG276" s="219"/>
      <c r="AH276" s="220"/>
      <c r="AI276" s="121" t="str">
        <f t="shared" si="115"/>
        <v/>
      </c>
      <c r="AJ276" s="221"/>
      <c r="AK276" s="222"/>
      <c r="AL276" s="223"/>
      <c r="AM276" s="224">
        <f>IFERROR(INDEX(※編集不可※選択項目!$R$3:$R$51,MATCH(BQ276,※編集不可※選択項目!$T$3:$T$51,0)),0)</f>
        <v>0</v>
      </c>
      <c r="AN276" s="224" t="str">
        <f t="shared" si="122"/>
        <v/>
      </c>
      <c r="AO276" s="224" t="str">
        <f>IF(BR276=※編集不可※選択項目!$L$3,VLOOKUP('新規登録用（本体）'!U276,※編集不可※選択項目!$P$2:$R$13,3,TRUE),AP276)</f>
        <v/>
      </c>
      <c r="AP276" s="224" t="str">
        <f>IF(BR276=※編集不可※選択項目!$L$15,VLOOKUP('新規登録用（本体）'!U276,※編集不可※選択項目!$P$14:$R$25,3,TRUE),AQ276)</f>
        <v/>
      </c>
      <c r="AQ276" s="224" t="str">
        <f>IF(BR276=※編集不可※選択項目!$L$27,VLOOKUP('新規登録用（本体）'!U276,※編集不可※選択項目!$P$26:$R$41,3,TRUE),AR276)</f>
        <v/>
      </c>
      <c r="AR276" s="224" t="str">
        <f>IF(BR276=※編集不可※選択項目!$L$43,VLOOKUP('新規登録用（本体）'!U276,※編集不可※選択項目!$P$42:$R$46,3,TRUE),AS276)</f>
        <v/>
      </c>
      <c r="AS276" s="224" t="str">
        <f>IF(BR276=※編集不可※選択項目!$L$48,VLOOKUP('新規登録用（本体）'!U276,※編集不可※選択項目!$P$47:$R$51,3,TRUE),"")</f>
        <v/>
      </c>
      <c r="AT276" s="225">
        <f>IFERROR(VLOOKUP(Y276&amp;G276&amp;H276,※編集不可※選択項目!X:Y,2,FALSE),0)</f>
        <v>0</v>
      </c>
      <c r="AU276" s="224">
        <f t="shared" si="116"/>
        <v>0</v>
      </c>
      <c r="AV276" s="224">
        <f>IFERROR(INDEX(※編集不可※選択項目!$S$3:$S$51,MATCH(BQ276,※編集不可※選択項目!$T$3:$T$51,0)),0)</f>
        <v>0</v>
      </c>
      <c r="AW276" s="224" t="str">
        <f t="shared" si="123"/>
        <v/>
      </c>
      <c r="AX276" s="224" t="str">
        <f>IF(BR276=※編集不可※選択項目!$L$3,VLOOKUP('新規登録用（本体）'!U276,※編集不可※選択項目!$P$2:$S$13,4,TRUE),AY276)</f>
        <v/>
      </c>
      <c r="AY276" s="224" t="str">
        <f>IF(BR276=※編集不可※選択項目!$L$15,VLOOKUP('新規登録用（本体）'!U276,※編集不可※選択項目!$P$14:$S$25,4,TRUE),AZ276)</f>
        <v/>
      </c>
      <c r="AZ276" s="224" t="str">
        <f>IF(BR276=※編集不可※選択項目!$L$27,VLOOKUP('新規登録用（本体）'!U276,※編集不可※選択項目!$P$26:$S$41,4,TRUE),BA276)</f>
        <v/>
      </c>
      <c r="BA276" s="224" t="str">
        <f>IF(BR276=※編集不可※選択項目!$L$43,VLOOKUP('新規登録用（本体）'!U276,※編集不可※選択項目!$P$42:$S$46,4,TRUE),BB276)</f>
        <v/>
      </c>
      <c r="BB276" s="224" t="str">
        <f>IF(BR276=※編集不可※選択項目!$L$48,VLOOKUP('新規登録用（本体）'!U276,※編集不可※選択項目!$P$47:$S$51,4,TRUE),"")</f>
        <v/>
      </c>
      <c r="BC276" s="225">
        <f>IFERROR(VLOOKUP(Y276&amp;G276&amp;H276,※編集不可※選択項目!X:Y,2,FALSE),0)</f>
        <v>0</v>
      </c>
      <c r="BD276" s="225">
        <f t="shared" si="117"/>
        <v>0</v>
      </c>
      <c r="BE276" s="225"/>
      <c r="BF276" s="225"/>
      <c r="BG276" s="225"/>
      <c r="BH276" s="225" t="str">
        <f t="shared" si="124"/>
        <v/>
      </c>
      <c r="BI276" s="226">
        <f t="shared" si="125"/>
        <v>0</v>
      </c>
      <c r="BJ276" s="226">
        <f t="shared" si="126"/>
        <v>0</v>
      </c>
      <c r="BK276" s="262">
        <f t="shared" si="120"/>
        <v>0</v>
      </c>
      <c r="BL276" s="226">
        <f t="shared" si="109"/>
        <v>0</v>
      </c>
      <c r="BM276" s="226" t="str">
        <f t="shared" si="127"/>
        <v/>
      </c>
      <c r="BN276" s="227">
        <f t="shared" si="128"/>
        <v>0</v>
      </c>
      <c r="BO276" s="227">
        <f t="shared" si="110"/>
        <v>0</v>
      </c>
      <c r="BP276" s="208" t="str">
        <f t="shared" si="111"/>
        <v>＜従来枠＞0 ＜トップ性能枠＞0</v>
      </c>
      <c r="BQ276" s="208" t="str">
        <f>'新規登録用（本体）'!G276&amp;'新規登録用（本体）'!H276&amp;'新規登録用（本体）'!I276</f>
        <v/>
      </c>
      <c r="BR276" s="126" t="str">
        <f t="shared" si="129"/>
        <v/>
      </c>
      <c r="BS276" s="208" t="str">
        <f t="shared" si="130"/>
        <v/>
      </c>
      <c r="BT276" s="227">
        <f t="shared" si="118"/>
        <v>0</v>
      </c>
    </row>
    <row r="277" spans="1:72" s="208" customFormat="1" ht="25.35" customHeight="1" x14ac:dyDescent="0.2">
      <c r="A277" s="210">
        <f t="shared" si="112"/>
        <v>266</v>
      </c>
      <c r="B277" s="171" t="str">
        <f t="shared" si="108"/>
        <v/>
      </c>
      <c r="C277" s="44"/>
      <c r="D277" s="17" t="str">
        <f t="shared" si="113"/>
        <v/>
      </c>
      <c r="E277" s="17" t="str">
        <f t="shared" si="114"/>
        <v/>
      </c>
      <c r="F277" s="97"/>
      <c r="G277" s="16"/>
      <c r="H277" s="15"/>
      <c r="I277" s="17" t="str">
        <f>IF(OR(G277="",H277="",U277=""),"",IFERROR(VLOOKUP(G277&amp;H277&amp;U277,※編集不可※選択項目!$M$3:$R$51,5,FALSE),"該当なし"))</f>
        <v/>
      </c>
      <c r="J277" s="97"/>
      <c r="K277" s="15"/>
      <c r="L277" s="248"/>
      <c r="M277" s="15"/>
      <c r="N277" s="97"/>
      <c r="O277" s="97"/>
      <c r="P277" s="97"/>
      <c r="Q277" s="97"/>
      <c r="R277" s="97"/>
      <c r="S277" s="18" t="str">
        <f t="shared" si="121"/>
        <v/>
      </c>
      <c r="T277" s="15"/>
      <c r="U277" s="15"/>
      <c r="V277" s="15"/>
      <c r="W277" s="15"/>
      <c r="X277" s="15"/>
      <c r="Y277" s="15"/>
      <c r="Z277" s="16"/>
      <c r="AA277" s="16"/>
      <c r="AB277" s="101" t="str">
        <f>IF($C277&lt;&gt;"",※編集不可※選択項目!$J$2,"")</f>
        <v/>
      </c>
      <c r="AC277" s="23"/>
      <c r="AD277" s="97"/>
      <c r="AE277" s="99"/>
      <c r="AF277" s="201" t="str">
        <f t="shared" si="119"/>
        <v>-</v>
      </c>
      <c r="AG277" s="219"/>
      <c r="AH277" s="220"/>
      <c r="AI277" s="121" t="str">
        <f t="shared" si="115"/>
        <v/>
      </c>
      <c r="AJ277" s="221"/>
      <c r="AK277" s="222"/>
      <c r="AL277" s="223"/>
      <c r="AM277" s="224">
        <f>IFERROR(INDEX(※編集不可※選択項目!$R$3:$R$51,MATCH(BQ277,※編集不可※選択項目!$T$3:$T$51,0)),0)</f>
        <v>0</v>
      </c>
      <c r="AN277" s="224" t="str">
        <f t="shared" si="122"/>
        <v/>
      </c>
      <c r="AO277" s="224" t="str">
        <f>IF(BR277=※編集不可※選択項目!$L$3,VLOOKUP('新規登録用（本体）'!U277,※編集不可※選択項目!$P$2:$R$13,3,TRUE),AP277)</f>
        <v/>
      </c>
      <c r="AP277" s="224" t="str">
        <f>IF(BR277=※編集不可※選択項目!$L$15,VLOOKUP('新規登録用（本体）'!U277,※編集不可※選択項目!$P$14:$R$25,3,TRUE),AQ277)</f>
        <v/>
      </c>
      <c r="AQ277" s="224" t="str">
        <f>IF(BR277=※編集不可※選択項目!$L$27,VLOOKUP('新規登録用（本体）'!U277,※編集不可※選択項目!$P$26:$R$41,3,TRUE),AR277)</f>
        <v/>
      </c>
      <c r="AR277" s="224" t="str">
        <f>IF(BR277=※編集不可※選択項目!$L$43,VLOOKUP('新規登録用（本体）'!U277,※編集不可※選択項目!$P$42:$R$46,3,TRUE),AS277)</f>
        <v/>
      </c>
      <c r="AS277" s="224" t="str">
        <f>IF(BR277=※編集不可※選択項目!$L$48,VLOOKUP('新規登録用（本体）'!U277,※編集不可※選択項目!$P$47:$R$51,3,TRUE),"")</f>
        <v/>
      </c>
      <c r="AT277" s="225">
        <f>IFERROR(VLOOKUP(Y277&amp;G277&amp;H277,※編集不可※選択項目!X:Y,2,FALSE),0)</f>
        <v>0</v>
      </c>
      <c r="AU277" s="224">
        <f t="shared" si="116"/>
        <v>0</v>
      </c>
      <c r="AV277" s="224">
        <f>IFERROR(INDEX(※編集不可※選択項目!$S$3:$S$51,MATCH(BQ277,※編集不可※選択項目!$T$3:$T$51,0)),0)</f>
        <v>0</v>
      </c>
      <c r="AW277" s="224" t="str">
        <f t="shared" si="123"/>
        <v/>
      </c>
      <c r="AX277" s="224" t="str">
        <f>IF(BR277=※編集不可※選択項目!$L$3,VLOOKUP('新規登録用（本体）'!U277,※編集不可※選択項目!$P$2:$S$13,4,TRUE),AY277)</f>
        <v/>
      </c>
      <c r="AY277" s="224" t="str">
        <f>IF(BR277=※編集不可※選択項目!$L$15,VLOOKUP('新規登録用（本体）'!U277,※編集不可※選択項目!$P$14:$S$25,4,TRUE),AZ277)</f>
        <v/>
      </c>
      <c r="AZ277" s="224" t="str">
        <f>IF(BR277=※編集不可※選択項目!$L$27,VLOOKUP('新規登録用（本体）'!U277,※編集不可※選択項目!$P$26:$S$41,4,TRUE),BA277)</f>
        <v/>
      </c>
      <c r="BA277" s="224" t="str">
        <f>IF(BR277=※編集不可※選択項目!$L$43,VLOOKUP('新規登録用（本体）'!U277,※編集不可※選択項目!$P$42:$S$46,4,TRUE),BB277)</f>
        <v/>
      </c>
      <c r="BB277" s="224" t="str">
        <f>IF(BR277=※編集不可※選択項目!$L$48,VLOOKUP('新規登録用（本体）'!U277,※編集不可※選択項目!$P$47:$S$51,4,TRUE),"")</f>
        <v/>
      </c>
      <c r="BC277" s="225">
        <f>IFERROR(VLOOKUP(Y277&amp;G277&amp;H277,※編集不可※選択項目!X:Y,2,FALSE),0)</f>
        <v>0</v>
      </c>
      <c r="BD277" s="225">
        <f t="shared" si="117"/>
        <v>0</v>
      </c>
      <c r="BE277" s="225"/>
      <c r="BF277" s="225"/>
      <c r="BG277" s="225"/>
      <c r="BH277" s="225" t="str">
        <f t="shared" si="124"/>
        <v/>
      </c>
      <c r="BI277" s="226">
        <f t="shared" si="125"/>
        <v>0</v>
      </c>
      <c r="BJ277" s="226">
        <f t="shared" si="126"/>
        <v>0</v>
      </c>
      <c r="BK277" s="262">
        <f t="shared" si="120"/>
        <v>0</v>
      </c>
      <c r="BL277" s="226">
        <f t="shared" si="109"/>
        <v>0</v>
      </c>
      <c r="BM277" s="226" t="str">
        <f t="shared" si="127"/>
        <v/>
      </c>
      <c r="BN277" s="227">
        <f t="shared" si="128"/>
        <v>0</v>
      </c>
      <c r="BO277" s="227">
        <f t="shared" si="110"/>
        <v>0</v>
      </c>
      <c r="BP277" s="208" t="str">
        <f t="shared" si="111"/>
        <v>＜従来枠＞0 ＜トップ性能枠＞0</v>
      </c>
      <c r="BQ277" s="208" t="str">
        <f>'新規登録用（本体）'!G277&amp;'新規登録用（本体）'!H277&amp;'新規登録用（本体）'!I277</f>
        <v/>
      </c>
      <c r="BR277" s="126" t="str">
        <f t="shared" si="129"/>
        <v/>
      </c>
      <c r="BS277" s="208" t="str">
        <f t="shared" si="130"/>
        <v/>
      </c>
      <c r="BT277" s="227">
        <f t="shared" si="118"/>
        <v>0</v>
      </c>
    </row>
    <row r="278" spans="1:72" s="208" customFormat="1" ht="25.35" customHeight="1" x14ac:dyDescent="0.2">
      <c r="A278" s="210">
        <f t="shared" si="112"/>
        <v>267</v>
      </c>
      <c r="B278" s="171" t="str">
        <f t="shared" si="108"/>
        <v/>
      </c>
      <c r="C278" s="44"/>
      <c r="D278" s="17" t="str">
        <f t="shared" si="113"/>
        <v/>
      </c>
      <c r="E278" s="17" t="str">
        <f t="shared" si="114"/>
        <v/>
      </c>
      <c r="F278" s="97"/>
      <c r="G278" s="16"/>
      <c r="H278" s="15"/>
      <c r="I278" s="17" t="str">
        <f>IF(OR(G278="",H278="",U278=""),"",IFERROR(VLOOKUP(G278&amp;H278&amp;U278,※編集不可※選択項目!$M$3:$R$51,5,FALSE),"該当なし"))</f>
        <v/>
      </c>
      <c r="J278" s="97"/>
      <c r="K278" s="15"/>
      <c r="L278" s="248"/>
      <c r="M278" s="15"/>
      <c r="N278" s="97"/>
      <c r="O278" s="97"/>
      <c r="P278" s="97"/>
      <c r="Q278" s="97"/>
      <c r="R278" s="97"/>
      <c r="S278" s="18" t="str">
        <f t="shared" si="121"/>
        <v/>
      </c>
      <c r="T278" s="15"/>
      <c r="U278" s="15"/>
      <c r="V278" s="15"/>
      <c r="W278" s="15"/>
      <c r="X278" s="15"/>
      <c r="Y278" s="15"/>
      <c r="Z278" s="16"/>
      <c r="AA278" s="16"/>
      <c r="AB278" s="101" t="str">
        <f>IF($C278&lt;&gt;"",※編集不可※選択項目!$J$2,"")</f>
        <v/>
      </c>
      <c r="AC278" s="23"/>
      <c r="AD278" s="97"/>
      <c r="AE278" s="99"/>
      <c r="AF278" s="201" t="str">
        <f t="shared" si="119"/>
        <v>-</v>
      </c>
      <c r="AG278" s="219"/>
      <c r="AH278" s="220"/>
      <c r="AI278" s="121" t="str">
        <f t="shared" si="115"/>
        <v/>
      </c>
      <c r="AJ278" s="221"/>
      <c r="AK278" s="222"/>
      <c r="AL278" s="223"/>
      <c r="AM278" s="224">
        <f>IFERROR(INDEX(※編集不可※選択項目!$R$3:$R$51,MATCH(BQ278,※編集不可※選択項目!$T$3:$T$51,0)),0)</f>
        <v>0</v>
      </c>
      <c r="AN278" s="224" t="str">
        <f t="shared" si="122"/>
        <v/>
      </c>
      <c r="AO278" s="224" t="str">
        <f>IF(BR278=※編集不可※選択項目!$L$3,VLOOKUP('新規登録用（本体）'!U278,※編集不可※選択項目!$P$2:$R$13,3,TRUE),AP278)</f>
        <v/>
      </c>
      <c r="AP278" s="224" t="str">
        <f>IF(BR278=※編集不可※選択項目!$L$15,VLOOKUP('新規登録用（本体）'!U278,※編集不可※選択項目!$P$14:$R$25,3,TRUE),AQ278)</f>
        <v/>
      </c>
      <c r="AQ278" s="224" t="str">
        <f>IF(BR278=※編集不可※選択項目!$L$27,VLOOKUP('新規登録用（本体）'!U278,※編集不可※選択項目!$P$26:$R$41,3,TRUE),AR278)</f>
        <v/>
      </c>
      <c r="AR278" s="224" t="str">
        <f>IF(BR278=※編集不可※選択項目!$L$43,VLOOKUP('新規登録用（本体）'!U278,※編集不可※選択項目!$P$42:$R$46,3,TRUE),AS278)</f>
        <v/>
      </c>
      <c r="AS278" s="224" t="str">
        <f>IF(BR278=※編集不可※選択項目!$L$48,VLOOKUP('新規登録用（本体）'!U278,※編集不可※選択項目!$P$47:$R$51,3,TRUE),"")</f>
        <v/>
      </c>
      <c r="AT278" s="225">
        <f>IFERROR(VLOOKUP(Y278&amp;G278&amp;H278,※編集不可※選択項目!X:Y,2,FALSE),0)</f>
        <v>0</v>
      </c>
      <c r="AU278" s="224">
        <f t="shared" si="116"/>
        <v>0</v>
      </c>
      <c r="AV278" s="224">
        <f>IFERROR(INDEX(※編集不可※選択項目!$S$3:$S$51,MATCH(BQ278,※編集不可※選択項目!$T$3:$T$51,0)),0)</f>
        <v>0</v>
      </c>
      <c r="AW278" s="224" t="str">
        <f t="shared" si="123"/>
        <v/>
      </c>
      <c r="AX278" s="224" t="str">
        <f>IF(BR278=※編集不可※選択項目!$L$3,VLOOKUP('新規登録用（本体）'!U278,※編集不可※選択項目!$P$2:$S$13,4,TRUE),AY278)</f>
        <v/>
      </c>
      <c r="AY278" s="224" t="str">
        <f>IF(BR278=※編集不可※選択項目!$L$15,VLOOKUP('新規登録用（本体）'!U278,※編集不可※選択項目!$P$14:$S$25,4,TRUE),AZ278)</f>
        <v/>
      </c>
      <c r="AZ278" s="224" t="str">
        <f>IF(BR278=※編集不可※選択項目!$L$27,VLOOKUP('新規登録用（本体）'!U278,※編集不可※選択項目!$P$26:$S$41,4,TRUE),BA278)</f>
        <v/>
      </c>
      <c r="BA278" s="224" t="str">
        <f>IF(BR278=※編集不可※選択項目!$L$43,VLOOKUP('新規登録用（本体）'!U278,※編集不可※選択項目!$P$42:$S$46,4,TRUE),BB278)</f>
        <v/>
      </c>
      <c r="BB278" s="224" t="str">
        <f>IF(BR278=※編集不可※選択項目!$L$48,VLOOKUP('新規登録用（本体）'!U278,※編集不可※選択項目!$P$47:$S$51,4,TRUE),"")</f>
        <v/>
      </c>
      <c r="BC278" s="225">
        <f>IFERROR(VLOOKUP(Y278&amp;G278&amp;H278,※編集不可※選択項目!X:Y,2,FALSE),0)</f>
        <v>0</v>
      </c>
      <c r="BD278" s="225">
        <f t="shared" si="117"/>
        <v>0</v>
      </c>
      <c r="BE278" s="225"/>
      <c r="BF278" s="225"/>
      <c r="BG278" s="225"/>
      <c r="BH278" s="225" t="str">
        <f t="shared" si="124"/>
        <v/>
      </c>
      <c r="BI278" s="226">
        <f t="shared" si="125"/>
        <v>0</v>
      </c>
      <c r="BJ278" s="226">
        <f t="shared" si="126"/>
        <v>0</v>
      </c>
      <c r="BK278" s="262">
        <f t="shared" si="120"/>
        <v>0</v>
      </c>
      <c r="BL278" s="226">
        <f t="shared" si="109"/>
        <v>0</v>
      </c>
      <c r="BM278" s="226" t="str">
        <f t="shared" si="127"/>
        <v/>
      </c>
      <c r="BN278" s="227">
        <f t="shared" si="128"/>
        <v>0</v>
      </c>
      <c r="BO278" s="227">
        <f t="shared" si="110"/>
        <v>0</v>
      </c>
      <c r="BP278" s="208" t="str">
        <f t="shared" si="111"/>
        <v>＜従来枠＞0 ＜トップ性能枠＞0</v>
      </c>
      <c r="BQ278" s="208" t="str">
        <f>'新規登録用（本体）'!G278&amp;'新規登録用（本体）'!H278&amp;'新規登録用（本体）'!I278</f>
        <v/>
      </c>
      <c r="BR278" s="126" t="str">
        <f t="shared" si="129"/>
        <v/>
      </c>
      <c r="BS278" s="208" t="str">
        <f t="shared" si="130"/>
        <v/>
      </c>
      <c r="BT278" s="227">
        <f t="shared" si="118"/>
        <v>0</v>
      </c>
    </row>
    <row r="279" spans="1:72" s="208" customFormat="1" ht="25.35" customHeight="1" x14ac:dyDescent="0.2">
      <c r="A279" s="210">
        <f t="shared" si="112"/>
        <v>268</v>
      </c>
      <c r="B279" s="171" t="str">
        <f t="shared" si="108"/>
        <v/>
      </c>
      <c r="C279" s="44"/>
      <c r="D279" s="17" t="str">
        <f t="shared" si="113"/>
        <v/>
      </c>
      <c r="E279" s="17" t="str">
        <f t="shared" si="114"/>
        <v/>
      </c>
      <c r="F279" s="97"/>
      <c r="G279" s="16"/>
      <c r="H279" s="15"/>
      <c r="I279" s="17" t="str">
        <f>IF(OR(G279="",H279="",U279=""),"",IFERROR(VLOOKUP(G279&amp;H279&amp;U279,※編集不可※選択項目!$M$3:$R$51,5,FALSE),"該当なし"))</f>
        <v/>
      </c>
      <c r="J279" s="97"/>
      <c r="K279" s="15"/>
      <c r="L279" s="248"/>
      <c r="M279" s="15"/>
      <c r="N279" s="97"/>
      <c r="O279" s="97"/>
      <c r="P279" s="97"/>
      <c r="Q279" s="97"/>
      <c r="R279" s="97"/>
      <c r="S279" s="18" t="str">
        <f t="shared" si="121"/>
        <v/>
      </c>
      <c r="T279" s="15"/>
      <c r="U279" s="15"/>
      <c r="V279" s="15"/>
      <c r="W279" s="15"/>
      <c r="X279" s="15"/>
      <c r="Y279" s="15"/>
      <c r="Z279" s="16"/>
      <c r="AA279" s="16"/>
      <c r="AB279" s="101" t="str">
        <f>IF($C279&lt;&gt;"",※編集不可※選択項目!$J$2,"")</f>
        <v/>
      </c>
      <c r="AC279" s="23"/>
      <c r="AD279" s="97"/>
      <c r="AE279" s="99"/>
      <c r="AF279" s="201" t="str">
        <f t="shared" si="119"/>
        <v>-</v>
      </c>
      <c r="AG279" s="219"/>
      <c r="AH279" s="220"/>
      <c r="AI279" s="121" t="str">
        <f t="shared" si="115"/>
        <v/>
      </c>
      <c r="AJ279" s="221"/>
      <c r="AK279" s="222"/>
      <c r="AL279" s="223"/>
      <c r="AM279" s="224">
        <f>IFERROR(INDEX(※編集不可※選択項目!$R$3:$R$51,MATCH(BQ279,※編集不可※選択項目!$T$3:$T$51,0)),0)</f>
        <v>0</v>
      </c>
      <c r="AN279" s="224" t="str">
        <f t="shared" si="122"/>
        <v/>
      </c>
      <c r="AO279" s="224" t="str">
        <f>IF(BR279=※編集不可※選択項目!$L$3,VLOOKUP('新規登録用（本体）'!U279,※編集不可※選択項目!$P$2:$R$13,3,TRUE),AP279)</f>
        <v/>
      </c>
      <c r="AP279" s="224" t="str">
        <f>IF(BR279=※編集不可※選択項目!$L$15,VLOOKUP('新規登録用（本体）'!U279,※編集不可※選択項目!$P$14:$R$25,3,TRUE),AQ279)</f>
        <v/>
      </c>
      <c r="AQ279" s="224" t="str">
        <f>IF(BR279=※編集不可※選択項目!$L$27,VLOOKUP('新規登録用（本体）'!U279,※編集不可※選択項目!$P$26:$R$41,3,TRUE),AR279)</f>
        <v/>
      </c>
      <c r="AR279" s="224" t="str">
        <f>IF(BR279=※編集不可※選択項目!$L$43,VLOOKUP('新規登録用（本体）'!U279,※編集不可※選択項目!$P$42:$R$46,3,TRUE),AS279)</f>
        <v/>
      </c>
      <c r="AS279" s="224" t="str">
        <f>IF(BR279=※編集不可※選択項目!$L$48,VLOOKUP('新規登録用（本体）'!U279,※編集不可※選択項目!$P$47:$R$51,3,TRUE),"")</f>
        <v/>
      </c>
      <c r="AT279" s="225">
        <f>IFERROR(VLOOKUP(Y279&amp;G279&amp;H279,※編集不可※選択項目!X:Y,2,FALSE),0)</f>
        <v>0</v>
      </c>
      <c r="AU279" s="224">
        <f t="shared" si="116"/>
        <v>0</v>
      </c>
      <c r="AV279" s="224">
        <f>IFERROR(INDEX(※編集不可※選択項目!$S$3:$S$51,MATCH(BQ279,※編集不可※選択項目!$T$3:$T$51,0)),0)</f>
        <v>0</v>
      </c>
      <c r="AW279" s="224" t="str">
        <f t="shared" si="123"/>
        <v/>
      </c>
      <c r="AX279" s="224" t="str">
        <f>IF(BR279=※編集不可※選択項目!$L$3,VLOOKUP('新規登録用（本体）'!U279,※編集不可※選択項目!$P$2:$S$13,4,TRUE),AY279)</f>
        <v/>
      </c>
      <c r="AY279" s="224" t="str">
        <f>IF(BR279=※編集不可※選択項目!$L$15,VLOOKUP('新規登録用（本体）'!U279,※編集不可※選択項目!$P$14:$S$25,4,TRUE),AZ279)</f>
        <v/>
      </c>
      <c r="AZ279" s="224" t="str">
        <f>IF(BR279=※編集不可※選択項目!$L$27,VLOOKUP('新規登録用（本体）'!U279,※編集不可※選択項目!$P$26:$S$41,4,TRUE),BA279)</f>
        <v/>
      </c>
      <c r="BA279" s="224" t="str">
        <f>IF(BR279=※編集不可※選択項目!$L$43,VLOOKUP('新規登録用（本体）'!U279,※編集不可※選択項目!$P$42:$S$46,4,TRUE),BB279)</f>
        <v/>
      </c>
      <c r="BB279" s="224" t="str">
        <f>IF(BR279=※編集不可※選択項目!$L$48,VLOOKUP('新規登録用（本体）'!U279,※編集不可※選択項目!$P$47:$S$51,4,TRUE),"")</f>
        <v/>
      </c>
      <c r="BC279" s="225">
        <f>IFERROR(VLOOKUP(Y279&amp;G279&amp;H279,※編集不可※選択項目!X:Y,2,FALSE),0)</f>
        <v>0</v>
      </c>
      <c r="BD279" s="225">
        <f t="shared" si="117"/>
        <v>0</v>
      </c>
      <c r="BE279" s="225"/>
      <c r="BF279" s="225"/>
      <c r="BG279" s="225"/>
      <c r="BH279" s="225" t="str">
        <f t="shared" si="124"/>
        <v/>
      </c>
      <c r="BI279" s="226">
        <f t="shared" si="125"/>
        <v>0</v>
      </c>
      <c r="BJ279" s="226">
        <f t="shared" si="126"/>
        <v>0</v>
      </c>
      <c r="BK279" s="262">
        <f t="shared" si="120"/>
        <v>0</v>
      </c>
      <c r="BL279" s="226">
        <f t="shared" si="109"/>
        <v>0</v>
      </c>
      <c r="BM279" s="226" t="str">
        <f t="shared" si="127"/>
        <v/>
      </c>
      <c r="BN279" s="227">
        <f t="shared" si="128"/>
        <v>0</v>
      </c>
      <c r="BO279" s="227">
        <f t="shared" si="110"/>
        <v>0</v>
      </c>
      <c r="BP279" s="208" t="str">
        <f t="shared" si="111"/>
        <v>＜従来枠＞0 ＜トップ性能枠＞0</v>
      </c>
      <c r="BQ279" s="208" t="str">
        <f>'新規登録用（本体）'!G279&amp;'新規登録用（本体）'!H279&amp;'新規登録用（本体）'!I279</f>
        <v/>
      </c>
      <c r="BR279" s="126" t="str">
        <f t="shared" si="129"/>
        <v/>
      </c>
      <c r="BS279" s="208" t="str">
        <f t="shared" si="130"/>
        <v/>
      </c>
      <c r="BT279" s="227">
        <f t="shared" si="118"/>
        <v>0</v>
      </c>
    </row>
    <row r="280" spans="1:72" s="208" customFormat="1" ht="25.35" customHeight="1" x14ac:dyDescent="0.2">
      <c r="A280" s="210">
        <f t="shared" si="112"/>
        <v>269</v>
      </c>
      <c r="B280" s="171" t="str">
        <f t="shared" si="108"/>
        <v/>
      </c>
      <c r="C280" s="44"/>
      <c r="D280" s="17" t="str">
        <f t="shared" si="113"/>
        <v/>
      </c>
      <c r="E280" s="17" t="str">
        <f t="shared" si="114"/>
        <v/>
      </c>
      <c r="F280" s="97"/>
      <c r="G280" s="16"/>
      <c r="H280" s="15"/>
      <c r="I280" s="17" t="str">
        <f>IF(OR(G280="",H280="",U280=""),"",IFERROR(VLOOKUP(G280&amp;H280&amp;U280,※編集不可※選択項目!$M$3:$R$51,5,FALSE),"該当なし"))</f>
        <v/>
      </c>
      <c r="J280" s="97"/>
      <c r="K280" s="15"/>
      <c r="L280" s="248"/>
      <c r="M280" s="15"/>
      <c r="N280" s="97"/>
      <c r="O280" s="97"/>
      <c r="P280" s="97"/>
      <c r="Q280" s="97"/>
      <c r="R280" s="97"/>
      <c r="S280" s="18" t="str">
        <f t="shared" si="121"/>
        <v/>
      </c>
      <c r="T280" s="15"/>
      <c r="U280" s="15"/>
      <c r="V280" s="15"/>
      <c r="W280" s="15"/>
      <c r="X280" s="15"/>
      <c r="Y280" s="15"/>
      <c r="Z280" s="16"/>
      <c r="AA280" s="16"/>
      <c r="AB280" s="101" t="str">
        <f>IF($C280&lt;&gt;"",※編集不可※選択項目!$J$2,"")</f>
        <v/>
      </c>
      <c r="AC280" s="23"/>
      <c r="AD280" s="97"/>
      <c r="AE280" s="99"/>
      <c r="AF280" s="201" t="str">
        <f t="shared" si="119"/>
        <v>-</v>
      </c>
      <c r="AG280" s="219"/>
      <c r="AH280" s="220"/>
      <c r="AI280" s="121" t="str">
        <f t="shared" si="115"/>
        <v/>
      </c>
      <c r="AJ280" s="221"/>
      <c r="AK280" s="222"/>
      <c r="AL280" s="223"/>
      <c r="AM280" s="224">
        <f>IFERROR(INDEX(※編集不可※選択項目!$R$3:$R$51,MATCH(BQ280,※編集不可※選択項目!$T$3:$T$51,0)),0)</f>
        <v>0</v>
      </c>
      <c r="AN280" s="224" t="str">
        <f t="shared" si="122"/>
        <v/>
      </c>
      <c r="AO280" s="224" t="str">
        <f>IF(BR280=※編集不可※選択項目!$L$3,VLOOKUP('新規登録用（本体）'!U280,※編集不可※選択項目!$P$2:$R$13,3,TRUE),AP280)</f>
        <v/>
      </c>
      <c r="AP280" s="224" t="str">
        <f>IF(BR280=※編集不可※選択項目!$L$15,VLOOKUP('新規登録用（本体）'!U280,※編集不可※選択項目!$P$14:$R$25,3,TRUE),AQ280)</f>
        <v/>
      </c>
      <c r="AQ280" s="224" t="str">
        <f>IF(BR280=※編集不可※選択項目!$L$27,VLOOKUP('新規登録用（本体）'!U280,※編集不可※選択項目!$P$26:$R$41,3,TRUE),AR280)</f>
        <v/>
      </c>
      <c r="AR280" s="224" t="str">
        <f>IF(BR280=※編集不可※選択項目!$L$43,VLOOKUP('新規登録用（本体）'!U280,※編集不可※選択項目!$P$42:$R$46,3,TRUE),AS280)</f>
        <v/>
      </c>
      <c r="AS280" s="224" t="str">
        <f>IF(BR280=※編集不可※選択項目!$L$48,VLOOKUP('新規登録用（本体）'!U280,※編集不可※選択項目!$P$47:$R$51,3,TRUE),"")</f>
        <v/>
      </c>
      <c r="AT280" s="225">
        <f>IFERROR(VLOOKUP(Y280&amp;G280&amp;H280,※編集不可※選択項目!X:Y,2,FALSE),0)</f>
        <v>0</v>
      </c>
      <c r="AU280" s="224">
        <f t="shared" si="116"/>
        <v>0</v>
      </c>
      <c r="AV280" s="224">
        <f>IFERROR(INDEX(※編集不可※選択項目!$S$3:$S$51,MATCH(BQ280,※編集不可※選択項目!$T$3:$T$51,0)),0)</f>
        <v>0</v>
      </c>
      <c r="AW280" s="224" t="str">
        <f t="shared" si="123"/>
        <v/>
      </c>
      <c r="AX280" s="224" t="str">
        <f>IF(BR280=※編集不可※選択項目!$L$3,VLOOKUP('新規登録用（本体）'!U280,※編集不可※選択項目!$P$2:$S$13,4,TRUE),AY280)</f>
        <v/>
      </c>
      <c r="AY280" s="224" t="str">
        <f>IF(BR280=※編集不可※選択項目!$L$15,VLOOKUP('新規登録用（本体）'!U280,※編集不可※選択項目!$P$14:$S$25,4,TRUE),AZ280)</f>
        <v/>
      </c>
      <c r="AZ280" s="224" t="str">
        <f>IF(BR280=※編集不可※選択項目!$L$27,VLOOKUP('新規登録用（本体）'!U280,※編集不可※選択項目!$P$26:$S$41,4,TRUE),BA280)</f>
        <v/>
      </c>
      <c r="BA280" s="224" t="str">
        <f>IF(BR280=※編集不可※選択項目!$L$43,VLOOKUP('新規登録用（本体）'!U280,※編集不可※選択項目!$P$42:$S$46,4,TRUE),BB280)</f>
        <v/>
      </c>
      <c r="BB280" s="224" t="str">
        <f>IF(BR280=※編集不可※選択項目!$L$48,VLOOKUP('新規登録用（本体）'!U280,※編集不可※選択項目!$P$47:$S$51,4,TRUE),"")</f>
        <v/>
      </c>
      <c r="BC280" s="225">
        <f>IFERROR(VLOOKUP(Y280&amp;G280&amp;H280,※編集不可※選択項目!X:Y,2,FALSE),0)</f>
        <v>0</v>
      </c>
      <c r="BD280" s="225">
        <f t="shared" si="117"/>
        <v>0</v>
      </c>
      <c r="BE280" s="225"/>
      <c r="BF280" s="225"/>
      <c r="BG280" s="225"/>
      <c r="BH280" s="225" t="str">
        <f t="shared" si="124"/>
        <v/>
      </c>
      <c r="BI280" s="226">
        <f t="shared" si="125"/>
        <v>0</v>
      </c>
      <c r="BJ280" s="226">
        <f t="shared" si="126"/>
        <v>0</v>
      </c>
      <c r="BK280" s="262">
        <f t="shared" si="120"/>
        <v>0</v>
      </c>
      <c r="BL280" s="226">
        <f t="shared" si="109"/>
        <v>0</v>
      </c>
      <c r="BM280" s="226" t="str">
        <f t="shared" si="127"/>
        <v/>
      </c>
      <c r="BN280" s="227">
        <f t="shared" si="128"/>
        <v>0</v>
      </c>
      <c r="BO280" s="227">
        <f t="shared" si="110"/>
        <v>0</v>
      </c>
      <c r="BP280" s="208" t="str">
        <f t="shared" si="111"/>
        <v>＜従来枠＞0 ＜トップ性能枠＞0</v>
      </c>
      <c r="BQ280" s="208" t="str">
        <f>'新規登録用（本体）'!G280&amp;'新規登録用（本体）'!H280&amp;'新規登録用（本体）'!I280</f>
        <v/>
      </c>
      <c r="BR280" s="126" t="str">
        <f t="shared" si="129"/>
        <v/>
      </c>
      <c r="BS280" s="208" t="str">
        <f t="shared" si="130"/>
        <v/>
      </c>
      <c r="BT280" s="227">
        <f t="shared" si="118"/>
        <v>0</v>
      </c>
    </row>
    <row r="281" spans="1:72" s="208" customFormat="1" ht="25.35" customHeight="1" x14ac:dyDescent="0.2">
      <c r="A281" s="210">
        <f t="shared" si="112"/>
        <v>270</v>
      </c>
      <c r="B281" s="171" t="str">
        <f t="shared" si="108"/>
        <v/>
      </c>
      <c r="C281" s="44"/>
      <c r="D281" s="17" t="str">
        <f t="shared" si="113"/>
        <v/>
      </c>
      <c r="E281" s="17" t="str">
        <f t="shared" si="114"/>
        <v/>
      </c>
      <c r="F281" s="97"/>
      <c r="G281" s="16"/>
      <c r="H281" s="15"/>
      <c r="I281" s="17" t="str">
        <f>IF(OR(G281="",H281="",U281=""),"",IFERROR(VLOOKUP(G281&amp;H281&amp;U281,※編集不可※選択項目!$M$3:$R$51,5,FALSE),"該当なし"))</f>
        <v/>
      </c>
      <c r="J281" s="97"/>
      <c r="K281" s="15"/>
      <c r="L281" s="248"/>
      <c r="M281" s="15"/>
      <c r="N281" s="97"/>
      <c r="O281" s="97"/>
      <c r="P281" s="97"/>
      <c r="Q281" s="97"/>
      <c r="R281" s="97"/>
      <c r="S281" s="18" t="str">
        <f t="shared" si="121"/>
        <v/>
      </c>
      <c r="T281" s="15"/>
      <c r="U281" s="15"/>
      <c r="V281" s="15"/>
      <c r="W281" s="15"/>
      <c r="X281" s="15"/>
      <c r="Y281" s="15"/>
      <c r="Z281" s="16"/>
      <c r="AA281" s="16"/>
      <c r="AB281" s="101" t="str">
        <f>IF($C281&lt;&gt;"",※編集不可※選択項目!$J$2,"")</f>
        <v/>
      </c>
      <c r="AC281" s="23"/>
      <c r="AD281" s="97"/>
      <c r="AE281" s="99"/>
      <c r="AF281" s="201" t="str">
        <f t="shared" si="119"/>
        <v>-</v>
      </c>
      <c r="AG281" s="219"/>
      <c r="AH281" s="220"/>
      <c r="AI281" s="121" t="str">
        <f t="shared" si="115"/>
        <v/>
      </c>
      <c r="AJ281" s="221"/>
      <c r="AK281" s="222"/>
      <c r="AL281" s="223"/>
      <c r="AM281" s="224">
        <f>IFERROR(INDEX(※編集不可※選択項目!$R$3:$R$51,MATCH(BQ281,※編集不可※選択項目!$T$3:$T$51,0)),0)</f>
        <v>0</v>
      </c>
      <c r="AN281" s="224" t="str">
        <f t="shared" si="122"/>
        <v/>
      </c>
      <c r="AO281" s="224" t="str">
        <f>IF(BR281=※編集不可※選択項目!$L$3,VLOOKUP('新規登録用（本体）'!U281,※編集不可※選択項目!$P$2:$R$13,3,TRUE),AP281)</f>
        <v/>
      </c>
      <c r="AP281" s="224" t="str">
        <f>IF(BR281=※編集不可※選択項目!$L$15,VLOOKUP('新規登録用（本体）'!U281,※編集不可※選択項目!$P$14:$R$25,3,TRUE),AQ281)</f>
        <v/>
      </c>
      <c r="AQ281" s="224" t="str">
        <f>IF(BR281=※編集不可※選択項目!$L$27,VLOOKUP('新規登録用（本体）'!U281,※編集不可※選択項目!$P$26:$R$41,3,TRUE),AR281)</f>
        <v/>
      </c>
      <c r="AR281" s="224" t="str">
        <f>IF(BR281=※編集不可※選択項目!$L$43,VLOOKUP('新規登録用（本体）'!U281,※編集不可※選択項目!$P$42:$R$46,3,TRUE),AS281)</f>
        <v/>
      </c>
      <c r="AS281" s="224" t="str">
        <f>IF(BR281=※編集不可※選択項目!$L$48,VLOOKUP('新規登録用（本体）'!U281,※編集不可※選択項目!$P$47:$R$51,3,TRUE),"")</f>
        <v/>
      </c>
      <c r="AT281" s="225">
        <f>IFERROR(VLOOKUP(Y281&amp;G281&amp;H281,※編集不可※選択項目!X:Y,2,FALSE),0)</f>
        <v>0</v>
      </c>
      <c r="AU281" s="224">
        <f t="shared" si="116"/>
        <v>0</v>
      </c>
      <c r="AV281" s="224">
        <f>IFERROR(INDEX(※編集不可※選択項目!$S$3:$S$51,MATCH(BQ281,※編集不可※選択項目!$T$3:$T$51,0)),0)</f>
        <v>0</v>
      </c>
      <c r="AW281" s="224" t="str">
        <f t="shared" si="123"/>
        <v/>
      </c>
      <c r="AX281" s="224" t="str">
        <f>IF(BR281=※編集不可※選択項目!$L$3,VLOOKUP('新規登録用（本体）'!U281,※編集不可※選択項目!$P$2:$S$13,4,TRUE),AY281)</f>
        <v/>
      </c>
      <c r="AY281" s="224" t="str">
        <f>IF(BR281=※編集不可※選択項目!$L$15,VLOOKUP('新規登録用（本体）'!U281,※編集不可※選択項目!$P$14:$S$25,4,TRUE),AZ281)</f>
        <v/>
      </c>
      <c r="AZ281" s="224" t="str">
        <f>IF(BR281=※編集不可※選択項目!$L$27,VLOOKUP('新規登録用（本体）'!U281,※編集不可※選択項目!$P$26:$S$41,4,TRUE),BA281)</f>
        <v/>
      </c>
      <c r="BA281" s="224" t="str">
        <f>IF(BR281=※編集不可※選択項目!$L$43,VLOOKUP('新規登録用（本体）'!U281,※編集不可※選択項目!$P$42:$S$46,4,TRUE),BB281)</f>
        <v/>
      </c>
      <c r="BB281" s="224" t="str">
        <f>IF(BR281=※編集不可※選択項目!$L$48,VLOOKUP('新規登録用（本体）'!U281,※編集不可※選択項目!$P$47:$S$51,4,TRUE),"")</f>
        <v/>
      </c>
      <c r="BC281" s="225">
        <f>IFERROR(VLOOKUP(Y281&amp;G281&amp;H281,※編集不可※選択項目!X:Y,2,FALSE),0)</f>
        <v>0</v>
      </c>
      <c r="BD281" s="225">
        <f t="shared" si="117"/>
        <v>0</v>
      </c>
      <c r="BE281" s="225"/>
      <c r="BF281" s="225"/>
      <c r="BG281" s="225"/>
      <c r="BH281" s="225" t="str">
        <f t="shared" si="124"/>
        <v/>
      </c>
      <c r="BI281" s="226">
        <f t="shared" si="125"/>
        <v>0</v>
      </c>
      <c r="BJ281" s="226">
        <f t="shared" si="126"/>
        <v>0</v>
      </c>
      <c r="BK281" s="262">
        <f t="shared" si="120"/>
        <v>0</v>
      </c>
      <c r="BL281" s="226">
        <f t="shared" si="109"/>
        <v>0</v>
      </c>
      <c r="BM281" s="226" t="str">
        <f t="shared" si="127"/>
        <v/>
      </c>
      <c r="BN281" s="227">
        <f t="shared" si="128"/>
        <v>0</v>
      </c>
      <c r="BO281" s="227">
        <f t="shared" si="110"/>
        <v>0</v>
      </c>
      <c r="BP281" s="208" t="str">
        <f t="shared" si="111"/>
        <v>＜従来枠＞0 ＜トップ性能枠＞0</v>
      </c>
      <c r="BQ281" s="208" t="str">
        <f>'新規登録用（本体）'!G281&amp;'新規登録用（本体）'!H281&amp;'新規登録用（本体）'!I281</f>
        <v/>
      </c>
      <c r="BR281" s="126" t="str">
        <f t="shared" si="129"/>
        <v/>
      </c>
      <c r="BS281" s="208" t="str">
        <f t="shared" si="130"/>
        <v/>
      </c>
      <c r="BT281" s="227">
        <f t="shared" si="118"/>
        <v>0</v>
      </c>
    </row>
    <row r="282" spans="1:72" s="208" customFormat="1" ht="25.35" customHeight="1" x14ac:dyDescent="0.2">
      <c r="A282" s="210">
        <f t="shared" si="112"/>
        <v>271</v>
      </c>
      <c r="B282" s="171" t="str">
        <f t="shared" si="108"/>
        <v/>
      </c>
      <c r="C282" s="44"/>
      <c r="D282" s="17" t="str">
        <f t="shared" si="113"/>
        <v/>
      </c>
      <c r="E282" s="17" t="str">
        <f t="shared" si="114"/>
        <v/>
      </c>
      <c r="F282" s="97"/>
      <c r="G282" s="16"/>
      <c r="H282" s="15"/>
      <c r="I282" s="17" t="str">
        <f>IF(OR(G282="",H282="",U282=""),"",IFERROR(VLOOKUP(G282&amp;H282&amp;U282,※編集不可※選択項目!$M$3:$R$51,5,FALSE),"該当なし"))</f>
        <v/>
      </c>
      <c r="J282" s="97"/>
      <c r="K282" s="15"/>
      <c r="L282" s="248"/>
      <c r="M282" s="15"/>
      <c r="N282" s="97"/>
      <c r="O282" s="97"/>
      <c r="P282" s="97"/>
      <c r="Q282" s="97"/>
      <c r="R282" s="97"/>
      <c r="S282" s="18" t="str">
        <f t="shared" si="121"/>
        <v/>
      </c>
      <c r="T282" s="15"/>
      <c r="U282" s="15"/>
      <c r="V282" s="15"/>
      <c r="W282" s="15"/>
      <c r="X282" s="15"/>
      <c r="Y282" s="15"/>
      <c r="Z282" s="16"/>
      <c r="AA282" s="16"/>
      <c r="AB282" s="101" t="str">
        <f>IF($C282&lt;&gt;"",※編集不可※選択項目!$J$2,"")</f>
        <v/>
      </c>
      <c r="AC282" s="23"/>
      <c r="AD282" s="97"/>
      <c r="AE282" s="99"/>
      <c r="AF282" s="201" t="str">
        <f t="shared" si="119"/>
        <v>-</v>
      </c>
      <c r="AG282" s="219"/>
      <c r="AH282" s="220"/>
      <c r="AI282" s="121" t="str">
        <f t="shared" si="115"/>
        <v/>
      </c>
      <c r="AJ282" s="221"/>
      <c r="AK282" s="222"/>
      <c r="AL282" s="223"/>
      <c r="AM282" s="224">
        <f>IFERROR(INDEX(※編集不可※選択項目!$R$3:$R$51,MATCH(BQ282,※編集不可※選択項目!$T$3:$T$51,0)),0)</f>
        <v>0</v>
      </c>
      <c r="AN282" s="224" t="str">
        <f t="shared" si="122"/>
        <v/>
      </c>
      <c r="AO282" s="224" t="str">
        <f>IF(BR282=※編集不可※選択項目!$L$3,VLOOKUP('新規登録用（本体）'!U282,※編集不可※選択項目!$P$2:$R$13,3,TRUE),AP282)</f>
        <v/>
      </c>
      <c r="AP282" s="224" t="str">
        <f>IF(BR282=※編集不可※選択項目!$L$15,VLOOKUP('新規登録用（本体）'!U282,※編集不可※選択項目!$P$14:$R$25,3,TRUE),AQ282)</f>
        <v/>
      </c>
      <c r="AQ282" s="224" t="str">
        <f>IF(BR282=※編集不可※選択項目!$L$27,VLOOKUP('新規登録用（本体）'!U282,※編集不可※選択項目!$P$26:$R$41,3,TRUE),AR282)</f>
        <v/>
      </c>
      <c r="AR282" s="224" t="str">
        <f>IF(BR282=※編集不可※選択項目!$L$43,VLOOKUP('新規登録用（本体）'!U282,※編集不可※選択項目!$P$42:$R$46,3,TRUE),AS282)</f>
        <v/>
      </c>
      <c r="AS282" s="224" t="str">
        <f>IF(BR282=※編集不可※選択項目!$L$48,VLOOKUP('新規登録用（本体）'!U282,※編集不可※選択項目!$P$47:$R$51,3,TRUE),"")</f>
        <v/>
      </c>
      <c r="AT282" s="225">
        <f>IFERROR(VLOOKUP(Y282&amp;G282&amp;H282,※編集不可※選択項目!X:Y,2,FALSE),0)</f>
        <v>0</v>
      </c>
      <c r="AU282" s="224">
        <f t="shared" si="116"/>
        <v>0</v>
      </c>
      <c r="AV282" s="224">
        <f>IFERROR(INDEX(※編集不可※選択項目!$S$3:$S$51,MATCH(BQ282,※編集不可※選択項目!$T$3:$T$51,0)),0)</f>
        <v>0</v>
      </c>
      <c r="AW282" s="224" t="str">
        <f t="shared" si="123"/>
        <v/>
      </c>
      <c r="AX282" s="224" t="str">
        <f>IF(BR282=※編集不可※選択項目!$L$3,VLOOKUP('新規登録用（本体）'!U282,※編集不可※選択項目!$P$2:$S$13,4,TRUE),AY282)</f>
        <v/>
      </c>
      <c r="AY282" s="224" t="str">
        <f>IF(BR282=※編集不可※選択項目!$L$15,VLOOKUP('新規登録用（本体）'!U282,※編集不可※選択項目!$P$14:$S$25,4,TRUE),AZ282)</f>
        <v/>
      </c>
      <c r="AZ282" s="224" t="str">
        <f>IF(BR282=※編集不可※選択項目!$L$27,VLOOKUP('新規登録用（本体）'!U282,※編集不可※選択項目!$P$26:$S$41,4,TRUE),BA282)</f>
        <v/>
      </c>
      <c r="BA282" s="224" t="str">
        <f>IF(BR282=※編集不可※選択項目!$L$43,VLOOKUP('新規登録用（本体）'!U282,※編集不可※選択項目!$P$42:$S$46,4,TRUE),BB282)</f>
        <v/>
      </c>
      <c r="BB282" s="224" t="str">
        <f>IF(BR282=※編集不可※選択項目!$L$48,VLOOKUP('新規登録用（本体）'!U282,※編集不可※選択項目!$P$47:$S$51,4,TRUE),"")</f>
        <v/>
      </c>
      <c r="BC282" s="225">
        <f>IFERROR(VLOOKUP(Y282&amp;G282&amp;H282,※編集不可※選択項目!X:Y,2,FALSE),0)</f>
        <v>0</v>
      </c>
      <c r="BD282" s="225">
        <f t="shared" si="117"/>
        <v>0</v>
      </c>
      <c r="BE282" s="225"/>
      <c r="BF282" s="225"/>
      <c r="BG282" s="225"/>
      <c r="BH282" s="225" t="str">
        <f t="shared" si="124"/>
        <v/>
      </c>
      <c r="BI282" s="226">
        <f t="shared" si="125"/>
        <v>0</v>
      </c>
      <c r="BJ282" s="226">
        <f t="shared" si="126"/>
        <v>0</v>
      </c>
      <c r="BK282" s="262">
        <f t="shared" si="120"/>
        <v>0</v>
      </c>
      <c r="BL282" s="226">
        <f t="shared" si="109"/>
        <v>0</v>
      </c>
      <c r="BM282" s="226" t="str">
        <f t="shared" si="127"/>
        <v/>
      </c>
      <c r="BN282" s="227">
        <f t="shared" si="128"/>
        <v>0</v>
      </c>
      <c r="BO282" s="227">
        <f t="shared" si="110"/>
        <v>0</v>
      </c>
      <c r="BP282" s="208" t="str">
        <f t="shared" si="111"/>
        <v>＜従来枠＞0 ＜トップ性能枠＞0</v>
      </c>
      <c r="BQ282" s="208" t="str">
        <f>'新規登録用（本体）'!G282&amp;'新規登録用（本体）'!H282&amp;'新規登録用（本体）'!I282</f>
        <v/>
      </c>
      <c r="BR282" s="126" t="str">
        <f t="shared" si="129"/>
        <v/>
      </c>
      <c r="BS282" s="208" t="str">
        <f t="shared" si="130"/>
        <v/>
      </c>
      <c r="BT282" s="227">
        <f t="shared" si="118"/>
        <v>0</v>
      </c>
    </row>
    <row r="283" spans="1:72" s="208" customFormat="1" ht="25.35" customHeight="1" x14ac:dyDescent="0.2">
      <c r="A283" s="210">
        <f t="shared" si="112"/>
        <v>272</v>
      </c>
      <c r="B283" s="171" t="str">
        <f t="shared" si="108"/>
        <v/>
      </c>
      <c r="C283" s="44"/>
      <c r="D283" s="17" t="str">
        <f t="shared" si="113"/>
        <v/>
      </c>
      <c r="E283" s="17" t="str">
        <f t="shared" si="114"/>
        <v/>
      </c>
      <c r="F283" s="97"/>
      <c r="G283" s="16"/>
      <c r="H283" s="15"/>
      <c r="I283" s="17" t="str">
        <f>IF(OR(G283="",H283="",U283=""),"",IFERROR(VLOOKUP(G283&amp;H283&amp;U283,※編集不可※選択項目!$M$3:$R$51,5,FALSE),"該当なし"))</f>
        <v/>
      </c>
      <c r="J283" s="97"/>
      <c r="K283" s="15"/>
      <c r="L283" s="248"/>
      <c r="M283" s="15"/>
      <c r="N283" s="97"/>
      <c r="O283" s="97"/>
      <c r="P283" s="97"/>
      <c r="Q283" s="97"/>
      <c r="R283" s="97"/>
      <c r="S283" s="18" t="str">
        <f t="shared" si="121"/>
        <v/>
      </c>
      <c r="T283" s="15"/>
      <c r="U283" s="15"/>
      <c r="V283" s="15"/>
      <c r="W283" s="15"/>
      <c r="X283" s="15"/>
      <c r="Y283" s="15"/>
      <c r="Z283" s="16"/>
      <c r="AA283" s="16"/>
      <c r="AB283" s="101" t="str">
        <f>IF($C283&lt;&gt;"",※編集不可※選択項目!$J$2,"")</f>
        <v/>
      </c>
      <c r="AC283" s="23"/>
      <c r="AD283" s="97"/>
      <c r="AE283" s="99"/>
      <c r="AF283" s="201" t="str">
        <f t="shared" si="119"/>
        <v>-</v>
      </c>
      <c r="AG283" s="219"/>
      <c r="AH283" s="220"/>
      <c r="AI283" s="121" t="str">
        <f t="shared" si="115"/>
        <v/>
      </c>
      <c r="AJ283" s="221"/>
      <c r="AK283" s="222"/>
      <c r="AL283" s="223"/>
      <c r="AM283" s="224">
        <f>IFERROR(INDEX(※編集不可※選択項目!$R$3:$R$51,MATCH(BQ283,※編集不可※選択項目!$T$3:$T$51,0)),0)</f>
        <v>0</v>
      </c>
      <c r="AN283" s="224" t="str">
        <f t="shared" si="122"/>
        <v/>
      </c>
      <c r="AO283" s="224" t="str">
        <f>IF(BR283=※編集不可※選択項目!$L$3,VLOOKUP('新規登録用（本体）'!U283,※編集不可※選択項目!$P$2:$R$13,3,TRUE),AP283)</f>
        <v/>
      </c>
      <c r="AP283" s="224" t="str">
        <f>IF(BR283=※編集不可※選択項目!$L$15,VLOOKUP('新規登録用（本体）'!U283,※編集不可※選択項目!$P$14:$R$25,3,TRUE),AQ283)</f>
        <v/>
      </c>
      <c r="AQ283" s="224" t="str">
        <f>IF(BR283=※編集不可※選択項目!$L$27,VLOOKUP('新規登録用（本体）'!U283,※編集不可※選択項目!$P$26:$R$41,3,TRUE),AR283)</f>
        <v/>
      </c>
      <c r="AR283" s="224" t="str">
        <f>IF(BR283=※編集不可※選択項目!$L$43,VLOOKUP('新規登録用（本体）'!U283,※編集不可※選択項目!$P$42:$R$46,3,TRUE),AS283)</f>
        <v/>
      </c>
      <c r="AS283" s="224" t="str">
        <f>IF(BR283=※編集不可※選択項目!$L$48,VLOOKUP('新規登録用（本体）'!U283,※編集不可※選択項目!$P$47:$R$51,3,TRUE),"")</f>
        <v/>
      </c>
      <c r="AT283" s="225">
        <f>IFERROR(VLOOKUP(Y283&amp;G283&amp;H283,※編集不可※選択項目!X:Y,2,FALSE),0)</f>
        <v>0</v>
      </c>
      <c r="AU283" s="224">
        <f t="shared" si="116"/>
        <v>0</v>
      </c>
      <c r="AV283" s="224">
        <f>IFERROR(INDEX(※編集不可※選択項目!$S$3:$S$51,MATCH(BQ283,※編集不可※選択項目!$T$3:$T$51,0)),0)</f>
        <v>0</v>
      </c>
      <c r="AW283" s="224" t="str">
        <f t="shared" si="123"/>
        <v/>
      </c>
      <c r="AX283" s="224" t="str">
        <f>IF(BR283=※編集不可※選択項目!$L$3,VLOOKUP('新規登録用（本体）'!U283,※編集不可※選択項目!$P$2:$S$13,4,TRUE),AY283)</f>
        <v/>
      </c>
      <c r="AY283" s="224" t="str">
        <f>IF(BR283=※編集不可※選択項目!$L$15,VLOOKUP('新規登録用（本体）'!U283,※編集不可※選択項目!$P$14:$S$25,4,TRUE),AZ283)</f>
        <v/>
      </c>
      <c r="AZ283" s="224" t="str">
        <f>IF(BR283=※編集不可※選択項目!$L$27,VLOOKUP('新規登録用（本体）'!U283,※編集不可※選択項目!$P$26:$S$41,4,TRUE),BA283)</f>
        <v/>
      </c>
      <c r="BA283" s="224" t="str">
        <f>IF(BR283=※編集不可※選択項目!$L$43,VLOOKUP('新規登録用（本体）'!U283,※編集不可※選択項目!$P$42:$S$46,4,TRUE),BB283)</f>
        <v/>
      </c>
      <c r="BB283" s="224" t="str">
        <f>IF(BR283=※編集不可※選択項目!$L$48,VLOOKUP('新規登録用（本体）'!U283,※編集不可※選択項目!$P$47:$S$51,4,TRUE),"")</f>
        <v/>
      </c>
      <c r="BC283" s="225">
        <f>IFERROR(VLOOKUP(Y283&amp;G283&amp;H283,※編集不可※選択項目!X:Y,2,FALSE),0)</f>
        <v>0</v>
      </c>
      <c r="BD283" s="225">
        <f t="shared" si="117"/>
        <v>0</v>
      </c>
      <c r="BE283" s="225"/>
      <c r="BF283" s="225"/>
      <c r="BG283" s="225"/>
      <c r="BH283" s="225" t="str">
        <f t="shared" si="124"/>
        <v/>
      </c>
      <c r="BI283" s="226">
        <f t="shared" si="125"/>
        <v>0</v>
      </c>
      <c r="BJ283" s="226">
        <f t="shared" si="126"/>
        <v>0</v>
      </c>
      <c r="BK283" s="262">
        <f t="shared" si="120"/>
        <v>0</v>
      </c>
      <c r="BL283" s="226">
        <f t="shared" si="109"/>
        <v>0</v>
      </c>
      <c r="BM283" s="226" t="str">
        <f t="shared" si="127"/>
        <v/>
      </c>
      <c r="BN283" s="227">
        <f t="shared" si="128"/>
        <v>0</v>
      </c>
      <c r="BO283" s="227">
        <f t="shared" si="110"/>
        <v>0</v>
      </c>
      <c r="BP283" s="208" t="str">
        <f t="shared" si="111"/>
        <v>＜従来枠＞0 ＜トップ性能枠＞0</v>
      </c>
      <c r="BQ283" s="208" t="str">
        <f>'新規登録用（本体）'!G283&amp;'新規登録用（本体）'!H283&amp;'新規登録用（本体）'!I283</f>
        <v/>
      </c>
      <c r="BR283" s="126" t="str">
        <f t="shared" si="129"/>
        <v/>
      </c>
      <c r="BS283" s="208" t="str">
        <f t="shared" si="130"/>
        <v/>
      </c>
      <c r="BT283" s="227">
        <f t="shared" si="118"/>
        <v>0</v>
      </c>
    </row>
    <row r="284" spans="1:72" s="208" customFormat="1" ht="25.35" customHeight="1" x14ac:dyDescent="0.2">
      <c r="A284" s="210">
        <f t="shared" si="112"/>
        <v>273</v>
      </c>
      <c r="B284" s="171" t="str">
        <f t="shared" si="108"/>
        <v/>
      </c>
      <c r="C284" s="44"/>
      <c r="D284" s="17" t="str">
        <f t="shared" si="113"/>
        <v/>
      </c>
      <c r="E284" s="17" t="str">
        <f t="shared" si="114"/>
        <v/>
      </c>
      <c r="F284" s="97"/>
      <c r="G284" s="16"/>
      <c r="H284" s="15"/>
      <c r="I284" s="17" t="str">
        <f>IF(OR(G284="",H284="",U284=""),"",IFERROR(VLOOKUP(G284&amp;H284&amp;U284,※編集不可※選択項目!$M$3:$R$51,5,FALSE),"該当なし"))</f>
        <v/>
      </c>
      <c r="J284" s="97"/>
      <c r="K284" s="15"/>
      <c r="L284" s="248"/>
      <c r="M284" s="15"/>
      <c r="N284" s="97"/>
      <c r="O284" s="97"/>
      <c r="P284" s="97"/>
      <c r="Q284" s="97"/>
      <c r="R284" s="97"/>
      <c r="S284" s="18" t="str">
        <f t="shared" si="121"/>
        <v/>
      </c>
      <c r="T284" s="15"/>
      <c r="U284" s="15"/>
      <c r="V284" s="15"/>
      <c r="W284" s="15"/>
      <c r="X284" s="15"/>
      <c r="Y284" s="15"/>
      <c r="Z284" s="16"/>
      <c r="AA284" s="16"/>
      <c r="AB284" s="101" t="str">
        <f>IF($C284&lt;&gt;"",※編集不可※選択項目!$J$2,"")</f>
        <v/>
      </c>
      <c r="AC284" s="23"/>
      <c r="AD284" s="97"/>
      <c r="AE284" s="99"/>
      <c r="AF284" s="201" t="str">
        <f t="shared" si="119"/>
        <v>-</v>
      </c>
      <c r="AG284" s="219"/>
      <c r="AH284" s="220"/>
      <c r="AI284" s="121" t="str">
        <f t="shared" si="115"/>
        <v/>
      </c>
      <c r="AJ284" s="221"/>
      <c r="AK284" s="222"/>
      <c r="AL284" s="223"/>
      <c r="AM284" s="224">
        <f>IFERROR(INDEX(※編集不可※選択項目!$R$3:$R$51,MATCH(BQ284,※編集不可※選択項目!$T$3:$T$51,0)),0)</f>
        <v>0</v>
      </c>
      <c r="AN284" s="224" t="str">
        <f t="shared" si="122"/>
        <v/>
      </c>
      <c r="AO284" s="224" t="str">
        <f>IF(BR284=※編集不可※選択項目!$L$3,VLOOKUP('新規登録用（本体）'!U284,※編集不可※選択項目!$P$2:$R$13,3,TRUE),AP284)</f>
        <v/>
      </c>
      <c r="AP284" s="224" t="str">
        <f>IF(BR284=※編集不可※選択項目!$L$15,VLOOKUP('新規登録用（本体）'!U284,※編集不可※選択項目!$P$14:$R$25,3,TRUE),AQ284)</f>
        <v/>
      </c>
      <c r="AQ284" s="224" t="str">
        <f>IF(BR284=※編集不可※選択項目!$L$27,VLOOKUP('新規登録用（本体）'!U284,※編集不可※選択項目!$P$26:$R$41,3,TRUE),AR284)</f>
        <v/>
      </c>
      <c r="AR284" s="224" t="str">
        <f>IF(BR284=※編集不可※選択項目!$L$43,VLOOKUP('新規登録用（本体）'!U284,※編集不可※選択項目!$P$42:$R$46,3,TRUE),AS284)</f>
        <v/>
      </c>
      <c r="AS284" s="224" t="str">
        <f>IF(BR284=※編集不可※選択項目!$L$48,VLOOKUP('新規登録用（本体）'!U284,※編集不可※選択項目!$P$47:$R$51,3,TRUE),"")</f>
        <v/>
      </c>
      <c r="AT284" s="225">
        <f>IFERROR(VLOOKUP(Y284&amp;G284&amp;H284,※編集不可※選択項目!X:Y,2,FALSE),0)</f>
        <v>0</v>
      </c>
      <c r="AU284" s="224">
        <f t="shared" si="116"/>
        <v>0</v>
      </c>
      <c r="AV284" s="224">
        <f>IFERROR(INDEX(※編集不可※選択項目!$S$3:$S$51,MATCH(BQ284,※編集不可※選択項目!$T$3:$T$51,0)),0)</f>
        <v>0</v>
      </c>
      <c r="AW284" s="224" t="str">
        <f t="shared" si="123"/>
        <v/>
      </c>
      <c r="AX284" s="224" t="str">
        <f>IF(BR284=※編集不可※選択項目!$L$3,VLOOKUP('新規登録用（本体）'!U284,※編集不可※選択項目!$P$2:$S$13,4,TRUE),AY284)</f>
        <v/>
      </c>
      <c r="AY284" s="224" t="str">
        <f>IF(BR284=※編集不可※選択項目!$L$15,VLOOKUP('新規登録用（本体）'!U284,※編集不可※選択項目!$P$14:$S$25,4,TRUE),AZ284)</f>
        <v/>
      </c>
      <c r="AZ284" s="224" t="str">
        <f>IF(BR284=※編集不可※選択項目!$L$27,VLOOKUP('新規登録用（本体）'!U284,※編集不可※選択項目!$P$26:$S$41,4,TRUE),BA284)</f>
        <v/>
      </c>
      <c r="BA284" s="224" t="str">
        <f>IF(BR284=※編集不可※選択項目!$L$43,VLOOKUP('新規登録用（本体）'!U284,※編集不可※選択項目!$P$42:$S$46,4,TRUE),BB284)</f>
        <v/>
      </c>
      <c r="BB284" s="224" t="str">
        <f>IF(BR284=※編集不可※選択項目!$L$48,VLOOKUP('新規登録用（本体）'!U284,※編集不可※選択項目!$P$47:$S$51,4,TRUE),"")</f>
        <v/>
      </c>
      <c r="BC284" s="225">
        <f>IFERROR(VLOOKUP(Y284&amp;G284&amp;H284,※編集不可※選択項目!X:Y,2,FALSE),0)</f>
        <v>0</v>
      </c>
      <c r="BD284" s="225">
        <f t="shared" si="117"/>
        <v>0</v>
      </c>
      <c r="BE284" s="225"/>
      <c r="BF284" s="225"/>
      <c r="BG284" s="225"/>
      <c r="BH284" s="225" t="str">
        <f t="shared" si="124"/>
        <v/>
      </c>
      <c r="BI284" s="226">
        <f t="shared" si="125"/>
        <v>0</v>
      </c>
      <c r="BJ284" s="226">
        <f t="shared" si="126"/>
        <v>0</v>
      </c>
      <c r="BK284" s="262">
        <f t="shared" si="120"/>
        <v>0</v>
      </c>
      <c r="BL284" s="226">
        <f t="shared" si="109"/>
        <v>0</v>
      </c>
      <c r="BM284" s="226" t="str">
        <f t="shared" si="127"/>
        <v/>
      </c>
      <c r="BN284" s="227">
        <f t="shared" si="128"/>
        <v>0</v>
      </c>
      <c r="BO284" s="227">
        <f t="shared" si="110"/>
        <v>0</v>
      </c>
      <c r="BP284" s="208" t="str">
        <f t="shared" si="111"/>
        <v>＜従来枠＞0 ＜トップ性能枠＞0</v>
      </c>
      <c r="BQ284" s="208" t="str">
        <f>'新規登録用（本体）'!G284&amp;'新規登録用（本体）'!H284&amp;'新規登録用（本体）'!I284</f>
        <v/>
      </c>
      <c r="BR284" s="126" t="str">
        <f t="shared" si="129"/>
        <v/>
      </c>
      <c r="BS284" s="208" t="str">
        <f t="shared" si="130"/>
        <v/>
      </c>
      <c r="BT284" s="227">
        <f t="shared" si="118"/>
        <v>0</v>
      </c>
    </row>
    <row r="285" spans="1:72" s="208" customFormat="1" ht="25.35" customHeight="1" x14ac:dyDescent="0.2">
      <c r="A285" s="210">
        <f t="shared" si="112"/>
        <v>274</v>
      </c>
      <c r="B285" s="171" t="str">
        <f t="shared" si="108"/>
        <v/>
      </c>
      <c r="C285" s="44"/>
      <c r="D285" s="17" t="str">
        <f t="shared" si="113"/>
        <v/>
      </c>
      <c r="E285" s="17" t="str">
        <f t="shared" si="114"/>
        <v/>
      </c>
      <c r="F285" s="97"/>
      <c r="G285" s="16"/>
      <c r="H285" s="15"/>
      <c r="I285" s="17" t="str">
        <f>IF(OR(G285="",H285="",U285=""),"",IFERROR(VLOOKUP(G285&amp;H285&amp;U285,※編集不可※選択項目!$M$3:$R$51,5,FALSE),"該当なし"))</f>
        <v/>
      </c>
      <c r="J285" s="97"/>
      <c r="K285" s="15"/>
      <c r="L285" s="248"/>
      <c r="M285" s="15"/>
      <c r="N285" s="97"/>
      <c r="O285" s="97"/>
      <c r="P285" s="97"/>
      <c r="Q285" s="97"/>
      <c r="R285" s="97"/>
      <c r="S285" s="18" t="str">
        <f t="shared" si="121"/>
        <v/>
      </c>
      <c r="T285" s="15"/>
      <c r="U285" s="15"/>
      <c r="V285" s="15"/>
      <c r="W285" s="15"/>
      <c r="X285" s="15"/>
      <c r="Y285" s="15"/>
      <c r="Z285" s="16"/>
      <c r="AA285" s="16"/>
      <c r="AB285" s="101" t="str">
        <f>IF($C285&lt;&gt;"",※編集不可※選択項目!$J$2,"")</f>
        <v/>
      </c>
      <c r="AC285" s="23"/>
      <c r="AD285" s="97"/>
      <c r="AE285" s="99"/>
      <c r="AF285" s="201" t="str">
        <f t="shared" si="119"/>
        <v>-</v>
      </c>
      <c r="AG285" s="219"/>
      <c r="AH285" s="220"/>
      <c r="AI285" s="121" t="str">
        <f t="shared" si="115"/>
        <v/>
      </c>
      <c r="AJ285" s="221"/>
      <c r="AK285" s="222"/>
      <c r="AL285" s="223"/>
      <c r="AM285" s="224">
        <f>IFERROR(INDEX(※編集不可※選択項目!$R$3:$R$51,MATCH(BQ285,※編集不可※選択項目!$T$3:$T$51,0)),0)</f>
        <v>0</v>
      </c>
      <c r="AN285" s="224" t="str">
        <f t="shared" si="122"/>
        <v/>
      </c>
      <c r="AO285" s="224" t="str">
        <f>IF(BR285=※編集不可※選択項目!$L$3,VLOOKUP('新規登録用（本体）'!U285,※編集不可※選択項目!$P$2:$R$13,3,TRUE),AP285)</f>
        <v/>
      </c>
      <c r="AP285" s="224" t="str">
        <f>IF(BR285=※編集不可※選択項目!$L$15,VLOOKUP('新規登録用（本体）'!U285,※編集不可※選択項目!$P$14:$R$25,3,TRUE),AQ285)</f>
        <v/>
      </c>
      <c r="AQ285" s="224" t="str">
        <f>IF(BR285=※編集不可※選択項目!$L$27,VLOOKUP('新規登録用（本体）'!U285,※編集不可※選択項目!$P$26:$R$41,3,TRUE),AR285)</f>
        <v/>
      </c>
      <c r="AR285" s="224" t="str">
        <f>IF(BR285=※編集不可※選択項目!$L$43,VLOOKUP('新規登録用（本体）'!U285,※編集不可※選択項目!$P$42:$R$46,3,TRUE),AS285)</f>
        <v/>
      </c>
      <c r="AS285" s="224" t="str">
        <f>IF(BR285=※編集不可※選択項目!$L$48,VLOOKUP('新規登録用（本体）'!U285,※編集不可※選択項目!$P$47:$R$51,3,TRUE),"")</f>
        <v/>
      </c>
      <c r="AT285" s="225">
        <f>IFERROR(VLOOKUP(Y285&amp;G285&amp;H285,※編集不可※選択項目!X:Y,2,FALSE),0)</f>
        <v>0</v>
      </c>
      <c r="AU285" s="224">
        <f t="shared" si="116"/>
        <v>0</v>
      </c>
      <c r="AV285" s="224">
        <f>IFERROR(INDEX(※編集不可※選択項目!$S$3:$S$51,MATCH(BQ285,※編集不可※選択項目!$T$3:$T$51,0)),0)</f>
        <v>0</v>
      </c>
      <c r="AW285" s="224" t="str">
        <f t="shared" si="123"/>
        <v/>
      </c>
      <c r="AX285" s="224" t="str">
        <f>IF(BR285=※編集不可※選択項目!$L$3,VLOOKUP('新規登録用（本体）'!U285,※編集不可※選択項目!$P$2:$S$13,4,TRUE),AY285)</f>
        <v/>
      </c>
      <c r="AY285" s="224" t="str">
        <f>IF(BR285=※編集不可※選択項目!$L$15,VLOOKUP('新規登録用（本体）'!U285,※編集不可※選択項目!$P$14:$S$25,4,TRUE),AZ285)</f>
        <v/>
      </c>
      <c r="AZ285" s="224" t="str">
        <f>IF(BR285=※編集不可※選択項目!$L$27,VLOOKUP('新規登録用（本体）'!U285,※編集不可※選択項目!$P$26:$S$41,4,TRUE),BA285)</f>
        <v/>
      </c>
      <c r="BA285" s="224" t="str">
        <f>IF(BR285=※編集不可※選択項目!$L$43,VLOOKUP('新規登録用（本体）'!U285,※編集不可※選択項目!$P$42:$S$46,4,TRUE),BB285)</f>
        <v/>
      </c>
      <c r="BB285" s="224" t="str">
        <f>IF(BR285=※編集不可※選択項目!$L$48,VLOOKUP('新規登録用（本体）'!U285,※編集不可※選択項目!$P$47:$S$51,4,TRUE),"")</f>
        <v/>
      </c>
      <c r="BC285" s="225">
        <f>IFERROR(VLOOKUP(Y285&amp;G285&amp;H285,※編集不可※選択項目!X:Y,2,FALSE),0)</f>
        <v>0</v>
      </c>
      <c r="BD285" s="225">
        <f t="shared" si="117"/>
        <v>0</v>
      </c>
      <c r="BE285" s="225"/>
      <c r="BF285" s="225"/>
      <c r="BG285" s="225"/>
      <c r="BH285" s="225" t="str">
        <f t="shared" si="124"/>
        <v/>
      </c>
      <c r="BI285" s="226">
        <f t="shared" si="125"/>
        <v>0</v>
      </c>
      <c r="BJ285" s="226">
        <f t="shared" si="126"/>
        <v>0</v>
      </c>
      <c r="BK285" s="262">
        <f t="shared" si="120"/>
        <v>0</v>
      </c>
      <c r="BL285" s="226">
        <f t="shared" si="109"/>
        <v>0</v>
      </c>
      <c r="BM285" s="226" t="str">
        <f t="shared" si="127"/>
        <v/>
      </c>
      <c r="BN285" s="227">
        <f t="shared" si="128"/>
        <v>0</v>
      </c>
      <c r="BO285" s="227">
        <f t="shared" si="110"/>
        <v>0</v>
      </c>
      <c r="BP285" s="208" t="str">
        <f t="shared" si="111"/>
        <v>＜従来枠＞0 ＜トップ性能枠＞0</v>
      </c>
      <c r="BQ285" s="208" t="str">
        <f>'新規登録用（本体）'!G285&amp;'新規登録用（本体）'!H285&amp;'新規登録用（本体）'!I285</f>
        <v/>
      </c>
      <c r="BR285" s="126" t="str">
        <f t="shared" si="129"/>
        <v/>
      </c>
      <c r="BS285" s="208" t="str">
        <f t="shared" si="130"/>
        <v/>
      </c>
      <c r="BT285" s="227">
        <f t="shared" si="118"/>
        <v>0</v>
      </c>
    </row>
    <row r="286" spans="1:72" s="208" customFormat="1" ht="25.35" customHeight="1" x14ac:dyDescent="0.2">
      <c r="A286" s="210">
        <f t="shared" si="112"/>
        <v>275</v>
      </c>
      <c r="B286" s="171" t="str">
        <f t="shared" si="108"/>
        <v/>
      </c>
      <c r="C286" s="44"/>
      <c r="D286" s="17" t="str">
        <f t="shared" si="113"/>
        <v/>
      </c>
      <c r="E286" s="17" t="str">
        <f t="shared" si="114"/>
        <v/>
      </c>
      <c r="F286" s="97"/>
      <c r="G286" s="16"/>
      <c r="H286" s="15"/>
      <c r="I286" s="17" t="str">
        <f>IF(OR(G286="",H286="",U286=""),"",IFERROR(VLOOKUP(G286&amp;H286&amp;U286,※編集不可※選択項目!$M$3:$R$51,5,FALSE),"該当なし"))</f>
        <v/>
      </c>
      <c r="J286" s="97"/>
      <c r="K286" s="15"/>
      <c r="L286" s="248"/>
      <c r="M286" s="15"/>
      <c r="N286" s="97"/>
      <c r="O286" s="97"/>
      <c r="P286" s="97"/>
      <c r="Q286" s="97"/>
      <c r="R286" s="97"/>
      <c r="S286" s="18" t="str">
        <f t="shared" si="121"/>
        <v/>
      </c>
      <c r="T286" s="15"/>
      <c r="U286" s="15"/>
      <c r="V286" s="15"/>
      <c r="W286" s="15"/>
      <c r="X286" s="15"/>
      <c r="Y286" s="15"/>
      <c r="Z286" s="16"/>
      <c r="AA286" s="16"/>
      <c r="AB286" s="101" t="str">
        <f>IF($C286&lt;&gt;"",※編集不可※選択項目!$J$2,"")</f>
        <v/>
      </c>
      <c r="AC286" s="23"/>
      <c r="AD286" s="97"/>
      <c r="AE286" s="99"/>
      <c r="AF286" s="201" t="str">
        <f t="shared" si="119"/>
        <v>-</v>
      </c>
      <c r="AG286" s="219"/>
      <c r="AH286" s="220"/>
      <c r="AI286" s="121" t="str">
        <f t="shared" si="115"/>
        <v/>
      </c>
      <c r="AJ286" s="221"/>
      <c r="AK286" s="222"/>
      <c r="AL286" s="223"/>
      <c r="AM286" s="224">
        <f>IFERROR(INDEX(※編集不可※選択項目!$R$3:$R$51,MATCH(BQ286,※編集不可※選択項目!$T$3:$T$51,0)),0)</f>
        <v>0</v>
      </c>
      <c r="AN286" s="224" t="str">
        <f t="shared" si="122"/>
        <v/>
      </c>
      <c r="AO286" s="224" t="str">
        <f>IF(BR286=※編集不可※選択項目!$L$3,VLOOKUP('新規登録用（本体）'!U286,※編集不可※選択項目!$P$2:$R$13,3,TRUE),AP286)</f>
        <v/>
      </c>
      <c r="AP286" s="224" t="str">
        <f>IF(BR286=※編集不可※選択項目!$L$15,VLOOKUP('新規登録用（本体）'!U286,※編集不可※選択項目!$P$14:$R$25,3,TRUE),AQ286)</f>
        <v/>
      </c>
      <c r="AQ286" s="224" t="str">
        <f>IF(BR286=※編集不可※選択項目!$L$27,VLOOKUP('新規登録用（本体）'!U286,※編集不可※選択項目!$P$26:$R$41,3,TRUE),AR286)</f>
        <v/>
      </c>
      <c r="AR286" s="224" t="str">
        <f>IF(BR286=※編集不可※選択項目!$L$43,VLOOKUP('新規登録用（本体）'!U286,※編集不可※選択項目!$P$42:$R$46,3,TRUE),AS286)</f>
        <v/>
      </c>
      <c r="AS286" s="224" t="str">
        <f>IF(BR286=※編集不可※選択項目!$L$48,VLOOKUP('新規登録用（本体）'!U286,※編集不可※選択項目!$P$47:$R$51,3,TRUE),"")</f>
        <v/>
      </c>
      <c r="AT286" s="225">
        <f>IFERROR(VLOOKUP(Y286&amp;G286&amp;H286,※編集不可※選択項目!X:Y,2,FALSE),0)</f>
        <v>0</v>
      </c>
      <c r="AU286" s="224">
        <f t="shared" si="116"/>
        <v>0</v>
      </c>
      <c r="AV286" s="224">
        <f>IFERROR(INDEX(※編集不可※選択項目!$S$3:$S$51,MATCH(BQ286,※編集不可※選択項目!$T$3:$T$51,0)),0)</f>
        <v>0</v>
      </c>
      <c r="AW286" s="224" t="str">
        <f t="shared" si="123"/>
        <v/>
      </c>
      <c r="AX286" s="224" t="str">
        <f>IF(BR286=※編集不可※選択項目!$L$3,VLOOKUP('新規登録用（本体）'!U286,※編集不可※選択項目!$P$2:$S$13,4,TRUE),AY286)</f>
        <v/>
      </c>
      <c r="AY286" s="224" t="str">
        <f>IF(BR286=※編集不可※選択項目!$L$15,VLOOKUP('新規登録用（本体）'!U286,※編集不可※選択項目!$P$14:$S$25,4,TRUE),AZ286)</f>
        <v/>
      </c>
      <c r="AZ286" s="224" t="str">
        <f>IF(BR286=※編集不可※選択項目!$L$27,VLOOKUP('新規登録用（本体）'!U286,※編集不可※選択項目!$P$26:$S$41,4,TRUE),BA286)</f>
        <v/>
      </c>
      <c r="BA286" s="224" t="str">
        <f>IF(BR286=※編集不可※選択項目!$L$43,VLOOKUP('新規登録用（本体）'!U286,※編集不可※選択項目!$P$42:$S$46,4,TRUE),BB286)</f>
        <v/>
      </c>
      <c r="BB286" s="224" t="str">
        <f>IF(BR286=※編集不可※選択項目!$L$48,VLOOKUP('新規登録用（本体）'!U286,※編集不可※選択項目!$P$47:$S$51,4,TRUE),"")</f>
        <v/>
      </c>
      <c r="BC286" s="225">
        <f>IFERROR(VLOOKUP(Y286&amp;G286&amp;H286,※編集不可※選択項目!X:Y,2,FALSE),0)</f>
        <v>0</v>
      </c>
      <c r="BD286" s="225">
        <f t="shared" si="117"/>
        <v>0</v>
      </c>
      <c r="BE286" s="225"/>
      <c r="BF286" s="225"/>
      <c r="BG286" s="225"/>
      <c r="BH286" s="225" t="str">
        <f t="shared" si="124"/>
        <v/>
      </c>
      <c r="BI286" s="226">
        <f t="shared" si="125"/>
        <v>0</v>
      </c>
      <c r="BJ286" s="226">
        <f t="shared" si="126"/>
        <v>0</v>
      </c>
      <c r="BK286" s="262">
        <f t="shared" si="120"/>
        <v>0</v>
      </c>
      <c r="BL286" s="226">
        <f t="shared" si="109"/>
        <v>0</v>
      </c>
      <c r="BM286" s="226" t="str">
        <f t="shared" si="127"/>
        <v/>
      </c>
      <c r="BN286" s="227">
        <f t="shared" si="128"/>
        <v>0</v>
      </c>
      <c r="BO286" s="227">
        <f t="shared" si="110"/>
        <v>0</v>
      </c>
      <c r="BP286" s="208" t="str">
        <f t="shared" si="111"/>
        <v>＜従来枠＞0 ＜トップ性能枠＞0</v>
      </c>
      <c r="BQ286" s="208" t="str">
        <f>'新規登録用（本体）'!G286&amp;'新規登録用（本体）'!H286&amp;'新規登録用（本体）'!I286</f>
        <v/>
      </c>
      <c r="BR286" s="126" t="str">
        <f t="shared" si="129"/>
        <v/>
      </c>
      <c r="BS286" s="208" t="str">
        <f t="shared" si="130"/>
        <v/>
      </c>
      <c r="BT286" s="227">
        <f t="shared" si="118"/>
        <v>0</v>
      </c>
    </row>
    <row r="287" spans="1:72" s="208" customFormat="1" ht="25.35" customHeight="1" x14ac:dyDescent="0.2">
      <c r="A287" s="210">
        <f t="shared" si="112"/>
        <v>276</v>
      </c>
      <c r="B287" s="171" t="str">
        <f t="shared" si="108"/>
        <v/>
      </c>
      <c r="C287" s="44"/>
      <c r="D287" s="17" t="str">
        <f t="shared" si="113"/>
        <v/>
      </c>
      <c r="E287" s="17" t="str">
        <f t="shared" si="114"/>
        <v/>
      </c>
      <c r="F287" s="97"/>
      <c r="G287" s="16"/>
      <c r="H287" s="15"/>
      <c r="I287" s="17" t="str">
        <f>IF(OR(G287="",H287="",U287=""),"",IFERROR(VLOOKUP(G287&amp;H287&amp;U287,※編集不可※選択項目!$M$3:$R$51,5,FALSE),"該当なし"))</f>
        <v/>
      </c>
      <c r="J287" s="97"/>
      <c r="K287" s="15"/>
      <c r="L287" s="248"/>
      <c r="M287" s="15"/>
      <c r="N287" s="97"/>
      <c r="O287" s="97"/>
      <c r="P287" s="97"/>
      <c r="Q287" s="97"/>
      <c r="R287" s="97"/>
      <c r="S287" s="18" t="str">
        <f t="shared" si="121"/>
        <v/>
      </c>
      <c r="T287" s="15"/>
      <c r="U287" s="15"/>
      <c r="V287" s="15"/>
      <c r="W287" s="15"/>
      <c r="X287" s="15"/>
      <c r="Y287" s="15"/>
      <c r="Z287" s="16"/>
      <c r="AA287" s="16"/>
      <c r="AB287" s="101" t="str">
        <f>IF($C287&lt;&gt;"",※編集不可※選択項目!$J$2,"")</f>
        <v/>
      </c>
      <c r="AC287" s="23"/>
      <c r="AD287" s="97"/>
      <c r="AE287" s="99"/>
      <c r="AF287" s="201" t="str">
        <f t="shared" si="119"/>
        <v>-</v>
      </c>
      <c r="AG287" s="219"/>
      <c r="AH287" s="220"/>
      <c r="AI287" s="121" t="str">
        <f t="shared" si="115"/>
        <v/>
      </c>
      <c r="AJ287" s="221"/>
      <c r="AK287" s="222"/>
      <c r="AL287" s="223"/>
      <c r="AM287" s="224">
        <f>IFERROR(INDEX(※編集不可※選択項目!$R$3:$R$51,MATCH(BQ287,※編集不可※選択項目!$T$3:$T$51,0)),0)</f>
        <v>0</v>
      </c>
      <c r="AN287" s="224" t="str">
        <f t="shared" si="122"/>
        <v/>
      </c>
      <c r="AO287" s="224" t="str">
        <f>IF(BR287=※編集不可※選択項目!$L$3,VLOOKUP('新規登録用（本体）'!U287,※編集不可※選択項目!$P$2:$R$13,3,TRUE),AP287)</f>
        <v/>
      </c>
      <c r="AP287" s="224" t="str">
        <f>IF(BR287=※編集不可※選択項目!$L$15,VLOOKUP('新規登録用（本体）'!U287,※編集不可※選択項目!$P$14:$R$25,3,TRUE),AQ287)</f>
        <v/>
      </c>
      <c r="AQ287" s="224" t="str">
        <f>IF(BR287=※編集不可※選択項目!$L$27,VLOOKUP('新規登録用（本体）'!U287,※編集不可※選択項目!$P$26:$R$41,3,TRUE),AR287)</f>
        <v/>
      </c>
      <c r="AR287" s="224" t="str">
        <f>IF(BR287=※編集不可※選択項目!$L$43,VLOOKUP('新規登録用（本体）'!U287,※編集不可※選択項目!$P$42:$R$46,3,TRUE),AS287)</f>
        <v/>
      </c>
      <c r="AS287" s="224" t="str">
        <f>IF(BR287=※編集不可※選択項目!$L$48,VLOOKUP('新規登録用（本体）'!U287,※編集不可※選択項目!$P$47:$R$51,3,TRUE),"")</f>
        <v/>
      </c>
      <c r="AT287" s="225">
        <f>IFERROR(VLOOKUP(Y287&amp;G287&amp;H287,※編集不可※選択項目!X:Y,2,FALSE),0)</f>
        <v>0</v>
      </c>
      <c r="AU287" s="224">
        <f t="shared" si="116"/>
        <v>0</v>
      </c>
      <c r="AV287" s="224">
        <f>IFERROR(INDEX(※編集不可※選択項目!$S$3:$S$51,MATCH(BQ287,※編集不可※選択項目!$T$3:$T$51,0)),0)</f>
        <v>0</v>
      </c>
      <c r="AW287" s="224" t="str">
        <f t="shared" si="123"/>
        <v/>
      </c>
      <c r="AX287" s="224" t="str">
        <f>IF(BR287=※編集不可※選択項目!$L$3,VLOOKUP('新規登録用（本体）'!U287,※編集不可※選択項目!$P$2:$S$13,4,TRUE),AY287)</f>
        <v/>
      </c>
      <c r="AY287" s="224" t="str">
        <f>IF(BR287=※編集不可※選択項目!$L$15,VLOOKUP('新規登録用（本体）'!U287,※編集不可※選択項目!$P$14:$S$25,4,TRUE),AZ287)</f>
        <v/>
      </c>
      <c r="AZ287" s="224" t="str">
        <f>IF(BR287=※編集不可※選択項目!$L$27,VLOOKUP('新規登録用（本体）'!U287,※編集不可※選択項目!$P$26:$S$41,4,TRUE),BA287)</f>
        <v/>
      </c>
      <c r="BA287" s="224" t="str">
        <f>IF(BR287=※編集不可※選択項目!$L$43,VLOOKUP('新規登録用（本体）'!U287,※編集不可※選択項目!$P$42:$S$46,4,TRUE),BB287)</f>
        <v/>
      </c>
      <c r="BB287" s="224" t="str">
        <f>IF(BR287=※編集不可※選択項目!$L$48,VLOOKUP('新規登録用（本体）'!U287,※編集不可※選択項目!$P$47:$S$51,4,TRUE),"")</f>
        <v/>
      </c>
      <c r="BC287" s="225">
        <f>IFERROR(VLOOKUP(Y287&amp;G287&amp;H287,※編集不可※選択項目!X:Y,2,FALSE),0)</f>
        <v>0</v>
      </c>
      <c r="BD287" s="225">
        <f t="shared" si="117"/>
        <v>0</v>
      </c>
      <c r="BE287" s="225"/>
      <c r="BF287" s="225"/>
      <c r="BG287" s="225"/>
      <c r="BH287" s="225" t="str">
        <f t="shared" si="124"/>
        <v/>
      </c>
      <c r="BI287" s="226">
        <f t="shared" si="125"/>
        <v>0</v>
      </c>
      <c r="BJ287" s="226">
        <f t="shared" si="126"/>
        <v>0</v>
      </c>
      <c r="BK287" s="262">
        <f t="shared" si="120"/>
        <v>0</v>
      </c>
      <c r="BL287" s="226">
        <f t="shared" si="109"/>
        <v>0</v>
      </c>
      <c r="BM287" s="226" t="str">
        <f t="shared" si="127"/>
        <v/>
      </c>
      <c r="BN287" s="227">
        <f t="shared" si="128"/>
        <v>0</v>
      </c>
      <c r="BO287" s="227">
        <f t="shared" si="110"/>
        <v>0</v>
      </c>
      <c r="BP287" s="208" t="str">
        <f t="shared" si="111"/>
        <v>＜従来枠＞0 ＜トップ性能枠＞0</v>
      </c>
      <c r="BQ287" s="208" t="str">
        <f>'新規登録用（本体）'!G287&amp;'新規登録用（本体）'!H287&amp;'新規登録用（本体）'!I287</f>
        <v/>
      </c>
      <c r="BR287" s="126" t="str">
        <f t="shared" si="129"/>
        <v/>
      </c>
      <c r="BS287" s="208" t="str">
        <f t="shared" si="130"/>
        <v/>
      </c>
      <c r="BT287" s="227">
        <f t="shared" si="118"/>
        <v>0</v>
      </c>
    </row>
    <row r="288" spans="1:72" s="208" customFormat="1" ht="25.35" customHeight="1" x14ac:dyDescent="0.2">
      <c r="A288" s="210">
        <f t="shared" si="112"/>
        <v>277</v>
      </c>
      <c r="B288" s="171" t="str">
        <f t="shared" si="108"/>
        <v/>
      </c>
      <c r="C288" s="44"/>
      <c r="D288" s="17" t="str">
        <f t="shared" si="113"/>
        <v/>
      </c>
      <c r="E288" s="17" t="str">
        <f t="shared" si="114"/>
        <v/>
      </c>
      <c r="F288" s="97"/>
      <c r="G288" s="16"/>
      <c r="H288" s="15"/>
      <c r="I288" s="17" t="str">
        <f>IF(OR(G288="",H288="",U288=""),"",IFERROR(VLOOKUP(G288&amp;H288&amp;U288,※編集不可※選択項目!$M$3:$R$51,5,FALSE),"該当なし"))</f>
        <v/>
      </c>
      <c r="J288" s="97"/>
      <c r="K288" s="15"/>
      <c r="L288" s="248"/>
      <c r="M288" s="15"/>
      <c r="N288" s="97"/>
      <c r="O288" s="97"/>
      <c r="P288" s="97"/>
      <c r="Q288" s="97"/>
      <c r="R288" s="97"/>
      <c r="S288" s="18" t="str">
        <f t="shared" si="121"/>
        <v/>
      </c>
      <c r="T288" s="15"/>
      <c r="U288" s="15"/>
      <c r="V288" s="15"/>
      <c r="W288" s="15"/>
      <c r="X288" s="15"/>
      <c r="Y288" s="15"/>
      <c r="Z288" s="16"/>
      <c r="AA288" s="16"/>
      <c r="AB288" s="101" t="str">
        <f>IF($C288&lt;&gt;"",※編集不可※選択項目!$J$2,"")</f>
        <v/>
      </c>
      <c r="AC288" s="23"/>
      <c r="AD288" s="97"/>
      <c r="AE288" s="99"/>
      <c r="AF288" s="201" t="str">
        <f t="shared" si="119"/>
        <v>-</v>
      </c>
      <c r="AG288" s="219"/>
      <c r="AH288" s="220"/>
      <c r="AI288" s="121" t="str">
        <f t="shared" si="115"/>
        <v/>
      </c>
      <c r="AJ288" s="221"/>
      <c r="AK288" s="222"/>
      <c r="AL288" s="223"/>
      <c r="AM288" s="224">
        <f>IFERROR(INDEX(※編集不可※選択項目!$R$3:$R$51,MATCH(BQ288,※編集不可※選択項目!$T$3:$T$51,0)),0)</f>
        <v>0</v>
      </c>
      <c r="AN288" s="224" t="str">
        <f t="shared" si="122"/>
        <v/>
      </c>
      <c r="AO288" s="224" t="str">
        <f>IF(BR288=※編集不可※選択項目!$L$3,VLOOKUP('新規登録用（本体）'!U288,※編集不可※選択項目!$P$2:$R$13,3,TRUE),AP288)</f>
        <v/>
      </c>
      <c r="AP288" s="224" t="str">
        <f>IF(BR288=※編集不可※選択項目!$L$15,VLOOKUP('新規登録用（本体）'!U288,※編集不可※選択項目!$P$14:$R$25,3,TRUE),AQ288)</f>
        <v/>
      </c>
      <c r="AQ288" s="224" t="str">
        <f>IF(BR288=※編集不可※選択項目!$L$27,VLOOKUP('新規登録用（本体）'!U288,※編集不可※選択項目!$P$26:$R$41,3,TRUE),AR288)</f>
        <v/>
      </c>
      <c r="AR288" s="224" t="str">
        <f>IF(BR288=※編集不可※選択項目!$L$43,VLOOKUP('新規登録用（本体）'!U288,※編集不可※選択項目!$P$42:$R$46,3,TRUE),AS288)</f>
        <v/>
      </c>
      <c r="AS288" s="224" t="str">
        <f>IF(BR288=※編集不可※選択項目!$L$48,VLOOKUP('新規登録用（本体）'!U288,※編集不可※選択項目!$P$47:$R$51,3,TRUE),"")</f>
        <v/>
      </c>
      <c r="AT288" s="225">
        <f>IFERROR(VLOOKUP(Y288&amp;G288&amp;H288,※編集不可※選択項目!X:Y,2,FALSE),0)</f>
        <v>0</v>
      </c>
      <c r="AU288" s="224">
        <f t="shared" si="116"/>
        <v>0</v>
      </c>
      <c r="AV288" s="224">
        <f>IFERROR(INDEX(※編集不可※選択項目!$S$3:$S$51,MATCH(BQ288,※編集不可※選択項目!$T$3:$T$51,0)),0)</f>
        <v>0</v>
      </c>
      <c r="AW288" s="224" t="str">
        <f t="shared" si="123"/>
        <v/>
      </c>
      <c r="AX288" s="224" t="str">
        <f>IF(BR288=※編集不可※選択項目!$L$3,VLOOKUP('新規登録用（本体）'!U288,※編集不可※選択項目!$P$2:$S$13,4,TRUE),AY288)</f>
        <v/>
      </c>
      <c r="AY288" s="224" t="str">
        <f>IF(BR288=※編集不可※選択項目!$L$15,VLOOKUP('新規登録用（本体）'!U288,※編集不可※選択項目!$P$14:$S$25,4,TRUE),AZ288)</f>
        <v/>
      </c>
      <c r="AZ288" s="224" t="str">
        <f>IF(BR288=※編集不可※選択項目!$L$27,VLOOKUP('新規登録用（本体）'!U288,※編集不可※選択項目!$P$26:$S$41,4,TRUE),BA288)</f>
        <v/>
      </c>
      <c r="BA288" s="224" t="str">
        <f>IF(BR288=※編集不可※選択項目!$L$43,VLOOKUP('新規登録用（本体）'!U288,※編集不可※選択項目!$P$42:$S$46,4,TRUE),BB288)</f>
        <v/>
      </c>
      <c r="BB288" s="224" t="str">
        <f>IF(BR288=※編集不可※選択項目!$L$48,VLOOKUP('新規登録用（本体）'!U288,※編集不可※選択項目!$P$47:$S$51,4,TRUE),"")</f>
        <v/>
      </c>
      <c r="BC288" s="225">
        <f>IFERROR(VLOOKUP(Y288&amp;G288&amp;H288,※編集不可※選択項目!X:Y,2,FALSE),0)</f>
        <v>0</v>
      </c>
      <c r="BD288" s="225">
        <f t="shared" si="117"/>
        <v>0</v>
      </c>
      <c r="BE288" s="225"/>
      <c r="BF288" s="225"/>
      <c r="BG288" s="225"/>
      <c r="BH288" s="225" t="str">
        <f t="shared" si="124"/>
        <v/>
      </c>
      <c r="BI288" s="226">
        <f t="shared" si="125"/>
        <v>0</v>
      </c>
      <c r="BJ288" s="226">
        <f t="shared" si="126"/>
        <v>0</v>
      </c>
      <c r="BK288" s="262">
        <f t="shared" si="120"/>
        <v>0</v>
      </c>
      <c r="BL288" s="226">
        <f t="shared" si="109"/>
        <v>0</v>
      </c>
      <c r="BM288" s="226" t="str">
        <f t="shared" si="127"/>
        <v/>
      </c>
      <c r="BN288" s="227">
        <f t="shared" si="128"/>
        <v>0</v>
      </c>
      <c r="BO288" s="227">
        <f t="shared" si="110"/>
        <v>0</v>
      </c>
      <c r="BP288" s="208" t="str">
        <f t="shared" si="111"/>
        <v>＜従来枠＞0 ＜トップ性能枠＞0</v>
      </c>
      <c r="BQ288" s="208" t="str">
        <f>'新規登録用（本体）'!G288&amp;'新規登録用（本体）'!H288&amp;'新規登録用（本体）'!I288</f>
        <v/>
      </c>
      <c r="BR288" s="126" t="str">
        <f t="shared" si="129"/>
        <v/>
      </c>
      <c r="BS288" s="208" t="str">
        <f t="shared" si="130"/>
        <v/>
      </c>
      <c r="BT288" s="227">
        <f t="shared" si="118"/>
        <v>0</v>
      </c>
    </row>
    <row r="289" spans="1:72" s="208" customFormat="1" ht="25.35" customHeight="1" x14ac:dyDescent="0.2">
      <c r="A289" s="210">
        <f t="shared" si="112"/>
        <v>278</v>
      </c>
      <c r="B289" s="171" t="str">
        <f t="shared" si="108"/>
        <v/>
      </c>
      <c r="C289" s="44"/>
      <c r="D289" s="17" t="str">
        <f t="shared" si="113"/>
        <v/>
      </c>
      <c r="E289" s="17" t="str">
        <f t="shared" si="114"/>
        <v/>
      </c>
      <c r="F289" s="97"/>
      <c r="G289" s="16"/>
      <c r="H289" s="15"/>
      <c r="I289" s="17" t="str">
        <f>IF(OR(G289="",H289="",U289=""),"",IFERROR(VLOOKUP(G289&amp;H289&amp;U289,※編集不可※選択項目!$M$3:$R$51,5,FALSE),"該当なし"))</f>
        <v/>
      </c>
      <c r="J289" s="97"/>
      <c r="K289" s="15"/>
      <c r="L289" s="248"/>
      <c r="M289" s="15"/>
      <c r="N289" s="97"/>
      <c r="O289" s="97"/>
      <c r="P289" s="97"/>
      <c r="Q289" s="97"/>
      <c r="R289" s="97"/>
      <c r="S289" s="18" t="str">
        <f t="shared" si="121"/>
        <v/>
      </c>
      <c r="T289" s="15"/>
      <c r="U289" s="15"/>
      <c r="V289" s="15"/>
      <c r="W289" s="15"/>
      <c r="X289" s="15"/>
      <c r="Y289" s="15"/>
      <c r="Z289" s="16"/>
      <c r="AA289" s="16"/>
      <c r="AB289" s="101" t="str">
        <f>IF($C289&lt;&gt;"",※編集不可※選択項目!$J$2,"")</f>
        <v/>
      </c>
      <c r="AC289" s="23"/>
      <c r="AD289" s="97"/>
      <c r="AE289" s="99"/>
      <c r="AF289" s="201" t="str">
        <f t="shared" si="119"/>
        <v>-</v>
      </c>
      <c r="AG289" s="219"/>
      <c r="AH289" s="220"/>
      <c r="AI289" s="121" t="str">
        <f t="shared" si="115"/>
        <v/>
      </c>
      <c r="AJ289" s="221"/>
      <c r="AK289" s="222"/>
      <c r="AL289" s="223"/>
      <c r="AM289" s="224">
        <f>IFERROR(INDEX(※編集不可※選択項目!$R$3:$R$51,MATCH(BQ289,※編集不可※選択項目!$T$3:$T$51,0)),0)</f>
        <v>0</v>
      </c>
      <c r="AN289" s="224" t="str">
        <f t="shared" si="122"/>
        <v/>
      </c>
      <c r="AO289" s="224" t="str">
        <f>IF(BR289=※編集不可※選択項目!$L$3,VLOOKUP('新規登録用（本体）'!U289,※編集不可※選択項目!$P$2:$R$13,3,TRUE),AP289)</f>
        <v/>
      </c>
      <c r="AP289" s="224" t="str">
        <f>IF(BR289=※編集不可※選択項目!$L$15,VLOOKUP('新規登録用（本体）'!U289,※編集不可※選択項目!$P$14:$R$25,3,TRUE),AQ289)</f>
        <v/>
      </c>
      <c r="AQ289" s="224" t="str">
        <f>IF(BR289=※編集不可※選択項目!$L$27,VLOOKUP('新規登録用（本体）'!U289,※編集不可※選択項目!$P$26:$R$41,3,TRUE),AR289)</f>
        <v/>
      </c>
      <c r="AR289" s="224" t="str">
        <f>IF(BR289=※編集不可※選択項目!$L$43,VLOOKUP('新規登録用（本体）'!U289,※編集不可※選択項目!$P$42:$R$46,3,TRUE),AS289)</f>
        <v/>
      </c>
      <c r="AS289" s="224" t="str">
        <f>IF(BR289=※編集不可※選択項目!$L$48,VLOOKUP('新規登録用（本体）'!U289,※編集不可※選択項目!$P$47:$R$51,3,TRUE),"")</f>
        <v/>
      </c>
      <c r="AT289" s="225">
        <f>IFERROR(VLOOKUP(Y289&amp;G289&amp;H289,※編集不可※選択項目!X:Y,2,FALSE),0)</f>
        <v>0</v>
      </c>
      <c r="AU289" s="224">
        <f t="shared" si="116"/>
        <v>0</v>
      </c>
      <c r="AV289" s="224">
        <f>IFERROR(INDEX(※編集不可※選択項目!$S$3:$S$51,MATCH(BQ289,※編集不可※選択項目!$T$3:$T$51,0)),0)</f>
        <v>0</v>
      </c>
      <c r="AW289" s="224" t="str">
        <f t="shared" si="123"/>
        <v/>
      </c>
      <c r="AX289" s="224" t="str">
        <f>IF(BR289=※編集不可※選択項目!$L$3,VLOOKUP('新規登録用（本体）'!U289,※編集不可※選択項目!$P$2:$S$13,4,TRUE),AY289)</f>
        <v/>
      </c>
      <c r="AY289" s="224" t="str">
        <f>IF(BR289=※編集不可※選択項目!$L$15,VLOOKUP('新規登録用（本体）'!U289,※編集不可※選択項目!$P$14:$S$25,4,TRUE),AZ289)</f>
        <v/>
      </c>
      <c r="AZ289" s="224" t="str">
        <f>IF(BR289=※編集不可※選択項目!$L$27,VLOOKUP('新規登録用（本体）'!U289,※編集不可※選択項目!$P$26:$S$41,4,TRUE),BA289)</f>
        <v/>
      </c>
      <c r="BA289" s="224" t="str">
        <f>IF(BR289=※編集不可※選択項目!$L$43,VLOOKUP('新規登録用（本体）'!U289,※編集不可※選択項目!$P$42:$S$46,4,TRUE),BB289)</f>
        <v/>
      </c>
      <c r="BB289" s="224" t="str">
        <f>IF(BR289=※編集不可※選択項目!$L$48,VLOOKUP('新規登録用（本体）'!U289,※編集不可※選択項目!$P$47:$S$51,4,TRUE),"")</f>
        <v/>
      </c>
      <c r="BC289" s="225">
        <f>IFERROR(VLOOKUP(Y289&amp;G289&amp;H289,※編集不可※選択項目!X:Y,2,FALSE),0)</f>
        <v>0</v>
      </c>
      <c r="BD289" s="225">
        <f t="shared" si="117"/>
        <v>0</v>
      </c>
      <c r="BE289" s="225"/>
      <c r="BF289" s="225"/>
      <c r="BG289" s="225"/>
      <c r="BH289" s="225" t="str">
        <f t="shared" si="124"/>
        <v/>
      </c>
      <c r="BI289" s="226">
        <f t="shared" si="125"/>
        <v>0</v>
      </c>
      <c r="BJ289" s="226">
        <f t="shared" si="126"/>
        <v>0</v>
      </c>
      <c r="BK289" s="262">
        <f t="shared" si="120"/>
        <v>0</v>
      </c>
      <c r="BL289" s="226">
        <f t="shared" si="109"/>
        <v>0</v>
      </c>
      <c r="BM289" s="226" t="str">
        <f t="shared" si="127"/>
        <v/>
      </c>
      <c r="BN289" s="227">
        <f t="shared" si="128"/>
        <v>0</v>
      </c>
      <c r="BO289" s="227">
        <f t="shared" si="110"/>
        <v>0</v>
      </c>
      <c r="BP289" s="208" t="str">
        <f t="shared" si="111"/>
        <v>＜従来枠＞0 ＜トップ性能枠＞0</v>
      </c>
      <c r="BQ289" s="208" t="str">
        <f>'新規登録用（本体）'!G289&amp;'新規登録用（本体）'!H289&amp;'新規登録用（本体）'!I289</f>
        <v/>
      </c>
      <c r="BR289" s="126" t="str">
        <f t="shared" si="129"/>
        <v/>
      </c>
      <c r="BS289" s="208" t="str">
        <f t="shared" si="130"/>
        <v/>
      </c>
      <c r="BT289" s="227">
        <f t="shared" si="118"/>
        <v>0</v>
      </c>
    </row>
    <row r="290" spans="1:72" s="208" customFormat="1" ht="25.35" customHeight="1" x14ac:dyDescent="0.2">
      <c r="A290" s="210">
        <f t="shared" si="112"/>
        <v>279</v>
      </c>
      <c r="B290" s="171" t="str">
        <f t="shared" si="108"/>
        <v/>
      </c>
      <c r="C290" s="44"/>
      <c r="D290" s="17" t="str">
        <f t="shared" si="113"/>
        <v/>
      </c>
      <c r="E290" s="17" t="str">
        <f t="shared" si="114"/>
        <v/>
      </c>
      <c r="F290" s="97"/>
      <c r="G290" s="16"/>
      <c r="H290" s="15"/>
      <c r="I290" s="17" t="str">
        <f>IF(OR(G290="",H290="",U290=""),"",IFERROR(VLOOKUP(G290&amp;H290&amp;U290,※編集不可※選択項目!$M$3:$R$51,5,FALSE),"該当なし"))</f>
        <v/>
      </c>
      <c r="J290" s="97"/>
      <c r="K290" s="15"/>
      <c r="L290" s="248"/>
      <c r="M290" s="15"/>
      <c r="N290" s="97"/>
      <c r="O290" s="97"/>
      <c r="P290" s="97"/>
      <c r="Q290" s="97"/>
      <c r="R290" s="97"/>
      <c r="S290" s="18" t="str">
        <f t="shared" si="121"/>
        <v/>
      </c>
      <c r="T290" s="15"/>
      <c r="U290" s="15"/>
      <c r="V290" s="15"/>
      <c r="W290" s="15"/>
      <c r="X290" s="15"/>
      <c r="Y290" s="15"/>
      <c r="Z290" s="16"/>
      <c r="AA290" s="16"/>
      <c r="AB290" s="101" t="str">
        <f>IF($C290&lt;&gt;"",※編集不可※選択項目!$J$2,"")</f>
        <v/>
      </c>
      <c r="AC290" s="23"/>
      <c r="AD290" s="97"/>
      <c r="AE290" s="99"/>
      <c r="AF290" s="201" t="str">
        <f t="shared" si="119"/>
        <v>-</v>
      </c>
      <c r="AG290" s="219"/>
      <c r="AH290" s="220"/>
      <c r="AI290" s="121" t="str">
        <f t="shared" si="115"/>
        <v/>
      </c>
      <c r="AJ290" s="221"/>
      <c r="AK290" s="222"/>
      <c r="AL290" s="223"/>
      <c r="AM290" s="224">
        <f>IFERROR(INDEX(※編集不可※選択項目!$R$3:$R$51,MATCH(BQ290,※編集不可※選択項目!$T$3:$T$51,0)),0)</f>
        <v>0</v>
      </c>
      <c r="AN290" s="224" t="str">
        <f t="shared" si="122"/>
        <v/>
      </c>
      <c r="AO290" s="224" t="str">
        <f>IF(BR290=※編集不可※選択項目!$L$3,VLOOKUP('新規登録用（本体）'!U290,※編集不可※選択項目!$P$2:$R$13,3,TRUE),AP290)</f>
        <v/>
      </c>
      <c r="AP290" s="224" t="str">
        <f>IF(BR290=※編集不可※選択項目!$L$15,VLOOKUP('新規登録用（本体）'!U290,※編集不可※選択項目!$P$14:$R$25,3,TRUE),AQ290)</f>
        <v/>
      </c>
      <c r="AQ290" s="224" t="str">
        <f>IF(BR290=※編集不可※選択項目!$L$27,VLOOKUP('新規登録用（本体）'!U290,※編集不可※選択項目!$P$26:$R$41,3,TRUE),AR290)</f>
        <v/>
      </c>
      <c r="AR290" s="224" t="str">
        <f>IF(BR290=※編集不可※選択項目!$L$43,VLOOKUP('新規登録用（本体）'!U290,※編集不可※選択項目!$P$42:$R$46,3,TRUE),AS290)</f>
        <v/>
      </c>
      <c r="AS290" s="224" t="str">
        <f>IF(BR290=※編集不可※選択項目!$L$48,VLOOKUP('新規登録用（本体）'!U290,※編集不可※選択項目!$P$47:$R$51,3,TRUE),"")</f>
        <v/>
      </c>
      <c r="AT290" s="225">
        <f>IFERROR(VLOOKUP(Y290&amp;G290&amp;H290,※編集不可※選択項目!X:Y,2,FALSE),0)</f>
        <v>0</v>
      </c>
      <c r="AU290" s="224">
        <f t="shared" si="116"/>
        <v>0</v>
      </c>
      <c r="AV290" s="224">
        <f>IFERROR(INDEX(※編集不可※選択項目!$S$3:$S$51,MATCH(BQ290,※編集不可※選択項目!$T$3:$T$51,0)),0)</f>
        <v>0</v>
      </c>
      <c r="AW290" s="224" t="str">
        <f t="shared" si="123"/>
        <v/>
      </c>
      <c r="AX290" s="224" t="str">
        <f>IF(BR290=※編集不可※選択項目!$L$3,VLOOKUP('新規登録用（本体）'!U290,※編集不可※選択項目!$P$2:$S$13,4,TRUE),AY290)</f>
        <v/>
      </c>
      <c r="AY290" s="224" t="str">
        <f>IF(BR290=※編集不可※選択項目!$L$15,VLOOKUP('新規登録用（本体）'!U290,※編集不可※選択項目!$P$14:$S$25,4,TRUE),AZ290)</f>
        <v/>
      </c>
      <c r="AZ290" s="224" t="str">
        <f>IF(BR290=※編集不可※選択項目!$L$27,VLOOKUP('新規登録用（本体）'!U290,※編集不可※選択項目!$P$26:$S$41,4,TRUE),BA290)</f>
        <v/>
      </c>
      <c r="BA290" s="224" t="str">
        <f>IF(BR290=※編集不可※選択項目!$L$43,VLOOKUP('新規登録用（本体）'!U290,※編集不可※選択項目!$P$42:$S$46,4,TRUE),BB290)</f>
        <v/>
      </c>
      <c r="BB290" s="224" t="str">
        <f>IF(BR290=※編集不可※選択項目!$L$48,VLOOKUP('新規登録用（本体）'!U290,※編集不可※選択項目!$P$47:$S$51,4,TRUE),"")</f>
        <v/>
      </c>
      <c r="BC290" s="225">
        <f>IFERROR(VLOOKUP(Y290&amp;G290&amp;H290,※編集不可※選択項目!X:Y,2,FALSE),0)</f>
        <v>0</v>
      </c>
      <c r="BD290" s="225">
        <f t="shared" si="117"/>
        <v>0</v>
      </c>
      <c r="BE290" s="225"/>
      <c r="BF290" s="225"/>
      <c r="BG290" s="225"/>
      <c r="BH290" s="225" t="str">
        <f t="shared" si="124"/>
        <v/>
      </c>
      <c r="BI290" s="226">
        <f t="shared" si="125"/>
        <v>0</v>
      </c>
      <c r="BJ290" s="226">
        <f t="shared" si="126"/>
        <v>0</v>
      </c>
      <c r="BK290" s="262">
        <f t="shared" si="120"/>
        <v>0</v>
      </c>
      <c r="BL290" s="226">
        <f t="shared" si="109"/>
        <v>0</v>
      </c>
      <c r="BM290" s="226" t="str">
        <f t="shared" si="127"/>
        <v/>
      </c>
      <c r="BN290" s="227">
        <f t="shared" si="128"/>
        <v>0</v>
      </c>
      <c r="BO290" s="227">
        <f t="shared" si="110"/>
        <v>0</v>
      </c>
      <c r="BP290" s="208" t="str">
        <f t="shared" si="111"/>
        <v>＜従来枠＞0 ＜トップ性能枠＞0</v>
      </c>
      <c r="BQ290" s="208" t="str">
        <f>'新規登録用（本体）'!G290&amp;'新規登録用（本体）'!H290&amp;'新規登録用（本体）'!I290</f>
        <v/>
      </c>
      <c r="BR290" s="126" t="str">
        <f t="shared" si="129"/>
        <v/>
      </c>
      <c r="BS290" s="208" t="str">
        <f t="shared" si="130"/>
        <v/>
      </c>
      <c r="BT290" s="227">
        <f t="shared" si="118"/>
        <v>0</v>
      </c>
    </row>
    <row r="291" spans="1:72" s="208" customFormat="1" ht="25.35" customHeight="1" x14ac:dyDescent="0.2">
      <c r="A291" s="210">
        <f t="shared" si="112"/>
        <v>280</v>
      </c>
      <c r="B291" s="171" t="str">
        <f t="shared" si="108"/>
        <v/>
      </c>
      <c r="C291" s="44"/>
      <c r="D291" s="17" t="str">
        <f t="shared" si="113"/>
        <v/>
      </c>
      <c r="E291" s="17" t="str">
        <f t="shared" si="114"/>
        <v/>
      </c>
      <c r="F291" s="97"/>
      <c r="G291" s="16"/>
      <c r="H291" s="15"/>
      <c r="I291" s="17" t="str">
        <f>IF(OR(G291="",H291="",U291=""),"",IFERROR(VLOOKUP(G291&amp;H291&amp;U291,※編集不可※選択項目!$M$3:$R$51,5,FALSE),"該当なし"))</f>
        <v/>
      </c>
      <c r="J291" s="97"/>
      <c r="K291" s="15"/>
      <c r="L291" s="248"/>
      <c r="M291" s="15"/>
      <c r="N291" s="97"/>
      <c r="O291" s="97"/>
      <c r="P291" s="97"/>
      <c r="Q291" s="97"/>
      <c r="R291" s="97"/>
      <c r="S291" s="18" t="str">
        <f t="shared" si="121"/>
        <v/>
      </c>
      <c r="T291" s="15"/>
      <c r="U291" s="15"/>
      <c r="V291" s="15"/>
      <c r="W291" s="15"/>
      <c r="X291" s="15"/>
      <c r="Y291" s="15"/>
      <c r="Z291" s="16"/>
      <c r="AA291" s="16"/>
      <c r="AB291" s="101" t="str">
        <f>IF($C291&lt;&gt;"",※編集不可※選択項目!$J$2,"")</f>
        <v/>
      </c>
      <c r="AC291" s="23"/>
      <c r="AD291" s="97"/>
      <c r="AE291" s="99"/>
      <c r="AF291" s="201" t="str">
        <f t="shared" si="119"/>
        <v>-</v>
      </c>
      <c r="AG291" s="219"/>
      <c r="AH291" s="220"/>
      <c r="AI291" s="121" t="str">
        <f t="shared" si="115"/>
        <v/>
      </c>
      <c r="AJ291" s="221"/>
      <c r="AK291" s="222"/>
      <c r="AL291" s="223"/>
      <c r="AM291" s="224">
        <f>IFERROR(INDEX(※編集不可※選択項目!$R$3:$R$51,MATCH(BQ291,※編集不可※選択項目!$T$3:$T$51,0)),0)</f>
        <v>0</v>
      </c>
      <c r="AN291" s="224" t="str">
        <f t="shared" si="122"/>
        <v/>
      </c>
      <c r="AO291" s="224" t="str">
        <f>IF(BR291=※編集不可※選択項目!$L$3,VLOOKUP('新規登録用（本体）'!U291,※編集不可※選択項目!$P$2:$R$13,3,TRUE),AP291)</f>
        <v/>
      </c>
      <c r="AP291" s="224" t="str">
        <f>IF(BR291=※編集不可※選択項目!$L$15,VLOOKUP('新規登録用（本体）'!U291,※編集不可※選択項目!$P$14:$R$25,3,TRUE),AQ291)</f>
        <v/>
      </c>
      <c r="AQ291" s="224" t="str">
        <f>IF(BR291=※編集不可※選択項目!$L$27,VLOOKUP('新規登録用（本体）'!U291,※編集不可※選択項目!$P$26:$R$41,3,TRUE),AR291)</f>
        <v/>
      </c>
      <c r="AR291" s="224" t="str">
        <f>IF(BR291=※編集不可※選択項目!$L$43,VLOOKUP('新規登録用（本体）'!U291,※編集不可※選択項目!$P$42:$R$46,3,TRUE),AS291)</f>
        <v/>
      </c>
      <c r="AS291" s="224" t="str">
        <f>IF(BR291=※編集不可※選択項目!$L$48,VLOOKUP('新規登録用（本体）'!U291,※編集不可※選択項目!$P$47:$R$51,3,TRUE),"")</f>
        <v/>
      </c>
      <c r="AT291" s="225">
        <f>IFERROR(VLOOKUP(Y291&amp;G291&amp;H291,※編集不可※選択項目!X:Y,2,FALSE),0)</f>
        <v>0</v>
      </c>
      <c r="AU291" s="224">
        <f t="shared" si="116"/>
        <v>0</v>
      </c>
      <c r="AV291" s="224">
        <f>IFERROR(INDEX(※編集不可※選択項目!$S$3:$S$51,MATCH(BQ291,※編集不可※選択項目!$T$3:$T$51,0)),0)</f>
        <v>0</v>
      </c>
      <c r="AW291" s="224" t="str">
        <f t="shared" si="123"/>
        <v/>
      </c>
      <c r="AX291" s="224" t="str">
        <f>IF(BR291=※編集不可※選択項目!$L$3,VLOOKUP('新規登録用（本体）'!U291,※編集不可※選択項目!$P$2:$S$13,4,TRUE),AY291)</f>
        <v/>
      </c>
      <c r="AY291" s="224" t="str">
        <f>IF(BR291=※編集不可※選択項目!$L$15,VLOOKUP('新規登録用（本体）'!U291,※編集不可※選択項目!$P$14:$S$25,4,TRUE),AZ291)</f>
        <v/>
      </c>
      <c r="AZ291" s="224" t="str">
        <f>IF(BR291=※編集不可※選択項目!$L$27,VLOOKUP('新規登録用（本体）'!U291,※編集不可※選択項目!$P$26:$S$41,4,TRUE),BA291)</f>
        <v/>
      </c>
      <c r="BA291" s="224" t="str">
        <f>IF(BR291=※編集不可※選択項目!$L$43,VLOOKUP('新規登録用（本体）'!U291,※編集不可※選択項目!$P$42:$S$46,4,TRUE),BB291)</f>
        <v/>
      </c>
      <c r="BB291" s="224" t="str">
        <f>IF(BR291=※編集不可※選択項目!$L$48,VLOOKUP('新規登録用（本体）'!U291,※編集不可※選択項目!$P$47:$S$51,4,TRUE),"")</f>
        <v/>
      </c>
      <c r="BC291" s="225">
        <f>IFERROR(VLOOKUP(Y291&amp;G291&amp;H291,※編集不可※選択項目!X:Y,2,FALSE),0)</f>
        <v>0</v>
      </c>
      <c r="BD291" s="225">
        <f t="shared" si="117"/>
        <v>0</v>
      </c>
      <c r="BE291" s="225"/>
      <c r="BF291" s="225"/>
      <c r="BG291" s="225"/>
      <c r="BH291" s="225" t="str">
        <f t="shared" si="124"/>
        <v/>
      </c>
      <c r="BI291" s="226">
        <f t="shared" si="125"/>
        <v>0</v>
      </c>
      <c r="BJ291" s="226">
        <f t="shared" si="126"/>
        <v>0</v>
      </c>
      <c r="BK291" s="262">
        <f t="shared" si="120"/>
        <v>0</v>
      </c>
      <c r="BL291" s="226">
        <f t="shared" si="109"/>
        <v>0</v>
      </c>
      <c r="BM291" s="226" t="str">
        <f t="shared" si="127"/>
        <v/>
      </c>
      <c r="BN291" s="227">
        <f t="shared" si="128"/>
        <v>0</v>
      </c>
      <c r="BO291" s="227">
        <f t="shared" si="110"/>
        <v>0</v>
      </c>
      <c r="BP291" s="208" t="str">
        <f t="shared" si="111"/>
        <v>＜従来枠＞0 ＜トップ性能枠＞0</v>
      </c>
      <c r="BQ291" s="208" t="str">
        <f>'新規登録用（本体）'!G291&amp;'新規登録用（本体）'!H291&amp;'新規登録用（本体）'!I291</f>
        <v/>
      </c>
      <c r="BR291" s="126" t="str">
        <f t="shared" si="129"/>
        <v/>
      </c>
      <c r="BS291" s="208" t="str">
        <f t="shared" si="130"/>
        <v/>
      </c>
      <c r="BT291" s="227">
        <f t="shared" si="118"/>
        <v>0</v>
      </c>
    </row>
    <row r="292" spans="1:72" s="208" customFormat="1" ht="25.35" customHeight="1" x14ac:dyDescent="0.2">
      <c r="A292" s="210">
        <f t="shared" si="112"/>
        <v>281</v>
      </c>
      <c r="B292" s="171" t="str">
        <f t="shared" si="108"/>
        <v/>
      </c>
      <c r="C292" s="44"/>
      <c r="D292" s="17" t="str">
        <f t="shared" si="113"/>
        <v/>
      </c>
      <c r="E292" s="17" t="str">
        <f t="shared" si="114"/>
        <v/>
      </c>
      <c r="F292" s="97"/>
      <c r="G292" s="16"/>
      <c r="H292" s="15"/>
      <c r="I292" s="17" t="str">
        <f>IF(OR(G292="",H292="",U292=""),"",IFERROR(VLOOKUP(G292&amp;H292&amp;U292,※編集不可※選択項目!$M$3:$R$51,5,FALSE),"該当なし"))</f>
        <v/>
      </c>
      <c r="J292" s="97"/>
      <c r="K292" s="15"/>
      <c r="L292" s="248"/>
      <c r="M292" s="15"/>
      <c r="N292" s="97"/>
      <c r="O292" s="97"/>
      <c r="P292" s="97"/>
      <c r="Q292" s="97"/>
      <c r="R292" s="97"/>
      <c r="S292" s="18" t="str">
        <f t="shared" si="121"/>
        <v/>
      </c>
      <c r="T292" s="15"/>
      <c r="U292" s="15"/>
      <c r="V292" s="15"/>
      <c r="W292" s="15"/>
      <c r="X292" s="15"/>
      <c r="Y292" s="15"/>
      <c r="Z292" s="16"/>
      <c r="AA292" s="16"/>
      <c r="AB292" s="101" t="str">
        <f>IF($C292&lt;&gt;"",※編集不可※選択項目!$J$2,"")</f>
        <v/>
      </c>
      <c r="AC292" s="23"/>
      <c r="AD292" s="97"/>
      <c r="AE292" s="99"/>
      <c r="AF292" s="201" t="str">
        <f t="shared" si="119"/>
        <v>-</v>
      </c>
      <c r="AG292" s="219"/>
      <c r="AH292" s="220"/>
      <c r="AI292" s="121" t="str">
        <f t="shared" si="115"/>
        <v/>
      </c>
      <c r="AJ292" s="221"/>
      <c r="AK292" s="222"/>
      <c r="AL292" s="223"/>
      <c r="AM292" s="224">
        <f>IFERROR(INDEX(※編集不可※選択項目!$R$3:$R$51,MATCH(BQ292,※編集不可※選択項目!$T$3:$T$51,0)),0)</f>
        <v>0</v>
      </c>
      <c r="AN292" s="224" t="str">
        <f t="shared" si="122"/>
        <v/>
      </c>
      <c r="AO292" s="224" t="str">
        <f>IF(BR292=※編集不可※選択項目!$L$3,VLOOKUP('新規登録用（本体）'!U292,※編集不可※選択項目!$P$2:$R$13,3,TRUE),AP292)</f>
        <v/>
      </c>
      <c r="AP292" s="224" t="str">
        <f>IF(BR292=※編集不可※選択項目!$L$15,VLOOKUP('新規登録用（本体）'!U292,※編集不可※選択項目!$P$14:$R$25,3,TRUE),AQ292)</f>
        <v/>
      </c>
      <c r="AQ292" s="224" t="str">
        <f>IF(BR292=※編集不可※選択項目!$L$27,VLOOKUP('新規登録用（本体）'!U292,※編集不可※選択項目!$P$26:$R$41,3,TRUE),AR292)</f>
        <v/>
      </c>
      <c r="AR292" s="224" t="str">
        <f>IF(BR292=※編集不可※選択項目!$L$43,VLOOKUP('新規登録用（本体）'!U292,※編集不可※選択項目!$P$42:$R$46,3,TRUE),AS292)</f>
        <v/>
      </c>
      <c r="AS292" s="224" t="str">
        <f>IF(BR292=※編集不可※選択項目!$L$48,VLOOKUP('新規登録用（本体）'!U292,※編集不可※選択項目!$P$47:$R$51,3,TRUE),"")</f>
        <v/>
      </c>
      <c r="AT292" s="225">
        <f>IFERROR(VLOOKUP(Y292&amp;G292&amp;H292,※編集不可※選択項目!X:Y,2,FALSE),0)</f>
        <v>0</v>
      </c>
      <c r="AU292" s="224">
        <f t="shared" si="116"/>
        <v>0</v>
      </c>
      <c r="AV292" s="224">
        <f>IFERROR(INDEX(※編集不可※選択項目!$S$3:$S$51,MATCH(BQ292,※編集不可※選択項目!$T$3:$T$51,0)),0)</f>
        <v>0</v>
      </c>
      <c r="AW292" s="224" t="str">
        <f t="shared" si="123"/>
        <v/>
      </c>
      <c r="AX292" s="224" t="str">
        <f>IF(BR292=※編集不可※選択項目!$L$3,VLOOKUP('新規登録用（本体）'!U292,※編集不可※選択項目!$P$2:$S$13,4,TRUE),AY292)</f>
        <v/>
      </c>
      <c r="AY292" s="224" t="str">
        <f>IF(BR292=※編集不可※選択項目!$L$15,VLOOKUP('新規登録用（本体）'!U292,※編集不可※選択項目!$P$14:$S$25,4,TRUE),AZ292)</f>
        <v/>
      </c>
      <c r="AZ292" s="224" t="str">
        <f>IF(BR292=※編集不可※選択項目!$L$27,VLOOKUP('新規登録用（本体）'!U292,※編集不可※選択項目!$P$26:$S$41,4,TRUE),BA292)</f>
        <v/>
      </c>
      <c r="BA292" s="224" t="str">
        <f>IF(BR292=※編集不可※選択項目!$L$43,VLOOKUP('新規登録用（本体）'!U292,※編集不可※選択項目!$P$42:$S$46,4,TRUE),BB292)</f>
        <v/>
      </c>
      <c r="BB292" s="224" t="str">
        <f>IF(BR292=※編集不可※選択項目!$L$48,VLOOKUP('新規登録用（本体）'!U292,※編集不可※選択項目!$P$47:$S$51,4,TRUE),"")</f>
        <v/>
      </c>
      <c r="BC292" s="225">
        <f>IFERROR(VLOOKUP(Y292&amp;G292&amp;H292,※編集不可※選択項目!X:Y,2,FALSE),0)</f>
        <v>0</v>
      </c>
      <c r="BD292" s="225">
        <f t="shared" si="117"/>
        <v>0</v>
      </c>
      <c r="BE292" s="225"/>
      <c r="BF292" s="225"/>
      <c r="BG292" s="225"/>
      <c r="BH292" s="225" t="str">
        <f t="shared" si="124"/>
        <v/>
      </c>
      <c r="BI292" s="226">
        <f t="shared" si="125"/>
        <v>0</v>
      </c>
      <c r="BJ292" s="226">
        <f t="shared" si="126"/>
        <v>0</v>
      </c>
      <c r="BK292" s="262">
        <f t="shared" si="120"/>
        <v>0</v>
      </c>
      <c r="BL292" s="226">
        <f t="shared" si="109"/>
        <v>0</v>
      </c>
      <c r="BM292" s="226" t="str">
        <f t="shared" si="127"/>
        <v/>
      </c>
      <c r="BN292" s="227">
        <f t="shared" si="128"/>
        <v>0</v>
      </c>
      <c r="BO292" s="227">
        <f t="shared" si="110"/>
        <v>0</v>
      </c>
      <c r="BP292" s="208" t="str">
        <f t="shared" si="111"/>
        <v>＜従来枠＞0 ＜トップ性能枠＞0</v>
      </c>
      <c r="BQ292" s="208" t="str">
        <f>'新規登録用（本体）'!G292&amp;'新規登録用（本体）'!H292&amp;'新規登録用（本体）'!I292</f>
        <v/>
      </c>
      <c r="BR292" s="126" t="str">
        <f t="shared" si="129"/>
        <v/>
      </c>
      <c r="BS292" s="208" t="str">
        <f t="shared" si="130"/>
        <v/>
      </c>
      <c r="BT292" s="227">
        <f t="shared" si="118"/>
        <v>0</v>
      </c>
    </row>
    <row r="293" spans="1:72" s="208" customFormat="1" ht="25.35" customHeight="1" x14ac:dyDescent="0.2">
      <c r="A293" s="210">
        <f t="shared" si="112"/>
        <v>282</v>
      </c>
      <c r="B293" s="171" t="str">
        <f t="shared" si="108"/>
        <v/>
      </c>
      <c r="C293" s="44"/>
      <c r="D293" s="17" t="str">
        <f t="shared" si="113"/>
        <v/>
      </c>
      <c r="E293" s="17" t="str">
        <f t="shared" si="114"/>
        <v/>
      </c>
      <c r="F293" s="97"/>
      <c r="G293" s="16"/>
      <c r="H293" s="15"/>
      <c r="I293" s="17" t="str">
        <f>IF(OR(G293="",H293="",U293=""),"",IFERROR(VLOOKUP(G293&amp;H293&amp;U293,※編集不可※選択項目!$M$3:$R$51,5,FALSE),"該当なし"))</f>
        <v/>
      </c>
      <c r="J293" s="97"/>
      <c r="K293" s="15"/>
      <c r="L293" s="248"/>
      <c r="M293" s="15"/>
      <c r="N293" s="97"/>
      <c r="O293" s="97"/>
      <c r="P293" s="97"/>
      <c r="Q293" s="97"/>
      <c r="R293" s="97"/>
      <c r="S293" s="18" t="str">
        <f t="shared" si="121"/>
        <v/>
      </c>
      <c r="T293" s="15"/>
      <c r="U293" s="15"/>
      <c r="V293" s="15"/>
      <c r="W293" s="15"/>
      <c r="X293" s="15"/>
      <c r="Y293" s="15"/>
      <c r="Z293" s="16"/>
      <c r="AA293" s="16"/>
      <c r="AB293" s="101" t="str">
        <f>IF($C293&lt;&gt;"",※編集不可※選択項目!$J$2,"")</f>
        <v/>
      </c>
      <c r="AC293" s="23"/>
      <c r="AD293" s="97"/>
      <c r="AE293" s="99"/>
      <c r="AF293" s="201" t="str">
        <f t="shared" si="119"/>
        <v>-</v>
      </c>
      <c r="AG293" s="219"/>
      <c r="AH293" s="220"/>
      <c r="AI293" s="121" t="str">
        <f t="shared" si="115"/>
        <v/>
      </c>
      <c r="AJ293" s="221"/>
      <c r="AK293" s="222"/>
      <c r="AL293" s="223"/>
      <c r="AM293" s="224">
        <f>IFERROR(INDEX(※編集不可※選択項目!$R$3:$R$51,MATCH(BQ293,※編集不可※選択項目!$T$3:$T$51,0)),0)</f>
        <v>0</v>
      </c>
      <c r="AN293" s="224" t="str">
        <f t="shared" si="122"/>
        <v/>
      </c>
      <c r="AO293" s="224" t="str">
        <f>IF(BR293=※編集不可※選択項目!$L$3,VLOOKUP('新規登録用（本体）'!U293,※編集不可※選択項目!$P$2:$R$13,3,TRUE),AP293)</f>
        <v/>
      </c>
      <c r="AP293" s="224" t="str">
        <f>IF(BR293=※編集不可※選択項目!$L$15,VLOOKUP('新規登録用（本体）'!U293,※編集不可※選択項目!$P$14:$R$25,3,TRUE),AQ293)</f>
        <v/>
      </c>
      <c r="AQ293" s="224" t="str">
        <f>IF(BR293=※編集不可※選択項目!$L$27,VLOOKUP('新規登録用（本体）'!U293,※編集不可※選択項目!$P$26:$R$41,3,TRUE),AR293)</f>
        <v/>
      </c>
      <c r="AR293" s="224" t="str">
        <f>IF(BR293=※編集不可※選択項目!$L$43,VLOOKUP('新規登録用（本体）'!U293,※編集不可※選択項目!$P$42:$R$46,3,TRUE),AS293)</f>
        <v/>
      </c>
      <c r="AS293" s="224" t="str">
        <f>IF(BR293=※編集不可※選択項目!$L$48,VLOOKUP('新規登録用（本体）'!U293,※編集不可※選択項目!$P$47:$R$51,3,TRUE),"")</f>
        <v/>
      </c>
      <c r="AT293" s="225">
        <f>IFERROR(VLOOKUP(Y293&amp;G293&amp;H293,※編集不可※選択項目!X:Y,2,FALSE),0)</f>
        <v>0</v>
      </c>
      <c r="AU293" s="224">
        <f t="shared" si="116"/>
        <v>0</v>
      </c>
      <c r="AV293" s="224">
        <f>IFERROR(INDEX(※編集不可※選択項目!$S$3:$S$51,MATCH(BQ293,※編集不可※選択項目!$T$3:$T$51,0)),0)</f>
        <v>0</v>
      </c>
      <c r="AW293" s="224" t="str">
        <f t="shared" si="123"/>
        <v/>
      </c>
      <c r="AX293" s="224" t="str">
        <f>IF(BR293=※編集不可※選択項目!$L$3,VLOOKUP('新規登録用（本体）'!U293,※編集不可※選択項目!$P$2:$S$13,4,TRUE),AY293)</f>
        <v/>
      </c>
      <c r="AY293" s="224" t="str">
        <f>IF(BR293=※編集不可※選択項目!$L$15,VLOOKUP('新規登録用（本体）'!U293,※編集不可※選択項目!$P$14:$S$25,4,TRUE),AZ293)</f>
        <v/>
      </c>
      <c r="AZ293" s="224" t="str">
        <f>IF(BR293=※編集不可※選択項目!$L$27,VLOOKUP('新規登録用（本体）'!U293,※編集不可※選択項目!$P$26:$S$41,4,TRUE),BA293)</f>
        <v/>
      </c>
      <c r="BA293" s="224" t="str">
        <f>IF(BR293=※編集不可※選択項目!$L$43,VLOOKUP('新規登録用（本体）'!U293,※編集不可※選択項目!$P$42:$S$46,4,TRUE),BB293)</f>
        <v/>
      </c>
      <c r="BB293" s="224" t="str">
        <f>IF(BR293=※編集不可※選択項目!$L$48,VLOOKUP('新規登録用（本体）'!U293,※編集不可※選択項目!$P$47:$S$51,4,TRUE),"")</f>
        <v/>
      </c>
      <c r="BC293" s="225">
        <f>IFERROR(VLOOKUP(Y293&amp;G293&amp;H293,※編集不可※選択項目!X:Y,2,FALSE),0)</f>
        <v>0</v>
      </c>
      <c r="BD293" s="225">
        <f t="shared" si="117"/>
        <v>0</v>
      </c>
      <c r="BE293" s="225"/>
      <c r="BF293" s="225"/>
      <c r="BG293" s="225"/>
      <c r="BH293" s="225" t="str">
        <f t="shared" si="124"/>
        <v/>
      </c>
      <c r="BI293" s="226">
        <f t="shared" si="125"/>
        <v>0</v>
      </c>
      <c r="BJ293" s="226">
        <f t="shared" si="126"/>
        <v>0</v>
      </c>
      <c r="BK293" s="262">
        <f t="shared" si="120"/>
        <v>0</v>
      </c>
      <c r="BL293" s="226">
        <f t="shared" si="109"/>
        <v>0</v>
      </c>
      <c r="BM293" s="226" t="str">
        <f t="shared" si="127"/>
        <v/>
      </c>
      <c r="BN293" s="227">
        <f t="shared" si="128"/>
        <v>0</v>
      </c>
      <c r="BO293" s="227">
        <f t="shared" si="110"/>
        <v>0</v>
      </c>
      <c r="BP293" s="208" t="str">
        <f t="shared" si="111"/>
        <v>＜従来枠＞0 ＜トップ性能枠＞0</v>
      </c>
      <c r="BQ293" s="208" t="str">
        <f>'新規登録用（本体）'!G293&amp;'新規登録用（本体）'!H293&amp;'新規登録用（本体）'!I293</f>
        <v/>
      </c>
      <c r="BR293" s="126" t="str">
        <f t="shared" si="129"/>
        <v/>
      </c>
      <c r="BS293" s="208" t="str">
        <f t="shared" si="130"/>
        <v/>
      </c>
      <c r="BT293" s="227">
        <f t="shared" si="118"/>
        <v>0</v>
      </c>
    </row>
    <row r="294" spans="1:72" s="208" customFormat="1" ht="25.35" customHeight="1" x14ac:dyDescent="0.2">
      <c r="A294" s="210">
        <f t="shared" si="112"/>
        <v>283</v>
      </c>
      <c r="B294" s="171" t="str">
        <f t="shared" si="108"/>
        <v/>
      </c>
      <c r="C294" s="44"/>
      <c r="D294" s="17" t="str">
        <f t="shared" si="113"/>
        <v/>
      </c>
      <c r="E294" s="17" t="str">
        <f t="shared" si="114"/>
        <v/>
      </c>
      <c r="F294" s="97"/>
      <c r="G294" s="16"/>
      <c r="H294" s="15"/>
      <c r="I294" s="17" t="str">
        <f>IF(OR(G294="",H294="",U294=""),"",IFERROR(VLOOKUP(G294&amp;H294&amp;U294,※編集不可※選択項目!$M$3:$R$51,5,FALSE),"該当なし"))</f>
        <v/>
      </c>
      <c r="J294" s="97"/>
      <c r="K294" s="15"/>
      <c r="L294" s="248"/>
      <c r="M294" s="15"/>
      <c r="N294" s="97"/>
      <c r="O294" s="97"/>
      <c r="P294" s="97"/>
      <c r="Q294" s="97"/>
      <c r="R294" s="97"/>
      <c r="S294" s="18" t="str">
        <f t="shared" si="121"/>
        <v/>
      </c>
      <c r="T294" s="15"/>
      <c r="U294" s="15"/>
      <c r="V294" s="15"/>
      <c r="W294" s="15"/>
      <c r="X294" s="15"/>
      <c r="Y294" s="15"/>
      <c r="Z294" s="16"/>
      <c r="AA294" s="16"/>
      <c r="AB294" s="101" t="str">
        <f>IF($C294&lt;&gt;"",※編集不可※選択項目!$J$2,"")</f>
        <v/>
      </c>
      <c r="AC294" s="23"/>
      <c r="AD294" s="97"/>
      <c r="AE294" s="99"/>
      <c r="AF294" s="201" t="str">
        <f t="shared" si="119"/>
        <v>-</v>
      </c>
      <c r="AG294" s="219"/>
      <c r="AH294" s="220"/>
      <c r="AI294" s="121" t="str">
        <f t="shared" si="115"/>
        <v/>
      </c>
      <c r="AJ294" s="221"/>
      <c r="AK294" s="222"/>
      <c r="AL294" s="223"/>
      <c r="AM294" s="224">
        <f>IFERROR(INDEX(※編集不可※選択項目!$R$3:$R$51,MATCH(BQ294,※編集不可※選択項目!$T$3:$T$51,0)),0)</f>
        <v>0</v>
      </c>
      <c r="AN294" s="224" t="str">
        <f t="shared" si="122"/>
        <v/>
      </c>
      <c r="AO294" s="224" t="str">
        <f>IF(BR294=※編集不可※選択項目!$L$3,VLOOKUP('新規登録用（本体）'!U294,※編集不可※選択項目!$P$2:$R$13,3,TRUE),AP294)</f>
        <v/>
      </c>
      <c r="AP294" s="224" t="str">
        <f>IF(BR294=※編集不可※選択項目!$L$15,VLOOKUP('新規登録用（本体）'!U294,※編集不可※選択項目!$P$14:$R$25,3,TRUE),AQ294)</f>
        <v/>
      </c>
      <c r="AQ294" s="224" t="str">
        <f>IF(BR294=※編集不可※選択項目!$L$27,VLOOKUP('新規登録用（本体）'!U294,※編集不可※選択項目!$P$26:$R$41,3,TRUE),AR294)</f>
        <v/>
      </c>
      <c r="AR294" s="224" t="str">
        <f>IF(BR294=※編集不可※選択項目!$L$43,VLOOKUP('新規登録用（本体）'!U294,※編集不可※選択項目!$P$42:$R$46,3,TRUE),AS294)</f>
        <v/>
      </c>
      <c r="AS294" s="224" t="str">
        <f>IF(BR294=※編集不可※選択項目!$L$48,VLOOKUP('新規登録用（本体）'!U294,※編集不可※選択項目!$P$47:$R$51,3,TRUE),"")</f>
        <v/>
      </c>
      <c r="AT294" s="225">
        <f>IFERROR(VLOOKUP(Y294&amp;G294&amp;H294,※編集不可※選択項目!X:Y,2,FALSE),0)</f>
        <v>0</v>
      </c>
      <c r="AU294" s="224">
        <f t="shared" si="116"/>
        <v>0</v>
      </c>
      <c r="AV294" s="224">
        <f>IFERROR(INDEX(※編集不可※選択項目!$S$3:$S$51,MATCH(BQ294,※編集不可※選択項目!$T$3:$T$51,0)),0)</f>
        <v>0</v>
      </c>
      <c r="AW294" s="224" t="str">
        <f t="shared" si="123"/>
        <v/>
      </c>
      <c r="AX294" s="224" t="str">
        <f>IF(BR294=※編集不可※選択項目!$L$3,VLOOKUP('新規登録用（本体）'!U294,※編集不可※選択項目!$P$2:$S$13,4,TRUE),AY294)</f>
        <v/>
      </c>
      <c r="AY294" s="224" t="str">
        <f>IF(BR294=※編集不可※選択項目!$L$15,VLOOKUP('新規登録用（本体）'!U294,※編集不可※選択項目!$P$14:$S$25,4,TRUE),AZ294)</f>
        <v/>
      </c>
      <c r="AZ294" s="224" t="str">
        <f>IF(BR294=※編集不可※選択項目!$L$27,VLOOKUP('新規登録用（本体）'!U294,※編集不可※選択項目!$P$26:$S$41,4,TRUE),BA294)</f>
        <v/>
      </c>
      <c r="BA294" s="224" t="str">
        <f>IF(BR294=※編集不可※選択項目!$L$43,VLOOKUP('新規登録用（本体）'!U294,※編集不可※選択項目!$P$42:$S$46,4,TRUE),BB294)</f>
        <v/>
      </c>
      <c r="BB294" s="224" t="str">
        <f>IF(BR294=※編集不可※選択項目!$L$48,VLOOKUP('新規登録用（本体）'!U294,※編集不可※選択項目!$P$47:$S$51,4,TRUE),"")</f>
        <v/>
      </c>
      <c r="BC294" s="225">
        <f>IFERROR(VLOOKUP(Y294&amp;G294&amp;H294,※編集不可※選択項目!X:Y,2,FALSE),0)</f>
        <v>0</v>
      </c>
      <c r="BD294" s="225">
        <f t="shared" si="117"/>
        <v>0</v>
      </c>
      <c r="BE294" s="225"/>
      <c r="BF294" s="225"/>
      <c r="BG294" s="225"/>
      <c r="BH294" s="225" t="str">
        <f t="shared" si="124"/>
        <v/>
      </c>
      <c r="BI294" s="226">
        <f t="shared" si="125"/>
        <v>0</v>
      </c>
      <c r="BJ294" s="226">
        <f t="shared" si="126"/>
        <v>0</v>
      </c>
      <c r="BK294" s="262">
        <f t="shared" si="120"/>
        <v>0</v>
      </c>
      <c r="BL294" s="226">
        <f t="shared" si="109"/>
        <v>0</v>
      </c>
      <c r="BM294" s="226" t="str">
        <f t="shared" si="127"/>
        <v/>
      </c>
      <c r="BN294" s="227">
        <f t="shared" si="128"/>
        <v>0</v>
      </c>
      <c r="BO294" s="227">
        <f t="shared" si="110"/>
        <v>0</v>
      </c>
      <c r="BP294" s="208" t="str">
        <f t="shared" si="111"/>
        <v>＜従来枠＞0 ＜トップ性能枠＞0</v>
      </c>
      <c r="BQ294" s="208" t="str">
        <f>'新規登録用（本体）'!G294&amp;'新規登録用（本体）'!H294&amp;'新規登録用（本体）'!I294</f>
        <v/>
      </c>
      <c r="BR294" s="126" t="str">
        <f t="shared" si="129"/>
        <v/>
      </c>
      <c r="BS294" s="208" t="str">
        <f t="shared" si="130"/>
        <v/>
      </c>
      <c r="BT294" s="227">
        <f t="shared" si="118"/>
        <v>0</v>
      </c>
    </row>
    <row r="295" spans="1:72" s="208" customFormat="1" ht="25.35" customHeight="1" x14ac:dyDescent="0.2">
      <c r="A295" s="210">
        <f t="shared" si="112"/>
        <v>284</v>
      </c>
      <c r="B295" s="171" t="str">
        <f t="shared" si="108"/>
        <v/>
      </c>
      <c r="C295" s="44"/>
      <c r="D295" s="17" t="str">
        <f t="shared" si="113"/>
        <v/>
      </c>
      <c r="E295" s="17" t="str">
        <f t="shared" si="114"/>
        <v/>
      </c>
      <c r="F295" s="97"/>
      <c r="G295" s="16"/>
      <c r="H295" s="15"/>
      <c r="I295" s="17" t="str">
        <f>IF(OR(G295="",H295="",U295=""),"",IFERROR(VLOOKUP(G295&amp;H295&amp;U295,※編集不可※選択項目!$M$3:$R$51,5,FALSE),"該当なし"))</f>
        <v/>
      </c>
      <c r="J295" s="97"/>
      <c r="K295" s="15"/>
      <c r="L295" s="248"/>
      <c r="M295" s="15"/>
      <c r="N295" s="97"/>
      <c r="O295" s="97"/>
      <c r="P295" s="97"/>
      <c r="Q295" s="97"/>
      <c r="R295" s="97"/>
      <c r="S295" s="18" t="str">
        <f t="shared" si="121"/>
        <v/>
      </c>
      <c r="T295" s="15"/>
      <c r="U295" s="15"/>
      <c r="V295" s="15"/>
      <c r="W295" s="15"/>
      <c r="X295" s="15"/>
      <c r="Y295" s="15"/>
      <c r="Z295" s="16"/>
      <c r="AA295" s="16"/>
      <c r="AB295" s="101" t="str">
        <f>IF($C295&lt;&gt;"",※編集不可※選択項目!$J$2,"")</f>
        <v/>
      </c>
      <c r="AC295" s="23"/>
      <c r="AD295" s="97"/>
      <c r="AE295" s="99"/>
      <c r="AF295" s="201" t="str">
        <f t="shared" si="119"/>
        <v>-</v>
      </c>
      <c r="AG295" s="219"/>
      <c r="AH295" s="220"/>
      <c r="AI295" s="121" t="str">
        <f t="shared" si="115"/>
        <v/>
      </c>
      <c r="AJ295" s="221"/>
      <c r="AK295" s="222"/>
      <c r="AL295" s="223"/>
      <c r="AM295" s="224">
        <f>IFERROR(INDEX(※編集不可※選択項目!$R$3:$R$51,MATCH(BQ295,※編集不可※選択項目!$T$3:$T$51,0)),0)</f>
        <v>0</v>
      </c>
      <c r="AN295" s="224" t="str">
        <f t="shared" si="122"/>
        <v/>
      </c>
      <c r="AO295" s="224" t="str">
        <f>IF(BR295=※編集不可※選択項目!$L$3,VLOOKUP('新規登録用（本体）'!U295,※編集不可※選択項目!$P$2:$R$13,3,TRUE),AP295)</f>
        <v/>
      </c>
      <c r="AP295" s="224" t="str">
        <f>IF(BR295=※編集不可※選択項目!$L$15,VLOOKUP('新規登録用（本体）'!U295,※編集不可※選択項目!$P$14:$R$25,3,TRUE),AQ295)</f>
        <v/>
      </c>
      <c r="AQ295" s="224" t="str">
        <f>IF(BR295=※編集不可※選択項目!$L$27,VLOOKUP('新規登録用（本体）'!U295,※編集不可※選択項目!$P$26:$R$41,3,TRUE),AR295)</f>
        <v/>
      </c>
      <c r="AR295" s="224" t="str">
        <f>IF(BR295=※編集不可※選択項目!$L$43,VLOOKUP('新規登録用（本体）'!U295,※編集不可※選択項目!$P$42:$R$46,3,TRUE),AS295)</f>
        <v/>
      </c>
      <c r="AS295" s="224" t="str">
        <f>IF(BR295=※編集不可※選択項目!$L$48,VLOOKUP('新規登録用（本体）'!U295,※編集不可※選択項目!$P$47:$R$51,3,TRUE),"")</f>
        <v/>
      </c>
      <c r="AT295" s="225">
        <f>IFERROR(VLOOKUP(Y295&amp;G295&amp;H295,※編集不可※選択項目!X:Y,2,FALSE),0)</f>
        <v>0</v>
      </c>
      <c r="AU295" s="224">
        <f t="shared" si="116"/>
        <v>0</v>
      </c>
      <c r="AV295" s="224">
        <f>IFERROR(INDEX(※編集不可※選択項目!$S$3:$S$51,MATCH(BQ295,※編集不可※選択項目!$T$3:$T$51,0)),0)</f>
        <v>0</v>
      </c>
      <c r="AW295" s="224" t="str">
        <f t="shared" si="123"/>
        <v/>
      </c>
      <c r="AX295" s="224" t="str">
        <f>IF(BR295=※編集不可※選択項目!$L$3,VLOOKUP('新規登録用（本体）'!U295,※編集不可※選択項目!$P$2:$S$13,4,TRUE),AY295)</f>
        <v/>
      </c>
      <c r="AY295" s="224" t="str">
        <f>IF(BR295=※編集不可※選択項目!$L$15,VLOOKUP('新規登録用（本体）'!U295,※編集不可※選択項目!$P$14:$S$25,4,TRUE),AZ295)</f>
        <v/>
      </c>
      <c r="AZ295" s="224" t="str">
        <f>IF(BR295=※編集不可※選択項目!$L$27,VLOOKUP('新規登録用（本体）'!U295,※編集不可※選択項目!$P$26:$S$41,4,TRUE),BA295)</f>
        <v/>
      </c>
      <c r="BA295" s="224" t="str">
        <f>IF(BR295=※編集不可※選択項目!$L$43,VLOOKUP('新規登録用（本体）'!U295,※編集不可※選択項目!$P$42:$S$46,4,TRUE),BB295)</f>
        <v/>
      </c>
      <c r="BB295" s="224" t="str">
        <f>IF(BR295=※編集不可※選択項目!$L$48,VLOOKUP('新規登録用（本体）'!U295,※編集不可※選択項目!$P$47:$S$51,4,TRUE),"")</f>
        <v/>
      </c>
      <c r="BC295" s="225">
        <f>IFERROR(VLOOKUP(Y295&amp;G295&amp;H295,※編集不可※選択項目!X:Y,2,FALSE),0)</f>
        <v>0</v>
      </c>
      <c r="BD295" s="225">
        <f t="shared" si="117"/>
        <v>0</v>
      </c>
      <c r="BE295" s="225"/>
      <c r="BF295" s="225"/>
      <c r="BG295" s="225"/>
      <c r="BH295" s="225" t="str">
        <f t="shared" si="124"/>
        <v/>
      </c>
      <c r="BI295" s="226">
        <f t="shared" si="125"/>
        <v>0</v>
      </c>
      <c r="BJ295" s="226">
        <f t="shared" si="126"/>
        <v>0</v>
      </c>
      <c r="BK295" s="262">
        <f t="shared" si="120"/>
        <v>0</v>
      </c>
      <c r="BL295" s="226">
        <f t="shared" si="109"/>
        <v>0</v>
      </c>
      <c r="BM295" s="226" t="str">
        <f t="shared" si="127"/>
        <v/>
      </c>
      <c r="BN295" s="227">
        <f t="shared" si="128"/>
        <v>0</v>
      </c>
      <c r="BO295" s="227">
        <f t="shared" si="110"/>
        <v>0</v>
      </c>
      <c r="BP295" s="208" t="str">
        <f t="shared" si="111"/>
        <v>＜従来枠＞0 ＜トップ性能枠＞0</v>
      </c>
      <c r="BQ295" s="208" t="str">
        <f>'新規登録用（本体）'!G295&amp;'新規登録用（本体）'!H295&amp;'新規登録用（本体）'!I295</f>
        <v/>
      </c>
      <c r="BR295" s="126" t="str">
        <f t="shared" si="129"/>
        <v/>
      </c>
      <c r="BS295" s="208" t="str">
        <f t="shared" si="130"/>
        <v/>
      </c>
      <c r="BT295" s="227">
        <f t="shared" si="118"/>
        <v>0</v>
      </c>
    </row>
    <row r="296" spans="1:72" s="208" customFormat="1" ht="25.35" customHeight="1" x14ac:dyDescent="0.2">
      <c r="A296" s="210">
        <f t="shared" si="112"/>
        <v>285</v>
      </c>
      <c r="B296" s="171" t="str">
        <f t="shared" si="108"/>
        <v/>
      </c>
      <c r="C296" s="44"/>
      <c r="D296" s="17" t="str">
        <f t="shared" si="113"/>
        <v/>
      </c>
      <c r="E296" s="17" t="str">
        <f t="shared" si="114"/>
        <v/>
      </c>
      <c r="F296" s="97"/>
      <c r="G296" s="16"/>
      <c r="H296" s="15"/>
      <c r="I296" s="17" t="str">
        <f>IF(OR(G296="",H296="",U296=""),"",IFERROR(VLOOKUP(G296&amp;H296&amp;U296,※編集不可※選択項目!$M$3:$R$51,5,FALSE),"該当なし"))</f>
        <v/>
      </c>
      <c r="J296" s="97"/>
      <c r="K296" s="15"/>
      <c r="L296" s="248"/>
      <c r="M296" s="15"/>
      <c r="N296" s="97"/>
      <c r="O296" s="97"/>
      <c r="P296" s="97"/>
      <c r="Q296" s="97"/>
      <c r="R296" s="97"/>
      <c r="S296" s="18" t="str">
        <f t="shared" si="121"/>
        <v/>
      </c>
      <c r="T296" s="15"/>
      <c r="U296" s="15"/>
      <c r="V296" s="15"/>
      <c r="W296" s="15"/>
      <c r="X296" s="15"/>
      <c r="Y296" s="15"/>
      <c r="Z296" s="16"/>
      <c r="AA296" s="16"/>
      <c r="AB296" s="101" t="str">
        <f>IF($C296&lt;&gt;"",※編集不可※選択項目!$J$2,"")</f>
        <v/>
      </c>
      <c r="AC296" s="23"/>
      <c r="AD296" s="97"/>
      <c r="AE296" s="99"/>
      <c r="AF296" s="201" t="str">
        <f t="shared" si="119"/>
        <v>-</v>
      </c>
      <c r="AG296" s="219"/>
      <c r="AH296" s="220"/>
      <c r="AI296" s="121" t="str">
        <f t="shared" si="115"/>
        <v/>
      </c>
      <c r="AJ296" s="221"/>
      <c r="AK296" s="222"/>
      <c r="AL296" s="223"/>
      <c r="AM296" s="224">
        <f>IFERROR(INDEX(※編集不可※選択項目!$R$3:$R$51,MATCH(BQ296,※編集不可※選択項目!$T$3:$T$51,0)),0)</f>
        <v>0</v>
      </c>
      <c r="AN296" s="224" t="str">
        <f t="shared" si="122"/>
        <v/>
      </c>
      <c r="AO296" s="224" t="str">
        <f>IF(BR296=※編集不可※選択項目!$L$3,VLOOKUP('新規登録用（本体）'!U296,※編集不可※選択項目!$P$2:$R$13,3,TRUE),AP296)</f>
        <v/>
      </c>
      <c r="AP296" s="224" t="str">
        <f>IF(BR296=※編集不可※選択項目!$L$15,VLOOKUP('新規登録用（本体）'!U296,※編集不可※選択項目!$P$14:$R$25,3,TRUE),AQ296)</f>
        <v/>
      </c>
      <c r="AQ296" s="224" t="str">
        <f>IF(BR296=※編集不可※選択項目!$L$27,VLOOKUP('新規登録用（本体）'!U296,※編集不可※選択項目!$P$26:$R$41,3,TRUE),AR296)</f>
        <v/>
      </c>
      <c r="AR296" s="224" t="str">
        <f>IF(BR296=※編集不可※選択項目!$L$43,VLOOKUP('新規登録用（本体）'!U296,※編集不可※選択項目!$P$42:$R$46,3,TRUE),AS296)</f>
        <v/>
      </c>
      <c r="AS296" s="224" t="str">
        <f>IF(BR296=※編集不可※選択項目!$L$48,VLOOKUP('新規登録用（本体）'!U296,※編集不可※選択項目!$P$47:$R$51,3,TRUE),"")</f>
        <v/>
      </c>
      <c r="AT296" s="225">
        <f>IFERROR(VLOOKUP(Y296&amp;G296&amp;H296,※編集不可※選択項目!X:Y,2,FALSE),0)</f>
        <v>0</v>
      </c>
      <c r="AU296" s="224">
        <f t="shared" si="116"/>
        <v>0</v>
      </c>
      <c r="AV296" s="224">
        <f>IFERROR(INDEX(※編集不可※選択項目!$S$3:$S$51,MATCH(BQ296,※編集不可※選択項目!$T$3:$T$51,0)),0)</f>
        <v>0</v>
      </c>
      <c r="AW296" s="224" t="str">
        <f t="shared" si="123"/>
        <v/>
      </c>
      <c r="AX296" s="224" t="str">
        <f>IF(BR296=※編集不可※選択項目!$L$3,VLOOKUP('新規登録用（本体）'!U296,※編集不可※選択項目!$P$2:$S$13,4,TRUE),AY296)</f>
        <v/>
      </c>
      <c r="AY296" s="224" t="str">
        <f>IF(BR296=※編集不可※選択項目!$L$15,VLOOKUP('新規登録用（本体）'!U296,※編集不可※選択項目!$P$14:$S$25,4,TRUE),AZ296)</f>
        <v/>
      </c>
      <c r="AZ296" s="224" t="str">
        <f>IF(BR296=※編集不可※選択項目!$L$27,VLOOKUP('新規登録用（本体）'!U296,※編集不可※選択項目!$P$26:$S$41,4,TRUE),BA296)</f>
        <v/>
      </c>
      <c r="BA296" s="224" t="str">
        <f>IF(BR296=※編集不可※選択項目!$L$43,VLOOKUP('新規登録用（本体）'!U296,※編集不可※選択項目!$P$42:$S$46,4,TRUE),BB296)</f>
        <v/>
      </c>
      <c r="BB296" s="224" t="str">
        <f>IF(BR296=※編集不可※選択項目!$L$48,VLOOKUP('新規登録用（本体）'!U296,※編集不可※選択項目!$P$47:$S$51,4,TRUE),"")</f>
        <v/>
      </c>
      <c r="BC296" s="225">
        <f>IFERROR(VLOOKUP(Y296&amp;G296&amp;H296,※編集不可※選択項目!X:Y,2,FALSE),0)</f>
        <v>0</v>
      </c>
      <c r="BD296" s="225">
        <f t="shared" si="117"/>
        <v>0</v>
      </c>
      <c r="BE296" s="225"/>
      <c r="BF296" s="225"/>
      <c r="BG296" s="225"/>
      <c r="BH296" s="225" t="str">
        <f t="shared" si="124"/>
        <v/>
      </c>
      <c r="BI296" s="226">
        <f t="shared" si="125"/>
        <v>0</v>
      </c>
      <c r="BJ296" s="226">
        <f t="shared" si="126"/>
        <v>0</v>
      </c>
      <c r="BK296" s="262">
        <f t="shared" si="120"/>
        <v>0</v>
      </c>
      <c r="BL296" s="226">
        <f t="shared" si="109"/>
        <v>0</v>
      </c>
      <c r="BM296" s="226" t="str">
        <f t="shared" si="127"/>
        <v/>
      </c>
      <c r="BN296" s="227">
        <f t="shared" si="128"/>
        <v>0</v>
      </c>
      <c r="BO296" s="227">
        <f t="shared" si="110"/>
        <v>0</v>
      </c>
      <c r="BP296" s="208" t="str">
        <f t="shared" si="111"/>
        <v>＜従来枠＞0 ＜トップ性能枠＞0</v>
      </c>
      <c r="BQ296" s="208" t="str">
        <f>'新規登録用（本体）'!G296&amp;'新規登録用（本体）'!H296&amp;'新規登録用（本体）'!I296</f>
        <v/>
      </c>
      <c r="BR296" s="126" t="str">
        <f t="shared" si="129"/>
        <v/>
      </c>
      <c r="BS296" s="208" t="str">
        <f t="shared" si="130"/>
        <v/>
      </c>
      <c r="BT296" s="227">
        <f t="shared" si="118"/>
        <v>0</v>
      </c>
    </row>
    <row r="297" spans="1:72" s="208" customFormat="1" ht="25.35" customHeight="1" x14ac:dyDescent="0.2">
      <c r="A297" s="210">
        <f t="shared" si="112"/>
        <v>286</v>
      </c>
      <c r="B297" s="171" t="str">
        <f t="shared" si="108"/>
        <v/>
      </c>
      <c r="C297" s="44"/>
      <c r="D297" s="17" t="str">
        <f t="shared" si="113"/>
        <v/>
      </c>
      <c r="E297" s="17" t="str">
        <f t="shared" si="114"/>
        <v/>
      </c>
      <c r="F297" s="97"/>
      <c r="G297" s="16"/>
      <c r="H297" s="15"/>
      <c r="I297" s="17" t="str">
        <f>IF(OR(G297="",H297="",U297=""),"",IFERROR(VLOOKUP(G297&amp;H297&amp;U297,※編集不可※選択項目!$M$3:$R$51,5,FALSE),"該当なし"))</f>
        <v/>
      </c>
      <c r="J297" s="97"/>
      <c r="K297" s="15"/>
      <c r="L297" s="248"/>
      <c r="M297" s="15"/>
      <c r="N297" s="97"/>
      <c r="O297" s="97"/>
      <c r="P297" s="97"/>
      <c r="Q297" s="97"/>
      <c r="R297" s="97"/>
      <c r="S297" s="18" t="str">
        <f t="shared" si="121"/>
        <v/>
      </c>
      <c r="T297" s="15"/>
      <c r="U297" s="15"/>
      <c r="V297" s="15"/>
      <c r="W297" s="15"/>
      <c r="X297" s="15"/>
      <c r="Y297" s="15"/>
      <c r="Z297" s="16"/>
      <c r="AA297" s="16"/>
      <c r="AB297" s="101" t="str">
        <f>IF($C297&lt;&gt;"",※編集不可※選択項目!$J$2,"")</f>
        <v/>
      </c>
      <c r="AC297" s="23"/>
      <c r="AD297" s="97"/>
      <c r="AE297" s="99"/>
      <c r="AF297" s="201" t="str">
        <f t="shared" si="119"/>
        <v>-</v>
      </c>
      <c r="AG297" s="219"/>
      <c r="AH297" s="220"/>
      <c r="AI297" s="121" t="str">
        <f t="shared" si="115"/>
        <v/>
      </c>
      <c r="AJ297" s="221"/>
      <c r="AK297" s="222"/>
      <c r="AL297" s="223"/>
      <c r="AM297" s="224">
        <f>IFERROR(INDEX(※編集不可※選択項目!$R$3:$R$51,MATCH(BQ297,※編集不可※選択項目!$T$3:$T$51,0)),0)</f>
        <v>0</v>
      </c>
      <c r="AN297" s="224" t="str">
        <f t="shared" si="122"/>
        <v/>
      </c>
      <c r="AO297" s="224" t="str">
        <f>IF(BR297=※編集不可※選択項目!$L$3,VLOOKUP('新規登録用（本体）'!U297,※編集不可※選択項目!$P$2:$R$13,3,TRUE),AP297)</f>
        <v/>
      </c>
      <c r="AP297" s="224" t="str">
        <f>IF(BR297=※編集不可※選択項目!$L$15,VLOOKUP('新規登録用（本体）'!U297,※編集不可※選択項目!$P$14:$R$25,3,TRUE),AQ297)</f>
        <v/>
      </c>
      <c r="AQ297" s="224" t="str">
        <f>IF(BR297=※編集不可※選択項目!$L$27,VLOOKUP('新規登録用（本体）'!U297,※編集不可※選択項目!$P$26:$R$41,3,TRUE),AR297)</f>
        <v/>
      </c>
      <c r="AR297" s="224" t="str">
        <f>IF(BR297=※編集不可※選択項目!$L$43,VLOOKUP('新規登録用（本体）'!U297,※編集不可※選択項目!$P$42:$R$46,3,TRUE),AS297)</f>
        <v/>
      </c>
      <c r="AS297" s="224" t="str">
        <f>IF(BR297=※編集不可※選択項目!$L$48,VLOOKUP('新規登録用（本体）'!U297,※編集不可※選択項目!$P$47:$R$51,3,TRUE),"")</f>
        <v/>
      </c>
      <c r="AT297" s="225">
        <f>IFERROR(VLOOKUP(Y297&amp;G297&amp;H297,※編集不可※選択項目!X:Y,2,FALSE),0)</f>
        <v>0</v>
      </c>
      <c r="AU297" s="224">
        <f t="shared" si="116"/>
        <v>0</v>
      </c>
      <c r="AV297" s="224">
        <f>IFERROR(INDEX(※編集不可※選択項目!$S$3:$S$51,MATCH(BQ297,※編集不可※選択項目!$T$3:$T$51,0)),0)</f>
        <v>0</v>
      </c>
      <c r="AW297" s="224" t="str">
        <f t="shared" si="123"/>
        <v/>
      </c>
      <c r="AX297" s="224" t="str">
        <f>IF(BR297=※編集不可※選択項目!$L$3,VLOOKUP('新規登録用（本体）'!U297,※編集不可※選択項目!$P$2:$S$13,4,TRUE),AY297)</f>
        <v/>
      </c>
      <c r="AY297" s="224" t="str">
        <f>IF(BR297=※編集不可※選択項目!$L$15,VLOOKUP('新規登録用（本体）'!U297,※編集不可※選択項目!$P$14:$S$25,4,TRUE),AZ297)</f>
        <v/>
      </c>
      <c r="AZ297" s="224" t="str">
        <f>IF(BR297=※編集不可※選択項目!$L$27,VLOOKUP('新規登録用（本体）'!U297,※編集不可※選択項目!$P$26:$S$41,4,TRUE),BA297)</f>
        <v/>
      </c>
      <c r="BA297" s="224" t="str">
        <f>IF(BR297=※編集不可※選択項目!$L$43,VLOOKUP('新規登録用（本体）'!U297,※編集不可※選択項目!$P$42:$S$46,4,TRUE),BB297)</f>
        <v/>
      </c>
      <c r="BB297" s="224" t="str">
        <f>IF(BR297=※編集不可※選択項目!$L$48,VLOOKUP('新規登録用（本体）'!U297,※編集不可※選択項目!$P$47:$S$51,4,TRUE),"")</f>
        <v/>
      </c>
      <c r="BC297" s="225">
        <f>IFERROR(VLOOKUP(Y297&amp;G297&amp;H297,※編集不可※選択項目!X:Y,2,FALSE),0)</f>
        <v>0</v>
      </c>
      <c r="BD297" s="225">
        <f t="shared" si="117"/>
        <v>0</v>
      </c>
      <c r="BE297" s="225"/>
      <c r="BF297" s="225"/>
      <c r="BG297" s="225"/>
      <c r="BH297" s="225" t="str">
        <f t="shared" si="124"/>
        <v/>
      </c>
      <c r="BI297" s="226">
        <f t="shared" si="125"/>
        <v>0</v>
      </c>
      <c r="BJ297" s="226">
        <f t="shared" si="126"/>
        <v>0</v>
      </c>
      <c r="BK297" s="262">
        <f t="shared" si="120"/>
        <v>0</v>
      </c>
      <c r="BL297" s="226">
        <f t="shared" si="109"/>
        <v>0</v>
      </c>
      <c r="BM297" s="226" t="str">
        <f t="shared" si="127"/>
        <v/>
      </c>
      <c r="BN297" s="227">
        <f t="shared" si="128"/>
        <v>0</v>
      </c>
      <c r="BO297" s="227">
        <f t="shared" si="110"/>
        <v>0</v>
      </c>
      <c r="BP297" s="208" t="str">
        <f t="shared" si="111"/>
        <v>＜従来枠＞0 ＜トップ性能枠＞0</v>
      </c>
      <c r="BQ297" s="208" t="str">
        <f>'新規登録用（本体）'!G297&amp;'新規登録用（本体）'!H297&amp;'新規登録用（本体）'!I297</f>
        <v/>
      </c>
      <c r="BR297" s="126" t="str">
        <f t="shared" si="129"/>
        <v/>
      </c>
      <c r="BS297" s="208" t="str">
        <f t="shared" si="130"/>
        <v/>
      </c>
      <c r="BT297" s="227">
        <f t="shared" si="118"/>
        <v>0</v>
      </c>
    </row>
    <row r="298" spans="1:72" s="208" customFormat="1" ht="25.35" customHeight="1" x14ac:dyDescent="0.2">
      <c r="A298" s="210">
        <f t="shared" si="112"/>
        <v>287</v>
      </c>
      <c r="B298" s="171" t="str">
        <f t="shared" si="108"/>
        <v/>
      </c>
      <c r="C298" s="44"/>
      <c r="D298" s="17" t="str">
        <f t="shared" si="113"/>
        <v/>
      </c>
      <c r="E298" s="17" t="str">
        <f t="shared" si="114"/>
        <v/>
      </c>
      <c r="F298" s="97"/>
      <c r="G298" s="16"/>
      <c r="H298" s="15"/>
      <c r="I298" s="17" t="str">
        <f>IF(OR(G298="",H298="",U298=""),"",IFERROR(VLOOKUP(G298&amp;H298&amp;U298,※編集不可※選択項目!$M$3:$R$51,5,FALSE),"該当なし"))</f>
        <v/>
      </c>
      <c r="J298" s="97"/>
      <c r="K298" s="15"/>
      <c r="L298" s="248"/>
      <c r="M298" s="15"/>
      <c r="N298" s="97"/>
      <c r="O298" s="97"/>
      <c r="P298" s="97"/>
      <c r="Q298" s="97"/>
      <c r="R298" s="97"/>
      <c r="S298" s="18" t="str">
        <f t="shared" si="121"/>
        <v/>
      </c>
      <c r="T298" s="15"/>
      <c r="U298" s="15"/>
      <c r="V298" s="15"/>
      <c r="W298" s="15"/>
      <c r="X298" s="15"/>
      <c r="Y298" s="15"/>
      <c r="Z298" s="16"/>
      <c r="AA298" s="16"/>
      <c r="AB298" s="101" t="str">
        <f>IF($C298&lt;&gt;"",※編集不可※選択項目!$J$2,"")</f>
        <v/>
      </c>
      <c r="AC298" s="23"/>
      <c r="AD298" s="97"/>
      <c r="AE298" s="99"/>
      <c r="AF298" s="201" t="str">
        <f t="shared" si="119"/>
        <v>-</v>
      </c>
      <c r="AG298" s="219"/>
      <c r="AH298" s="220"/>
      <c r="AI298" s="121" t="str">
        <f t="shared" si="115"/>
        <v/>
      </c>
      <c r="AJ298" s="221"/>
      <c r="AK298" s="222"/>
      <c r="AL298" s="223"/>
      <c r="AM298" s="224">
        <f>IFERROR(INDEX(※編集不可※選択項目!$R$3:$R$51,MATCH(BQ298,※編集不可※選択項目!$T$3:$T$51,0)),0)</f>
        <v>0</v>
      </c>
      <c r="AN298" s="224" t="str">
        <f t="shared" si="122"/>
        <v/>
      </c>
      <c r="AO298" s="224" t="str">
        <f>IF(BR298=※編集不可※選択項目!$L$3,VLOOKUP('新規登録用（本体）'!U298,※編集不可※選択項目!$P$2:$R$13,3,TRUE),AP298)</f>
        <v/>
      </c>
      <c r="AP298" s="224" t="str">
        <f>IF(BR298=※編集不可※選択項目!$L$15,VLOOKUP('新規登録用（本体）'!U298,※編集不可※選択項目!$P$14:$R$25,3,TRUE),AQ298)</f>
        <v/>
      </c>
      <c r="AQ298" s="224" t="str">
        <f>IF(BR298=※編集不可※選択項目!$L$27,VLOOKUP('新規登録用（本体）'!U298,※編集不可※選択項目!$P$26:$R$41,3,TRUE),AR298)</f>
        <v/>
      </c>
      <c r="AR298" s="224" t="str">
        <f>IF(BR298=※編集不可※選択項目!$L$43,VLOOKUP('新規登録用（本体）'!U298,※編集不可※選択項目!$P$42:$R$46,3,TRUE),AS298)</f>
        <v/>
      </c>
      <c r="AS298" s="224" t="str">
        <f>IF(BR298=※編集不可※選択項目!$L$48,VLOOKUP('新規登録用（本体）'!U298,※編集不可※選択項目!$P$47:$R$51,3,TRUE),"")</f>
        <v/>
      </c>
      <c r="AT298" s="225">
        <f>IFERROR(VLOOKUP(Y298&amp;G298&amp;H298,※編集不可※選択項目!X:Y,2,FALSE),0)</f>
        <v>0</v>
      </c>
      <c r="AU298" s="224">
        <f t="shared" si="116"/>
        <v>0</v>
      </c>
      <c r="AV298" s="224">
        <f>IFERROR(INDEX(※編集不可※選択項目!$S$3:$S$51,MATCH(BQ298,※編集不可※選択項目!$T$3:$T$51,0)),0)</f>
        <v>0</v>
      </c>
      <c r="AW298" s="224" t="str">
        <f t="shared" si="123"/>
        <v/>
      </c>
      <c r="AX298" s="224" t="str">
        <f>IF(BR298=※編集不可※選択項目!$L$3,VLOOKUP('新規登録用（本体）'!U298,※編集不可※選択項目!$P$2:$S$13,4,TRUE),AY298)</f>
        <v/>
      </c>
      <c r="AY298" s="224" t="str">
        <f>IF(BR298=※編集不可※選択項目!$L$15,VLOOKUP('新規登録用（本体）'!U298,※編集不可※選択項目!$P$14:$S$25,4,TRUE),AZ298)</f>
        <v/>
      </c>
      <c r="AZ298" s="224" t="str">
        <f>IF(BR298=※編集不可※選択項目!$L$27,VLOOKUP('新規登録用（本体）'!U298,※編集不可※選択項目!$P$26:$S$41,4,TRUE),BA298)</f>
        <v/>
      </c>
      <c r="BA298" s="224" t="str">
        <f>IF(BR298=※編集不可※選択項目!$L$43,VLOOKUP('新規登録用（本体）'!U298,※編集不可※選択項目!$P$42:$S$46,4,TRUE),BB298)</f>
        <v/>
      </c>
      <c r="BB298" s="224" t="str">
        <f>IF(BR298=※編集不可※選択項目!$L$48,VLOOKUP('新規登録用（本体）'!U298,※編集不可※選択項目!$P$47:$S$51,4,TRUE),"")</f>
        <v/>
      </c>
      <c r="BC298" s="225">
        <f>IFERROR(VLOOKUP(Y298&amp;G298&amp;H298,※編集不可※選択項目!X:Y,2,FALSE),0)</f>
        <v>0</v>
      </c>
      <c r="BD298" s="225">
        <f t="shared" si="117"/>
        <v>0</v>
      </c>
      <c r="BE298" s="225"/>
      <c r="BF298" s="225"/>
      <c r="BG298" s="225"/>
      <c r="BH298" s="225" t="str">
        <f t="shared" si="124"/>
        <v/>
      </c>
      <c r="BI298" s="226">
        <f t="shared" si="125"/>
        <v>0</v>
      </c>
      <c r="BJ298" s="226">
        <f t="shared" si="126"/>
        <v>0</v>
      </c>
      <c r="BK298" s="262">
        <f t="shared" si="120"/>
        <v>0</v>
      </c>
      <c r="BL298" s="226">
        <f t="shared" si="109"/>
        <v>0</v>
      </c>
      <c r="BM298" s="226" t="str">
        <f t="shared" si="127"/>
        <v/>
      </c>
      <c r="BN298" s="227">
        <f t="shared" si="128"/>
        <v>0</v>
      </c>
      <c r="BO298" s="227">
        <f t="shared" si="110"/>
        <v>0</v>
      </c>
      <c r="BP298" s="208" t="str">
        <f t="shared" si="111"/>
        <v>＜従来枠＞0 ＜トップ性能枠＞0</v>
      </c>
      <c r="BQ298" s="208" t="str">
        <f>'新規登録用（本体）'!G298&amp;'新規登録用（本体）'!H298&amp;'新規登録用（本体）'!I298</f>
        <v/>
      </c>
      <c r="BR298" s="126" t="str">
        <f t="shared" si="129"/>
        <v/>
      </c>
      <c r="BS298" s="208" t="str">
        <f t="shared" si="130"/>
        <v/>
      </c>
      <c r="BT298" s="227">
        <f t="shared" si="118"/>
        <v>0</v>
      </c>
    </row>
    <row r="299" spans="1:72" s="208" customFormat="1" ht="25.35" customHeight="1" x14ac:dyDescent="0.2">
      <c r="A299" s="210">
        <f t="shared" si="112"/>
        <v>288</v>
      </c>
      <c r="B299" s="171" t="str">
        <f t="shared" si="108"/>
        <v/>
      </c>
      <c r="C299" s="44"/>
      <c r="D299" s="17" t="str">
        <f t="shared" si="113"/>
        <v/>
      </c>
      <c r="E299" s="17" t="str">
        <f t="shared" si="114"/>
        <v/>
      </c>
      <c r="F299" s="97"/>
      <c r="G299" s="16"/>
      <c r="H299" s="15"/>
      <c r="I299" s="17" t="str">
        <f>IF(OR(G299="",H299="",U299=""),"",IFERROR(VLOOKUP(G299&amp;H299&amp;U299,※編集不可※選択項目!$M$3:$R$51,5,FALSE),"該当なし"))</f>
        <v/>
      </c>
      <c r="J299" s="97"/>
      <c r="K299" s="15"/>
      <c r="L299" s="248"/>
      <c r="M299" s="15"/>
      <c r="N299" s="97"/>
      <c r="O299" s="97"/>
      <c r="P299" s="97"/>
      <c r="Q299" s="97"/>
      <c r="R299" s="97"/>
      <c r="S299" s="18" t="str">
        <f t="shared" si="121"/>
        <v/>
      </c>
      <c r="T299" s="15"/>
      <c r="U299" s="15"/>
      <c r="V299" s="15"/>
      <c r="W299" s="15"/>
      <c r="X299" s="15"/>
      <c r="Y299" s="15"/>
      <c r="Z299" s="16"/>
      <c r="AA299" s="16"/>
      <c r="AB299" s="101" t="str">
        <f>IF($C299&lt;&gt;"",※編集不可※選択項目!$J$2,"")</f>
        <v/>
      </c>
      <c r="AC299" s="23"/>
      <c r="AD299" s="97"/>
      <c r="AE299" s="99"/>
      <c r="AF299" s="201" t="str">
        <f t="shared" si="119"/>
        <v>-</v>
      </c>
      <c r="AG299" s="219"/>
      <c r="AH299" s="220"/>
      <c r="AI299" s="121" t="str">
        <f t="shared" si="115"/>
        <v/>
      </c>
      <c r="AJ299" s="221"/>
      <c r="AK299" s="222"/>
      <c r="AL299" s="223"/>
      <c r="AM299" s="224">
        <f>IFERROR(INDEX(※編集不可※選択項目!$R$3:$R$51,MATCH(BQ299,※編集不可※選択項目!$T$3:$T$51,0)),0)</f>
        <v>0</v>
      </c>
      <c r="AN299" s="224" t="str">
        <f t="shared" si="122"/>
        <v/>
      </c>
      <c r="AO299" s="224" t="str">
        <f>IF(BR299=※編集不可※選択項目!$L$3,VLOOKUP('新規登録用（本体）'!U299,※編集不可※選択項目!$P$2:$R$13,3,TRUE),AP299)</f>
        <v/>
      </c>
      <c r="AP299" s="224" t="str">
        <f>IF(BR299=※編集不可※選択項目!$L$15,VLOOKUP('新規登録用（本体）'!U299,※編集不可※選択項目!$P$14:$R$25,3,TRUE),AQ299)</f>
        <v/>
      </c>
      <c r="AQ299" s="224" t="str">
        <f>IF(BR299=※編集不可※選択項目!$L$27,VLOOKUP('新規登録用（本体）'!U299,※編集不可※選択項目!$P$26:$R$41,3,TRUE),AR299)</f>
        <v/>
      </c>
      <c r="AR299" s="224" t="str">
        <f>IF(BR299=※編集不可※選択項目!$L$43,VLOOKUP('新規登録用（本体）'!U299,※編集不可※選択項目!$P$42:$R$46,3,TRUE),AS299)</f>
        <v/>
      </c>
      <c r="AS299" s="224" t="str">
        <f>IF(BR299=※編集不可※選択項目!$L$48,VLOOKUP('新規登録用（本体）'!U299,※編集不可※選択項目!$P$47:$R$51,3,TRUE),"")</f>
        <v/>
      </c>
      <c r="AT299" s="225">
        <f>IFERROR(VLOOKUP(Y299&amp;G299&amp;H299,※編集不可※選択項目!X:Y,2,FALSE),0)</f>
        <v>0</v>
      </c>
      <c r="AU299" s="224">
        <f t="shared" si="116"/>
        <v>0</v>
      </c>
      <c r="AV299" s="224">
        <f>IFERROR(INDEX(※編集不可※選択項目!$S$3:$S$51,MATCH(BQ299,※編集不可※選択項目!$T$3:$T$51,0)),0)</f>
        <v>0</v>
      </c>
      <c r="AW299" s="224" t="str">
        <f t="shared" si="123"/>
        <v/>
      </c>
      <c r="AX299" s="224" t="str">
        <f>IF(BR299=※編集不可※選択項目!$L$3,VLOOKUP('新規登録用（本体）'!U299,※編集不可※選択項目!$P$2:$S$13,4,TRUE),AY299)</f>
        <v/>
      </c>
      <c r="AY299" s="224" t="str">
        <f>IF(BR299=※編集不可※選択項目!$L$15,VLOOKUP('新規登録用（本体）'!U299,※編集不可※選択項目!$P$14:$S$25,4,TRUE),AZ299)</f>
        <v/>
      </c>
      <c r="AZ299" s="224" t="str">
        <f>IF(BR299=※編集不可※選択項目!$L$27,VLOOKUP('新規登録用（本体）'!U299,※編集不可※選択項目!$P$26:$S$41,4,TRUE),BA299)</f>
        <v/>
      </c>
      <c r="BA299" s="224" t="str">
        <f>IF(BR299=※編集不可※選択項目!$L$43,VLOOKUP('新規登録用（本体）'!U299,※編集不可※選択項目!$P$42:$S$46,4,TRUE),BB299)</f>
        <v/>
      </c>
      <c r="BB299" s="224" t="str">
        <f>IF(BR299=※編集不可※選択項目!$L$48,VLOOKUP('新規登録用（本体）'!U299,※編集不可※選択項目!$P$47:$S$51,4,TRUE),"")</f>
        <v/>
      </c>
      <c r="BC299" s="225">
        <f>IFERROR(VLOOKUP(Y299&amp;G299&amp;H299,※編集不可※選択項目!X:Y,2,FALSE),0)</f>
        <v>0</v>
      </c>
      <c r="BD299" s="225">
        <f t="shared" si="117"/>
        <v>0</v>
      </c>
      <c r="BE299" s="225"/>
      <c r="BF299" s="225"/>
      <c r="BG299" s="225"/>
      <c r="BH299" s="225" t="str">
        <f t="shared" si="124"/>
        <v/>
      </c>
      <c r="BI299" s="226">
        <f t="shared" si="125"/>
        <v>0</v>
      </c>
      <c r="BJ299" s="226">
        <f t="shared" si="126"/>
        <v>0</v>
      </c>
      <c r="BK299" s="262">
        <f t="shared" si="120"/>
        <v>0</v>
      </c>
      <c r="BL299" s="226">
        <f t="shared" si="109"/>
        <v>0</v>
      </c>
      <c r="BM299" s="226" t="str">
        <f t="shared" si="127"/>
        <v/>
      </c>
      <c r="BN299" s="227">
        <f t="shared" si="128"/>
        <v>0</v>
      </c>
      <c r="BO299" s="227">
        <f t="shared" si="110"/>
        <v>0</v>
      </c>
      <c r="BP299" s="208" t="str">
        <f t="shared" si="111"/>
        <v>＜従来枠＞0 ＜トップ性能枠＞0</v>
      </c>
      <c r="BQ299" s="208" t="str">
        <f>'新規登録用（本体）'!G299&amp;'新規登録用（本体）'!H299&amp;'新規登録用（本体）'!I299</f>
        <v/>
      </c>
      <c r="BR299" s="126" t="str">
        <f t="shared" si="129"/>
        <v/>
      </c>
      <c r="BS299" s="208" t="str">
        <f t="shared" si="130"/>
        <v/>
      </c>
      <c r="BT299" s="227">
        <f t="shared" si="118"/>
        <v>0</v>
      </c>
    </row>
    <row r="300" spans="1:72" s="208" customFormat="1" ht="25.35" customHeight="1" x14ac:dyDescent="0.2">
      <c r="A300" s="210">
        <f t="shared" si="112"/>
        <v>289</v>
      </c>
      <c r="B300" s="171" t="str">
        <f t="shared" si="108"/>
        <v/>
      </c>
      <c r="C300" s="44"/>
      <c r="D300" s="17" t="str">
        <f t="shared" si="113"/>
        <v/>
      </c>
      <c r="E300" s="17" t="str">
        <f t="shared" si="114"/>
        <v/>
      </c>
      <c r="F300" s="97"/>
      <c r="G300" s="16"/>
      <c r="H300" s="15"/>
      <c r="I300" s="17" t="str">
        <f>IF(OR(G300="",H300="",U300=""),"",IFERROR(VLOOKUP(G300&amp;H300&amp;U300,※編集不可※選択項目!$M$3:$R$51,5,FALSE),"該当なし"))</f>
        <v/>
      </c>
      <c r="J300" s="97"/>
      <c r="K300" s="15"/>
      <c r="L300" s="248"/>
      <c r="M300" s="15"/>
      <c r="N300" s="97"/>
      <c r="O300" s="97"/>
      <c r="P300" s="97"/>
      <c r="Q300" s="97"/>
      <c r="R300" s="97"/>
      <c r="S300" s="18" t="str">
        <f t="shared" si="121"/>
        <v/>
      </c>
      <c r="T300" s="15"/>
      <c r="U300" s="15"/>
      <c r="V300" s="15"/>
      <c r="W300" s="15"/>
      <c r="X300" s="15"/>
      <c r="Y300" s="15"/>
      <c r="Z300" s="16"/>
      <c r="AA300" s="16"/>
      <c r="AB300" s="101" t="str">
        <f>IF($C300&lt;&gt;"",※編集不可※選択項目!$J$2,"")</f>
        <v/>
      </c>
      <c r="AC300" s="23"/>
      <c r="AD300" s="97"/>
      <c r="AE300" s="99"/>
      <c r="AF300" s="201" t="str">
        <f t="shared" si="119"/>
        <v>-</v>
      </c>
      <c r="AG300" s="219"/>
      <c r="AH300" s="220"/>
      <c r="AI300" s="121" t="str">
        <f t="shared" si="115"/>
        <v/>
      </c>
      <c r="AJ300" s="221"/>
      <c r="AK300" s="222"/>
      <c r="AL300" s="223"/>
      <c r="AM300" s="224">
        <f>IFERROR(INDEX(※編集不可※選択項目!$R$3:$R$51,MATCH(BQ300,※編集不可※選択項目!$T$3:$T$51,0)),0)</f>
        <v>0</v>
      </c>
      <c r="AN300" s="224" t="str">
        <f t="shared" si="122"/>
        <v/>
      </c>
      <c r="AO300" s="224" t="str">
        <f>IF(BR300=※編集不可※選択項目!$L$3,VLOOKUP('新規登録用（本体）'!U300,※編集不可※選択項目!$P$2:$R$13,3,TRUE),AP300)</f>
        <v/>
      </c>
      <c r="AP300" s="224" t="str">
        <f>IF(BR300=※編集不可※選択項目!$L$15,VLOOKUP('新規登録用（本体）'!U300,※編集不可※選択項目!$P$14:$R$25,3,TRUE),AQ300)</f>
        <v/>
      </c>
      <c r="AQ300" s="224" t="str">
        <f>IF(BR300=※編集不可※選択項目!$L$27,VLOOKUP('新規登録用（本体）'!U300,※編集不可※選択項目!$P$26:$R$41,3,TRUE),AR300)</f>
        <v/>
      </c>
      <c r="AR300" s="224" t="str">
        <f>IF(BR300=※編集不可※選択項目!$L$43,VLOOKUP('新規登録用（本体）'!U300,※編集不可※選択項目!$P$42:$R$46,3,TRUE),AS300)</f>
        <v/>
      </c>
      <c r="AS300" s="224" t="str">
        <f>IF(BR300=※編集不可※選択項目!$L$48,VLOOKUP('新規登録用（本体）'!U300,※編集不可※選択項目!$P$47:$R$51,3,TRUE),"")</f>
        <v/>
      </c>
      <c r="AT300" s="225">
        <f>IFERROR(VLOOKUP(Y300&amp;G300&amp;H300,※編集不可※選択項目!X:Y,2,FALSE),0)</f>
        <v>0</v>
      </c>
      <c r="AU300" s="224">
        <f t="shared" si="116"/>
        <v>0</v>
      </c>
      <c r="AV300" s="224">
        <f>IFERROR(INDEX(※編集不可※選択項目!$S$3:$S$51,MATCH(BQ300,※編集不可※選択項目!$T$3:$T$51,0)),0)</f>
        <v>0</v>
      </c>
      <c r="AW300" s="224" t="str">
        <f t="shared" si="123"/>
        <v/>
      </c>
      <c r="AX300" s="224" t="str">
        <f>IF(BR300=※編集不可※選択項目!$L$3,VLOOKUP('新規登録用（本体）'!U300,※編集不可※選択項目!$P$2:$S$13,4,TRUE),AY300)</f>
        <v/>
      </c>
      <c r="AY300" s="224" t="str">
        <f>IF(BR300=※編集不可※選択項目!$L$15,VLOOKUP('新規登録用（本体）'!U300,※編集不可※選択項目!$P$14:$S$25,4,TRUE),AZ300)</f>
        <v/>
      </c>
      <c r="AZ300" s="224" t="str">
        <f>IF(BR300=※編集不可※選択項目!$L$27,VLOOKUP('新規登録用（本体）'!U300,※編集不可※選択項目!$P$26:$S$41,4,TRUE),BA300)</f>
        <v/>
      </c>
      <c r="BA300" s="224" t="str">
        <f>IF(BR300=※編集不可※選択項目!$L$43,VLOOKUP('新規登録用（本体）'!U300,※編集不可※選択項目!$P$42:$S$46,4,TRUE),BB300)</f>
        <v/>
      </c>
      <c r="BB300" s="224" t="str">
        <f>IF(BR300=※編集不可※選択項目!$L$48,VLOOKUP('新規登録用（本体）'!U300,※編集不可※選択項目!$P$47:$S$51,4,TRUE),"")</f>
        <v/>
      </c>
      <c r="BC300" s="225">
        <f>IFERROR(VLOOKUP(Y300&amp;G300&amp;H300,※編集不可※選択項目!X:Y,2,FALSE),0)</f>
        <v>0</v>
      </c>
      <c r="BD300" s="225">
        <f t="shared" si="117"/>
        <v>0</v>
      </c>
      <c r="BE300" s="225"/>
      <c r="BF300" s="225"/>
      <c r="BG300" s="225"/>
      <c r="BH300" s="225" t="str">
        <f t="shared" si="124"/>
        <v/>
      </c>
      <c r="BI300" s="226">
        <f t="shared" si="125"/>
        <v>0</v>
      </c>
      <c r="BJ300" s="226">
        <f t="shared" si="126"/>
        <v>0</v>
      </c>
      <c r="BK300" s="262">
        <f t="shared" si="120"/>
        <v>0</v>
      </c>
      <c r="BL300" s="226">
        <f t="shared" si="109"/>
        <v>0</v>
      </c>
      <c r="BM300" s="226" t="str">
        <f t="shared" si="127"/>
        <v/>
      </c>
      <c r="BN300" s="227">
        <f t="shared" si="128"/>
        <v>0</v>
      </c>
      <c r="BO300" s="227">
        <f t="shared" si="110"/>
        <v>0</v>
      </c>
      <c r="BP300" s="208" t="str">
        <f t="shared" si="111"/>
        <v>＜従来枠＞0 ＜トップ性能枠＞0</v>
      </c>
      <c r="BQ300" s="208" t="str">
        <f>'新規登録用（本体）'!G300&amp;'新規登録用（本体）'!H300&amp;'新規登録用（本体）'!I300</f>
        <v/>
      </c>
      <c r="BR300" s="126" t="str">
        <f t="shared" si="129"/>
        <v/>
      </c>
      <c r="BS300" s="208" t="str">
        <f t="shared" si="130"/>
        <v/>
      </c>
      <c r="BT300" s="227">
        <f t="shared" si="118"/>
        <v>0</v>
      </c>
    </row>
    <row r="301" spans="1:72" s="208" customFormat="1" ht="25.35" customHeight="1" x14ac:dyDescent="0.2">
      <c r="A301" s="210">
        <f t="shared" si="112"/>
        <v>290</v>
      </c>
      <c r="B301" s="171" t="str">
        <f t="shared" si="108"/>
        <v/>
      </c>
      <c r="C301" s="44"/>
      <c r="D301" s="17" t="str">
        <f t="shared" si="113"/>
        <v/>
      </c>
      <c r="E301" s="17" t="str">
        <f t="shared" si="114"/>
        <v/>
      </c>
      <c r="F301" s="97"/>
      <c r="G301" s="16"/>
      <c r="H301" s="15"/>
      <c r="I301" s="17" t="str">
        <f>IF(OR(G301="",H301="",U301=""),"",IFERROR(VLOOKUP(G301&amp;H301&amp;U301,※編集不可※選択項目!$M$3:$R$51,5,FALSE),"該当なし"))</f>
        <v/>
      </c>
      <c r="J301" s="97"/>
      <c r="K301" s="15"/>
      <c r="L301" s="248"/>
      <c r="M301" s="15"/>
      <c r="N301" s="97"/>
      <c r="O301" s="97"/>
      <c r="P301" s="97"/>
      <c r="Q301" s="97"/>
      <c r="R301" s="97"/>
      <c r="S301" s="18" t="str">
        <f t="shared" si="121"/>
        <v/>
      </c>
      <c r="T301" s="15"/>
      <c r="U301" s="15"/>
      <c r="V301" s="15"/>
      <c r="W301" s="15"/>
      <c r="X301" s="15"/>
      <c r="Y301" s="15"/>
      <c r="Z301" s="16"/>
      <c r="AA301" s="16"/>
      <c r="AB301" s="101" t="str">
        <f>IF($C301&lt;&gt;"",※編集不可※選択項目!$J$2,"")</f>
        <v/>
      </c>
      <c r="AC301" s="23"/>
      <c r="AD301" s="97"/>
      <c r="AE301" s="99"/>
      <c r="AF301" s="201" t="str">
        <f t="shared" si="119"/>
        <v>-</v>
      </c>
      <c r="AG301" s="219"/>
      <c r="AH301" s="220"/>
      <c r="AI301" s="121" t="str">
        <f t="shared" si="115"/>
        <v/>
      </c>
      <c r="AJ301" s="221"/>
      <c r="AK301" s="222"/>
      <c r="AL301" s="223"/>
      <c r="AM301" s="224">
        <f>IFERROR(INDEX(※編集不可※選択項目!$R$3:$R$51,MATCH(BQ301,※編集不可※選択項目!$T$3:$T$51,0)),0)</f>
        <v>0</v>
      </c>
      <c r="AN301" s="224" t="str">
        <f t="shared" si="122"/>
        <v/>
      </c>
      <c r="AO301" s="224" t="str">
        <f>IF(BR301=※編集不可※選択項目!$L$3,VLOOKUP('新規登録用（本体）'!U301,※編集不可※選択項目!$P$2:$R$13,3,TRUE),AP301)</f>
        <v/>
      </c>
      <c r="AP301" s="224" t="str">
        <f>IF(BR301=※編集不可※選択項目!$L$15,VLOOKUP('新規登録用（本体）'!U301,※編集不可※選択項目!$P$14:$R$25,3,TRUE),AQ301)</f>
        <v/>
      </c>
      <c r="AQ301" s="224" t="str">
        <f>IF(BR301=※編集不可※選択項目!$L$27,VLOOKUP('新規登録用（本体）'!U301,※編集不可※選択項目!$P$26:$R$41,3,TRUE),AR301)</f>
        <v/>
      </c>
      <c r="AR301" s="224" t="str">
        <f>IF(BR301=※編集不可※選択項目!$L$43,VLOOKUP('新規登録用（本体）'!U301,※編集不可※選択項目!$P$42:$R$46,3,TRUE),AS301)</f>
        <v/>
      </c>
      <c r="AS301" s="224" t="str">
        <f>IF(BR301=※編集不可※選択項目!$L$48,VLOOKUP('新規登録用（本体）'!U301,※編集不可※選択項目!$P$47:$R$51,3,TRUE),"")</f>
        <v/>
      </c>
      <c r="AT301" s="225">
        <f>IFERROR(VLOOKUP(Y301&amp;G301&amp;H301,※編集不可※選択項目!X:Y,2,FALSE),0)</f>
        <v>0</v>
      </c>
      <c r="AU301" s="224">
        <f t="shared" si="116"/>
        <v>0</v>
      </c>
      <c r="AV301" s="224">
        <f>IFERROR(INDEX(※編集不可※選択項目!$S$3:$S$51,MATCH(BQ301,※編集不可※選択項目!$T$3:$T$51,0)),0)</f>
        <v>0</v>
      </c>
      <c r="AW301" s="224" t="str">
        <f t="shared" si="123"/>
        <v/>
      </c>
      <c r="AX301" s="224" t="str">
        <f>IF(BR301=※編集不可※選択項目!$L$3,VLOOKUP('新規登録用（本体）'!U301,※編集不可※選択項目!$P$2:$S$13,4,TRUE),AY301)</f>
        <v/>
      </c>
      <c r="AY301" s="224" t="str">
        <f>IF(BR301=※編集不可※選択項目!$L$15,VLOOKUP('新規登録用（本体）'!U301,※編集不可※選択項目!$P$14:$S$25,4,TRUE),AZ301)</f>
        <v/>
      </c>
      <c r="AZ301" s="224" t="str">
        <f>IF(BR301=※編集不可※選択項目!$L$27,VLOOKUP('新規登録用（本体）'!U301,※編集不可※選択項目!$P$26:$S$41,4,TRUE),BA301)</f>
        <v/>
      </c>
      <c r="BA301" s="224" t="str">
        <f>IF(BR301=※編集不可※選択項目!$L$43,VLOOKUP('新規登録用（本体）'!U301,※編集不可※選択項目!$P$42:$S$46,4,TRUE),BB301)</f>
        <v/>
      </c>
      <c r="BB301" s="224" t="str">
        <f>IF(BR301=※編集不可※選択項目!$L$48,VLOOKUP('新規登録用（本体）'!U301,※編集不可※選択項目!$P$47:$S$51,4,TRUE),"")</f>
        <v/>
      </c>
      <c r="BC301" s="225">
        <f>IFERROR(VLOOKUP(Y301&amp;G301&amp;H301,※編集不可※選択項目!X:Y,2,FALSE),0)</f>
        <v>0</v>
      </c>
      <c r="BD301" s="225">
        <f t="shared" si="117"/>
        <v>0</v>
      </c>
      <c r="BE301" s="225"/>
      <c r="BF301" s="225"/>
      <c r="BG301" s="225"/>
      <c r="BH301" s="225" t="str">
        <f t="shared" si="124"/>
        <v/>
      </c>
      <c r="BI301" s="226">
        <f t="shared" si="125"/>
        <v>0</v>
      </c>
      <c r="BJ301" s="226">
        <f t="shared" si="126"/>
        <v>0</v>
      </c>
      <c r="BK301" s="262">
        <f t="shared" si="120"/>
        <v>0</v>
      </c>
      <c r="BL301" s="226">
        <f t="shared" si="109"/>
        <v>0</v>
      </c>
      <c r="BM301" s="226" t="str">
        <f t="shared" si="127"/>
        <v/>
      </c>
      <c r="BN301" s="227">
        <f t="shared" si="128"/>
        <v>0</v>
      </c>
      <c r="BO301" s="227">
        <f t="shared" si="110"/>
        <v>0</v>
      </c>
      <c r="BP301" s="208" t="str">
        <f t="shared" si="111"/>
        <v>＜従来枠＞0 ＜トップ性能枠＞0</v>
      </c>
      <c r="BQ301" s="208" t="str">
        <f>'新規登録用（本体）'!G301&amp;'新規登録用（本体）'!H301&amp;'新規登録用（本体）'!I301</f>
        <v/>
      </c>
      <c r="BR301" s="126" t="str">
        <f t="shared" si="129"/>
        <v/>
      </c>
      <c r="BS301" s="208" t="str">
        <f t="shared" si="130"/>
        <v/>
      </c>
      <c r="BT301" s="227">
        <f t="shared" si="118"/>
        <v>0</v>
      </c>
    </row>
    <row r="302" spans="1:72" s="208" customFormat="1" ht="25.35" customHeight="1" x14ac:dyDescent="0.2">
      <c r="A302" s="210">
        <f t="shared" si="112"/>
        <v>291</v>
      </c>
      <c r="B302" s="171" t="str">
        <f t="shared" si="108"/>
        <v/>
      </c>
      <c r="C302" s="44"/>
      <c r="D302" s="17" t="str">
        <f t="shared" si="113"/>
        <v/>
      </c>
      <c r="E302" s="17" t="str">
        <f t="shared" si="114"/>
        <v/>
      </c>
      <c r="F302" s="97"/>
      <c r="G302" s="16"/>
      <c r="H302" s="15"/>
      <c r="I302" s="17" t="str">
        <f>IF(OR(G302="",H302="",U302=""),"",IFERROR(VLOOKUP(G302&amp;H302&amp;U302,※編集不可※選択項目!$M$3:$R$51,5,FALSE),"該当なし"))</f>
        <v/>
      </c>
      <c r="J302" s="97"/>
      <c r="K302" s="15"/>
      <c r="L302" s="248"/>
      <c r="M302" s="15"/>
      <c r="N302" s="97"/>
      <c r="O302" s="97"/>
      <c r="P302" s="97"/>
      <c r="Q302" s="97"/>
      <c r="R302" s="97"/>
      <c r="S302" s="18" t="str">
        <f t="shared" si="121"/>
        <v/>
      </c>
      <c r="T302" s="15"/>
      <c r="U302" s="15"/>
      <c r="V302" s="15"/>
      <c r="W302" s="15"/>
      <c r="X302" s="15"/>
      <c r="Y302" s="15"/>
      <c r="Z302" s="16"/>
      <c r="AA302" s="16"/>
      <c r="AB302" s="101" t="str">
        <f>IF($C302&lt;&gt;"",※編集不可※選択項目!$J$2,"")</f>
        <v/>
      </c>
      <c r="AC302" s="23"/>
      <c r="AD302" s="97"/>
      <c r="AE302" s="99"/>
      <c r="AF302" s="201" t="str">
        <f t="shared" si="119"/>
        <v>-</v>
      </c>
      <c r="AG302" s="219"/>
      <c r="AH302" s="220"/>
      <c r="AI302" s="121" t="str">
        <f t="shared" si="115"/>
        <v/>
      </c>
      <c r="AJ302" s="221"/>
      <c r="AK302" s="222"/>
      <c r="AL302" s="223"/>
      <c r="AM302" s="224">
        <f>IFERROR(INDEX(※編集不可※選択項目!$R$3:$R$51,MATCH(BQ302,※編集不可※選択項目!$T$3:$T$51,0)),0)</f>
        <v>0</v>
      </c>
      <c r="AN302" s="224" t="str">
        <f t="shared" si="122"/>
        <v/>
      </c>
      <c r="AO302" s="224" t="str">
        <f>IF(BR302=※編集不可※選択項目!$L$3,VLOOKUP('新規登録用（本体）'!U302,※編集不可※選択項目!$P$2:$R$13,3,TRUE),AP302)</f>
        <v/>
      </c>
      <c r="AP302" s="224" t="str">
        <f>IF(BR302=※編集不可※選択項目!$L$15,VLOOKUP('新規登録用（本体）'!U302,※編集不可※選択項目!$P$14:$R$25,3,TRUE),AQ302)</f>
        <v/>
      </c>
      <c r="AQ302" s="224" t="str">
        <f>IF(BR302=※編集不可※選択項目!$L$27,VLOOKUP('新規登録用（本体）'!U302,※編集不可※選択項目!$P$26:$R$41,3,TRUE),AR302)</f>
        <v/>
      </c>
      <c r="AR302" s="224" t="str">
        <f>IF(BR302=※編集不可※選択項目!$L$43,VLOOKUP('新規登録用（本体）'!U302,※編集不可※選択項目!$P$42:$R$46,3,TRUE),AS302)</f>
        <v/>
      </c>
      <c r="AS302" s="224" t="str">
        <f>IF(BR302=※編集不可※選択項目!$L$48,VLOOKUP('新規登録用（本体）'!U302,※編集不可※選択項目!$P$47:$R$51,3,TRUE),"")</f>
        <v/>
      </c>
      <c r="AT302" s="225">
        <f>IFERROR(VLOOKUP(Y302&amp;G302&amp;H302,※編集不可※選択項目!X:Y,2,FALSE),0)</f>
        <v>0</v>
      </c>
      <c r="AU302" s="224">
        <f t="shared" si="116"/>
        <v>0</v>
      </c>
      <c r="AV302" s="224">
        <f>IFERROR(INDEX(※編集不可※選択項目!$S$3:$S$51,MATCH(BQ302,※編集不可※選択項目!$T$3:$T$51,0)),0)</f>
        <v>0</v>
      </c>
      <c r="AW302" s="224" t="str">
        <f t="shared" si="123"/>
        <v/>
      </c>
      <c r="AX302" s="224" t="str">
        <f>IF(BR302=※編集不可※選択項目!$L$3,VLOOKUP('新規登録用（本体）'!U302,※編集不可※選択項目!$P$2:$S$13,4,TRUE),AY302)</f>
        <v/>
      </c>
      <c r="AY302" s="224" t="str">
        <f>IF(BR302=※編集不可※選択項目!$L$15,VLOOKUP('新規登録用（本体）'!U302,※編集不可※選択項目!$P$14:$S$25,4,TRUE),AZ302)</f>
        <v/>
      </c>
      <c r="AZ302" s="224" t="str">
        <f>IF(BR302=※編集不可※選択項目!$L$27,VLOOKUP('新規登録用（本体）'!U302,※編集不可※選択項目!$P$26:$S$41,4,TRUE),BA302)</f>
        <v/>
      </c>
      <c r="BA302" s="224" t="str">
        <f>IF(BR302=※編集不可※選択項目!$L$43,VLOOKUP('新規登録用（本体）'!U302,※編集不可※選択項目!$P$42:$S$46,4,TRUE),BB302)</f>
        <v/>
      </c>
      <c r="BB302" s="224" t="str">
        <f>IF(BR302=※編集不可※選択項目!$L$48,VLOOKUP('新規登録用（本体）'!U302,※編集不可※選択項目!$P$47:$S$51,4,TRUE),"")</f>
        <v/>
      </c>
      <c r="BC302" s="225">
        <f>IFERROR(VLOOKUP(Y302&amp;G302&amp;H302,※編集不可※選択項目!X:Y,2,FALSE),0)</f>
        <v>0</v>
      </c>
      <c r="BD302" s="225">
        <f t="shared" si="117"/>
        <v>0</v>
      </c>
      <c r="BE302" s="225"/>
      <c r="BF302" s="225"/>
      <c r="BG302" s="225"/>
      <c r="BH302" s="225" t="str">
        <f t="shared" si="124"/>
        <v/>
      </c>
      <c r="BI302" s="226">
        <f t="shared" si="125"/>
        <v>0</v>
      </c>
      <c r="BJ302" s="226">
        <f t="shared" si="126"/>
        <v>0</v>
      </c>
      <c r="BK302" s="262">
        <f t="shared" si="120"/>
        <v>0</v>
      </c>
      <c r="BL302" s="226">
        <f t="shared" si="109"/>
        <v>0</v>
      </c>
      <c r="BM302" s="226" t="str">
        <f t="shared" si="127"/>
        <v/>
      </c>
      <c r="BN302" s="227">
        <f t="shared" si="128"/>
        <v>0</v>
      </c>
      <c r="BO302" s="227">
        <f t="shared" si="110"/>
        <v>0</v>
      </c>
      <c r="BP302" s="208" t="str">
        <f t="shared" si="111"/>
        <v>＜従来枠＞0 ＜トップ性能枠＞0</v>
      </c>
      <c r="BQ302" s="208" t="str">
        <f>'新規登録用（本体）'!G302&amp;'新規登録用（本体）'!H302&amp;'新規登録用（本体）'!I302</f>
        <v/>
      </c>
      <c r="BR302" s="126" t="str">
        <f t="shared" si="129"/>
        <v/>
      </c>
      <c r="BS302" s="208" t="str">
        <f t="shared" si="130"/>
        <v/>
      </c>
      <c r="BT302" s="227">
        <f t="shared" si="118"/>
        <v>0</v>
      </c>
    </row>
    <row r="303" spans="1:72" s="208" customFormat="1" ht="25.35" customHeight="1" x14ac:dyDescent="0.2">
      <c r="A303" s="210">
        <f t="shared" si="112"/>
        <v>292</v>
      </c>
      <c r="B303" s="171" t="str">
        <f t="shared" si="108"/>
        <v/>
      </c>
      <c r="C303" s="44"/>
      <c r="D303" s="17" t="str">
        <f t="shared" si="113"/>
        <v/>
      </c>
      <c r="E303" s="17" t="str">
        <f t="shared" si="114"/>
        <v/>
      </c>
      <c r="F303" s="97"/>
      <c r="G303" s="16"/>
      <c r="H303" s="15"/>
      <c r="I303" s="17" t="str">
        <f>IF(OR(G303="",H303="",U303=""),"",IFERROR(VLOOKUP(G303&amp;H303&amp;U303,※編集不可※選択項目!$M$3:$R$51,5,FALSE),"該当なし"))</f>
        <v/>
      </c>
      <c r="J303" s="97"/>
      <c r="K303" s="15"/>
      <c r="L303" s="248"/>
      <c r="M303" s="15"/>
      <c r="N303" s="97"/>
      <c r="O303" s="97"/>
      <c r="P303" s="97"/>
      <c r="Q303" s="97"/>
      <c r="R303" s="97"/>
      <c r="S303" s="18" t="str">
        <f t="shared" si="121"/>
        <v/>
      </c>
      <c r="T303" s="15"/>
      <c r="U303" s="15"/>
      <c r="V303" s="15"/>
      <c r="W303" s="15"/>
      <c r="X303" s="15"/>
      <c r="Y303" s="15"/>
      <c r="Z303" s="16"/>
      <c r="AA303" s="16"/>
      <c r="AB303" s="101" t="str">
        <f>IF($C303&lt;&gt;"",※編集不可※選択項目!$J$2,"")</f>
        <v/>
      </c>
      <c r="AC303" s="23"/>
      <c r="AD303" s="97"/>
      <c r="AE303" s="99"/>
      <c r="AF303" s="201" t="str">
        <f t="shared" si="119"/>
        <v>-</v>
      </c>
      <c r="AG303" s="219"/>
      <c r="AH303" s="220"/>
      <c r="AI303" s="121" t="str">
        <f t="shared" si="115"/>
        <v/>
      </c>
      <c r="AJ303" s="221"/>
      <c r="AK303" s="222"/>
      <c r="AL303" s="223"/>
      <c r="AM303" s="224">
        <f>IFERROR(INDEX(※編集不可※選択項目!$R$3:$R$51,MATCH(BQ303,※編集不可※選択項目!$T$3:$T$51,0)),0)</f>
        <v>0</v>
      </c>
      <c r="AN303" s="224" t="str">
        <f t="shared" si="122"/>
        <v/>
      </c>
      <c r="AO303" s="224" t="str">
        <f>IF(BR303=※編集不可※選択項目!$L$3,VLOOKUP('新規登録用（本体）'!U303,※編集不可※選択項目!$P$2:$R$13,3,TRUE),AP303)</f>
        <v/>
      </c>
      <c r="AP303" s="224" t="str">
        <f>IF(BR303=※編集不可※選択項目!$L$15,VLOOKUP('新規登録用（本体）'!U303,※編集不可※選択項目!$P$14:$R$25,3,TRUE),AQ303)</f>
        <v/>
      </c>
      <c r="AQ303" s="224" t="str">
        <f>IF(BR303=※編集不可※選択項目!$L$27,VLOOKUP('新規登録用（本体）'!U303,※編集不可※選択項目!$P$26:$R$41,3,TRUE),AR303)</f>
        <v/>
      </c>
      <c r="AR303" s="224" t="str">
        <f>IF(BR303=※編集不可※選択項目!$L$43,VLOOKUP('新規登録用（本体）'!U303,※編集不可※選択項目!$P$42:$R$46,3,TRUE),AS303)</f>
        <v/>
      </c>
      <c r="AS303" s="224" t="str">
        <f>IF(BR303=※編集不可※選択項目!$L$48,VLOOKUP('新規登録用（本体）'!U303,※編集不可※選択項目!$P$47:$R$51,3,TRUE),"")</f>
        <v/>
      </c>
      <c r="AT303" s="225">
        <f>IFERROR(VLOOKUP(Y303&amp;G303&amp;H303,※編集不可※選択項目!X:Y,2,FALSE),0)</f>
        <v>0</v>
      </c>
      <c r="AU303" s="224">
        <f t="shared" si="116"/>
        <v>0</v>
      </c>
      <c r="AV303" s="224">
        <f>IFERROR(INDEX(※編集不可※選択項目!$S$3:$S$51,MATCH(BQ303,※編集不可※選択項目!$T$3:$T$51,0)),0)</f>
        <v>0</v>
      </c>
      <c r="AW303" s="224" t="str">
        <f t="shared" si="123"/>
        <v/>
      </c>
      <c r="AX303" s="224" t="str">
        <f>IF(BR303=※編集不可※選択項目!$L$3,VLOOKUP('新規登録用（本体）'!U303,※編集不可※選択項目!$P$2:$S$13,4,TRUE),AY303)</f>
        <v/>
      </c>
      <c r="AY303" s="224" t="str">
        <f>IF(BR303=※編集不可※選択項目!$L$15,VLOOKUP('新規登録用（本体）'!U303,※編集不可※選択項目!$P$14:$S$25,4,TRUE),AZ303)</f>
        <v/>
      </c>
      <c r="AZ303" s="224" t="str">
        <f>IF(BR303=※編集不可※選択項目!$L$27,VLOOKUP('新規登録用（本体）'!U303,※編集不可※選択項目!$P$26:$S$41,4,TRUE),BA303)</f>
        <v/>
      </c>
      <c r="BA303" s="224" t="str">
        <f>IF(BR303=※編集不可※選択項目!$L$43,VLOOKUP('新規登録用（本体）'!U303,※編集不可※選択項目!$P$42:$S$46,4,TRUE),BB303)</f>
        <v/>
      </c>
      <c r="BB303" s="224" t="str">
        <f>IF(BR303=※編集不可※選択項目!$L$48,VLOOKUP('新規登録用（本体）'!U303,※編集不可※選択項目!$P$47:$S$51,4,TRUE),"")</f>
        <v/>
      </c>
      <c r="BC303" s="225">
        <f>IFERROR(VLOOKUP(Y303&amp;G303&amp;H303,※編集不可※選択項目!X:Y,2,FALSE),0)</f>
        <v>0</v>
      </c>
      <c r="BD303" s="225">
        <f t="shared" si="117"/>
        <v>0</v>
      </c>
      <c r="BE303" s="225"/>
      <c r="BF303" s="225"/>
      <c r="BG303" s="225"/>
      <c r="BH303" s="225" t="str">
        <f t="shared" si="124"/>
        <v/>
      </c>
      <c r="BI303" s="226">
        <f t="shared" si="125"/>
        <v>0</v>
      </c>
      <c r="BJ303" s="226">
        <f t="shared" si="126"/>
        <v>0</v>
      </c>
      <c r="BK303" s="262">
        <f t="shared" si="120"/>
        <v>0</v>
      </c>
      <c r="BL303" s="226">
        <f t="shared" si="109"/>
        <v>0</v>
      </c>
      <c r="BM303" s="226" t="str">
        <f t="shared" si="127"/>
        <v/>
      </c>
      <c r="BN303" s="227">
        <f t="shared" si="128"/>
        <v>0</v>
      </c>
      <c r="BO303" s="227">
        <f t="shared" si="110"/>
        <v>0</v>
      </c>
      <c r="BP303" s="208" t="str">
        <f t="shared" si="111"/>
        <v>＜従来枠＞0 ＜トップ性能枠＞0</v>
      </c>
      <c r="BQ303" s="208" t="str">
        <f>'新規登録用（本体）'!G303&amp;'新規登録用（本体）'!H303&amp;'新規登録用（本体）'!I303</f>
        <v/>
      </c>
      <c r="BR303" s="126" t="str">
        <f t="shared" si="129"/>
        <v/>
      </c>
      <c r="BS303" s="208" t="str">
        <f t="shared" si="130"/>
        <v/>
      </c>
      <c r="BT303" s="227">
        <f t="shared" si="118"/>
        <v>0</v>
      </c>
    </row>
    <row r="304" spans="1:72" s="208" customFormat="1" ht="25.35" customHeight="1" x14ac:dyDescent="0.2">
      <c r="A304" s="210">
        <f t="shared" si="112"/>
        <v>293</v>
      </c>
      <c r="B304" s="171" t="str">
        <f t="shared" si="108"/>
        <v/>
      </c>
      <c r="C304" s="44"/>
      <c r="D304" s="17" t="str">
        <f t="shared" si="113"/>
        <v/>
      </c>
      <c r="E304" s="17" t="str">
        <f t="shared" si="114"/>
        <v/>
      </c>
      <c r="F304" s="97"/>
      <c r="G304" s="16"/>
      <c r="H304" s="15"/>
      <c r="I304" s="17" t="str">
        <f>IF(OR(G304="",H304="",U304=""),"",IFERROR(VLOOKUP(G304&amp;H304&amp;U304,※編集不可※選択項目!$M$3:$R$51,5,FALSE),"該当なし"))</f>
        <v/>
      </c>
      <c r="J304" s="97"/>
      <c r="K304" s="15"/>
      <c r="L304" s="248"/>
      <c r="M304" s="15"/>
      <c r="N304" s="97"/>
      <c r="O304" s="97"/>
      <c r="P304" s="97"/>
      <c r="Q304" s="97"/>
      <c r="R304" s="97"/>
      <c r="S304" s="18" t="str">
        <f t="shared" si="121"/>
        <v/>
      </c>
      <c r="T304" s="15"/>
      <c r="U304" s="15"/>
      <c r="V304" s="15"/>
      <c r="W304" s="15"/>
      <c r="X304" s="15"/>
      <c r="Y304" s="15"/>
      <c r="Z304" s="16"/>
      <c r="AA304" s="16"/>
      <c r="AB304" s="101" t="str">
        <f>IF($C304&lt;&gt;"",※編集不可※選択項目!$J$2,"")</f>
        <v/>
      </c>
      <c r="AC304" s="23"/>
      <c r="AD304" s="97"/>
      <c r="AE304" s="99"/>
      <c r="AF304" s="201" t="str">
        <f t="shared" si="119"/>
        <v>-</v>
      </c>
      <c r="AG304" s="219"/>
      <c r="AH304" s="220"/>
      <c r="AI304" s="121" t="str">
        <f t="shared" si="115"/>
        <v/>
      </c>
      <c r="AJ304" s="221"/>
      <c r="AK304" s="222"/>
      <c r="AL304" s="223"/>
      <c r="AM304" s="224">
        <f>IFERROR(INDEX(※編集不可※選択項目!$R$3:$R$51,MATCH(BQ304,※編集不可※選択項目!$T$3:$T$51,0)),0)</f>
        <v>0</v>
      </c>
      <c r="AN304" s="224" t="str">
        <f t="shared" si="122"/>
        <v/>
      </c>
      <c r="AO304" s="224" t="str">
        <f>IF(BR304=※編集不可※選択項目!$L$3,VLOOKUP('新規登録用（本体）'!U304,※編集不可※選択項目!$P$2:$R$13,3,TRUE),AP304)</f>
        <v/>
      </c>
      <c r="AP304" s="224" t="str">
        <f>IF(BR304=※編集不可※選択項目!$L$15,VLOOKUP('新規登録用（本体）'!U304,※編集不可※選択項目!$P$14:$R$25,3,TRUE),AQ304)</f>
        <v/>
      </c>
      <c r="AQ304" s="224" t="str">
        <f>IF(BR304=※編集不可※選択項目!$L$27,VLOOKUP('新規登録用（本体）'!U304,※編集不可※選択項目!$P$26:$R$41,3,TRUE),AR304)</f>
        <v/>
      </c>
      <c r="AR304" s="224" t="str">
        <f>IF(BR304=※編集不可※選択項目!$L$43,VLOOKUP('新規登録用（本体）'!U304,※編集不可※選択項目!$P$42:$R$46,3,TRUE),AS304)</f>
        <v/>
      </c>
      <c r="AS304" s="224" t="str">
        <f>IF(BR304=※編集不可※選択項目!$L$48,VLOOKUP('新規登録用（本体）'!U304,※編集不可※選択項目!$P$47:$R$51,3,TRUE),"")</f>
        <v/>
      </c>
      <c r="AT304" s="225">
        <f>IFERROR(VLOOKUP(Y304&amp;G304&amp;H304,※編集不可※選択項目!X:Y,2,FALSE),0)</f>
        <v>0</v>
      </c>
      <c r="AU304" s="224">
        <f t="shared" si="116"/>
        <v>0</v>
      </c>
      <c r="AV304" s="224">
        <f>IFERROR(INDEX(※編集不可※選択項目!$S$3:$S$51,MATCH(BQ304,※編集不可※選択項目!$T$3:$T$51,0)),0)</f>
        <v>0</v>
      </c>
      <c r="AW304" s="224" t="str">
        <f t="shared" si="123"/>
        <v/>
      </c>
      <c r="AX304" s="224" t="str">
        <f>IF(BR304=※編集不可※選択項目!$L$3,VLOOKUP('新規登録用（本体）'!U304,※編集不可※選択項目!$P$2:$S$13,4,TRUE),AY304)</f>
        <v/>
      </c>
      <c r="AY304" s="224" t="str">
        <f>IF(BR304=※編集不可※選択項目!$L$15,VLOOKUP('新規登録用（本体）'!U304,※編集不可※選択項目!$P$14:$S$25,4,TRUE),AZ304)</f>
        <v/>
      </c>
      <c r="AZ304" s="224" t="str">
        <f>IF(BR304=※編集不可※選択項目!$L$27,VLOOKUP('新規登録用（本体）'!U304,※編集不可※選択項目!$P$26:$S$41,4,TRUE),BA304)</f>
        <v/>
      </c>
      <c r="BA304" s="224" t="str">
        <f>IF(BR304=※編集不可※選択項目!$L$43,VLOOKUP('新規登録用（本体）'!U304,※編集不可※選択項目!$P$42:$S$46,4,TRUE),BB304)</f>
        <v/>
      </c>
      <c r="BB304" s="224" t="str">
        <f>IF(BR304=※編集不可※選択項目!$L$48,VLOOKUP('新規登録用（本体）'!U304,※編集不可※選択項目!$P$47:$S$51,4,TRUE),"")</f>
        <v/>
      </c>
      <c r="BC304" s="225">
        <f>IFERROR(VLOOKUP(Y304&amp;G304&amp;H304,※編集不可※選択項目!X:Y,2,FALSE),0)</f>
        <v>0</v>
      </c>
      <c r="BD304" s="225">
        <f t="shared" si="117"/>
        <v>0</v>
      </c>
      <c r="BE304" s="225"/>
      <c r="BF304" s="225"/>
      <c r="BG304" s="225"/>
      <c r="BH304" s="225" t="str">
        <f t="shared" si="124"/>
        <v/>
      </c>
      <c r="BI304" s="226">
        <f t="shared" si="125"/>
        <v>0</v>
      </c>
      <c r="BJ304" s="226">
        <f t="shared" si="126"/>
        <v>0</v>
      </c>
      <c r="BK304" s="262">
        <f t="shared" si="120"/>
        <v>0</v>
      </c>
      <c r="BL304" s="226">
        <f t="shared" si="109"/>
        <v>0</v>
      </c>
      <c r="BM304" s="226" t="str">
        <f t="shared" si="127"/>
        <v/>
      </c>
      <c r="BN304" s="227">
        <f t="shared" si="128"/>
        <v>0</v>
      </c>
      <c r="BO304" s="227">
        <f t="shared" si="110"/>
        <v>0</v>
      </c>
      <c r="BP304" s="208" t="str">
        <f t="shared" si="111"/>
        <v>＜従来枠＞0 ＜トップ性能枠＞0</v>
      </c>
      <c r="BQ304" s="208" t="str">
        <f>'新規登録用（本体）'!G304&amp;'新規登録用（本体）'!H304&amp;'新規登録用（本体）'!I304</f>
        <v/>
      </c>
      <c r="BR304" s="126" t="str">
        <f t="shared" si="129"/>
        <v/>
      </c>
      <c r="BS304" s="208" t="str">
        <f t="shared" si="130"/>
        <v/>
      </c>
      <c r="BT304" s="227">
        <f t="shared" si="118"/>
        <v>0</v>
      </c>
    </row>
    <row r="305" spans="1:72" s="208" customFormat="1" ht="25.35" customHeight="1" x14ac:dyDescent="0.2">
      <c r="A305" s="210">
        <f t="shared" si="112"/>
        <v>294</v>
      </c>
      <c r="B305" s="171" t="str">
        <f t="shared" si="108"/>
        <v/>
      </c>
      <c r="C305" s="44"/>
      <c r="D305" s="17" t="str">
        <f t="shared" si="113"/>
        <v/>
      </c>
      <c r="E305" s="17" t="str">
        <f t="shared" si="114"/>
        <v/>
      </c>
      <c r="F305" s="97"/>
      <c r="G305" s="16"/>
      <c r="H305" s="15"/>
      <c r="I305" s="17" t="str">
        <f>IF(OR(G305="",H305="",U305=""),"",IFERROR(VLOOKUP(G305&amp;H305&amp;U305,※編集不可※選択項目!$M$3:$R$51,5,FALSE),"該当なし"))</f>
        <v/>
      </c>
      <c r="J305" s="97"/>
      <c r="K305" s="15"/>
      <c r="L305" s="248"/>
      <c r="M305" s="15"/>
      <c r="N305" s="97"/>
      <c r="O305" s="97"/>
      <c r="P305" s="97"/>
      <c r="Q305" s="97"/>
      <c r="R305" s="97"/>
      <c r="S305" s="18" t="str">
        <f t="shared" si="121"/>
        <v/>
      </c>
      <c r="T305" s="15"/>
      <c r="U305" s="15"/>
      <c r="V305" s="15"/>
      <c r="W305" s="15"/>
      <c r="X305" s="15"/>
      <c r="Y305" s="15"/>
      <c r="Z305" s="16"/>
      <c r="AA305" s="16"/>
      <c r="AB305" s="101" t="str">
        <f>IF($C305&lt;&gt;"",※編集不可※選択項目!$J$2,"")</f>
        <v/>
      </c>
      <c r="AC305" s="23"/>
      <c r="AD305" s="97"/>
      <c r="AE305" s="99"/>
      <c r="AF305" s="201" t="str">
        <f t="shared" si="119"/>
        <v>-</v>
      </c>
      <c r="AG305" s="219"/>
      <c r="AH305" s="220"/>
      <c r="AI305" s="121" t="str">
        <f t="shared" si="115"/>
        <v/>
      </c>
      <c r="AJ305" s="221"/>
      <c r="AK305" s="222"/>
      <c r="AL305" s="223"/>
      <c r="AM305" s="224">
        <f>IFERROR(INDEX(※編集不可※選択項目!$R$3:$R$51,MATCH(BQ305,※編集不可※選択項目!$T$3:$T$51,0)),0)</f>
        <v>0</v>
      </c>
      <c r="AN305" s="224" t="str">
        <f t="shared" si="122"/>
        <v/>
      </c>
      <c r="AO305" s="224" t="str">
        <f>IF(BR305=※編集不可※選択項目!$L$3,VLOOKUP('新規登録用（本体）'!U305,※編集不可※選択項目!$P$2:$R$13,3,TRUE),AP305)</f>
        <v/>
      </c>
      <c r="AP305" s="224" t="str">
        <f>IF(BR305=※編集不可※選択項目!$L$15,VLOOKUP('新規登録用（本体）'!U305,※編集不可※選択項目!$P$14:$R$25,3,TRUE),AQ305)</f>
        <v/>
      </c>
      <c r="AQ305" s="224" t="str">
        <f>IF(BR305=※編集不可※選択項目!$L$27,VLOOKUP('新規登録用（本体）'!U305,※編集不可※選択項目!$P$26:$R$41,3,TRUE),AR305)</f>
        <v/>
      </c>
      <c r="AR305" s="224" t="str">
        <f>IF(BR305=※編集不可※選択項目!$L$43,VLOOKUP('新規登録用（本体）'!U305,※編集不可※選択項目!$P$42:$R$46,3,TRUE),AS305)</f>
        <v/>
      </c>
      <c r="AS305" s="224" t="str">
        <f>IF(BR305=※編集不可※選択項目!$L$48,VLOOKUP('新規登録用（本体）'!U305,※編集不可※選択項目!$P$47:$R$51,3,TRUE),"")</f>
        <v/>
      </c>
      <c r="AT305" s="225">
        <f>IFERROR(VLOOKUP(Y305&amp;G305&amp;H305,※編集不可※選択項目!X:Y,2,FALSE),0)</f>
        <v>0</v>
      </c>
      <c r="AU305" s="224">
        <f t="shared" si="116"/>
        <v>0</v>
      </c>
      <c r="AV305" s="224">
        <f>IFERROR(INDEX(※編集不可※選択項目!$S$3:$S$51,MATCH(BQ305,※編集不可※選択項目!$T$3:$T$51,0)),0)</f>
        <v>0</v>
      </c>
      <c r="AW305" s="224" t="str">
        <f t="shared" si="123"/>
        <v/>
      </c>
      <c r="AX305" s="224" t="str">
        <f>IF(BR305=※編集不可※選択項目!$L$3,VLOOKUP('新規登録用（本体）'!U305,※編集不可※選択項目!$P$2:$S$13,4,TRUE),AY305)</f>
        <v/>
      </c>
      <c r="AY305" s="224" t="str">
        <f>IF(BR305=※編集不可※選択項目!$L$15,VLOOKUP('新規登録用（本体）'!U305,※編集不可※選択項目!$P$14:$S$25,4,TRUE),AZ305)</f>
        <v/>
      </c>
      <c r="AZ305" s="224" t="str">
        <f>IF(BR305=※編集不可※選択項目!$L$27,VLOOKUP('新規登録用（本体）'!U305,※編集不可※選択項目!$P$26:$S$41,4,TRUE),BA305)</f>
        <v/>
      </c>
      <c r="BA305" s="224" t="str">
        <f>IF(BR305=※編集不可※選択項目!$L$43,VLOOKUP('新規登録用（本体）'!U305,※編集不可※選択項目!$P$42:$S$46,4,TRUE),BB305)</f>
        <v/>
      </c>
      <c r="BB305" s="224" t="str">
        <f>IF(BR305=※編集不可※選択項目!$L$48,VLOOKUP('新規登録用（本体）'!U305,※編集不可※選択項目!$P$47:$S$51,4,TRUE),"")</f>
        <v/>
      </c>
      <c r="BC305" s="225">
        <f>IFERROR(VLOOKUP(Y305&amp;G305&amp;H305,※編集不可※選択項目!X:Y,2,FALSE),0)</f>
        <v>0</v>
      </c>
      <c r="BD305" s="225">
        <f t="shared" si="117"/>
        <v>0</v>
      </c>
      <c r="BE305" s="225"/>
      <c r="BF305" s="225"/>
      <c r="BG305" s="225"/>
      <c r="BH305" s="225" t="str">
        <f t="shared" si="124"/>
        <v/>
      </c>
      <c r="BI305" s="226">
        <f t="shared" si="125"/>
        <v>0</v>
      </c>
      <c r="BJ305" s="226">
        <f t="shared" si="126"/>
        <v>0</v>
      </c>
      <c r="BK305" s="262">
        <f t="shared" si="120"/>
        <v>0</v>
      </c>
      <c r="BL305" s="226">
        <f t="shared" si="109"/>
        <v>0</v>
      </c>
      <c r="BM305" s="226" t="str">
        <f t="shared" si="127"/>
        <v/>
      </c>
      <c r="BN305" s="227">
        <f t="shared" si="128"/>
        <v>0</v>
      </c>
      <c r="BO305" s="227">
        <f t="shared" si="110"/>
        <v>0</v>
      </c>
      <c r="BP305" s="208" t="str">
        <f t="shared" si="111"/>
        <v>＜従来枠＞0 ＜トップ性能枠＞0</v>
      </c>
      <c r="BQ305" s="208" t="str">
        <f>'新規登録用（本体）'!G305&amp;'新規登録用（本体）'!H305&amp;'新規登録用（本体）'!I305</f>
        <v/>
      </c>
      <c r="BR305" s="126" t="str">
        <f t="shared" si="129"/>
        <v/>
      </c>
      <c r="BS305" s="208" t="str">
        <f t="shared" si="130"/>
        <v/>
      </c>
      <c r="BT305" s="227">
        <f t="shared" si="118"/>
        <v>0</v>
      </c>
    </row>
    <row r="306" spans="1:72" s="208" customFormat="1" ht="25.35" customHeight="1" x14ac:dyDescent="0.2">
      <c r="A306" s="210">
        <f t="shared" si="112"/>
        <v>295</v>
      </c>
      <c r="B306" s="171" t="str">
        <f t="shared" si="108"/>
        <v/>
      </c>
      <c r="C306" s="44"/>
      <c r="D306" s="17" t="str">
        <f t="shared" si="113"/>
        <v/>
      </c>
      <c r="E306" s="17" t="str">
        <f t="shared" si="114"/>
        <v/>
      </c>
      <c r="F306" s="97"/>
      <c r="G306" s="16"/>
      <c r="H306" s="15"/>
      <c r="I306" s="17" t="str">
        <f>IF(OR(G306="",H306="",U306=""),"",IFERROR(VLOOKUP(G306&amp;H306&amp;U306,※編集不可※選択項目!$M$3:$R$51,5,FALSE),"該当なし"))</f>
        <v/>
      </c>
      <c r="J306" s="97"/>
      <c r="K306" s="15"/>
      <c r="L306" s="248"/>
      <c r="M306" s="15"/>
      <c r="N306" s="97"/>
      <c r="O306" s="97"/>
      <c r="P306" s="97"/>
      <c r="Q306" s="97"/>
      <c r="R306" s="97"/>
      <c r="S306" s="18" t="str">
        <f t="shared" si="121"/>
        <v/>
      </c>
      <c r="T306" s="15"/>
      <c r="U306" s="15"/>
      <c r="V306" s="15"/>
      <c r="W306" s="15"/>
      <c r="X306" s="15"/>
      <c r="Y306" s="15"/>
      <c r="Z306" s="16"/>
      <c r="AA306" s="16"/>
      <c r="AB306" s="101" t="str">
        <f>IF($C306&lt;&gt;"",※編集不可※選択項目!$J$2,"")</f>
        <v/>
      </c>
      <c r="AC306" s="23"/>
      <c r="AD306" s="97"/>
      <c r="AE306" s="99"/>
      <c r="AF306" s="201" t="str">
        <f t="shared" si="119"/>
        <v>-</v>
      </c>
      <c r="AG306" s="219"/>
      <c r="AH306" s="220"/>
      <c r="AI306" s="121" t="str">
        <f t="shared" si="115"/>
        <v/>
      </c>
      <c r="AJ306" s="221"/>
      <c r="AK306" s="222"/>
      <c r="AL306" s="223"/>
      <c r="AM306" s="224">
        <f>IFERROR(INDEX(※編集不可※選択項目!$R$3:$R$51,MATCH(BQ306,※編集不可※選択項目!$T$3:$T$51,0)),0)</f>
        <v>0</v>
      </c>
      <c r="AN306" s="224" t="str">
        <f t="shared" si="122"/>
        <v/>
      </c>
      <c r="AO306" s="224" t="str">
        <f>IF(BR306=※編集不可※選択項目!$L$3,VLOOKUP('新規登録用（本体）'!U306,※編集不可※選択項目!$P$2:$R$13,3,TRUE),AP306)</f>
        <v/>
      </c>
      <c r="AP306" s="224" t="str">
        <f>IF(BR306=※編集不可※選択項目!$L$15,VLOOKUP('新規登録用（本体）'!U306,※編集不可※選択項目!$P$14:$R$25,3,TRUE),AQ306)</f>
        <v/>
      </c>
      <c r="AQ306" s="224" t="str">
        <f>IF(BR306=※編集不可※選択項目!$L$27,VLOOKUP('新規登録用（本体）'!U306,※編集不可※選択項目!$P$26:$R$41,3,TRUE),AR306)</f>
        <v/>
      </c>
      <c r="AR306" s="224" t="str">
        <f>IF(BR306=※編集不可※選択項目!$L$43,VLOOKUP('新規登録用（本体）'!U306,※編集不可※選択項目!$P$42:$R$46,3,TRUE),AS306)</f>
        <v/>
      </c>
      <c r="AS306" s="224" t="str">
        <f>IF(BR306=※編集不可※選択項目!$L$48,VLOOKUP('新規登録用（本体）'!U306,※編集不可※選択項目!$P$47:$R$51,3,TRUE),"")</f>
        <v/>
      </c>
      <c r="AT306" s="225">
        <f>IFERROR(VLOOKUP(Y306&amp;G306&amp;H306,※編集不可※選択項目!X:Y,2,FALSE),0)</f>
        <v>0</v>
      </c>
      <c r="AU306" s="224">
        <f t="shared" si="116"/>
        <v>0</v>
      </c>
      <c r="AV306" s="224">
        <f>IFERROR(INDEX(※編集不可※選択項目!$S$3:$S$51,MATCH(BQ306,※編集不可※選択項目!$T$3:$T$51,0)),0)</f>
        <v>0</v>
      </c>
      <c r="AW306" s="224" t="str">
        <f t="shared" si="123"/>
        <v/>
      </c>
      <c r="AX306" s="224" t="str">
        <f>IF(BR306=※編集不可※選択項目!$L$3,VLOOKUP('新規登録用（本体）'!U306,※編集不可※選択項目!$P$2:$S$13,4,TRUE),AY306)</f>
        <v/>
      </c>
      <c r="AY306" s="224" t="str">
        <f>IF(BR306=※編集不可※選択項目!$L$15,VLOOKUP('新規登録用（本体）'!U306,※編集不可※選択項目!$P$14:$S$25,4,TRUE),AZ306)</f>
        <v/>
      </c>
      <c r="AZ306" s="224" t="str">
        <f>IF(BR306=※編集不可※選択項目!$L$27,VLOOKUP('新規登録用（本体）'!U306,※編集不可※選択項目!$P$26:$S$41,4,TRUE),BA306)</f>
        <v/>
      </c>
      <c r="BA306" s="224" t="str">
        <f>IF(BR306=※編集不可※選択項目!$L$43,VLOOKUP('新規登録用（本体）'!U306,※編集不可※選択項目!$P$42:$S$46,4,TRUE),BB306)</f>
        <v/>
      </c>
      <c r="BB306" s="224" t="str">
        <f>IF(BR306=※編集不可※選択項目!$L$48,VLOOKUP('新規登録用（本体）'!U306,※編集不可※選択項目!$P$47:$S$51,4,TRUE),"")</f>
        <v/>
      </c>
      <c r="BC306" s="225">
        <f>IFERROR(VLOOKUP(Y306&amp;G306&amp;H306,※編集不可※選択項目!X:Y,2,FALSE),0)</f>
        <v>0</v>
      </c>
      <c r="BD306" s="225">
        <f t="shared" si="117"/>
        <v>0</v>
      </c>
      <c r="BE306" s="225"/>
      <c r="BF306" s="225"/>
      <c r="BG306" s="225"/>
      <c r="BH306" s="225" t="str">
        <f t="shared" si="124"/>
        <v/>
      </c>
      <c r="BI306" s="226">
        <f t="shared" si="125"/>
        <v>0</v>
      </c>
      <c r="BJ306" s="226">
        <f t="shared" si="126"/>
        <v>0</v>
      </c>
      <c r="BK306" s="262">
        <f t="shared" si="120"/>
        <v>0</v>
      </c>
      <c r="BL306" s="226">
        <f t="shared" si="109"/>
        <v>0</v>
      </c>
      <c r="BM306" s="226" t="str">
        <f t="shared" si="127"/>
        <v/>
      </c>
      <c r="BN306" s="227">
        <f t="shared" si="128"/>
        <v>0</v>
      </c>
      <c r="BO306" s="227">
        <f t="shared" si="110"/>
        <v>0</v>
      </c>
      <c r="BP306" s="208" t="str">
        <f t="shared" si="111"/>
        <v>＜従来枠＞0 ＜トップ性能枠＞0</v>
      </c>
      <c r="BQ306" s="208" t="str">
        <f>'新規登録用（本体）'!G306&amp;'新規登録用（本体）'!H306&amp;'新規登録用（本体）'!I306</f>
        <v/>
      </c>
      <c r="BR306" s="126" t="str">
        <f t="shared" si="129"/>
        <v/>
      </c>
      <c r="BS306" s="208" t="str">
        <f t="shared" si="130"/>
        <v/>
      </c>
      <c r="BT306" s="227">
        <f t="shared" si="118"/>
        <v>0</v>
      </c>
    </row>
    <row r="307" spans="1:72" s="208" customFormat="1" ht="25.35" customHeight="1" x14ac:dyDescent="0.2">
      <c r="A307" s="210">
        <f t="shared" si="112"/>
        <v>296</v>
      </c>
      <c r="B307" s="171" t="str">
        <f t="shared" si="108"/>
        <v/>
      </c>
      <c r="C307" s="44"/>
      <c r="D307" s="17" t="str">
        <f t="shared" si="113"/>
        <v/>
      </c>
      <c r="E307" s="17" t="str">
        <f t="shared" si="114"/>
        <v/>
      </c>
      <c r="F307" s="97"/>
      <c r="G307" s="16"/>
      <c r="H307" s="15"/>
      <c r="I307" s="17" t="str">
        <f>IF(OR(G307="",H307="",U307=""),"",IFERROR(VLOOKUP(G307&amp;H307&amp;U307,※編集不可※選択項目!$M$3:$R$51,5,FALSE),"該当なし"))</f>
        <v/>
      </c>
      <c r="J307" s="97"/>
      <c r="K307" s="15"/>
      <c r="L307" s="248"/>
      <c r="M307" s="15"/>
      <c r="N307" s="97"/>
      <c r="O307" s="97"/>
      <c r="P307" s="97"/>
      <c r="Q307" s="97"/>
      <c r="R307" s="97"/>
      <c r="S307" s="18" t="str">
        <f t="shared" si="121"/>
        <v/>
      </c>
      <c r="T307" s="15"/>
      <c r="U307" s="15"/>
      <c r="V307" s="15"/>
      <c r="W307" s="15"/>
      <c r="X307" s="15"/>
      <c r="Y307" s="15"/>
      <c r="Z307" s="16"/>
      <c r="AA307" s="16"/>
      <c r="AB307" s="101" t="str">
        <f>IF($C307&lt;&gt;"",※編集不可※選択項目!$J$2,"")</f>
        <v/>
      </c>
      <c r="AC307" s="23"/>
      <c r="AD307" s="97"/>
      <c r="AE307" s="99"/>
      <c r="AF307" s="201" t="str">
        <f t="shared" si="119"/>
        <v>-</v>
      </c>
      <c r="AG307" s="219"/>
      <c r="AH307" s="220"/>
      <c r="AI307" s="121" t="str">
        <f t="shared" si="115"/>
        <v/>
      </c>
      <c r="AJ307" s="221"/>
      <c r="AK307" s="222"/>
      <c r="AL307" s="223"/>
      <c r="AM307" s="224">
        <f>IFERROR(INDEX(※編集不可※選択項目!$R$3:$R$51,MATCH(BQ307,※編集不可※選択項目!$T$3:$T$51,0)),0)</f>
        <v>0</v>
      </c>
      <c r="AN307" s="224" t="str">
        <f t="shared" si="122"/>
        <v/>
      </c>
      <c r="AO307" s="224" t="str">
        <f>IF(BR307=※編集不可※選択項目!$L$3,VLOOKUP('新規登録用（本体）'!U307,※編集不可※選択項目!$P$2:$R$13,3,TRUE),AP307)</f>
        <v/>
      </c>
      <c r="AP307" s="224" t="str">
        <f>IF(BR307=※編集不可※選択項目!$L$15,VLOOKUP('新規登録用（本体）'!U307,※編集不可※選択項目!$P$14:$R$25,3,TRUE),AQ307)</f>
        <v/>
      </c>
      <c r="AQ307" s="224" t="str">
        <f>IF(BR307=※編集不可※選択項目!$L$27,VLOOKUP('新規登録用（本体）'!U307,※編集不可※選択項目!$P$26:$R$41,3,TRUE),AR307)</f>
        <v/>
      </c>
      <c r="AR307" s="224" t="str">
        <f>IF(BR307=※編集不可※選択項目!$L$43,VLOOKUP('新規登録用（本体）'!U307,※編集不可※選択項目!$P$42:$R$46,3,TRUE),AS307)</f>
        <v/>
      </c>
      <c r="AS307" s="224" t="str">
        <f>IF(BR307=※編集不可※選択項目!$L$48,VLOOKUP('新規登録用（本体）'!U307,※編集不可※選択項目!$P$47:$R$51,3,TRUE),"")</f>
        <v/>
      </c>
      <c r="AT307" s="225">
        <f>IFERROR(VLOOKUP(Y307&amp;G307&amp;H307,※編集不可※選択項目!X:Y,2,FALSE),0)</f>
        <v>0</v>
      </c>
      <c r="AU307" s="224">
        <f t="shared" si="116"/>
        <v>0</v>
      </c>
      <c r="AV307" s="224">
        <f>IFERROR(INDEX(※編集不可※選択項目!$S$3:$S$51,MATCH(BQ307,※編集不可※選択項目!$T$3:$T$51,0)),0)</f>
        <v>0</v>
      </c>
      <c r="AW307" s="224" t="str">
        <f t="shared" si="123"/>
        <v/>
      </c>
      <c r="AX307" s="224" t="str">
        <f>IF(BR307=※編集不可※選択項目!$L$3,VLOOKUP('新規登録用（本体）'!U307,※編集不可※選択項目!$P$2:$S$13,4,TRUE),AY307)</f>
        <v/>
      </c>
      <c r="AY307" s="224" t="str">
        <f>IF(BR307=※編集不可※選択項目!$L$15,VLOOKUP('新規登録用（本体）'!U307,※編集不可※選択項目!$P$14:$S$25,4,TRUE),AZ307)</f>
        <v/>
      </c>
      <c r="AZ307" s="224" t="str">
        <f>IF(BR307=※編集不可※選択項目!$L$27,VLOOKUP('新規登録用（本体）'!U307,※編集不可※選択項目!$P$26:$S$41,4,TRUE),BA307)</f>
        <v/>
      </c>
      <c r="BA307" s="224" t="str">
        <f>IF(BR307=※編集不可※選択項目!$L$43,VLOOKUP('新規登録用（本体）'!U307,※編集不可※選択項目!$P$42:$S$46,4,TRUE),BB307)</f>
        <v/>
      </c>
      <c r="BB307" s="224" t="str">
        <f>IF(BR307=※編集不可※選択項目!$L$48,VLOOKUP('新規登録用（本体）'!U307,※編集不可※選択項目!$P$47:$S$51,4,TRUE),"")</f>
        <v/>
      </c>
      <c r="BC307" s="225">
        <f>IFERROR(VLOOKUP(Y307&amp;G307&amp;H307,※編集不可※選択項目!X:Y,2,FALSE),0)</f>
        <v>0</v>
      </c>
      <c r="BD307" s="225">
        <f t="shared" si="117"/>
        <v>0</v>
      </c>
      <c r="BE307" s="225"/>
      <c r="BF307" s="225"/>
      <c r="BG307" s="225"/>
      <c r="BH307" s="225" t="str">
        <f t="shared" si="124"/>
        <v/>
      </c>
      <c r="BI307" s="226">
        <f t="shared" si="125"/>
        <v>0</v>
      </c>
      <c r="BJ307" s="226">
        <f t="shared" si="126"/>
        <v>0</v>
      </c>
      <c r="BK307" s="262">
        <f t="shared" si="120"/>
        <v>0</v>
      </c>
      <c r="BL307" s="226">
        <f t="shared" si="109"/>
        <v>0</v>
      </c>
      <c r="BM307" s="226" t="str">
        <f t="shared" si="127"/>
        <v/>
      </c>
      <c r="BN307" s="227">
        <f t="shared" si="128"/>
        <v>0</v>
      </c>
      <c r="BO307" s="227">
        <f t="shared" si="110"/>
        <v>0</v>
      </c>
      <c r="BP307" s="208" t="str">
        <f t="shared" si="111"/>
        <v>＜従来枠＞0 ＜トップ性能枠＞0</v>
      </c>
      <c r="BQ307" s="208" t="str">
        <f>'新規登録用（本体）'!G307&amp;'新規登録用（本体）'!H307&amp;'新規登録用（本体）'!I307</f>
        <v/>
      </c>
      <c r="BR307" s="126" t="str">
        <f t="shared" si="129"/>
        <v/>
      </c>
      <c r="BS307" s="208" t="str">
        <f t="shared" si="130"/>
        <v/>
      </c>
      <c r="BT307" s="227">
        <f t="shared" si="118"/>
        <v>0</v>
      </c>
    </row>
    <row r="308" spans="1:72" s="208" customFormat="1" ht="25.35" customHeight="1" x14ac:dyDescent="0.2">
      <c r="A308" s="210">
        <f t="shared" si="112"/>
        <v>297</v>
      </c>
      <c r="B308" s="171" t="str">
        <f t="shared" si="108"/>
        <v/>
      </c>
      <c r="C308" s="44"/>
      <c r="D308" s="17" t="str">
        <f t="shared" si="113"/>
        <v/>
      </c>
      <c r="E308" s="17" t="str">
        <f t="shared" si="114"/>
        <v/>
      </c>
      <c r="F308" s="97"/>
      <c r="G308" s="16"/>
      <c r="H308" s="15"/>
      <c r="I308" s="17" t="str">
        <f>IF(OR(G308="",H308="",U308=""),"",IFERROR(VLOOKUP(G308&amp;H308&amp;U308,※編集不可※選択項目!$M$3:$R$51,5,FALSE),"該当なし"))</f>
        <v/>
      </c>
      <c r="J308" s="97"/>
      <c r="K308" s="15"/>
      <c r="L308" s="248"/>
      <c r="M308" s="15"/>
      <c r="N308" s="97"/>
      <c r="O308" s="97"/>
      <c r="P308" s="97"/>
      <c r="Q308" s="97"/>
      <c r="R308" s="97"/>
      <c r="S308" s="18" t="str">
        <f t="shared" si="121"/>
        <v/>
      </c>
      <c r="T308" s="15"/>
      <c r="U308" s="15"/>
      <c r="V308" s="15"/>
      <c r="W308" s="15"/>
      <c r="X308" s="15"/>
      <c r="Y308" s="15"/>
      <c r="Z308" s="16"/>
      <c r="AA308" s="16"/>
      <c r="AB308" s="101" t="str">
        <f>IF($C308&lt;&gt;"",※編集不可※選択項目!$J$2,"")</f>
        <v/>
      </c>
      <c r="AC308" s="23"/>
      <c r="AD308" s="97"/>
      <c r="AE308" s="99"/>
      <c r="AF308" s="201" t="str">
        <f t="shared" si="119"/>
        <v>-</v>
      </c>
      <c r="AG308" s="219"/>
      <c r="AH308" s="220"/>
      <c r="AI308" s="121" t="str">
        <f t="shared" si="115"/>
        <v/>
      </c>
      <c r="AJ308" s="221"/>
      <c r="AK308" s="222"/>
      <c r="AL308" s="223"/>
      <c r="AM308" s="224">
        <f>IFERROR(INDEX(※編集不可※選択項目!$R$3:$R$51,MATCH(BQ308,※編集不可※選択項目!$T$3:$T$51,0)),0)</f>
        <v>0</v>
      </c>
      <c r="AN308" s="224" t="str">
        <f t="shared" si="122"/>
        <v/>
      </c>
      <c r="AO308" s="224" t="str">
        <f>IF(BR308=※編集不可※選択項目!$L$3,VLOOKUP('新規登録用（本体）'!U308,※編集不可※選択項目!$P$2:$R$13,3,TRUE),AP308)</f>
        <v/>
      </c>
      <c r="AP308" s="224" t="str">
        <f>IF(BR308=※編集不可※選択項目!$L$15,VLOOKUP('新規登録用（本体）'!U308,※編集不可※選択項目!$P$14:$R$25,3,TRUE),AQ308)</f>
        <v/>
      </c>
      <c r="AQ308" s="224" t="str">
        <f>IF(BR308=※編集不可※選択項目!$L$27,VLOOKUP('新規登録用（本体）'!U308,※編集不可※選択項目!$P$26:$R$41,3,TRUE),AR308)</f>
        <v/>
      </c>
      <c r="AR308" s="224" t="str">
        <f>IF(BR308=※編集不可※選択項目!$L$43,VLOOKUP('新規登録用（本体）'!U308,※編集不可※選択項目!$P$42:$R$46,3,TRUE),AS308)</f>
        <v/>
      </c>
      <c r="AS308" s="224" t="str">
        <f>IF(BR308=※編集不可※選択項目!$L$48,VLOOKUP('新規登録用（本体）'!U308,※編集不可※選択項目!$P$47:$R$51,3,TRUE),"")</f>
        <v/>
      </c>
      <c r="AT308" s="225">
        <f>IFERROR(VLOOKUP(Y308&amp;G308&amp;H308,※編集不可※選択項目!X:Y,2,FALSE),0)</f>
        <v>0</v>
      </c>
      <c r="AU308" s="224">
        <f t="shared" si="116"/>
        <v>0</v>
      </c>
      <c r="AV308" s="224">
        <f>IFERROR(INDEX(※編集不可※選択項目!$S$3:$S$51,MATCH(BQ308,※編集不可※選択項目!$T$3:$T$51,0)),0)</f>
        <v>0</v>
      </c>
      <c r="AW308" s="224" t="str">
        <f t="shared" si="123"/>
        <v/>
      </c>
      <c r="AX308" s="224" t="str">
        <f>IF(BR308=※編集不可※選択項目!$L$3,VLOOKUP('新規登録用（本体）'!U308,※編集不可※選択項目!$P$2:$S$13,4,TRUE),AY308)</f>
        <v/>
      </c>
      <c r="AY308" s="224" t="str">
        <f>IF(BR308=※編集不可※選択項目!$L$15,VLOOKUP('新規登録用（本体）'!U308,※編集不可※選択項目!$P$14:$S$25,4,TRUE),AZ308)</f>
        <v/>
      </c>
      <c r="AZ308" s="224" t="str">
        <f>IF(BR308=※編集不可※選択項目!$L$27,VLOOKUP('新規登録用（本体）'!U308,※編集不可※選択項目!$P$26:$S$41,4,TRUE),BA308)</f>
        <v/>
      </c>
      <c r="BA308" s="224" t="str">
        <f>IF(BR308=※編集不可※選択項目!$L$43,VLOOKUP('新規登録用（本体）'!U308,※編集不可※選択項目!$P$42:$S$46,4,TRUE),BB308)</f>
        <v/>
      </c>
      <c r="BB308" s="224" t="str">
        <f>IF(BR308=※編集不可※選択項目!$L$48,VLOOKUP('新規登録用（本体）'!U308,※編集不可※選択項目!$P$47:$S$51,4,TRUE),"")</f>
        <v/>
      </c>
      <c r="BC308" s="225">
        <f>IFERROR(VLOOKUP(Y308&amp;G308&amp;H308,※編集不可※選択項目!X:Y,2,FALSE),0)</f>
        <v>0</v>
      </c>
      <c r="BD308" s="225">
        <f t="shared" si="117"/>
        <v>0</v>
      </c>
      <c r="BE308" s="225"/>
      <c r="BF308" s="225"/>
      <c r="BG308" s="225"/>
      <c r="BH308" s="225" t="str">
        <f t="shared" si="124"/>
        <v/>
      </c>
      <c r="BI308" s="226">
        <f t="shared" si="125"/>
        <v>0</v>
      </c>
      <c r="BJ308" s="226">
        <f t="shared" si="126"/>
        <v>0</v>
      </c>
      <c r="BK308" s="262">
        <f t="shared" si="120"/>
        <v>0</v>
      </c>
      <c r="BL308" s="226">
        <f t="shared" si="109"/>
        <v>0</v>
      </c>
      <c r="BM308" s="226" t="str">
        <f t="shared" si="127"/>
        <v/>
      </c>
      <c r="BN308" s="227">
        <f t="shared" si="128"/>
        <v>0</v>
      </c>
      <c r="BO308" s="227">
        <f t="shared" si="110"/>
        <v>0</v>
      </c>
      <c r="BP308" s="208" t="str">
        <f t="shared" si="111"/>
        <v>＜従来枠＞0 ＜トップ性能枠＞0</v>
      </c>
      <c r="BQ308" s="208" t="str">
        <f>'新規登録用（本体）'!G308&amp;'新規登録用（本体）'!H308&amp;'新規登録用（本体）'!I308</f>
        <v/>
      </c>
      <c r="BR308" s="126" t="str">
        <f t="shared" si="129"/>
        <v/>
      </c>
      <c r="BS308" s="208" t="str">
        <f t="shared" si="130"/>
        <v/>
      </c>
      <c r="BT308" s="227">
        <f t="shared" si="118"/>
        <v>0</v>
      </c>
    </row>
    <row r="309" spans="1:72" s="208" customFormat="1" ht="25.35" customHeight="1" x14ac:dyDescent="0.2">
      <c r="A309" s="210">
        <f t="shared" si="112"/>
        <v>298</v>
      </c>
      <c r="B309" s="171" t="str">
        <f t="shared" si="108"/>
        <v/>
      </c>
      <c r="C309" s="44"/>
      <c r="D309" s="17" t="str">
        <f t="shared" si="113"/>
        <v/>
      </c>
      <c r="E309" s="17" t="str">
        <f t="shared" si="114"/>
        <v/>
      </c>
      <c r="F309" s="97"/>
      <c r="G309" s="16"/>
      <c r="H309" s="15"/>
      <c r="I309" s="17" t="str">
        <f>IF(OR(G309="",H309="",U309=""),"",IFERROR(VLOOKUP(G309&amp;H309&amp;U309,※編集不可※選択項目!$M$3:$R$51,5,FALSE),"該当なし"))</f>
        <v/>
      </c>
      <c r="J309" s="97"/>
      <c r="K309" s="15"/>
      <c r="L309" s="248"/>
      <c r="M309" s="15"/>
      <c r="N309" s="97"/>
      <c r="O309" s="97"/>
      <c r="P309" s="97"/>
      <c r="Q309" s="97"/>
      <c r="R309" s="97"/>
      <c r="S309" s="18" t="str">
        <f t="shared" si="121"/>
        <v/>
      </c>
      <c r="T309" s="15"/>
      <c r="U309" s="15"/>
      <c r="V309" s="15"/>
      <c r="W309" s="15"/>
      <c r="X309" s="15"/>
      <c r="Y309" s="15"/>
      <c r="Z309" s="16"/>
      <c r="AA309" s="16"/>
      <c r="AB309" s="101" t="str">
        <f>IF($C309&lt;&gt;"",※編集不可※選択項目!$J$2,"")</f>
        <v/>
      </c>
      <c r="AC309" s="23"/>
      <c r="AD309" s="97"/>
      <c r="AE309" s="99"/>
      <c r="AF309" s="201" t="str">
        <f t="shared" si="119"/>
        <v>-</v>
      </c>
      <c r="AG309" s="219"/>
      <c r="AH309" s="220"/>
      <c r="AI309" s="121" t="str">
        <f t="shared" si="115"/>
        <v/>
      </c>
      <c r="AJ309" s="221"/>
      <c r="AK309" s="222"/>
      <c r="AL309" s="223"/>
      <c r="AM309" s="224">
        <f>IFERROR(INDEX(※編集不可※選択項目!$R$3:$R$51,MATCH(BQ309,※編集不可※選択項目!$T$3:$T$51,0)),0)</f>
        <v>0</v>
      </c>
      <c r="AN309" s="224" t="str">
        <f t="shared" si="122"/>
        <v/>
      </c>
      <c r="AO309" s="224" t="str">
        <f>IF(BR309=※編集不可※選択項目!$L$3,VLOOKUP('新規登録用（本体）'!U309,※編集不可※選択項目!$P$2:$R$13,3,TRUE),AP309)</f>
        <v/>
      </c>
      <c r="AP309" s="224" t="str">
        <f>IF(BR309=※編集不可※選択項目!$L$15,VLOOKUP('新規登録用（本体）'!U309,※編集不可※選択項目!$P$14:$R$25,3,TRUE),AQ309)</f>
        <v/>
      </c>
      <c r="AQ309" s="224" t="str">
        <f>IF(BR309=※編集不可※選択項目!$L$27,VLOOKUP('新規登録用（本体）'!U309,※編集不可※選択項目!$P$26:$R$41,3,TRUE),AR309)</f>
        <v/>
      </c>
      <c r="AR309" s="224" t="str">
        <f>IF(BR309=※編集不可※選択項目!$L$43,VLOOKUP('新規登録用（本体）'!U309,※編集不可※選択項目!$P$42:$R$46,3,TRUE),AS309)</f>
        <v/>
      </c>
      <c r="AS309" s="224" t="str">
        <f>IF(BR309=※編集不可※選択項目!$L$48,VLOOKUP('新規登録用（本体）'!U309,※編集不可※選択項目!$P$47:$R$51,3,TRUE),"")</f>
        <v/>
      </c>
      <c r="AT309" s="225">
        <f>IFERROR(VLOOKUP(Y309&amp;G309&amp;H309,※編集不可※選択項目!X:Y,2,FALSE),0)</f>
        <v>0</v>
      </c>
      <c r="AU309" s="224">
        <f t="shared" si="116"/>
        <v>0</v>
      </c>
      <c r="AV309" s="224">
        <f>IFERROR(INDEX(※編集不可※選択項目!$S$3:$S$51,MATCH(BQ309,※編集不可※選択項目!$T$3:$T$51,0)),0)</f>
        <v>0</v>
      </c>
      <c r="AW309" s="224" t="str">
        <f t="shared" si="123"/>
        <v/>
      </c>
      <c r="AX309" s="224" t="str">
        <f>IF(BR309=※編集不可※選択項目!$L$3,VLOOKUP('新規登録用（本体）'!U309,※編集不可※選択項目!$P$2:$S$13,4,TRUE),AY309)</f>
        <v/>
      </c>
      <c r="AY309" s="224" t="str">
        <f>IF(BR309=※編集不可※選択項目!$L$15,VLOOKUP('新規登録用（本体）'!U309,※編集不可※選択項目!$P$14:$S$25,4,TRUE),AZ309)</f>
        <v/>
      </c>
      <c r="AZ309" s="224" t="str">
        <f>IF(BR309=※編集不可※選択項目!$L$27,VLOOKUP('新規登録用（本体）'!U309,※編集不可※選択項目!$P$26:$S$41,4,TRUE),BA309)</f>
        <v/>
      </c>
      <c r="BA309" s="224" t="str">
        <f>IF(BR309=※編集不可※選択項目!$L$43,VLOOKUP('新規登録用（本体）'!U309,※編集不可※選択項目!$P$42:$S$46,4,TRUE),BB309)</f>
        <v/>
      </c>
      <c r="BB309" s="224" t="str">
        <f>IF(BR309=※編集不可※選択項目!$L$48,VLOOKUP('新規登録用（本体）'!U309,※編集不可※選択項目!$P$47:$S$51,4,TRUE),"")</f>
        <v/>
      </c>
      <c r="BC309" s="225">
        <f>IFERROR(VLOOKUP(Y309&amp;G309&amp;H309,※編集不可※選択項目!X:Y,2,FALSE),0)</f>
        <v>0</v>
      </c>
      <c r="BD309" s="225">
        <f t="shared" si="117"/>
        <v>0</v>
      </c>
      <c r="BE309" s="225"/>
      <c r="BF309" s="225"/>
      <c r="BG309" s="225"/>
      <c r="BH309" s="225" t="str">
        <f t="shared" si="124"/>
        <v/>
      </c>
      <c r="BI309" s="226">
        <f t="shared" si="125"/>
        <v>0</v>
      </c>
      <c r="BJ309" s="226">
        <f t="shared" si="126"/>
        <v>0</v>
      </c>
      <c r="BK309" s="262">
        <f t="shared" si="120"/>
        <v>0</v>
      </c>
      <c r="BL309" s="226">
        <f t="shared" si="109"/>
        <v>0</v>
      </c>
      <c r="BM309" s="226" t="str">
        <f t="shared" si="127"/>
        <v/>
      </c>
      <c r="BN309" s="227">
        <f t="shared" si="128"/>
        <v>0</v>
      </c>
      <c r="BO309" s="227">
        <f t="shared" si="110"/>
        <v>0</v>
      </c>
      <c r="BP309" s="208" t="str">
        <f t="shared" si="111"/>
        <v>＜従来枠＞0 ＜トップ性能枠＞0</v>
      </c>
      <c r="BQ309" s="208" t="str">
        <f>'新規登録用（本体）'!G309&amp;'新規登録用（本体）'!H309&amp;'新規登録用（本体）'!I309</f>
        <v/>
      </c>
      <c r="BR309" s="126" t="str">
        <f t="shared" si="129"/>
        <v/>
      </c>
      <c r="BS309" s="208" t="str">
        <f t="shared" si="130"/>
        <v/>
      </c>
      <c r="BT309" s="227">
        <f t="shared" si="118"/>
        <v>0</v>
      </c>
    </row>
    <row r="310" spans="1:72" s="208" customFormat="1" ht="25.35" customHeight="1" x14ac:dyDescent="0.2">
      <c r="A310" s="210">
        <f t="shared" si="112"/>
        <v>299</v>
      </c>
      <c r="B310" s="171" t="str">
        <f t="shared" si="108"/>
        <v/>
      </c>
      <c r="C310" s="44"/>
      <c r="D310" s="17" t="str">
        <f t="shared" si="113"/>
        <v/>
      </c>
      <c r="E310" s="17" t="str">
        <f t="shared" si="114"/>
        <v/>
      </c>
      <c r="F310" s="97"/>
      <c r="G310" s="16"/>
      <c r="H310" s="15"/>
      <c r="I310" s="17" t="str">
        <f>IF(OR(G310="",H310="",U310=""),"",IFERROR(VLOOKUP(G310&amp;H310&amp;U310,※編集不可※選択項目!$M$3:$R$51,5,FALSE),"該当なし"))</f>
        <v/>
      </c>
      <c r="J310" s="97"/>
      <c r="K310" s="15"/>
      <c r="L310" s="248"/>
      <c r="M310" s="15"/>
      <c r="N310" s="97"/>
      <c r="O310" s="97"/>
      <c r="P310" s="97"/>
      <c r="Q310" s="97"/>
      <c r="R310" s="97"/>
      <c r="S310" s="18" t="str">
        <f t="shared" si="121"/>
        <v/>
      </c>
      <c r="T310" s="15"/>
      <c r="U310" s="15"/>
      <c r="V310" s="15"/>
      <c r="W310" s="15"/>
      <c r="X310" s="15"/>
      <c r="Y310" s="15"/>
      <c r="Z310" s="16"/>
      <c r="AA310" s="16"/>
      <c r="AB310" s="101" t="str">
        <f>IF($C310&lt;&gt;"",※編集不可※選択項目!$J$2,"")</f>
        <v/>
      </c>
      <c r="AC310" s="23"/>
      <c r="AD310" s="97"/>
      <c r="AE310" s="99"/>
      <c r="AF310" s="201" t="str">
        <f t="shared" si="119"/>
        <v>-</v>
      </c>
      <c r="AG310" s="219"/>
      <c r="AH310" s="220"/>
      <c r="AI310" s="121" t="str">
        <f t="shared" si="115"/>
        <v/>
      </c>
      <c r="AJ310" s="221"/>
      <c r="AK310" s="222"/>
      <c r="AL310" s="223"/>
      <c r="AM310" s="224">
        <f>IFERROR(INDEX(※編集不可※選択項目!$R$3:$R$51,MATCH(BQ310,※編集不可※選択項目!$T$3:$T$51,0)),0)</f>
        <v>0</v>
      </c>
      <c r="AN310" s="224" t="str">
        <f t="shared" si="122"/>
        <v/>
      </c>
      <c r="AO310" s="224" t="str">
        <f>IF(BR310=※編集不可※選択項目!$L$3,VLOOKUP('新規登録用（本体）'!U310,※編集不可※選択項目!$P$2:$R$13,3,TRUE),AP310)</f>
        <v/>
      </c>
      <c r="AP310" s="224" t="str">
        <f>IF(BR310=※編集不可※選択項目!$L$15,VLOOKUP('新規登録用（本体）'!U310,※編集不可※選択項目!$P$14:$R$25,3,TRUE),AQ310)</f>
        <v/>
      </c>
      <c r="AQ310" s="224" t="str">
        <f>IF(BR310=※編集不可※選択項目!$L$27,VLOOKUP('新規登録用（本体）'!U310,※編集不可※選択項目!$P$26:$R$41,3,TRUE),AR310)</f>
        <v/>
      </c>
      <c r="AR310" s="224" t="str">
        <f>IF(BR310=※編集不可※選択項目!$L$43,VLOOKUP('新規登録用（本体）'!U310,※編集不可※選択項目!$P$42:$R$46,3,TRUE),AS310)</f>
        <v/>
      </c>
      <c r="AS310" s="224" t="str">
        <f>IF(BR310=※編集不可※選択項目!$L$48,VLOOKUP('新規登録用（本体）'!U310,※編集不可※選択項目!$P$47:$R$51,3,TRUE),"")</f>
        <v/>
      </c>
      <c r="AT310" s="225">
        <f>IFERROR(VLOOKUP(Y310&amp;G310&amp;H310,※編集不可※選択項目!X:Y,2,FALSE),0)</f>
        <v>0</v>
      </c>
      <c r="AU310" s="224">
        <f t="shared" si="116"/>
        <v>0</v>
      </c>
      <c r="AV310" s="224">
        <f>IFERROR(INDEX(※編集不可※選択項目!$S$3:$S$51,MATCH(BQ310,※編集不可※選択項目!$T$3:$T$51,0)),0)</f>
        <v>0</v>
      </c>
      <c r="AW310" s="224" t="str">
        <f t="shared" si="123"/>
        <v/>
      </c>
      <c r="AX310" s="224" t="str">
        <f>IF(BR310=※編集不可※選択項目!$L$3,VLOOKUP('新規登録用（本体）'!U310,※編集不可※選択項目!$P$2:$S$13,4,TRUE),AY310)</f>
        <v/>
      </c>
      <c r="AY310" s="224" t="str">
        <f>IF(BR310=※編集不可※選択項目!$L$15,VLOOKUP('新規登録用（本体）'!U310,※編集不可※選択項目!$P$14:$S$25,4,TRUE),AZ310)</f>
        <v/>
      </c>
      <c r="AZ310" s="224" t="str">
        <f>IF(BR310=※編集不可※選択項目!$L$27,VLOOKUP('新規登録用（本体）'!U310,※編集不可※選択項目!$P$26:$S$41,4,TRUE),BA310)</f>
        <v/>
      </c>
      <c r="BA310" s="224" t="str">
        <f>IF(BR310=※編集不可※選択項目!$L$43,VLOOKUP('新規登録用（本体）'!U310,※編集不可※選択項目!$P$42:$S$46,4,TRUE),BB310)</f>
        <v/>
      </c>
      <c r="BB310" s="224" t="str">
        <f>IF(BR310=※編集不可※選択項目!$L$48,VLOOKUP('新規登録用（本体）'!U310,※編集不可※選択項目!$P$47:$S$51,4,TRUE),"")</f>
        <v/>
      </c>
      <c r="BC310" s="225">
        <f>IFERROR(VLOOKUP(Y310&amp;G310&amp;H310,※編集不可※選択項目!X:Y,2,FALSE),0)</f>
        <v>0</v>
      </c>
      <c r="BD310" s="225">
        <f t="shared" si="117"/>
        <v>0</v>
      </c>
      <c r="BE310" s="225"/>
      <c r="BF310" s="225"/>
      <c r="BG310" s="225"/>
      <c r="BH310" s="225" t="str">
        <f t="shared" si="124"/>
        <v/>
      </c>
      <c r="BI310" s="226">
        <f t="shared" si="125"/>
        <v>0</v>
      </c>
      <c r="BJ310" s="226">
        <f t="shared" si="126"/>
        <v>0</v>
      </c>
      <c r="BK310" s="262">
        <f t="shared" si="120"/>
        <v>0</v>
      </c>
      <c r="BL310" s="226">
        <f t="shared" si="109"/>
        <v>0</v>
      </c>
      <c r="BM310" s="226" t="str">
        <f t="shared" si="127"/>
        <v/>
      </c>
      <c r="BN310" s="227">
        <f t="shared" si="128"/>
        <v>0</v>
      </c>
      <c r="BO310" s="227">
        <f t="shared" si="110"/>
        <v>0</v>
      </c>
      <c r="BP310" s="208" t="str">
        <f t="shared" si="111"/>
        <v>＜従来枠＞0 ＜トップ性能枠＞0</v>
      </c>
      <c r="BQ310" s="208" t="str">
        <f>'新規登録用（本体）'!G310&amp;'新規登録用（本体）'!H310&amp;'新規登録用（本体）'!I310</f>
        <v/>
      </c>
      <c r="BR310" s="126" t="str">
        <f t="shared" si="129"/>
        <v/>
      </c>
      <c r="BS310" s="208" t="str">
        <f t="shared" si="130"/>
        <v/>
      </c>
      <c r="BT310" s="227">
        <f t="shared" si="118"/>
        <v>0</v>
      </c>
    </row>
    <row r="311" spans="1:72" s="208" customFormat="1" ht="25.35" customHeight="1" x14ac:dyDescent="0.2">
      <c r="A311" s="210">
        <f t="shared" si="112"/>
        <v>300</v>
      </c>
      <c r="B311" s="171" t="str">
        <f t="shared" si="108"/>
        <v/>
      </c>
      <c r="C311" s="44"/>
      <c r="D311" s="17" t="str">
        <f t="shared" si="113"/>
        <v/>
      </c>
      <c r="E311" s="17" t="str">
        <f t="shared" si="114"/>
        <v/>
      </c>
      <c r="F311" s="97"/>
      <c r="G311" s="16"/>
      <c r="H311" s="15"/>
      <c r="I311" s="17" t="str">
        <f>IF(OR(G311="",H311="",U311=""),"",IFERROR(VLOOKUP(G311&amp;H311&amp;U311,※編集不可※選択項目!$M$3:$R$51,5,FALSE),"該当なし"))</f>
        <v/>
      </c>
      <c r="J311" s="97"/>
      <c r="K311" s="15"/>
      <c r="L311" s="248"/>
      <c r="M311" s="15"/>
      <c r="N311" s="97"/>
      <c r="O311" s="97"/>
      <c r="P311" s="97"/>
      <c r="Q311" s="97"/>
      <c r="R311" s="97"/>
      <c r="S311" s="18" t="str">
        <f t="shared" si="121"/>
        <v/>
      </c>
      <c r="T311" s="15"/>
      <c r="U311" s="15"/>
      <c r="V311" s="15"/>
      <c r="W311" s="15"/>
      <c r="X311" s="15"/>
      <c r="Y311" s="15"/>
      <c r="Z311" s="16"/>
      <c r="AA311" s="16"/>
      <c r="AB311" s="101" t="str">
        <f>IF($C311&lt;&gt;"",※編集不可※選択項目!$J$2,"")</f>
        <v/>
      </c>
      <c r="AC311" s="23"/>
      <c r="AD311" s="97"/>
      <c r="AE311" s="99"/>
      <c r="AF311" s="201" t="str">
        <f t="shared" si="119"/>
        <v>-</v>
      </c>
      <c r="AG311" s="219"/>
      <c r="AH311" s="220"/>
      <c r="AI311" s="121" t="str">
        <f t="shared" si="115"/>
        <v/>
      </c>
      <c r="AJ311" s="221"/>
      <c r="AK311" s="222"/>
      <c r="AL311" s="223"/>
      <c r="AM311" s="224">
        <f>IFERROR(INDEX(※編集不可※選択項目!$R$3:$R$51,MATCH(BQ311,※編集不可※選択項目!$T$3:$T$51,0)),0)</f>
        <v>0</v>
      </c>
      <c r="AN311" s="224" t="str">
        <f t="shared" si="122"/>
        <v/>
      </c>
      <c r="AO311" s="224" t="str">
        <f>IF(BR311=※編集不可※選択項目!$L$3,VLOOKUP('新規登録用（本体）'!U311,※編集不可※選択項目!$P$2:$R$13,3,TRUE),AP311)</f>
        <v/>
      </c>
      <c r="AP311" s="224" t="str">
        <f>IF(BR311=※編集不可※選択項目!$L$15,VLOOKUP('新規登録用（本体）'!U311,※編集不可※選択項目!$P$14:$R$25,3,TRUE),AQ311)</f>
        <v/>
      </c>
      <c r="AQ311" s="224" t="str">
        <f>IF(BR311=※編集不可※選択項目!$L$27,VLOOKUP('新規登録用（本体）'!U311,※編集不可※選択項目!$P$26:$R$41,3,TRUE),AR311)</f>
        <v/>
      </c>
      <c r="AR311" s="224" t="str">
        <f>IF(BR311=※編集不可※選択項目!$L$43,VLOOKUP('新規登録用（本体）'!U311,※編集不可※選択項目!$P$42:$R$46,3,TRUE),AS311)</f>
        <v/>
      </c>
      <c r="AS311" s="224" t="str">
        <f>IF(BR311=※編集不可※選択項目!$L$48,VLOOKUP('新規登録用（本体）'!U311,※編集不可※選択項目!$P$47:$R$51,3,TRUE),"")</f>
        <v/>
      </c>
      <c r="AT311" s="225">
        <f>IFERROR(VLOOKUP(Y311&amp;G311&amp;H311,※編集不可※選択項目!X:Y,2,FALSE),0)</f>
        <v>0</v>
      </c>
      <c r="AU311" s="224">
        <f t="shared" si="116"/>
        <v>0</v>
      </c>
      <c r="AV311" s="224">
        <f>IFERROR(INDEX(※編集不可※選択項目!$S$3:$S$51,MATCH(BQ311,※編集不可※選択項目!$T$3:$T$51,0)),0)</f>
        <v>0</v>
      </c>
      <c r="AW311" s="224" t="str">
        <f t="shared" si="123"/>
        <v/>
      </c>
      <c r="AX311" s="224" t="str">
        <f>IF(BR311=※編集不可※選択項目!$L$3,VLOOKUP('新規登録用（本体）'!U311,※編集不可※選択項目!$P$2:$S$13,4,TRUE),AY311)</f>
        <v/>
      </c>
      <c r="AY311" s="224" t="str">
        <f>IF(BR311=※編集不可※選択項目!$L$15,VLOOKUP('新規登録用（本体）'!U311,※編集不可※選択項目!$P$14:$S$25,4,TRUE),AZ311)</f>
        <v/>
      </c>
      <c r="AZ311" s="224" t="str">
        <f>IF(BR311=※編集不可※選択項目!$L$27,VLOOKUP('新規登録用（本体）'!U311,※編集不可※選択項目!$P$26:$S$41,4,TRUE),BA311)</f>
        <v/>
      </c>
      <c r="BA311" s="224" t="str">
        <f>IF(BR311=※編集不可※選択項目!$L$43,VLOOKUP('新規登録用（本体）'!U311,※編集不可※選択項目!$P$42:$S$46,4,TRUE),BB311)</f>
        <v/>
      </c>
      <c r="BB311" s="224" t="str">
        <f>IF(BR311=※編集不可※選択項目!$L$48,VLOOKUP('新規登録用（本体）'!U311,※編集不可※選択項目!$P$47:$S$51,4,TRUE),"")</f>
        <v/>
      </c>
      <c r="BC311" s="225">
        <f>IFERROR(VLOOKUP(Y311&amp;G311&amp;H311,※編集不可※選択項目!X:Y,2,FALSE),0)</f>
        <v>0</v>
      </c>
      <c r="BD311" s="225">
        <f t="shared" si="117"/>
        <v>0</v>
      </c>
      <c r="BE311" s="225"/>
      <c r="BF311" s="225"/>
      <c r="BG311" s="225"/>
      <c r="BH311" s="225" t="str">
        <f t="shared" si="124"/>
        <v/>
      </c>
      <c r="BI311" s="226">
        <f t="shared" si="125"/>
        <v>0</v>
      </c>
      <c r="BJ311" s="226">
        <f t="shared" si="126"/>
        <v>0</v>
      </c>
      <c r="BK311" s="262">
        <f t="shared" si="120"/>
        <v>0</v>
      </c>
      <c r="BL311" s="226">
        <f t="shared" si="109"/>
        <v>0</v>
      </c>
      <c r="BM311" s="226" t="str">
        <f t="shared" si="127"/>
        <v/>
      </c>
      <c r="BN311" s="227">
        <f t="shared" si="128"/>
        <v>0</v>
      </c>
      <c r="BO311" s="227">
        <f t="shared" si="110"/>
        <v>0</v>
      </c>
      <c r="BP311" s="208" t="str">
        <f t="shared" si="111"/>
        <v>＜従来枠＞0 ＜トップ性能枠＞0</v>
      </c>
      <c r="BQ311" s="208" t="str">
        <f>'新規登録用（本体）'!G311&amp;'新規登録用（本体）'!H311&amp;'新規登録用（本体）'!I311</f>
        <v/>
      </c>
      <c r="BR311" s="126" t="str">
        <f t="shared" si="129"/>
        <v/>
      </c>
      <c r="BS311" s="208" t="str">
        <f t="shared" si="130"/>
        <v/>
      </c>
      <c r="BT311" s="227">
        <f t="shared" si="118"/>
        <v>0</v>
      </c>
    </row>
    <row r="312" spans="1:72" s="208" customFormat="1" ht="25.35" customHeight="1" x14ac:dyDescent="0.2">
      <c r="A312" s="210">
        <f t="shared" si="112"/>
        <v>301</v>
      </c>
      <c r="B312" s="171" t="str">
        <f t="shared" si="108"/>
        <v/>
      </c>
      <c r="C312" s="44"/>
      <c r="D312" s="17" t="str">
        <f t="shared" si="113"/>
        <v/>
      </c>
      <c r="E312" s="17" t="str">
        <f t="shared" si="114"/>
        <v/>
      </c>
      <c r="F312" s="97"/>
      <c r="G312" s="16"/>
      <c r="H312" s="15"/>
      <c r="I312" s="17" t="str">
        <f>IF(OR(G312="",H312="",U312=""),"",IFERROR(VLOOKUP(G312&amp;H312&amp;U312,※編集不可※選択項目!$M$3:$R$51,5,FALSE),"該当なし"))</f>
        <v/>
      </c>
      <c r="J312" s="97"/>
      <c r="K312" s="15"/>
      <c r="L312" s="248"/>
      <c r="M312" s="15"/>
      <c r="N312" s="97"/>
      <c r="O312" s="97"/>
      <c r="P312" s="97"/>
      <c r="Q312" s="97"/>
      <c r="R312" s="97"/>
      <c r="S312" s="18" t="str">
        <f t="shared" si="121"/>
        <v/>
      </c>
      <c r="T312" s="15"/>
      <c r="U312" s="15"/>
      <c r="V312" s="15"/>
      <c r="W312" s="15"/>
      <c r="X312" s="15"/>
      <c r="Y312" s="15"/>
      <c r="Z312" s="16"/>
      <c r="AA312" s="16"/>
      <c r="AB312" s="101" t="str">
        <f>IF($C312&lt;&gt;"",※編集不可※選択項目!$J$2,"")</f>
        <v/>
      </c>
      <c r="AC312" s="23"/>
      <c r="AD312" s="97"/>
      <c r="AE312" s="99"/>
      <c r="AF312" s="201" t="str">
        <f t="shared" si="119"/>
        <v>-</v>
      </c>
      <c r="AG312" s="219"/>
      <c r="AH312" s="220"/>
      <c r="AI312" s="121" t="str">
        <f t="shared" si="115"/>
        <v/>
      </c>
      <c r="AJ312" s="221"/>
      <c r="AK312" s="222"/>
      <c r="AL312" s="223"/>
      <c r="AM312" s="224">
        <f>IFERROR(INDEX(※編集不可※選択項目!$R$3:$R$51,MATCH(BQ312,※編集不可※選択項目!$T$3:$T$51,0)),0)</f>
        <v>0</v>
      </c>
      <c r="AN312" s="224" t="str">
        <f t="shared" si="122"/>
        <v/>
      </c>
      <c r="AO312" s="224" t="str">
        <f>IF(BR312=※編集不可※選択項目!$L$3,VLOOKUP('新規登録用（本体）'!U312,※編集不可※選択項目!$P$2:$R$13,3,TRUE),AP312)</f>
        <v/>
      </c>
      <c r="AP312" s="224" t="str">
        <f>IF(BR312=※編集不可※選択項目!$L$15,VLOOKUP('新規登録用（本体）'!U312,※編集不可※選択項目!$P$14:$R$25,3,TRUE),AQ312)</f>
        <v/>
      </c>
      <c r="AQ312" s="224" t="str">
        <f>IF(BR312=※編集不可※選択項目!$L$27,VLOOKUP('新規登録用（本体）'!U312,※編集不可※選択項目!$P$26:$R$41,3,TRUE),AR312)</f>
        <v/>
      </c>
      <c r="AR312" s="224" t="str">
        <f>IF(BR312=※編集不可※選択項目!$L$43,VLOOKUP('新規登録用（本体）'!U312,※編集不可※選択項目!$P$42:$R$46,3,TRUE),AS312)</f>
        <v/>
      </c>
      <c r="AS312" s="224" t="str">
        <f>IF(BR312=※編集不可※選択項目!$L$48,VLOOKUP('新規登録用（本体）'!U312,※編集不可※選択項目!$P$47:$R$51,3,TRUE),"")</f>
        <v/>
      </c>
      <c r="AT312" s="225">
        <f>IFERROR(VLOOKUP(Y312&amp;G312&amp;H312,※編集不可※選択項目!X:Y,2,FALSE),0)</f>
        <v>0</v>
      </c>
      <c r="AU312" s="224">
        <f t="shared" si="116"/>
        <v>0</v>
      </c>
      <c r="AV312" s="224">
        <f>IFERROR(INDEX(※編集不可※選択項目!$S$3:$S$51,MATCH(BQ312,※編集不可※選択項目!$T$3:$T$51,0)),0)</f>
        <v>0</v>
      </c>
      <c r="AW312" s="224" t="str">
        <f t="shared" si="123"/>
        <v/>
      </c>
      <c r="AX312" s="224" t="str">
        <f>IF(BR312=※編集不可※選択項目!$L$3,VLOOKUP('新規登録用（本体）'!U312,※編集不可※選択項目!$P$2:$S$13,4,TRUE),AY312)</f>
        <v/>
      </c>
      <c r="AY312" s="224" t="str">
        <f>IF(BR312=※編集不可※選択項目!$L$15,VLOOKUP('新規登録用（本体）'!U312,※編集不可※選択項目!$P$14:$S$25,4,TRUE),AZ312)</f>
        <v/>
      </c>
      <c r="AZ312" s="224" t="str">
        <f>IF(BR312=※編集不可※選択項目!$L$27,VLOOKUP('新規登録用（本体）'!U312,※編集不可※選択項目!$P$26:$S$41,4,TRUE),BA312)</f>
        <v/>
      </c>
      <c r="BA312" s="224" t="str">
        <f>IF(BR312=※編集不可※選択項目!$L$43,VLOOKUP('新規登録用（本体）'!U312,※編集不可※選択項目!$P$42:$S$46,4,TRUE),BB312)</f>
        <v/>
      </c>
      <c r="BB312" s="224" t="str">
        <f>IF(BR312=※編集不可※選択項目!$L$48,VLOOKUP('新規登録用（本体）'!U312,※編集不可※選択項目!$P$47:$S$51,4,TRUE),"")</f>
        <v/>
      </c>
      <c r="BC312" s="225">
        <f>IFERROR(VLOOKUP(Y312&amp;G312&amp;H312,※編集不可※選択項目!X:Y,2,FALSE),0)</f>
        <v>0</v>
      </c>
      <c r="BD312" s="225">
        <f t="shared" si="117"/>
        <v>0</v>
      </c>
      <c r="BE312" s="225"/>
      <c r="BF312" s="225"/>
      <c r="BG312" s="225"/>
      <c r="BH312" s="225" t="str">
        <f t="shared" si="124"/>
        <v/>
      </c>
      <c r="BI312" s="226">
        <f t="shared" si="125"/>
        <v>0</v>
      </c>
      <c r="BJ312" s="226">
        <f t="shared" si="126"/>
        <v>0</v>
      </c>
      <c r="BK312" s="262">
        <f t="shared" si="120"/>
        <v>0</v>
      </c>
      <c r="BL312" s="226">
        <f t="shared" si="109"/>
        <v>0</v>
      </c>
      <c r="BM312" s="226" t="str">
        <f t="shared" si="127"/>
        <v/>
      </c>
      <c r="BN312" s="227">
        <f t="shared" si="128"/>
        <v>0</v>
      </c>
      <c r="BO312" s="227">
        <f t="shared" si="110"/>
        <v>0</v>
      </c>
      <c r="BP312" s="208" t="str">
        <f t="shared" si="111"/>
        <v>＜従来枠＞0 ＜トップ性能枠＞0</v>
      </c>
      <c r="BQ312" s="208" t="str">
        <f>'新規登録用（本体）'!G312&amp;'新規登録用（本体）'!H312&amp;'新規登録用（本体）'!I312</f>
        <v/>
      </c>
      <c r="BR312" s="126" t="str">
        <f t="shared" si="129"/>
        <v/>
      </c>
      <c r="BS312" s="208" t="str">
        <f t="shared" si="130"/>
        <v/>
      </c>
      <c r="BT312" s="227">
        <f t="shared" si="118"/>
        <v>0</v>
      </c>
    </row>
    <row r="313" spans="1:72" s="208" customFormat="1" ht="25.35" customHeight="1" x14ac:dyDescent="0.2">
      <c r="A313" s="210">
        <f t="shared" si="112"/>
        <v>302</v>
      </c>
      <c r="B313" s="171" t="str">
        <f t="shared" si="108"/>
        <v/>
      </c>
      <c r="C313" s="44"/>
      <c r="D313" s="17" t="str">
        <f t="shared" si="113"/>
        <v/>
      </c>
      <c r="E313" s="17" t="str">
        <f t="shared" si="114"/>
        <v/>
      </c>
      <c r="F313" s="97"/>
      <c r="G313" s="16"/>
      <c r="H313" s="15"/>
      <c r="I313" s="17" t="str">
        <f>IF(OR(G313="",H313="",U313=""),"",IFERROR(VLOOKUP(G313&amp;H313&amp;U313,※編集不可※選択項目!$M$3:$R$51,5,FALSE),"該当なし"))</f>
        <v/>
      </c>
      <c r="J313" s="97"/>
      <c r="K313" s="15"/>
      <c r="L313" s="248"/>
      <c r="M313" s="15"/>
      <c r="N313" s="97"/>
      <c r="O313" s="97"/>
      <c r="P313" s="97"/>
      <c r="Q313" s="97"/>
      <c r="R313" s="97"/>
      <c r="S313" s="18" t="str">
        <f t="shared" si="121"/>
        <v/>
      </c>
      <c r="T313" s="15"/>
      <c r="U313" s="15"/>
      <c r="V313" s="15"/>
      <c r="W313" s="15"/>
      <c r="X313" s="15"/>
      <c r="Y313" s="15"/>
      <c r="Z313" s="16"/>
      <c r="AA313" s="16"/>
      <c r="AB313" s="101" t="str">
        <f>IF($C313&lt;&gt;"",※編集不可※選択項目!$J$2,"")</f>
        <v/>
      </c>
      <c r="AC313" s="23"/>
      <c r="AD313" s="97"/>
      <c r="AE313" s="99"/>
      <c r="AF313" s="201" t="str">
        <f t="shared" si="119"/>
        <v>-</v>
      </c>
      <c r="AG313" s="219"/>
      <c r="AH313" s="220"/>
      <c r="AI313" s="121" t="str">
        <f t="shared" si="115"/>
        <v/>
      </c>
      <c r="AJ313" s="221"/>
      <c r="AK313" s="222"/>
      <c r="AL313" s="223"/>
      <c r="AM313" s="224">
        <f>IFERROR(INDEX(※編集不可※選択項目!$R$3:$R$51,MATCH(BQ313,※編集不可※選択項目!$T$3:$T$51,0)),0)</f>
        <v>0</v>
      </c>
      <c r="AN313" s="224" t="str">
        <f t="shared" si="122"/>
        <v/>
      </c>
      <c r="AO313" s="224" t="str">
        <f>IF(BR313=※編集不可※選択項目!$L$3,VLOOKUP('新規登録用（本体）'!U313,※編集不可※選択項目!$P$2:$R$13,3,TRUE),AP313)</f>
        <v/>
      </c>
      <c r="AP313" s="224" t="str">
        <f>IF(BR313=※編集不可※選択項目!$L$15,VLOOKUP('新規登録用（本体）'!U313,※編集不可※選択項目!$P$14:$R$25,3,TRUE),AQ313)</f>
        <v/>
      </c>
      <c r="AQ313" s="224" t="str">
        <f>IF(BR313=※編集不可※選択項目!$L$27,VLOOKUP('新規登録用（本体）'!U313,※編集不可※選択項目!$P$26:$R$41,3,TRUE),AR313)</f>
        <v/>
      </c>
      <c r="AR313" s="224" t="str">
        <f>IF(BR313=※編集不可※選択項目!$L$43,VLOOKUP('新規登録用（本体）'!U313,※編集不可※選択項目!$P$42:$R$46,3,TRUE),AS313)</f>
        <v/>
      </c>
      <c r="AS313" s="224" t="str">
        <f>IF(BR313=※編集不可※選択項目!$L$48,VLOOKUP('新規登録用（本体）'!U313,※編集不可※選択項目!$P$47:$R$51,3,TRUE),"")</f>
        <v/>
      </c>
      <c r="AT313" s="225">
        <f>IFERROR(VLOOKUP(Y313&amp;G313&amp;H313,※編集不可※選択項目!X:Y,2,FALSE),0)</f>
        <v>0</v>
      </c>
      <c r="AU313" s="224">
        <f t="shared" si="116"/>
        <v>0</v>
      </c>
      <c r="AV313" s="224">
        <f>IFERROR(INDEX(※編集不可※選択項目!$S$3:$S$51,MATCH(BQ313,※編集不可※選択項目!$T$3:$T$51,0)),0)</f>
        <v>0</v>
      </c>
      <c r="AW313" s="224" t="str">
        <f t="shared" si="123"/>
        <v/>
      </c>
      <c r="AX313" s="224" t="str">
        <f>IF(BR313=※編集不可※選択項目!$L$3,VLOOKUP('新規登録用（本体）'!U313,※編集不可※選択項目!$P$2:$S$13,4,TRUE),AY313)</f>
        <v/>
      </c>
      <c r="AY313" s="224" t="str">
        <f>IF(BR313=※編集不可※選択項目!$L$15,VLOOKUP('新規登録用（本体）'!U313,※編集不可※選択項目!$P$14:$S$25,4,TRUE),AZ313)</f>
        <v/>
      </c>
      <c r="AZ313" s="224" t="str">
        <f>IF(BR313=※編集不可※選択項目!$L$27,VLOOKUP('新規登録用（本体）'!U313,※編集不可※選択項目!$P$26:$S$41,4,TRUE),BA313)</f>
        <v/>
      </c>
      <c r="BA313" s="224" t="str">
        <f>IF(BR313=※編集不可※選択項目!$L$43,VLOOKUP('新規登録用（本体）'!U313,※編集不可※選択項目!$P$42:$S$46,4,TRUE),BB313)</f>
        <v/>
      </c>
      <c r="BB313" s="224" t="str">
        <f>IF(BR313=※編集不可※選択項目!$L$48,VLOOKUP('新規登録用（本体）'!U313,※編集不可※選択項目!$P$47:$S$51,4,TRUE),"")</f>
        <v/>
      </c>
      <c r="BC313" s="225">
        <f>IFERROR(VLOOKUP(Y313&amp;G313&amp;H313,※編集不可※選択項目!X:Y,2,FALSE),0)</f>
        <v>0</v>
      </c>
      <c r="BD313" s="225">
        <f t="shared" si="117"/>
        <v>0</v>
      </c>
      <c r="BE313" s="225"/>
      <c r="BF313" s="225"/>
      <c r="BG313" s="225"/>
      <c r="BH313" s="225" t="str">
        <f t="shared" si="124"/>
        <v/>
      </c>
      <c r="BI313" s="226">
        <f t="shared" si="125"/>
        <v>0</v>
      </c>
      <c r="BJ313" s="226">
        <f t="shared" si="126"/>
        <v>0</v>
      </c>
      <c r="BK313" s="262">
        <f t="shared" si="120"/>
        <v>0</v>
      </c>
      <c r="BL313" s="226">
        <f t="shared" si="109"/>
        <v>0</v>
      </c>
      <c r="BM313" s="226" t="str">
        <f t="shared" si="127"/>
        <v/>
      </c>
      <c r="BN313" s="227">
        <f t="shared" si="128"/>
        <v>0</v>
      </c>
      <c r="BO313" s="227">
        <f t="shared" si="110"/>
        <v>0</v>
      </c>
      <c r="BP313" s="208" t="str">
        <f t="shared" si="111"/>
        <v>＜従来枠＞0 ＜トップ性能枠＞0</v>
      </c>
      <c r="BQ313" s="208" t="str">
        <f>'新規登録用（本体）'!G313&amp;'新規登録用（本体）'!H313&amp;'新規登録用（本体）'!I313</f>
        <v/>
      </c>
      <c r="BR313" s="126" t="str">
        <f t="shared" si="129"/>
        <v/>
      </c>
      <c r="BS313" s="208" t="str">
        <f t="shared" si="130"/>
        <v/>
      </c>
      <c r="BT313" s="227">
        <f t="shared" si="118"/>
        <v>0</v>
      </c>
    </row>
    <row r="314" spans="1:72" s="208" customFormat="1" ht="25.35" customHeight="1" x14ac:dyDescent="0.2">
      <c r="A314" s="210">
        <f t="shared" si="112"/>
        <v>303</v>
      </c>
      <c r="B314" s="171" t="str">
        <f t="shared" si="108"/>
        <v/>
      </c>
      <c r="C314" s="44"/>
      <c r="D314" s="17" t="str">
        <f t="shared" si="113"/>
        <v/>
      </c>
      <c r="E314" s="17" t="str">
        <f t="shared" si="114"/>
        <v/>
      </c>
      <c r="F314" s="97"/>
      <c r="G314" s="16"/>
      <c r="H314" s="15"/>
      <c r="I314" s="17" t="str">
        <f>IF(OR(G314="",H314="",U314=""),"",IFERROR(VLOOKUP(G314&amp;H314&amp;U314,※編集不可※選択項目!$M$3:$R$51,5,FALSE),"該当なし"))</f>
        <v/>
      </c>
      <c r="J314" s="97"/>
      <c r="K314" s="15"/>
      <c r="L314" s="248"/>
      <c r="M314" s="15"/>
      <c r="N314" s="97"/>
      <c r="O314" s="97"/>
      <c r="P314" s="97"/>
      <c r="Q314" s="97"/>
      <c r="R314" s="97"/>
      <c r="S314" s="18" t="str">
        <f t="shared" si="121"/>
        <v/>
      </c>
      <c r="T314" s="15"/>
      <c r="U314" s="15"/>
      <c r="V314" s="15"/>
      <c r="W314" s="15"/>
      <c r="X314" s="15"/>
      <c r="Y314" s="15"/>
      <c r="Z314" s="16"/>
      <c r="AA314" s="16"/>
      <c r="AB314" s="101" t="str">
        <f>IF($C314&lt;&gt;"",※編集不可※選択項目!$J$2,"")</f>
        <v/>
      </c>
      <c r="AC314" s="23"/>
      <c r="AD314" s="97"/>
      <c r="AE314" s="99"/>
      <c r="AF314" s="201" t="str">
        <f t="shared" si="119"/>
        <v>-</v>
      </c>
      <c r="AG314" s="219"/>
      <c r="AH314" s="220"/>
      <c r="AI314" s="121" t="str">
        <f t="shared" si="115"/>
        <v/>
      </c>
      <c r="AJ314" s="221"/>
      <c r="AK314" s="222"/>
      <c r="AL314" s="223"/>
      <c r="AM314" s="224">
        <f>IFERROR(INDEX(※編集不可※選択項目!$R$3:$R$51,MATCH(BQ314,※編集不可※選択項目!$T$3:$T$51,0)),0)</f>
        <v>0</v>
      </c>
      <c r="AN314" s="224" t="str">
        <f t="shared" si="122"/>
        <v/>
      </c>
      <c r="AO314" s="224" t="str">
        <f>IF(BR314=※編集不可※選択項目!$L$3,VLOOKUP('新規登録用（本体）'!U314,※編集不可※選択項目!$P$2:$R$13,3,TRUE),AP314)</f>
        <v/>
      </c>
      <c r="AP314" s="224" t="str">
        <f>IF(BR314=※編集不可※選択項目!$L$15,VLOOKUP('新規登録用（本体）'!U314,※編集不可※選択項目!$P$14:$R$25,3,TRUE),AQ314)</f>
        <v/>
      </c>
      <c r="AQ314" s="224" t="str">
        <f>IF(BR314=※編集不可※選択項目!$L$27,VLOOKUP('新規登録用（本体）'!U314,※編集不可※選択項目!$P$26:$R$41,3,TRUE),AR314)</f>
        <v/>
      </c>
      <c r="AR314" s="224" t="str">
        <f>IF(BR314=※編集不可※選択項目!$L$43,VLOOKUP('新規登録用（本体）'!U314,※編集不可※選択項目!$P$42:$R$46,3,TRUE),AS314)</f>
        <v/>
      </c>
      <c r="AS314" s="224" t="str">
        <f>IF(BR314=※編集不可※選択項目!$L$48,VLOOKUP('新規登録用（本体）'!U314,※編集不可※選択項目!$P$47:$R$51,3,TRUE),"")</f>
        <v/>
      </c>
      <c r="AT314" s="225">
        <f>IFERROR(VLOOKUP(Y314&amp;G314&amp;H314,※編集不可※選択項目!X:Y,2,FALSE),0)</f>
        <v>0</v>
      </c>
      <c r="AU314" s="224">
        <f t="shared" si="116"/>
        <v>0</v>
      </c>
      <c r="AV314" s="224">
        <f>IFERROR(INDEX(※編集不可※選択項目!$S$3:$S$51,MATCH(BQ314,※編集不可※選択項目!$T$3:$T$51,0)),0)</f>
        <v>0</v>
      </c>
      <c r="AW314" s="224" t="str">
        <f t="shared" si="123"/>
        <v/>
      </c>
      <c r="AX314" s="224" t="str">
        <f>IF(BR314=※編集不可※選択項目!$L$3,VLOOKUP('新規登録用（本体）'!U314,※編集不可※選択項目!$P$2:$S$13,4,TRUE),AY314)</f>
        <v/>
      </c>
      <c r="AY314" s="224" t="str">
        <f>IF(BR314=※編集不可※選択項目!$L$15,VLOOKUP('新規登録用（本体）'!U314,※編集不可※選択項目!$P$14:$S$25,4,TRUE),AZ314)</f>
        <v/>
      </c>
      <c r="AZ314" s="224" t="str">
        <f>IF(BR314=※編集不可※選択項目!$L$27,VLOOKUP('新規登録用（本体）'!U314,※編集不可※選択項目!$P$26:$S$41,4,TRUE),BA314)</f>
        <v/>
      </c>
      <c r="BA314" s="224" t="str">
        <f>IF(BR314=※編集不可※選択項目!$L$43,VLOOKUP('新規登録用（本体）'!U314,※編集不可※選択項目!$P$42:$S$46,4,TRUE),BB314)</f>
        <v/>
      </c>
      <c r="BB314" s="224" t="str">
        <f>IF(BR314=※編集不可※選択項目!$L$48,VLOOKUP('新規登録用（本体）'!U314,※編集不可※選択項目!$P$47:$S$51,4,TRUE),"")</f>
        <v/>
      </c>
      <c r="BC314" s="225">
        <f>IFERROR(VLOOKUP(Y314&amp;G314&amp;H314,※編集不可※選択項目!X:Y,2,FALSE),0)</f>
        <v>0</v>
      </c>
      <c r="BD314" s="225">
        <f t="shared" si="117"/>
        <v>0</v>
      </c>
      <c r="BE314" s="225"/>
      <c r="BF314" s="225"/>
      <c r="BG314" s="225"/>
      <c r="BH314" s="225" t="str">
        <f t="shared" si="124"/>
        <v/>
      </c>
      <c r="BI314" s="226">
        <f t="shared" si="125"/>
        <v>0</v>
      </c>
      <c r="BJ314" s="226">
        <f t="shared" si="126"/>
        <v>0</v>
      </c>
      <c r="BK314" s="262">
        <f t="shared" si="120"/>
        <v>0</v>
      </c>
      <c r="BL314" s="226">
        <f t="shared" si="109"/>
        <v>0</v>
      </c>
      <c r="BM314" s="226" t="str">
        <f t="shared" si="127"/>
        <v/>
      </c>
      <c r="BN314" s="227">
        <f t="shared" si="128"/>
        <v>0</v>
      </c>
      <c r="BO314" s="227">
        <f t="shared" si="110"/>
        <v>0</v>
      </c>
      <c r="BP314" s="208" t="str">
        <f t="shared" si="111"/>
        <v>＜従来枠＞0 ＜トップ性能枠＞0</v>
      </c>
      <c r="BQ314" s="208" t="str">
        <f>'新規登録用（本体）'!G314&amp;'新規登録用（本体）'!H314&amp;'新規登録用（本体）'!I314</f>
        <v/>
      </c>
      <c r="BR314" s="126" t="str">
        <f t="shared" si="129"/>
        <v/>
      </c>
      <c r="BS314" s="208" t="str">
        <f t="shared" si="130"/>
        <v/>
      </c>
      <c r="BT314" s="227">
        <f t="shared" si="118"/>
        <v>0</v>
      </c>
    </row>
    <row r="315" spans="1:72" s="208" customFormat="1" ht="25.35" customHeight="1" x14ac:dyDescent="0.2">
      <c r="A315" s="210">
        <f t="shared" si="112"/>
        <v>304</v>
      </c>
      <c r="B315" s="171" t="str">
        <f t="shared" si="108"/>
        <v/>
      </c>
      <c r="C315" s="44"/>
      <c r="D315" s="17" t="str">
        <f t="shared" si="113"/>
        <v/>
      </c>
      <c r="E315" s="17" t="str">
        <f t="shared" si="114"/>
        <v/>
      </c>
      <c r="F315" s="97"/>
      <c r="G315" s="16"/>
      <c r="H315" s="15"/>
      <c r="I315" s="17" t="str">
        <f>IF(OR(G315="",H315="",U315=""),"",IFERROR(VLOOKUP(G315&amp;H315&amp;U315,※編集不可※選択項目!$M$3:$R$51,5,FALSE),"該当なし"))</f>
        <v/>
      </c>
      <c r="J315" s="97"/>
      <c r="K315" s="15"/>
      <c r="L315" s="248"/>
      <c r="M315" s="15"/>
      <c r="N315" s="97"/>
      <c r="O315" s="97"/>
      <c r="P315" s="97"/>
      <c r="Q315" s="97"/>
      <c r="R315" s="97"/>
      <c r="S315" s="18" t="str">
        <f t="shared" si="121"/>
        <v/>
      </c>
      <c r="T315" s="15"/>
      <c r="U315" s="15"/>
      <c r="V315" s="15"/>
      <c r="W315" s="15"/>
      <c r="X315" s="15"/>
      <c r="Y315" s="15"/>
      <c r="Z315" s="16"/>
      <c r="AA315" s="16"/>
      <c r="AB315" s="101" t="str">
        <f>IF($C315&lt;&gt;"",※編集不可※選択項目!$J$2,"")</f>
        <v/>
      </c>
      <c r="AC315" s="23"/>
      <c r="AD315" s="97"/>
      <c r="AE315" s="99"/>
      <c r="AF315" s="201" t="str">
        <f t="shared" si="119"/>
        <v>-</v>
      </c>
      <c r="AG315" s="219"/>
      <c r="AH315" s="220"/>
      <c r="AI315" s="121" t="str">
        <f t="shared" si="115"/>
        <v/>
      </c>
      <c r="AJ315" s="221"/>
      <c r="AK315" s="222"/>
      <c r="AL315" s="223"/>
      <c r="AM315" s="224">
        <f>IFERROR(INDEX(※編集不可※選択項目!$R$3:$R$51,MATCH(BQ315,※編集不可※選択項目!$T$3:$T$51,0)),0)</f>
        <v>0</v>
      </c>
      <c r="AN315" s="224" t="str">
        <f t="shared" si="122"/>
        <v/>
      </c>
      <c r="AO315" s="224" t="str">
        <f>IF(BR315=※編集不可※選択項目!$L$3,VLOOKUP('新規登録用（本体）'!U315,※編集不可※選択項目!$P$2:$R$13,3,TRUE),AP315)</f>
        <v/>
      </c>
      <c r="AP315" s="224" t="str">
        <f>IF(BR315=※編集不可※選択項目!$L$15,VLOOKUP('新規登録用（本体）'!U315,※編集不可※選択項目!$P$14:$R$25,3,TRUE),AQ315)</f>
        <v/>
      </c>
      <c r="AQ315" s="224" t="str">
        <f>IF(BR315=※編集不可※選択項目!$L$27,VLOOKUP('新規登録用（本体）'!U315,※編集不可※選択項目!$P$26:$R$41,3,TRUE),AR315)</f>
        <v/>
      </c>
      <c r="AR315" s="224" t="str">
        <f>IF(BR315=※編集不可※選択項目!$L$43,VLOOKUP('新規登録用（本体）'!U315,※編集不可※選択項目!$P$42:$R$46,3,TRUE),AS315)</f>
        <v/>
      </c>
      <c r="AS315" s="224" t="str">
        <f>IF(BR315=※編集不可※選択項目!$L$48,VLOOKUP('新規登録用（本体）'!U315,※編集不可※選択項目!$P$47:$R$51,3,TRUE),"")</f>
        <v/>
      </c>
      <c r="AT315" s="225">
        <f>IFERROR(VLOOKUP(Y315&amp;G315&amp;H315,※編集不可※選択項目!X:Y,2,FALSE),0)</f>
        <v>0</v>
      </c>
      <c r="AU315" s="224">
        <f t="shared" si="116"/>
        <v>0</v>
      </c>
      <c r="AV315" s="224">
        <f>IFERROR(INDEX(※編集不可※選択項目!$S$3:$S$51,MATCH(BQ315,※編集不可※選択項目!$T$3:$T$51,0)),0)</f>
        <v>0</v>
      </c>
      <c r="AW315" s="224" t="str">
        <f t="shared" si="123"/>
        <v/>
      </c>
      <c r="AX315" s="224" t="str">
        <f>IF(BR315=※編集不可※選択項目!$L$3,VLOOKUP('新規登録用（本体）'!U315,※編集不可※選択項目!$P$2:$S$13,4,TRUE),AY315)</f>
        <v/>
      </c>
      <c r="AY315" s="224" t="str">
        <f>IF(BR315=※編集不可※選択項目!$L$15,VLOOKUP('新規登録用（本体）'!U315,※編集不可※選択項目!$P$14:$S$25,4,TRUE),AZ315)</f>
        <v/>
      </c>
      <c r="AZ315" s="224" t="str">
        <f>IF(BR315=※編集不可※選択項目!$L$27,VLOOKUP('新規登録用（本体）'!U315,※編集不可※選択項目!$P$26:$S$41,4,TRUE),BA315)</f>
        <v/>
      </c>
      <c r="BA315" s="224" t="str">
        <f>IF(BR315=※編集不可※選択項目!$L$43,VLOOKUP('新規登録用（本体）'!U315,※編集不可※選択項目!$P$42:$S$46,4,TRUE),BB315)</f>
        <v/>
      </c>
      <c r="BB315" s="224" t="str">
        <f>IF(BR315=※編集不可※選択項目!$L$48,VLOOKUP('新規登録用（本体）'!U315,※編集不可※選択項目!$P$47:$S$51,4,TRUE),"")</f>
        <v/>
      </c>
      <c r="BC315" s="225">
        <f>IFERROR(VLOOKUP(Y315&amp;G315&amp;H315,※編集不可※選択項目!X:Y,2,FALSE),0)</f>
        <v>0</v>
      </c>
      <c r="BD315" s="225">
        <f t="shared" si="117"/>
        <v>0</v>
      </c>
      <c r="BE315" s="225"/>
      <c r="BF315" s="225"/>
      <c r="BG315" s="225"/>
      <c r="BH315" s="225" t="str">
        <f t="shared" si="124"/>
        <v/>
      </c>
      <c r="BI315" s="226">
        <f t="shared" si="125"/>
        <v>0</v>
      </c>
      <c r="BJ315" s="226">
        <f t="shared" si="126"/>
        <v>0</v>
      </c>
      <c r="BK315" s="262">
        <f t="shared" si="120"/>
        <v>0</v>
      </c>
      <c r="BL315" s="226">
        <f t="shared" si="109"/>
        <v>0</v>
      </c>
      <c r="BM315" s="226" t="str">
        <f t="shared" si="127"/>
        <v/>
      </c>
      <c r="BN315" s="227">
        <f t="shared" si="128"/>
        <v>0</v>
      </c>
      <c r="BO315" s="227">
        <f t="shared" si="110"/>
        <v>0</v>
      </c>
      <c r="BP315" s="208" t="str">
        <f t="shared" si="111"/>
        <v>＜従来枠＞0 ＜トップ性能枠＞0</v>
      </c>
      <c r="BQ315" s="208" t="str">
        <f>'新規登録用（本体）'!G315&amp;'新規登録用（本体）'!H315&amp;'新規登録用（本体）'!I315</f>
        <v/>
      </c>
      <c r="BR315" s="126" t="str">
        <f t="shared" si="129"/>
        <v/>
      </c>
      <c r="BS315" s="208" t="str">
        <f t="shared" si="130"/>
        <v/>
      </c>
      <c r="BT315" s="227">
        <f t="shared" si="118"/>
        <v>0</v>
      </c>
    </row>
    <row r="316" spans="1:72" s="208" customFormat="1" ht="25.35" customHeight="1" x14ac:dyDescent="0.2">
      <c r="A316" s="210">
        <f t="shared" si="112"/>
        <v>305</v>
      </c>
      <c r="B316" s="171" t="str">
        <f t="shared" si="108"/>
        <v/>
      </c>
      <c r="C316" s="44"/>
      <c r="D316" s="17" t="str">
        <f t="shared" si="113"/>
        <v/>
      </c>
      <c r="E316" s="17" t="str">
        <f t="shared" si="114"/>
        <v/>
      </c>
      <c r="F316" s="97"/>
      <c r="G316" s="16"/>
      <c r="H316" s="15"/>
      <c r="I316" s="17" t="str">
        <f>IF(OR(G316="",H316="",U316=""),"",IFERROR(VLOOKUP(G316&amp;H316&amp;U316,※編集不可※選択項目!$M$3:$R$51,5,FALSE),"該当なし"))</f>
        <v/>
      </c>
      <c r="J316" s="97"/>
      <c r="K316" s="15"/>
      <c r="L316" s="248"/>
      <c r="M316" s="15"/>
      <c r="N316" s="97"/>
      <c r="O316" s="97"/>
      <c r="P316" s="97"/>
      <c r="Q316" s="97"/>
      <c r="R316" s="97"/>
      <c r="S316" s="18" t="str">
        <f t="shared" si="121"/>
        <v/>
      </c>
      <c r="T316" s="15"/>
      <c r="U316" s="15"/>
      <c r="V316" s="15"/>
      <c r="W316" s="15"/>
      <c r="X316" s="15"/>
      <c r="Y316" s="15"/>
      <c r="Z316" s="16"/>
      <c r="AA316" s="16"/>
      <c r="AB316" s="101" t="str">
        <f>IF($C316&lt;&gt;"",※編集不可※選択項目!$J$2,"")</f>
        <v/>
      </c>
      <c r="AC316" s="23"/>
      <c r="AD316" s="97"/>
      <c r="AE316" s="99"/>
      <c r="AF316" s="201" t="str">
        <f t="shared" si="119"/>
        <v>-</v>
      </c>
      <c r="AG316" s="219"/>
      <c r="AH316" s="220"/>
      <c r="AI316" s="121" t="str">
        <f t="shared" si="115"/>
        <v/>
      </c>
      <c r="AJ316" s="221"/>
      <c r="AK316" s="222"/>
      <c r="AL316" s="223"/>
      <c r="AM316" s="224">
        <f>IFERROR(INDEX(※編集不可※選択項目!$R$3:$R$51,MATCH(BQ316,※編集不可※選択項目!$T$3:$T$51,0)),0)</f>
        <v>0</v>
      </c>
      <c r="AN316" s="224" t="str">
        <f t="shared" si="122"/>
        <v/>
      </c>
      <c r="AO316" s="224" t="str">
        <f>IF(BR316=※編集不可※選択項目!$L$3,VLOOKUP('新規登録用（本体）'!U316,※編集不可※選択項目!$P$2:$R$13,3,TRUE),AP316)</f>
        <v/>
      </c>
      <c r="AP316" s="224" t="str">
        <f>IF(BR316=※編集不可※選択項目!$L$15,VLOOKUP('新規登録用（本体）'!U316,※編集不可※選択項目!$P$14:$R$25,3,TRUE),AQ316)</f>
        <v/>
      </c>
      <c r="AQ316" s="224" t="str">
        <f>IF(BR316=※編集不可※選択項目!$L$27,VLOOKUP('新規登録用（本体）'!U316,※編集不可※選択項目!$P$26:$R$41,3,TRUE),AR316)</f>
        <v/>
      </c>
      <c r="AR316" s="224" t="str">
        <f>IF(BR316=※編集不可※選択項目!$L$43,VLOOKUP('新規登録用（本体）'!U316,※編集不可※選択項目!$P$42:$R$46,3,TRUE),AS316)</f>
        <v/>
      </c>
      <c r="AS316" s="224" t="str">
        <f>IF(BR316=※編集不可※選択項目!$L$48,VLOOKUP('新規登録用（本体）'!U316,※編集不可※選択項目!$P$47:$R$51,3,TRUE),"")</f>
        <v/>
      </c>
      <c r="AT316" s="225">
        <f>IFERROR(VLOOKUP(Y316&amp;G316&amp;H316,※編集不可※選択項目!X:Y,2,FALSE),0)</f>
        <v>0</v>
      </c>
      <c r="AU316" s="224">
        <f t="shared" si="116"/>
        <v>0</v>
      </c>
      <c r="AV316" s="224">
        <f>IFERROR(INDEX(※編集不可※選択項目!$S$3:$S$51,MATCH(BQ316,※編集不可※選択項目!$T$3:$T$51,0)),0)</f>
        <v>0</v>
      </c>
      <c r="AW316" s="224" t="str">
        <f t="shared" si="123"/>
        <v/>
      </c>
      <c r="AX316" s="224" t="str">
        <f>IF(BR316=※編集不可※選択項目!$L$3,VLOOKUP('新規登録用（本体）'!U316,※編集不可※選択項目!$P$2:$S$13,4,TRUE),AY316)</f>
        <v/>
      </c>
      <c r="AY316" s="224" t="str">
        <f>IF(BR316=※編集不可※選択項目!$L$15,VLOOKUP('新規登録用（本体）'!U316,※編集不可※選択項目!$P$14:$S$25,4,TRUE),AZ316)</f>
        <v/>
      </c>
      <c r="AZ316" s="224" t="str">
        <f>IF(BR316=※編集不可※選択項目!$L$27,VLOOKUP('新規登録用（本体）'!U316,※編集不可※選択項目!$P$26:$S$41,4,TRUE),BA316)</f>
        <v/>
      </c>
      <c r="BA316" s="224" t="str">
        <f>IF(BR316=※編集不可※選択項目!$L$43,VLOOKUP('新規登録用（本体）'!U316,※編集不可※選択項目!$P$42:$S$46,4,TRUE),BB316)</f>
        <v/>
      </c>
      <c r="BB316" s="224" t="str">
        <f>IF(BR316=※編集不可※選択項目!$L$48,VLOOKUP('新規登録用（本体）'!U316,※編集不可※選択項目!$P$47:$S$51,4,TRUE),"")</f>
        <v/>
      </c>
      <c r="BC316" s="225">
        <f>IFERROR(VLOOKUP(Y316&amp;G316&amp;H316,※編集不可※選択項目!X:Y,2,FALSE),0)</f>
        <v>0</v>
      </c>
      <c r="BD316" s="225">
        <f t="shared" si="117"/>
        <v>0</v>
      </c>
      <c r="BE316" s="225"/>
      <c r="BF316" s="225"/>
      <c r="BG316" s="225"/>
      <c r="BH316" s="225" t="str">
        <f t="shared" si="124"/>
        <v/>
      </c>
      <c r="BI316" s="226">
        <f t="shared" si="125"/>
        <v>0</v>
      </c>
      <c r="BJ316" s="226">
        <f t="shared" si="126"/>
        <v>0</v>
      </c>
      <c r="BK316" s="262">
        <f t="shared" si="120"/>
        <v>0</v>
      </c>
      <c r="BL316" s="226">
        <f t="shared" si="109"/>
        <v>0</v>
      </c>
      <c r="BM316" s="226" t="str">
        <f t="shared" si="127"/>
        <v/>
      </c>
      <c r="BN316" s="227">
        <f t="shared" si="128"/>
        <v>0</v>
      </c>
      <c r="BO316" s="227">
        <f t="shared" si="110"/>
        <v>0</v>
      </c>
      <c r="BP316" s="208" t="str">
        <f t="shared" si="111"/>
        <v>＜従来枠＞0 ＜トップ性能枠＞0</v>
      </c>
      <c r="BQ316" s="208" t="str">
        <f>'新規登録用（本体）'!G316&amp;'新規登録用（本体）'!H316&amp;'新規登録用（本体）'!I316</f>
        <v/>
      </c>
      <c r="BR316" s="126" t="str">
        <f t="shared" si="129"/>
        <v/>
      </c>
      <c r="BS316" s="208" t="str">
        <f t="shared" si="130"/>
        <v/>
      </c>
      <c r="BT316" s="227">
        <f t="shared" si="118"/>
        <v>0</v>
      </c>
    </row>
    <row r="317" spans="1:72" s="208" customFormat="1" ht="25.35" customHeight="1" x14ac:dyDescent="0.2">
      <c r="A317" s="210">
        <f t="shared" si="112"/>
        <v>306</v>
      </c>
      <c r="B317" s="171" t="str">
        <f t="shared" si="108"/>
        <v/>
      </c>
      <c r="C317" s="44"/>
      <c r="D317" s="17" t="str">
        <f t="shared" si="113"/>
        <v/>
      </c>
      <c r="E317" s="17" t="str">
        <f t="shared" si="114"/>
        <v/>
      </c>
      <c r="F317" s="97"/>
      <c r="G317" s="16"/>
      <c r="H317" s="15"/>
      <c r="I317" s="17" t="str">
        <f>IF(OR(G317="",H317="",U317=""),"",IFERROR(VLOOKUP(G317&amp;H317&amp;U317,※編集不可※選択項目!$M$3:$R$51,5,FALSE),"該当なし"))</f>
        <v/>
      </c>
      <c r="J317" s="97"/>
      <c r="K317" s="15"/>
      <c r="L317" s="248"/>
      <c r="M317" s="15"/>
      <c r="N317" s="97"/>
      <c r="O317" s="97"/>
      <c r="P317" s="97"/>
      <c r="Q317" s="97"/>
      <c r="R317" s="97"/>
      <c r="S317" s="18" t="str">
        <f t="shared" si="121"/>
        <v/>
      </c>
      <c r="T317" s="15"/>
      <c r="U317" s="15"/>
      <c r="V317" s="15"/>
      <c r="W317" s="15"/>
      <c r="X317" s="15"/>
      <c r="Y317" s="15"/>
      <c r="Z317" s="16"/>
      <c r="AA317" s="16"/>
      <c r="AB317" s="101" t="str">
        <f>IF($C317&lt;&gt;"",※編集不可※選択項目!$J$2,"")</f>
        <v/>
      </c>
      <c r="AC317" s="23"/>
      <c r="AD317" s="97"/>
      <c r="AE317" s="99"/>
      <c r="AF317" s="201" t="str">
        <f t="shared" si="119"/>
        <v>-</v>
      </c>
      <c r="AG317" s="219"/>
      <c r="AH317" s="220"/>
      <c r="AI317" s="121" t="str">
        <f t="shared" si="115"/>
        <v/>
      </c>
      <c r="AJ317" s="221"/>
      <c r="AK317" s="222"/>
      <c r="AL317" s="223"/>
      <c r="AM317" s="224">
        <f>IFERROR(INDEX(※編集不可※選択項目!$R$3:$R$51,MATCH(BQ317,※編集不可※選択項目!$T$3:$T$51,0)),0)</f>
        <v>0</v>
      </c>
      <c r="AN317" s="224" t="str">
        <f t="shared" si="122"/>
        <v/>
      </c>
      <c r="AO317" s="224" t="str">
        <f>IF(BR317=※編集不可※選択項目!$L$3,VLOOKUP('新規登録用（本体）'!U317,※編集不可※選択項目!$P$2:$R$13,3,TRUE),AP317)</f>
        <v/>
      </c>
      <c r="AP317" s="224" t="str">
        <f>IF(BR317=※編集不可※選択項目!$L$15,VLOOKUP('新規登録用（本体）'!U317,※編集不可※選択項目!$P$14:$R$25,3,TRUE),AQ317)</f>
        <v/>
      </c>
      <c r="AQ317" s="224" t="str">
        <f>IF(BR317=※編集不可※選択項目!$L$27,VLOOKUP('新規登録用（本体）'!U317,※編集不可※選択項目!$P$26:$R$41,3,TRUE),AR317)</f>
        <v/>
      </c>
      <c r="AR317" s="224" t="str">
        <f>IF(BR317=※編集不可※選択項目!$L$43,VLOOKUP('新規登録用（本体）'!U317,※編集不可※選択項目!$P$42:$R$46,3,TRUE),AS317)</f>
        <v/>
      </c>
      <c r="AS317" s="224" t="str">
        <f>IF(BR317=※編集不可※選択項目!$L$48,VLOOKUP('新規登録用（本体）'!U317,※編集不可※選択項目!$P$47:$R$51,3,TRUE),"")</f>
        <v/>
      </c>
      <c r="AT317" s="225">
        <f>IFERROR(VLOOKUP(Y317&amp;G317&amp;H317,※編集不可※選択項目!X:Y,2,FALSE),0)</f>
        <v>0</v>
      </c>
      <c r="AU317" s="224">
        <f t="shared" si="116"/>
        <v>0</v>
      </c>
      <c r="AV317" s="224">
        <f>IFERROR(INDEX(※編集不可※選択項目!$S$3:$S$51,MATCH(BQ317,※編集不可※選択項目!$T$3:$T$51,0)),0)</f>
        <v>0</v>
      </c>
      <c r="AW317" s="224" t="str">
        <f t="shared" si="123"/>
        <v/>
      </c>
      <c r="AX317" s="224" t="str">
        <f>IF(BR317=※編集不可※選択項目!$L$3,VLOOKUP('新規登録用（本体）'!U317,※編集不可※選択項目!$P$2:$S$13,4,TRUE),AY317)</f>
        <v/>
      </c>
      <c r="AY317" s="224" t="str">
        <f>IF(BR317=※編集不可※選択項目!$L$15,VLOOKUP('新規登録用（本体）'!U317,※編集不可※選択項目!$P$14:$S$25,4,TRUE),AZ317)</f>
        <v/>
      </c>
      <c r="AZ317" s="224" t="str">
        <f>IF(BR317=※編集不可※選択項目!$L$27,VLOOKUP('新規登録用（本体）'!U317,※編集不可※選択項目!$P$26:$S$41,4,TRUE),BA317)</f>
        <v/>
      </c>
      <c r="BA317" s="224" t="str">
        <f>IF(BR317=※編集不可※選択項目!$L$43,VLOOKUP('新規登録用（本体）'!U317,※編集不可※選択項目!$P$42:$S$46,4,TRUE),BB317)</f>
        <v/>
      </c>
      <c r="BB317" s="224" t="str">
        <f>IF(BR317=※編集不可※選択項目!$L$48,VLOOKUP('新規登録用（本体）'!U317,※編集不可※選択項目!$P$47:$S$51,4,TRUE),"")</f>
        <v/>
      </c>
      <c r="BC317" s="225">
        <f>IFERROR(VLOOKUP(Y317&amp;G317&amp;H317,※編集不可※選択項目!X:Y,2,FALSE),0)</f>
        <v>0</v>
      </c>
      <c r="BD317" s="225">
        <f t="shared" si="117"/>
        <v>0</v>
      </c>
      <c r="BE317" s="225"/>
      <c r="BF317" s="225"/>
      <c r="BG317" s="225"/>
      <c r="BH317" s="225" t="str">
        <f t="shared" si="124"/>
        <v/>
      </c>
      <c r="BI317" s="226">
        <f t="shared" si="125"/>
        <v>0</v>
      </c>
      <c r="BJ317" s="226">
        <f t="shared" si="126"/>
        <v>0</v>
      </c>
      <c r="BK317" s="262">
        <f t="shared" si="120"/>
        <v>0</v>
      </c>
      <c r="BL317" s="226">
        <f t="shared" si="109"/>
        <v>0</v>
      </c>
      <c r="BM317" s="226" t="str">
        <f t="shared" si="127"/>
        <v/>
      </c>
      <c r="BN317" s="227">
        <f t="shared" si="128"/>
        <v>0</v>
      </c>
      <c r="BO317" s="227">
        <f t="shared" si="110"/>
        <v>0</v>
      </c>
      <c r="BP317" s="208" t="str">
        <f t="shared" si="111"/>
        <v>＜従来枠＞0 ＜トップ性能枠＞0</v>
      </c>
      <c r="BQ317" s="208" t="str">
        <f>'新規登録用（本体）'!G317&amp;'新規登録用（本体）'!H317&amp;'新規登録用（本体）'!I317</f>
        <v/>
      </c>
      <c r="BR317" s="126" t="str">
        <f t="shared" si="129"/>
        <v/>
      </c>
      <c r="BS317" s="208" t="str">
        <f t="shared" si="130"/>
        <v/>
      </c>
      <c r="BT317" s="227">
        <f t="shared" si="118"/>
        <v>0</v>
      </c>
    </row>
    <row r="318" spans="1:72" s="208" customFormat="1" ht="25.35" customHeight="1" x14ac:dyDescent="0.2">
      <c r="A318" s="210">
        <f t="shared" si="112"/>
        <v>307</v>
      </c>
      <c r="B318" s="171" t="str">
        <f t="shared" si="108"/>
        <v/>
      </c>
      <c r="C318" s="44"/>
      <c r="D318" s="17" t="str">
        <f t="shared" si="113"/>
        <v/>
      </c>
      <c r="E318" s="17" t="str">
        <f t="shared" si="114"/>
        <v/>
      </c>
      <c r="F318" s="97"/>
      <c r="G318" s="16"/>
      <c r="H318" s="15"/>
      <c r="I318" s="17" t="str">
        <f>IF(OR(G318="",H318="",U318=""),"",IFERROR(VLOOKUP(G318&amp;H318&amp;U318,※編集不可※選択項目!$M$3:$R$51,5,FALSE),"該当なし"))</f>
        <v/>
      </c>
      <c r="J318" s="97"/>
      <c r="K318" s="15"/>
      <c r="L318" s="248"/>
      <c r="M318" s="15"/>
      <c r="N318" s="97"/>
      <c r="O318" s="97"/>
      <c r="P318" s="97"/>
      <c r="Q318" s="97"/>
      <c r="R318" s="97"/>
      <c r="S318" s="18" t="str">
        <f t="shared" si="121"/>
        <v/>
      </c>
      <c r="T318" s="15"/>
      <c r="U318" s="15"/>
      <c r="V318" s="15"/>
      <c r="W318" s="15"/>
      <c r="X318" s="15"/>
      <c r="Y318" s="15"/>
      <c r="Z318" s="16"/>
      <c r="AA318" s="16"/>
      <c r="AB318" s="101" t="str">
        <f>IF($C318&lt;&gt;"",※編集不可※選択項目!$J$2,"")</f>
        <v/>
      </c>
      <c r="AC318" s="23"/>
      <c r="AD318" s="97"/>
      <c r="AE318" s="99"/>
      <c r="AF318" s="201" t="str">
        <f t="shared" si="119"/>
        <v>-</v>
      </c>
      <c r="AG318" s="219"/>
      <c r="AH318" s="220"/>
      <c r="AI318" s="121" t="str">
        <f t="shared" si="115"/>
        <v/>
      </c>
      <c r="AJ318" s="221"/>
      <c r="AK318" s="222"/>
      <c r="AL318" s="223"/>
      <c r="AM318" s="224">
        <f>IFERROR(INDEX(※編集不可※選択項目!$R$3:$R$51,MATCH(BQ318,※編集不可※選択項目!$T$3:$T$51,0)),0)</f>
        <v>0</v>
      </c>
      <c r="AN318" s="224" t="str">
        <f t="shared" si="122"/>
        <v/>
      </c>
      <c r="AO318" s="224" t="str">
        <f>IF(BR318=※編集不可※選択項目!$L$3,VLOOKUP('新規登録用（本体）'!U318,※編集不可※選択項目!$P$2:$R$13,3,TRUE),AP318)</f>
        <v/>
      </c>
      <c r="AP318" s="224" t="str">
        <f>IF(BR318=※編集不可※選択項目!$L$15,VLOOKUP('新規登録用（本体）'!U318,※編集不可※選択項目!$P$14:$R$25,3,TRUE),AQ318)</f>
        <v/>
      </c>
      <c r="AQ318" s="224" t="str">
        <f>IF(BR318=※編集不可※選択項目!$L$27,VLOOKUP('新規登録用（本体）'!U318,※編集不可※選択項目!$P$26:$R$41,3,TRUE),AR318)</f>
        <v/>
      </c>
      <c r="AR318" s="224" t="str">
        <f>IF(BR318=※編集不可※選択項目!$L$43,VLOOKUP('新規登録用（本体）'!U318,※編集不可※選択項目!$P$42:$R$46,3,TRUE),AS318)</f>
        <v/>
      </c>
      <c r="AS318" s="224" t="str">
        <f>IF(BR318=※編集不可※選択項目!$L$48,VLOOKUP('新規登録用（本体）'!U318,※編集不可※選択項目!$P$47:$R$51,3,TRUE),"")</f>
        <v/>
      </c>
      <c r="AT318" s="225">
        <f>IFERROR(VLOOKUP(Y318&amp;G318&amp;H318,※編集不可※選択項目!X:Y,2,FALSE),0)</f>
        <v>0</v>
      </c>
      <c r="AU318" s="224">
        <f t="shared" si="116"/>
        <v>0</v>
      </c>
      <c r="AV318" s="224">
        <f>IFERROR(INDEX(※編集不可※選択項目!$S$3:$S$51,MATCH(BQ318,※編集不可※選択項目!$T$3:$T$51,0)),0)</f>
        <v>0</v>
      </c>
      <c r="AW318" s="224" t="str">
        <f t="shared" si="123"/>
        <v/>
      </c>
      <c r="AX318" s="224" t="str">
        <f>IF(BR318=※編集不可※選択項目!$L$3,VLOOKUP('新規登録用（本体）'!U318,※編集不可※選択項目!$P$2:$S$13,4,TRUE),AY318)</f>
        <v/>
      </c>
      <c r="AY318" s="224" t="str">
        <f>IF(BR318=※編集不可※選択項目!$L$15,VLOOKUP('新規登録用（本体）'!U318,※編集不可※選択項目!$P$14:$S$25,4,TRUE),AZ318)</f>
        <v/>
      </c>
      <c r="AZ318" s="224" t="str">
        <f>IF(BR318=※編集不可※選択項目!$L$27,VLOOKUP('新規登録用（本体）'!U318,※編集不可※選択項目!$P$26:$S$41,4,TRUE),BA318)</f>
        <v/>
      </c>
      <c r="BA318" s="224" t="str">
        <f>IF(BR318=※編集不可※選択項目!$L$43,VLOOKUP('新規登録用（本体）'!U318,※編集不可※選択項目!$P$42:$S$46,4,TRUE),BB318)</f>
        <v/>
      </c>
      <c r="BB318" s="224" t="str">
        <f>IF(BR318=※編集不可※選択項目!$L$48,VLOOKUP('新規登録用（本体）'!U318,※編集不可※選択項目!$P$47:$S$51,4,TRUE),"")</f>
        <v/>
      </c>
      <c r="BC318" s="225">
        <f>IFERROR(VLOOKUP(Y318&amp;G318&amp;H318,※編集不可※選択項目!X:Y,2,FALSE),0)</f>
        <v>0</v>
      </c>
      <c r="BD318" s="225">
        <f t="shared" si="117"/>
        <v>0</v>
      </c>
      <c r="BE318" s="225"/>
      <c r="BF318" s="225"/>
      <c r="BG318" s="225"/>
      <c r="BH318" s="225" t="str">
        <f t="shared" si="124"/>
        <v/>
      </c>
      <c r="BI318" s="226">
        <f t="shared" si="125"/>
        <v>0</v>
      </c>
      <c r="BJ318" s="226">
        <f t="shared" si="126"/>
        <v>0</v>
      </c>
      <c r="BK318" s="262">
        <f t="shared" si="120"/>
        <v>0</v>
      </c>
      <c r="BL318" s="226">
        <f t="shared" si="109"/>
        <v>0</v>
      </c>
      <c r="BM318" s="226" t="str">
        <f t="shared" si="127"/>
        <v/>
      </c>
      <c r="BN318" s="227">
        <f t="shared" si="128"/>
        <v>0</v>
      </c>
      <c r="BO318" s="227">
        <f t="shared" si="110"/>
        <v>0</v>
      </c>
      <c r="BP318" s="208" t="str">
        <f t="shared" si="111"/>
        <v>＜従来枠＞0 ＜トップ性能枠＞0</v>
      </c>
      <c r="BQ318" s="208" t="str">
        <f>'新規登録用（本体）'!G318&amp;'新規登録用（本体）'!H318&amp;'新規登録用（本体）'!I318</f>
        <v/>
      </c>
      <c r="BR318" s="126" t="str">
        <f t="shared" si="129"/>
        <v/>
      </c>
      <c r="BS318" s="208" t="str">
        <f t="shared" si="130"/>
        <v/>
      </c>
      <c r="BT318" s="227">
        <f t="shared" si="118"/>
        <v>0</v>
      </c>
    </row>
    <row r="319" spans="1:72" s="208" customFormat="1" ht="25.35" customHeight="1" x14ac:dyDescent="0.2">
      <c r="A319" s="210">
        <f t="shared" si="112"/>
        <v>308</v>
      </c>
      <c r="B319" s="171" t="str">
        <f t="shared" si="108"/>
        <v/>
      </c>
      <c r="C319" s="44"/>
      <c r="D319" s="17" t="str">
        <f t="shared" si="113"/>
        <v/>
      </c>
      <c r="E319" s="17" t="str">
        <f t="shared" si="114"/>
        <v/>
      </c>
      <c r="F319" s="97"/>
      <c r="G319" s="16"/>
      <c r="H319" s="15"/>
      <c r="I319" s="17" t="str">
        <f>IF(OR(G319="",H319="",U319=""),"",IFERROR(VLOOKUP(G319&amp;H319&amp;U319,※編集不可※選択項目!$M$3:$R$51,5,FALSE),"該当なし"))</f>
        <v/>
      </c>
      <c r="J319" s="97"/>
      <c r="K319" s="15"/>
      <c r="L319" s="248"/>
      <c r="M319" s="15"/>
      <c r="N319" s="97"/>
      <c r="O319" s="97"/>
      <c r="P319" s="97"/>
      <c r="Q319" s="97"/>
      <c r="R319" s="97"/>
      <c r="S319" s="18" t="str">
        <f t="shared" si="121"/>
        <v/>
      </c>
      <c r="T319" s="15"/>
      <c r="U319" s="15"/>
      <c r="V319" s="15"/>
      <c r="W319" s="15"/>
      <c r="X319" s="15"/>
      <c r="Y319" s="15"/>
      <c r="Z319" s="16"/>
      <c r="AA319" s="16"/>
      <c r="AB319" s="101" t="str">
        <f>IF($C319&lt;&gt;"",※編集不可※選択項目!$J$2,"")</f>
        <v/>
      </c>
      <c r="AC319" s="23"/>
      <c r="AD319" s="97"/>
      <c r="AE319" s="99"/>
      <c r="AF319" s="201" t="str">
        <f t="shared" si="119"/>
        <v>-</v>
      </c>
      <c r="AG319" s="219"/>
      <c r="AH319" s="220"/>
      <c r="AI319" s="121" t="str">
        <f t="shared" si="115"/>
        <v/>
      </c>
      <c r="AJ319" s="221"/>
      <c r="AK319" s="222"/>
      <c r="AL319" s="223"/>
      <c r="AM319" s="224">
        <f>IFERROR(INDEX(※編集不可※選択項目!$R$3:$R$51,MATCH(BQ319,※編集不可※選択項目!$T$3:$T$51,0)),0)</f>
        <v>0</v>
      </c>
      <c r="AN319" s="224" t="str">
        <f t="shared" si="122"/>
        <v/>
      </c>
      <c r="AO319" s="224" t="str">
        <f>IF(BR319=※編集不可※選択項目!$L$3,VLOOKUP('新規登録用（本体）'!U319,※編集不可※選択項目!$P$2:$R$13,3,TRUE),AP319)</f>
        <v/>
      </c>
      <c r="AP319" s="224" t="str">
        <f>IF(BR319=※編集不可※選択項目!$L$15,VLOOKUP('新規登録用（本体）'!U319,※編集不可※選択項目!$P$14:$R$25,3,TRUE),AQ319)</f>
        <v/>
      </c>
      <c r="AQ319" s="224" t="str">
        <f>IF(BR319=※編集不可※選択項目!$L$27,VLOOKUP('新規登録用（本体）'!U319,※編集不可※選択項目!$P$26:$R$41,3,TRUE),AR319)</f>
        <v/>
      </c>
      <c r="AR319" s="224" t="str">
        <f>IF(BR319=※編集不可※選択項目!$L$43,VLOOKUP('新規登録用（本体）'!U319,※編集不可※選択項目!$P$42:$R$46,3,TRUE),AS319)</f>
        <v/>
      </c>
      <c r="AS319" s="224" t="str">
        <f>IF(BR319=※編集不可※選択項目!$L$48,VLOOKUP('新規登録用（本体）'!U319,※編集不可※選択項目!$P$47:$R$51,3,TRUE),"")</f>
        <v/>
      </c>
      <c r="AT319" s="225">
        <f>IFERROR(VLOOKUP(Y319&amp;G319&amp;H319,※編集不可※選択項目!X:Y,2,FALSE),0)</f>
        <v>0</v>
      </c>
      <c r="AU319" s="224">
        <f t="shared" si="116"/>
        <v>0</v>
      </c>
      <c r="AV319" s="224">
        <f>IFERROR(INDEX(※編集不可※選択項目!$S$3:$S$51,MATCH(BQ319,※編集不可※選択項目!$T$3:$T$51,0)),0)</f>
        <v>0</v>
      </c>
      <c r="AW319" s="224" t="str">
        <f t="shared" si="123"/>
        <v/>
      </c>
      <c r="AX319" s="224" t="str">
        <f>IF(BR319=※編集不可※選択項目!$L$3,VLOOKUP('新規登録用（本体）'!U319,※編集不可※選択項目!$P$2:$S$13,4,TRUE),AY319)</f>
        <v/>
      </c>
      <c r="AY319" s="224" t="str">
        <f>IF(BR319=※編集不可※選択項目!$L$15,VLOOKUP('新規登録用（本体）'!U319,※編集不可※選択項目!$P$14:$S$25,4,TRUE),AZ319)</f>
        <v/>
      </c>
      <c r="AZ319" s="224" t="str">
        <f>IF(BR319=※編集不可※選択項目!$L$27,VLOOKUP('新規登録用（本体）'!U319,※編集不可※選択項目!$P$26:$S$41,4,TRUE),BA319)</f>
        <v/>
      </c>
      <c r="BA319" s="224" t="str">
        <f>IF(BR319=※編集不可※選択項目!$L$43,VLOOKUP('新規登録用（本体）'!U319,※編集不可※選択項目!$P$42:$S$46,4,TRUE),BB319)</f>
        <v/>
      </c>
      <c r="BB319" s="224" t="str">
        <f>IF(BR319=※編集不可※選択項目!$L$48,VLOOKUP('新規登録用（本体）'!U319,※編集不可※選択項目!$P$47:$S$51,4,TRUE),"")</f>
        <v/>
      </c>
      <c r="BC319" s="225">
        <f>IFERROR(VLOOKUP(Y319&amp;G319&amp;H319,※編集不可※選択項目!X:Y,2,FALSE),0)</f>
        <v>0</v>
      </c>
      <c r="BD319" s="225">
        <f t="shared" si="117"/>
        <v>0</v>
      </c>
      <c r="BE319" s="225"/>
      <c r="BF319" s="225"/>
      <c r="BG319" s="225"/>
      <c r="BH319" s="225" t="str">
        <f t="shared" si="124"/>
        <v/>
      </c>
      <c r="BI319" s="226">
        <f t="shared" si="125"/>
        <v>0</v>
      </c>
      <c r="BJ319" s="226">
        <f t="shared" si="126"/>
        <v>0</v>
      </c>
      <c r="BK319" s="262">
        <f t="shared" si="120"/>
        <v>0</v>
      </c>
      <c r="BL319" s="226">
        <f t="shared" si="109"/>
        <v>0</v>
      </c>
      <c r="BM319" s="226" t="str">
        <f t="shared" si="127"/>
        <v/>
      </c>
      <c r="BN319" s="227">
        <f t="shared" si="128"/>
        <v>0</v>
      </c>
      <c r="BO319" s="227">
        <f t="shared" si="110"/>
        <v>0</v>
      </c>
      <c r="BP319" s="208" t="str">
        <f t="shared" si="111"/>
        <v>＜従来枠＞0 ＜トップ性能枠＞0</v>
      </c>
      <c r="BQ319" s="208" t="str">
        <f>'新規登録用（本体）'!G319&amp;'新規登録用（本体）'!H319&amp;'新規登録用（本体）'!I319</f>
        <v/>
      </c>
      <c r="BR319" s="126" t="str">
        <f t="shared" si="129"/>
        <v/>
      </c>
      <c r="BS319" s="208" t="str">
        <f t="shared" si="130"/>
        <v/>
      </c>
      <c r="BT319" s="227">
        <f t="shared" si="118"/>
        <v>0</v>
      </c>
    </row>
    <row r="320" spans="1:72" s="208" customFormat="1" ht="25.35" customHeight="1" x14ac:dyDescent="0.2">
      <c r="A320" s="210">
        <f t="shared" si="112"/>
        <v>309</v>
      </c>
      <c r="B320" s="171" t="str">
        <f t="shared" si="108"/>
        <v/>
      </c>
      <c r="C320" s="44"/>
      <c r="D320" s="17" t="str">
        <f t="shared" si="113"/>
        <v/>
      </c>
      <c r="E320" s="17" t="str">
        <f t="shared" si="114"/>
        <v/>
      </c>
      <c r="F320" s="97"/>
      <c r="G320" s="16"/>
      <c r="H320" s="15"/>
      <c r="I320" s="17" t="str">
        <f>IF(OR(G320="",H320="",U320=""),"",IFERROR(VLOOKUP(G320&amp;H320&amp;U320,※編集不可※選択項目!$M$3:$R$51,5,FALSE),"該当なし"))</f>
        <v/>
      </c>
      <c r="J320" s="97"/>
      <c r="K320" s="15"/>
      <c r="L320" s="248"/>
      <c r="M320" s="15"/>
      <c r="N320" s="97"/>
      <c r="O320" s="97"/>
      <c r="P320" s="97"/>
      <c r="Q320" s="97"/>
      <c r="R320" s="97"/>
      <c r="S320" s="18" t="str">
        <f t="shared" si="121"/>
        <v/>
      </c>
      <c r="T320" s="15"/>
      <c r="U320" s="15"/>
      <c r="V320" s="15"/>
      <c r="W320" s="15"/>
      <c r="X320" s="15"/>
      <c r="Y320" s="15"/>
      <c r="Z320" s="16"/>
      <c r="AA320" s="16"/>
      <c r="AB320" s="101" t="str">
        <f>IF($C320&lt;&gt;"",※編集不可※選択項目!$J$2,"")</f>
        <v/>
      </c>
      <c r="AC320" s="23"/>
      <c r="AD320" s="97"/>
      <c r="AE320" s="99"/>
      <c r="AF320" s="201" t="str">
        <f t="shared" si="119"/>
        <v>-</v>
      </c>
      <c r="AG320" s="219"/>
      <c r="AH320" s="220"/>
      <c r="AI320" s="121" t="str">
        <f t="shared" si="115"/>
        <v/>
      </c>
      <c r="AJ320" s="221"/>
      <c r="AK320" s="222"/>
      <c r="AL320" s="223"/>
      <c r="AM320" s="224">
        <f>IFERROR(INDEX(※編集不可※選択項目!$R$3:$R$51,MATCH(BQ320,※編集不可※選択項目!$T$3:$T$51,0)),0)</f>
        <v>0</v>
      </c>
      <c r="AN320" s="224" t="str">
        <f t="shared" si="122"/>
        <v/>
      </c>
      <c r="AO320" s="224" t="str">
        <f>IF(BR320=※編集不可※選択項目!$L$3,VLOOKUP('新規登録用（本体）'!U320,※編集不可※選択項目!$P$2:$R$13,3,TRUE),AP320)</f>
        <v/>
      </c>
      <c r="AP320" s="224" t="str">
        <f>IF(BR320=※編集不可※選択項目!$L$15,VLOOKUP('新規登録用（本体）'!U320,※編集不可※選択項目!$P$14:$R$25,3,TRUE),AQ320)</f>
        <v/>
      </c>
      <c r="AQ320" s="224" t="str">
        <f>IF(BR320=※編集不可※選択項目!$L$27,VLOOKUP('新規登録用（本体）'!U320,※編集不可※選択項目!$P$26:$R$41,3,TRUE),AR320)</f>
        <v/>
      </c>
      <c r="AR320" s="224" t="str">
        <f>IF(BR320=※編集不可※選択項目!$L$43,VLOOKUP('新規登録用（本体）'!U320,※編集不可※選択項目!$P$42:$R$46,3,TRUE),AS320)</f>
        <v/>
      </c>
      <c r="AS320" s="224" t="str">
        <f>IF(BR320=※編集不可※選択項目!$L$48,VLOOKUP('新規登録用（本体）'!U320,※編集不可※選択項目!$P$47:$R$51,3,TRUE),"")</f>
        <v/>
      </c>
      <c r="AT320" s="225">
        <f>IFERROR(VLOOKUP(Y320&amp;G320&amp;H320,※編集不可※選択項目!X:Y,2,FALSE),0)</f>
        <v>0</v>
      </c>
      <c r="AU320" s="224">
        <f t="shared" si="116"/>
        <v>0</v>
      </c>
      <c r="AV320" s="224">
        <f>IFERROR(INDEX(※編集不可※選択項目!$S$3:$S$51,MATCH(BQ320,※編集不可※選択項目!$T$3:$T$51,0)),0)</f>
        <v>0</v>
      </c>
      <c r="AW320" s="224" t="str">
        <f t="shared" si="123"/>
        <v/>
      </c>
      <c r="AX320" s="224" t="str">
        <f>IF(BR320=※編集不可※選択項目!$L$3,VLOOKUP('新規登録用（本体）'!U320,※編集不可※選択項目!$P$2:$S$13,4,TRUE),AY320)</f>
        <v/>
      </c>
      <c r="AY320" s="224" t="str">
        <f>IF(BR320=※編集不可※選択項目!$L$15,VLOOKUP('新規登録用（本体）'!U320,※編集不可※選択項目!$P$14:$S$25,4,TRUE),AZ320)</f>
        <v/>
      </c>
      <c r="AZ320" s="224" t="str">
        <f>IF(BR320=※編集不可※選択項目!$L$27,VLOOKUP('新規登録用（本体）'!U320,※編集不可※選択項目!$P$26:$S$41,4,TRUE),BA320)</f>
        <v/>
      </c>
      <c r="BA320" s="224" t="str">
        <f>IF(BR320=※編集不可※選択項目!$L$43,VLOOKUP('新規登録用（本体）'!U320,※編集不可※選択項目!$P$42:$S$46,4,TRUE),BB320)</f>
        <v/>
      </c>
      <c r="BB320" s="224" t="str">
        <f>IF(BR320=※編集不可※選択項目!$L$48,VLOOKUP('新規登録用（本体）'!U320,※編集不可※選択項目!$P$47:$S$51,4,TRUE),"")</f>
        <v/>
      </c>
      <c r="BC320" s="225">
        <f>IFERROR(VLOOKUP(Y320&amp;G320&amp;H320,※編集不可※選択項目!X:Y,2,FALSE),0)</f>
        <v>0</v>
      </c>
      <c r="BD320" s="225">
        <f t="shared" si="117"/>
        <v>0</v>
      </c>
      <c r="BE320" s="225"/>
      <c r="BF320" s="225"/>
      <c r="BG320" s="225"/>
      <c r="BH320" s="225" t="str">
        <f t="shared" si="124"/>
        <v/>
      </c>
      <c r="BI320" s="226">
        <f t="shared" si="125"/>
        <v>0</v>
      </c>
      <c r="BJ320" s="226">
        <f t="shared" si="126"/>
        <v>0</v>
      </c>
      <c r="BK320" s="262">
        <f t="shared" si="120"/>
        <v>0</v>
      </c>
      <c r="BL320" s="226">
        <f t="shared" si="109"/>
        <v>0</v>
      </c>
      <c r="BM320" s="226" t="str">
        <f t="shared" si="127"/>
        <v/>
      </c>
      <c r="BN320" s="227">
        <f t="shared" si="128"/>
        <v>0</v>
      </c>
      <c r="BO320" s="227">
        <f t="shared" si="110"/>
        <v>0</v>
      </c>
      <c r="BP320" s="208" t="str">
        <f t="shared" si="111"/>
        <v>＜従来枠＞0 ＜トップ性能枠＞0</v>
      </c>
      <c r="BQ320" s="208" t="str">
        <f>'新規登録用（本体）'!G320&amp;'新規登録用（本体）'!H320&amp;'新規登録用（本体）'!I320</f>
        <v/>
      </c>
      <c r="BR320" s="126" t="str">
        <f t="shared" si="129"/>
        <v/>
      </c>
      <c r="BS320" s="208" t="str">
        <f t="shared" si="130"/>
        <v/>
      </c>
      <c r="BT320" s="227">
        <f t="shared" si="118"/>
        <v>0</v>
      </c>
    </row>
    <row r="321" spans="1:72" s="208" customFormat="1" ht="25.35" customHeight="1" x14ac:dyDescent="0.2">
      <c r="A321" s="210">
        <f t="shared" si="112"/>
        <v>310</v>
      </c>
      <c r="B321" s="171" t="str">
        <f t="shared" si="108"/>
        <v/>
      </c>
      <c r="C321" s="44"/>
      <c r="D321" s="17" t="str">
        <f t="shared" si="113"/>
        <v/>
      </c>
      <c r="E321" s="17" t="str">
        <f t="shared" si="114"/>
        <v/>
      </c>
      <c r="F321" s="97"/>
      <c r="G321" s="16"/>
      <c r="H321" s="15"/>
      <c r="I321" s="17" t="str">
        <f>IF(OR(G321="",H321="",U321=""),"",IFERROR(VLOOKUP(G321&amp;H321&amp;U321,※編集不可※選択項目!$M$3:$R$51,5,FALSE),"該当なし"))</f>
        <v/>
      </c>
      <c r="J321" s="97"/>
      <c r="K321" s="15"/>
      <c r="L321" s="248"/>
      <c r="M321" s="15"/>
      <c r="N321" s="97"/>
      <c r="O321" s="97"/>
      <c r="P321" s="97"/>
      <c r="Q321" s="97"/>
      <c r="R321" s="97"/>
      <c r="S321" s="18" t="str">
        <f t="shared" si="121"/>
        <v/>
      </c>
      <c r="T321" s="15"/>
      <c r="U321" s="15"/>
      <c r="V321" s="15"/>
      <c r="W321" s="15"/>
      <c r="X321" s="15"/>
      <c r="Y321" s="15"/>
      <c r="Z321" s="16"/>
      <c r="AA321" s="16"/>
      <c r="AB321" s="101" t="str">
        <f>IF($C321&lt;&gt;"",※編集不可※選択項目!$J$2,"")</f>
        <v/>
      </c>
      <c r="AC321" s="23"/>
      <c r="AD321" s="97"/>
      <c r="AE321" s="99"/>
      <c r="AF321" s="201" t="str">
        <f t="shared" si="119"/>
        <v>-</v>
      </c>
      <c r="AG321" s="219"/>
      <c r="AH321" s="220"/>
      <c r="AI321" s="121" t="str">
        <f t="shared" si="115"/>
        <v/>
      </c>
      <c r="AJ321" s="221"/>
      <c r="AK321" s="222"/>
      <c r="AL321" s="223"/>
      <c r="AM321" s="224">
        <f>IFERROR(INDEX(※編集不可※選択項目!$R$3:$R$51,MATCH(BQ321,※編集不可※選択項目!$T$3:$T$51,0)),0)</f>
        <v>0</v>
      </c>
      <c r="AN321" s="224" t="str">
        <f t="shared" si="122"/>
        <v/>
      </c>
      <c r="AO321" s="224" t="str">
        <f>IF(BR321=※編集不可※選択項目!$L$3,VLOOKUP('新規登録用（本体）'!U321,※編集不可※選択項目!$P$2:$R$13,3,TRUE),AP321)</f>
        <v/>
      </c>
      <c r="AP321" s="224" t="str">
        <f>IF(BR321=※編集不可※選択項目!$L$15,VLOOKUP('新規登録用（本体）'!U321,※編集不可※選択項目!$P$14:$R$25,3,TRUE),AQ321)</f>
        <v/>
      </c>
      <c r="AQ321" s="224" t="str">
        <f>IF(BR321=※編集不可※選択項目!$L$27,VLOOKUP('新規登録用（本体）'!U321,※編集不可※選択項目!$P$26:$R$41,3,TRUE),AR321)</f>
        <v/>
      </c>
      <c r="AR321" s="224" t="str">
        <f>IF(BR321=※編集不可※選択項目!$L$43,VLOOKUP('新規登録用（本体）'!U321,※編集不可※選択項目!$P$42:$R$46,3,TRUE),AS321)</f>
        <v/>
      </c>
      <c r="AS321" s="224" t="str">
        <f>IF(BR321=※編集不可※選択項目!$L$48,VLOOKUP('新規登録用（本体）'!U321,※編集不可※選択項目!$P$47:$R$51,3,TRUE),"")</f>
        <v/>
      </c>
      <c r="AT321" s="225">
        <f>IFERROR(VLOOKUP(Y321&amp;G321&amp;H321,※編集不可※選択項目!X:Y,2,FALSE),0)</f>
        <v>0</v>
      </c>
      <c r="AU321" s="224">
        <f t="shared" si="116"/>
        <v>0</v>
      </c>
      <c r="AV321" s="224">
        <f>IFERROR(INDEX(※編集不可※選択項目!$S$3:$S$51,MATCH(BQ321,※編集不可※選択項目!$T$3:$T$51,0)),0)</f>
        <v>0</v>
      </c>
      <c r="AW321" s="224" t="str">
        <f t="shared" si="123"/>
        <v/>
      </c>
      <c r="AX321" s="224" t="str">
        <f>IF(BR321=※編集不可※選択項目!$L$3,VLOOKUP('新規登録用（本体）'!U321,※編集不可※選択項目!$P$2:$S$13,4,TRUE),AY321)</f>
        <v/>
      </c>
      <c r="AY321" s="224" t="str">
        <f>IF(BR321=※編集不可※選択項目!$L$15,VLOOKUP('新規登録用（本体）'!U321,※編集不可※選択項目!$P$14:$S$25,4,TRUE),AZ321)</f>
        <v/>
      </c>
      <c r="AZ321" s="224" t="str">
        <f>IF(BR321=※編集不可※選択項目!$L$27,VLOOKUP('新規登録用（本体）'!U321,※編集不可※選択項目!$P$26:$S$41,4,TRUE),BA321)</f>
        <v/>
      </c>
      <c r="BA321" s="224" t="str">
        <f>IF(BR321=※編集不可※選択項目!$L$43,VLOOKUP('新規登録用（本体）'!U321,※編集不可※選択項目!$P$42:$S$46,4,TRUE),BB321)</f>
        <v/>
      </c>
      <c r="BB321" s="224" t="str">
        <f>IF(BR321=※編集不可※選択項目!$L$48,VLOOKUP('新規登録用（本体）'!U321,※編集不可※選択項目!$P$47:$S$51,4,TRUE),"")</f>
        <v/>
      </c>
      <c r="BC321" s="225">
        <f>IFERROR(VLOOKUP(Y321&amp;G321&amp;H321,※編集不可※選択項目!X:Y,2,FALSE),0)</f>
        <v>0</v>
      </c>
      <c r="BD321" s="225">
        <f t="shared" si="117"/>
        <v>0</v>
      </c>
      <c r="BE321" s="225"/>
      <c r="BF321" s="225"/>
      <c r="BG321" s="225"/>
      <c r="BH321" s="225" t="str">
        <f t="shared" si="124"/>
        <v/>
      </c>
      <c r="BI321" s="226">
        <f t="shared" si="125"/>
        <v>0</v>
      </c>
      <c r="BJ321" s="226">
        <f t="shared" si="126"/>
        <v>0</v>
      </c>
      <c r="BK321" s="262">
        <f t="shared" si="120"/>
        <v>0</v>
      </c>
      <c r="BL321" s="226">
        <f t="shared" si="109"/>
        <v>0</v>
      </c>
      <c r="BM321" s="226" t="str">
        <f t="shared" si="127"/>
        <v/>
      </c>
      <c r="BN321" s="227">
        <f t="shared" si="128"/>
        <v>0</v>
      </c>
      <c r="BO321" s="227">
        <f t="shared" si="110"/>
        <v>0</v>
      </c>
      <c r="BP321" s="208" t="str">
        <f t="shared" si="111"/>
        <v>＜従来枠＞0 ＜トップ性能枠＞0</v>
      </c>
      <c r="BQ321" s="208" t="str">
        <f>'新規登録用（本体）'!G321&amp;'新規登録用（本体）'!H321&amp;'新規登録用（本体）'!I321</f>
        <v/>
      </c>
      <c r="BR321" s="126" t="str">
        <f t="shared" si="129"/>
        <v/>
      </c>
      <c r="BS321" s="208" t="str">
        <f t="shared" si="130"/>
        <v/>
      </c>
      <c r="BT321" s="227">
        <f t="shared" si="118"/>
        <v>0</v>
      </c>
    </row>
    <row r="322" spans="1:72" s="208" customFormat="1" ht="25.35" customHeight="1" x14ac:dyDescent="0.2">
      <c r="A322" s="210">
        <f t="shared" si="112"/>
        <v>311</v>
      </c>
      <c r="B322" s="171" t="str">
        <f t="shared" si="108"/>
        <v/>
      </c>
      <c r="C322" s="44"/>
      <c r="D322" s="17" t="str">
        <f t="shared" si="113"/>
        <v/>
      </c>
      <c r="E322" s="17" t="str">
        <f t="shared" si="114"/>
        <v/>
      </c>
      <c r="F322" s="97"/>
      <c r="G322" s="16"/>
      <c r="H322" s="15"/>
      <c r="I322" s="17" t="str">
        <f>IF(OR(G322="",H322="",U322=""),"",IFERROR(VLOOKUP(G322&amp;H322&amp;U322,※編集不可※選択項目!$M$3:$R$51,5,FALSE),"該当なし"))</f>
        <v/>
      </c>
      <c r="J322" s="97"/>
      <c r="K322" s="15"/>
      <c r="L322" s="248"/>
      <c r="M322" s="15"/>
      <c r="N322" s="97"/>
      <c r="O322" s="97"/>
      <c r="P322" s="97"/>
      <c r="Q322" s="97"/>
      <c r="R322" s="97"/>
      <c r="S322" s="18" t="str">
        <f t="shared" si="121"/>
        <v/>
      </c>
      <c r="T322" s="15"/>
      <c r="U322" s="15"/>
      <c r="V322" s="15"/>
      <c r="W322" s="15"/>
      <c r="X322" s="15"/>
      <c r="Y322" s="15"/>
      <c r="Z322" s="16"/>
      <c r="AA322" s="16"/>
      <c r="AB322" s="101" t="str">
        <f>IF($C322&lt;&gt;"",※編集不可※選択項目!$J$2,"")</f>
        <v/>
      </c>
      <c r="AC322" s="23"/>
      <c r="AD322" s="97"/>
      <c r="AE322" s="99"/>
      <c r="AF322" s="201" t="str">
        <f t="shared" si="119"/>
        <v>-</v>
      </c>
      <c r="AG322" s="219"/>
      <c r="AH322" s="220"/>
      <c r="AI322" s="121" t="str">
        <f t="shared" si="115"/>
        <v/>
      </c>
      <c r="AJ322" s="221"/>
      <c r="AK322" s="222"/>
      <c r="AL322" s="223"/>
      <c r="AM322" s="224">
        <f>IFERROR(INDEX(※編集不可※選択項目!$R$3:$R$51,MATCH(BQ322,※編集不可※選択項目!$T$3:$T$51,0)),0)</f>
        <v>0</v>
      </c>
      <c r="AN322" s="224" t="str">
        <f t="shared" si="122"/>
        <v/>
      </c>
      <c r="AO322" s="224" t="str">
        <f>IF(BR322=※編集不可※選択項目!$L$3,VLOOKUP('新規登録用（本体）'!U322,※編集不可※選択項目!$P$2:$R$13,3,TRUE),AP322)</f>
        <v/>
      </c>
      <c r="AP322" s="224" t="str">
        <f>IF(BR322=※編集不可※選択項目!$L$15,VLOOKUP('新規登録用（本体）'!U322,※編集不可※選択項目!$P$14:$R$25,3,TRUE),AQ322)</f>
        <v/>
      </c>
      <c r="AQ322" s="224" t="str">
        <f>IF(BR322=※編集不可※選択項目!$L$27,VLOOKUP('新規登録用（本体）'!U322,※編集不可※選択項目!$P$26:$R$41,3,TRUE),AR322)</f>
        <v/>
      </c>
      <c r="AR322" s="224" t="str">
        <f>IF(BR322=※編集不可※選択項目!$L$43,VLOOKUP('新規登録用（本体）'!U322,※編集不可※選択項目!$P$42:$R$46,3,TRUE),AS322)</f>
        <v/>
      </c>
      <c r="AS322" s="224" t="str">
        <f>IF(BR322=※編集不可※選択項目!$L$48,VLOOKUP('新規登録用（本体）'!U322,※編集不可※選択項目!$P$47:$R$51,3,TRUE),"")</f>
        <v/>
      </c>
      <c r="AT322" s="225">
        <f>IFERROR(VLOOKUP(Y322&amp;G322&amp;H322,※編集不可※選択項目!X:Y,2,FALSE),0)</f>
        <v>0</v>
      </c>
      <c r="AU322" s="224">
        <f t="shared" si="116"/>
        <v>0</v>
      </c>
      <c r="AV322" s="224">
        <f>IFERROR(INDEX(※編集不可※選択項目!$S$3:$S$51,MATCH(BQ322,※編集不可※選択項目!$T$3:$T$51,0)),0)</f>
        <v>0</v>
      </c>
      <c r="AW322" s="224" t="str">
        <f t="shared" si="123"/>
        <v/>
      </c>
      <c r="AX322" s="224" t="str">
        <f>IF(BR322=※編集不可※選択項目!$L$3,VLOOKUP('新規登録用（本体）'!U322,※編集不可※選択項目!$P$2:$S$13,4,TRUE),AY322)</f>
        <v/>
      </c>
      <c r="AY322" s="224" t="str">
        <f>IF(BR322=※編集不可※選択項目!$L$15,VLOOKUP('新規登録用（本体）'!U322,※編集不可※選択項目!$P$14:$S$25,4,TRUE),AZ322)</f>
        <v/>
      </c>
      <c r="AZ322" s="224" t="str">
        <f>IF(BR322=※編集不可※選択項目!$L$27,VLOOKUP('新規登録用（本体）'!U322,※編集不可※選択項目!$P$26:$S$41,4,TRUE),BA322)</f>
        <v/>
      </c>
      <c r="BA322" s="224" t="str">
        <f>IF(BR322=※編集不可※選択項目!$L$43,VLOOKUP('新規登録用（本体）'!U322,※編集不可※選択項目!$P$42:$S$46,4,TRUE),BB322)</f>
        <v/>
      </c>
      <c r="BB322" s="224" t="str">
        <f>IF(BR322=※編集不可※選択項目!$L$48,VLOOKUP('新規登録用（本体）'!U322,※編集不可※選択項目!$P$47:$S$51,4,TRUE),"")</f>
        <v/>
      </c>
      <c r="BC322" s="225">
        <f>IFERROR(VLOOKUP(Y322&amp;G322&amp;H322,※編集不可※選択項目!X:Y,2,FALSE),0)</f>
        <v>0</v>
      </c>
      <c r="BD322" s="225">
        <f t="shared" si="117"/>
        <v>0</v>
      </c>
      <c r="BE322" s="225"/>
      <c r="BF322" s="225"/>
      <c r="BG322" s="225"/>
      <c r="BH322" s="225" t="str">
        <f t="shared" si="124"/>
        <v/>
      </c>
      <c r="BI322" s="226">
        <f t="shared" si="125"/>
        <v>0</v>
      </c>
      <c r="BJ322" s="226">
        <f t="shared" si="126"/>
        <v>0</v>
      </c>
      <c r="BK322" s="262">
        <f t="shared" si="120"/>
        <v>0</v>
      </c>
      <c r="BL322" s="226">
        <f t="shared" si="109"/>
        <v>0</v>
      </c>
      <c r="BM322" s="226" t="str">
        <f t="shared" si="127"/>
        <v/>
      </c>
      <c r="BN322" s="227">
        <f t="shared" si="128"/>
        <v>0</v>
      </c>
      <c r="BO322" s="227">
        <f t="shared" si="110"/>
        <v>0</v>
      </c>
      <c r="BP322" s="208" t="str">
        <f t="shared" si="111"/>
        <v>＜従来枠＞0 ＜トップ性能枠＞0</v>
      </c>
      <c r="BQ322" s="208" t="str">
        <f>'新規登録用（本体）'!G322&amp;'新規登録用（本体）'!H322&amp;'新規登録用（本体）'!I322</f>
        <v/>
      </c>
      <c r="BR322" s="126" t="str">
        <f t="shared" si="129"/>
        <v/>
      </c>
      <c r="BS322" s="208" t="str">
        <f t="shared" si="130"/>
        <v/>
      </c>
      <c r="BT322" s="227">
        <f t="shared" si="118"/>
        <v>0</v>
      </c>
    </row>
    <row r="323" spans="1:72" s="208" customFormat="1" ht="25.35" customHeight="1" x14ac:dyDescent="0.2">
      <c r="A323" s="210">
        <f t="shared" si="112"/>
        <v>312</v>
      </c>
      <c r="B323" s="171" t="str">
        <f t="shared" si="108"/>
        <v/>
      </c>
      <c r="C323" s="44"/>
      <c r="D323" s="17" t="str">
        <f t="shared" si="113"/>
        <v/>
      </c>
      <c r="E323" s="17" t="str">
        <f t="shared" si="114"/>
        <v/>
      </c>
      <c r="F323" s="97"/>
      <c r="G323" s="16"/>
      <c r="H323" s="15"/>
      <c r="I323" s="17" t="str">
        <f>IF(OR(G323="",H323="",U323=""),"",IFERROR(VLOOKUP(G323&amp;H323&amp;U323,※編集不可※選択項目!$M$3:$R$51,5,FALSE),"該当なし"))</f>
        <v/>
      </c>
      <c r="J323" s="97"/>
      <c r="K323" s="15"/>
      <c r="L323" s="248"/>
      <c r="M323" s="15"/>
      <c r="N323" s="97"/>
      <c r="O323" s="97"/>
      <c r="P323" s="97"/>
      <c r="Q323" s="97"/>
      <c r="R323" s="97"/>
      <c r="S323" s="18" t="str">
        <f t="shared" si="121"/>
        <v/>
      </c>
      <c r="T323" s="15"/>
      <c r="U323" s="15"/>
      <c r="V323" s="15"/>
      <c r="W323" s="15"/>
      <c r="X323" s="15"/>
      <c r="Y323" s="15"/>
      <c r="Z323" s="16"/>
      <c r="AA323" s="16"/>
      <c r="AB323" s="101" t="str">
        <f>IF($C323&lt;&gt;"",※編集不可※選択項目!$J$2,"")</f>
        <v/>
      </c>
      <c r="AC323" s="23"/>
      <c r="AD323" s="97"/>
      <c r="AE323" s="99"/>
      <c r="AF323" s="201" t="str">
        <f t="shared" si="119"/>
        <v>-</v>
      </c>
      <c r="AG323" s="219"/>
      <c r="AH323" s="220"/>
      <c r="AI323" s="121" t="str">
        <f t="shared" si="115"/>
        <v/>
      </c>
      <c r="AJ323" s="221"/>
      <c r="AK323" s="222"/>
      <c r="AL323" s="223"/>
      <c r="AM323" s="224">
        <f>IFERROR(INDEX(※編集不可※選択項目!$R$3:$R$51,MATCH(BQ323,※編集不可※選択項目!$T$3:$T$51,0)),0)</f>
        <v>0</v>
      </c>
      <c r="AN323" s="224" t="str">
        <f t="shared" si="122"/>
        <v/>
      </c>
      <c r="AO323" s="224" t="str">
        <f>IF(BR323=※編集不可※選択項目!$L$3,VLOOKUP('新規登録用（本体）'!U323,※編集不可※選択項目!$P$2:$R$13,3,TRUE),AP323)</f>
        <v/>
      </c>
      <c r="AP323" s="224" t="str">
        <f>IF(BR323=※編集不可※選択項目!$L$15,VLOOKUP('新規登録用（本体）'!U323,※編集不可※選択項目!$P$14:$R$25,3,TRUE),AQ323)</f>
        <v/>
      </c>
      <c r="AQ323" s="224" t="str">
        <f>IF(BR323=※編集不可※選択項目!$L$27,VLOOKUP('新規登録用（本体）'!U323,※編集不可※選択項目!$P$26:$R$41,3,TRUE),AR323)</f>
        <v/>
      </c>
      <c r="AR323" s="224" t="str">
        <f>IF(BR323=※編集不可※選択項目!$L$43,VLOOKUP('新規登録用（本体）'!U323,※編集不可※選択項目!$P$42:$R$46,3,TRUE),AS323)</f>
        <v/>
      </c>
      <c r="AS323" s="224" t="str">
        <f>IF(BR323=※編集不可※選択項目!$L$48,VLOOKUP('新規登録用（本体）'!U323,※編集不可※選択項目!$P$47:$R$51,3,TRUE),"")</f>
        <v/>
      </c>
      <c r="AT323" s="225">
        <f>IFERROR(VLOOKUP(Y323&amp;G323&amp;H323,※編集不可※選択項目!X:Y,2,FALSE),0)</f>
        <v>0</v>
      </c>
      <c r="AU323" s="224">
        <f t="shared" si="116"/>
        <v>0</v>
      </c>
      <c r="AV323" s="224">
        <f>IFERROR(INDEX(※編集不可※選択項目!$S$3:$S$51,MATCH(BQ323,※編集不可※選択項目!$T$3:$T$51,0)),0)</f>
        <v>0</v>
      </c>
      <c r="AW323" s="224" t="str">
        <f t="shared" si="123"/>
        <v/>
      </c>
      <c r="AX323" s="224" t="str">
        <f>IF(BR323=※編集不可※選択項目!$L$3,VLOOKUP('新規登録用（本体）'!U323,※編集不可※選択項目!$P$2:$S$13,4,TRUE),AY323)</f>
        <v/>
      </c>
      <c r="AY323" s="224" t="str">
        <f>IF(BR323=※編集不可※選択項目!$L$15,VLOOKUP('新規登録用（本体）'!U323,※編集不可※選択項目!$P$14:$S$25,4,TRUE),AZ323)</f>
        <v/>
      </c>
      <c r="AZ323" s="224" t="str">
        <f>IF(BR323=※編集不可※選択項目!$L$27,VLOOKUP('新規登録用（本体）'!U323,※編集不可※選択項目!$P$26:$S$41,4,TRUE),BA323)</f>
        <v/>
      </c>
      <c r="BA323" s="224" t="str">
        <f>IF(BR323=※編集不可※選択項目!$L$43,VLOOKUP('新規登録用（本体）'!U323,※編集不可※選択項目!$P$42:$S$46,4,TRUE),BB323)</f>
        <v/>
      </c>
      <c r="BB323" s="224" t="str">
        <f>IF(BR323=※編集不可※選択項目!$L$48,VLOOKUP('新規登録用（本体）'!U323,※編集不可※選択項目!$P$47:$S$51,4,TRUE),"")</f>
        <v/>
      </c>
      <c r="BC323" s="225">
        <f>IFERROR(VLOOKUP(Y323&amp;G323&amp;H323,※編集不可※選択項目!X:Y,2,FALSE),0)</f>
        <v>0</v>
      </c>
      <c r="BD323" s="225">
        <f t="shared" si="117"/>
        <v>0</v>
      </c>
      <c r="BE323" s="225"/>
      <c r="BF323" s="225"/>
      <c r="BG323" s="225"/>
      <c r="BH323" s="225" t="str">
        <f t="shared" si="124"/>
        <v/>
      </c>
      <c r="BI323" s="226">
        <f t="shared" si="125"/>
        <v>0</v>
      </c>
      <c r="BJ323" s="226">
        <f t="shared" si="126"/>
        <v>0</v>
      </c>
      <c r="BK323" s="262">
        <f t="shared" si="120"/>
        <v>0</v>
      </c>
      <c r="BL323" s="226">
        <f t="shared" si="109"/>
        <v>0</v>
      </c>
      <c r="BM323" s="226" t="str">
        <f t="shared" si="127"/>
        <v/>
      </c>
      <c r="BN323" s="227">
        <f t="shared" si="128"/>
        <v>0</v>
      </c>
      <c r="BO323" s="227">
        <f t="shared" si="110"/>
        <v>0</v>
      </c>
      <c r="BP323" s="208" t="str">
        <f t="shared" si="111"/>
        <v>＜従来枠＞0 ＜トップ性能枠＞0</v>
      </c>
      <c r="BQ323" s="208" t="str">
        <f>'新規登録用（本体）'!G323&amp;'新規登録用（本体）'!H323&amp;'新規登録用（本体）'!I323</f>
        <v/>
      </c>
      <c r="BR323" s="126" t="str">
        <f t="shared" si="129"/>
        <v/>
      </c>
      <c r="BS323" s="208" t="str">
        <f t="shared" si="130"/>
        <v/>
      </c>
      <c r="BT323" s="227">
        <f t="shared" si="118"/>
        <v>0</v>
      </c>
    </row>
    <row r="324" spans="1:72" s="208" customFormat="1" ht="25.35" customHeight="1" x14ac:dyDescent="0.2">
      <c r="A324" s="210">
        <f t="shared" si="112"/>
        <v>313</v>
      </c>
      <c r="B324" s="171" t="str">
        <f t="shared" si="108"/>
        <v/>
      </c>
      <c r="C324" s="44"/>
      <c r="D324" s="17" t="str">
        <f t="shared" si="113"/>
        <v/>
      </c>
      <c r="E324" s="17" t="str">
        <f t="shared" si="114"/>
        <v/>
      </c>
      <c r="F324" s="97"/>
      <c r="G324" s="16"/>
      <c r="H324" s="15"/>
      <c r="I324" s="17" t="str">
        <f>IF(OR(G324="",H324="",U324=""),"",IFERROR(VLOOKUP(G324&amp;H324&amp;U324,※編集不可※選択項目!$M$3:$R$51,5,FALSE),"該当なし"))</f>
        <v/>
      </c>
      <c r="J324" s="97"/>
      <c r="K324" s="15"/>
      <c r="L324" s="248"/>
      <c r="M324" s="15"/>
      <c r="N324" s="97"/>
      <c r="O324" s="97"/>
      <c r="P324" s="97"/>
      <c r="Q324" s="97"/>
      <c r="R324" s="97"/>
      <c r="S324" s="18" t="str">
        <f t="shared" si="121"/>
        <v/>
      </c>
      <c r="T324" s="15"/>
      <c r="U324" s="15"/>
      <c r="V324" s="15"/>
      <c r="W324" s="15"/>
      <c r="X324" s="15"/>
      <c r="Y324" s="15"/>
      <c r="Z324" s="16"/>
      <c r="AA324" s="16"/>
      <c r="AB324" s="101" t="str">
        <f>IF($C324&lt;&gt;"",※編集不可※選択項目!$J$2,"")</f>
        <v/>
      </c>
      <c r="AC324" s="23"/>
      <c r="AD324" s="97"/>
      <c r="AE324" s="99"/>
      <c r="AF324" s="201" t="str">
        <f t="shared" si="119"/>
        <v>-</v>
      </c>
      <c r="AG324" s="219"/>
      <c r="AH324" s="220"/>
      <c r="AI324" s="121" t="str">
        <f t="shared" si="115"/>
        <v/>
      </c>
      <c r="AJ324" s="221"/>
      <c r="AK324" s="222"/>
      <c r="AL324" s="223"/>
      <c r="AM324" s="224">
        <f>IFERROR(INDEX(※編集不可※選択項目!$R$3:$R$51,MATCH(BQ324,※編集不可※選択項目!$T$3:$T$51,0)),0)</f>
        <v>0</v>
      </c>
      <c r="AN324" s="224" t="str">
        <f t="shared" si="122"/>
        <v/>
      </c>
      <c r="AO324" s="224" t="str">
        <f>IF(BR324=※編集不可※選択項目!$L$3,VLOOKUP('新規登録用（本体）'!U324,※編集不可※選択項目!$P$2:$R$13,3,TRUE),AP324)</f>
        <v/>
      </c>
      <c r="AP324" s="224" t="str">
        <f>IF(BR324=※編集不可※選択項目!$L$15,VLOOKUP('新規登録用（本体）'!U324,※編集不可※選択項目!$P$14:$R$25,3,TRUE),AQ324)</f>
        <v/>
      </c>
      <c r="AQ324" s="224" t="str">
        <f>IF(BR324=※編集不可※選択項目!$L$27,VLOOKUP('新規登録用（本体）'!U324,※編集不可※選択項目!$P$26:$R$41,3,TRUE),AR324)</f>
        <v/>
      </c>
      <c r="AR324" s="224" t="str">
        <f>IF(BR324=※編集不可※選択項目!$L$43,VLOOKUP('新規登録用（本体）'!U324,※編集不可※選択項目!$P$42:$R$46,3,TRUE),AS324)</f>
        <v/>
      </c>
      <c r="AS324" s="224" t="str">
        <f>IF(BR324=※編集不可※選択項目!$L$48,VLOOKUP('新規登録用（本体）'!U324,※編集不可※選択項目!$P$47:$R$51,3,TRUE),"")</f>
        <v/>
      </c>
      <c r="AT324" s="225">
        <f>IFERROR(VLOOKUP(Y324&amp;G324&amp;H324,※編集不可※選択項目!X:Y,2,FALSE),0)</f>
        <v>0</v>
      </c>
      <c r="AU324" s="224">
        <f t="shared" si="116"/>
        <v>0</v>
      </c>
      <c r="AV324" s="224">
        <f>IFERROR(INDEX(※編集不可※選択項目!$S$3:$S$51,MATCH(BQ324,※編集不可※選択項目!$T$3:$T$51,0)),0)</f>
        <v>0</v>
      </c>
      <c r="AW324" s="224" t="str">
        <f t="shared" si="123"/>
        <v/>
      </c>
      <c r="AX324" s="224" t="str">
        <f>IF(BR324=※編集不可※選択項目!$L$3,VLOOKUP('新規登録用（本体）'!U324,※編集不可※選択項目!$P$2:$S$13,4,TRUE),AY324)</f>
        <v/>
      </c>
      <c r="AY324" s="224" t="str">
        <f>IF(BR324=※編集不可※選択項目!$L$15,VLOOKUP('新規登録用（本体）'!U324,※編集不可※選択項目!$P$14:$S$25,4,TRUE),AZ324)</f>
        <v/>
      </c>
      <c r="AZ324" s="224" t="str">
        <f>IF(BR324=※編集不可※選択項目!$L$27,VLOOKUP('新規登録用（本体）'!U324,※編集不可※選択項目!$P$26:$S$41,4,TRUE),BA324)</f>
        <v/>
      </c>
      <c r="BA324" s="224" t="str">
        <f>IF(BR324=※編集不可※選択項目!$L$43,VLOOKUP('新規登録用（本体）'!U324,※編集不可※選択項目!$P$42:$S$46,4,TRUE),BB324)</f>
        <v/>
      </c>
      <c r="BB324" s="224" t="str">
        <f>IF(BR324=※編集不可※選択項目!$L$48,VLOOKUP('新規登録用（本体）'!U324,※編集不可※選択項目!$P$47:$S$51,4,TRUE),"")</f>
        <v/>
      </c>
      <c r="BC324" s="225">
        <f>IFERROR(VLOOKUP(Y324&amp;G324&amp;H324,※編集不可※選択項目!X:Y,2,FALSE),0)</f>
        <v>0</v>
      </c>
      <c r="BD324" s="225">
        <f t="shared" si="117"/>
        <v>0</v>
      </c>
      <c r="BE324" s="225"/>
      <c r="BF324" s="225"/>
      <c r="BG324" s="225"/>
      <c r="BH324" s="225" t="str">
        <f t="shared" si="124"/>
        <v/>
      </c>
      <c r="BI324" s="226">
        <f t="shared" si="125"/>
        <v>0</v>
      </c>
      <c r="BJ324" s="226">
        <f t="shared" si="126"/>
        <v>0</v>
      </c>
      <c r="BK324" s="262">
        <f t="shared" si="120"/>
        <v>0</v>
      </c>
      <c r="BL324" s="226">
        <f t="shared" si="109"/>
        <v>0</v>
      </c>
      <c r="BM324" s="226" t="str">
        <f t="shared" si="127"/>
        <v/>
      </c>
      <c r="BN324" s="227">
        <f t="shared" si="128"/>
        <v>0</v>
      </c>
      <c r="BO324" s="227">
        <f t="shared" si="110"/>
        <v>0</v>
      </c>
      <c r="BP324" s="208" t="str">
        <f t="shared" si="111"/>
        <v>＜従来枠＞0 ＜トップ性能枠＞0</v>
      </c>
      <c r="BQ324" s="208" t="str">
        <f>'新規登録用（本体）'!G324&amp;'新規登録用（本体）'!H324&amp;'新規登録用（本体）'!I324</f>
        <v/>
      </c>
      <c r="BR324" s="126" t="str">
        <f t="shared" si="129"/>
        <v/>
      </c>
      <c r="BS324" s="208" t="str">
        <f t="shared" si="130"/>
        <v/>
      </c>
      <c r="BT324" s="227">
        <f t="shared" si="118"/>
        <v>0</v>
      </c>
    </row>
    <row r="325" spans="1:72" s="208" customFormat="1" ht="25.35" customHeight="1" x14ac:dyDescent="0.2">
      <c r="A325" s="210">
        <f t="shared" si="112"/>
        <v>314</v>
      </c>
      <c r="B325" s="171" t="str">
        <f t="shared" si="108"/>
        <v/>
      </c>
      <c r="C325" s="44"/>
      <c r="D325" s="17" t="str">
        <f t="shared" si="113"/>
        <v/>
      </c>
      <c r="E325" s="17" t="str">
        <f t="shared" si="114"/>
        <v/>
      </c>
      <c r="F325" s="97"/>
      <c r="G325" s="16"/>
      <c r="H325" s="15"/>
      <c r="I325" s="17" t="str">
        <f>IF(OR(G325="",H325="",U325=""),"",IFERROR(VLOOKUP(G325&amp;H325&amp;U325,※編集不可※選択項目!$M$3:$R$51,5,FALSE),"該当なし"))</f>
        <v/>
      </c>
      <c r="J325" s="97"/>
      <c r="K325" s="15"/>
      <c r="L325" s="248"/>
      <c r="M325" s="15"/>
      <c r="N325" s="97"/>
      <c r="O325" s="97"/>
      <c r="P325" s="97"/>
      <c r="Q325" s="97"/>
      <c r="R325" s="97"/>
      <c r="S325" s="18" t="str">
        <f t="shared" si="121"/>
        <v/>
      </c>
      <c r="T325" s="15"/>
      <c r="U325" s="15"/>
      <c r="V325" s="15"/>
      <c r="W325" s="15"/>
      <c r="X325" s="15"/>
      <c r="Y325" s="15"/>
      <c r="Z325" s="16"/>
      <c r="AA325" s="16"/>
      <c r="AB325" s="101" t="str">
        <f>IF($C325&lt;&gt;"",※編集不可※選択項目!$J$2,"")</f>
        <v/>
      </c>
      <c r="AC325" s="23"/>
      <c r="AD325" s="97"/>
      <c r="AE325" s="99"/>
      <c r="AF325" s="201" t="str">
        <f t="shared" si="119"/>
        <v>-</v>
      </c>
      <c r="AG325" s="219"/>
      <c r="AH325" s="220"/>
      <c r="AI325" s="121" t="str">
        <f t="shared" si="115"/>
        <v/>
      </c>
      <c r="AJ325" s="221"/>
      <c r="AK325" s="222"/>
      <c r="AL325" s="223"/>
      <c r="AM325" s="224">
        <f>IFERROR(INDEX(※編集不可※選択項目!$R$3:$R$51,MATCH(BQ325,※編集不可※選択項目!$T$3:$T$51,0)),0)</f>
        <v>0</v>
      </c>
      <c r="AN325" s="224" t="str">
        <f t="shared" si="122"/>
        <v/>
      </c>
      <c r="AO325" s="224" t="str">
        <f>IF(BR325=※編集不可※選択項目!$L$3,VLOOKUP('新規登録用（本体）'!U325,※編集不可※選択項目!$P$2:$R$13,3,TRUE),AP325)</f>
        <v/>
      </c>
      <c r="AP325" s="224" t="str">
        <f>IF(BR325=※編集不可※選択項目!$L$15,VLOOKUP('新規登録用（本体）'!U325,※編集不可※選択項目!$P$14:$R$25,3,TRUE),AQ325)</f>
        <v/>
      </c>
      <c r="AQ325" s="224" t="str">
        <f>IF(BR325=※編集不可※選択項目!$L$27,VLOOKUP('新規登録用（本体）'!U325,※編集不可※選択項目!$P$26:$R$41,3,TRUE),AR325)</f>
        <v/>
      </c>
      <c r="AR325" s="224" t="str">
        <f>IF(BR325=※編集不可※選択項目!$L$43,VLOOKUP('新規登録用（本体）'!U325,※編集不可※選択項目!$P$42:$R$46,3,TRUE),AS325)</f>
        <v/>
      </c>
      <c r="AS325" s="224" t="str">
        <f>IF(BR325=※編集不可※選択項目!$L$48,VLOOKUP('新規登録用（本体）'!U325,※編集不可※選択項目!$P$47:$R$51,3,TRUE),"")</f>
        <v/>
      </c>
      <c r="AT325" s="225">
        <f>IFERROR(VLOOKUP(Y325&amp;G325&amp;H325,※編集不可※選択項目!X:Y,2,FALSE),0)</f>
        <v>0</v>
      </c>
      <c r="AU325" s="224">
        <f t="shared" si="116"/>
        <v>0</v>
      </c>
      <c r="AV325" s="224">
        <f>IFERROR(INDEX(※編集不可※選択項目!$S$3:$S$51,MATCH(BQ325,※編集不可※選択項目!$T$3:$T$51,0)),0)</f>
        <v>0</v>
      </c>
      <c r="AW325" s="224" t="str">
        <f t="shared" si="123"/>
        <v/>
      </c>
      <c r="AX325" s="224" t="str">
        <f>IF(BR325=※編集不可※選択項目!$L$3,VLOOKUP('新規登録用（本体）'!U325,※編集不可※選択項目!$P$2:$S$13,4,TRUE),AY325)</f>
        <v/>
      </c>
      <c r="AY325" s="224" t="str">
        <f>IF(BR325=※編集不可※選択項目!$L$15,VLOOKUP('新規登録用（本体）'!U325,※編集不可※選択項目!$P$14:$S$25,4,TRUE),AZ325)</f>
        <v/>
      </c>
      <c r="AZ325" s="224" t="str">
        <f>IF(BR325=※編集不可※選択項目!$L$27,VLOOKUP('新規登録用（本体）'!U325,※編集不可※選択項目!$P$26:$S$41,4,TRUE),BA325)</f>
        <v/>
      </c>
      <c r="BA325" s="224" t="str">
        <f>IF(BR325=※編集不可※選択項目!$L$43,VLOOKUP('新規登録用（本体）'!U325,※編集不可※選択項目!$P$42:$S$46,4,TRUE),BB325)</f>
        <v/>
      </c>
      <c r="BB325" s="224" t="str">
        <f>IF(BR325=※編集不可※選択項目!$L$48,VLOOKUP('新規登録用（本体）'!U325,※編集不可※選択項目!$P$47:$S$51,4,TRUE),"")</f>
        <v/>
      </c>
      <c r="BC325" s="225">
        <f>IFERROR(VLOOKUP(Y325&amp;G325&amp;H325,※編集不可※選択項目!X:Y,2,FALSE),0)</f>
        <v>0</v>
      </c>
      <c r="BD325" s="225">
        <f t="shared" si="117"/>
        <v>0</v>
      </c>
      <c r="BE325" s="225"/>
      <c r="BF325" s="225"/>
      <c r="BG325" s="225"/>
      <c r="BH325" s="225" t="str">
        <f t="shared" si="124"/>
        <v/>
      </c>
      <c r="BI325" s="226">
        <f t="shared" si="125"/>
        <v>0</v>
      </c>
      <c r="BJ325" s="226">
        <f t="shared" si="126"/>
        <v>0</v>
      </c>
      <c r="BK325" s="262">
        <f t="shared" si="120"/>
        <v>0</v>
      </c>
      <c r="BL325" s="226">
        <f t="shared" si="109"/>
        <v>0</v>
      </c>
      <c r="BM325" s="226" t="str">
        <f t="shared" si="127"/>
        <v/>
      </c>
      <c r="BN325" s="227">
        <f t="shared" si="128"/>
        <v>0</v>
      </c>
      <c r="BO325" s="227">
        <f t="shared" si="110"/>
        <v>0</v>
      </c>
      <c r="BP325" s="208" t="str">
        <f t="shared" si="111"/>
        <v>＜従来枠＞0 ＜トップ性能枠＞0</v>
      </c>
      <c r="BQ325" s="208" t="str">
        <f>'新規登録用（本体）'!G325&amp;'新規登録用（本体）'!H325&amp;'新規登録用（本体）'!I325</f>
        <v/>
      </c>
      <c r="BR325" s="126" t="str">
        <f t="shared" si="129"/>
        <v/>
      </c>
      <c r="BS325" s="208" t="str">
        <f t="shared" si="130"/>
        <v/>
      </c>
      <c r="BT325" s="227">
        <f t="shared" si="118"/>
        <v>0</v>
      </c>
    </row>
    <row r="326" spans="1:72" s="208" customFormat="1" ht="25.35" customHeight="1" x14ac:dyDescent="0.2">
      <c r="A326" s="210">
        <f t="shared" si="112"/>
        <v>315</v>
      </c>
      <c r="B326" s="171" t="str">
        <f t="shared" si="108"/>
        <v/>
      </c>
      <c r="C326" s="44"/>
      <c r="D326" s="17" t="str">
        <f t="shared" si="113"/>
        <v/>
      </c>
      <c r="E326" s="17" t="str">
        <f t="shared" si="114"/>
        <v/>
      </c>
      <c r="F326" s="97"/>
      <c r="G326" s="16"/>
      <c r="H326" s="15"/>
      <c r="I326" s="17" t="str">
        <f>IF(OR(G326="",H326="",U326=""),"",IFERROR(VLOOKUP(G326&amp;H326&amp;U326,※編集不可※選択項目!$M$3:$R$51,5,FALSE),"該当なし"))</f>
        <v/>
      </c>
      <c r="J326" s="97"/>
      <c r="K326" s="15"/>
      <c r="L326" s="248"/>
      <c r="M326" s="15"/>
      <c r="N326" s="97"/>
      <c r="O326" s="97"/>
      <c r="P326" s="97"/>
      <c r="Q326" s="97"/>
      <c r="R326" s="97"/>
      <c r="S326" s="18" t="str">
        <f t="shared" si="121"/>
        <v/>
      </c>
      <c r="T326" s="15"/>
      <c r="U326" s="15"/>
      <c r="V326" s="15"/>
      <c r="W326" s="15"/>
      <c r="X326" s="15"/>
      <c r="Y326" s="15"/>
      <c r="Z326" s="16"/>
      <c r="AA326" s="16"/>
      <c r="AB326" s="101" t="str">
        <f>IF($C326&lt;&gt;"",※編集不可※選択項目!$J$2,"")</f>
        <v/>
      </c>
      <c r="AC326" s="23"/>
      <c r="AD326" s="97"/>
      <c r="AE326" s="99"/>
      <c r="AF326" s="201" t="str">
        <f t="shared" si="119"/>
        <v>-</v>
      </c>
      <c r="AG326" s="219"/>
      <c r="AH326" s="220"/>
      <c r="AI326" s="121" t="str">
        <f t="shared" si="115"/>
        <v/>
      </c>
      <c r="AJ326" s="221"/>
      <c r="AK326" s="222"/>
      <c r="AL326" s="223"/>
      <c r="AM326" s="224">
        <f>IFERROR(INDEX(※編集不可※選択項目!$R$3:$R$51,MATCH(BQ326,※編集不可※選択項目!$T$3:$T$51,0)),0)</f>
        <v>0</v>
      </c>
      <c r="AN326" s="224" t="str">
        <f t="shared" si="122"/>
        <v/>
      </c>
      <c r="AO326" s="224" t="str">
        <f>IF(BR326=※編集不可※選択項目!$L$3,VLOOKUP('新規登録用（本体）'!U326,※編集不可※選択項目!$P$2:$R$13,3,TRUE),AP326)</f>
        <v/>
      </c>
      <c r="AP326" s="224" t="str">
        <f>IF(BR326=※編集不可※選択項目!$L$15,VLOOKUP('新規登録用（本体）'!U326,※編集不可※選択項目!$P$14:$R$25,3,TRUE),AQ326)</f>
        <v/>
      </c>
      <c r="AQ326" s="224" t="str">
        <f>IF(BR326=※編集不可※選択項目!$L$27,VLOOKUP('新規登録用（本体）'!U326,※編集不可※選択項目!$P$26:$R$41,3,TRUE),AR326)</f>
        <v/>
      </c>
      <c r="AR326" s="224" t="str">
        <f>IF(BR326=※編集不可※選択項目!$L$43,VLOOKUP('新規登録用（本体）'!U326,※編集不可※選択項目!$P$42:$R$46,3,TRUE),AS326)</f>
        <v/>
      </c>
      <c r="AS326" s="224" t="str">
        <f>IF(BR326=※編集不可※選択項目!$L$48,VLOOKUP('新規登録用（本体）'!U326,※編集不可※選択項目!$P$47:$R$51,3,TRUE),"")</f>
        <v/>
      </c>
      <c r="AT326" s="225">
        <f>IFERROR(VLOOKUP(Y326&amp;G326&amp;H326,※編集不可※選択項目!X:Y,2,FALSE),0)</f>
        <v>0</v>
      </c>
      <c r="AU326" s="224">
        <f t="shared" si="116"/>
        <v>0</v>
      </c>
      <c r="AV326" s="224">
        <f>IFERROR(INDEX(※編集不可※選択項目!$S$3:$S$51,MATCH(BQ326,※編集不可※選択項目!$T$3:$T$51,0)),0)</f>
        <v>0</v>
      </c>
      <c r="AW326" s="224" t="str">
        <f t="shared" si="123"/>
        <v/>
      </c>
      <c r="AX326" s="224" t="str">
        <f>IF(BR326=※編集不可※選択項目!$L$3,VLOOKUP('新規登録用（本体）'!U326,※編集不可※選択項目!$P$2:$S$13,4,TRUE),AY326)</f>
        <v/>
      </c>
      <c r="AY326" s="224" t="str">
        <f>IF(BR326=※編集不可※選択項目!$L$15,VLOOKUP('新規登録用（本体）'!U326,※編集不可※選択項目!$P$14:$S$25,4,TRUE),AZ326)</f>
        <v/>
      </c>
      <c r="AZ326" s="224" t="str">
        <f>IF(BR326=※編集不可※選択項目!$L$27,VLOOKUP('新規登録用（本体）'!U326,※編集不可※選択項目!$P$26:$S$41,4,TRUE),BA326)</f>
        <v/>
      </c>
      <c r="BA326" s="224" t="str">
        <f>IF(BR326=※編集不可※選択項目!$L$43,VLOOKUP('新規登録用（本体）'!U326,※編集不可※選択項目!$P$42:$S$46,4,TRUE),BB326)</f>
        <v/>
      </c>
      <c r="BB326" s="224" t="str">
        <f>IF(BR326=※編集不可※選択項目!$L$48,VLOOKUP('新規登録用（本体）'!U326,※編集不可※選択項目!$P$47:$S$51,4,TRUE),"")</f>
        <v/>
      </c>
      <c r="BC326" s="225">
        <f>IFERROR(VLOOKUP(Y326&amp;G326&amp;H326,※編集不可※選択項目!X:Y,2,FALSE),0)</f>
        <v>0</v>
      </c>
      <c r="BD326" s="225">
        <f t="shared" si="117"/>
        <v>0</v>
      </c>
      <c r="BE326" s="225"/>
      <c r="BF326" s="225"/>
      <c r="BG326" s="225"/>
      <c r="BH326" s="225" t="str">
        <f t="shared" si="124"/>
        <v/>
      </c>
      <c r="BI326" s="226">
        <f t="shared" si="125"/>
        <v>0</v>
      </c>
      <c r="BJ326" s="226">
        <f t="shared" si="126"/>
        <v>0</v>
      </c>
      <c r="BK326" s="262">
        <f t="shared" si="120"/>
        <v>0</v>
      </c>
      <c r="BL326" s="226">
        <f t="shared" si="109"/>
        <v>0</v>
      </c>
      <c r="BM326" s="226" t="str">
        <f t="shared" si="127"/>
        <v/>
      </c>
      <c r="BN326" s="227">
        <f t="shared" si="128"/>
        <v>0</v>
      </c>
      <c r="BO326" s="227">
        <f t="shared" si="110"/>
        <v>0</v>
      </c>
      <c r="BP326" s="208" t="str">
        <f t="shared" si="111"/>
        <v>＜従来枠＞0 ＜トップ性能枠＞0</v>
      </c>
      <c r="BQ326" s="208" t="str">
        <f>'新規登録用（本体）'!G326&amp;'新規登録用（本体）'!H326&amp;'新規登録用（本体）'!I326</f>
        <v/>
      </c>
      <c r="BR326" s="126" t="str">
        <f t="shared" si="129"/>
        <v/>
      </c>
      <c r="BS326" s="208" t="str">
        <f t="shared" si="130"/>
        <v/>
      </c>
      <c r="BT326" s="227">
        <f t="shared" si="118"/>
        <v>0</v>
      </c>
    </row>
    <row r="327" spans="1:72" s="208" customFormat="1" ht="25.35" customHeight="1" x14ac:dyDescent="0.2">
      <c r="A327" s="210">
        <f t="shared" si="112"/>
        <v>316</v>
      </c>
      <c r="B327" s="171" t="str">
        <f t="shared" si="108"/>
        <v/>
      </c>
      <c r="C327" s="44"/>
      <c r="D327" s="17" t="str">
        <f t="shared" si="113"/>
        <v/>
      </c>
      <c r="E327" s="17" t="str">
        <f t="shared" si="114"/>
        <v/>
      </c>
      <c r="F327" s="97"/>
      <c r="G327" s="16"/>
      <c r="H327" s="15"/>
      <c r="I327" s="17" t="str">
        <f>IF(OR(G327="",H327="",U327=""),"",IFERROR(VLOOKUP(G327&amp;H327&amp;U327,※編集不可※選択項目!$M$3:$R$51,5,FALSE),"該当なし"))</f>
        <v/>
      </c>
      <c r="J327" s="97"/>
      <c r="K327" s="15"/>
      <c r="L327" s="248"/>
      <c r="M327" s="15"/>
      <c r="N327" s="97"/>
      <c r="O327" s="97"/>
      <c r="P327" s="97"/>
      <c r="Q327" s="97"/>
      <c r="R327" s="97"/>
      <c r="S327" s="18" t="str">
        <f t="shared" si="121"/>
        <v/>
      </c>
      <c r="T327" s="15"/>
      <c r="U327" s="15"/>
      <c r="V327" s="15"/>
      <c r="W327" s="15"/>
      <c r="X327" s="15"/>
      <c r="Y327" s="15"/>
      <c r="Z327" s="16"/>
      <c r="AA327" s="16"/>
      <c r="AB327" s="101" t="str">
        <f>IF($C327&lt;&gt;"",※編集不可※選択項目!$J$2,"")</f>
        <v/>
      </c>
      <c r="AC327" s="23"/>
      <c r="AD327" s="97"/>
      <c r="AE327" s="99"/>
      <c r="AF327" s="201" t="str">
        <f t="shared" si="119"/>
        <v>-</v>
      </c>
      <c r="AG327" s="219"/>
      <c r="AH327" s="220"/>
      <c r="AI327" s="121" t="str">
        <f t="shared" si="115"/>
        <v/>
      </c>
      <c r="AJ327" s="221"/>
      <c r="AK327" s="222"/>
      <c r="AL327" s="223"/>
      <c r="AM327" s="224">
        <f>IFERROR(INDEX(※編集不可※選択項目!$R$3:$R$51,MATCH(BQ327,※編集不可※選択項目!$T$3:$T$51,0)),0)</f>
        <v>0</v>
      </c>
      <c r="AN327" s="224" t="str">
        <f t="shared" si="122"/>
        <v/>
      </c>
      <c r="AO327" s="224" t="str">
        <f>IF(BR327=※編集不可※選択項目!$L$3,VLOOKUP('新規登録用（本体）'!U327,※編集不可※選択項目!$P$2:$R$13,3,TRUE),AP327)</f>
        <v/>
      </c>
      <c r="AP327" s="224" t="str">
        <f>IF(BR327=※編集不可※選択項目!$L$15,VLOOKUP('新規登録用（本体）'!U327,※編集不可※選択項目!$P$14:$R$25,3,TRUE),AQ327)</f>
        <v/>
      </c>
      <c r="AQ327" s="224" t="str">
        <f>IF(BR327=※編集不可※選択項目!$L$27,VLOOKUP('新規登録用（本体）'!U327,※編集不可※選択項目!$P$26:$R$41,3,TRUE),AR327)</f>
        <v/>
      </c>
      <c r="AR327" s="224" t="str">
        <f>IF(BR327=※編集不可※選択項目!$L$43,VLOOKUP('新規登録用（本体）'!U327,※編集不可※選択項目!$P$42:$R$46,3,TRUE),AS327)</f>
        <v/>
      </c>
      <c r="AS327" s="224" t="str">
        <f>IF(BR327=※編集不可※選択項目!$L$48,VLOOKUP('新規登録用（本体）'!U327,※編集不可※選択項目!$P$47:$R$51,3,TRUE),"")</f>
        <v/>
      </c>
      <c r="AT327" s="225">
        <f>IFERROR(VLOOKUP(Y327&amp;G327&amp;H327,※編集不可※選択項目!X:Y,2,FALSE),0)</f>
        <v>0</v>
      </c>
      <c r="AU327" s="224">
        <f t="shared" si="116"/>
        <v>0</v>
      </c>
      <c r="AV327" s="224">
        <f>IFERROR(INDEX(※編集不可※選択項目!$S$3:$S$51,MATCH(BQ327,※編集不可※選択項目!$T$3:$T$51,0)),0)</f>
        <v>0</v>
      </c>
      <c r="AW327" s="224" t="str">
        <f t="shared" si="123"/>
        <v/>
      </c>
      <c r="AX327" s="224" t="str">
        <f>IF(BR327=※編集不可※選択項目!$L$3,VLOOKUP('新規登録用（本体）'!U327,※編集不可※選択項目!$P$2:$S$13,4,TRUE),AY327)</f>
        <v/>
      </c>
      <c r="AY327" s="224" t="str">
        <f>IF(BR327=※編集不可※選択項目!$L$15,VLOOKUP('新規登録用（本体）'!U327,※編集不可※選択項目!$P$14:$S$25,4,TRUE),AZ327)</f>
        <v/>
      </c>
      <c r="AZ327" s="224" t="str">
        <f>IF(BR327=※編集不可※選択項目!$L$27,VLOOKUP('新規登録用（本体）'!U327,※編集不可※選択項目!$P$26:$S$41,4,TRUE),BA327)</f>
        <v/>
      </c>
      <c r="BA327" s="224" t="str">
        <f>IF(BR327=※編集不可※選択項目!$L$43,VLOOKUP('新規登録用（本体）'!U327,※編集不可※選択項目!$P$42:$S$46,4,TRUE),BB327)</f>
        <v/>
      </c>
      <c r="BB327" s="224" t="str">
        <f>IF(BR327=※編集不可※選択項目!$L$48,VLOOKUP('新規登録用（本体）'!U327,※編集不可※選択項目!$P$47:$S$51,4,TRUE),"")</f>
        <v/>
      </c>
      <c r="BC327" s="225">
        <f>IFERROR(VLOOKUP(Y327&amp;G327&amp;H327,※編集不可※選択項目!X:Y,2,FALSE),0)</f>
        <v>0</v>
      </c>
      <c r="BD327" s="225">
        <f t="shared" si="117"/>
        <v>0</v>
      </c>
      <c r="BE327" s="225"/>
      <c r="BF327" s="225"/>
      <c r="BG327" s="225"/>
      <c r="BH327" s="225" t="str">
        <f t="shared" si="124"/>
        <v/>
      </c>
      <c r="BI327" s="226">
        <f t="shared" si="125"/>
        <v>0</v>
      </c>
      <c r="BJ327" s="226">
        <f t="shared" si="126"/>
        <v>0</v>
      </c>
      <c r="BK327" s="262">
        <f t="shared" si="120"/>
        <v>0</v>
      </c>
      <c r="BL327" s="226">
        <f t="shared" si="109"/>
        <v>0</v>
      </c>
      <c r="BM327" s="226" t="str">
        <f t="shared" si="127"/>
        <v/>
      </c>
      <c r="BN327" s="227">
        <f t="shared" si="128"/>
        <v>0</v>
      </c>
      <c r="BO327" s="227">
        <f t="shared" si="110"/>
        <v>0</v>
      </c>
      <c r="BP327" s="208" t="str">
        <f t="shared" si="111"/>
        <v>＜従来枠＞0 ＜トップ性能枠＞0</v>
      </c>
      <c r="BQ327" s="208" t="str">
        <f>'新規登録用（本体）'!G327&amp;'新規登録用（本体）'!H327&amp;'新規登録用（本体）'!I327</f>
        <v/>
      </c>
      <c r="BR327" s="126" t="str">
        <f t="shared" si="129"/>
        <v/>
      </c>
      <c r="BS327" s="208" t="str">
        <f t="shared" si="130"/>
        <v/>
      </c>
      <c r="BT327" s="227">
        <f t="shared" si="118"/>
        <v>0</v>
      </c>
    </row>
    <row r="328" spans="1:72" s="208" customFormat="1" ht="25.35" customHeight="1" x14ac:dyDescent="0.2">
      <c r="A328" s="210">
        <f t="shared" si="112"/>
        <v>317</v>
      </c>
      <c r="B328" s="171" t="str">
        <f t="shared" si="108"/>
        <v/>
      </c>
      <c r="C328" s="44"/>
      <c r="D328" s="17" t="str">
        <f t="shared" si="113"/>
        <v/>
      </c>
      <c r="E328" s="17" t="str">
        <f t="shared" si="114"/>
        <v/>
      </c>
      <c r="F328" s="97"/>
      <c r="G328" s="16"/>
      <c r="H328" s="15"/>
      <c r="I328" s="17" t="str">
        <f>IF(OR(G328="",H328="",U328=""),"",IFERROR(VLOOKUP(G328&amp;H328&amp;U328,※編集不可※選択項目!$M$3:$R$51,5,FALSE),"該当なし"))</f>
        <v/>
      </c>
      <c r="J328" s="97"/>
      <c r="K328" s="15"/>
      <c r="L328" s="248"/>
      <c r="M328" s="15"/>
      <c r="N328" s="97"/>
      <c r="O328" s="97"/>
      <c r="P328" s="97"/>
      <c r="Q328" s="97"/>
      <c r="R328" s="97"/>
      <c r="S328" s="18" t="str">
        <f t="shared" si="121"/>
        <v/>
      </c>
      <c r="T328" s="15"/>
      <c r="U328" s="15"/>
      <c r="V328" s="15"/>
      <c r="W328" s="15"/>
      <c r="X328" s="15"/>
      <c r="Y328" s="15"/>
      <c r="Z328" s="16"/>
      <c r="AA328" s="16"/>
      <c r="AB328" s="101" t="str">
        <f>IF($C328&lt;&gt;"",※編集不可※選択項目!$J$2,"")</f>
        <v/>
      </c>
      <c r="AC328" s="23"/>
      <c r="AD328" s="97"/>
      <c r="AE328" s="99"/>
      <c r="AF328" s="201" t="str">
        <f t="shared" si="119"/>
        <v>-</v>
      </c>
      <c r="AG328" s="219"/>
      <c r="AH328" s="220"/>
      <c r="AI328" s="121" t="str">
        <f t="shared" si="115"/>
        <v/>
      </c>
      <c r="AJ328" s="221"/>
      <c r="AK328" s="222"/>
      <c r="AL328" s="223"/>
      <c r="AM328" s="224">
        <f>IFERROR(INDEX(※編集不可※選択項目!$R$3:$R$51,MATCH(BQ328,※編集不可※選択項目!$T$3:$T$51,0)),0)</f>
        <v>0</v>
      </c>
      <c r="AN328" s="224" t="str">
        <f t="shared" si="122"/>
        <v/>
      </c>
      <c r="AO328" s="224" t="str">
        <f>IF(BR328=※編集不可※選択項目!$L$3,VLOOKUP('新規登録用（本体）'!U328,※編集不可※選択項目!$P$2:$R$13,3,TRUE),AP328)</f>
        <v/>
      </c>
      <c r="AP328" s="224" t="str">
        <f>IF(BR328=※編集不可※選択項目!$L$15,VLOOKUP('新規登録用（本体）'!U328,※編集不可※選択項目!$P$14:$R$25,3,TRUE),AQ328)</f>
        <v/>
      </c>
      <c r="AQ328" s="224" t="str">
        <f>IF(BR328=※編集不可※選択項目!$L$27,VLOOKUP('新規登録用（本体）'!U328,※編集不可※選択項目!$P$26:$R$41,3,TRUE),AR328)</f>
        <v/>
      </c>
      <c r="AR328" s="224" t="str">
        <f>IF(BR328=※編集不可※選択項目!$L$43,VLOOKUP('新規登録用（本体）'!U328,※編集不可※選択項目!$P$42:$R$46,3,TRUE),AS328)</f>
        <v/>
      </c>
      <c r="AS328" s="224" t="str">
        <f>IF(BR328=※編集不可※選択項目!$L$48,VLOOKUP('新規登録用（本体）'!U328,※編集不可※選択項目!$P$47:$R$51,3,TRUE),"")</f>
        <v/>
      </c>
      <c r="AT328" s="225">
        <f>IFERROR(VLOOKUP(Y328&amp;G328&amp;H328,※編集不可※選択項目!X:Y,2,FALSE),0)</f>
        <v>0</v>
      </c>
      <c r="AU328" s="224">
        <f t="shared" si="116"/>
        <v>0</v>
      </c>
      <c r="AV328" s="224">
        <f>IFERROR(INDEX(※編集不可※選択項目!$S$3:$S$51,MATCH(BQ328,※編集不可※選択項目!$T$3:$T$51,0)),0)</f>
        <v>0</v>
      </c>
      <c r="AW328" s="224" t="str">
        <f t="shared" si="123"/>
        <v/>
      </c>
      <c r="AX328" s="224" t="str">
        <f>IF(BR328=※編集不可※選択項目!$L$3,VLOOKUP('新規登録用（本体）'!U328,※編集不可※選択項目!$P$2:$S$13,4,TRUE),AY328)</f>
        <v/>
      </c>
      <c r="AY328" s="224" t="str">
        <f>IF(BR328=※編集不可※選択項目!$L$15,VLOOKUP('新規登録用（本体）'!U328,※編集不可※選択項目!$P$14:$S$25,4,TRUE),AZ328)</f>
        <v/>
      </c>
      <c r="AZ328" s="224" t="str">
        <f>IF(BR328=※編集不可※選択項目!$L$27,VLOOKUP('新規登録用（本体）'!U328,※編集不可※選択項目!$P$26:$S$41,4,TRUE),BA328)</f>
        <v/>
      </c>
      <c r="BA328" s="224" t="str">
        <f>IF(BR328=※編集不可※選択項目!$L$43,VLOOKUP('新規登録用（本体）'!U328,※編集不可※選択項目!$P$42:$S$46,4,TRUE),BB328)</f>
        <v/>
      </c>
      <c r="BB328" s="224" t="str">
        <f>IF(BR328=※編集不可※選択項目!$L$48,VLOOKUP('新規登録用（本体）'!U328,※編集不可※選択項目!$P$47:$S$51,4,TRUE),"")</f>
        <v/>
      </c>
      <c r="BC328" s="225">
        <f>IFERROR(VLOOKUP(Y328&amp;G328&amp;H328,※編集不可※選択項目!X:Y,2,FALSE),0)</f>
        <v>0</v>
      </c>
      <c r="BD328" s="225">
        <f t="shared" si="117"/>
        <v>0</v>
      </c>
      <c r="BE328" s="225"/>
      <c r="BF328" s="225"/>
      <c r="BG328" s="225"/>
      <c r="BH328" s="225" t="str">
        <f t="shared" si="124"/>
        <v/>
      </c>
      <c r="BI328" s="226">
        <f t="shared" si="125"/>
        <v>0</v>
      </c>
      <c r="BJ328" s="226">
        <f t="shared" si="126"/>
        <v>0</v>
      </c>
      <c r="BK328" s="262">
        <f t="shared" si="120"/>
        <v>0</v>
      </c>
      <c r="BL328" s="226">
        <f t="shared" si="109"/>
        <v>0</v>
      </c>
      <c r="BM328" s="226" t="str">
        <f t="shared" si="127"/>
        <v/>
      </c>
      <c r="BN328" s="227">
        <f t="shared" si="128"/>
        <v>0</v>
      </c>
      <c r="BO328" s="227">
        <f t="shared" si="110"/>
        <v>0</v>
      </c>
      <c r="BP328" s="208" t="str">
        <f t="shared" si="111"/>
        <v>＜従来枠＞0 ＜トップ性能枠＞0</v>
      </c>
      <c r="BQ328" s="208" t="str">
        <f>'新規登録用（本体）'!G328&amp;'新規登録用（本体）'!H328&amp;'新規登録用（本体）'!I328</f>
        <v/>
      </c>
      <c r="BR328" s="126" t="str">
        <f t="shared" si="129"/>
        <v/>
      </c>
      <c r="BS328" s="208" t="str">
        <f t="shared" si="130"/>
        <v/>
      </c>
      <c r="BT328" s="227">
        <f t="shared" si="118"/>
        <v>0</v>
      </c>
    </row>
    <row r="329" spans="1:72" s="208" customFormat="1" ht="25.35" customHeight="1" x14ac:dyDescent="0.2">
      <c r="A329" s="210">
        <f t="shared" si="112"/>
        <v>318</v>
      </c>
      <c r="B329" s="171" t="str">
        <f t="shared" si="108"/>
        <v/>
      </c>
      <c r="C329" s="44"/>
      <c r="D329" s="17" t="str">
        <f t="shared" si="113"/>
        <v/>
      </c>
      <c r="E329" s="17" t="str">
        <f t="shared" si="114"/>
        <v/>
      </c>
      <c r="F329" s="97"/>
      <c r="G329" s="16"/>
      <c r="H329" s="15"/>
      <c r="I329" s="17" t="str">
        <f>IF(OR(G329="",H329="",U329=""),"",IFERROR(VLOOKUP(G329&amp;H329&amp;U329,※編集不可※選択項目!$M$3:$R$51,5,FALSE),"該当なし"))</f>
        <v/>
      </c>
      <c r="J329" s="97"/>
      <c r="K329" s="15"/>
      <c r="L329" s="248"/>
      <c r="M329" s="15"/>
      <c r="N329" s="97"/>
      <c r="O329" s="97"/>
      <c r="P329" s="97"/>
      <c r="Q329" s="97"/>
      <c r="R329" s="97"/>
      <c r="S329" s="18" t="str">
        <f t="shared" si="121"/>
        <v/>
      </c>
      <c r="T329" s="15"/>
      <c r="U329" s="15"/>
      <c r="V329" s="15"/>
      <c r="W329" s="15"/>
      <c r="X329" s="15"/>
      <c r="Y329" s="15"/>
      <c r="Z329" s="16"/>
      <c r="AA329" s="16"/>
      <c r="AB329" s="101" t="str">
        <f>IF($C329&lt;&gt;"",※編集不可※選択項目!$J$2,"")</f>
        <v/>
      </c>
      <c r="AC329" s="23"/>
      <c r="AD329" s="97"/>
      <c r="AE329" s="99"/>
      <c r="AF329" s="201" t="str">
        <f t="shared" si="119"/>
        <v>-</v>
      </c>
      <c r="AG329" s="219"/>
      <c r="AH329" s="220"/>
      <c r="AI329" s="121" t="str">
        <f t="shared" si="115"/>
        <v/>
      </c>
      <c r="AJ329" s="221"/>
      <c r="AK329" s="222"/>
      <c r="AL329" s="223"/>
      <c r="AM329" s="224">
        <f>IFERROR(INDEX(※編集不可※選択項目!$R$3:$R$51,MATCH(BQ329,※編集不可※選択項目!$T$3:$T$51,0)),0)</f>
        <v>0</v>
      </c>
      <c r="AN329" s="224" t="str">
        <f t="shared" si="122"/>
        <v/>
      </c>
      <c r="AO329" s="224" t="str">
        <f>IF(BR329=※編集不可※選択項目!$L$3,VLOOKUP('新規登録用（本体）'!U329,※編集不可※選択項目!$P$2:$R$13,3,TRUE),AP329)</f>
        <v/>
      </c>
      <c r="AP329" s="224" t="str">
        <f>IF(BR329=※編集不可※選択項目!$L$15,VLOOKUP('新規登録用（本体）'!U329,※編集不可※選択項目!$P$14:$R$25,3,TRUE),AQ329)</f>
        <v/>
      </c>
      <c r="AQ329" s="224" t="str">
        <f>IF(BR329=※編集不可※選択項目!$L$27,VLOOKUP('新規登録用（本体）'!U329,※編集不可※選択項目!$P$26:$R$41,3,TRUE),AR329)</f>
        <v/>
      </c>
      <c r="AR329" s="224" t="str">
        <f>IF(BR329=※編集不可※選択項目!$L$43,VLOOKUP('新規登録用（本体）'!U329,※編集不可※選択項目!$P$42:$R$46,3,TRUE),AS329)</f>
        <v/>
      </c>
      <c r="AS329" s="224" t="str">
        <f>IF(BR329=※編集不可※選択項目!$L$48,VLOOKUP('新規登録用（本体）'!U329,※編集不可※選択項目!$P$47:$R$51,3,TRUE),"")</f>
        <v/>
      </c>
      <c r="AT329" s="225">
        <f>IFERROR(VLOOKUP(Y329&amp;G329&amp;H329,※編集不可※選択項目!X:Y,2,FALSE),0)</f>
        <v>0</v>
      </c>
      <c r="AU329" s="224">
        <f t="shared" si="116"/>
        <v>0</v>
      </c>
      <c r="AV329" s="224">
        <f>IFERROR(INDEX(※編集不可※選択項目!$S$3:$S$51,MATCH(BQ329,※編集不可※選択項目!$T$3:$T$51,0)),0)</f>
        <v>0</v>
      </c>
      <c r="AW329" s="224" t="str">
        <f t="shared" si="123"/>
        <v/>
      </c>
      <c r="AX329" s="224" t="str">
        <f>IF(BR329=※編集不可※選択項目!$L$3,VLOOKUP('新規登録用（本体）'!U329,※編集不可※選択項目!$P$2:$S$13,4,TRUE),AY329)</f>
        <v/>
      </c>
      <c r="AY329" s="224" t="str">
        <f>IF(BR329=※編集不可※選択項目!$L$15,VLOOKUP('新規登録用（本体）'!U329,※編集不可※選択項目!$P$14:$S$25,4,TRUE),AZ329)</f>
        <v/>
      </c>
      <c r="AZ329" s="224" t="str">
        <f>IF(BR329=※編集不可※選択項目!$L$27,VLOOKUP('新規登録用（本体）'!U329,※編集不可※選択項目!$P$26:$S$41,4,TRUE),BA329)</f>
        <v/>
      </c>
      <c r="BA329" s="224" t="str">
        <f>IF(BR329=※編集不可※選択項目!$L$43,VLOOKUP('新規登録用（本体）'!U329,※編集不可※選択項目!$P$42:$S$46,4,TRUE),BB329)</f>
        <v/>
      </c>
      <c r="BB329" s="224" t="str">
        <f>IF(BR329=※編集不可※選択項目!$L$48,VLOOKUP('新規登録用（本体）'!U329,※編集不可※選択項目!$P$47:$S$51,4,TRUE),"")</f>
        <v/>
      </c>
      <c r="BC329" s="225">
        <f>IFERROR(VLOOKUP(Y329&amp;G329&amp;H329,※編集不可※選択項目!X:Y,2,FALSE),0)</f>
        <v>0</v>
      </c>
      <c r="BD329" s="225">
        <f t="shared" si="117"/>
        <v>0</v>
      </c>
      <c r="BE329" s="225"/>
      <c r="BF329" s="225"/>
      <c r="BG329" s="225"/>
      <c r="BH329" s="225" t="str">
        <f t="shared" si="124"/>
        <v/>
      </c>
      <c r="BI329" s="226">
        <f t="shared" si="125"/>
        <v>0</v>
      </c>
      <c r="BJ329" s="226">
        <f t="shared" si="126"/>
        <v>0</v>
      </c>
      <c r="BK329" s="262">
        <f t="shared" si="120"/>
        <v>0</v>
      </c>
      <c r="BL329" s="226">
        <f t="shared" si="109"/>
        <v>0</v>
      </c>
      <c r="BM329" s="226" t="str">
        <f t="shared" si="127"/>
        <v/>
      </c>
      <c r="BN329" s="227">
        <f t="shared" si="128"/>
        <v>0</v>
      </c>
      <c r="BO329" s="227">
        <f t="shared" si="110"/>
        <v>0</v>
      </c>
      <c r="BP329" s="208" t="str">
        <f t="shared" si="111"/>
        <v>＜従来枠＞0 ＜トップ性能枠＞0</v>
      </c>
      <c r="BQ329" s="208" t="str">
        <f>'新規登録用（本体）'!G329&amp;'新規登録用（本体）'!H329&amp;'新規登録用（本体）'!I329</f>
        <v/>
      </c>
      <c r="BR329" s="126" t="str">
        <f t="shared" si="129"/>
        <v/>
      </c>
      <c r="BS329" s="208" t="str">
        <f t="shared" si="130"/>
        <v/>
      </c>
      <c r="BT329" s="227">
        <f t="shared" si="118"/>
        <v>0</v>
      </c>
    </row>
    <row r="330" spans="1:72" s="208" customFormat="1" ht="25.35" customHeight="1" x14ac:dyDescent="0.2">
      <c r="A330" s="210">
        <f t="shared" si="112"/>
        <v>319</v>
      </c>
      <c r="B330" s="171" t="str">
        <f t="shared" si="108"/>
        <v/>
      </c>
      <c r="C330" s="44"/>
      <c r="D330" s="17" t="str">
        <f t="shared" si="113"/>
        <v/>
      </c>
      <c r="E330" s="17" t="str">
        <f t="shared" si="114"/>
        <v/>
      </c>
      <c r="F330" s="97"/>
      <c r="G330" s="16"/>
      <c r="H330" s="15"/>
      <c r="I330" s="17" t="str">
        <f>IF(OR(G330="",H330="",U330=""),"",IFERROR(VLOOKUP(G330&amp;H330&amp;U330,※編集不可※選択項目!$M$3:$R$51,5,FALSE),"該当なし"))</f>
        <v/>
      </c>
      <c r="J330" s="97"/>
      <c r="K330" s="15"/>
      <c r="L330" s="248"/>
      <c r="M330" s="15"/>
      <c r="N330" s="97"/>
      <c r="O330" s="97"/>
      <c r="P330" s="97"/>
      <c r="Q330" s="97"/>
      <c r="R330" s="97"/>
      <c r="S330" s="18" t="str">
        <f t="shared" si="121"/>
        <v/>
      </c>
      <c r="T330" s="15"/>
      <c r="U330" s="15"/>
      <c r="V330" s="15"/>
      <c r="W330" s="15"/>
      <c r="X330" s="15"/>
      <c r="Y330" s="15"/>
      <c r="Z330" s="16"/>
      <c r="AA330" s="16"/>
      <c r="AB330" s="101" t="str">
        <f>IF($C330&lt;&gt;"",※編集不可※選択項目!$J$2,"")</f>
        <v/>
      </c>
      <c r="AC330" s="23"/>
      <c r="AD330" s="97"/>
      <c r="AE330" s="99"/>
      <c r="AF330" s="201" t="str">
        <f t="shared" si="119"/>
        <v>-</v>
      </c>
      <c r="AG330" s="219"/>
      <c r="AH330" s="220"/>
      <c r="AI330" s="121" t="str">
        <f t="shared" si="115"/>
        <v/>
      </c>
      <c r="AJ330" s="221"/>
      <c r="AK330" s="222"/>
      <c r="AL330" s="223"/>
      <c r="AM330" s="224">
        <f>IFERROR(INDEX(※編集不可※選択項目!$R$3:$R$51,MATCH(BQ330,※編集不可※選択項目!$T$3:$T$51,0)),0)</f>
        <v>0</v>
      </c>
      <c r="AN330" s="224" t="str">
        <f t="shared" si="122"/>
        <v/>
      </c>
      <c r="AO330" s="224" t="str">
        <f>IF(BR330=※編集不可※選択項目!$L$3,VLOOKUP('新規登録用（本体）'!U330,※編集不可※選択項目!$P$2:$R$13,3,TRUE),AP330)</f>
        <v/>
      </c>
      <c r="AP330" s="224" t="str">
        <f>IF(BR330=※編集不可※選択項目!$L$15,VLOOKUP('新規登録用（本体）'!U330,※編集不可※選択項目!$P$14:$R$25,3,TRUE),AQ330)</f>
        <v/>
      </c>
      <c r="AQ330" s="224" t="str">
        <f>IF(BR330=※編集不可※選択項目!$L$27,VLOOKUP('新規登録用（本体）'!U330,※編集不可※選択項目!$P$26:$R$41,3,TRUE),AR330)</f>
        <v/>
      </c>
      <c r="AR330" s="224" t="str">
        <f>IF(BR330=※編集不可※選択項目!$L$43,VLOOKUP('新規登録用（本体）'!U330,※編集不可※選択項目!$P$42:$R$46,3,TRUE),AS330)</f>
        <v/>
      </c>
      <c r="AS330" s="224" t="str">
        <f>IF(BR330=※編集不可※選択項目!$L$48,VLOOKUP('新規登録用（本体）'!U330,※編集不可※選択項目!$P$47:$R$51,3,TRUE),"")</f>
        <v/>
      </c>
      <c r="AT330" s="225">
        <f>IFERROR(VLOOKUP(Y330&amp;G330&amp;H330,※編集不可※選択項目!X:Y,2,FALSE),0)</f>
        <v>0</v>
      </c>
      <c r="AU330" s="224">
        <f t="shared" si="116"/>
        <v>0</v>
      </c>
      <c r="AV330" s="224">
        <f>IFERROR(INDEX(※編集不可※選択項目!$S$3:$S$51,MATCH(BQ330,※編集不可※選択項目!$T$3:$T$51,0)),0)</f>
        <v>0</v>
      </c>
      <c r="AW330" s="224" t="str">
        <f t="shared" si="123"/>
        <v/>
      </c>
      <c r="AX330" s="224" t="str">
        <f>IF(BR330=※編集不可※選択項目!$L$3,VLOOKUP('新規登録用（本体）'!U330,※編集不可※選択項目!$P$2:$S$13,4,TRUE),AY330)</f>
        <v/>
      </c>
      <c r="AY330" s="224" t="str">
        <f>IF(BR330=※編集不可※選択項目!$L$15,VLOOKUP('新規登録用（本体）'!U330,※編集不可※選択項目!$P$14:$S$25,4,TRUE),AZ330)</f>
        <v/>
      </c>
      <c r="AZ330" s="224" t="str">
        <f>IF(BR330=※編集不可※選択項目!$L$27,VLOOKUP('新規登録用（本体）'!U330,※編集不可※選択項目!$P$26:$S$41,4,TRUE),BA330)</f>
        <v/>
      </c>
      <c r="BA330" s="224" t="str">
        <f>IF(BR330=※編集不可※選択項目!$L$43,VLOOKUP('新規登録用（本体）'!U330,※編集不可※選択項目!$P$42:$S$46,4,TRUE),BB330)</f>
        <v/>
      </c>
      <c r="BB330" s="224" t="str">
        <f>IF(BR330=※編集不可※選択項目!$L$48,VLOOKUP('新規登録用（本体）'!U330,※編集不可※選択項目!$P$47:$S$51,4,TRUE),"")</f>
        <v/>
      </c>
      <c r="BC330" s="225">
        <f>IFERROR(VLOOKUP(Y330&amp;G330&amp;H330,※編集不可※選択項目!X:Y,2,FALSE),0)</f>
        <v>0</v>
      </c>
      <c r="BD330" s="225">
        <f t="shared" si="117"/>
        <v>0</v>
      </c>
      <c r="BE330" s="225"/>
      <c r="BF330" s="225"/>
      <c r="BG330" s="225"/>
      <c r="BH330" s="225" t="str">
        <f t="shared" si="124"/>
        <v/>
      </c>
      <c r="BI330" s="226">
        <f t="shared" si="125"/>
        <v>0</v>
      </c>
      <c r="BJ330" s="226">
        <f t="shared" si="126"/>
        <v>0</v>
      </c>
      <c r="BK330" s="262">
        <f t="shared" si="120"/>
        <v>0</v>
      </c>
      <c r="BL330" s="226">
        <f t="shared" si="109"/>
        <v>0</v>
      </c>
      <c r="BM330" s="226" t="str">
        <f t="shared" si="127"/>
        <v/>
      </c>
      <c r="BN330" s="227">
        <f t="shared" si="128"/>
        <v>0</v>
      </c>
      <c r="BO330" s="227">
        <f t="shared" si="110"/>
        <v>0</v>
      </c>
      <c r="BP330" s="208" t="str">
        <f t="shared" si="111"/>
        <v>＜従来枠＞0 ＜トップ性能枠＞0</v>
      </c>
      <c r="BQ330" s="208" t="str">
        <f>'新規登録用（本体）'!G330&amp;'新規登録用（本体）'!H330&amp;'新規登録用（本体）'!I330</f>
        <v/>
      </c>
      <c r="BR330" s="126" t="str">
        <f t="shared" si="129"/>
        <v/>
      </c>
      <c r="BS330" s="208" t="str">
        <f t="shared" si="130"/>
        <v/>
      </c>
      <c r="BT330" s="227">
        <f t="shared" si="118"/>
        <v>0</v>
      </c>
    </row>
    <row r="331" spans="1:72" s="208" customFormat="1" ht="25.35" customHeight="1" x14ac:dyDescent="0.2">
      <c r="A331" s="210">
        <f t="shared" si="112"/>
        <v>320</v>
      </c>
      <c r="B331" s="171" t="str">
        <f t="shared" ref="B331:B394" si="131">IF($C331="","","高効率空調")</f>
        <v/>
      </c>
      <c r="C331" s="44"/>
      <c r="D331" s="17" t="str">
        <f t="shared" si="113"/>
        <v/>
      </c>
      <c r="E331" s="17" t="str">
        <f t="shared" si="114"/>
        <v/>
      </c>
      <c r="F331" s="97"/>
      <c r="G331" s="16"/>
      <c r="H331" s="15"/>
      <c r="I331" s="17" t="str">
        <f>IF(OR(G331="",H331="",U331=""),"",IFERROR(VLOOKUP(G331&amp;H331&amp;U331,※編集不可※選択項目!$M$3:$R$51,5,FALSE),"該当なし"))</f>
        <v/>
      </c>
      <c r="J331" s="97"/>
      <c r="K331" s="15"/>
      <c r="L331" s="248"/>
      <c r="M331" s="15"/>
      <c r="N331" s="97"/>
      <c r="O331" s="97"/>
      <c r="P331" s="97"/>
      <c r="Q331" s="97"/>
      <c r="R331" s="97"/>
      <c r="S331" s="18" t="str">
        <f t="shared" si="121"/>
        <v/>
      </c>
      <c r="T331" s="15"/>
      <c r="U331" s="15"/>
      <c r="V331" s="15"/>
      <c r="W331" s="15"/>
      <c r="X331" s="15"/>
      <c r="Y331" s="15"/>
      <c r="Z331" s="16"/>
      <c r="AA331" s="16"/>
      <c r="AB331" s="101" t="str">
        <f>IF($C331&lt;&gt;"",※編集不可※選択項目!$J$2,"")</f>
        <v/>
      </c>
      <c r="AC331" s="23"/>
      <c r="AD331" s="97"/>
      <c r="AE331" s="99"/>
      <c r="AF331" s="201" t="str">
        <f t="shared" si="119"/>
        <v>-</v>
      </c>
      <c r="AG331" s="219"/>
      <c r="AH331" s="220"/>
      <c r="AI331" s="121" t="str">
        <f t="shared" si="115"/>
        <v/>
      </c>
      <c r="AJ331" s="221"/>
      <c r="AK331" s="222"/>
      <c r="AL331" s="223"/>
      <c r="AM331" s="224">
        <f>IFERROR(INDEX(※編集不可※選択項目!$R$3:$R$51,MATCH(BQ331,※編集不可※選択項目!$T$3:$T$51,0)),0)</f>
        <v>0</v>
      </c>
      <c r="AN331" s="224" t="str">
        <f t="shared" si="122"/>
        <v/>
      </c>
      <c r="AO331" s="224" t="str">
        <f>IF(BR331=※編集不可※選択項目!$L$3,VLOOKUP('新規登録用（本体）'!U331,※編集不可※選択項目!$P$2:$R$13,3,TRUE),AP331)</f>
        <v/>
      </c>
      <c r="AP331" s="224" t="str">
        <f>IF(BR331=※編集不可※選択項目!$L$15,VLOOKUP('新規登録用（本体）'!U331,※編集不可※選択項目!$P$14:$R$25,3,TRUE),AQ331)</f>
        <v/>
      </c>
      <c r="AQ331" s="224" t="str">
        <f>IF(BR331=※編集不可※選択項目!$L$27,VLOOKUP('新規登録用（本体）'!U331,※編集不可※選択項目!$P$26:$R$41,3,TRUE),AR331)</f>
        <v/>
      </c>
      <c r="AR331" s="224" t="str">
        <f>IF(BR331=※編集不可※選択項目!$L$43,VLOOKUP('新規登録用（本体）'!U331,※編集不可※選択項目!$P$42:$R$46,3,TRUE),AS331)</f>
        <v/>
      </c>
      <c r="AS331" s="224" t="str">
        <f>IF(BR331=※編集不可※選択項目!$L$48,VLOOKUP('新規登録用（本体）'!U331,※編集不可※選択項目!$P$47:$R$51,3,TRUE),"")</f>
        <v/>
      </c>
      <c r="AT331" s="225">
        <f>IFERROR(VLOOKUP(Y331&amp;G331&amp;H331,※編集不可※選択項目!X:Y,2,FALSE),0)</f>
        <v>0</v>
      </c>
      <c r="AU331" s="224">
        <f t="shared" si="116"/>
        <v>0</v>
      </c>
      <c r="AV331" s="224">
        <f>IFERROR(INDEX(※編集不可※選択項目!$S$3:$S$51,MATCH(BQ331,※編集不可※選択項目!$T$3:$T$51,0)),0)</f>
        <v>0</v>
      </c>
      <c r="AW331" s="224" t="str">
        <f t="shared" si="123"/>
        <v/>
      </c>
      <c r="AX331" s="224" t="str">
        <f>IF(BR331=※編集不可※選択項目!$L$3,VLOOKUP('新規登録用（本体）'!U331,※編集不可※選択項目!$P$2:$S$13,4,TRUE),AY331)</f>
        <v/>
      </c>
      <c r="AY331" s="224" t="str">
        <f>IF(BR331=※編集不可※選択項目!$L$15,VLOOKUP('新規登録用（本体）'!U331,※編集不可※選択項目!$P$14:$S$25,4,TRUE),AZ331)</f>
        <v/>
      </c>
      <c r="AZ331" s="224" t="str">
        <f>IF(BR331=※編集不可※選択項目!$L$27,VLOOKUP('新規登録用（本体）'!U331,※編集不可※選択項目!$P$26:$S$41,4,TRUE),BA331)</f>
        <v/>
      </c>
      <c r="BA331" s="224" t="str">
        <f>IF(BR331=※編集不可※選択項目!$L$43,VLOOKUP('新規登録用（本体）'!U331,※編集不可※選択項目!$P$42:$S$46,4,TRUE),BB331)</f>
        <v/>
      </c>
      <c r="BB331" s="224" t="str">
        <f>IF(BR331=※編集不可※選択項目!$L$48,VLOOKUP('新規登録用（本体）'!U331,※編集不可※選択項目!$P$47:$S$51,4,TRUE),"")</f>
        <v/>
      </c>
      <c r="BC331" s="225">
        <f>IFERROR(VLOOKUP(Y331&amp;G331&amp;H331,※編集不可※選択項目!X:Y,2,FALSE),0)</f>
        <v>0</v>
      </c>
      <c r="BD331" s="225">
        <f t="shared" si="117"/>
        <v>0</v>
      </c>
      <c r="BE331" s="225"/>
      <c r="BF331" s="225"/>
      <c r="BG331" s="225"/>
      <c r="BH331" s="225" t="str">
        <f t="shared" si="124"/>
        <v/>
      </c>
      <c r="BI331" s="226">
        <f t="shared" si="125"/>
        <v>0</v>
      </c>
      <c r="BJ331" s="226">
        <f t="shared" si="126"/>
        <v>0</v>
      </c>
      <c r="BK331" s="262">
        <f t="shared" si="120"/>
        <v>0</v>
      </c>
      <c r="BL331" s="226">
        <f t="shared" si="109"/>
        <v>0</v>
      </c>
      <c r="BM331" s="226" t="str">
        <f t="shared" si="127"/>
        <v/>
      </c>
      <c r="BN331" s="227">
        <f t="shared" si="128"/>
        <v>0</v>
      </c>
      <c r="BO331" s="227">
        <f t="shared" si="110"/>
        <v>0</v>
      </c>
      <c r="BP331" s="208" t="str">
        <f t="shared" si="111"/>
        <v>＜従来枠＞0 ＜トップ性能枠＞0</v>
      </c>
      <c r="BQ331" s="208" t="str">
        <f>'新規登録用（本体）'!G331&amp;'新規登録用（本体）'!H331&amp;'新規登録用（本体）'!I331</f>
        <v/>
      </c>
      <c r="BR331" s="126" t="str">
        <f t="shared" si="129"/>
        <v/>
      </c>
      <c r="BS331" s="208" t="str">
        <f t="shared" si="130"/>
        <v/>
      </c>
      <c r="BT331" s="227">
        <f t="shared" si="118"/>
        <v>0</v>
      </c>
    </row>
    <row r="332" spans="1:72" s="208" customFormat="1" ht="25.35" customHeight="1" x14ac:dyDescent="0.2">
      <c r="A332" s="210">
        <f t="shared" si="112"/>
        <v>321</v>
      </c>
      <c r="B332" s="171" t="str">
        <f t="shared" si="131"/>
        <v/>
      </c>
      <c r="C332" s="44"/>
      <c r="D332" s="17" t="str">
        <f t="shared" si="113"/>
        <v/>
      </c>
      <c r="E332" s="17" t="str">
        <f t="shared" si="114"/>
        <v/>
      </c>
      <c r="F332" s="97"/>
      <c r="G332" s="16"/>
      <c r="H332" s="15"/>
      <c r="I332" s="17" t="str">
        <f>IF(OR(G332="",H332="",U332=""),"",IFERROR(VLOOKUP(G332&amp;H332&amp;U332,※編集不可※選択項目!$M$3:$R$51,5,FALSE),"該当なし"))</f>
        <v/>
      </c>
      <c r="J332" s="97"/>
      <c r="K332" s="15"/>
      <c r="L332" s="248"/>
      <c r="M332" s="15"/>
      <c r="N332" s="97"/>
      <c r="O332" s="97"/>
      <c r="P332" s="97"/>
      <c r="Q332" s="97"/>
      <c r="R332" s="97"/>
      <c r="S332" s="18" t="str">
        <f t="shared" si="121"/>
        <v/>
      </c>
      <c r="T332" s="15"/>
      <c r="U332" s="15"/>
      <c r="V332" s="15"/>
      <c r="W332" s="15"/>
      <c r="X332" s="15"/>
      <c r="Y332" s="15"/>
      <c r="Z332" s="16"/>
      <c r="AA332" s="16"/>
      <c r="AB332" s="101" t="str">
        <f>IF($C332&lt;&gt;"",※編集不可※選択項目!$J$2,"")</f>
        <v/>
      </c>
      <c r="AC332" s="23"/>
      <c r="AD332" s="97"/>
      <c r="AE332" s="99"/>
      <c r="AF332" s="201" t="str">
        <f t="shared" si="119"/>
        <v>-</v>
      </c>
      <c r="AG332" s="219"/>
      <c r="AH332" s="220"/>
      <c r="AI332" s="121" t="str">
        <f t="shared" si="115"/>
        <v/>
      </c>
      <c r="AJ332" s="221"/>
      <c r="AK332" s="222"/>
      <c r="AL332" s="223"/>
      <c r="AM332" s="224">
        <f>IFERROR(INDEX(※編集不可※選択項目!$R$3:$R$51,MATCH(BQ332,※編集不可※選択項目!$T$3:$T$51,0)),0)</f>
        <v>0</v>
      </c>
      <c r="AN332" s="224" t="str">
        <f t="shared" si="122"/>
        <v/>
      </c>
      <c r="AO332" s="224" t="str">
        <f>IF(BR332=※編集不可※選択項目!$L$3,VLOOKUP('新規登録用（本体）'!U332,※編集不可※選択項目!$P$2:$R$13,3,TRUE),AP332)</f>
        <v/>
      </c>
      <c r="AP332" s="224" t="str">
        <f>IF(BR332=※編集不可※選択項目!$L$15,VLOOKUP('新規登録用（本体）'!U332,※編集不可※選択項目!$P$14:$R$25,3,TRUE),AQ332)</f>
        <v/>
      </c>
      <c r="AQ332" s="224" t="str">
        <f>IF(BR332=※編集不可※選択項目!$L$27,VLOOKUP('新規登録用（本体）'!U332,※編集不可※選択項目!$P$26:$R$41,3,TRUE),AR332)</f>
        <v/>
      </c>
      <c r="AR332" s="224" t="str">
        <f>IF(BR332=※編集不可※選択項目!$L$43,VLOOKUP('新規登録用（本体）'!U332,※編集不可※選択項目!$P$42:$R$46,3,TRUE),AS332)</f>
        <v/>
      </c>
      <c r="AS332" s="224" t="str">
        <f>IF(BR332=※編集不可※選択項目!$L$48,VLOOKUP('新規登録用（本体）'!U332,※編集不可※選択項目!$P$47:$R$51,3,TRUE),"")</f>
        <v/>
      </c>
      <c r="AT332" s="225">
        <f>IFERROR(VLOOKUP(Y332&amp;G332&amp;H332,※編集不可※選択項目!X:Y,2,FALSE),0)</f>
        <v>0</v>
      </c>
      <c r="AU332" s="224">
        <f t="shared" si="116"/>
        <v>0</v>
      </c>
      <c r="AV332" s="224">
        <f>IFERROR(INDEX(※編集不可※選択項目!$S$3:$S$51,MATCH(BQ332,※編集不可※選択項目!$T$3:$T$51,0)),0)</f>
        <v>0</v>
      </c>
      <c r="AW332" s="224" t="str">
        <f t="shared" si="123"/>
        <v/>
      </c>
      <c r="AX332" s="224" t="str">
        <f>IF(BR332=※編集不可※選択項目!$L$3,VLOOKUP('新規登録用（本体）'!U332,※編集不可※選択項目!$P$2:$S$13,4,TRUE),AY332)</f>
        <v/>
      </c>
      <c r="AY332" s="224" t="str">
        <f>IF(BR332=※編集不可※選択項目!$L$15,VLOOKUP('新規登録用（本体）'!U332,※編集不可※選択項目!$P$14:$S$25,4,TRUE),AZ332)</f>
        <v/>
      </c>
      <c r="AZ332" s="224" t="str">
        <f>IF(BR332=※編集不可※選択項目!$L$27,VLOOKUP('新規登録用（本体）'!U332,※編集不可※選択項目!$P$26:$S$41,4,TRUE),BA332)</f>
        <v/>
      </c>
      <c r="BA332" s="224" t="str">
        <f>IF(BR332=※編集不可※選択項目!$L$43,VLOOKUP('新規登録用（本体）'!U332,※編集不可※選択項目!$P$42:$S$46,4,TRUE),BB332)</f>
        <v/>
      </c>
      <c r="BB332" s="224" t="str">
        <f>IF(BR332=※編集不可※選択項目!$L$48,VLOOKUP('新規登録用（本体）'!U332,※編集不可※選択項目!$P$47:$S$51,4,TRUE),"")</f>
        <v/>
      </c>
      <c r="BC332" s="225">
        <f>IFERROR(VLOOKUP(Y332&amp;G332&amp;H332,※編集不可※選択項目!X:Y,2,FALSE),0)</f>
        <v>0</v>
      </c>
      <c r="BD332" s="225">
        <f t="shared" si="117"/>
        <v>0</v>
      </c>
      <c r="BE332" s="225"/>
      <c r="BF332" s="225"/>
      <c r="BG332" s="225"/>
      <c r="BH332" s="225" t="str">
        <f t="shared" si="124"/>
        <v/>
      </c>
      <c r="BI332" s="226">
        <f t="shared" si="125"/>
        <v>0</v>
      </c>
      <c r="BJ332" s="226">
        <f t="shared" si="126"/>
        <v>0</v>
      </c>
      <c r="BK332" s="262">
        <f t="shared" si="120"/>
        <v>0</v>
      </c>
      <c r="BL332" s="226">
        <f t="shared" ref="BL332:BL395" si="132">IF(AND($J332&lt;&gt;"",COUNTIF($J332,"*■*")&gt;0,$AD332=""),1,0)</f>
        <v>0</v>
      </c>
      <c r="BM332" s="226" t="str">
        <f t="shared" si="127"/>
        <v/>
      </c>
      <c r="BN332" s="227">
        <f t="shared" si="128"/>
        <v>0</v>
      </c>
      <c r="BO332" s="227">
        <f t="shared" ref="BO332:BO395" si="133">IF(AND($T332&lt;&gt;"",$T332&lt;$AU332),1,0)</f>
        <v>0</v>
      </c>
      <c r="BP332" s="208" t="str">
        <f t="shared" ref="BP332:BP395" si="134">"＜従来枠＞"&amp;AU332&amp;" "&amp;"＜トップ性能枠＞"&amp;BD332</f>
        <v>＜従来枠＞0 ＜トップ性能枠＞0</v>
      </c>
      <c r="BQ332" s="208" t="str">
        <f>'新規登録用（本体）'!G332&amp;'新規登録用（本体）'!H332&amp;'新規登録用（本体）'!I332</f>
        <v/>
      </c>
      <c r="BR332" s="126" t="str">
        <f t="shared" si="129"/>
        <v/>
      </c>
      <c r="BS332" s="208" t="str">
        <f t="shared" si="130"/>
        <v/>
      </c>
      <c r="BT332" s="227">
        <f t="shared" si="118"/>
        <v>0</v>
      </c>
    </row>
    <row r="333" spans="1:72" s="208" customFormat="1" ht="25.35" customHeight="1" x14ac:dyDescent="0.2">
      <c r="A333" s="210">
        <f t="shared" ref="A333:A396" si="135">ROW()-11</f>
        <v>322</v>
      </c>
      <c r="B333" s="171" t="str">
        <f t="shared" si="131"/>
        <v/>
      </c>
      <c r="C333" s="44"/>
      <c r="D333" s="17" t="str">
        <f t="shared" ref="D333:D396" si="136">IF($C$2="","",IF($B333&lt;&gt;"",$C$2,""))</f>
        <v/>
      </c>
      <c r="E333" s="17" t="str">
        <f t="shared" ref="E333:E396" si="137">IF($F$2="","",IF($B333&lt;&gt;"",$F$2,""))</f>
        <v/>
      </c>
      <c r="F333" s="97"/>
      <c r="G333" s="16"/>
      <c r="H333" s="15"/>
      <c r="I333" s="17" t="str">
        <f>IF(OR(G333="",H333="",U333=""),"",IFERROR(VLOOKUP(G333&amp;H333&amp;U333,※編集不可※選択項目!$M$3:$R$51,5,FALSE),"該当なし"))</f>
        <v/>
      </c>
      <c r="J333" s="97"/>
      <c r="K333" s="15"/>
      <c r="L333" s="248"/>
      <c r="M333" s="15"/>
      <c r="N333" s="97"/>
      <c r="O333" s="97"/>
      <c r="P333" s="97"/>
      <c r="Q333" s="97"/>
      <c r="R333" s="97"/>
      <c r="S333" s="18" t="str">
        <f t="shared" si="121"/>
        <v/>
      </c>
      <c r="T333" s="15"/>
      <c r="U333" s="15"/>
      <c r="V333" s="15"/>
      <c r="W333" s="15"/>
      <c r="X333" s="15"/>
      <c r="Y333" s="15"/>
      <c r="Z333" s="16"/>
      <c r="AA333" s="16"/>
      <c r="AB333" s="101" t="str">
        <f>IF($C333&lt;&gt;"",※編集不可※選択項目!$J$2,"")</f>
        <v/>
      </c>
      <c r="AC333" s="23"/>
      <c r="AD333" s="97"/>
      <c r="AE333" s="99"/>
      <c r="AF333" s="201" t="str">
        <f t="shared" si="119"/>
        <v>-</v>
      </c>
      <c r="AG333" s="219"/>
      <c r="AH333" s="220"/>
      <c r="AI333" s="121" t="str">
        <f t="shared" ref="AI333:AI396" si="138">IF($F$2="","",IF(AND($B333&lt;&gt;"",$C$3="あり"),1,""))</f>
        <v/>
      </c>
      <c r="AJ333" s="221"/>
      <c r="AK333" s="222"/>
      <c r="AL333" s="223"/>
      <c r="AM333" s="224">
        <f>IFERROR(INDEX(※編集不可※選択項目!$R$3:$R$51,MATCH(BQ333,※編集不可※選択項目!$T$3:$T$51,0)),0)</f>
        <v>0</v>
      </c>
      <c r="AN333" s="224" t="str">
        <f t="shared" si="122"/>
        <v/>
      </c>
      <c r="AO333" s="224" t="str">
        <f>IF(BR333=※編集不可※選択項目!$L$3,VLOOKUP('新規登録用（本体）'!U333,※編集不可※選択項目!$P$2:$R$13,3,TRUE),AP333)</f>
        <v/>
      </c>
      <c r="AP333" s="224" t="str">
        <f>IF(BR333=※編集不可※選択項目!$L$15,VLOOKUP('新規登録用（本体）'!U333,※編集不可※選択項目!$P$14:$R$25,3,TRUE),AQ333)</f>
        <v/>
      </c>
      <c r="AQ333" s="224" t="str">
        <f>IF(BR333=※編集不可※選択項目!$L$27,VLOOKUP('新規登録用（本体）'!U333,※編集不可※選択項目!$P$26:$R$41,3,TRUE),AR333)</f>
        <v/>
      </c>
      <c r="AR333" s="224" t="str">
        <f>IF(BR333=※編集不可※選択項目!$L$43,VLOOKUP('新規登録用（本体）'!U333,※編集不可※選択項目!$P$42:$R$46,3,TRUE),AS333)</f>
        <v/>
      </c>
      <c r="AS333" s="224" t="str">
        <f>IF(BR333=※編集不可※選択項目!$L$48,VLOOKUP('新規登録用（本体）'!U333,※編集不可※選択項目!$P$47:$R$51,3,TRUE),"")</f>
        <v/>
      </c>
      <c r="AT333" s="225">
        <f>IFERROR(VLOOKUP(Y333&amp;G333&amp;H333,※編集不可※選択項目!X:Y,2,FALSE),0)</f>
        <v>0</v>
      </c>
      <c r="AU333" s="224">
        <f t="shared" ref="AU333:AU396" si="139">IFERROR(IF(I333="該当なし",_xlfn.IFNA(ROUNDDOWN(AN333*AT333,1),""),_xlfn.IFNA(ROUNDDOWN(AM333*AT333,1),"")),"")</f>
        <v>0</v>
      </c>
      <c r="AV333" s="224">
        <f>IFERROR(INDEX(※編集不可※選択項目!$S$3:$S$51,MATCH(BQ333,※編集不可※選択項目!$T$3:$T$51,0)),0)</f>
        <v>0</v>
      </c>
      <c r="AW333" s="224" t="str">
        <f t="shared" si="123"/>
        <v/>
      </c>
      <c r="AX333" s="224" t="str">
        <f>IF(BR333=※編集不可※選択項目!$L$3,VLOOKUP('新規登録用（本体）'!U333,※編集不可※選択項目!$P$2:$S$13,4,TRUE),AY333)</f>
        <v/>
      </c>
      <c r="AY333" s="224" t="str">
        <f>IF(BR333=※編集不可※選択項目!$L$15,VLOOKUP('新規登録用（本体）'!U333,※編集不可※選択項目!$P$14:$S$25,4,TRUE),AZ333)</f>
        <v/>
      </c>
      <c r="AZ333" s="224" t="str">
        <f>IF(BR333=※編集不可※選択項目!$L$27,VLOOKUP('新規登録用（本体）'!U333,※編集不可※選択項目!$P$26:$S$41,4,TRUE),BA333)</f>
        <v/>
      </c>
      <c r="BA333" s="224" t="str">
        <f>IF(BR333=※編集不可※選択項目!$L$43,VLOOKUP('新規登録用（本体）'!U333,※編集不可※選択項目!$P$42:$S$46,4,TRUE),BB333)</f>
        <v/>
      </c>
      <c r="BB333" s="224" t="str">
        <f>IF(BR333=※編集不可※選択項目!$L$48,VLOOKUP('新規登録用（本体）'!U333,※編集不可※選択項目!$P$47:$S$51,4,TRUE),"")</f>
        <v/>
      </c>
      <c r="BC333" s="225">
        <f>IFERROR(VLOOKUP(Y333&amp;G333&amp;H333,※編集不可※選択項目!X:Y,2,FALSE),0)</f>
        <v>0</v>
      </c>
      <c r="BD333" s="225">
        <f t="shared" ref="BD333:BD396" si="140">IFERROR(IF(I333="該当なし",_xlfn.IFNA(ROUNDDOWN(AW333*BC333,1),""),_xlfn.IFNA(ROUNDDOWN(AV333*BC333,1),"")), "")</f>
        <v>0</v>
      </c>
      <c r="BE333" s="225"/>
      <c r="BF333" s="225"/>
      <c r="BG333" s="225"/>
      <c r="BH333" s="225" t="str">
        <f t="shared" si="124"/>
        <v/>
      </c>
      <c r="BI333" s="226">
        <f t="shared" si="125"/>
        <v>0</v>
      </c>
      <c r="BJ333" s="226">
        <f t="shared" si="126"/>
        <v>0</v>
      </c>
      <c r="BK333" s="262">
        <f t="shared" si="120"/>
        <v>0</v>
      </c>
      <c r="BL333" s="226">
        <f t="shared" si="132"/>
        <v>0</v>
      </c>
      <c r="BM333" s="226" t="str">
        <f t="shared" si="127"/>
        <v/>
      </c>
      <c r="BN333" s="227">
        <f t="shared" si="128"/>
        <v>0</v>
      </c>
      <c r="BO333" s="227">
        <f t="shared" si="133"/>
        <v>0</v>
      </c>
      <c r="BP333" s="208" t="str">
        <f t="shared" si="134"/>
        <v>＜従来枠＞0 ＜トップ性能枠＞0</v>
      </c>
      <c r="BQ333" s="208" t="str">
        <f>'新規登録用（本体）'!G333&amp;'新規登録用（本体）'!H333&amp;'新規登録用（本体）'!I333</f>
        <v/>
      </c>
      <c r="BR333" s="126" t="str">
        <f t="shared" si="129"/>
        <v/>
      </c>
      <c r="BS333" s="208" t="str">
        <f t="shared" si="130"/>
        <v/>
      </c>
      <c r="BT333" s="227">
        <f t="shared" ref="BT333:BT396" si="141">IF(BS333="",0,COUNTIF($BS$12:$BS$1011,BS333))</f>
        <v>0</v>
      </c>
    </row>
    <row r="334" spans="1:72" s="208" customFormat="1" ht="25.35" customHeight="1" x14ac:dyDescent="0.2">
      <c r="A334" s="210">
        <f t="shared" si="135"/>
        <v>323</v>
      </c>
      <c r="B334" s="171" t="str">
        <f t="shared" si="131"/>
        <v/>
      </c>
      <c r="C334" s="44"/>
      <c r="D334" s="17" t="str">
        <f t="shared" si="136"/>
        <v/>
      </c>
      <c r="E334" s="17" t="str">
        <f t="shared" si="137"/>
        <v/>
      </c>
      <c r="F334" s="97"/>
      <c r="G334" s="16"/>
      <c r="H334" s="15"/>
      <c r="I334" s="17" t="str">
        <f>IF(OR(G334="",H334="",U334=""),"",IFERROR(VLOOKUP(G334&amp;H334&amp;U334,※編集不可※選択項目!$M$3:$R$51,5,FALSE),"該当なし"))</f>
        <v/>
      </c>
      <c r="J334" s="97"/>
      <c r="K334" s="15"/>
      <c r="L334" s="248"/>
      <c r="M334" s="15"/>
      <c r="N334" s="97"/>
      <c r="O334" s="97"/>
      <c r="P334" s="97"/>
      <c r="Q334" s="97"/>
      <c r="R334" s="97"/>
      <c r="S334" s="18" t="str">
        <f t="shared" si="121"/>
        <v/>
      </c>
      <c r="T334" s="15"/>
      <c r="U334" s="15"/>
      <c r="V334" s="15"/>
      <c r="W334" s="15"/>
      <c r="X334" s="15"/>
      <c r="Y334" s="15"/>
      <c r="Z334" s="16"/>
      <c r="AA334" s="16"/>
      <c r="AB334" s="101" t="str">
        <f>IF($C334&lt;&gt;"",※編集不可※選択項目!$J$2,"")</f>
        <v/>
      </c>
      <c r="AC334" s="23"/>
      <c r="AD334" s="97"/>
      <c r="AE334" s="99"/>
      <c r="AF334" s="201" t="str">
        <f t="shared" ref="AF334:AF397" si="142">IF($C$3&lt;&gt;"あり", "-", IF(AND(Z334="可", OR(M334&lt;&gt;"連結", T334&gt;=BD334)), "トップ性能枠対象", "-"))</f>
        <v>-</v>
      </c>
      <c r="AG334" s="219"/>
      <c r="AH334" s="220"/>
      <c r="AI334" s="121" t="str">
        <f t="shared" si="138"/>
        <v/>
      </c>
      <c r="AJ334" s="221"/>
      <c r="AK334" s="222"/>
      <c r="AL334" s="223"/>
      <c r="AM334" s="224">
        <f>IFERROR(INDEX(※編集不可※選択項目!$R$3:$R$51,MATCH(BQ334,※編集不可※選択項目!$T$3:$T$51,0)),0)</f>
        <v>0</v>
      </c>
      <c r="AN334" s="224" t="str">
        <f t="shared" si="122"/>
        <v/>
      </c>
      <c r="AO334" s="224" t="str">
        <f>IF(BR334=※編集不可※選択項目!$L$3,VLOOKUP('新規登録用（本体）'!U334,※編集不可※選択項目!$P$2:$R$13,3,TRUE),AP334)</f>
        <v/>
      </c>
      <c r="AP334" s="224" t="str">
        <f>IF(BR334=※編集不可※選択項目!$L$15,VLOOKUP('新規登録用（本体）'!U334,※編集不可※選択項目!$P$14:$R$25,3,TRUE),AQ334)</f>
        <v/>
      </c>
      <c r="AQ334" s="224" t="str">
        <f>IF(BR334=※編集不可※選択項目!$L$27,VLOOKUP('新規登録用（本体）'!U334,※編集不可※選択項目!$P$26:$R$41,3,TRUE),AR334)</f>
        <v/>
      </c>
      <c r="AR334" s="224" t="str">
        <f>IF(BR334=※編集不可※選択項目!$L$43,VLOOKUP('新規登録用（本体）'!U334,※編集不可※選択項目!$P$42:$R$46,3,TRUE),AS334)</f>
        <v/>
      </c>
      <c r="AS334" s="224" t="str">
        <f>IF(BR334=※編集不可※選択項目!$L$48,VLOOKUP('新規登録用（本体）'!U334,※編集不可※選択項目!$P$47:$R$51,3,TRUE),"")</f>
        <v/>
      </c>
      <c r="AT334" s="225">
        <f>IFERROR(VLOOKUP(Y334&amp;G334&amp;H334,※編集不可※選択項目!X:Y,2,FALSE),0)</f>
        <v>0</v>
      </c>
      <c r="AU334" s="224">
        <f t="shared" si="139"/>
        <v>0</v>
      </c>
      <c r="AV334" s="224">
        <f>IFERROR(INDEX(※編集不可※選択項目!$S$3:$S$51,MATCH(BQ334,※編集不可※選択項目!$T$3:$T$51,0)),0)</f>
        <v>0</v>
      </c>
      <c r="AW334" s="224" t="str">
        <f t="shared" si="123"/>
        <v/>
      </c>
      <c r="AX334" s="224" t="str">
        <f>IF(BR334=※編集不可※選択項目!$L$3,VLOOKUP('新規登録用（本体）'!U334,※編集不可※選択項目!$P$2:$S$13,4,TRUE),AY334)</f>
        <v/>
      </c>
      <c r="AY334" s="224" t="str">
        <f>IF(BR334=※編集不可※選択項目!$L$15,VLOOKUP('新規登録用（本体）'!U334,※編集不可※選択項目!$P$14:$S$25,4,TRUE),AZ334)</f>
        <v/>
      </c>
      <c r="AZ334" s="224" t="str">
        <f>IF(BR334=※編集不可※選択項目!$L$27,VLOOKUP('新規登録用（本体）'!U334,※編集不可※選択項目!$P$26:$S$41,4,TRUE),BA334)</f>
        <v/>
      </c>
      <c r="BA334" s="224" t="str">
        <f>IF(BR334=※編集不可※選択項目!$L$43,VLOOKUP('新規登録用（本体）'!U334,※編集不可※選択項目!$P$42:$S$46,4,TRUE),BB334)</f>
        <v/>
      </c>
      <c r="BB334" s="224" t="str">
        <f>IF(BR334=※編集不可※選択項目!$L$48,VLOOKUP('新規登録用（本体）'!U334,※編集不可※選択項目!$P$47:$S$51,4,TRUE),"")</f>
        <v/>
      </c>
      <c r="BC334" s="225">
        <f>IFERROR(VLOOKUP(Y334&amp;G334&amp;H334,※編集不可※選択項目!X:Y,2,FALSE),0)</f>
        <v>0</v>
      </c>
      <c r="BD334" s="225">
        <f t="shared" si="140"/>
        <v>0</v>
      </c>
      <c r="BE334" s="225"/>
      <c r="BF334" s="225"/>
      <c r="BG334" s="225"/>
      <c r="BH334" s="225" t="str">
        <f t="shared" si="124"/>
        <v/>
      </c>
      <c r="BI334" s="226">
        <f t="shared" si="125"/>
        <v>0</v>
      </c>
      <c r="BJ334" s="226">
        <f t="shared" si="126"/>
        <v>0</v>
      </c>
      <c r="BK334" s="262">
        <f t="shared" ref="BK334:BK397" si="143">IF(AND($C334&lt;&gt;"",$C$3="あり",OR(M334="連結",T334&gt;=BD334),Z334=""),1,0)</f>
        <v>0</v>
      </c>
      <c r="BL334" s="226">
        <f t="shared" si="132"/>
        <v>0</v>
      </c>
      <c r="BM334" s="226" t="str">
        <f t="shared" si="127"/>
        <v/>
      </c>
      <c r="BN334" s="227">
        <f t="shared" si="128"/>
        <v>0</v>
      </c>
      <c r="BO334" s="227">
        <f t="shared" si="133"/>
        <v>0</v>
      </c>
      <c r="BP334" s="208" t="str">
        <f t="shared" si="134"/>
        <v>＜従来枠＞0 ＜トップ性能枠＞0</v>
      </c>
      <c r="BQ334" s="208" t="str">
        <f>'新規登録用（本体）'!G334&amp;'新規登録用（本体）'!H334&amp;'新規登録用（本体）'!I334</f>
        <v/>
      </c>
      <c r="BR334" s="126" t="str">
        <f t="shared" si="129"/>
        <v/>
      </c>
      <c r="BS334" s="208" t="str">
        <f t="shared" si="130"/>
        <v/>
      </c>
      <c r="BT334" s="227">
        <f t="shared" si="141"/>
        <v>0</v>
      </c>
    </row>
    <row r="335" spans="1:72" s="208" customFormat="1" ht="25.35" customHeight="1" x14ac:dyDescent="0.2">
      <c r="A335" s="210">
        <f t="shared" si="135"/>
        <v>324</v>
      </c>
      <c r="B335" s="171" t="str">
        <f t="shared" si="131"/>
        <v/>
      </c>
      <c r="C335" s="44"/>
      <c r="D335" s="17" t="str">
        <f t="shared" si="136"/>
        <v/>
      </c>
      <c r="E335" s="17" t="str">
        <f t="shared" si="137"/>
        <v/>
      </c>
      <c r="F335" s="97"/>
      <c r="G335" s="16"/>
      <c r="H335" s="15"/>
      <c r="I335" s="17" t="str">
        <f>IF(OR(G335="",H335="",U335=""),"",IFERROR(VLOOKUP(G335&amp;H335&amp;U335,※編集不可※選択項目!$M$3:$R$51,5,FALSE),"該当なし"))</f>
        <v/>
      </c>
      <c r="J335" s="97"/>
      <c r="K335" s="15"/>
      <c r="L335" s="248"/>
      <c r="M335" s="15"/>
      <c r="N335" s="97"/>
      <c r="O335" s="97"/>
      <c r="P335" s="97"/>
      <c r="Q335" s="97"/>
      <c r="R335" s="97"/>
      <c r="S335" s="18" t="str">
        <f t="shared" si="121"/>
        <v/>
      </c>
      <c r="T335" s="15"/>
      <c r="U335" s="15"/>
      <c r="V335" s="15"/>
      <c r="W335" s="15"/>
      <c r="X335" s="15"/>
      <c r="Y335" s="15"/>
      <c r="Z335" s="16"/>
      <c r="AA335" s="16"/>
      <c r="AB335" s="101" t="str">
        <f>IF($C335&lt;&gt;"",※編集不可※選択項目!$J$2,"")</f>
        <v/>
      </c>
      <c r="AC335" s="23"/>
      <c r="AD335" s="97"/>
      <c r="AE335" s="99"/>
      <c r="AF335" s="201" t="str">
        <f t="shared" si="142"/>
        <v>-</v>
      </c>
      <c r="AG335" s="219"/>
      <c r="AH335" s="220"/>
      <c r="AI335" s="121" t="str">
        <f t="shared" si="138"/>
        <v/>
      </c>
      <c r="AJ335" s="221"/>
      <c r="AK335" s="222"/>
      <c r="AL335" s="223"/>
      <c r="AM335" s="224">
        <f>IFERROR(INDEX(※編集不可※選択項目!$R$3:$R$51,MATCH(BQ335,※編集不可※選択項目!$T$3:$T$51,0)),0)</f>
        <v>0</v>
      </c>
      <c r="AN335" s="224" t="str">
        <f t="shared" si="122"/>
        <v/>
      </c>
      <c r="AO335" s="224" t="str">
        <f>IF(BR335=※編集不可※選択項目!$L$3,VLOOKUP('新規登録用（本体）'!U335,※編集不可※選択項目!$P$2:$R$13,3,TRUE),AP335)</f>
        <v/>
      </c>
      <c r="AP335" s="224" t="str">
        <f>IF(BR335=※編集不可※選択項目!$L$15,VLOOKUP('新規登録用（本体）'!U335,※編集不可※選択項目!$P$14:$R$25,3,TRUE),AQ335)</f>
        <v/>
      </c>
      <c r="AQ335" s="224" t="str">
        <f>IF(BR335=※編集不可※選択項目!$L$27,VLOOKUP('新規登録用（本体）'!U335,※編集不可※選択項目!$P$26:$R$41,3,TRUE),AR335)</f>
        <v/>
      </c>
      <c r="AR335" s="224" t="str">
        <f>IF(BR335=※編集不可※選択項目!$L$43,VLOOKUP('新規登録用（本体）'!U335,※編集不可※選択項目!$P$42:$R$46,3,TRUE),AS335)</f>
        <v/>
      </c>
      <c r="AS335" s="224" t="str">
        <f>IF(BR335=※編集不可※選択項目!$L$48,VLOOKUP('新規登録用（本体）'!U335,※編集不可※選択項目!$P$47:$R$51,3,TRUE),"")</f>
        <v/>
      </c>
      <c r="AT335" s="225">
        <f>IFERROR(VLOOKUP(Y335&amp;G335&amp;H335,※編集不可※選択項目!X:Y,2,FALSE),0)</f>
        <v>0</v>
      </c>
      <c r="AU335" s="224">
        <f t="shared" si="139"/>
        <v>0</v>
      </c>
      <c r="AV335" s="224">
        <f>IFERROR(INDEX(※編集不可※選択項目!$S$3:$S$51,MATCH(BQ335,※編集不可※選択項目!$T$3:$T$51,0)),0)</f>
        <v>0</v>
      </c>
      <c r="AW335" s="224" t="str">
        <f t="shared" si="123"/>
        <v/>
      </c>
      <c r="AX335" s="224" t="str">
        <f>IF(BR335=※編集不可※選択項目!$L$3,VLOOKUP('新規登録用（本体）'!U335,※編集不可※選択項目!$P$2:$S$13,4,TRUE),AY335)</f>
        <v/>
      </c>
      <c r="AY335" s="224" t="str">
        <f>IF(BR335=※編集不可※選択項目!$L$15,VLOOKUP('新規登録用（本体）'!U335,※編集不可※選択項目!$P$14:$S$25,4,TRUE),AZ335)</f>
        <v/>
      </c>
      <c r="AZ335" s="224" t="str">
        <f>IF(BR335=※編集不可※選択項目!$L$27,VLOOKUP('新規登録用（本体）'!U335,※編集不可※選択項目!$P$26:$S$41,4,TRUE),BA335)</f>
        <v/>
      </c>
      <c r="BA335" s="224" t="str">
        <f>IF(BR335=※編集不可※選択項目!$L$43,VLOOKUP('新規登録用（本体）'!U335,※編集不可※選択項目!$P$42:$S$46,4,TRUE),BB335)</f>
        <v/>
      </c>
      <c r="BB335" s="224" t="str">
        <f>IF(BR335=※編集不可※選択項目!$L$48,VLOOKUP('新規登録用（本体）'!U335,※編集不可※選択項目!$P$47:$S$51,4,TRUE),"")</f>
        <v/>
      </c>
      <c r="BC335" s="225">
        <f>IFERROR(VLOOKUP(Y335&amp;G335&amp;H335,※編集不可※選択項目!X:Y,2,FALSE),0)</f>
        <v>0</v>
      </c>
      <c r="BD335" s="225">
        <f t="shared" si="140"/>
        <v>0</v>
      </c>
      <c r="BE335" s="225"/>
      <c r="BF335" s="225"/>
      <c r="BG335" s="225"/>
      <c r="BH335" s="225" t="str">
        <f t="shared" si="124"/>
        <v/>
      </c>
      <c r="BI335" s="226">
        <f t="shared" si="125"/>
        <v>0</v>
      </c>
      <c r="BJ335" s="226">
        <f t="shared" si="126"/>
        <v>0</v>
      </c>
      <c r="BK335" s="262">
        <f t="shared" si="143"/>
        <v>0</v>
      </c>
      <c r="BL335" s="226">
        <f t="shared" si="132"/>
        <v>0</v>
      </c>
      <c r="BM335" s="226" t="str">
        <f t="shared" si="127"/>
        <v/>
      </c>
      <c r="BN335" s="227">
        <f t="shared" si="128"/>
        <v>0</v>
      </c>
      <c r="BO335" s="227">
        <f t="shared" si="133"/>
        <v>0</v>
      </c>
      <c r="BP335" s="208" t="str">
        <f t="shared" si="134"/>
        <v>＜従来枠＞0 ＜トップ性能枠＞0</v>
      </c>
      <c r="BQ335" s="208" t="str">
        <f>'新規登録用（本体）'!G335&amp;'新規登録用（本体）'!H335&amp;'新規登録用（本体）'!I335</f>
        <v/>
      </c>
      <c r="BR335" s="126" t="str">
        <f t="shared" si="129"/>
        <v/>
      </c>
      <c r="BS335" s="208" t="str">
        <f t="shared" si="130"/>
        <v/>
      </c>
      <c r="BT335" s="227">
        <f t="shared" si="141"/>
        <v>0</v>
      </c>
    </row>
    <row r="336" spans="1:72" s="208" customFormat="1" ht="25.35" customHeight="1" x14ac:dyDescent="0.2">
      <c r="A336" s="210">
        <f t="shared" si="135"/>
        <v>325</v>
      </c>
      <c r="B336" s="171" t="str">
        <f t="shared" si="131"/>
        <v/>
      </c>
      <c r="C336" s="44"/>
      <c r="D336" s="17" t="str">
        <f t="shared" si="136"/>
        <v/>
      </c>
      <c r="E336" s="17" t="str">
        <f t="shared" si="137"/>
        <v/>
      </c>
      <c r="F336" s="97"/>
      <c r="G336" s="16"/>
      <c r="H336" s="15"/>
      <c r="I336" s="17" t="str">
        <f>IF(OR(G336="",H336="",U336=""),"",IFERROR(VLOOKUP(G336&amp;H336&amp;U336,※編集不可※選択項目!$M$3:$R$51,5,FALSE),"該当なし"))</f>
        <v/>
      </c>
      <c r="J336" s="97"/>
      <c r="K336" s="15"/>
      <c r="L336" s="248"/>
      <c r="M336" s="15"/>
      <c r="N336" s="97"/>
      <c r="O336" s="97"/>
      <c r="P336" s="97"/>
      <c r="Q336" s="97"/>
      <c r="R336" s="97"/>
      <c r="S336" s="18" t="str">
        <f t="shared" ref="S336:S399" si="144">IF($M336="連結","連結前のすべての室外機が、基準を満たしていること",IF(AND(AU336="",BD336=""),"",IF(U336="","",BP336)))</f>
        <v/>
      </c>
      <c r="T336" s="15"/>
      <c r="U336" s="15"/>
      <c r="V336" s="15"/>
      <c r="W336" s="15"/>
      <c r="X336" s="15"/>
      <c r="Y336" s="15"/>
      <c r="Z336" s="16"/>
      <c r="AA336" s="16"/>
      <c r="AB336" s="101" t="str">
        <f>IF($C336&lt;&gt;"",※編集不可※選択項目!$J$2,"")</f>
        <v/>
      </c>
      <c r="AC336" s="23"/>
      <c r="AD336" s="97"/>
      <c r="AE336" s="99"/>
      <c r="AF336" s="201" t="str">
        <f t="shared" si="142"/>
        <v>-</v>
      </c>
      <c r="AG336" s="219"/>
      <c r="AH336" s="220"/>
      <c r="AI336" s="121" t="str">
        <f t="shared" si="138"/>
        <v/>
      </c>
      <c r="AJ336" s="221"/>
      <c r="AK336" s="222"/>
      <c r="AL336" s="223"/>
      <c r="AM336" s="224">
        <f>IFERROR(INDEX(※編集不可※選択項目!$R$3:$R$51,MATCH(BQ336,※編集不可※選択項目!$T$3:$T$51,0)),0)</f>
        <v>0</v>
      </c>
      <c r="AN336" s="224" t="str">
        <f t="shared" si="122"/>
        <v/>
      </c>
      <c r="AO336" s="224" t="str">
        <f>IF(BR336=※編集不可※選択項目!$L$3,VLOOKUP('新規登録用（本体）'!U336,※編集不可※選択項目!$P$2:$R$13,3,TRUE),AP336)</f>
        <v/>
      </c>
      <c r="AP336" s="224" t="str">
        <f>IF(BR336=※編集不可※選択項目!$L$15,VLOOKUP('新規登録用（本体）'!U336,※編集不可※選択項目!$P$14:$R$25,3,TRUE),AQ336)</f>
        <v/>
      </c>
      <c r="AQ336" s="224" t="str">
        <f>IF(BR336=※編集不可※選択項目!$L$27,VLOOKUP('新規登録用（本体）'!U336,※編集不可※選択項目!$P$26:$R$41,3,TRUE),AR336)</f>
        <v/>
      </c>
      <c r="AR336" s="224" t="str">
        <f>IF(BR336=※編集不可※選択項目!$L$43,VLOOKUP('新規登録用（本体）'!U336,※編集不可※選択項目!$P$42:$R$46,3,TRUE),AS336)</f>
        <v/>
      </c>
      <c r="AS336" s="224" t="str">
        <f>IF(BR336=※編集不可※選択項目!$L$48,VLOOKUP('新規登録用（本体）'!U336,※編集不可※選択項目!$P$47:$R$51,3,TRUE),"")</f>
        <v/>
      </c>
      <c r="AT336" s="225">
        <f>IFERROR(VLOOKUP(Y336&amp;G336&amp;H336,※編集不可※選択項目!X:Y,2,FALSE),0)</f>
        <v>0</v>
      </c>
      <c r="AU336" s="224">
        <f t="shared" si="139"/>
        <v>0</v>
      </c>
      <c r="AV336" s="224">
        <f>IFERROR(INDEX(※編集不可※選択項目!$S$3:$S$51,MATCH(BQ336,※編集不可※選択項目!$T$3:$T$51,0)),0)</f>
        <v>0</v>
      </c>
      <c r="AW336" s="224" t="str">
        <f t="shared" si="123"/>
        <v/>
      </c>
      <c r="AX336" s="224" t="str">
        <f>IF(BR336=※編集不可※選択項目!$L$3,VLOOKUP('新規登録用（本体）'!U336,※編集不可※選択項目!$P$2:$S$13,4,TRUE),AY336)</f>
        <v/>
      </c>
      <c r="AY336" s="224" t="str">
        <f>IF(BR336=※編集不可※選択項目!$L$15,VLOOKUP('新規登録用（本体）'!U336,※編集不可※選択項目!$P$14:$S$25,4,TRUE),AZ336)</f>
        <v/>
      </c>
      <c r="AZ336" s="224" t="str">
        <f>IF(BR336=※編集不可※選択項目!$L$27,VLOOKUP('新規登録用（本体）'!U336,※編集不可※選択項目!$P$26:$S$41,4,TRUE),BA336)</f>
        <v/>
      </c>
      <c r="BA336" s="224" t="str">
        <f>IF(BR336=※編集不可※選択項目!$L$43,VLOOKUP('新規登録用（本体）'!U336,※編集不可※選択項目!$P$42:$S$46,4,TRUE),BB336)</f>
        <v/>
      </c>
      <c r="BB336" s="224" t="str">
        <f>IF(BR336=※編集不可※選択項目!$L$48,VLOOKUP('新規登録用（本体）'!U336,※編集不可※選択項目!$P$47:$S$51,4,TRUE),"")</f>
        <v/>
      </c>
      <c r="BC336" s="225">
        <f>IFERROR(VLOOKUP(Y336&amp;G336&amp;H336,※編集不可※選択項目!X:Y,2,FALSE),0)</f>
        <v>0</v>
      </c>
      <c r="BD336" s="225">
        <f t="shared" si="140"/>
        <v>0</v>
      </c>
      <c r="BE336" s="225"/>
      <c r="BF336" s="225"/>
      <c r="BG336" s="225"/>
      <c r="BH336" s="225" t="str">
        <f t="shared" si="124"/>
        <v/>
      </c>
      <c r="BI336" s="226">
        <f t="shared" si="125"/>
        <v>0</v>
      </c>
      <c r="BJ336" s="226">
        <f t="shared" si="126"/>
        <v>0</v>
      </c>
      <c r="BK336" s="262">
        <f t="shared" si="143"/>
        <v>0</v>
      </c>
      <c r="BL336" s="226">
        <f t="shared" si="132"/>
        <v>0</v>
      </c>
      <c r="BM336" s="226" t="str">
        <f t="shared" si="127"/>
        <v/>
      </c>
      <c r="BN336" s="227">
        <f t="shared" si="128"/>
        <v>0</v>
      </c>
      <c r="BO336" s="227">
        <f t="shared" si="133"/>
        <v>0</v>
      </c>
      <c r="BP336" s="208" t="str">
        <f t="shared" si="134"/>
        <v>＜従来枠＞0 ＜トップ性能枠＞0</v>
      </c>
      <c r="BQ336" s="208" t="str">
        <f>'新規登録用（本体）'!G336&amp;'新規登録用（本体）'!H336&amp;'新規登録用（本体）'!I336</f>
        <v/>
      </c>
      <c r="BR336" s="126" t="str">
        <f t="shared" si="129"/>
        <v/>
      </c>
      <c r="BS336" s="208" t="str">
        <f t="shared" si="130"/>
        <v/>
      </c>
      <c r="BT336" s="227">
        <f t="shared" si="141"/>
        <v>0</v>
      </c>
    </row>
    <row r="337" spans="1:72" s="208" customFormat="1" ht="25.35" customHeight="1" x14ac:dyDescent="0.2">
      <c r="A337" s="210">
        <f t="shared" si="135"/>
        <v>326</v>
      </c>
      <c r="B337" s="171" t="str">
        <f t="shared" si="131"/>
        <v/>
      </c>
      <c r="C337" s="44"/>
      <c r="D337" s="17" t="str">
        <f t="shared" si="136"/>
        <v/>
      </c>
      <c r="E337" s="17" t="str">
        <f t="shared" si="137"/>
        <v/>
      </c>
      <c r="F337" s="97"/>
      <c r="G337" s="16"/>
      <c r="H337" s="15"/>
      <c r="I337" s="17" t="str">
        <f>IF(OR(G337="",H337="",U337=""),"",IFERROR(VLOOKUP(G337&amp;H337&amp;U337,※編集不可※選択項目!$M$3:$R$51,5,FALSE),"該当なし"))</f>
        <v/>
      </c>
      <c r="J337" s="97"/>
      <c r="K337" s="15"/>
      <c r="L337" s="248"/>
      <c r="M337" s="15"/>
      <c r="N337" s="97"/>
      <c r="O337" s="97"/>
      <c r="P337" s="97"/>
      <c r="Q337" s="97"/>
      <c r="R337" s="97"/>
      <c r="S337" s="18" t="str">
        <f t="shared" si="144"/>
        <v/>
      </c>
      <c r="T337" s="15"/>
      <c r="U337" s="15"/>
      <c r="V337" s="15"/>
      <c r="W337" s="15"/>
      <c r="X337" s="15"/>
      <c r="Y337" s="15"/>
      <c r="Z337" s="16"/>
      <c r="AA337" s="16"/>
      <c r="AB337" s="101" t="str">
        <f>IF($C337&lt;&gt;"",※編集不可※選択項目!$J$2,"")</f>
        <v/>
      </c>
      <c r="AC337" s="23"/>
      <c r="AD337" s="97"/>
      <c r="AE337" s="99"/>
      <c r="AF337" s="201" t="str">
        <f t="shared" si="142"/>
        <v>-</v>
      </c>
      <c r="AG337" s="219"/>
      <c r="AH337" s="220"/>
      <c r="AI337" s="121" t="str">
        <f t="shared" si="138"/>
        <v/>
      </c>
      <c r="AJ337" s="221"/>
      <c r="AK337" s="222"/>
      <c r="AL337" s="223"/>
      <c r="AM337" s="224">
        <f>IFERROR(INDEX(※編集不可※選択項目!$R$3:$R$51,MATCH(BQ337,※編集不可※選択項目!$T$3:$T$51,0)),0)</f>
        <v>0</v>
      </c>
      <c r="AN337" s="224" t="str">
        <f t="shared" si="122"/>
        <v/>
      </c>
      <c r="AO337" s="224" t="str">
        <f>IF(BR337=※編集不可※選択項目!$L$3,VLOOKUP('新規登録用（本体）'!U337,※編集不可※選択項目!$P$2:$R$13,3,TRUE),AP337)</f>
        <v/>
      </c>
      <c r="AP337" s="224" t="str">
        <f>IF(BR337=※編集不可※選択項目!$L$15,VLOOKUP('新規登録用（本体）'!U337,※編集不可※選択項目!$P$14:$R$25,3,TRUE),AQ337)</f>
        <v/>
      </c>
      <c r="AQ337" s="224" t="str">
        <f>IF(BR337=※編集不可※選択項目!$L$27,VLOOKUP('新規登録用（本体）'!U337,※編集不可※選択項目!$P$26:$R$41,3,TRUE),AR337)</f>
        <v/>
      </c>
      <c r="AR337" s="224" t="str">
        <f>IF(BR337=※編集不可※選択項目!$L$43,VLOOKUP('新規登録用（本体）'!U337,※編集不可※選択項目!$P$42:$R$46,3,TRUE),AS337)</f>
        <v/>
      </c>
      <c r="AS337" s="224" t="str">
        <f>IF(BR337=※編集不可※選択項目!$L$48,VLOOKUP('新規登録用（本体）'!U337,※編集不可※選択項目!$P$47:$R$51,3,TRUE),"")</f>
        <v/>
      </c>
      <c r="AT337" s="225">
        <f>IFERROR(VLOOKUP(Y337&amp;G337&amp;H337,※編集不可※選択項目!X:Y,2,FALSE),0)</f>
        <v>0</v>
      </c>
      <c r="AU337" s="224">
        <f t="shared" si="139"/>
        <v>0</v>
      </c>
      <c r="AV337" s="224">
        <f>IFERROR(INDEX(※編集不可※選択項目!$S$3:$S$51,MATCH(BQ337,※編集不可※選択項目!$T$3:$T$51,0)),0)</f>
        <v>0</v>
      </c>
      <c r="AW337" s="224" t="str">
        <f t="shared" si="123"/>
        <v/>
      </c>
      <c r="AX337" s="224" t="str">
        <f>IF(BR337=※編集不可※選択項目!$L$3,VLOOKUP('新規登録用（本体）'!U337,※編集不可※選択項目!$P$2:$S$13,4,TRUE),AY337)</f>
        <v/>
      </c>
      <c r="AY337" s="224" t="str">
        <f>IF(BR337=※編集不可※選択項目!$L$15,VLOOKUP('新規登録用（本体）'!U337,※編集不可※選択項目!$P$14:$S$25,4,TRUE),AZ337)</f>
        <v/>
      </c>
      <c r="AZ337" s="224" t="str">
        <f>IF(BR337=※編集不可※選択項目!$L$27,VLOOKUP('新規登録用（本体）'!U337,※編集不可※選択項目!$P$26:$S$41,4,TRUE),BA337)</f>
        <v/>
      </c>
      <c r="BA337" s="224" t="str">
        <f>IF(BR337=※編集不可※選択項目!$L$43,VLOOKUP('新規登録用（本体）'!U337,※編集不可※選択項目!$P$42:$S$46,4,TRUE),BB337)</f>
        <v/>
      </c>
      <c r="BB337" s="224" t="str">
        <f>IF(BR337=※編集不可※選択項目!$L$48,VLOOKUP('新規登録用（本体）'!U337,※編集不可※選択項目!$P$47:$S$51,4,TRUE),"")</f>
        <v/>
      </c>
      <c r="BC337" s="225">
        <f>IFERROR(VLOOKUP(Y337&amp;G337&amp;H337,※編集不可※選択項目!X:Y,2,FALSE),0)</f>
        <v>0</v>
      </c>
      <c r="BD337" s="225">
        <f t="shared" si="140"/>
        <v>0</v>
      </c>
      <c r="BE337" s="225"/>
      <c r="BF337" s="225"/>
      <c r="BG337" s="225"/>
      <c r="BH337" s="225" t="str">
        <f t="shared" si="124"/>
        <v/>
      </c>
      <c r="BI337" s="226">
        <f t="shared" si="125"/>
        <v>0</v>
      </c>
      <c r="BJ337" s="226">
        <f t="shared" si="126"/>
        <v>0</v>
      </c>
      <c r="BK337" s="262">
        <f t="shared" si="143"/>
        <v>0</v>
      </c>
      <c r="BL337" s="226">
        <f t="shared" si="132"/>
        <v>0</v>
      </c>
      <c r="BM337" s="226" t="str">
        <f t="shared" si="127"/>
        <v/>
      </c>
      <c r="BN337" s="227">
        <f t="shared" si="128"/>
        <v>0</v>
      </c>
      <c r="BO337" s="227">
        <f t="shared" si="133"/>
        <v>0</v>
      </c>
      <c r="BP337" s="208" t="str">
        <f t="shared" si="134"/>
        <v>＜従来枠＞0 ＜トップ性能枠＞0</v>
      </c>
      <c r="BQ337" s="208" t="str">
        <f>'新規登録用（本体）'!G337&amp;'新規登録用（本体）'!H337&amp;'新規登録用（本体）'!I337</f>
        <v/>
      </c>
      <c r="BR337" s="126" t="str">
        <f t="shared" si="129"/>
        <v/>
      </c>
      <c r="BS337" s="208" t="str">
        <f t="shared" si="130"/>
        <v/>
      </c>
      <c r="BT337" s="227">
        <f t="shared" si="141"/>
        <v>0</v>
      </c>
    </row>
    <row r="338" spans="1:72" s="208" customFormat="1" ht="25.35" customHeight="1" x14ac:dyDescent="0.2">
      <c r="A338" s="210">
        <f t="shared" si="135"/>
        <v>327</v>
      </c>
      <c r="B338" s="171" t="str">
        <f t="shared" si="131"/>
        <v/>
      </c>
      <c r="C338" s="44"/>
      <c r="D338" s="17" t="str">
        <f t="shared" si="136"/>
        <v/>
      </c>
      <c r="E338" s="17" t="str">
        <f t="shared" si="137"/>
        <v/>
      </c>
      <c r="F338" s="97"/>
      <c r="G338" s="16"/>
      <c r="H338" s="15"/>
      <c r="I338" s="17" t="str">
        <f>IF(OR(G338="",H338="",U338=""),"",IFERROR(VLOOKUP(G338&amp;H338&amp;U338,※編集不可※選択項目!$M$3:$R$51,5,FALSE),"該当なし"))</f>
        <v/>
      </c>
      <c r="J338" s="97"/>
      <c r="K338" s="15"/>
      <c r="L338" s="248"/>
      <c r="M338" s="15"/>
      <c r="N338" s="97"/>
      <c r="O338" s="97"/>
      <c r="P338" s="97"/>
      <c r="Q338" s="97"/>
      <c r="R338" s="97"/>
      <c r="S338" s="18" t="str">
        <f t="shared" si="144"/>
        <v/>
      </c>
      <c r="T338" s="15"/>
      <c r="U338" s="15"/>
      <c r="V338" s="15"/>
      <c r="W338" s="15"/>
      <c r="X338" s="15"/>
      <c r="Y338" s="15"/>
      <c r="Z338" s="16"/>
      <c r="AA338" s="16"/>
      <c r="AB338" s="101" t="str">
        <f>IF($C338&lt;&gt;"",※編集不可※選択項目!$J$2,"")</f>
        <v/>
      </c>
      <c r="AC338" s="23"/>
      <c r="AD338" s="97"/>
      <c r="AE338" s="99"/>
      <c r="AF338" s="201" t="str">
        <f t="shared" si="142"/>
        <v>-</v>
      </c>
      <c r="AG338" s="219"/>
      <c r="AH338" s="220"/>
      <c r="AI338" s="121" t="str">
        <f t="shared" si="138"/>
        <v/>
      </c>
      <c r="AJ338" s="221"/>
      <c r="AK338" s="222"/>
      <c r="AL338" s="223"/>
      <c r="AM338" s="224">
        <f>IFERROR(INDEX(※編集不可※選択項目!$R$3:$R$51,MATCH(BQ338,※編集不可※選択項目!$T$3:$T$51,0)),0)</f>
        <v>0</v>
      </c>
      <c r="AN338" s="224" t="str">
        <f t="shared" ref="AN338:AN401" si="145">IF(I338&lt;&gt;"該当なし","",AO338)</f>
        <v/>
      </c>
      <c r="AO338" s="224" t="str">
        <f>IF(BR338=※編集不可※選択項目!$L$3,VLOOKUP('新規登録用（本体）'!U338,※編集不可※選択項目!$P$2:$R$13,3,TRUE),AP338)</f>
        <v/>
      </c>
      <c r="AP338" s="224" t="str">
        <f>IF(BR338=※編集不可※選択項目!$L$15,VLOOKUP('新規登録用（本体）'!U338,※編集不可※選択項目!$P$14:$R$25,3,TRUE),AQ338)</f>
        <v/>
      </c>
      <c r="AQ338" s="224" t="str">
        <f>IF(BR338=※編集不可※選択項目!$L$27,VLOOKUP('新規登録用（本体）'!U338,※編集不可※選択項目!$P$26:$R$41,3,TRUE),AR338)</f>
        <v/>
      </c>
      <c r="AR338" s="224" t="str">
        <f>IF(BR338=※編集不可※選択項目!$L$43,VLOOKUP('新規登録用（本体）'!U338,※編集不可※選択項目!$P$42:$R$46,3,TRUE),AS338)</f>
        <v/>
      </c>
      <c r="AS338" s="224" t="str">
        <f>IF(BR338=※編集不可※選択項目!$L$48,VLOOKUP('新規登録用（本体）'!U338,※編集不可※選択項目!$P$47:$R$51,3,TRUE),"")</f>
        <v/>
      </c>
      <c r="AT338" s="225">
        <f>IFERROR(VLOOKUP(Y338&amp;G338&amp;H338,※編集不可※選択項目!X:Y,2,FALSE),0)</f>
        <v>0</v>
      </c>
      <c r="AU338" s="224">
        <f t="shared" si="139"/>
        <v>0</v>
      </c>
      <c r="AV338" s="224">
        <f>IFERROR(INDEX(※編集不可※選択項目!$S$3:$S$51,MATCH(BQ338,※編集不可※選択項目!$T$3:$T$51,0)),0)</f>
        <v>0</v>
      </c>
      <c r="AW338" s="224" t="str">
        <f t="shared" ref="AW338:AW401" si="146">IF(I338&lt;&gt;"該当なし","",AX338)</f>
        <v/>
      </c>
      <c r="AX338" s="224" t="str">
        <f>IF(BR338=※編集不可※選択項目!$L$3,VLOOKUP('新規登録用（本体）'!U338,※編集不可※選択項目!$P$2:$S$13,4,TRUE),AY338)</f>
        <v/>
      </c>
      <c r="AY338" s="224" t="str">
        <f>IF(BR338=※編集不可※選択項目!$L$15,VLOOKUP('新規登録用（本体）'!U338,※編集不可※選択項目!$P$14:$S$25,4,TRUE),AZ338)</f>
        <v/>
      </c>
      <c r="AZ338" s="224" t="str">
        <f>IF(BR338=※編集不可※選択項目!$L$27,VLOOKUP('新規登録用（本体）'!U338,※編集不可※選択項目!$P$26:$S$41,4,TRUE),BA338)</f>
        <v/>
      </c>
      <c r="BA338" s="224" t="str">
        <f>IF(BR338=※編集不可※選択項目!$L$43,VLOOKUP('新規登録用（本体）'!U338,※編集不可※選択項目!$P$42:$S$46,4,TRUE),BB338)</f>
        <v/>
      </c>
      <c r="BB338" s="224" t="str">
        <f>IF(BR338=※編集不可※選択項目!$L$48,VLOOKUP('新規登録用（本体）'!U338,※編集不可※選択項目!$P$47:$S$51,4,TRUE),"")</f>
        <v/>
      </c>
      <c r="BC338" s="225">
        <f>IFERROR(VLOOKUP(Y338&amp;G338&amp;H338,※編集不可※選択項目!X:Y,2,FALSE),0)</f>
        <v>0</v>
      </c>
      <c r="BD338" s="225">
        <f t="shared" si="140"/>
        <v>0</v>
      </c>
      <c r="BE338" s="225"/>
      <c r="BF338" s="225"/>
      <c r="BG338" s="225"/>
      <c r="BH338" s="225" t="str">
        <f t="shared" ref="BH338:BH401" si="147">IF(K338="","","["&amp;K338&amp;"]")</f>
        <v/>
      </c>
      <c r="BI338" s="226">
        <f t="shared" ref="BI338:BI401" si="148">IF(AND(($C338&lt;&gt;""),(OR(F338="",G338="",H338="",J338="",M338="",N338="",AND(M338&lt;&gt;"連結",T338=""),U338="",V338="",W338="",X338="",Y338=""))),1,0)</f>
        <v>0</v>
      </c>
      <c r="BJ338" s="226">
        <f t="shared" ref="BJ338:BJ401" si="149">IF(AND(M338="連結",O338=""),1,0)</f>
        <v>0</v>
      </c>
      <c r="BK338" s="262">
        <f t="shared" si="143"/>
        <v>0</v>
      </c>
      <c r="BL338" s="226">
        <f t="shared" si="132"/>
        <v>0</v>
      </c>
      <c r="BM338" s="226" t="str">
        <f t="shared" ref="BM338:BM401" si="150">IF(J338="","",TEXT(J338&amp;BH338,"G/標準"))</f>
        <v/>
      </c>
      <c r="BN338" s="227">
        <f t="shared" ref="BN338:BN401" si="151">IF(BM338="",0,COUNTIF($BM$12:$BM$1011,BM338))</f>
        <v>0</v>
      </c>
      <c r="BO338" s="227">
        <f t="shared" si="133"/>
        <v>0</v>
      </c>
      <c r="BP338" s="208" t="str">
        <f t="shared" si="134"/>
        <v>＜従来枠＞0 ＜トップ性能枠＞0</v>
      </c>
      <c r="BQ338" s="208" t="str">
        <f>'新規登録用（本体）'!G338&amp;'新規登録用（本体）'!H338&amp;'新規登録用（本体）'!I338</f>
        <v/>
      </c>
      <c r="BR338" s="126" t="str">
        <f t="shared" ref="BR338:BR401" si="152">G338&amp;H338</f>
        <v/>
      </c>
      <c r="BS338" s="208" t="str">
        <f t="shared" si="130"/>
        <v/>
      </c>
      <c r="BT338" s="227">
        <f t="shared" si="141"/>
        <v>0</v>
      </c>
    </row>
    <row r="339" spans="1:72" s="208" customFormat="1" ht="25.35" customHeight="1" x14ac:dyDescent="0.2">
      <c r="A339" s="210">
        <f t="shared" si="135"/>
        <v>328</v>
      </c>
      <c r="B339" s="171" t="str">
        <f t="shared" si="131"/>
        <v/>
      </c>
      <c r="C339" s="44"/>
      <c r="D339" s="17" t="str">
        <f t="shared" si="136"/>
        <v/>
      </c>
      <c r="E339" s="17" t="str">
        <f t="shared" si="137"/>
        <v/>
      </c>
      <c r="F339" s="97"/>
      <c r="G339" s="16"/>
      <c r="H339" s="15"/>
      <c r="I339" s="17" t="str">
        <f>IF(OR(G339="",H339="",U339=""),"",IFERROR(VLOOKUP(G339&amp;H339&amp;U339,※編集不可※選択項目!$M$3:$R$51,5,FALSE),"該当なし"))</f>
        <v/>
      </c>
      <c r="J339" s="97"/>
      <c r="K339" s="15"/>
      <c r="L339" s="248"/>
      <c r="M339" s="15"/>
      <c r="N339" s="97"/>
      <c r="O339" s="97"/>
      <c r="P339" s="97"/>
      <c r="Q339" s="97"/>
      <c r="R339" s="97"/>
      <c r="S339" s="18" t="str">
        <f t="shared" si="144"/>
        <v/>
      </c>
      <c r="T339" s="15"/>
      <c r="U339" s="15"/>
      <c r="V339" s="15"/>
      <c r="W339" s="15"/>
      <c r="X339" s="15"/>
      <c r="Y339" s="15"/>
      <c r="Z339" s="16"/>
      <c r="AA339" s="16"/>
      <c r="AB339" s="101" t="str">
        <f>IF($C339&lt;&gt;"",※編集不可※選択項目!$J$2,"")</f>
        <v/>
      </c>
      <c r="AC339" s="23"/>
      <c r="AD339" s="97"/>
      <c r="AE339" s="99"/>
      <c r="AF339" s="201" t="str">
        <f t="shared" si="142"/>
        <v>-</v>
      </c>
      <c r="AG339" s="219"/>
      <c r="AH339" s="220"/>
      <c r="AI339" s="121" t="str">
        <f t="shared" si="138"/>
        <v/>
      </c>
      <c r="AJ339" s="221"/>
      <c r="AK339" s="222"/>
      <c r="AL339" s="223"/>
      <c r="AM339" s="224">
        <f>IFERROR(INDEX(※編集不可※選択項目!$R$3:$R$51,MATCH(BQ339,※編集不可※選択項目!$T$3:$T$51,0)),0)</f>
        <v>0</v>
      </c>
      <c r="AN339" s="224" t="str">
        <f t="shared" si="145"/>
        <v/>
      </c>
      <c r="AO339" s="224" t="str">
        <f>IF(BR339=※編集不可※選択項目!$L$3,VLOOKUP('新規登録用（本体）'!U339,※編集不可※選択項目!$P$2:$R$13,3,TRUE),AP339)</f>
        <v/>
      </c>
      <c r="AP339" s="224" t="str">
        <f>IF(BR339=※編集不可※選択項目!$L$15,VLOOKUP('新規登録用（本体）'!U339,※編集不可※選択項目!$P$14:$R$25,3,TRUE),AQ339)</f>
        <v/>
      </c>
      <c r="AQ339" s="224" t="str">
        <f>IF(BR339=※編集不可※選択項目!$L$27,VLOOKUP('新規登録用（本体）'!U339,※編集不可※選択項目!$P$26:$R$41,3,TRUE),AR339)</f>
        <v/>
      </c>
      <c r="AR339" s="224" t="str">
        <f>IF(BR339=※編集不可※選択項目!$L$43,VLOOKUP('新規登録用（本体）'!U339,※編集不可※選択項目!$P$42:$R$46,3,TRUE),AS339)</f>
        <v/>
      </c>
      <c r="AS339" s="224" t="str">
        <f>IF(BR339=※編集不可※選択項目!$L$48,VLOOKUP('新規登録用（本体）'!U339,※編集不可※選択項目!$P$47:$R$51,3,TRUE),"")</f>
        <v/>
      </c>
      <c r="AT339" s="225">
        <f>IFERROR(VLOOKUP(Y339&amp;G339&amp;H339,※編集不可※選択項目!X:Y,2,FALSE),0)</f>
        <v>0</v>
      </c>
      <c r="AU339" s="224">
        <f t="shared" si="139"/>
        <v>0</v>
      </c>
      <c r="AV339" s="224">
        <f>IFERROR(INDEX(※編集不可※選択項目!$S$3:$S$51,MATCH(BQ339,※編集不可※選択項目!$T$3:$T$51,0)),0)</f>
        <v>0</v>
      </c>
      <c r="AW339" s="224" t="str">
        <f t="shared" si="146"/>
        <v/>
      </c>
      <c r="AX339" s="224" t="str">
        <f>IF(BR339=※編集不可※選択項目!$L$3,VLOOKUP('新規登録用（本体）'!U339,※編集不可※選択項目!$P$2:$S$13,4,TRUE),AY339)</f>
        <v/>
      </c>
      <c r="AY339" s="224" t="str">
        <f>IF(BR339=※編集不可※選択項目!$L$15,VLOOKUP('新規登録用（本体）'!U339,※編集不可※選択項目!$P$14:$S$25,4,TRUE),AZ339)</f>
        <v/>
      </c>
      <c r="AZ339" s="224" t="str">
        <f>IF(BR339=※編集不可※選択項目!$L$27,VLOOKUP('新規登録用（本体）'!U339,※編集不可※選択項目!$P$26:$S$41,4,TRUE),BA339)</f>
        <v/>
      </c>
      <c r="BA339" s="224" t="str">
        <f>IF(BR339=※編集不可※選択項目!$L$43,VLOOKUP('新規登録用（本体）'!U339,※編集不可※選択項目!$P$42:$S$46,4,TRUE),BB339)</f>
        <v/>
      </c>
      <c r="BB339" s="224" t="str">
        <f>IF(BR339=※編集不可※選択項目!$L$48,VLOOKUP('新規登録用（本体）'!U339,※編集不可※選択項目!$P$47:$S$51,4,TRUE),"")</f>
        <v/>
      </c>
      <c r="BC339" s="225">
        <f>IFERROR(VLOOKUP(Y339&amp;G339&amp;H339,※編集不可※選択項目!X:Y,2,FALSE),0)</f>
        <v>0</v>
      </c>
      <c r="BD339" s="225">
        <f t="shared" si="140"/>
        <v>0</v>
      </c>
      <c r="BE339" s="225"/>
      <c r="BF339" s="225"/>
      <c r="BG339" s="225"/>
      <c r="BH339" s="225" t="str">
        <f t="shared" si="147"/>
        <v/>
      </c>
      <c r="BI339" s="226">
        <f t="shared" si="148"/>
        <v>0</v>
      </c>
      <c r="BJ339" s="226">
        <f t="shared" si="149"/>
        <v>0</v>
      </c>
      <c r="BK339" s="262">
        <f t="shared" si="143"/>
        <v>0</v>
      </c>
      <c r="BL339" s="226">
        <f t="shared" si="132"/>
        <v>0</v>
      </c>
      <c r="BM339" s="226" t="str">
        <f t="shared" si="150"/>
        <v/>
      </c>
      <c r="BN339" s="227">
        <f t="shared" si="151"/>
        <v>0</v>
      </c>
      <c r="BO339" s="227">
        <f t="shared" si="133"/>
        <v>0</v>
      </c>
      <c r="BP339" s="208" t="str">
        <f t="shared" si="134"/>
        <v>＜従来枠＞0 ＜トップ性能枠＞0</v>
      </c>
      <c r="BQ339" s="208" t="str">
        <f>'新規登録用（本体）'!G339&amp;'新規登録用（本体）'!H339&amp;'新規登録用（本体）'!I339</f>
        <v/>
      </c>
      <c r="BR339" s="126" t="str">
        <f t="shared" si="152"/>
        <v/>
      </c>
      <c r="BS339" s="208" t="str">
        <f t="shared" ref="BS339:BS402" si="153">IF(J339="","",TEXT(J339&amp;T339&amp;U339&amp;V339&amp;W339&amp;X339,"G/標準"))</f>
        <v/>
      </c>
      <c r="BT339" s="227">
        <f t="shared" si="141"/>
        <v>0</v>
      </c>
    </row>
    <row r="340" spans="1:72" s="208" customFormat="1" ht="25.35" customHeight="1" x14ac:dyDescent="0.2">
      <c r="A340" s="210">
        <f t="shared" si="135"/>
        <v>329</v>
      </c>
      <c r="B340" s="171" t="str">
        <f t="shared" si="131"/>
        <v/>
      </c>
      <c r="C340" s="44"/>
      <c r="D340" s="17" t="str">
        <f t="shared" si="136"/>
        <v/>
      </c>
      <c r="E340" s="17" t="str">
        <f t="shared" si="137"/>
        <v/>
      </c>
      <c r="F340" s="97"/>
      <c r="G340" s="16"/>
      <c r="H340" s="15"/>
      <c r="I340" s="17" t="str">
        <f>IF(OR(G340="",H340="",U340=""),"",IFERROR(VLOOKUP(G340&amp;H340&amp;U340,※編集不可※選択項目!$M$3:$R$51,5,FALSE),"該当なし"))</f>
        <v/>
      </c>
      <c r="J340" s="97"/>
      <c r="K340" s="15"/>
      <c r="L340" s="248"/>
      <c r="M340" s="15"/>
      <c r="N340" s="97"/>
      <c r="O340" s="97"/>
      <c r="P340" s="97"/>
      <c r="Q340" s="97"/>
      <c r="R340" s="97"/>
      <c r="S340" s="18" t="str">
        <f t="shared" si="144"/>
        <v/>
      </c>
      <c r="T340" s="15"/>
      <c r="U340" s="15"/>
      <c r="V340" s="15"/>
      <c r="W340" s="15"/>
      <c r="X340" s="15"/>
      <c r="Y340" s="15"/>
      <c r="Z340" s="16"/>
      <c r="AA340" s="16"/>
      <c r="AB340" s="101" t="str">
        <f>IF($C340&lt;&gt;"",※編集不可※選択項目!$J$2,"")</f>
        <v/>
      </c>
      <c r="AC340" s="23"/>
      <c r="AD340" s="97"/>
      <c r="AE340" s="99"/>
      <c r="AF340" s="201" t="str">
        <f t="shared" si="142"/>
        <v>-</v>
      </c>
      <c r="AG340" s="219"/>
      <c r="AH340" s="220"/>
      <c r="AI340" s="121" t="str">
        <f t="shared" si="138"/>
        <v/>
      </c>
      <c r="AJ340" s="221"/>
      <c r="AK340" s="222"/>
      <c r="AL340" s="223"/>
      <c r="AM340" s="224">
        <f>IFERROR(INDEX(※編集不可※選択項目!$R$3:$R$51,MATCH(BQ340,※編集不可※選択項目!$T$3:$T$51,0)),0)</f>
        <v>0</v>
      </c>
      <c r="AN340" s="224" t="str">
        <f t="shared" si="145"/>
        <v/>
      </c>
      <c r="AO340" s="224" t="str">
        <f>IF(BR340=※編集不可※選択項目!$L$3,VLOOKUP('新規登録用（本体）'!U340,※編集不可※選択項目!$P$2:$R$13,3,TRUE),AP340)</f>
        <v/>
      </c>
      <c r="AP340" s="224" t="str">
        <f>IF(BR340=※編集不可※選択項目!$L$15,VLOOKUP('新規登録用（本体）'!U340,※編集不可※選択項目!$P$14:$R$25,3,TRUE),AQ340)</f>
        <v/>
      </c>
      <c r="AQ340" s="224" t="str">
        <f>IF(BR340=※編集不可※選択項目!$L$27,VLOOKUP('新規登録用（本体）'!U340,※編集不可※選択項目!$P$26:$R$41,3,TRUE),AR340)</f>
        <v/>
      </c>
      <c r="AR340" s="224" t="str">
        <f>IF(BR340=※編集不可※選択項目!$L$43,VLOOKUP('新規登録用（本体）'!U340,※編集不可※選択項目!$P$42:$R$46,3,TRUE),AS340)</f>
        <v/>
      </c>
      <c r="AS340" s="224" t="str">
        <f>IF(BR340=※編集不可※選択項目!$L$48,VLOOKUP('新規登録用（本体）'!U340,※編集不可※選択項目!$P$47:$R$51,3,TRUE),"")</f>
        <v/>
      </c>
      <c r="AT340" s="225">
        <f>IFERROR(VLOOKUP(Y340&amp;G340&amp;H340,※編集不可※選択項目!X:Y,2,FALSE),0)</f>
        <v>0</v>
      </c>
      <c r="AU340" s="224">
        <f t="shared" si="139"/>
        <v>0</v>
      </c>
      <c r="AV340" s="224">
        <f>IFERROR(INDEX(※編集不可※選択項目!$S$3:$S$51,MATCH(BQ340,※編集不可※選択項目!$T$3:$T$51,0)),0)</f>
        <v>0</v>
      </c>
      <c r="AW340" s="224" t="str">
        <f t="shared" si="146"/>
        <v/>
      </c>
      <c r="AX340" s="224" t="str">
        <f>IF(BR340=※編集不可※選択項目!$L$3,VLOOKUP('新規登録用（本体）'!U340,※編集不可※選択項目!$P$2:$S$13,4,TRUE),AY340)</f>
        <v/>
      </c>
      <c r="AY340" s="224" t="str">
        <f>IF(BR340=※編集不可※選択項目!$L$15,VLOOKUP('新規登録用（本体）'!U340,※編集不可※選択項目!$P$14:$S$25,4,TRUE),AZ340)</f>
        <v/>
      </c>
      <c r="AZ340" s="224" t="str">
        <f>IF(BR340=※編集不可※選択項目!$L$27,VLOOKUP('新規登録用（本体）'!U340,※編集不可※選択項目!$P$26:$S$41,4,TRUE),BA340)</f>
        <v/>
      </c>
      <c r="BA340" s="224" t="str">
        <f>IF(BR340=※編集不可※選択項目!$L$43,VLOOKUP('新規登録用（本体）'!U340,※編集不可※選択項目!$P$42:$S$46,4,TRUE),BB340)</f>
        <v/>
      </c>
      <c r="BB340" s="224" t="str">
        <f>IF(BR340=※編集不可※選択項目!$L$48,VLOOKUP('新規登録用（本体）'!U340,※編集不可※選択項目!$P$47:$S$51,4,TRUE),"")</f>
        <v/>
      </c>
      <c r="BC340" s="225">
        <f>IFERROR(VLOOKUP(Y340&amp;G340&amp;H340,※編集不可※選択項目!X:Y,2,FALSE),0)</f>
        <v>0</v>
      </c>
      <c r="BD340" s="225">
        <f t="shared" si="140"/>
        <v>0</v>
      </c>
      <c r="BE340" s="225"/>
      <c r="BF340" s="225"/>
      <c r="BG340" s="225"/>
      <c r="BH340" s="225" t="str">
        <f t="shared" si="147"/>
        <v/>
      </c>
      <c r="BI340" s="226">
        <f t="shared" si="148"/>
        <v>0</v>
      </c>
      <c r="BJ340" s="226">
        <f t="shared" si="149"/>
        <v>0</v>
      </c>
      <c r="BK340" s="262">
        <f t="shared" si="143"/>
        <v>0</v>
      </c>
      <c r="BL340" s="226">
        <f t="shared" si="132"/>
        <v>0</v>
      </c>
      <c r="BM340" s="226" t="str">
        <f t="shared" si="150"/>
        <v/>
      </c>
      <c r="BN340" s="227">
        <f t="shared" si="151"/>
        <v>0</v>
      </c>
      <c r="BO340" s="227">
        <f t="shared" si="133"/>
        <v>0</v>
      </c>
      <c r="BP340" s="208" t="str">
        <f t="shared" si="134"/>
        <v>＜従来枠＞0 ＜トップ性能枠＞0</v>
      </c>
      <c r="BQ340" s="208" t="str">
        <f>'新規登録用（本体）'!G340&amp;'新規登録用（本体）'!H340&amp;'新規登録用（本体）'!I340</f>
        <v/>
      </c>
      <c r="BR340" s="126" t="str">
        <f t="shared" si="152"/>
        <v/>
      </c>
      <c r="BS340" s="208" t="str">
        <f t="shared" si="153"/>
        <v/>
      </c>
      <c r="BT340" s="227">
        <f t="shared" si="141"/>
        <v>0</v>
      </c>
    </row>
    <row r="341" spans="1:72" s="208" customFormat="1" ht="25.35" customHeight="1" x14ac:dyDescent="0.2">
      <c r="A341" s="210">
        <f t="shared" si="135"/>
        <v>330</v>
      </c>
      <c r="B341" s="171" t="str">
        <f t="shared" si="131"/>
        <v/>
      </c>
      <c r="C341" s="44"/>
      <c r="D341" s="17" t="str">
        <f t="shared" si="136"/>
        <v/>
      </c>
      <c r="E341" s="17" t="str">
        <f t="shared" si="137"/>
        <v/>
      </c>
      <c r="F341" s="97"/>
      <c r="G341" s="16"/>
      <c r="H341" s="15"/>
      <c r="I341" s="17" t="str">
        <f>IF(OR(G341="",H341="",U341=""),"",IFERROR(VLOOKUP(G341&amp;H341&amp;U341,※編集不可※選択項目!$M$3:$R$51,5,FALSE),"該当なし"))</f>
        <v/>
      </c>
      <c r="J341" s="97"/>
      <c r="K341" s="15"/>
      <c r="L341" s="248"/>
      <c r="M341" s="15"/>
      <c r="N341" s="97"/>
      <c r="O341" s="97"/>
      <c r="P341" s="97"/>
      <c r="Q341" s="97"/>
      <c r="R341" s="97"/>
      <c r="S341" s="18" t="str">
        <f t="shared" si="144"/>
        <v/>
      </c>
      <c r="T341" s="15"/>
      <c r="U341" s="15"/>
      <c r="V341" s="15"/>
      <c r="W341" s="15"/>
      <c r="X341" s="15"/>
      <c r="Y341" s="15"/>
      <c r="Z341" s="16"/>
      <c r="AA341" s="16"/>
      <c r="AB341" s="101" t="str">
        <f>IF($C341&lt;&gt;"",※編集不可※選択項目!$J$2,"")</f>
        <v/>
      </c>
      <c r="AC341" s="23"/>
      <c r="AD341" s="97"/>
      <c r="AE341" s="99"/>
      <c r="AF341" s="201" t="str">
        <f t="shared" si="142"/>
        <v>-</v>
      </c>
      <c r="AG341" s="219"/>
      <c r="AH341" s="220"/>
      <c r="AI341" s="121" t="str">
        <f t="shared" si="138"/>
        <v/>
      </c>
      <c r="AJ341" s="221"/>
      <c r="AK341" s="222"/>
      <c r="AL341" s="223"/>
      <c r="AM341" s="224">
        <f>IFERROR(INDEX(※編集不可※選択項目!$R$3:$R$51,MATCH(BQ341,※編集不可※選択項目!$T$3:$T$51,0)),0)</f>
        <v>0</v>
      </c>
      <c r="AN341" s="224" t="str">
        <f t="shared" si="145"/>
        <v/>
      </c>
      <c r="AO341" s="224" t="str">
        <f>IF(BR341=※編集不可※選択項目!$L$3,VLOOKUP('新規登録用（本体）'!U341,※編集不可※選択項目!$P$2:$R$13,3,TRUE),AP341)</f>
        <v/>
      </c>
      <c r="AP341" s="224" t="str">
        <f>IF(BR341=※編集不可※選択項目!$L$15,VLOOKUP('新規登録用（本体）'!U341,※編集不可※選択項目!$P$14:$R$25,3,TRUE),AQ341)</f>
        <v/>
      </c>
      <c r="AQ341" s="224" t="str">
        <f>IF(BR341=※編集不可※選択項目!$L$27,VLOOKUP('新規登録用（本体）'!U341,※編集不可※選択項目!$P$26:$R$41,3,TRUE),AR341)</f>
        <v/>
      </c>
      <c r="AR341" s="224" t="str">
        <f>IF(BR341=※編集不可※選択項目!$L$43,VLOOKUP('新規登録用（本体）'!U341,※編集不可※選択項目!$P$42:$R$46,3,TRUE),AS341)</f>
        <v/>
      </c>
      <c r="AS341" s="224" t="str">
        <f>IF(BR341=※編集不可※選択項目!$L$48,VLOOKUP('新規登録用（本体）'!U341,※編集不可※選択項目!$P$47:$R$51,3,TRUE),"")</f>
        <v/>
      </c>
      <c r="AT341" s="225">
        <f>IFERROR(VLOOKUP(Y341&amp;G341&amp;H341,※編集不可※選択項目!X:Y,2,FALSE),0)</f>
        <v>0</v>
      </c>
      <c r="AU341" s="224">
        <f t="shared" si="139"/>
        <v>0</v>
      </c>
      <c r="AV341" s="224">
        <f>IFERROR(INDEX(※編集不可※選択項目!$S$3:$S$51,MATCH(BQ341,※編集不可※選択項目!$T$3:$T$51,0)),0)</f>
        <v>0</v>
      </c>
      <c r="AW341" s="224" t="str">
        <f t="shared" si="146"/>
        <v/>
      </c>
      <c r="AX341" s="224" t="str">
        <f>IF(BR341=※編集不可※選択項目!$L$3,VLOOKUP('新規登録用（本体）'!U341,※編集不可※選択項目!$P$2:$S$13,4,TRUE),AY341)</f>
        <v/>
      </c>
      <c r="AY341" s="224" t="str">
        <f>IF(BR341=※編集不可※選択項目!$L$15,VLOOKUP('新規登録用（本体）'!U341,※編集不可※選択項目!$P$14:$S$25,4,TRUE),AZ341)</f>
        <v/>
      </c>
      <c r="AZ341" s="224" t="str">
        <f>IF(BR341=※編集不可※選択項目!$L$27,VLOOKUP('新規登録用（本体）'!U341,※編集不可※選択項目!$P$26:$S$41,4,TRUE),BA341)</f>
        <v/>
      </c>
      <c r="BA341" s="224" t="str">
        <f>IF(BR341=※編集不可※選択項目!$L$43,VLOOKUP('新規登録用（本体）'!U341,※編集不可※選択項目!$P$42:$S$46,4,TRUE),BB341)</f>
        <v/>
      </c>
      <c r="BB341" s="224" t="str">
        <f>IF(BR341=※編集不可※選択項目!$L$48,VLOOKUP('新規登録用（本体）'!U341,※編集不可※選択項目!$P$47:$S$51,4,TRUE),"")</f>
        <v/>
      </c>
      <c r="BC341" s="225">
        <f>IFERROR(VLOOKUP(Y341&amp;G341&amp;H341,※編集不可※選択項目!X:Y,2,FALSE),0)</f>
        <v>0</v>
      </c>
      <c r="BD341" s="225">
        <f t="shared" si="140"/>
        <v>0</v>
      </c>
      <c r="BE341" s="225"/>
      <c r="BF341" s="225"/>
      <c r="BG341" s="225"/>
      <c r="BH341" s="225" t="str">
        <f t="shared" si="147"/>
        <v/>
      </c>
      <c r="BI341" s="226">
        <f t="shared" si="148"/>
        <v>0</v>
      </c>
      <c r="BJ341" s="226">
        <f t="shared" si="149"/>
        <v>0</v>
      </c>
      <c r="BK341" s="262">
        <f t="shared" si="143"/>
        <v>0</v>
      </c>
      <c r="BL341" s="226">
        <f t="shared" si="132"/>
        <v>0</v>
      </c>
      <c r="BM341" s="226" t="str">
        <f t="shared" si="150"/>
        <v/>
      </c>
      <c r="BN341" s="227">
        <f t="shared" si="151"/>
        <v>0</v>
      </c>
      <c r="BO341" s="227">
        <f t="shared" si="133"/>
        <v>0</v>
      </c>
      <c r="BP341" s="208" t="str">
        <f t="shared" si="134"/>
        <v>＜従来枠＞0 ＜トップ性能枠＞0</v>
      </c>
      <c r="BQ341" s="208" t="str">
        <f>'新規登録用（本体）'!G341&amp;'新規登録用（本体）'!H341&amp;'新規登録用（本体）'!I341</f>
        <v/>
      </c>
      <c r="BR341" s="126" t="str">
        <f t="shared" si="152"/>
        <v/>
      </c>
      <c r="BS341" s="208" t="str">
        <f t="shared" si="153"/>
        <v/>
      </c>
      <c r="BT341" s="227">
        <f t="shared" si="141"/>
        <v>0</v>
      </c>
    </row>
    <row r="342" spans="1:72" s="208" customFormat="1" ht="25.35" customHeight="1" x14ac:dyDescent="0.2">
      <c r="A342" s="210">
        <f t="shared" si="135"/>
        <v>331</v>
      </c>
      <c r="B342" s="171" t="str">
        <f t="shared" si="131"/>
        <v/>
      </c>
      <c r="C342" s="44"/>
      <c r="D342" s="17" t="str">
        <f t="shared" si="136"/>
        <v/>
      </c>
      <c r="E342" s="17" t="str">
        <f t="shared" si="137"/>
        <v/>
      </c>
      <c r="F342" s="97"/>
      <c r="G342" s="16"/>
      <c r="H342" s="15"/>
      <c r="I342" s="17" t="str">
        <f>IF(OR(G342="",H342="",U342=""),"",IFERROR(VLOOKUP(G342&amp;H342&amp;U342,※編集不可※選択項目!$M$3:$R$51,5,FALSE),"該当なし"))</f>
        <v/>
      </c>
      <c r="J342" s="97"/>
      <c r="K342" s="15"/>
      <c r="L342" s="248"/>
      <c r="M342" s="15"/>
      <c r="N342" s="97"/>
      <c r="O342" s="97"/>
      <c r="P342" s="97"/>
      <c r="Q342" s="97"/>
      <c r="R342" s="97"/>
      <c r="S342" s="18" t="str">
        <f t="shared" si="144"/>
        <v/>
      </c>
      <c r="T342" s="15"/>
      <c r="U342" s="15"/>
      <c r="V342" s="15"/>
      <c r="W342" s="15"/>
      <c r="X342" s="15"/>
      <c r="Y342" s="15"/>
      <c r="Z342" s="16"/>
      <c r="AA342" s="16"/>
      <c r="AB342" s="101" t="str">
        <f>IF($C342&lt;&gt;"",※編集不可※選択項目!$J$2,"")</f>
        <v/>
      </c>
      <c r="AC342" s="23"/>
      <c r="AD342" s="97"/>
      <c r="AE342" s="99"/>
      <c r="AF342" s="201" t="str">
        <f t="shared" si="142"/>
        <v>-</v>
      </c>
      <c r="AG342" s="219"/>
      <c r="AH342" s="220"/>
      <c r="AI342" s="121" t="str">
        <f t="shared" si="138"/>
        <v/>
      </c>
      <c r="AJ342" s="221"/>
      <c r="AK342" s="222"/>
      <c r="AL342" s="223"/>
      <c r="AM342" s="224">
        <f>IFERROR(INDEX(※編集不可※選択項目!$R$3:$R$51,MATCH(BQ342,※編集不可※選択項目!$T$3:$T$51,0)),0)</f>
        <v>0</v>
      </c>
      <c r="AN342" s="224" t="str">
        <f t="shared" si="145"/>
        <v/>
      </c>
      <c r="AO342" s="224" t="str">
        <f>IF(BR342=※編集不可※選択項目!$L$3,VLOOKUP('新規登録用（本体）'!U342,※編集不可※選択項目!$P$2:$R$13,3,TRUE),AP342)</f>
        <v/>
      </c>
      <c r="AP342" s="224" t="str">
        <f>IF(BR342=※編集不可※選択項目!$L$15,VLOOKUP('新規登録用（本体）'!U342,※編集不可※選択項目!$P$14:$R$25,3,TRUE),AQ342)</f>
        <v/>
      </c>
      <c r="AQ342" s="224" t="str">
        <f>IF(BR342=※編集不可※選択項目!$L$27,VLOOKUP('新規登録用（本体）'!U342,※編集不可※選択項目!$P$26:$R$41,3,TRUE),AR342)</f>
        <v/>
      </c>
      <c r="AR342" s="224" t="str">
        <f>IF(BR342=※編集不可※選択項目!$L$43,VLOOKUP('新規登録用（本体）'!U342,※編集不可※選択項目!$P$42:$R$46,3,TRUE),AS342)</f>
        <v/>
      </c>
      <c r="AS342" s="224" t="str">
        <f>IF(BR342=※編集不可※選択項目!$L$48,VLOOKUP('新規登録用（本体）'!U342,※編集不可※選択項目!$P$47:$R$51,3,TRUE),"")</f>
        <v/>
      </c>
      <c r="AT342" s="225">
        <f>IFERROR(VLOOKUP(Y342&amp;G342&amp;H342,※編集不可※選択項目!X:Y,2,FALSE),0)</f>
        <v>0</v>
      </c>
      <c r="AU342" s="224">
        <f t="shared" si="139"/>
        <v>0</v>
      </c>
      <c r="AV342" s="224">
        <f>IFERROR(INDEX(※編集不可※選択項目!$S$3:$S$51,MATCH(BQ342,※編集不可※選択項目!$T$3:$T$51,0)),0)</f>
        <v>0</v>
      </c>
      <c r="AW342" s="224" t="str">
        <f t="shared" si="146"/>
        <v/>
      </c>
      <c r="AX342" s="224" t="str">
        <f>IF(BR342=※編集不可※選択項目!$L$3,VLOOKUP('新規登録用（本体）'!U342,※編集不可※選択項目!$P$2:$S$13,4,TRUE),AY342)</f>
        <v/>
      </c>
      <c r="AY342" s="224" t="str">
        <f>IF(BR342=※編集不可※選択項目!$L$15,VLOOKUP('新規登録用（本体）'!U342,※編集不可※選択項目!$P$14:$S$25,4,TRUE),AZ342)</f>
        <v/>
      </c>
      <c r="AZ342" s="224" t="str">
        <f>IF(BR342=※編集不可※選択項目!$L$27,VLOOKUP('新規登録用（本体）'!U342,※編集不可※選択項目!$P$26:$S$41,4,TRUE),BA342)</f>
        <v/>
      </c>
      <c r="BA342" s="224" t="str">
        <f>IF(BR342=※編集不可※選択項目!$L$43,VLOOKUP('新規登録用（本体）'!U342,※編集不可※選択項目!$P$42:$S$46,4,TRUE),BB342)</f>
        <v/>
      </c>
      <c r="BB342" s="224" t="str">
        <f>IF(BR342=※編集不可※選択項目!$L$48,VLOOKUP('新規登録用（本体）'!U342,※編集不可※選択項目!$P$47:$S$51,4,TRUE),"")</f>
        <v/>
      </c>
      <c r="BC342" s="225">
        <f>IFERROR(VLOOKUP(Y342&amp;G342&amp;H342,※編集不可※選択項目!X:Y,2,FALSE),0)</f>
        <v>0</v>
      </c>
      <c r="BD342" s="225">
        <f t="shared" si="140"/>
        <v>0</v>
      </c>
      <c r="BE342" s="225"/>
      <c r="BF342" s="225"/>
      <c r="BG342" s="225"/>
      <c r="BH342" s="225" t="str">
        <f t="shared" si="147"/>
        <v/>
      </c>
      <c r="BI342" s="226">
        <f t="shared" si="148"/>
        <v>0</v>
      </c>
      <c r="BJ342" s="226">
        <f t="shared" si="149"/>
        <v>0</v>
      </c>
      <c r="BK342" s="262">
        <f t="shared" si="143"/>
        <v>0</v>
      </c>
      <c r="BL342" s="226">
        <f t="shared" si="132"/>
        <v>0</v>
      </c>
      <c r="BM342" s="226" t="str">
        <f t="shared" si="150"/>
        <v/>
      </c>
      <c r="BN342" s="227">
        <f t="shared" si="151"/>
        <v>0</v>
      </c>
      <c r="BO342" s="227">
        <f t="shared" si="133"/>
        <v>0</v>
      </c>
      <c r="BP342" s="208" t="str">
        <f t="shared" si="134"/>
        <v>＜従来枠＞0 ＜トップ性能枠＞0</v>
      </c>
      <c r="BQ342" s="208" t="str">
        <f>'新規登録用（本体）'!G342&amp;'新規登録用（本体）'!H342&amp;'新規登録用（本体）'!I342</f>
        <v/>
      </c>
      <c r="BR342" s="126" t="str">
        <f t="shared" si="152"/>
        <v/>
      </c>
      <c r="BS342" s="208" t="str">
        <f t="shared" si="153"/>
        <v/>
      </c>
      <c r="BT342" s="227">
        <f t="shared" si="141"/>
        <v>0</v>
      </c>
    </row>
    <row r="343" spans="1:72" s="208" customFormat="1" ht="25.35" customHeight="1" x14ac:dyDescent="0.2">
      <c r="A343" s="210">
        <f t="shared" si="135"/>
        <v>332</v>
      </c>
      <c r="B343" s="171" t="str">
        <f t="shared" si="131"/>
        <v/>
      </c>
      <c r="C343" s="44"/>
      <c r="D343" s="17" t="str">
        <f t="shared" si="136"/>
        <v/>
      </c>
      <c r="E343" s="17" t="str">
        <f t="shared" si="137"/>
        <v/>
      </c>
      <c r="F343" s="97"/>
      <c r="G343" s="16"/>
      <c r="H343" s="15"/>
      <c r="I343" s="17" t="str">
        <f>IF(OR(G343="",H343="",U343=""),"",IFERROR(VLOOKUP(G343&amp;H343&amp;U343,※編集不可※選択項目!$M$3:$R$51,5,FALSE),"該当なし"))</f>
        <v/>
      </c>
      <c r="J343" s="97"/>
      <c r="K343" s="15"/>
      <c r="L343" s="248"/>
      <c r="M343" s="15"/>
      <c r="N343" s="97"/>
      <c r="O343" s="97"/>
      <c r="P343" s="97"/>
      <c r="Q343" s="97"/>
      <c r="R343" s="97"/>
      <c r="S343" s="18" t="str">
        <f t="shared" si="144"/>
        <v/>
      </c>
      <c r="T343" s="15"/>
      <c r="U343" s="15"/>
      <c r="V343" s="15"/>
      <c r="W343" s="15"/>
      <c r="X343" s="15"/>
      <c r="Y343" s="15"/>
      <c r="Z343" s="16"/>
      <c r="AA343" s="16"/>
      <c r="AB343" s="101" t="str">
        <f>IF($C343&lt;&gt;"",※編集不可※選択項目!$J$2,"")</f>
        <v/>
      </c>
      <c r="AC343" s="23"/>
      <c r="AD343" s="97"/>
      <c r="AE343" s="99"/>
      <c r="AF343" s="201" t="str">
        <f t="shared" si="142"/>
        <v>-</v>
      </c>
      <c r="AG343" s="219"/>
      <c r="AH343" s="220"/>
      <c r="AI343" s="121" t="str">
        <f t="shared" si="138"/>
        <v/>
      </c>
      <c r="AJ343" s="221"/>
      <c r="AK343" s="222"/>
      <c r="AL343" s="223"/>
      <c r="AM343" s="224">
        <f>IFERROR(INDEX(※編集不可※選択項目!$R$3:$R$51,MATCH(BQ343,※編集不可※選択項目!$T$3:$T$51,0)),0)</f>
        <v>0</v>
      </c>
      <c r="AN343" s="224" t="str">
        <f t="shared" si="145"/>
        <v/>
      </c>
      <c r="AO343" s="224" t="str">
        <f>IF(BR343=※編集不可※選択項目!$L$3,VLOOKUP('新規登録用（本体）'!U343,※編集不可※選択項目!$P$2:$R$13,3,TRUE),AP343)</f>
        <v/>
      </c>
      <c r="AP343" s="224" t="str">
        <f>IF(BR343=※編集不可※選択項目!$L$15,VLOOKUP('新規登録用（本体）'!U343,※編集不可※選択項目!$P$14:$R$25,3,TRUE),AQ343)</f>
        <v/>
      </c>
      <c r="AQ343" s="224" t="str">
        <f>IF(BR343=※編集不可※選択項目!$L$27,VLOOKUP('新規登録用（本体）'!U343,※編集不可※選択項目!$P$26:$R$41,3,TRUE),AR343)</f>
        <v/>
      </c>
      <c r="AR343" s="224" t="str">
        <f>IF(BR343=※編集不可※選択項目!$L$43,VLOOKUP('新規登録用（本体）'!U343,※編集不可※選択項目!$P$42:$R$46,3,TRUE),AS343)</f>
        <v/>
      </c>
      <c r="AS343" s="224" t="str">
        <f>IF(BR343=※編集不可※選択項目!$L$48,VLOOKUP('新規登録用（本体）'!U343,※編集不可※選択項目!$P$47:$R$51,3,TRUE),"")</f>
        <v/>
      </c>
      <c r="AT343" s="225">
        <f>IFERROR(VLOOKUP(Y343&amp;G343&amp;H343,※編集不可※選択項目!X:Y,2,FALSE),0)</f>
        <v>0</v>
      </c>
      <c r="AU343" s="224">
        <f t="shared" si="139"/>
        <v>0</v>
      </c>
      <c r="AV343" s="224">
        <f>IFERROR(INDEX(※編集不可※選択項目!$S$3:$S$51,MATCH(BQ343,※編集不可※選択項目!$T$3:$T$51,0)),0)</f>
        <v>0</v>
      </c>
      <c r="AW343" s="224" t="str">
        <f t="shared" si="146"/>
        <v/>
      </c>
      <c r="AX343" s="224" t="str">
        <f>IF(BR343=※編集不可※選択項目!$L$3,VLOOKUP('新規登録用（本体）'!U343,※編集不可※選択項目!$P$2:$S$13,4,TRUE),AY343)</f>
        <v/>
      </c>
      <c r="AY343" s="224" t="str">
        <f>IF(BR343=※編集不可※選択項目!$L$15,VLOOKUP('新規登録用（本体）'!U343,※編集不可※選択項目!$P$14:$S$25,4,TRUE),AZ343)</f>
        <v/>
      </c>
      <c r="AZ343" s="224" t="str">
        <f>IF(BR343=※編集不可※選択項目!$L$27,VLOOKUP('新規登録用（本体）'!U343,※編集不可※選択項目!$P$26:$S$41,4,TRUE),BA343)</f>
        <v/>
      </c>
      <c r="BA343" s="224" t="str">
        <f>IF(BR343=※編集不可※選択項目!$L$43,VLOOKUP('新規登録用（本体）'!U343,※編集不可※選択項目!$P$42:$S$46,4,TRUE),BB343)</f>
        <v/>
      </c>
      <c r="BB343" s="224" t="str">
        <f>IF(BR343=※編集不可※選択項目!$L$48,VLOOKUP('新規登録用（本体）'!U343,※編集不可※選択項目!$P$47:$S$51,4,TRUE),"")</f>
        <v/>
      </c>
      <c r="BC343" s="225">
        <f>IFERROR(VLOOKUP(Y343&amp;G343&amp;H343,※編集不可※選択項目!X:Y,2,FALSE),0)</f>
        <v>0</v>
      </c>
      <c r="BD343" s="225">
        <f t="shared" si="140"/>
        <v>0</v>
      </c>
      <c r="BE343" s="225"/>
      <c r="BF343" s="225"/>
      <c r="BG343" s="225"/>
      <c r="BH343" s="225" t="str">
        <f t="shared" si="147"/>
        <v/>
      </c>
      <c r="BI343" s="226">
        <f t="shared" si="148"/>
        <v>0</v>
      </c>
      <c r="BJ343" s="226">
        <f t="shared" si="149"/>
        <v>0</v>
      </c>
      <c r="BK343" s="262">
        <f t="shared" si="143"/>
        <v>0</v>
      </c>
      <c r="BL343" s="226">
        <f t="shared" si="132"/>
        <v>0</v>
      </c>
      <c r="BM343" s="226" t="str">
        <f t="shared" si="150"/>
        <v/>
      </c>
      <c r="BN343" s="227">
        <f t="shared" si="151"/>
        <v>0</v>
      </c>
      <c r="BO343" s="227">
        <f t="shared" si="133"/>
        <v>0</v>
      </c>
      <c r="BP343" s="208" t="str">
        <f t="shared" si="134"/>
        <v>＜従来枠＞0 ＜トップ性能枠＞0</v>
      </c>
      <c r="BQ343" s="208" t="str">
        <f>'新規登録用（本体）'!G343&amp;'新規登録用（本体）'!H343&amp;'新規登録用（本体）'!I343</f>
        <v/>
      </c>
      <c r="BR343" s="126" t="str">
        <f t="shared" si="152"/>
        <v/>
      </c>
      <c r="BS343" s="208" t="str">
        <f t="shared" si="153"/>
        <v/>
      </c>
      <c r="BT343" s="227">
        <f t="shared" si="141"/>
        <v>0</v>
      </c>
    </row>
    <row r="344" spans="1:72" s="208" customFormat="1" ht="25.35" customHeight="1" x14ac:dyDescent="0.2">
      <c r="A344" s="210">
        <f t="shared" si="135"/>
        <v>333</v>
      </c>
      <c r="B344" s="171" t="str">
        <f t="shared" si="131"/>
        <v/>
      </c>
      <c r="C344" s="44"/>
      <c r="D344" s="17" t="str">
        <f t="shared" si="136"/>
        <v/>
      </c>
      <c r="E344" s="17" t="str">
        <f t="shared" si="137"/>
        <v/>
      </c>
      <c r="F344" s="97"/>
      <c r="G344" s="16"/>
      <c r="H344" s="15"/>
      <c r="I344" s="17" t="str">
        <f>IF(OR(G344="",H344="",U344=""),"",IFERROR(VLOOKUP(G344&amp;H344&amp;U344,※編集不可※選択項目!$M$3:$R$51,5,FALSE),"該当なし"))</f>
        <v/>
      </c>
      <c r="J344" s="97"/>
      <c r="K344" s="15"/>
      <c r="L344" s="248"/>
      <c r="M344" s="15"/>
      <c r="N344" s="97"/>
      <c r="O344" s="97"/>
      <c r="P344" s="97"/>
      <c r="Q344" s="97"/>
      <c r="R344" s="97"/>
      <c r="S344" s="18" t="str">
        <f t="shared" si="144"/>
        <v/>
      </c>
      <c r="T344" s="15"/>
      <c r="U344" s="15"/>
      <c r="V344" s="15"/>
      <c r="W344" s="15"/>
      <c r="X344" s="15"/>
      <c r="Y344" s="15"/>
      <c r="Z344" s="16"/>
      <c r="AA344" s="16"/>
      <c r="AB344" s="101" t="str">
        <f>IF($C344&lt;&gt;"",※編集不可※選択項目!$J$2,"")</f>
        <v/>
      </c>
      <c r="AC344" s="23"/>
      <c r="AD344" s="97"/>
      <c r="AE344" s="99"/>
      <c r="AF344" s="201" t="str">
        <f t="shared" si="142"/>
        <v>-</v>
      </c>
      <c r="AG344" s="219"/>
      <c r="AH344" s="220"/>
      <c r="AI344" s="121" t="str">
        <f t="shared" si="138"/>
        <v/>
      </c>
      <c r="AJ344" s="221"/>
      <c r="AK344" s="222"/>
      <c r="AL344" s="223"/>
      <c r="AM344" s="224">
        <f>IFERROR(INDEX(※編集不可※選択項目!$R$3:$R$51,MATCH(BQ344,※編集不可※選択項目!$T$3:$T$51,0)),0)</f>
        <v>0</v>
      </c>
      <c r="AN344" s="224" t="str">
        <f t="shared" si="145"/>
        <v/>
      </c>
      <c r="AO344" s="224" t="str">
        <f>IF(BR344=※編集不可※選択項目!$L$3,VLOOKUP('新規登録用（本体）'!U344,※編集不可※選択項目!$P$2:$R$13,3,TRUE),AP344)</f>
        <v/>
      </c>
      <c r="AP344" s="224" t="str">
        <f>IF(BR344=※編集不可※選択項目!$L$15,VLOOKUP('新規登録用（本体）'!U344,※編集不可※選択項目!$P$14:$R$25,3,TRUE),AQ344)</f>
        <v/>
      </c>
      <c r="AQ344" s="224" t="str">
        <f>IF(BR344=※編集不可※選択項目!$L$27,VLOOKUP('新規登録用（本体）'!U344,※編集不可※選択項目!$P$26:$R$41,3,TRUE),AR344)</f>
        <v/>
      </c>
      <c r="AR344" s="224" t="str">
        <f>IF(BR344=※編集不可※選択項目!$L$43,VLOOKUP('新規登録用（本体）'!U344,※編集不可※選択項目!$P$42:$R$46,3,TRUE),AS344)</f>
        <v/>
      </c>
      <c r="AS344" s="224" t="str">
        <f>IF(BR344=※編集不可※選択項目!$L$48,VLOOKUP('新規登録用（本体）'!U344,※編集不可※選択項目!$P$47:$R$51,3,TRUE),"")</f>
        <v/>
      </c>
      <c r="AT344" s="225">
        <f>IFERROR(VLOOKUP(Y344&amp;G344&amp;H344,※編集不可※選択項目!X:Y,2,FALSE),0)</f>
        <v>0</v>
      </c>
      <c r="AU344" s="224">
        <f t="shared" si="139"/>
        <v>0</v>
      </c>
      <c r="AV344" s="224">
        <f>IFERROR(INDEX(※編集不可※選択項目!$S$3:$S$51,MATCH(BQ344,※編集不可※選択項目!$T$3:$T$51,0)),0)</f>
        <v>0</v>
      </c>
      <c r="AW344" s="224" t="str">
        <f t="shared" si="146"/>
        <v/>
      </c>
      <c r="AX344" s="224" t="str">
        <f>IF(BR344=※編集不可※選択項目!$L$3,VLOOKUP('新規登録用（本体）'!U344,※編集不可※選択項目!$P$2:$S$13,4,TRUE),AY344)</f>
        <v/>
      </c>
      <c r="AY344" s="224" t="str">
        <f>IF(BR344=※編集不可※選択項目!$L$15,VLOOKUP('新規登録用（本体）'!U344,※編集不可※選択項目!$P$14:$S$25,4,TRUE),AZ344)</f>
        <v/>
      </c>
      <c r="AZ344" s="224" t="str">
        <f>IF(BR344=※編集不可※選択項目!$L$27,VLOOKUP('新規登録用（本体）'!U344,※編集不可※選択項目!$P$26:$S$41,4,TRUE),BA344)</f>
        <v/>
      </c>
      <c r="BA344" s="224" t="str">
        <f>IF(BR344=※編集不可※選択項目!$L$43,VLOOKUP('新規登録用（本体）'!U344,※編集不可※選択項目!$P$42:$S$46,4,TRUE),BB344)</f>
        <v/>
      </c>
      <c r="BB344" s="224" t="str">
        <f>IF(BR344=※編集不可※選択項目!$L$48,VLOOKUP('新規登録用（本体）'!U344,※編集不可※選択項目!$P$47:$S$51,4,TRUE),"")</f>
        <v/>
      </c>
      <c r="BC344" s="225">
        <f>IFERROR(VLOOKUP(Y344&amp;G344&amp;H344,※編集不可※選択項目!X:Y,2,FALSE),0)</f>
        <v>0</v>
      </c>
      <c r="BD344" s="225">
        <f t="shared" si="140"/>
        <v>0</v>
      </c>
      <c r="BE344" s="225"/>
      <c r="BF344" s="225"/>
      <c r="BG344" s="225"/>
      <c r="BH344" s="225" t="str">
        <f t="shared" si="147"/>
        <v/>
      </c>
      <c r="BI344" s="226">
        <f t="shared" si="148"/>
        <v>0</v>
      </c>
      <c r="BJ344" s="226">
        <f t="shared" si="149"/>
        <v>0</v>
      </c>
      <c r="BK344" s="262">
        <f t="shared" si="143"/>
        <v>0</v>
      </c>
      <c r="BL344" s="226">
        <f t="shared" si="132"/>
        <v>0</v>
      </c>
      <c r="BM344" s="226" t="str">
        <f t="shared" si="150"/>
        <v/>
      </c>
      <c r="BN344" s="227">
        <f t="shared" si="151"/>
        <v>0</v>
      </c>
      <c r="BO344" s="227">
        <f t="shared" si="133"/>
        <v>0</v>
      </c>
      <c r="BP344" s="208" t="str">
        <f t="shared" si="134"/>
        <v>＜従来枠＞0 ＜トップ性能枠＞0</v>
      </c>
      <c r="BQ344" s="208" t="str">
        <f>'新規登録用（本体）'!G344&amp;'新規登録用（本体）'!H344&amp;'新規登録用（本体）'!I344</f>
        <v/>
      </c>
      <c r="BR344" s="126" t="str">
        <f t="shared" si="152"/>
        <v/>
      </c>
      <c r="BS344" s="208" t="str">
        <f t="shared" si="153"/>
        <v/>
      </c>
      <c r="BT344" s="227">
        <f t="shared" si="141"/>
        <v>0</v>
      </c>
    </row>
    <row r="345" spans="1:72" s="208" customFormat="1" ht="25.35" customHeight="1" x14ac:dyDescent="0.2">
      <c r="A345" s="210">
        <f t="shared" si="135"/>
        <v>334</v>
      </c>
      <c r="B345" s="171" t="str">
        <f t="shared" si="131"/>
        <v/>
      </c>
      <c r="C345" s="44"/>
      <c r="D345" s="17" t="str">
        <f t="shared" si="136"/>
        <v/>
      </c>
      <c r="E345" s="17" t="str">
        <f t="shared" si="137"/>
        <v/>
      </c>
      <c r="F345" s="97"/>
      <c r="G345" s="16"/>
      <c r="H345" s="15"/>
      <c r="I345" s="17" t="str">
        <f>IF(OR(G345="",H345="",U345=""),"",IFERROR(VLOOKUP(G345&amp;H345&amp;U345,※編集不可※選択項目!$M$3:$R$51,5,FALSE),"該当なし"))</f>
        <v/>
      </c>
      <c r="J345" s="97"/>
      <c r="K345" s="15"/>
      <c r="L345" s="248"/>
      <c r="M345" s="15"/>
      <c r="N345" s="97"/>
      <c r="O345" s="97"/>
      <c r="P345" s="97"/>
      <c r="Q345" s="97"/>
      <c r="R345" s="97"/>
      <c r="S345" s="18" t="str">
        <f t="shared" si="144"/>
        <v/>
      </c>
      <c r="T345" s="15"/>
      <c r="U345" s="15"/>
      <c r="V345" s="15"/>
      <c r="W345" s="15"/>
      <c r="X345" s="15"/>
      <c r="Y345" s="15"/>
      <c r="Z345" s="16"/>
      <c r="AA345" s="16"/>
      <c r="AB345" s="101" t="str">
        <f>IF($C345&lt;&gt;"",※編集不可※選択項目!$J$2,"")</f>
        <v/>
      </c>
      <c r="AC345" s="23"/>
      <c r="AD345" s="97"/>
      <c r="AE345" s="99"/>
      <c r="AF345" s="201" t="str">
        <f t="shared" si="142"/>
        <v>-</v>
      </c>
      <c r="AG345" s="219"/>
      <c r="AH345" s="220"/>
      <c r="AI345" s="121" t="str">
        <f t="shared" si="138"/>
        <v/>
      </c>
      <c r="AJ345" s="221"/>
      <c r="AK345" s="222"/>
      <c r="AL345" s="223"/>
      <c r="AM345" s="224">
        <f>IFERROR(INDEX(※編集不可※選択項目!$R$3:$R$51,MATCH(BQ345,※編集不可※選択項目!$T$3:$T$51,0)),0)</f>
        <v>0</v>
      </c>
      <c r="AN345" s="224" t="str">
        <f t="shared" si="145"/>
        <v/>
      </c>
      <c r="AO345" s="224" t="str">
        <f>IF(BR345=※編集不可※選択項目!$L$3,VLOOKUP('新規登録用（本体）'!U345,※編集不可※選択項目!$P$2:$R$13,3,TRUE),AP345)</f>
        <v/>
      </c>
      <c r="AP345" s="224" t="str">
        <f>IF(BR345=※編集不可※選択項目!$L$15,VLOOKUP('新規登録用（本体）'!U345,※編集不可※選択項目!$P$14:$R$25,3,TRUE),AQ345)</f>
        <v/>
      </c>
      <c r="AQ345" s="224" t="str">
        <f>IF(BR345=※編集不可※選択項目!$L$27,VLOOKUP('新規登録用（本体）'!U345,※編集不可※選択項目!$P$26:$R$41,3,TRUE),AR345)</f>
        <v/>
      </c>
      <c r="AR345" s="224" t="str">
        <f>IF(BR345=※編集不可※選択項目!$L$43,VLOOKUP('新規登録用（本体）'!U345,※編集不可※選択項目!$P$42:$R$46,3,TRUE),AS345)</f>
        <v/>
      </c>
      <c r="AS345" s="224" t="str">
        <f>IF(BR345=※編集不可※選択項目!$L$48,VLOOKUP('新規登録用（本体）'!U345,※編集不可※選択項目!$P$47:$R$51,3,TRUE),"")</f>
        <v/>
      </c>
      <c r="AT345" s="225">
        <f>IFERROR(VLOOKUP(Y345&amp;G345&amp;H345,※編集不可※選択項目!X:Y,2,FALSE),0)</f>
        <v>0</v>
      </c>
      <c r="AU345" s="224">
        <f t="shared" si="139"/>
        <v>0</v>
      </c>
      <c r="AV345" s="224">
        <f>IFERROR(INDEX(※編集不可※選択項目!$S$3:$S$51,MATCH(BQ345,※編集不可※選択項目!$T$3:$T$51,0)),0)</f>
        <v>0</v>
      </c>
      <c r="AW345" s="224" t="str">
        <f t="shared" si="146"/>
        <v/>
      </c>
      <c r="AX345" s="224" t="str">
        <f>IF(BR345=※編集不可※選択項目!$L$3,VLOOKUP('新規登録用（本体）'!U345,※編集不可※選択項目!$P$2:$S$13,4,TRUE),AY345)</f>
        <v/>
      </c>
      <c r="AY345" s="224" t="str">
        <f>IF(BR345=※編集不可※選択項目!$L$15,VLOOKUP('新規登録用（本体）'!U345,※編集不可※選択項目!$P$14:$S$25,4,TRUE),AZ345)</f>
        <v/>
      </c>
      <c r="AZ345" s="224" t="str">
        <f>IF(BR345=※編集不可※選択項目!$L$27,VLOOKUP('新規登録用（本体）'!U345,※編集不可※選択項目!$P$26:$S$41,4,TRUE),BA345)</f>
        <v/>
      </c>
      <c r="BA345" s="224" t="str">
        <f>IF(BR345=※編集不可※選択項目!$L$43,VLOOKUP('新規登録用（本体）'!U345,※編集不可※選択項目!$P$42:$S$46,4,TRUE),BB345)</f>
        <v/>
      </c>
      <c r="BB345" s="224" t="str">
        <f>IF(BR345=※編集不可※選択項目!$L$48,VLOOKUP('新規登録用（本体）'!U345,※編集不可※選択項目!$P$47:$S$51,4,TRUE),"")</f>
        <v/>
      </c>
      <c r="BC345" s="225">
        <f>IFERROR(VLOOKUP(Y345&amp;G345&amp;H345,※編集不可※選択項目!X:Y,2,FALSE),0)</f>
        <v>0</v>
      </c>
      <c r="BD345" s="225">
        <f t="shared" si="140"/>
        <v>0</v>
      </c>
      <c r="BE345" s="225"/>
      <c r="BF345" s="225"/>
      <c r="BG345" s="225"/>
      <c r="BH345" s="225" t="str">
        <f t="shared" si="147"/>
        <v/>
      </c>
      <c r="BI345" s="226">
        <f t="shared" si="148"/>
        <v>0</v>
      </c>
      <c r="BJ345" s="226">
        <f t="shared" si="149"/>
        <v>0</v>
      </c>
      <c r="BK345" s="262">
        <f t="shared" si="143"/>
        <v>0</v>
      </c>
      <c r="BL345" s="226">
        <f t="shared" si="132"/>
        <v>0</v>
      </c>
      <c r="BM345" s="226" t="str">
        <f t="shared" si="150"/>
        <v/>
      </c>
      <c r="BN345" s="227">
        <f t="shared" si="151"/>
        <v>0</v>
      </c>
      <c r="BO345" s="227">
        <f t="shared" si="133"/>
        <v>0</v>
      </c>
      <c r="BP345" s="208" t="str">
        <f t="shared" si="134"/>
        <v>＜従来枠＞0 ＜トップ性能枠＞0</v>
      </c>
      <c r="BQ345" s="208" t="str">
        <f>'新規登録用（本体）'!G345&amp;'新規登録用（本体）'!H345&amp;'新規登録用（本体）'!I345</f>
        <v/>
      </c>
      <c r="BR345" s="126" t="str">
        <f t="shared" si="152"/>
        <v/>
      </c>
      <c r="BS345" s="208" t="str">
        <f t="shared" si="153"/>
        <v/>
      </c>
      <c r="BT345" s="227">
        <f t="shared" si="141"/>
        <v>0</v>
      </c>
    </row>
    <row r="346" spans="1:72" s="208" customFormat="1" ht="25.35" customHeight="1" x14ac:dyDescent="0.2">
      <c r="A346" s="210">
        <f t="shared" si="135"/>
        <v>335</v>
      </c>
      <c r="B346" s="171" t="str">
        <f t="shared" si="131"/>
        <v/>
      </c>
      <c r="C346" s="44"/>
      <c r="D346" s="17" t="str">
        <f t="shared" si="136"/>
        <v/>
      </c>
      <c r="E346" s="17" t="str">
        <f t="shared" si="137"/>
        <v/>
      </c>
      <c r="F346" s="97"/>
      <c r="G346" s="16"/>
      <c r="H346" s="15"/>
      <c r="I346" s="17" t="str">
        <f>IF(OR(G346="",H346="",U346=""),"",IFERROR(VLOOKUP(G346&amp;H346&amp;U346,※編集不可※選択項目!$M$3:$R$51,5,FALSE),"該当なし"))</f>
        <v/>
      </c>
      <c r="J346" s="97"/>
      <c r="K346" s="15"/>
      <c r="L346" s="248"/>
      <c r="M346" s="15"/>
      <c r="N346" s="97"/>
      <c r="O346" s="97"/>
      <c r="P346" s="97"/>
      <c r="Q346" s="97"/>
      <c r="R346" s="97"/>
      <c r="S346" s="18" t="str">
        <f t="shared" si="144"/>
        <v/>
      </c>
      <c r="T346" s="15"/>
      <c r="U346" s="15"/>
      <c r="V346" s="15"/>
      <c r="W346" s="15"/>
      <c r="X346" s="15"/>
      <c r="Y346" s="15"/>
      <c r="Z346" s="16"/>
      <c r="AA346" s="16"/>
      <c r="AB346" s="101" t="str">
        <f>IF($C346&lt;&gt;"",※編集不可※選択項目!$J$2,"")</f>
        <v/>
      </c>
      <c r="AC346" s="23"/>
      <c r="AD346" s="97"/>
      <c r="AE346" s="99"/>
      <c r="AF346" s="201" t="str">
        <f t="shared" si="142"/>
        <v>-</v>
      </c>
      <c r="AG346" s="219"/>
      <c r="AH346" s="220"/>
      <c r="AI346" s="121" t="str">
        <f t="shared" si="138"/>
        <v/>
      </c>
      <c r="AJ346" s="221"/>
      <c r="AK346" s="222"/>
      <c r="AL346" s="223"/>
      <c r="AM346" s="224">
        <f>IFERROR(INDEX(※編集不可※選択項目!$R$3:$R$51,MATCH(BQ346,※編集不可※選択項目!$T$3:$T$51,0)),0)</f>
        <v>0</v>
      </c>
      <c r="AN346" s="224" t="str">
        <f t="shared" si="145"/>
        <v/>
      </c>
      <c r="AO346" s="224" t="str">
        <f>IF(BR346=※編集不可※選択項目!$L$3,VLOOKUP('新規登録用（本体）'!U346,※編集不可※選択項目!$P$2:$R$13,3,TRUE),AP346)</f>
        <v/>
      </c>
      <c r="AP346" s="224" t="str">
        <f>IF(BR346=※編集不可※選択項目!$L$15,VLOOKUP('新規登録用（本体）'!U346,※編集不可※選択項目!$P$14:$R$25,3,TRUE),AQ346)</f>
        <v/>
      </c>
      <c r="AQ346" s="224" t="str">
        <f>IF(BR346=※編集不可※選択項目!$L$27,VLOOKUP('新規登録用（本体）'!U346,※編集不可※選択項目!$P$26:$R$41,3,TRUE),AR346)</f>
        <v/>
      </c>
      <c r="AR346" s="224" t="str">
        <f>IF(BR346=※編集不可※選択項目!$L$43,VLOOKUP('新規登録用（本体）'!U346,※編集不可※選択項目!$P$42:$R$46,3,TRUE),AS346)</f>
        <v/>
      </c>
      <c r="AS346" s="224" t="str">
        <f>IF(BR346=※編集不可※選択項目!$L$48,VLOOKUP('新規登録用（本体）'!U346,※編集不可※選択項目!$P$47:$R$51,3,TRUE),"")</f>
        <v/>
      </c>
      <c r="AT346" s="225">
        <f>IFERROR(VLOOKUP(Y346&amp;G346&amp;H346,※編集不可※選択項目!X:Y,2,FALSE),0)</f>
        <v>0</v>
      </c>
      <c r="AU346" s="224">
        <f t="shared" si="139"/>
        <v>0</v>
      </c>
      <c r="AV346" s="224">
        <f>IFERROR(INDEX(※編集不可※選択項目!$S$3:$S$51,MATCH(BQ346,※編集不可※選択項目!$T$3:$T$51,0)),0)</f>
        <v>0</v>
      </c>
      <c r="AW346" s="224" t="str">
        <f t="shared" si="146"/>
        <v/>
      </c>
      <c r="AX346" s="224" t="str">
        <f>IF(BR346=※編集不可※選択項目!$L$3,VLOOKUP('新規登録用（本体）'!U346,※編集不可※選択項目!$P$2:$S$13,4,TRUE),AY346)</f>
        <v/>
      </c>
      <c r="AY346" s="224" t="str">
        <f>IF(BR346=※編集不可※選択項目!$L$15,VLOOKUP('新規登録用（本体）'!U346,※編集不可※選択項目!$P$14:$S$25,4,TRUE),AZ346)</f>
        <v/>
      </c>
      <c r="AZ346" s="224" t="str">
        <f>IF(BR346=※編集不可※選択項目!$L$27,VLOOKUP('新規登録用（本体）'!U346,※編集不可※選択項目!$P$26:$S$41,4,TRUE),BA346)</f>
        <v/>
      </c>
      <c r="BA346" s="224" t="str">
        <f>IF(BR346=※編集不可※選択項目!$L$43,VLOOKUP('新規登録用（本体）'!U346,※編集不可※選択項目!$P$42:$S$46,4,TRUE),BB346)</f>
        <v/>
      </c>
      <c r="BB346" s="224" t="str">
        <f>IF(BR346=※編集不可※選択項目!$L$48,VLOOKUP('新規登録用（本体）'!U346,※編集不可※選択項目!$P$47:$S$51,4,TRUE),"")</f>
        <v/>
      </c>
      <c r="BC346" s="225">
        <f>IFERROR(VLOOKUP(Y346&amp;G346&amp;H346,※編集不可※選択項目!X:Y,2,FALSE),0)</f>
        <v>0</v>
      </c>
      <c r="BD346" s="225">
        <f t="shared" si="140"/>
        <v>0</v>
      </c>
      <c r="BE346" s="225"/>
      <c r="BF346" s="225"/>
      <c r="BG346" s="225"/>
      <c r="BH346" s="225" t="str">
        <f t="shared" si="147"/>
        <v/>
      </c>
      <c r="BI346" s="226">
        <f t="shared" si="148"/>
        <v>0</v>
      </c>
      <c r="BJ346" s="226">
        <f t="shared" si="149"/>
        <v>0</v>
      </c>
      <c r="BK346" s="262">
        <f t="shared" si="143"/>
        <v>0</v>
      </c>
      <c r="BL346" s="226">
        <f t="shared" si="132"/>
        <v>0</v>
      </c>
      <c r="BM346" s="226" t="str">
        <f t="shared" si="150"/>
        <v/>
      </c>
      <c r="BN346" s="227">
        <f t="shared" si="151"/>
        <v>0</v>
      </c>
      <c r="BO346" s="227">
        <f t="shared" si="133"/>
        <v>0</v>
      </c>
      <c r="BP346" s="208" t="str">
        <f t="shared" si="134"/>
        <v>＜従来枠＞0 ＜トップ性能枠＞0</v>
      </c>
      <c r="BQ346" s="208" t="str">
        <f>'新規登録用（本体）'!G346&amp;'新規登録用（本体）'!H346&amp;'新規登録用（本体）'!I346</f>
        <v/>
      </c>
      <c r="BR346" s="126" t="str">
        <f t="shared" si="152"/>
        <v/>
      </c>
      <c r="BS346" s="208" t="str">
        <f t="shared" si="153"/>
        <v/>
      </c>
      <c r="BT346" s="227">
        <f t="shared" si="141"/>
        <v>0</v>
      </c>
    </row>
    <row r="347" spans="1:72" s="208" customFormat="1" ht="25.35" customHeight="1" x14ac:dyDescent="0.2">
      <c r="A347" s="210">
        <f t="shared" si="135"/>
        <v>336</v>
      </c>
      <c r="B347" s="171" t="str">
        <f t="shared" si="131"/>
        <v/>
      </c>
      <c r="C347" s="44"/>
      <c r="D347" s="17" t="str">
        <f t="shared" si="136"/>
        <v/>
      </c>
      <c r="E347" s="17" t="str">
        <f t="shared" si="137"/>
        <v/>
      </c>
      <c r="F347" s="97"/>
      <c r="G347" s="16"/>
      <c r="H347" s="15"/>
      <c r="I347" s="17" t="str">
        <f>IF(OR(G347="",H347="",U347=""),"",IFERROR(VLOOKUP(G347&amp;H347&amp;U347,※編集不可※選択項目!$M$3:$R$51,5,FALSE),"該当なし"))</f>
        <v/>
      </c>
      <c r="J347" s="97"/>
      <c r="K347" s="15"/>
      <c r="L347" s="248"/>
      <c r="M347" s="15"/>
      <c r="N347" s="97"/>
      <c r="O347" s="97"/>
      <c r="P347" s="97"/>
      <c r="Q347" s="97"/>
      <c r="R347" s="97"/>
      <c r="S347" s="18" t="str">
        <f t="shared" si="144"/>
        <v/>
      </c>
      <c r="T347" s="15"/>
      <c r="U347" s="15"/>
      <c r="V347" s="15"/>
      <c r="W347" s="15"/>
      <c r="X347" s="15"/>
      <c r="Y347" s="15"/>
      <c r="Z347" s="16"/>
      <c r="AA347" s="16"/>
      <c r="AB347" s="101" t="str">
        <f>IF($C347&lt;&gt;"",※編集不可※選択項目!$J$2,"")</f>
        <v/>
      </c>
      <c r="AC347" s="23"/>
      <c r="AD347" s="97"/>
      <c r="AE347" s="99"/>
      <c r="AF347" s="201" t="str">
        <f t="shared" si="142"/>
        <v>-</v>
      </c>
      <c r="AG347" s="219"/>
      <c r="AH347" s="220"/>
      <c r="AI347" s="121" t="str">
        <f t="shared" si="138"/>
        <v/>
      </c>
      <c r="AJ347" s="221"/>
      <c r="AK347" s="222"/>
      <c r="AL347" s="223"/>
      <c r="AM347" s="224">
        <f>IFERROR(INDEX(※編集不可※選択項目!$R$3:$R$51,MATCH(BQ347,※編集不可※選択項目!$T$3:$T$51,0)),0)</f>
        <v>0</v>
      </c>
      <c r="AN347" s="224" t="str">
        <f t="shared" si="145"/>
        <v/>
      </c>
      <c r="AO347" s="224" t="str">
        <f>IF(BR347=※編集不可※選択項目!$L$3,VLOOKUP('新規登録用（本体）'!U347,※編集不可※選択項目!$P$2:$R$13,3,TRUE),AP347)</f>
        <v/>
      </c>
      <c r="AP347" s="224" t="str">
        <f>IF(BR347=※編集不可※選択項目!$L$15,VLOOKUP('新規登録用（本体）'!U347,※編集不可※選択項目!$P$14:$R$25,3,TRUE),AQ347)</f>
        <v/>
      </c>
      <c r="AQ347" s="224" t="str">
        <f>IF(BR347=※編集不可※選択項目!$L$27,VLOOKUP('新規登録用（本体）'!U347,※編集不可※選択項目!$P$26:$R$41,3,TRUE),AR347)</f>
        <v/>
      </c>
      <c r="AR347" s="224" t="str">
        <f>IF(BR347=※編集不可※選択項目!$L$43,VLOOKUP('新規登録用（本体）'!U347,※編集不可※選択項目!$P$42:$R$46,3,TRUE),AS347)</f>
        <v/>
      </c>
      <c r="AS347" s="224" t="str">
        <f>IF(BR347=※編集不可※選択項目!$L$48,VLOOKUP('新規登録用（本体）'!U347,※編集不可※選択項目!$P$47:$R$51,3,TRUE),"")</f>
        <v/>
      </c>
      <c r="AT347" s="225">
        <f>IFERROR(VLOOKUP(Y347&amp;G347&amp;H347,※編集不可※選択項目!X:Y,2,FALSE),0)</f>
        <v>0</v>
      </c>
      <c r="AU347" s="224">
        <f t="shared" si="139"/>
        <v>0</v>
      </c>
      <c r="AV347" s="224">
        <f>IFERROR(INDEX(※編集不可※選択項目!$S$3:$S$51,MATCH(BQ347,※編集不可※選択項目!$T$3:$T$51,0)),0)</f>
        <v>0</v>
      </c>
      <c r="AW347" s="224" t="str">
        <f t="shared" si="146"/>
        <v/>
      </c>
      <c r="AX347" s="224" t="str">
        <f>IF(BR347=※編集不可※選択項目!$L$3,VLOOKUP('新規登録用（本体）'!U347,※編集不可※選択項目!$P$2:$S$13,4,TRUE),AY347)</f>
        <v/>
      </c>
      <c r="AY347" s="224" t="str">
        <f>IF(BR347=※編集不可※選択項目!$L$15,VLOOKUP('新規登録用（本体）'!U347,※編集不可※選択項目!$P$14:$S$25,4,TRUE),AZ347)</f>
        <v/>
      </c>
      <c r="AZ347" s="224" t="str">
        <f>IF(BR347=※編集不可※選択項目!$L$27,VLOOKUP('新規登録用（本体）'!U347,※編集不可※選択項目!$P$26:$S$41,4,TRUE),BA347)</f>
        <v/>
      </c>
      <c r="BA347" s="224" t="str">
        <f>IF(BR347=※編集不可※選択項目!$L$43,VLOOKUP('新規登録用（本体）'!U347,※編集不可※選択項目!$P$42:$S$46,4,TRUE),BB347)</f>
        <v/>
      </c>
      <c r="BB347" s="224" t="str">
        <f>IF(BR347=※編集不可※選択項目!$L$48,VLOOKUP('新規登録用（本体）'!U347,※編集不可※選択項目!$P$47:$S$51,4,TRUE),"")</f>
        <v/>
      </c>
      <c r="BC347" s="225">
        <f>IFERROR(VLOOKUP(Y347&amp;G347&amp;H347,※編集不可※選択項目!X:Y,2,FALSE),0)</f>
        <v>0</v>
      </c>
      <c r="BD347" s="225">
        <f t="shared" si="140"/>
        <v>0</v>
      </c>
      <c r="BE347" s="225"/>
      <c r="BF347" s="225"/>
      <c r="BG347" s="225"/>
      <c r="BH347" s="225" t="str">
        <f t="shared" si="147"/>
        <v/>
      </c>
      <c r="BI347" s="226">
        <f t="shared" si="148"/>
        <v>0</v>
      </c>
      <c r="BJ347" s="226">
        <f t="shared" si="149"/>
        <v>0</v>
      </c>
      <c r="BK347" s="262">
        <f t="shared" si="143"/>
        <v>0</v>
      </c>
      <c r="BL347" s="226">
        <f t="shared" si="132"/>
        <v>0</v>
      </c>
      <c r="BM347" s="226" t="str">
        <f t="shared" si="150"/>
        <v/>
      </c>
      <c r="BN347" s="227">
        <f t="shared" si="151"/>
        <v>0</v>
      </c>
      <c r="BO347" s="227">
        <f t="shared" si="133"/>
        <v>0</v>
      </c>
      <c r="BP347" s="208" t="str">
        <f t="shared" si="134"/>
        <v>＜従来枠＞0 ＜トップ性能枠＞0</v>
      </c>
      <c r="BQ347" s="208" t="str">
        <f>'新規登録用（本体）'!G347&amp;'新規登録用（本体）'!H347&amp;'新規登録用（本体）'!I347</f>
        <v/>
      </c>
      <c r="BR347" s="126" t="str">
        <f t="shared" si="152"/>
        <v/>
      </c>
      <c r="BS347" s="208" t="str">
        <f t="shared" si="153"/>
        <v/>
      </c>
      <c r="BT347" s="227">
        <f t="shared" si="141"/>
        <v>0</v>
      </c>
    </row>
    <row r="348" spans="1:72" s="208" customFormat="1" ht="25.35" customHeight="1" x14ac:dyDescent="0.2">
      <c r="A348" s="210">
        <f t="shared" si="135"/>
        <v>337</v>
      </c>
      <c r="B348" s="171" t="str">
        <f t="shared" si="131"/>
        <v/>
      </c>
      <c r="C348" s="44"/>
      <c r="D348" s="17" t="str">
        <f t="shared" si="136"/>
        <v/>
      </c>
      <c r="E348" s="17" t="str">
        <f t="shared" si="137"/>
        <v/>
      </c>
      <c r="F348" s="97"/>
      <c r="G348" s="16"/>
      <c r="H348" s="15"/>
      <c r="I348" s="17" t="str">
        <f>IF(OR(G348="",H348="",U348=""),"",IFERROR(VLOOKUP(G348&amp;H348&amp;U348,※編集不可※選択項目!$M$3:$R$51,5,FALSE),"該当なし"))</f>
        <v/>
      </c>
      <c r="J348" s="97"/>
      <c r="K348" s="15"/>
      <c r="L348" s="248"/>
      <c r="M348" s="15"/>
      <c r="N348" s="97"/>
      <c r="O348" s="97"/>
      <c r="P348" s="97"/>
      <c r="Q348" s="97"/>
      <c r="R348" s="97"/>
      <c r="S348" s="18" t="str">
        <f t="shared" si="144"/>
        <v/>
      </c>
      <c r="T348" s="15"/>
      <c r="U348" s="15"/>
      <c r="V348" s="15"/>
      <c r="W348" s="15"/>
      <c r="X348" s="15"/>
      <c r="Y348" s="15"/>
      <c r="Z348" s="16"/>
      <c r="AA348" s="16"/>
      <c r="AB348" s="101" t="str">
        <f>IF($C348&lt;&gt;"",※編集不可※選択項目!$J$2,"")</f>
        <v/>
      </c>
      <c r="AC348" s="23"/>
      <c r="AD348" s="97"/>
      <c r="AE348" s="99"/>
      <c r="AF348" s="201" t="str">
        <f t="shared" si="142"/>
        <v>-</v>
      </c>
      <c r="AG348" s="219"/>
      <c r="AH348" s="220"/>
      <c r="AI348" s="121" t="str">
        <f t="shared" si="138"/>
        <v/>
      </c>
      <c r="AJ348" s="221"/>
      <c r="AK348" s="222"/>
      <c r="AL348" s="223"/>
      <c r="AM348" s="224">
        <f>IFERROR(INDEX(※編集不可※選択項目!$R$3:$R$51,MATCH(BQ348,※編集不可※選択項目!$T$3:$T$51,0)),0)</f>
        <v>0</v>
      </c>
      <c r="AN348" s="224" t="str">
        <f t="shared" si="145"/>
        <v/>
      </c>
      <c r="AO348" s="224" t="str">
        <f>IF(BR348=※編集不可※選択項目!$L$3,VLOOKUP('新規登録用（本体）'!U348,※編集不可※選択項目!$P$2:$R$13,3,TRUE),AP348)</f>
        <v/>
      </c>
      <c r="AP348" s="224" t="str">
        <f>IF(BR348=※編集不可※選択項目!$L$15,VLOOKUP('新規登録用（本体）'!U348,※編集不可※選択項目!$P$14:$R$25,3,TRUE),AQ348)</f>
        <v/>
      </c>
      <c r="AQ348" s="224" t="str">
        <f>IF(BR348=※編集不可※選択項目!$L$27,VLOOKUP('新規登録用（本体）'!U348,※編集不可※選択項目!$P$26:$R$41,3,TRUE),AR348)</f>
        <v/>
      </c>
      <c r="AR348" s="224" t="str">
        <f>IF(BR348=※編集不可※選択項目!$L$43,VLOOKUP('新規登録用（本体）'!U348,※編集不可※選択項目!$P$42:$R$46,3,TRUE),AS348)</f>
        <v/>
      </c>
      <c r="AS348" s="224" t="str">
        <f>IF(BR348=※編集不可※選択項目!$L$48,VLOOKUP('新規登録用（本体）'!U348,※編集不可※選択項目!$P$47:$R$51,3,TRUE),"")</f>
        <v/>
      </c>
      <c r="AT348" s="225">
        <f>IFERROR(VLOOKUP(Y348&amp;G348&amp;H348,※編集不可※選択項目!X:Y,2,FALSE),0)</f>
        <v>0</v>
      </c>
      <c r="AU348" s="224">
        <f t="shared" si="139"/>
        <v>0</v>
      </c>
      <c r="AV348" s="224">
        <f>IFERROR(INDEX(※編集不可※選択項目!$S$3:$S$51,MATCH(BQ348,※編集不可※選択項目!$T$3:$T$51,0)),0)</f>
        <v>0</v>
      </c>
      <c r="AW348" s="224" t="str">
        <f t="shared" si="146"/>
        <v/>
      </c>
      <c r="AX348" s="224" t="str">
        <f>IF(BR348=※編集不可※選択項目!$L$3,VLOOKUP('新規登録用（本体）'!U348,※編集不可※選択項目!$P$2:$S$13,4,TRUE),AY348)</f>
        <v/>
      </c>
      <c r="AY348" s="224" t="str">
        <f>IF(BR348=※編集不可※選択項目!$L$15,VLOOKUP('新規登録用（本体）'!U348,※編集不可※選択項目!$P$14:$S$25,4,TRUE),AZ348)</f>
        <v/>
      </c>
      <c r="AZ348" s="224" t="str">
        <f>IF(BR348=※編集不可※選択項目!$L$27,VLOOKUP('新規登録用（本体）'!U348,※編集不可※選択項目!$P$26:$S$41,4,TRUE),BA348)</f>
        <v/>
      </c>
      <c r="BA348" s="224" t="str">
        <f>IF(BR348=※編集不可※選択項目!$L$43,VLOOKUP('新規登録用（本体）'!U348,※編集不可※選択項目!$P$42:$S$46,4,TRUE),BB348)</f>
        <v/>
      </c>
      <c r="BB348" s="224" t="str">
        <f>IF(BR348=※編集不可※選択項目!$L$48,VLOOKUP('新規登録用（本体）'!U348,※編集不可※選択項目!$P$47:$S$51,4,TRUE),"")</f>
        <v/>
      </c>
      <c r="BC348" s="225">
        <f>IFERROR(VLOOKUP(Y348&amp;G348&amp;H348,※編集不可※選択項目!X:Y,2,FALSE),0)</f>
        <v>0</v>
      </c>
      <c r="BD348" s="225">
        <f t="shared" si="140"/>
        <v>0</v>
      </c>
      <c r="BE348" s="225"/>
      <c r="BF348" s="225"/>
      <c r="BG348" s="225"/>
      <c r="BH348" s="225" t="str">
        <f t="shared" si="147"/>
        <v/>
      </c>
      <c r="BI348" s="226">
        <f t="shared" si="148"/>
        <v>0</v>
      </c>
      <c r="BJ348" s="226">
        <f t="shared" si="149"/>
        <v>0</v>
      </c>
      <c r="BK348" s="262">
        <f t="shared" si="143"/>
        <v>0</v>
      </c>
      <c r="BL348" s="226">
        <f t="shared" si="132"/>
        <v>0</v>
      </c>
      <c r="BM348" s="226" t="str">
        <f t="shared" si="150"/>
        <v/>
      </c>
      <c r="BN348" s="227">
        <f t="shared" si="151"/>
        <v>0</v>
      </c>
      <c r="BO348" s="227">
        <f t="shared" si="133"/>
        <v>0</v>
      </c>
      <c r="BP348" s="208" t="str">
        <f t="shared" si="134"/>
        <v>＜従来枠＞0 ＜トップ性能枠＞0</v>
      </c>
      <c r="BQ348" s="208" t="str">
        <f>'新規登録用（本体）'!G348&amp;'新規登録用（本体）'!H348&amp;'新規登録用（本体）'!I348</f>
        <v/>
      </c>
      <c r="BR348" s="126" t="str">
        <f t="shared" si="152"/>
        <v/>
      </c>
      <c r="BS348" s="208" t="str">
        <f t="shared" si="153"/>
        <v/>
      </c>
      <c r="BT348" s="227">
        <f t="shared" si="141"/>
        <v>0</v>
      </c>
    </row>
    <row r="349" spans="1:72" s="208" customFormat="1" ht="25.35" customHeight="1" x14ac:dyDescent="0.2">
      <c r="A349" s="210">
        <f t="shared" si="135"/>
        <v>338</v>
      </c>
      <c r="B349" s="171" t="str">
        <f t="shared" si="131"/>
        <v/>
      </c>
      <c r="C349" s="44"/>
      <c r="D349" s="17" t="str">
        <f t="shared" si="136"/>
        <v/>
      </c>
      <c r="E349" s="17" t="str">
        <f t="shared" si="137"/>
        <v/>
      </c>
      <c r="F349" s="97"/>
      <c r="G349" s="16"/>
      <c r="H349" s="15"/>
      <c r="I349" s="17" t="str">
        <f>IF(OR(G349="",H349="",U349=""),"",IFERROR(VLOOKUP(G349&amp;H349&amp;U349,※編集不可※選択項目!$M$3:$R$51,5,FALSE),"該当なし"))</f>
        <v/>
      </c>
      <c r="J349" s="97"/>
      <c r="K349" s="15"/>
      <c r="L349" s="248"/>
      <c r="M349" s="15"/>
      <c r="N349" s="97"/>
      <c r="O349" s="97"/>
      <c r="P349" s="97"/>
      <c r="Q349" s="97"/>
      <c r="R349" s="97"/>
      <c r="S349" s="18" t="str">
        <f t="shared" si="144"/>
        <v/>
      </c>
      <c r="T349" s="15"/>
      <c r="U349" s="15"/>
      <c r="V349" s="15"/>
      <c r="W349" s="15"/>
      <c r="X349" s="15"/>
      <c r="Y349" s="15"/>
      <c r="Z349" s="16"/>
      <c r="AA349" s="16"/>
      <c r="AB349" s="101" t="str">
        <f>IF($C349&lt;&gt;"",※編集不可※選択項目!$J$2,"")</f>
        <v/>
      </c>
      <c r="AC349" s="23"/>
      <c r="AD349" s="97"/>
      <c r="AE349" s="99"/>
      <c r="AF349" s="201" t="str">
        <f t="shared" si="142"/>
        <v>-</v>
      </c>
      <c r="AG349" s="219"/>
      <c r="AH349" s="220"/>
      <c r="AI349" s="121" t="str">
        <f t="shared" si="138"/>
        <v/>
      </c>
      <c r="AJ349" s="221"/>
      <c r="AK349" s="222"/>
      <c r="AL349" s="223"/>
      <c r="AM349" s="224">
        <f>IFERROR(INDEX(※編集不可※選択項目!$R$3:$R$51,MATCH(BQ349,※編集不可※選択項目!$T$3:$T$51,0)),0)</f>
        <v>0</v>
      </c>
      <c r="AN349" s="224" t="str">
        <f t="shared" si="145"/>
        <v/>
      </c>
      <c r="AO349" s="224" t="str">
        <f>IF(BR349=※編集不可※選択項目!$L$3,VLOOKUP('新規登録用（本体）'!U349,※編集不可※選択項目!$P$2:$R$13,3,TRUE),AP349)</f>
        <v/>
      </c>
      <c r="AP349" s="224" t="str">
        <f>IF(BR349=※編集不可※選択項目!$L$15,VLOOKUP('新規登録用（本体）'!U349,※編集不可※選択項目!$P$14:$R$25,3,TRUE),AQ349)</f>
        <v/>
      </c>
      <c r="AQ349" s="224" t="str">
        <f>IF(BR349=※編集不可※選択項目!$L$27,VLOOKUP('新規登録用（本体）'!U349,※編集不可※選択項目!$P$26:$R$41,3,TRUE),AR349)</f>
        <v/>
      </c>
      <c r="AR349" s="224" t="str">
        <f>IF(BR349=※編集不可※選択項目!$L$43,VLOOKUP('新規登録用（本体）'!U349,※編集不可※選択項目!$P$42:$R$46,3,TRUE),AS349)</f>
        <v/>
      </c>
      <c r="AS349" s="224" t="str">
        <f>IF(BR349=※編集不可※選択項目!$L$48,VLOOKUP('新規登録用（本体）'!U349,※編集不可※選択項目!$P$47:$R$51,3,TRUE),"")</f>
        <v/>
      </c>
      <c r="AT349" s="225">
        <f>IFERROR(VLOOKUP(Y349&amp;G349&amp;H349,※編集不可※選択項目!X:Y,2,FALSE),0)</f>
        <v>0</v>
      </c>
      <c r="AU349" s="224">
        <f t="shared" si="139"/>
        <v>0</v>
      </c>
      <c r="AV349" s="224">
        <f>IFERROR(INDEX(※編集不可※選択項目!$S$3:$S$51,MATCH(BQ349,※編集不可※選択項目!$T$3:$T$51,0)),0)</f>
        <v>0</v>
      </c>
      <c r="AW349" s="224" t="str">
        <f t="shared" si="146"/>
        <v/>
      </c>
      <c r="AX349" s="224" t="str">
        <f>IF(BR349=※編集不可※選択項目!$L$3,VLOOKUP('新規登録用（本体）'!U349,※編集不可※選択項目!$P$2:$S$13,4,TRUE),AY349)</f>
        <v/>
      </c>
      <c r="AY349" s="224" t="str">
        <f>IF(BR349=※編集不可※選択項目!$L$15,VLOOKUP('新規登録用（本体）'!U349,※編集不可※選択項目!$P$14:$S$25,4,TRUE),AZ349)</f>
        <v/>
      </c>
      <c r="AZ349" s="224" t="str">
        <f>IF(BR349=※編集不可※選択項目!$L$27,VLOOKUP('新規登録用（本体）'!U349,※編集不可※選択項目!$P$26:$S$41,4,TRUE),BA349)</f>
        <v/>
      </c>
      <c r="BA349" s="224" t="str">
        <f>IF(BR349=※編集不可※選択項目!$L$43,VLOOKUP('新規登録用（本体）'!U349,※編集不可※選択項目!$P$42:$S$46,4,TRUE),BB349)</f>
        <v/>
      </c>
      <c r="BB349" s="224" t="str">
        <f>IF(BR349=※編集不可※選択項目!$L$48,VLOOKUP('新規登録用（本体）'!U349,※編集不可※選択項目!$P$47:$S$51,4,TRUE),"")</f>
        <v/>
      </c>
      <c r="BC349" s="225">
        <f>IFERROR(VLOOKUP(Y349&amp;G349&amp;H349,※編集不可※選択項目!X:Y,2,FALSE),0)</f>
        <v>0</v>
      </c>
      <c r="BD349" s="225">
        <f t="shared" si="140"/>
        <v>0</v>
      </c>
      <c r="BE349" s="225"/>
      <c r="BF349" s="225"/>
      <c r="BG349" s="225"/>
      <c r="BH349" s="225" t="str">
        <f t="shared" si="147"/>
        <v/>
      </c>
      <c r="BI349" s="226">
        <f t="shared" si="148"/>
        <v>0</v>
      </c>
      <c r="BJ349" s="226">
        <f t="shared" si="149"/>
        <v>0</v>
      </c>
      <c r="BK349" s="262">
        <f t="shared" si="143"/>
        <v>0</v>
      </c>
      <c r="BL349" s="226">
        <f t="shared" si="132"/>
        <v>0</v>
      </c>
      <c r="BM349" s="226" t="str">
        <f t="shared" si="150"/>
        <v/>
      </c>
      <c r="BN349" s="227">
        <f t="shared" si="151"/>
        <v>0</v>
      </c>
      <c r="BO349" s="227">
        <f t="shared" si="133"/>
        <v>0</v>
      </c>
      <c r="BP349" s="208" t="str">
        <f t="shared" si="134"/>
        <v>＜従来枠＞0 ＜トップ性能枠＞0</v>
      </c>
      <c r="BQ349" s="208" t="str">
        <f>'新規登録用（本体）'!G349&amp;'新規登録用（本体）'!H349&amp;'新規登録用（本体）'!I349</f>
        <v/>
      </c>
      <c r="BR349" s="126" t="str">
        <f t="shared" si="152"/>
        <v/>
      </c>
      <c r="BS349" s="208" t="str">
        <f t="shared" si="153"/>
        <v/>
      </c>
      <c r="BT349" s="227">
        <f t="shared" si="141"/>
        <v>0</v>
      </c>
    </row>
    <row r="350" spans="1:72" s="208" customFormat="1" ht="25.35" customHeight="1" x14ac:dyDescent="0.2">
      <c r="A350" s="210">
        <f t="shared" si="135"/>
        <v>339</v>
      </c>
      <c r="B350" s="171" t="str">
        <f t="shared" si="131"/>
        <v/>
      </c>
      <c r="C350" s="44"/>
      <c r="D350" s="17" t="str">
        <f t="shared" si="136"/>
        <v/>
      </c>
      <c r="E350" s="17" t="str">
        <f t="shared" si="137"/>
        <v/>
      </c>
      <c r="F350" s="97"/>
      <c r="G350" s="16"/>
      <c r="H350" s="15"/>
      <c r="I350" s="17" t="str">
        <f>IF(OR(G350="",H350="",U350=""),"",IFERROR(VLOOKUP(G350&amp;H350&amp;U350,※編集不可※選択項目!$M$3:$R$51,5,FALSE),"該当なし"))</f>
        <v/>
      </c>
      <c r="J350" s="97"/>
      <c r="K350" s="15"/>
      <c r="L350" s="248"/>
      <c r="M350" s="15"/>
      <c r="N350" s="97"/>
      <c r="O350" s="97"/>
      <c r="P350" s="97"/>
      <c r="Q350" s="97"/>
      <c r="R350" s="97"/>
      <c r="S350" s="18" t="str">
        <f t="shared" si="144"/>
        <v/>
      </c>
      <c r="T350" s="15"/>
      <c r="U350" s="15"/>
      <c r="V350" s="15"/>
      <c r="W350" s="15"/>
      <c r="X350" s="15"/>
      <c r="Y350" s="15"/>
      <c r="Z350" s="16"/>
      <c r="AA350" s="16"/>
      <c r="AB350" s="101" t="str">
        <f>IF($C350&lt;&gt;"",※編集不可※選択項目!$J$2,"")</f>
        <v/>
      </c>
      <c r="AC350" s="23"/>
      <c r="AD350" s="97"/>
      <c r="AE350" s="99"/>
      <c r="AF350" s="201" t="str">
        <f t="shared" si="142"/>
        <v>-</v>
      </c>
      <c r="AG350" s="219"/>
      <c r="AH350" s="220"/>
      <c r="AI350" s="121" t="str">
        <f t="shared" si="138"/>
        <v/>
      </c>
      <c r="AJ350" s="221"/>
      <c r="AK350" s="222"/>
      <c r="AL350" s="223"/>
      <c r="AM350" s="224">
        <f>IFERROR(INDEX(※編集不可※選択項目!$R$3:$R$51,MATCH(BQ350,※編集不可※選択項目!$T$3:$T$51,0)),0)</f>
        <v>0</v>
      </c>
      <c r="AN350" s="224" t="str">
        <f t="shared" si="145"/>
        <v/>
      </c>
      <c r="AO350" s="224" t="str">
        <f>IF(BR350=※編集不可※選択項目!$L$3,VLOOKUP('新規登録用（本体）'!U350,※編集不可※選択項目!$P$2:$R$13,3,TRUE),AP350)</f>
        <v/>
      </c>
      <c r="AP350" s="224" t="str">
        <f>IF(BR350=※編集不可※選択項目!$L$15,VLOOKUP('新規登録用（本体）'!U350,※編集不可※選択項目!$P$14:$R$25,3,TRUE),AQ350)</f>
        <v/>
      </c>
      <c r="AQ350" s="224" t="str">
        <f>IF(BR350=※編集不可※選択項目!$L$27,VLOOKUP('新規登録用（本体）'!U350,※編集不可※選択項目!$P$26:$R$41,3,TRUE),AR350)</f>
        <v/>
      </c>
      <c r="AR350" s="224" t="str">
        <f>IF(BR350=※編集不可※選択項目!$L$43,VLOOKUP('新規登録用（本体）'!U350,※編集不可※選択項目!$P$42:$R$46,3,TRUE),AS350)</f>
        <v/>
      </c>
      <c r="AS350" s="224" t="str">
        <f>IF(BR350=※編集不可※選択項目!$L$48,VLOOKUP('新規登録用（本体）'!U350,※編集不可※選択項目!$P$47:$R$51,3,TRUE),"")</f>
        <v/>
      </c>
      <c r="AT350" s="225">
        <f>IFERROR(VLOOKUP(Y350&amp;G350&amp;H350,※編集不可※選択項目!X:Y,2,FALSE),0)</f>
        <v>0</v>
      </c>
      <c r="AU350" s="224">
        <f t="shared" si="139"/>
        <v>0</v>
      </c>
      <c r="AV350" s="224">
        <f>IFERROR(INDEX(※編集不可※選択項目!$S$3:$S$51,MATCH(BQ350,※編集不可※選択項目!$T$3:$T$51,0)),0)</f>
        <v>0</v>
      </c>
      <c r="AW350" s="224" t="str">
        <f t="shared" si="146"/>
        <v/>
      </c>
      <c r="AX350" s="224" t="str">
        <f>IF(BR350=※編集不可※選択項目!$L$3,VLOOKUP('新規登録用（本体）'!U350,※編集不可※選択項目!$P$2:$S$13,4,TRUE),AY350)</f>
        <v/>
      </c>
      <c r="AY350" s="224" t="str">
        <f>IF(BR350=※編集不可※選択項目!$L$15,VLOOKUP('新規登録用（本体）'!U350,※編集不可※選択項目!$P$14:$S$25,4,TRUE),AZ350)</f>
        <v/>
      </c>
      <c r="AZ350" s="224" t="str">
        <f>IF(BR350=※編集不可※選択項目!$L$27,VLOOKUP('新規登録用（本体）'!U350,※編集不可※選択項目!$P$26:$S$41,4,TRUE),BA350)</f>
        <v/>
      </c>
      <c r="BA350" s="224" t="str">
        <f>IF(BR350=※編集不可※選択項目!$L$43,VLOOKUP('新規登録用（本体）'!U350,※編集不可※選択項目!$P$42:$S$46,4,TRUE),BB350)</f>
        <v/>
      </c>
      <c r="BB350" s="224" t="str">
        <f>IF(BR350=※編集不可※選択項目!$L$48,VLOOKUP('新規登録用（本体）'!U350,※編集不可※選択項目!$P$47:$S$51,4,TRUE),"")</f>
        <v/>
      </c>
      <c r="BC350" s="225">
        <f>IFERROR(VLOOKUP(Y350&amp;G350&amp;H350,※編集不可※選択項目!X:Y,2,FALSE),0)</f>
        <v>0</v>
      </c>
      <c r="BD350" s="225">
        <f t="shared" si="140"/>
        <v>0</v>
      </c>
      <c r="BE350" s="225"/>
      <c r="BF350" s="225"/>
      <c r="BG350" s="225"/>
      <c r="BH350" s="225" t="str">
        <f t="shared" si="147"/>
        <v/>
      </c>
      <c r="BI350" s="226">
        <f t="shared" si="148"/>
        <v>0</v>
      </c>
      <c r="BJ350" s="226">
        <f t="shared" si="149"/>
        <v>0</v>
      </c>
      <c r="BK350" s="262">
        <f t="shared" si="143"/>
        <v>0</v>
      </c>
      <c r="BL350" s="226">
        <f t="shared" si="132"/>
        <v>0</v>
      </c>
      <c r="BM350" s="226" t="str">
        <f t="shared" si="150"/>
        <v/>
      </c>
      <c r="BN350" s="227">
        <f t="shared" si="151"/>
        <v>0</v>
      </c>
      <c r="BO350" s="227">
        <f t="shared" si="133"/>
        <v>0</v>
      </c>
      <c r="BP350" s="208" t="str">
        <f t="shared" si="134"/>
        <v>＜従来枠＞0 ＜トップ性能枠＞0</v>
      </c>
      <c r="BQ350" s="208" t="str">
        <f>'新規登録用（本体）'!G350&amp;'新規登録用（本体）'!H350&amp;'新規登録用（本体）'!I350</f>
        <v/>
      </c>
      <c r="BR350" s="126" t="str">
        <f t="shared" si="152"/>
        <v/>
      </c>
      <c r="BS350" s="208" t="str">
        <f t="shared" si="153"/>
        <v/>
      </c>
      <c r="BT350" s="227">
        <f t="shared" si="141"/>
        <v>0</v>
      </c>
    </row>
    <row r="351" spans="1:72" s="208" customFormat="1" ht="25.35" customHeight="1" x14ac:dyDescent="0.2">
      <c r="A351" s="210">
        <f t="shared" si="135"/>
        <v>340</v>
      </c>
      <c r="B351" s="171" t="str">
        <f t="shared" si="131"/>
        <v/>
      </c>
      <c r="C351" s="44"/>
      <c r="D351" s="17" t="str">
        <f t="shared" si="136"/>
        <v/>
      </c>
      <c r="E351" s="17" t="str">
        <f t="shared" si="137"/>
        <v/>
      </c>
      <c r="F351" s="97"/>
      <c r="G351" s="16"/>
      <c r="H351" s="15"/>
      <c r="I351" s="17" t="str">
        <f>IF(OR(G351="",H351="",U351=""),"",IFERROR(VLOOKUP(G351&amp;H351&amp;U351,※編集不可※選択項目!$M$3:$R$51,5,FALSE),"該当なし"))</f>
        <v/>
      </c>
      <c r="J351" s="97"/>
      <c r="K351" s="15"/>
      <c r="L351" s="248"/>
      <c r="M351" s="15"/>
      <c r="N351" s="97"/>
      <c r="O351" s="97"/>
      <c r="P351" s="97"/>
      <c r="Q351" s="97"/>
      <c r="R351" s="97"/>
      <c r="S351" s="18" t="str">
        <f t="shared" si="144"/>
        <v/>
      </c>
      <c r="T351" s="15"/>
      <c r="U351" s="15"/>
      <c r="V351" s="15"/>
      <c r="W351" s="15"/>
      <c r="X351" s="15"/>
      <c r="Y351" s="15"/>
      <c r="Z351" s="16"/>
      <c r="AA351" s="16"/>
      <c r="AB351" s="101" t="str">
        <f>IF($C351&lt;&gt;"",※編集不可※選択項目!$J$2,"")</f>
        <v/>
      </c>
      <c r="AC351" s="23"/>
      <c r="AD351" s="97"/>
      <c r="AE351" s="99"/>
      <c r="AF351" s="201" t="str">
        <f t="shared" si="142"/>
        <v>-</v>
      </c>
      <c r="AG351" s="219"/>
      <c r="AH351" s="220"/>
      <c r="AI351" s="121" t="str">
        <f t="shared" si="138"/>
        <v/>
      </c>
      <c r="AJ351" s="221"/>
      <c r="AK351" s="222"/>
      <c r="AL351" s="223"/>
      <c r="AM351" s="224">
        <f>IFERROR(INDEX(※編集不可※選択項目!$R$3:$R$51,MATCH(BQ351,※編集不可※選択項目!$T$3:$T$51,0)),0)</f>
        <v>0</v>
      </c>
      <c r="AN351" s="224" t="str">
        <f t="shared" si="145"/>
        <v/>
      </c>
      <c r="AO351" s="224" t="str">
        <f>IF(BR351=※編集不可※選択項目!$L$3,VLOOKUP('新規登録用（本体）'!U351,※編集不可※選択項目!$P$2:$R$13,3,TRUE),AP351)</f>
        <v/>
      </c>
      <c r="AP351" s="224" t="str">
        <f>IF(BR351=※編集不可※選択項目!$L$15,VLOOKUP('新規登録用（本体）'!U351,※編集不可※選択項目!$P$14:$R$25,3,TRUE),AQ351)</f>
        <v/>
      </c>
      <c r="AQ351" s="224" t="str">
        <f>IF(BR351=※編集不可※選択項目!$L$27,VLOOKUP('新規登録用（本体）'!U351,※編集不可※選択項目!$P$26:$R$41,3,TRUE),AR351)</f>
        <v/>
      </c>
      <c r="AR351" s="224" t="str">
        <f>IF(BR351=※編集不可※選択項目!$L$43,VLOOKUP('新規登録用（本体）'!U351,※編集不可※選択項目!$P$42:$R$46,3,TRUE),AS351)</f>
        <v/>
      </c>
      <c r="AS351" s="224" t="str">
        <f>IF(BR351=※編集不可※選択項目!$L$48,VLOOKUP('新規登録用（本体）'!U351,※編集不可※選択項目!$P$47:$R$51,3,TRUE),"")</f>
        <v/>
      </c>
      <c r="AT351" s="225">
        <f>IFERROR(VLOOKUP(Y351&amp;G351&amp;H351,※編集不可※選択項目!X:Y,2,FALSE),0)</f>
        <v>0</v>
      </c>
      <c r="AU351" s="224">
        <f t="shared" si="139"/>
        <v>0</v>
      </c>
      <c r="AV351" s="224">
        <f>IFERROR(INDEX(※編集不可※選択項目!$S$3:$S$51,MATCH(BQ351,※編集不可※選択項目!$T$3:$T$51,0)),0)</f>
        <v>0</v>
      </c>
      <c r="AW351" s="224" t="str">
        <f t="shared" si="146"/>
        <v/>
      </c>
      <c r="AX351" s="224" t="str">
        <f>IF(BR351=※編集不可※選択項目!$L$3,VLOOKUP('新規登録用（本体）'!U351,※編集不可※選択項目!$P$2:$S$13,4,TRUE),AY351)</f>
        <v/>
      </c>
      <c r="AY351" s="224" t="str">
        <f>IF(BR351=※編集不可※選択項目!$L$15,VLOOKUP('新規登録用（本体）'!U351,※編集不可※選択項目!$P$14:$S$25,4,TRUE),AZ351)</f>
        <v/>
      </c>
      <c r="AZ351" s="224" t="str">
        <f>IF(BR351=※編集不可※選択項目!$L$27,VLOOKUP('新規登録用（本体）'!U351,※編集不可※選択項目!$P$26:$S$41,4,TRUE),BA351)</f>
        <v/>
      </c>
      <c r="BA351" s="224" t="str">
        <f>IF(BR351=※編集不可※選択項目!$L$43,VLOOKUP('新規登録用（本体）'!U351,※編集不可※選択項目!$P$42:$S$46,4,TRUE),BB351)</f>
        <v/>
      </c>
      <c r="BB351" s="224" t="str">
        <f>IF(BR351=※編集不可※選択項目!$L$48,VLOOKUP('新規登録用（本体）'!U351,※編集不可※選択項目!$P$47:$S$51,4,TRUE),"")</f>
        <v/>
      </c>
      <c r="BC351" s="225">
        <f>IFERROR(VLOOKUP(Y351&amp;G351&amp;H351,※編集不可※選択項目!X:Y,2,FALSE),0)</f>
        <v>0</v>
      </c>
      <c r="BD351" s="225">
        <f t="shared" si="140"/>
        <v>0</v>
      </c>
      <c r="BE351" s="225"/>
      <c r="BF351" s="225"/>
      <c r="BG351" s="225"/>
      <c r="BH351" s="225" t="str">
        <f t="shared" si="147"/>
        <v/>
      </c>
      <c r="BI351" s="226">
        <f t="shared" si="148"/>
        <v>0</v>
      </c>
      <c r="BJ351" s="226">
        <f t="shared" si="149"/>
        <v>0</v>
      </c>
      <c r="BK351" s="262">
        <f t="shared" si="143"/>
        <v>0</v>
      </c>
      <c r="BL351" s="226">
        <f t="shared" si="132"/>
        <v>0</v>
      </c>
      <c r="BM351" s="226" t="str">
        <f t="shared" si="150"/>
        <v/>
      </c>
      <c r="BN351" s="227">
        <f t="shared" si="151"/>
        <v>0</v>
      </c>
      <c r="BO351" s="227">
        <f t="shared" si="133"/>
        <v>0</v>
      </c>
      <c r="BP351" s="208" t="str">
        <f t="shared" si="134"/>
        <v>＜従来枠＞0 ＜トップ性能枠＞0</v>
      </c>
      <c r="BQ351" s="208" t="str">
        <f>'新規登録用（本体）'!G351&amp;'新規登録用（本体）'!H351&amp;'新規登録用（本体）'!I351</f>
        <v/>
      </c>
      <c r="BR351" s="126" t="str">
        <f t="shared" si="152"/>
        <v/>
      </c>
      <c r="BS351" s="208" t="str">
        <f t="shared" si="153"/>
        <v/>
      </c>
      <c r="BT351" s="227">
        <f t="shared" si="141"/>
        <v>0</v>
      </c>
    </row>
    <row r="352" spans="1:72" s="208" customFormat="1" ht="25.35" customHeight="1" x14ac:dyDescent="0.2">
      <c r="A352" s="210">
        <f t="shared" si="135"/>
        <v>341</v>
      </c>
      <c r="B352" s="171" t="str">
        <f t="shared" si="131"/>
        <v/>
      </c>
      <c r="C352" s="44"/>
      <c r="D352" s="17" t="str">
        <f t="shared" si="136"/>
        <v/>
      </c>
      <c r="E352" s="17" t="str">
        <f t="shared" si="137"/>
        <v/>
      </c>
      <c r="F352" s="97"/>
      <c r="G352" s="16"/>
      <c r="H352" s="15"/>
      <c r="I352" s="17" t="str">
        <f>IF(OR(G352="",H352="",U352=""),"",IFERROR(VLOOKUP(G352&amp;H352&amp;U352,※編集不可※選択項目!$M$3:$R$51,5,FALSE),"該当なし"))</f>
        <v/>
      </c>
      <c r="J352" s="97"/>
      <c r="K352" s="15"/>
      <c r="L352" s="248"/>
      <c r="M352" s="15"/>
      <c r="N352" s="97"/>
      <c r="O352" s="97"/>
      <c r="P352" s="97"/>
      <c r="Q352" s="97"/>
      <c r="R352" s="97"/>
      <c r="S352" s="18" t="str">
        <f t="shared" si="144"/>
        <v/>
      </c>
      <c r="T352" s="15"/>
      <c r="U352" s="15"/>
      <c r="V352" s="15"/>
      <c r="W352" s="15"/>
      <c r="X352" s="15"/>
      <c r="Y352" s="15"/>
      <c r="Z352" s="16"/>
      <c r="AA352" s="16"/>
      <c r="AB352" s="101" t="str">
        <f>IF($C352&lt;&gt;"",※編集不可※選択項目!$J$2,"")</f>
        <v/>
      </c>
      <c r="AC352" s="23"/>
      <c r="AD352" s="97"/>
      <c r="AE352" s="99"/>
      <c r="AF352" s="201" t="str">
        <f t="shared" si="142"/>
        <v>-</v>
      </c>
      <c r="AG352" s="219"/>
      <c r="AH352" s="220"/>
      <c r="AI352" s="121" t="str">
        <f t="shared" si="138"/>
        <v/>
      </c>
      <c r="AJ352" s="221"/>
      <c r="AK352" s="222"/>
      <c r="AL352" s="223"/>
      <c r="AM352" s="224">
        <f>IFERROR(INDEX(※編集不可※選択項目!$R$3:$R$51,MATCH(BQ352,※編集不可※選択項目!$T$3:$T$51,0)),0)</f>
        <v>0</v>
      </c>
      <c r="AN352" s="224" t="str">
        <f t="shared" si="145"/>
        <v/>
      </c>
      <c r="AO352" s="224" t="str">
        <f>IF(BR352=※編集不可※選択項目!$L$3,VLOOKUP('新規登録用（本体）'!U352,※編集不可※選択項目!$P$2:$R$13,3,TRUE),AP352)</f>
        <v/>
      </c>
      <c r="AP352" s="224" t="str">
        <f>IF(BR352=※編集不可※選択項目!$L$15,VLOOKUP('新規登録用（本体）'!U352,※編集不可※選択項目!$P$14:$R$25,3,TRUE),AQ352)</f>
        <v/>
      </c>
      <c r="AQ352" s="224" t="str">
        <f>IF(BR352=※編集不可※選択項目!$L$27,VLOOKUP('新規登録用（本体）'!U352,※編集不可※選択項目!$P$26:$R$41,3,TRUE),AR352)</f>
        <v/>
      </c>
      <c r="AR352" s="224" t="str">
        <f>IF(BR352=※編集不可※選択項目!$L$43,VLOOKUP('新規登録用（本体）'!U352,※編集不可※選択項目!$P$42:$R$46,3,TRUE),AS352)</f>
        <v/>
      </c>
      <c r="AS352" s="224" t="str">
        <f>IF(BR352=※編集不可※選択項目!$L$48,VLOOKUP('新規登録用（本体）'!U352,※編集不可※選択項目!$P$47:$R$51,3,TRUE),"")</f>
        <v/>
      </c>
      <c r="AT352" s="225">
        <f>IFERROR(VLOOKUP(Y352&amp;G352&amp;H352,※編集不可※選択項目!X:Y,2,FALSE),0)</f>
        <v>0</v>
      </c>
      <c r="AU352" s="224">
        <f t="shared" si="139"/>
        <v>0</v>
      </c>
      <c r="AV352" s="224">
        <f>IFERROR(INDEX(※編集不可※選択項目!$S$3:$S$51,MATCH(BQ352,※編集不可※選択項目!$T$3:$T$51,0)),0)</f>
        <v>0</v>
      </c>
      <c r="AW352" s="224" t="str">
        <f t="shared" si="146"/>
        <v/>
      </c>
      <c r="AX352" s="224" t="str">
        <f>IF(BR352=※編集不可※選択項目!$L$3,VLOOKUP('新規登録用（本体）'!U352,※編集不可※選択項目!$P$2:$S$13,4,TRUE),AY352)</f>
        <v/>
      </c>
      <c r="AY352" s="224" t="str">
        <f>IF(BR352=※編集不可※選択項目!$L$15,VLOOKUP('新規登録用（本体）'!U352,※編集不可※選択項目!$P$14:$S$25,4,TRUE),AZ352)</f>
        <v/>
      </c>
      <c r="AZ352" s="224" t="str">
        <f>IF(BR352=※編集不可※選択項目!$L$27,VLOOKUP('新規登録用（本体）'!U352,※編集不可※選択項目!$P$26:$S$41,4,TRUE),BA352)</f>
        <v/>
      </c>
      <c r="BA352" s="224" t="str">
        <f>IF(BR352=※編集不可※選択項目!$L$43,VLOOKUP('新規登録用（本体）'!U352,※編集不可※選択項目!$P$42:$S$46,4,TRUE),BB352)</f>
        <v/>
      </c>
      <c r="BB352" s="224" t="str">
        <f>IF(BR352=※編集不可※選択項目!$L$48,VLOOKUP('新規登録用（本体）'!U352,※編集不可※選択項目!$P$47:$S$51,4,TRUE),"")</f>
        <v/>
      </c>
      <c r="BC352" s="225">
        <f>IFERROR(VLOOKUP(Y352&amp;G352&amp;H352,※編集不可※選択項目!X:Y,2,FALSE),0)</f>
        <v>0</v>
      </c>
      <c r="BD352" s="225">
        <f t="shared" si="140"/>
        <v>0</v>
      </c>
      <c r="BE352" s="225"/>
      <c r="BF352" s="225"/>
      <c r="BG352" s="225"/>
      <c r="BH352" s="225" t="str">
        <f t="shared" si="147"/>
        <v/>
      </c>
      <c r="BI352" s="226">
        <f t="shared" si="148"/>
        <v>0</v>
      </c>
      <c r="BJ352" s="226">
        <f t="shared" si="149"/>
        <v>0</v>
      </c>
      <c r="BK352" s="262">
        <f t="shared" si="143"/>
        <v>0</v>
      </c>
      <c r="BL352" s="226">
        <f t="shared" si="132"/>
        <v>0</v>
      </c>
      <c r="BM352" s="226" t="str">
        <f t="shared" si="150"/>
        <v/>
      </c>
      <c r="BN352" s="227">
        <f t="shared" si="151"/>
        <v>0</v>
      </c>
      <c r="BO352" s="227">
        <f t="shared" si="133"/>
        <v>0</v>
      </c>
      <c r="BP352" s="208" t="str">
        <f t="shared" si="134"/>
        <v>＜従来枠＞0 ＜トップ性能枠＞0</v>
      </c>
      <c r="BQ352" s="208" t="str">
        <f>'新規登録用（本体）'!G352&amp;'新規登録用（本体）'!H352&amp;'新規登録用（本体）'!I352</f>
        <v/>
      </c>
      <c r="BR352" s="126" t="str">
        <f t="shared" si="152"/>
        <v/>
      </c>
      <c r="BS352" s="208" t="str">
        <f t="shared" si="153"/>
        <v/>
      </c>
      <c r="BT352" s="227">
        <f t="shared" si="141"/>
        <v>0</v>
      </c>
    </row>
    <row r="353" spans="1:72" s="208" customFormat="1" ht="25.35" customHeight="1" x14ac:dyDescent="0.2">
      <c r="A353" s="210">
        <f t="shared" si="135"/>
        <v>342</v>
      </c>
      <c r="B353" s="171" t="str">
        <f t="shared" si="131"/>
        <v/>
      </c>
      <c r="C353" s="44"/>
      <c r="D353" s="17" t="str">
        <f t="shared" si="136"/>
        <v/>
      </c>
      <c r="E353" s="17" t="str">
        <f t="shared" si="137"/>
        <v/>
      </c>
      <c r="F353" s="97"/>
      <c r="G353" s="16"/>
      <c r="H353" s="15"/>
      <c r="I353" s="17" t="str">
        <f>IF(OR(G353="",H353="",U353=""),"",IFERROR(VLOOKUP(G353&amp;H353&amp;U353,※編集不可※選択項目!$M$3:$R$51,5,FALSE),"該当なし"))</f>
        <v/>
      </c>
      <c r="J353" s="97"/>
      <c r="K353" s="15"/>
      <c r="L353" s="248"/>
      <c r="M353" s="15"/>
      <c r="N353" s="97"/>
      <c r="O353" s="97"/>
      <c r="P353" s="97"/>
      <c r="Q353" s="97"/>
      <c r="R353" s="97"/>
      <c r="S353" s="18" t="str">
        <f t="shared" si="144"/>
        <v/>
      </c>
      <c r="T353" s="15"/>
      <c r="U353" s="15"/>
      <c r="V353" s="15"/>
      <c r="W353" s="15"/>
      <c r="X353" s="15"/>
      <c r="Y353" s="15"/>
      <c r="Z353" s="16"/>
      <c r="AA353" s="16"/>
      <c r="AB353" s="101" t="str">
        <f>IF($C353&lt;&gt;"",※編集不可※選択項目!$J$2,"")</f>
        <v/>
      </c>
      <c r="AC353" s="23"/>
      <c r="AD353" s="97"/>
      <c r="AE353" s="99"/>
      <c r="AF353" s="201" t="str">
        <f t="shared" si="142"/>
        <v>-</v>
      </c>
      <c r="AG353" s="219"/>
      <c r="AH353" s="220"/>
      <c r="AI353" s="121" t="str">
        <f t="shared" si="138"/>
        <v/>
      </c>
      <c r="AJ353" s="221"/>
      <c r="AK353" s="222"/>
      <c r="AL353" s="223"/>
      <c r="AM353" s="224">
        <f>IFERROR(INDEX(※編集不可※選択項目!$R$3:$R$51,MATCH(BQ353,※編集不可※選択項目!$T$3:$T$51,0)),0)</f>
        <v>0</v>
      </c>
      <c r="AN353" s="224" t="str">
        <f t="shared" si="145"/>
        <v/>
      </c>
      <c r="AO353" s="224" t="str">
        <f>IF(BR353=※編集不可※選択項目!$L$3,VLOOKUP('新規登録用（本体）'!U353,※編集不可※選択項目!$P$2:$R$13,3,TRUE),AP353)</f>
        <v/>
      </c>
      <c r="AP353" s="224" t="str">
        <f>IF(BR353=※編集不可※選択項目!$L$15,VLOOKUP('新規登録用（本体）'!U353,※編集不可※選択項目!$P$14:$R$25,3,TRUE),AQ353)</f>
        <v/>
      </c>
      <c r="AQ353" s="224" t="str">
        <f>IF(BR353=※編集不可※選択項目!$L$27,VLOOKUP('新規登録用（本体）'!U353,※編集不可※選択項目!$P$26:$R$41,3,TRUE),AR353)</f>
        <v/>
      </c>
      <c r="AR353" s="224" t="str">
        <f>IF(BR353=※編集不可※選択項目!$L$43,VLOOKUP('新規登録用（本体）'!U353,※編集不可※選択項目!$P$42:$R$46,3,TRUE),AS353)</f>
        <v/>
      </c>
      <c r="AS353" s="224" t="str">
        <f>IF(BR353=※編集不可※選択項目!$L$48,VLOOKUP('新規登録用（本体）'!U353,※編集不可※選択項目!$P$47:$R$51,3,TRUE),"")</f>
        <v/>
      </c>
      <c r="AT353" s="225">
        <f>IFERROR(VLOOKUP(Y353&amp;G353&amp;H353,※編集不可※選択項目!X:Y,2,FALSE),0)</f>
        <v>0</v>
      </c>
      <c r="AU353" s="224">
        <f t="shared" si="139"/>
        <v>0</v>
      </c>
      <c r="AV353" s="224">
        <f>IFERROR(INDEX(※編集不可※選択項目!$S$3:$S$51,MATCH(BQ353,※編集不可※選択項目!$T$3:$T$51,0)),0)</f>
        <v>0</v>
      </c>
      <c r="AW353" s="224" t="str">
        <f t="shared" si="146"/>
        <v/>
      </c>
      <c r="AX353" s="224" t="str">
        <f>IF(BR353=※編集不可※選択項目!$L$3,VLOOKUP('新規登録用（本体）'!U353,※編集不可※選択項目!$P$2:$S$13,4,TRUE),AY353)</f>
        <v/>
      </c>
      <c r="AY353" s="224" t="str">
        <f>IF(BR353=※編集不可※選択項目!$L$15,VLOOKUP('新規登録用（本体）'!U353,※編集不可※選択項目!$P$14:$S$25,4,TRUE),AZ353)</f>
        <v/>
      </c>
      <c r="AZ353" s="224" t="str">
        <f>IF(BR353=※編集不可※選択項目!$L$27,VLOOKUP('新規登録用（本体）'!U353,※編集不可※選択項目!$P$26:$S$41,4,TRUE),BA353)</f>
        <v/>
      </c>
      <c r="BA353" s="224" t="str">
        <f>IF(BR353=※編集不可※選択項目!$L$43,VLOOKUP('新規登録用（本体）'!U353,※編集不可※選択項目!$P$42:$S$46,4,TRUE),BB353)</f>
        <v/>
      </c>
      <c r="BB353" s="224" t="str">
        <f>IF(BR353=※編集不可※選択項目!$L$48,VLOOKUP('新規登録用（本体）'!U353,※編集不可※選択項目!$P$47:$S$51,4,TRUE),"")</f>
        <v/>
      </c>
      <c r="BC353" s="225">
        <f>IFERROR(VLOOKUP(Y353&amp;G353&amp;H353,※編集不可※選択項目!X:Y,2,FALSE),0)</f>
        <v>0</v>
      </c>
      <c r="BD353" s="225">
        <f t="shared" si="140"/>
        <v>0</v>
      </c>
      <c r="BE353" s="225"/>
      <c r="BF353" s="225"/>
      <c r="BG353" s="225"/>
      <c r="BH353" s="225" t="str">
        <f t="shared" si="147"/>
        <v/>
      </c>
      <c r="BI353" s="226">
        <f t="shared" si="148"/>
        <v>0</v>
      </c>
      <c r="BJ353" s="226">
        <f t="shared" si="149"/>
        <v>0</v>
      </c>
      <c r="BK353" s="262">
        <f t="shared" si="143"/>
        <v>0</v>
      </c>
      <c r="BL353" s="226">
        <f t="shared" si="132"/>
        <v>0</v>
      </c>
      <c r="BM353" s="226" t="str">
        <f t="shared" si="150"/>
        <v/>
      </c>
      <c r="BN353" s="227">
        <f t="shared" si="151"/>
        <v>0</v>
      </c>
      <c r="BO353" s="227">
        <f t="shared" si="133"/>
        <v>0</v>
      </c>
      <c r="BP353" s="208" t="str">
        <f t="shared" si="134"/>
        <v>＜従来枠＞0 ＜トップ性能枠＞0</v>
      </c>
      <c r="BQ353" s="208" t="str">
        <f>'新規登録用（本体）'!G353&amp;'新規登録用（本体）'!H353&amp;'新規登録用（本体）'!I353</f>
        <v/>
      </c>
      <c r="BR353" s="126" t="str">
        <f t="shared" si="152"/>
        <v/>
      </c>
      <c r="BS353" s="208" t="str">
        <f t="shared" si="153"/>
        <v/>
      </c>
      <c r="BT353" s="227">
        <f t="shared" si="141"/>
        <v>0</v>
      </c>
    </row>
    <row r="354" spans="1:72" s="208" customFormat="1" ht="25.35" customHeight="1" x14ac:dyDescent="0.2">
      <c r="A354" s="210">
        <f t="shared" si="135"/>
        <v>343</v>
      </c>
      <c r="B354" s="171" t="str">
        <f t="shared" si="131"/>
        <v/>
      </c>
      <c r="C354" s="44"/>
      <c r="D354" s="17" t="str">
        <f t="shared" si="136"/>
        <v/>
      </c>
      <c r="E354" s="17" t="str">
        <f t="shared" si="137"/>
        <v/>
      </c>
      <c r="F354" s="97"/>
      <c r="G354" s="16"/>
      <c r="H354" s="15"/>
      <c r="I354" s="17" t="str">
        <f>IF(OR(G354="",H354="",U354=""),"",IFERROR(VLOOKUP(G354&amp;H354&amp;U354,※編集不可※選択項目!$M$3:$R$51,5,FALSE),"該当なし"))</f>
        <v/>
      </c>
      <c r="J354" s="97"/>
      <c r="K354" s="15"/>
      <c r="L354" s="248"/>
      <c r="M354" s="15"/>
      <c r="N354" s="97"/>
      <c r="O354" s="97"/>
      <c r="P354" s="97"/>
      <c r="Q354" s="97"/>
      <c r="R354" s="97"/>
      <c r="S354" s="18" t="str">
        <f t="shared" si="144"/>
        <v/>
      </c>
      <c r="T354" s="15"/>
      <c r="U354" s="15"/>
      <c r="V354" s="15"/>
      <c r="W354" s="15"/>
      <c r="X354" s="15"/>
      <c r="Y354" s="15"/>
      <c r="Z354" s="16"/>
      <c r="AA354" s="16"/>
      <c r="AB354" s="101" t="str">
        <f>IF($C354&lt;&gt;"",※編集不可※選択項目!$J$2,"")</f>
        <v/>
      </c>
      <c r="AC354" s="23"/>
      <c r="AD354" s="97"/>
      <c r="AE354" s="99"/>
      <c r="AF354" s="201" t="str">
        <f t="shared" si="142"/>
        <v>-</v>
      </c>
      <c r="AG354" s="219"/>
      <c r="AH354" s="220"/>
      <c r="AI354" s="121" t="str">
        <f t="shared" si="138"/>
        <v/>
      </c>
      <c r="AJ354" s="221"/>
      <c r="AK354" s="222"/>
      <c r="AL354" s="223"/>
      <c r="AM354" s="224">
        <f>IFERROR(INDEX(※編集不可※選択項目!$R$3:$R$51,MATCH(BQ354,※編集不可※選択項目!$T$3:$T$51,0)),0)</f>
        <v>0</v>
      </c>
      <c r="AN354" s="224" t="str">
        <f t="shared" si="145"/>
        <v/>
      </c>
      <c r="AO354" s="224" t="str">
        <f>IF(BR354=※編集不可※選択項目!$L$3,VLOOKUP('新規登録用（本体）'!U354,※編集不可※選択項目!$P$2:$R$13,3,TRUE),AP354)</f>
        <v/>
      </c>
      <c r="AP354" s="224" t="str">
        <f>IF(BR354=※編集不可※選択項目!$L$15,VLOOKUP('新規登録用（本体）'!U354,※編集不可※選択項目!$P$14:$R$25,3,TRUE),AQ354)</f>
        <v/>
      </c>
      <c r="AQ354" s="224" t="str">
        <f>IF(BR354=※編集不可※選択項目!$L$27,VLOOKUP('新規登録用（本体）'!U354,※編集不可※選択項目!$P$26:$R$41,3,TRUE),AR354)</f>
        <v/>
      </c>
      <c r="AR354" s="224" t="str">
        <f>IF(BR354=※編集不可※選択項目!$L$43,VLOOKUP('新規登録用（本体）'!U354,※編集不可※選択項目!$P$42:$R$46,3,TRUE),AS354)</f>
        <v/>
      </c>
      <c r="AS354" s="224" t="str">
        <f>IF(BR354=※編集不可※選択項目!$L$48,VLOOKUP('新規登録用（本体）'!U354,※編集不可※選択項目!$P$47:$R$51,3,TRUE),"")</f>
        <v/>
      </c>
      <c r="AT354" s="225">
        <f>IFERROR(VLOOKUP(Y354&amp;G354&amp;H354,※編集不可※選択項目!X:Y,2,FALSE),0)</f>
        <v>0</v>
      </c>
      <c r="AU354" s="224">
        <f t="shared" si="139"/>
        <v>0</v>
      </c>
      <c r="AV354" s="224">
        <f>IFERROR(INDEX(※編集不可※選択項目!$S$3:$S$51,MATCH(BQ354,※編集不可※選択項目!$T$3:$T$51,0)),0)</f>
        <v>0</v>
      </c>
      <c r="AW354" s="224" t="str">
        <f t="shared" si="146"/>
        <v/>
      </c>
      <c r="AX354" s="224" t="str">
        <f>IF(BR354=※編集不可※選択項目!$L$3,VLOOKUP('新規登録用（本体）'!U354,※編集不可※選択項目!$P$2:$S$13,4,TRUE),AY354)</f>
        <v/>
      </c>
      <c r="AY354" s="224" t="str">
        <f>IF(BR354=※編集不可※選択項目!$L$15,VLOOKUP('新規登録用（本体）'!U354,※編集不可※選択項目!$P$14:$S$25,4,TRUE),AZ354)</f>
        <v/>
      </c>
      <c r="AZ354" s="224" t="str">
        <f>IF(BR354=※編集不可※選択項目!$L$27,VLOOKUP('新規登録用（本体）'!U354,※編集不可※選択項目!$P$26:$S$41,4,TRUE),BA354)</f>
        <v/>
      </c>
      <c r="BA354" s="224" t="str">
        <f>IF(BR354=※編集不可※選択項目!$L$43,VLOOKUP('新規登録用（本体）'!U354,※編集不可※選択項目!$P$42:$S$46,4,TRUE),BB354)</f>
        <v/>
      </c>
      <c r="BB354" s="224" t="str">
        <f>IF(BR354=※編集不可※選択項目!$L$48,VLOOKUP('新規登録用（本体）'!U354,※編集不可※選択項目!$P$47:$S$51,4,TRUE),"")</f>
        <v/>
      </c>
      <c r="BC354" s="225">
        <f>IFERROR(VLOOKUP(Y354&amp;G354&amp;H354,※編集不可※選択項目!X:Y,2,FALSE),0)</f>
        <v>0</v>
      </c>
      <c r="BD354" s="225">
        <f t="shared" si="140"/>
        <v>0</v>
      </c>
      <c r="BE354" s="225"/>
      <c r="BF354" s="225"/>
      <c r="BG354" s="225"/>
      <c r="BH354" s="225" t="str">
        <f t="shared" si="147"/>
        <v/>
      </c>
      <c r="BI354" s="226">
        <f t="shared" si="148"/>
        <v>0</v>
      </c>
      <c r="BJ354" s="226">
        <f t="shared" si="149"/>
        <v>0</v>
      </c>
      <c r="BK354" s="262">
        <f t="shared" si="143"/>
        <v>0</v>
      </c>
      <c r="BL354" s="226">
        <f t="shared" si="132"/>
        <v>0</v>
      </c>
      <c r="BM354" s="226" t="str">
        <f t="shared" si="150"/>
        <v/>
      </c>
      <c r="BN354" s="227">
        <f t="shared" si="151"/>
        <v>0</v>
      </c>
      <c r="BO354" s="227">
        <f t="shared" si="133"/>
        <v>0</v>
      </c>
      <c r="BP354" s="208" t="str">
        <f t="shared" si="134"/>
        <v>＜従来枠＞0 ＜トップ性能枠＞0</v>
      </c>
      <c r="BQ354" s="208" t="str">
        <f>'新規登録用（本体）'!G354&amp;'新規登録用（本体）'!H354&amp;'新規登録用（本体）'!I354</f>
        <v/>
      </c>
      <c r="BR354" s="126" t="str">
        <f t="shared" si="152"/>
        <v/>
      </c>
      <c r="BS354" s="208" t="str">
        <f t="shared" si="153"/>
        <v/>
      </c>
      <c r="BT354" s="227">
        <f t="shared" si="141"/>
        <v>0</v>
      </c>
    </row>
    <row r="355" spans="1:72" s="208" customFormat="1" ht="25.35" customHeight="1" x14ac:dyDescent="0.2">
      <c r="A355" s="210">
        <f t="shared" si="135"/>
        <v>344</v>
      </c>
      <c r="B355" s="171" t="str">
        <f t="shared" si="131"/>
        <v/>
      </c>
      <c r="C355" s="44"/>
      <c r="D355" s="17" t="str">
        <f t="shared" si="136"/>
        <v/>
      </c>
      <c r="E355" s="17" t="str">
        <f t="shared" si="137"/>
        <v/>
      </c>
      <c r="F355" s="97"/>
      <c r="G355" s="16"/>
      <c r="H355" s="15"/>
      <c r="I355" s="17" t="str">
        <f>IF(OR(G355="",H355="",U355=""),"",IFERROR(VLOOKUP(G355&amp;H355&amp;U355,※編集不可※選択項目!$M$3:$R$51,5,FALSE),"該当なし"))</f>
        <v/>
      </c>
      <c r="J355" s="97"/>
      <c r="K355" s="15"/>
      <c r="L355" s="248"/>
      <c r="M355" s="15"/>
      <c r="N355" s="97"/>
      <c r="O355" s="97"/>
      <c r="P355" s="97"/>
      <c r="Q355" s="97"/>
      <c r="R355" s="97"/>
      <c r="S355" s="18" t="str">
        <f t="shared" si="144"/>
        <v/>
      </c>
      <c r="T355" s="15"/>
      <c r="U355" s="15"/>
      <c r="V355" s="15"/>
      <c r="W355" s="15"/>
      <c r="X355" s="15"/>
      <c r="Y355" s="15"/>
      <c r="Z355" s="16"/>
      <c r="AA355" s="16"/>
      <c r="AB355" s="101" t="str">
        <f>IF($C355&lt;&gt;"",※編集不可※選択項目!$J$2,"")</f>
        <v/>
      </c>
      <c r="AC355" s="23"/>
      <c r="AD355" s="97"/>
      <c r="AE355" s="99"/>
      <c r="AF355" s="201" t="str">
        <f t="shared" si="142"/>
        <v>-</v>
      </c>
      <c r="AG355" s="219"/>
      <c r="AH355" s="220"/>
      <c r="AI355" s="121" t="str">
        <f t="shared" si="138"/>
        <v/>
      </c>
      <c r="AJ355" s="221"/>
      <c r="AK355" s="222"/>
      <c r="AL355" s="223"/>
      <c r="AM355" s="224">
        <f>IFERROR(INDEX(※編集不可※選択項目!$R$3:$R$51,MATCH(BQ355,※編集不可※選択項目!$T$3:$T$51,0)),0)</f>
        <v>0</v>
      </c>
      <c r="AN355" s="224" t="str">
        <f t="shared" si="145"/>
        <v/>
      </c>
      <c r="AO355" s="224" t="str">
        <f>IF(BR355=※編集不可※選択項目!$L$3,VLOOKUP('新規登録用（本体）'!U355,※編集不可※選択項目!$P$2:$R$13,3,TRUE),AP355)</f>
        <v/>
      </c>
      <c r="AP355" s="224" t="str">
        <f>IF(BR355=※編集不可※選択項目!$L$15,VLOOKUP('新規登録用（本体）'!U355,※編集不可※選択項目!$P$14:$R$25,3,TRUE),AQ355)</f>
        <v/>
      </c>
      <c r="AQ355" s="224" t="str">
        <f>IF(BR355=※編集不可※選択項目!$L$27,VLOOKUP('新規登録用（本体）'!U355,※編集不可※選択項目!$P$26:$R$41,3,TRUE),AR355)</f>
        <v/>
      </c>
      <c r="AR355" s="224" t="str">
        <f>IF(BR355=※編集不可※選択項目!$L$43,VLOOKUP('新規登録用（本体）'!U355,※編集不可※選択項目!$P$42:$R$46,3,TRUE),AS355)</f>
        <v/>
      </c>
      <c r="AS355" s="224" t="str">
        <f>IF(BR355=※編集不可※選択項目!$L$48,VLOOKUP('新規登録用（本体）'!U355,※編集不可※選択項目!$P$47:$R$51,3,TRUE),"")</f>
        <v/>
      </c>
      <c r="AT355" s="225">
        <f>IFERROR(VLOOKUP(Y355&amp;G355&amp;H355,※編集不可※選択項目!X:Y,2,FALSE),0)</f>
        <v>0</v>
      </c>
      <c r="AU355" s="224">
        <f t="shared" si="139"/>
        <v>0</v>
      </c>
      <c r="AV355" s="224">
        <f>IFERROR(INDEX(※編集不可※選択項目!$S$3:$S$51,MATCH(BQ355,※編集不可※選択項目!$T$3:$T$51,0)),0)</f>
        <v>0</v>
      </c>
      <c r="AW355" s="224" t="str">
        <f t="shared" si="146"/>
        <v/>
      </c>
      <c r="AX355" s="224" t="str">
        <f>IF(BR355=※編集不可※選択項目!$L$3,VLOOKUP('新規登録用（本体）'!U355,※編集不可※選択項目!$P$2:$S$13,4,TRUE),AY355)</f>
        <v/>
      </c>
      <c r="AY355" s="224" t="str">
        <f>IF(BR355=※編集不可※選択項目!$L$15,VLOOKUP('新規登録用（本体）'!U355,※編集不可※選択項目!$P$14:$S$25,4,TRUE),AZ355)</f>
        <v/>
      </c>
      <c r="AZ355" s="224" t="str">
        <f>IF(BR355=※編集不可※選択項目!$L$27,VLOOKUP('新規登録用（本体）'!U355,※編集不可※選択項目!$P$26:$S$41,4,TRUE),BA355)</f>
        <v/>
      </c>
      <c r="BA355" s="224" t="str">
        <f>IF(BR355=※編集不可※選択項目!$L$43,VLOOKUP('新規登録用（本体）'!U355,※編集不可※選択項目!$P$42:$S$46,4,TRUE),BB355)</f>
        <v/>
      </c>
      <c r="BB355" s="224" t="str">
        <f>IF(BR355=※編集不可※選択項目!$L$48,VLOOKUP('新規登録用（本体）'!U355,※編集不可※選択項目!$P$47:$S$51,4,TRUE),"")</f>
        <v/>
      </c>
      <c r="BC355" s="225">
        <f>IFERROR(VLOOKUP(Y355&amp;G355&amp;H355,※編集不可※選択項目!X:Y,2,FALSE),0)</f>
        <v>0</v>
      </c>
      <c r="BD355" s="225">
        <f t="shared" si="140"/>
        <v>0</v>
      </c>
      <c r="BE355" s="225"/>
      <c r="BF355" s="225"/>
      <c r="BG355" s="225"/>
      <c r="BH355" s="225" t="str">
        <f t="shared" si="147"/>
        <v/>
      </c>
      <c r="BI355" s="226">
        <f t="shared" si="148"/>
        <v>0</v>
      </c>
      <c r="BJ355" s="226">
        <f t="shared" si="149"/>
        <v>0</v>
      </c>
      <c r="BK355" s="262">
        <f t="shared" si="143"/>
        <v>0</v>
      </c>
      <c r="BL355" s="226">
        <f t="shared" si="132"/>
        <v>0</v>
      </c>
      <c r="BM355" s="226" t="str">
        <f t="shared" si="150"/>
        <v/>
      </c>
      <c r="BN355" s="227">
        <f t="shared" si="151"/>
        <v>0</v>
      </c>
      <c r="BO355" s="227">
        <f t="shared" si="133"/>
        <v>0</v>
      </c>
      <c r="BP355" s="208" t="str">
        <f t="shared" si="134"/>
        <v>＜従来枠＞0 ＜トップ性能枠＞0</v>
      </c>
      <c r="BQ355" s="208" t="str">
        <f>'新規登録用（本体）'!G355&amp;'新規登録用（本体）'!H355&amp;'新規登録用（本体）'!I355</f>
        <v/>
      </c>
      <c r="BR355" s="126" t="str">
        <f t="shared" si="152"/>
        <v/>
      </c>
      <c r="BS355" s="208" t="str">
        <f t="shared" si="153"/>
        <v/>
      </c>
      <c r="BT355" s="227">
        <f t="shared" si="141"/>
        <v>0</v>
      </c>
    </row>
    <row r="356" spans="1:72" s="208" customFormat="1" ht="25.35" customHeight="1" x14ac:dyDescent="0.2">
      <c r="A356" s="210">
        <f t="shared" si="135"/>
        <v>345</v>
      </c>
      <c r="B356" s="171" t="str">
        <f t="shared" si="131"/>
        <v/>
      </c>
      <c r="C356" s="44"/>
      <c r="D356" s="17" t="str">
        <f t="shared" si="136"/>
        <v/>
      </c>
      <c r="E356" s="17" t="str">
        <f t="shared" si="137"/>
        <v/>
      </c>
      <c r="F356" s="97"/>
      <c r="G356" s="16"/>
      <c r="H356" s="15"/>
      <c r="I356" s="17" t="str">
        <f>IF(OR(G356="",H356="",U356=""),"",IFERROR(VLOOKUP(G356&amp;H356&amp;U356,※編集不可※選択項目!$M$3:$R$51,5,FALSE),"該当なし"))</f>
        <v/>
      </c>
      <c r="J356" s="97"/>
      <c r="K356" s="15"/>
      <c r="L356" s="248"/>
      <c r="M356" s="15"/>
      <c r="N356" s="97"/>
      <c r="O356" s="97"/>
      <c r="P356" s="97"/>
      <c r="Q356" s="97"/>
      <c r="R356" s="97"/>
      <c r="S356" s="18" t="str">
        <f t="shared" si="144"/>
        <v/>
      </c>
      <c r="T356" s="15"/>
      <c r="U356" s="15"/>
      <c r="V356" s="15"/>
      <c r="W356" s="15"/>
      <c r="X356" s="15"/>
      <c r="Y356" s="15"/>
      <c r="Z356" s="16"/>
      <c r="AA356" s="16"/>
      <c r="AB356" s="101" t="str">
        <f>IF($C356&lt;&gt;"",※編集不可※選択項目!$J$2,"")</f>
        <v/>
      </c>
      <c r="AC356" s="23"/>
      <c r="AD356" s="97"/>
      <c r="AE356" s="99"/>
      <c r="AF356" s="201" t="str">
        <f t="shared" si="142"/>
        <v>-</v>
      </c>
      <c r="AG356" s="219"/>
      <c r="AH356" s="220"/>
      <c r="AI356" s="121" t="str">
        <f t="shared" si="138"/>
        <v/>
      </c>
      <c r="AJ356" s="221"/>
      <c r="AK356" s="222"/>
      <c r="AL356" s="223"/>
      <c r="AM356" s="224">
        <f>IFERROR(INDEX(※編集不可※選択項目!$R$3:$R$51,MATCH(BQ356,※編集不可※選択項目!$T$3:$T$51,0)),0)</f>
        <v>0</v>
      </c>
      <c r="AN356" s="224" t="str">
        <f t="shared" si="145"/>
        <v/>
      </c>
      <c r="AO356" s="224" t="str">
        <f>IF(BR356=※編集不可※選択項目!$L$3,VLOOKUP('新規登録用（本体）'!U356,※編集不可※選択項目!$P$2:$R$13,3,TRUE),AP356)</f>
        <v/>
      </c>
      <c r="AP356" s="224" t="str">
        <f>IF(BR356=※編集不可※選択項目!$L$15,VLOOKUP('新規登録用（本体）'!U356,※編集不可※選択項目!$P$14:$R$25,3,TRUE),AQ356)</f>
        <v/>
      </c>
      <c r="AQ356" s="224" t="str">
        <f>IF(BR356=※編集不可※選択項目!$L$27,VLOOKUP('新規登録用（本体）'!U356,※編集不可※選択項目!$P$26:$R$41,3,TRUE),AR356)</f>
        <v/>
      </c>
      <c r="AR356" s="224" t="str">
        <f>IF(BR356=※編集不可※選択項目!$L$43,VLOOKUP('新規登録用（本体）'!U356,※編集不可※選択項目!$P$42:$R$46,3,TRUE),AS356)</f>
        <v/>
      </c>
      <c r="AS356" s="224" t="str">
        <f>IF(BR356=※編集不可※選択項目!$L$48,VLOOKUP('新規登録用（本体）'!U356,※編集不可※選択項目!$P$47:$R$51,3,TRUE),"")</f>
        <v/>
      </c>
      <c r="AT356" s="225">
        <f>IFERROR(VLOOKUP(Y356&amp;G356&amp;H356,※編集不可※選択項目!X:Y,2,FALSE),0)</f>
        <v>0</v>
      </c>
      <c r="AU356" s="224">
        <f t="shared" si="139"/>
        <v>0</v>
      </c>
      <c r="AV356" s="224">
        <f>IFERROR(INDEX(※編集不可※選択項目!$S$3:$S$51,MATCH(BQ356,※編集不可※選択項目!$T$3:$T$51,0)),0)</f>
        <v>0</v>
      </c>
      <c r="AW356" s="224" t="str">
        <f t="shared" si="146"/>
        <v/>
      </c>
      <c r="AX356" s="224" t="str">
        <f>IF(BR356=※編集不可※選択項目!$L$3,VLOOKUP('新規登録用（本体）'!U356,※編集不可※選択項目!$P$2:$S$13,4,TRUE),AY356)</f>
        <v/>
      </c>
      <c r="AY356" s="224" t="str">
        <f>IF(BR356=※編集不可※選択項目!$L$15,VLOOKUP('新規登録用（本体）'!U356,※編集不可※選択項目!$P$14:$S$25,4,TRUE),AZ356)</f>
        <v/>
      </c>
      <c r="AZ356" s="224" t="str">
        <f>IF(BR356=※編集不可※選択項目!$L$27,VLOOKUP('新規登録用（本体）'!U356,※編集不可※選択項目!$P$26:$S$41,4,TRUE),BA356)</f>
        <v/>
      </c>
      <c r="BA356" s="224" t="str">
        <f>IF(BR356=※編集不可※選択項目!$L$43,VLOOKUP('新規登録用（本体）'!U356,※編集不可※選択項目!$P$42:$S$46,4,TRUE),BB356)</f>
        <v/>
      </c>
      <c r="BB356" s="224" t="str">
        <f>IF(BR356=※編集不可※選択項目!$L$48,VLOOKUP('新規登録用（本体）'!U356,※編集不可※選択項目!$P$47:$S$51,4,TRUE),"")</f>
        <v/>
      </c>
      <c r="BC356" s="225">
        <f>IFERROR(VLOOKUP(Y356&amp;G356&amp;H356,※編集不可※選択項目!X:Y,2,FALSE),0)</f>
        <v>0</v>
      </c>
      <c r="BD356" s="225">
        <f t="shared" si="140"/>
        <v>0</v>
      </c>
      <c r="BE356" s="225"/>
      <c r="BF356" s="225"/>
      <c r="BG356" s="225"/>
      <c r="BH356" s="225" t="str">
        <f t="shared" si="147"/>
        <v/>
      </c>
      <c r="BI356" s="226">
        <f t="shared" si="148"/>
        <v>0</v>
      </c>
      <c r="BJ356" s="226">
        <f t="shared" si="149"/>
        <v>0</v>
      </c>
      <c r="BK356" s="262">
        <f t="shared" si="143"/>
        <v>0</v>
      </c>
      <c r="BL356" s="226">
        <f t="shared" si="132"/>
        <v>0</v>
      </c>
      <c r="BM356" s="226" t="str">
        <f t="shared" si="150"/>
        <v/>
      </c>
      <c r="BN356" s="227">
        <f t="shared" si="151"/>
        <v>0</v>
      </c>
      <c r="BO356" s="227">
        <f t="shared" si="133"/>
        <v>0</v>
      </c>
      <c r="BP356" s="208" t="str">
        <f t="shared" si="134"/>
        <v>＜従来枠＞0 ＜トップ性能枠＞0</v>
      </c>
      <c r="BQ356" s="208" t="str">
        <f>'新規登録用（本体）'!G356&amp;'新規登録用（本体）'!H356&amp;'新規登録用（本体）'!I356</f>
        <v/>
      </c>
      <c r="BR356" s="126" t="str">
        <f t="shared" si="152"/>
        <v/>
      </c>
      <c r="BS356" s="208" t="str">
        <f t="shared" si="153"/>
        <v/>
      </c>
      <c r="BT356" s="227">
        <f t="shared" si="141"/>
        <v>0</v>
      </c>
    </row>
    <row r="357" spans="1:72" s="208" customFormat="1" ht="25.35" customHeight="1" x14ac:dyDescent="0.2">
      <c r="A357" s="210">
        <f t="shared" si="135"/>
        <v>346</v>
      </c>
      <c r="B357" s="171" t="str">
        <f t="shared" si="131"/>
        <v/>
      </c>
      <c r="C357" s="44"/>
      <c r="D357" s="17" t="str">
        <f t="shared" si="136"/>
        <v/>
      </c>
      <c r="E357" s="17" t="str">
        <f t="shared" si="137"/>
        <v/>
      </c>
      <c r="F357" s="97"/>
      <c r="G357" s="16"/>
      <c r="H357" s="15"/>
      <c r="I357" s="17" t="str">
        <f>IF(OR(G357="",H357="",U357=""),"",IFERROR(VLOOKUP(G357&amp;H357&amp;U357,※編集不可※選択項目!$M$3:$R$51,5,FALSE),"該当なし"))</f>
        <v/>
      </c>
      <c r="J357" s="97"/>
      <c r="K357" s="15"/>
      <c r="L357" s="248"/>
      <c r="M357" s="15"/>
      <c r="N357" s="97"/>
      <c r="O357" s="97"/>
      <c r="P357" s="97"/>
      <c r="Q357" s="97"/>
      <c r="R357" s="97"/>
      <c r="S357" s="18" t="str">
        <f t="shared" si="144"/>
        <v/>
      </c>
      <c r="T357" s="15"/>
      <c r="U357" s="15"/>
      <c r="V357" s="15"/>
      <c r="W357" s="15"/>
      <c r="X357" s="15"/>
      <c r="Y357" s="15"/>
      <c r="Z357" s="16"/>
      <c r="AA357" s="16"/>
      <c r="AB357" s="101" t="str">
        <f>IF($C357&lt;&gt;"",※編集不可※選択項目!$J$2,"")</f>
        <v/>
      </c>
      <c r="AC357" s="23"/>
      <c r="AD357" s="97"/>
      <c r="AE357" s="99"/>
      <c r="AF357" s="201" t="str">
        <f t="shared" si="142"/>
        <v>-</v>
      </c>
      <c r="AG357" s="219"/>
      <c r="AH357" s="220"/>
      <c r="AI357" s="121" t="str">
        <f t="shared" si="138"/>
        <v/>
      </c>
      <c r="AJ357" s="221"/>
      <c r="AK357" s="222"/>
      <c r="AL357" s="223"/>
      <c r="AM357" s="224">
        <f>IFERROR(INDEX(※編集不可※選択項目!$R$3:$R$51,MATCH(BQ357,※編集不可※選択項目!$T$3:$T$51,0)),0)</f>
        <v>0</v>
      </c>
      <c r="AN357" s="224" t="str">
        <f t="shared" si="145"/>
        <v/>
      </c>
      <c r="AO357" s="224" t="str">
        <f>IF(BR357=※編集不可※選択項目!$L$3,VLOOKUP('新規登録用（本体）'!U357,※編集不可※選択項目!$P$2:$R$13,3,TRUE),AP357)</f>
        <v/>
      </c>
      <c r="AP357" s="224" t="str">
        <f>IF(BR357=※編集不可※選択項目!$L$15,VLOOKUP('新規登録用（本体）'!U357,※編集不可※選択項目!$P$14:$R$25,3,TRUE),AQ357)</f>
        <v/>
      </c>
      <c r="AQ357" s="224" t="str">
        <f>IF(BR357=※編集不可※選択項目!$L$27,VLOOKUP('新規登録用（本体）'!U357,※編集不可※選択項目!$P$26:$R$41,3,TRUE),AR357)</f>
        <v/>
      </c>
      <c r="AR357" s="224" t="str">
        <f>IF(BR357=※編集不可※選択項目!$L$43,VLOOKUP('新規登録用（本体）'!U357,※編集不可※選択項目!$P$42:$R$46,3,TRUE),AS357)</f>
        <v/>
      </c>
      <c r="AS357" s="224" t="str">
        <f>IF(BR357=※編集不可※選択項目!$L$48,VLOOKUP('新規登録用（本体）'!U357,※編集不可※選択項目!$P$47:$R$51,3,TRUE),"")</f>
        <v/>
      </c>
      <c r="AT357" s="225">
        <f>IFERROR(VLOOKUP(Y357&amp;G357&amp;H357,※編集不可※選択項目!X:Y,2,FALSE),0)</f>
        <v>0</v>
      </c>
      <c r="AU357" s="224">
        <f t="shared" si="139"/>
        <v>0</v>
      </c>
      <c r="AV357" s="224">
        <f>IFERROR(INDEX(※編集不可※選択項目!$S$3:$S$51,MATCH(BQ357,※編集不可※選択項目!$T$3:$T$51,0)),0)</f>
        <v>0</v>
      </c>
      <c r="AW357" s="224" t="str">
        <f t="shared" si="146"/>
        <v/>
      </c>
      <c r="AX357" s="224" t="str">
        <f>IF(BR357=※編集不可※選択項目!$L$3,VLOOKUP('新規登録用（本体）'!U357,※編集不可※選択項目!$P$2:$S$13,4,TRUE),AY357)</f>
        <v/>
      </c>
      <c r="AY357" s="224" t="str">
        <f>IF(BR357=※編集不可※選択項目!$L$15,VLOOKUP('新規登録用（本体）'!U357,※編集不可※選択項目!$P$14:$S$25,4,TRUE),AZ357)</f>
        <v/>
      </c>
      <c r="AZ357" s="224" t="str">
        <f>IF(BR357=※編集不可※選択項目!$L$27,VLOOKUP('新規登録用（本体）'!U357,※編集不可※選択項目!$P$26:$S$41,4,TRUE),BA357)</f>
        <v/>
      </c>
      <c r="BA357" s="224" t="str">
        <f>IF(BR357=※編集不可※選択項目!$L$43,VLOOKUP('新規登録用（本体）'!U357,※編集不可※選択項目!$P$42:$S$46,4,TRUE),BB357)</f>
        <v/>
      </c>
      <c r="BB357" s="224" t="str">
        <f>IF(BR357=※編集不可※選択項目!$L$48,VLOOKUP('新規登録用（本体）'!U357,※編集不可※選択項目!$P$47:$S$51,4,TRUE),"")</f>
        <v/>
      </c>
      <c r="BC357" s="225">
        <f>IFERROR(VLOOKUP(Y357&amp;G357&amp;H357,※編集不可※選択項目!X:Y,2,FALSE),0)</f>
        <v>0</v>
      </c>
      <c r="BD357" s="225">
        <f t="shared" si="140"/>
        <v>0</v>
      </c>
      <c r="BE357" s="225"/>
      <c r="BF357" s="225"/>
      <c r="BG357" s="225"/>
      <c r="BH357" s="225" t="str">
        <f t="shared" si="147"/>
        <v/>
      </c>
      <c r="BI357" s="226">
        <f t="shared" si="148"/>
        <v>0</v>
      </c>
      <c r="BJ357" s="226">
        <f t="shared" si="149"/>
        <v>0</v>
      </c>
      <c r="BK357" s="262">
        <f t="shared" si="143"/>
        <v>0</v>
      </c>
      <c r="BL357" s="226">
        <f t="shared" si="132"/>
        <v>0</v>
      </c>
      <c r="BM357" s="226" t="str">
        <f t="shared" si="150"/>
        <v/>
      </c>
      <c r="BN357" s="227">
        <f t="shared" si="151"/>
        <v>0</v>
      </c>
      <c r="BO357" s="227">
        <f t="shared" si="133"/>
        <v>0</v>
      </c>
      <c r="BP357" s="208" t="str">
        <f t="shared" si="134"/>
        <v>＜従来枠＞0 ＜トップ性能枠＞0</v>
      </c>
      <c r="BQ357" s="208" t="str">
        <f>'新規登録用（本体）'!G357&amp;'新規登録用（本体）'!H357&amp;'新規登録用（本体）'!I357</f>
        <v/>
      </c>
      <c r="BR357" s="126" t="str">
        <f t="shared" si="152"/>
        <v/>
      </c>
      <c r="BS357" s="208" t="str">
        <f t="shared" si="153"/>
        <v/>
      </c>
      <c r="BT357" s="227">
        <f t="shared" si="141"/>
        <v>0</v>
      </c>
    </row>
    <row r="358" spans="1:72" s="208" customFormat="1" ht="25.35" customHeight="1" x14ac:dyDescent="0.2">
      <c r="A358" s="210">
        <f t="shared" si="135"/>
        <v>347</v>
      </c>
      <c r="B358" s="171" t="str">
        <f t="shared" si="131"/>
        <v/>
      </c>
      <c r="C358" s="44"/>
      <c r="D358" s="17" t="str">
        <f t="shared" si="136"/>
        <v/>
      </c>
      <c r="E358" s="17" t="str">
        <f t="shared" si="137"/>
        <v/>
      </c>
      <c r="F358" s="97"/>
      <c r="G358" s="16"/>
      <c r="H358" s="15"/>
      <c r="I358" s="17" t="str">
        <f>IF(OR(G358="",H358="",U358=""),"",IFERROR(VLOOKUP(G358&amp;H358&amp;U358,※編集不可※選択項目!$M$3:$R$51,5,FALSE),"該当なし"))</f>
        <v/>
      </c>
      <c r="J358" s="97"/>
      <c r="K358" s="15"/>
      <c r="L358" s="248"/>
      <c r="M358" s="15"/>
      <c r="N358" s="97"/>
      <c r="O358" s="97"/>
      <c r="P358" s="97"/>
      <c r="Q358" s="97"/>
      <c r="R358" s="97"/>
      <c r="S358" s="18" t="str">
        <f t="shared" si="144"/>
        <v/>
      </c>
      <c r="T358" s="15"/>
      <c r="U358" s="15"/>
      <c r="V358" s="15"/>
      <c r="W358" s="15"/>
      <c r="X358" s="15"/>
      <c r="Y358" s="15"/>
      <c r="Z358" s="16"/>
      <c r="AA358" s="16"/>
      <c r="AB358" s="101" t="str">
        <f>IF($C358&lt;&gt;"",※編集不可※選択項目!$J$2,"")</f>
        <v/>
      </c>
      <c r="AC358" s="23"/>
      <c r="AD358" s="97"/>
      <c r="AE358" s="99"/>
      <c r="AF358" s="201" t="str">
        <f t="shared" si="142"/>
        <v>-</v>
      </c>
      <c r="AG358" s="219"/>
      <c r="AH358" s="220"/>
      <c r="AI358" s="121" t="str">
        <f t="shared" si="138"/>
        <v/>
      </c>
      <c r="AJ358" s="221"/>
      <c r="AK358" s="222"/>
      <c r="AL358" s="223"/>
      <c r="AM358" s="224">
        <f>IFERROR(INDEX(※編集不可※選択項目!$R$3:$R$51,MATCH(BQ358,※編集不可※選択項目!$T$3:$T$51,0)),0)</f>
        <v>0</v>
      </c>
      <c r="AN358" s="224" t="str">
        <f t="shared" si="145"/>
        <v/>
      </c>
      <c r="AO358" s="224" t="str">
        <f>IF(BR358=※編集不可※選択項目!$L$3,VLOOKUP('新規登録用（本体）'!U358,※編集不可※選択項目!$P$2:$R$13,3,TRUE),AP358)</f>
        <v/>
      </c>
      <c r="AP358" s="224" t="str">
        <f>IF(BR358=※編集不可※選択項目!$L$15,VLOOKUP('新規登録用（本体）'!U358,※編集不可※選択項目!$P$14:$R$25,3,TRUE),AQ358)</f>
        <v/>
      </c>
      <c r="AQ358" s="224" t="str">
        <f>IF(BR358=※編集不可※選択項目!$L$27,VLOOKUP('新規登録用（本体）'!U358,※編集不可※選択項目!$P$26:$R$41,3,TRUE),AR358)</f>
        <v/>
      </c>
      <c r="AR358" s="224" t="str">
        <f>IF(BR358=※編集不可※選択項目!$L$43,VLOOKUP('新規登録用（本体）'!U358,※編集不可※選択項目!$P$42:$R$46,3,TRUE),AS358)</f>
        <v/>
      </c>
      <c r="AS358" s="224" t="str">
        <f>IF(BR358=※編集不可※選択項目!$L$48,VLOOKUP('新規登録用（本体）'!U358,※編集不可※選択項目!$P$47:$R$51,3,TRUE),"")</f>
        <v/>
      </c>
      <c r="AT358" s="225">
        <f>IFERROR(VLOOKUP(Y358&amp;G358&amp;H358,※編集不可※選択項目!X:Y,2,FALSE),0)</f>
        <v>0</v>
      </c>
      <c r="AU358" s="224">
        <f t="shared" si="139"/>
        <v>0</v>
      </c>
      <c r="AV358" s="224">
        <f>IFERROR(INDEX(※編集不可※選択項目!$S$3:$S$51,MATCH(BQ358,※編集不可※選択項目!$T$3:$T$51,0)),0)</f>
        <v>0</v>
      </c>
      <c r="AW358" s="224" t="str">
        <f t="shared" si="146"/>
        <v/>
      </c>
      <c r="AX358" s="224" t="str">
        <f>IF(BR358=※編集不可※選択項目!$L$3,VLOOKUP('新規登録用（本体）'!U358,※編集不可※選択項目!$P$2:$S$13,4,TRUE),AY358)</f>
        <v/>
      </c>
      <c r="AY358" s="224" t="str">
        <f>IF(BR358=※編集不可※選択項目!$L$15,VLOOKUP('新規登録用（本体）'!U358,※編集不可※選択項目!$P$14:$S$25,4,TRUE),AZ358)</f>
        <v/>
      </c>
      <c r="AZ358" s="224" t="str">
        <f>IF(BR358=※編集不可※選択項目!$L$27,VLOOKUP('新規登録用（本体）'!U358,※編集不可※選択項目!$P$26:$S$41,4,TRUE),BA358)</f>
        <v/>
      </c>
      <c r="BA358" s="224" t="str">
        <f>IF(BR358=※編集不可※選択項目!$L$43,VLOOKUP('新規登録用（本体）'!U358,※編集不可※選択項目!$P$42:$S$46,4,TRUE),BB358)</f>
        <v/>
      </c>
      <c r="BB358" s="224" t="str">
        <f>IF(BR358=※編集不可※選択項目!$L$48,VLOOKUP('新規登録用（本体）'!U358,※編集不可※選択項目!$P$47:$S$51,4,TRUE),"")</f>
        <v/>
      </c>
      <c r="BC358" s="225">
        <f>IFERROR(VLOOKUP(Y358&amp;G358&amp;H358,※編集不可※選択項目!X:Y,2,FALSE),0)</f>
        <v>0</v>
      </c>
      <c r="BD358" s="225">
        <f t="shared" si="140"/>
        <v>0</v>
      </c>
      <c r="BE358" s="225"/>
      <c r="BF358" s="225"/>
      <c r="BG358" s="225"/>
      <c r="BH358" s="225" t="str">
        <f t="shared" si="147"/>
        <v/>
      </c>
      <c r="BI358" s="226">
        <f t="shared" si="148"/>
        <v>0</v>
      </c>
      <c r="BJ358" s="226">
        <f t="shared" si="149"/>
        <v>0</v>
      </c>
      <c r="BK358" s="262">
        <f t="shared" si="143"/>
        <v>0</v>
      </c>
      <c r="BL358" s="226">
        <f t="shared" si="132"/>
        <v>0</v>
      </c>
      <c r="BM358" s="226" t="str">
        <f t="shared" si="150"/>
        <v/>
      </c>
      <c r="BN358" s="227">
        <f t="shared" si="151"/>
        <v>0</v>
      </c>
      <c r="BO358" s="227">
        <f t="shared" si="133"/>
        <v>0</v>
      </c>
      <c r="BP358" s="208" t="str">
        <f t="shared" si="134"/>
        <v>＜従来枠＞0 ＜トップ性能枠＞0</v>
      </c>
      <c r="BQ358" s="208" t="str">
        <f>'新規登録用（本体）'!G358&amp;'新規登録用（本体）'!H358&amp;'新規登録用（本体）'!I358</f>
        <v/>
      </c>
      <c r="BR358" s="126" t="str">
        <f t="shared" si="152"/>
        <v/>
      </c>
      <c r="BS358" s="208" t="str">
        <f t="shared" si="153"/>
        <v/>
      </c>
      <c r="BT358" s="227">
        <f t="shared" si="141"/>
        <v>0</v>
      </c>
    </row>
    <row r="359" spans="1:72" s="208" customFormat="1" ht="25.35" customHeight="1" x14ac:dyDescent="0.2">
      <c r="A359" s="210">
        <f t="shared" si="135"/>
        <v>348</v>
      </c>
      <c r="B359" s="171" t="str">
        <f t="shared" si="131"/>
        <v/>
      </c>
      <c r="C359" s="44"/>
      <c r="D359" s="17" t="str">
        <f t="shared" si="136"/>
        <v/>
      </c>
      <c r="E359" s="17" t="str">
        <f t="shared" si="137"/>
        <v/>
      </c>
      <c r="F359" s="97"/>
      <c r="G359" s="16"/>
      <c r="H359" s="15"/>
      <c r="I359" s="17" t="str">
        <f>IF(OR(G359="",H359="",U359=""),"",IFERROR(VLOOKUP(G359&amp;H359&amp;U359,※編集不可※選択項目!$M$3:$R$51,5,FALSE),"該当なし"))</f>
        <v/>
      </c>
      <c r="J359" s="97"/>
      <c r="K359" s="15"/>
      <c r="L359" s="248"/>
      <c r="M359" s="15"/>
      <c r="N359" s="97"/>
      <c r="O359" s="97"/>
      <c r="P359" s="97"/>
      <c r="Q359" s="97"/>
      <c r="R359" s="97"/>
      <c r="S359" s="18" t="str">
        <f t="shared" si="144"/>
        <v/>
      </c>
      <c r="T359" s="15"/>
      <c r="U359" s="15"/>
      <c r="V359" s="15"/>
      <c r="W359" s="15"/>
      <c r="X359" s="15"/>
      <c r="Y359" s="15"/>
      <c r="Z359" s="16"/>
      <c r="AA359" s="16"/>
      <c r="AB359" s="101" t="str">
        <f>IF($C359&lt;&gt;"",※編集不可※選択項目!$J$2,"")</f>
        <v/>
      </c>
      <c r="AC359" s="23"/>
      <c r="AD359" s="97"/>
      <c r="AE359" s="99"/>
      <c r="AF359" s="201" t="str">
        <f t="shared" si="142"/>
        <v>-</v>
      </c>
      <c r="AG359" s="219"/>
      <c r="AH359" s="220"/>
      <c r="AI359" s="121" t="str">
        <f t="shared" si="138"/>
        <v/>
      </c>
      <c r="AJ359" s="221"/>
      <c r="AK359" s="222"/>
      <c r="AL359" s="223"/>
      <c r="AM359" s="224">
        <f>IFERROR(INDEX(※編集不可※選択項目!$R$3:$R$51,MATCH(BQ359,※編集不可※選択項目!$T$3:$T$51,0)),0)</f>
        <v>0</v>
      </c>
      <c r="AN359" s="224" t="str">
        <f t="shared" si="145"/>
        <v/>
      </c>
      <c r="AO359" s="224" t="str">
        <f>IF(BR359=※編集不可※選択項目!$L$3,VLOOKUP('新規登録用（本体）'!U359,※編集不可※選択項目!$P$2:$R$13,3,TRUE),AP359)</f>
        <v/>
      </c>
      <c r="AP359" s="224" t="str">
        <f>IF(BR359=※編集不可※選択項目!$L$15,VLOOKUP('新規登録用（本体）'!U359,※編集不可※選択項目!$P$14:$R$25,3,TRUE),AQ359)</f>
        <v/>
      </c>
      <c r="AQ359" s="224" t="str">
        <f>IF(BR359=※編集不可※選択項目!$L$27,VLOOKUP('新規登録用（本体）'!U359,※編集不可※選択項目!$P$26:$R$41,3,TRUE),AR359)</f>
        <v/>
      </c>
      <c r="AR359" s="224" t="str">
        <f>IF(BR359=※編集不可※選択項目!$L$43,VLOOKUP('新規登録用（本体）'!U359,※編集不可※選択項目!$P$42:$R$46,3,TRUE),AS359)</f>
        <v/>
      </c>
      <c r="AS359" s="224" t="str">
        <f>IF(BR359=※編集不可※選択項目!$L$48,VLOOKUP('新規登録用（本体）'!U359,※編集不可※選択項目!$P$47:$R$51,3,TRUE),"")</f>
        <v/>
      </c>
      <c r="AT359" s="225">
        <f>IFERROR(VLOOKUP(Y359&amp;G359&amp;H359,※編集不可※選択項目!X:Y,2,FALSE),0)</f>
        <v>0</v>
      </c>
      <c r="AU359" s="224">
        <f t="shared" si="139"/>
        <v>0</v>
      </c>
      <c r="AV359" s="224">
        <f>IFERROR(INDEX(※編集不可※選択項目!$S$3:$S$51,MATCH(BQ359,※編集不可※選択項目!$T$3:$T$51,0)),0)</f>
        <v>0</v>
      </c>
      <c r="AW359" s="224" t="str">
        <f t="shared" si="146"/>
        <v/>
      </c>
      <c r="AX359" s="224" t="str">
        <f>IF(BR359=※編集不可※選択項目!$L$3,VLOOKUP('新規登録用（本体）'!U359,※編集不可※選択項目!$P$2:$S$13,4,TRUE),AY359)</f>
        <v/>
      </c>
      <c r="AY359" s="224" t="str">
        <f>IF(BR359=※編集不可※選択項目!$L$15,VLOOKUP('新規登録用（本体）'!U359,※編集不可※選択項目!$P$14:$S$25,4,TRUE),AZ359)</f>
        <v/>
      </c>
      <c r="AZ359" s="224" t="str">
        <f>IF(BR359=※編集不可※選択項目!$L$27,VLOOKUP('新規登録用（本体）'!U359,※編集不可※選択項目!$P$26:$S$41,4,TRUE),BA359)</f>
        <v/>
      </c>
      <c r="BA359" s="224" t="str">
        <f>IF(BR359=※編集不可※選択項目!$L$43,VLOOKUP('新規登録用（本体）'!U359,※編集不可※選択項目!$P$42:$S$46,4,TRUE),BB359)</f>
        <v/>
      </c>
      <c r="BB359" s="224" t="str">
        <f>IF(BR359=※編集不可※選択項目!$L$48,VLOOKUP('新規登録用（本体）'!U359,※編集不可※選択項目!$P$47:$S$51,4,TRUE),"")</f>
        <v/>
      </c>
      <c r="BC359" s="225">
        <f>IFERROR(VLOOKUP(Y359&amp;G359&amp;H359,※編集不可※選択項目!X:Y,2,FALSE),0)</f>
        <v>0</v>
      </c>
      <c r="BD359" s="225">
        <f t="shared" si="140"/>
        <v>0</v>
      </c>
      <c r="BE359" s="225"/>
      <c r="BF359" s="225"/>
      <c r="BG359" s="225"/>
      <c r="BH359" s="225" t="str">
        <f t="shared" si="147"/>
        <v/>
      </c>
      <c r="BI359" s="226">
        <f t="shared" si="148"/>
        <v>0</v>
      </c>
      <c r="BJ359" s="226">
        <f t="shared" si="149"/>
        <v>0</v>
      </c>
      <c r="BK359" s="262">
        <f t="shared" si="143"/>
        <v>0</v>
      </c>
      <c r="BL359" s="226">
        <f t="shared" si="132"/>
        <v>0</v>
      </c>
      <c r="BM359" s="226" t="str">
        <f t="shared" si="150"/>
        <v/>
      </c>
      <c r="BN359" s="227">
        <f t="shared" si="151"/>
        <v>0</v>
      </c>
      <c r="BO359" s="227">
        <f t="shared" si="133"/>
        <v>0</v>
      </c>
      <c r="BP359" s="208" t="str">
        <f t="shared" si="134"/>
        <v>＜従来枠＞0 ＜トップ性能枠＞0</v>
      </c>
      <c r="BQ359" s="208" t="str">
        <f>'新規登録用（本体）'!G359&amp;'新規登録用（本体）'!H359&amp;'新規登録用（本体）'!I359</f>
        <v/>
      </c>
      <c r="BR359" s="126" t="str">
        <f t="shared" si="152"/>
        <v/>
      </c>
      <c r="BS359" s="208" t="str">
        <f t="shared" si="153"/>
        <v/>
      </c>
      <c r="BT359" s="227">
        <f t="shared" si="141"/>
        <v>0</v>
      </c>
    </row>
    <row r="360" spans="1:72" s="208" customFormat="1" ht="25.35" customHeight="1" x14ac:dyDescent="0.2">
      <c r="A360" s="210">
        <f t="shared" si="135"/>
        <v>349</v>
      </c>
      <c r="B360" s="171" t="str">
        <f t="shared" si="131"/>
        <v/>
      </c>
      <c r="C360" s="44"/>
      <c r="D360" s="17" t="str">
        <f t="shared" si="136"/>
        <v/>
      </c>
      <c r="E360" s="17" t="str">
        <f t="shared" si="137"/>
        <v/>
      </c>
      <c r="F360" s="97"/>
      <c r="G360" s="16"/>
      <c r="H360" s="15"/>
      <c r="I360" s="17" t="str">
        <f>IF(OR(G360="",H360="",U360=""),"",IFERROR(VLOOKUP(G360&amp;H360&amp;U360,※編集不可※選択項目!$M$3:$R$51,5,FALSE),"該当なし"))</f>
        <v/>
      </c>
      <c r="J360" s="97"/>
      <c r="K360" s="15"/>
      <c r="L360" s="248"/>
      <c r="M360" s="15"/>
      <c r="N360" s="97"/>
      <c r="O360" s="97"/>
      <c r="P360" s="97"/>
      <c r="Q360" s="97"/>
      <c r="R360" s="97"/>
      <c r="S360" s="18" t="str">
        <f t="shared" si="144"/>
        <v/>
      </c>
      <c r="T360" s="15"/>
      <c r="U360" s="15"/>
      <c r="V360" s="15"/>
      <c r="W360" s="15"/>
      <c r="X360" s="15"/>
      <c r="Y360" s="15"/>
      <c r="Z360" s="16"/>
      <c r="AA360" s="16"/>
      <c r="AB360" s="101" t="str">
        <f>IF($C360&lt;&gt;"",※編集不可※選択項目!$J$2,"")</f>
        <v/>
      </c>
      <c r="AC360" s="23"/>
      <c r="AD360" s="97"/>
      <c r="AE360" s="99"/>
      <c r="AF360" s="201" t="str">
        <f t="shared" si="142"/>
        <v>-</v>
      </c>
      <c r="AG360" s="219"/>
      <c r="AH360" s="220"/>
      <c r="AI360" s="121" t="str">
        <f t="shared" si="138"/>
        <v/>
      </c>
      <c r="AJ360" s="221"/>
      <c r="AK360" s="222"/>
      <c r="AL360" s="223"/>
      <c r="AM360" s="224">
        <f>IFERROR(INDEX(※編集不可※選択項目!$R$3:$R$51,MATCH(BQ360,※編集不可※選択項目!$T$3:$T$51,0)),0)</f>
        <v>0</v>
      </c>
      <c r="AN360" s="224" t="str">
        <f t="shared" si="145"/>
        <v/>
      </c>
      <c r="AO360" s="224" t="str">
        <f>IF(BR360=※編集不可※選択項目!$L$3,VLOOKUP('新規登録用（本体）'!U360,※編集不可※選択項目!$P$2:$R$13,3,TRUE),AP360)</f>
        <v/>
      </c>
      <c r="AP360" s="224" t="str">
        <f>IF(BR360=※編集不可※選択項目!$L$15,VLOOKUP('新規登録用（本体）'!U360,※編集不可※選択項目!$P$14:$R$25,3,TRUE),AQ360)</f>
        <v/>
      </c>
      <c r="AQ360" s="224" t="str">
        <f>IF(BR360=※編集不可※選択項目!$L$27,VLOOKUP('新規登録用（本体）'!U360,※編集不可※選択項目!$P$26:$R$41,3,TRUE),AR360)</f>
        <v/>
      </c>
      <c r="AR360" s="224" t="str">
        <f>IF(BR360=※編集不可※選択項目!$L$43,VLOOKUP('新規登録用（本体）'!U360,※編集不可※選択項目!$P$42:$R$46,3,TRUE),AS360)</f>
        <v/>
      </c>
      <c r="AS360" s="224" t="str">
        <f>IF(BR360=※編集不可※選択項目!$L$48,VLOOKUP('新規登録用（本体）'!U360,※編集不可※選択項目!$P$47:$R$51,3,TRUE),"")</f>
        <v/>
      </c>
      <c r="AT360" s="225">
        <f>IFERROR(VLOOKUP(Y360&amp;G360&amp;H360,※編集不可※選択項目!X:Y,2,FALSE),0)</f>
        <v>0</v>
      </c>
      <c r="AU360" s="224">
        <f t="shared" si="139"/>
        <v>0</v>
      </c>
      <c r="AV360" s="224">
        <f>IFERROR(INDEX(※編集不可※選択項目!$S$3:$S$51,MATCH(BQ360,※編集不可※選択項目!$T$3:$T$51,0)),0)</f>
        <v>0</v>
      </c>
      <c r="AW360" s="224" t="str">
        <f t="shared" si="146"/>
        <v/>
      </c>
      <c r="AX360" s="224" t="str">
        <f>IF(BR360=※編集不可※選択項目!$L$3,VLOOKUP('新規登録用（本体）'!U360,※編集不可※選択項目!$P$2:$S$13,4,TRUE),AY360)</f>
        <v/>
      </c>
      <c r="AY360" s="224" t="str">
        <f>IF(BR360=※編集不可※選択項目!$L$15,VLOOKUP('新規登録用（本体）'!U360,※編集不可※選択項目!$P$14:$S$25,4,TRUE),AZ360)</f>
        <v/>
      </c>
      <c r="AZ360" s="224" t="str">
        <f>IF(BR360=※編集不可※選択項目!$L$27,VLOOKUP('新規登録用（本体）'!U360,※編集不可※選択項目!$P$26:$S$41,4,TRUE),BA360)</f>
        <v/>
      </c>
      <c r="BA360" s="224" t="str">
        <f>IF(BR360=※編集不可※選択項目!$L$43,VLOOKUP('新規登録用（本体）'!U360,※編集不可※選択項目!$P$42:$S$46,4,TRUE),BB360)</f>
        <v/>
      </c>
      <c r="BB360" s="224" t="str">
        <f>IF(BR360=※編集不可※選択項目!$L$48,VLOOKUP('新規登録用（本体）'!U360,※編集不可※選択項目!$P$47:$S$51,4,TRUE),"")</f>
        <v/>
      </c>
      <c r="BC360" s="225">
        <f>IFERROR(VLOOKUP(Y360&amp;G360&amp;H360,※編集不可※選択項目!X:Y,2,FALSE),0)</f>
        <v>0</v>
      </c>
      <c r="BD360" s="225">
        <f t="shared" si="140"/>
        <v>0</v>
      </c>
      <c r="BE360" s="225"/>
      <c r="BF360" s="225"/>
      <c r="BG360" s="225"/>
      <c r="BH360" s="225" t="str">
        <f t="shared" si="147"/>
        <v/>
      </c>
      <c r="BI360" s="226">
        <f t="shared" si="148"/>
        <v>0</v>
      </c>
      <c r="BJ360" s="226">
        <f t="shared" si="149"/>
        <v>0</v>
      </c>
      <c r="BK360" s="262">
        <f t="shared" si="143"/>
        <v>0</v>
      </c>
      <c r="BL360" s="226">
        <f t="shared" si="132"/>
        <v>0</v>
      </c>
      <c r="BM360" s="226" t="str">
        <f t="shared" si="150"/>
        <v/>
      </c>
      <c r="BN360" s="227">
        <f t="shared" si="151"/>
        <v>0</v>
      </c>
      <c r="BO360" s="227">
        <f t="shared" si="133"/>
        <v>0</v>
      </c>
      <c r="BP360" s="208" t="str">
        <f t="shared" si="134"/>
        <v>＜従来枠＞0 ＜トップ性能枠＞0</v>
      </c>
      <c r="BQ360" s="208" t="str">
        <f>'新規登録用（本体）'!G360&amp;'新規登録用（本体）'!H360&amp;'新規登録用（本体）'!I360</f>
        <v/>
      </c>
      <c r="BR360" s="126" t="str">
        <f t="shared" si="152"/>
        <v/>
      </c>
      <c r="BS360" s="208" t="str">
        <f t="shared" si="153"/>
        <v/>
      </c>
      <c r="BT360" s="227">
        <f t="shared" si="141"/>
        <v>0</v>
      </c>
    </row>
    <row r="361" spans="1:72" s="208" customFormat="1" ht="25.35" customHeight="1" x14ac:dyDescent="0.2">
      <c r="A361" s="210">
        <f t="shared" si="135"/>
        <v>350</v>
      </c>
      <c r="B361" s="171" t="str">
        <f t="shared" si="131"/>
        <v/>
      </c>
      <c r="C361" s="44"/>
      <c r="D361" s="17" t="str">
        <f t="shared" si="136"/>
        <v/>
      </c>
      <c r="E361" s="17" t="str">
        <f t="shared" si="137"/>
        <v/>
      </c>
      <c r="F361" s="97"/>
      <c r="G361" s="16"/>
      <c r="H361" s="15"/>
      <c r="I361" s="17" t="str">
        <f>IF(OR(G361="",H361="",U361=""),"",IFERROR(VLOOKUP(G361&amp;H361&amp;U361,※編集不可※選択項目!$M$3:$R$51,5,FALSE),"該当なし"))</f>
        <v/>
      </c>
      <c r="J361" s="97"/>
      <c r="K361" s="15"/>
      <c r="L361" s="248"/>
      <c r="M361" s="15"/>
      <c r="N361" s="97"/>
      <c r="O361" s="97"/>
      <c r="P361" s="97"/>
      <c r="Q361" s="97"/>
      <c r="R361" s="97"/>
      <c r="S361" s="18" t="str">
        <f t="shared" si="144"/>
        <v/>
      </c>
      <c r="T361" s="15"/>
      <c r="U361" s="15"/>
      <c r="V361" s="15"/>
      <c r="W361" s="15"/>
      <c r="X361" s="15"/>
      <c r="Y361" s="15"/>
      <c r="Z361" s="16"/>
      <c r="AA361" s="16"/>
      <c r="AB361" s="101" t="str">
        <f>IF($C361&lt;&gt;"",※編集不可※選択項目!$J$2,"")</f>
        <v/>
      </c>
      <c r="AC361" s="23"/>
      <c r="AD361" s="97"/>
      <c r="AE361" s="99"/>
      <c r="AF361" s="201" t="str">
        <f t="shared" si="142"/>
        <v>-</v>
      </c>
      <c r="AG361" s="219"/>
      <c r="AH361" s="220"/>
      <c r="AI361" s="121" t="str">
        <f t="shared" si="138"/>
        <v/>
      </c>
      <c r="AJ361" s="221"/>
      <c r="AK361" s="222"/>
      <c r="AL361" s="223"/>
      <c r="AM361" s="224">
        <f>IFERROR(INDEX(※編集不可※選択項目!$R$3:$R$51,MATCH(BQ361,※編集不可※選択項目!$T$3:$T$51,0)),0)</f>
        <v>0</v>
      </c>
      <c r="AN361" s="224" t="str">
        <f t="shared" si="145"/>
        <v/>
      </c>
      <c r="AO361" s="224" t="str">
        <f>IF(BR361=※編集不可※選択項目!$L$3,VLOOKUP('新規登録用（本体）'!U361,※編集不可※選択項目!$P$2:$R$13,3,TRUE),AP361)</f>
        <v/>
      </c>
      <c r="AP361" s="224" t="str">
        <f>IF(BR361=※編集不可※選択項目!$L$15,VLOOKUP('新規登録用（本体）'!U361,※編集不可※選択項目!$P$14:$R$25,3,TRUE),AQ361)</f>
        <v/>
      </c>
      <c r="AQ361" s="224" t="str">
        <f>IF(BR361=※編集不可※選択項目!$L$27,VLOOKUP('新規登録用（本体）'!U361,※編集不可※選択項目!$P$26:$R$41,3,TRUE),AR361)</f>
        <v/>
      </c>
      <c r="AR361" s="224" t="str">
        <f>IF(BR361=※編集不可※選択項目!$L$43,VLOOKUP('新規登録用（本体）'!U361,※編集不可※選択項目!$P$42:$R$46,3,TRUE),AS361)</f>
        <v/>
      </c>
      <c r="AS361" s="224" t="str">
        <f>IF(BR361=※編集不可※選択項目!$L$48,VLOOKUP('新規登録用（本体）'!U361,※編集不可※選択項目!$P$47:$R$51,3,TRUE),"")</f>
        <v/>
      </c>
      <c r="AT361" s="225">
        <f>IFERROR(VLOOKUP(Y361&amp;G361&amp;H361,※編集不可※選択項目!X:Y,2,FALSE),0)</f>
        <v>0</v>
      </c>
      <c r="AU361" s="224">
        <f t="shared" si="139"/>
        <v>0</v>
      </c>
      <c r="AV361" s="224">
        <f>IFERROR(INDEX(※編集不可※選択項目!$S$3:$S$51,MATCH(BQ361,※編集不可※選択項目!$T$3:$T$51,0)),0)</f>
        <v>0</v>
      </c>
      <c r="AW361" s="224" t="str">
        <f t="shared" si="146"/>
        <v/>
      </c>
      <c r="AX361" s="224" t="str">
        <f>IF(BR361=※編集不可※選択項目!$L$3,VLOOKUP('新規登録用（本体）'!U361,※編集不可※選択項目!$P$2:$S$13,4,TRUE),AY361)</f>
        <v/>
      </c>
      <c r="AY361" s="224" t="str">
        <f>IF(BR361=※編集不可※選択項目!$L$15,VLOOKUP('新規登録用（本体）'!U361,※編集不可※選択項目!$P$14:$S$25,4,TRUE),AZ361)</f>
        <v/>
      </c>
      <c r="AZ361" s="224" t="str">
        <f>IF(BR361=※編集不可※選択項目!$L$27,VLOOKUP('新規登録用（本体）'!U361,※編集不可※選択項目!$P$26:$S$41,4,TRUE),BA361)</f>
        <v/>
      </c>
      <c r="BA361" s="224" t="str">
        <f>IF(BR361=※編集不可※選択項目!$L$43,VLOOKUP('新規登録用（本体）'!U361,※編集不可※選択項目!$P$42:$S$46,4,TRUE),BB361)</f>
        <v/>
      </c>
      <c r="BB361" s="224" t="str">
        <f>IF(BR361=※編集不可※選択項目!$L$48,VLOOKUP('新規登録用（本体）'!U361,※編集不可※選択項目!$P$47:$S$51,4,TRUE),"")</f>
        <v/>
      </c>
      <c r="BC361" s="225">
        <f>IFERROR(VLOOKUP(Y361&amp;G361&amp;H361,※編集不可※選択項目!X:Y,2,FALSE),0)</f>
        <v>0</v>
      </c>
      <c r="BD361" s="225">
        <f t="shared" si="140"/>
        <v>0</v>
      </c>
      <c r="BE361" s="225"/>
      <c r="BF361" s="225"/>
      <c r="BG361" s="225"/>
      <c r="BH361" s="225" t="str">
        <f t="shared" si="147"/>
        <v/>
      </c>
      <c r="BI361" s="226">
        <f t="shared" si="148"/>
        <v>0</v>
      </c>
      <c r="BJ361" s="226">
        <f t="shared" si="149"/>
        <v>0</v>
      </c>
      <c r="BK361" s="262">
        <f t="shared" si="143"/>
        <v>0</v>
      </c>
      <c r="BL361" s="226">
        <f t="shared" si="132"/>
        <v>0</v>
      </c>
      <c r="BM361" s="226" t="str">
        <f t="shared" si="150"/>
        <v/>
      </c>
      <c r="BN361" s="227">
        <f t="shared" si="151"/>
        <v>0</v>
      </c>
      <c r="BO361" s="227">
        <f t="shared" si="133"/>
        <v>0</v>
      </c>
      <c r="BP361" s="208" t="str">
        <f t="shared" si="134"/>
        <v>＜従来枠＞0 ＜トップ性能枠＞0</v>
      </c>
      <c r="BQ361" s="208" t="str">
        <f>'新規登録用（本体）'!G361&amp;'新規登録用（本体）'!H361&amp;'新規登録用（本体）'!I361</f>
        <v/>
      </c>
      <c r="BR361" s="126" t="str">
        <f t="shared" si="152"/>
        <v/>
      </c>
      <c r="BS361" s="208" t="str">
        <f t="shared" si="153"/>
        <v/>
      </c>
      <c r="BT361" s="227">
        <f t="shared" si="141"/>
        <v>0</v>
      </c>
    </row>
    <row r="362" spans="1:72" s="208" customFormat="1" ht="25.35" customHeight="1" x14ac:dyDescent="0.2">
      <c r="A362" s="210">
        <f t="shared" si="135"/>
        <v>351</v>
      </c>
      <c r="B362" s="171" t="str">
        <f t="shared" si="131"/>
        <v/>
      </c>
      <c r="C362" s="44"/>
      <c r="D362" s="17" t="str">
        <f t="shared" si="136"/>
        <v/>
      </c>
      <c r="E362" s="17" t="str">
        <f t="shared" si="137"/>
        <v/>
      </c>
      <c r="F362" s="97"/>
      <c r="G362" s="16"/>
      <c r="H362" s="15"/>
      <c r="I362" s="17" t="str">
        <f>IF(OR(G362="",H362="",U362=""),"",IFERROR(VLOOKUP(G362&amp;H362&amp;U362,※編集不可※選択項目!$M$3:$R$51,5,FALSE),"該当なし"))</f>
        <v/>
      </c>
      <c r="J362" s="97"/>
      <c r="K362" s="15"/>
      <c r="L362" s="248"/>
      <c r="M362" s="15"/>
      <c r="N362" s="97"/>
      <c r="O362" s="97"/>
      <c r="P362" s="97"/>
      <c r="Q362" s="97"/>
      <c r="R362" s="97"/>
      <c r="S362" s="18" t="str">
        <f t="shared" si="144"/>
        <v/>
      </c>
      <c r="T362" s="15"/>
      <c r="U362" s="15"/>
      <c r="V362" s="15"/>
      <c r="W362" s="15"/>
      <c r="X362" s="15"/>
      <c r="Y362" s="15"/>
      <c r="Z362" s="16"/>
      <c r="AA362" s="16"/>
      <c r="AB362" s="101" t="str">
        <f>IF($C362&lt;&gt;"",※編集不可※選択項目!$J$2,"")</f>
        <v/>
      </c>
      <c r="AC362" s="23"/>
      <c r="AD362" s="97"/>
      <c r="AE362" s="99"/>
      <c r="AF362" s="201" t="str">
        <f t="shared" si="142"/>
        <v>-</v>
      </c>
      <c r="AG362" s="219"/>
      <c r="AH362" s="220"/>
      <c r="AI362" s="121" t="str">
        <f t="shared" si="138"/>
        <v/>
      </c>
      <c r="AJ362" s="221"/>
      <c r="AK362" s="222"/>
      <c r="AL362" s="223"/>
      <c r="AM362" s="224">
        <f>IFERROR(INDEX(※編集不可※選択項目!$R$3:$R$51,MATCH(BQ362,※編集不可※選択項目!$T$3:$T$51,0)),0)</f>
        <v>0</v>
      </c>
      <c r="AN362" s="224" t="str">
        <f t="shared" si="145"/>
        <v/>
      </c>
      <c r="AO362" s="224" t="str">
        <f>IF(BR362=※編集不可※選択項目!$L$3,VLOOKUP('新規登録用（本体）'!U362,※編集不可※選択項目!$P$2:$R$13,3,TRUE),AP362)</f>
        <v/>
      </c>
      <c r="AP362" s="224" t="str">
        <f>IF(BR362=※編集不可※選択項目!$L$15,VLOOKUP('新規登録用（本体）'!U362,※編集不可※選択項目!$P$14:$R$25,3,TRUE),AQ362)</f>
        <v/>
      </c>
      <c r="AQ362" s="224" t="str">
        <f>IF(BR362=※編集不可※選択項目!$L$27,VLOOKUP('新規登録用（本体）'!U362,※編集不可※選択項目!$P$26:$R$41,3,TRUE),AR362)</f>
        <v/>
      </c>
      <c r="AR362" s="224" t="str">
        <f>IF(BR362=※編集不可※選択項目!$L$43,VLOOKUP('新規登録用（本体）'!U362,※編集不可※選択項目!$P$42:$R$46,3,TRUE),AS362)</f>
        <v/>
      </c>
      <c r="AS362" s="224" t="str">
        <f>IF(BR362=※編集不可※選択項目!$L$48,VLOOKUP('新規登録用（本体）'!U362,※編集不可※選択項目!$P$47:$R$51,3,TRUE),"")</f>
        <v/>
      </c>
      <c r="AT362" s="225">
        <f>IFERROR(VLOOKUP(Y362&amp;G362&amp;H362,※編集不可※選択項目!X:Y,2,FALSE),0)</f>
        <v>0</v>
      </c>
      <c r="AU362" s="224">
        <f t="shared" si="139"/>
        <v>0</v>
      </c>
      <c r="AV362" s="224">
        <f>IFERROR(INDEX(※編集不可※選択項目!$S$3:$S$51,MATCH(BQ362,※編集不可※選択項目!$T$3:$T$51,0)),0)</f>
        <v>0</v>
      </c>
      <c r="AW362" s="224" t="str">
        <f t="shared" si="146"/>
        <v/>
      </c>
      <c r="AX362" s="224" t="str">
        <f>IF(BR362=※編集不可※選択項目!$L$3,VLOOKUP('新規登録用（本体）'!U362,※編集不可※選択項目!$P$2:$S$13,4,TRUE),AY362)</f>
        <v/>
      </c>
      <c r="AY362" s="224" t="str">
        <f>IF(BR362=※編集不可※選択項目!$L$15,VLOOKUP('新規登録用（本体）'!U362,※編集不可※選択項目!$P$14:$S$25,4,TRUE),AZ362)</f>
        <v/>
      </c>
      <c r="AZ362" s="224" t="str">
        <f>IF(BR362=※編集不可※選択項目!$L$27,VLOOKUP('新規登録用（本体）'!U362,※編集不可※選択項目!$P$26:$S$41,4,TRUE),BA362)</f>
        <v/>
      </c>
      <c r="BA362" s="224" t="str">
        <f>IF(BR362=※編集不可※選択項目!$L$43,VLOOKUP('新規登録用（本体）'!U362,※編集不可※選択項目!$P$42:$S$46,4,TRUE),BB362)</f>
        <v/>
      </c>
      <c r="BB362" s="224" t="str">
        <f>IF(BR362=※編集不可※選択項目!$L$48,VLOOKUP('新規登録用（本体）'!U362,※編集不可※選択項目!$P$47:$S$51,4,TRUE),"")</f>
        <v/>
      </c>
      <c r="BC362" s="225">
        <f>IFERROR(VLOOKUP(Y362&amp;G362&amp;H362,※編集不可※選択項目!X:Y,2,FALSE),0)</f>
        <v>0</v>
      </c>
      <c r="BD362" s="225">
        <f t="shared" si="140"/>
        <v>0</v>
      </c>
      <c r="BE362" s="225"/>
      <c r="BF362" s="225"/>
      <c r="BG362" s="225"/>
      <c r="BH362" s="225" t="str">
        <f t="shared" si="147"/>
        <v/>
      </c>
      <c r="BI362" s="226">
        <f t="shared" si="148"/>
        <v>0</v>
      </c>
      <c r="BJ362" s="226">
        <f t="shared" si="149"/>
        <v>0</v>
      </c>
      <c r="BK362" s="262">
        <f t="shared" si="143"/>
        <v>0</v>
      </c>
      <c r="BL362" s="226">
        <f t="shared" si="132"/>
        <v>0</v>
      </c>
      <c r="BM362" s="226" t="str">
        <f t="shared" si="150"/>
        <v/>
      </c>
      <c r="BN362" s="227">
        <f t="shared" si="151"/>
        <v>0</v>
      </c>
      <c r="BO362" s="227">
        <f t="shared" si="133"/>
        <v>0</v>
      </c>
      <c r="BP362" s="208" t="str">
        <f t="shared" si="134"/>
        <v>＜従来枠＞0 ＜トップ性能枠＞0</v>
      </c>
      <c r="BQ362" s="208" t="str">
        <f>'新規登録用（本体）'!G362&amp;'新規登録用（本体）'!H362&amp;'新規登録用（本体）'!I362</f>
        <v/>
      </c>
      <c r="BR362" s="126" t="str">
        <f t="shared" si="152"/>
        <v/>
      </c>
      <c r="BS362" s="208" t="str">
        <f t="shared" si="153"/>
        <v/>
      </c>
      <c r="BT362" s="227">
        <f t="shared" si="141"/>
        <v>0</v>
      </c>
    </row>
    <row r="363" spans="1:72" s="208" customFormat="1" ht="25.35" customHeight="1" x14ac:dyDescent="0.2">
      <c r="A363" s="210">
        <f t="shared" si="135"/>
        <v>352</v>
      </c>
      <c r="B363" s="171" t="str">
        <f t="shared" si="131"/>
        <v/>
      </c>
      <c r="C363" s="44"/>
      <c r="D363" s="17" t="str">
        <f t="shared" si="136"/>
        <v/>
      </c>
      <c r="E363" s="17" t="str">
        <f t="shared" si="137"/>
        <v/>
      </c>
      <c r="F363" s="97"/>
      <c r="G363" s="16"/>
      <c r="H363" s="15"/>
      <c r="I363" s="17" t="str">
        <f>IF(OR(G363="",H363="",U363=""),"",IFERROR(VLOOKUP(G363&amp;H363&amp;U363,※編集不可※選択項目!$M$3:$R$51,5,FALSE),"該当なし"))</f>
        <v/>
      </c>
      <c r="J363" s="97"/>
      <c r="K363" s="15"/>
      <c r="L363" s="248"/>
      <c r="M363" s="15"/>
      <c r="N363" s="97"/>
      <c r="O363" s="97"/>
      <c r="P363" s="97"/>
      <c r="Q363" s="97"/>
      <c r="R363" s="97"/>
      <c r="S363" s="18" t="str">
        <f t="shared" si="144"/>
        <v/>
      </c>
      <c r="T363" s="15"/>
      <c r="U363" s="15"/>
      <c r="V363" s="15"/>
      <c r="W363" s="15"/>
      <c r="X363" s="15"/>
      <c r="Y363" s="15"/>
      <c r="Z363" s="16"/>
      <c r="AA363" s="16"/>
      <c r="AB363" s="101" t="str">
        <f>IF($C363&lt;&gt;"",※編集不可※選択項目!$J$2,"")</f>
        <v/>
      </c>
      <c r="AC363" s="23"/>
      <c r="AD363" s="97"/>
      <c r="AE363" s="99"/>
      <c r="AF363" s="201" t="str">
        <f t="shared" si="142"/>
        <v>-</v>
      </c>
      <c r="AG363" s="219"/>
      <c r="AH363" s="220"/>
      <c r="AI363" s="121" t="str">
        <f t="shared" si="138"/>
        <v/>
      </c>
      <c r="AJ363" s="221"/>
      <c r="AK363" s="222"/>
      <c r="AL363" s="223"/>
      <c r="AM363" s="224">
        <f>IFERROR(INDEX(※編集不可※選択項目!$R$3:$R$51,MATCH(BQ363,※編集不可※選択項目!$T$3:$T$51,0)),0)</f>
        <v>0</v>
      </c>
      <c r="AN363" s="224" t="str">
        <f t="shared" si="145"/>
        <v/>
      </c>
      <c r="AO363" s="224" t="str">
        <f>IF(BR363=※編集不可※選択項目!$L$3,VLOOKUP('新規登録用（本体）'!U363,※編集不可※選択項目!$P$2:$R$13,3,TRUE),AP363)</f>
        <v/>
      </c>
      <c r="AP363" s="224" t="str">
        <f>IF(BR363=※編集不可※選択項目!$L$15,VLOOKUP('新規登録用（本体）'!U363,※編集不可※選択項目!$P$14:$R$25,3,TRUE),AQ363)</f>
        <v/>
      </c>
      <c r="AQ363" s="224" t="str">
        <f>IF(BR363=※編集不可※選択項目!$L$27,VLOOKUP('新規登録用（本体）'!U363,※編集不可※選択項目!$P$26:$R$41,3,TRUE),AR363)</f>
        <v/>
      </c>
      <c r="AR363" s="224" t="str">
        <f>IF(BR363=※編集不可※選択項目!$L$43,VLOOKUP('新規登録用（本体）'!U363,※編集不可※選択項目!$P$42:$R$46,3,TRUE),AS363)</f>
        <v/>
      </c>
      <c r="AS363" s="224" t="str">
        <f>IF(BR363=※編集不可※選択項目!$L$48,VLOOKUP('新規登録用（本体）'!U363,※編集不可※選択項目!$P$47:$R$51,3,TRUE),"")</f>
        <v/>
      </c>
      <c r="AT363" s="225">
        <f>IFERROR(VLOOKUP(Y363&amp;G363&amp;H363,※編集不可※選択項目!X:Y,2,FALSE),0)</f>
        <v>0</v>
      </c>
      <c r="AU363" s="224">
        <f t="shared" si="139"/>
        <v>0</v>
      </c>
      <c r="AV363" s="224">
        <f>IFERROR(INDEX(※編集不可※選択項目!$S$3:$S$51,MATCH(BQ363,※編集不可※選択項目!$T$3:$T$51,0)),0)</f>
        <v>0</v>
      </c>
      <c r="AW363" s="224" t="str">
        <f t="shared" si="146"/>
        <v/>
      </c>
      <c r="AX363" s="224" t="str">
        <f>IF(BR363=※編集不可※選択項目!$L$3,VLOOKUP('新規登録用（本体）'!U363,※編集不可※選択項目!$P$2:$S$13,4,TRUE),AY363)</f>
        <v/>
      </c>
      <c r="AY363" s="224" t="str">
        <f>IF(BR363=※編集不可※選択項目!$L$15,VLOOKUP('新規登録用（本体）'!U363,※編集不可※選択項目!$P$14:$S$25,4,TRUE),AZ363)</f>
        <v/>
      </c>
      <c r="AZ363" s="224" t="str">
        <f>IF(BR363=※編集不可※選択項目!$L$27,VLOOKUP('新規登録用（本体）'!U363,※編集不可※選択項目!$P$26:$S$41,4,TRUE),BA363)</f>
        <v/>
      </c>
      <c r="BA363" s="224" t="str">
        <f>IF(BR363=※編集不可※選択項目!$L$43,VLOOKUP('新規登録用（本体）'!U363,※編集不可※選択項目!$P$42:$S$46,4,TRUE),BB363)</f>
        <v/>
      </c>
      <c r="BB363" s="224" t="str">
        <f>IF(BR363=※編集不可※選択項目!$L$48,VLOOKUP('新規登録用（本体）'!U363,※編集不可※選択項目!$P$47:$S$51,4,TRUE),"")</f>
        <v/>
      </c>
      <c r="BC363" s="225">
        <f>IFERROR(VLOOKUP(Y363&amp;G363&amp;H363,※編集不可※選択項目!X:Y,2,FALSE),0)</f>
        <v>0</v>
      </c>
      <c r="BD363" s="225">
        <f t="shared" si="140"/>
        <v>0</v>
      </c>
      <c r="BE363" s="225"/>
      <c r="BF363" s="225"/>
      <c r="BG363" s="225"/>
      <c r="BH363" s="225" t="str">
        <f t="shared" si="147"/>
        <v/>
      </c>
      <c r="BI363" s="226">
        <f t="shared" si="148"/>
        <v>0</v>
      </c>
      <c r="BJ363" s="226">
        <f t="shared" si="149"/>
        <v>0</v>
      </c>
      <c r="BK363" s="262">
        <f t="shared" si="143"/>
        <v>0</v>
      </c>
      <c r="BL363" s="226">
        <f t="shared" si="132"/>
        <v>0</v>
      </c>
      <c r="BM363" s="226" t="str">
        <f t="shared" si="150"/>
        <v/>
      </c>
      <c r="BN363" s="227">
        <f t="shared" si="151"/>
        <v>0</v>
      </c>
      <c r="BO363" s="227">
        <f t="shared" si="133"/>
        <v>0</v>
      </c>
      <c r="BP363" s="208" t="str">
        <f t="shared" si="134"/>
        <v>＜従来枠＞0 ＜トップ性能枠＞0</v>
      </c>
      <c r="BQ363" s="208" t="str">
        <f>'新規登録用（本体）'!G363&amp;'新規登録用（本体）'!H363&amp;'新規登録用（本体）'!I363</f>
        <v/>
      </c>
      <c r="BR363" s="126" t="str">
        <f t="shared" si="152"/>
        <v/>
      </c>
      <c r="BS363" s="208" t="str">
        <f t="shared" si="153"/>
        <v/>
      </c>
      <c r="BT363" s="227">
        <f t="shared" si="141"/>
        <v>0</v>
      </c>
    </row>
    <row r="364" spans="1:72" s="208" customFormat="1" ht="25.35" customHeight="1" x14ac:dyDescent="0.2">
      <c r="A364" s="210">
        <f t="shared" si="135"/>
        <v>353</v>
      </c>
      <c r="B364" s="171" t="str">
        <f t="shared" si="131"/>
        <v/>
      </c>
      <c r="C364" s="44"/>
      <c r="D364" s="17" t="str">
        <f t="shared" si="136"/>
        <v/>
      </c>
      <c r="E364" s="17" t="str">
        <f t="shared" si="137"/>
        <v/>
      </c>
      <c r="F364" s="97"/>
      <c r="G364" s="16"/>
      <c r="H364" s="15"/>
      <c r="I364" s="17" t="str">
        <f>IF(OR(G364="",H364="",U364=""),"",IFERROR(VLOOKUP(G364&amp;H364&amp;U364,※編集不可※選択項目!$M$3:$R$51,5,FALSE),"該当なし"))</f>
        <v/>
      </c>
      <c r="J364" s="97"/>
      <c r="K364" s="15"/>
      <c r="L364" s="248"/>
      <c r="M364" s="15"/>
      <c r="N364" s="97"/>
      <c r="O364" s="97"/>
      <c r="P364" s="97"/>
      <c r="Q364" s="97"/>
      <c r="R364" s="97"/>
      <c r="S364" s="18" t="str">
        <f t="shared" si="144"/>
        <v/>
      </c>
      <c r="T364" s="15"/>
      <c r="U364" s="15"/>
      <c r="V364" s="15"/>
      <c r="W364" s="15"/>
      <c r="X364" s="15"/>
      <c r="Y364" s="15"/>
      <c r="Z364" s="16"/>
      <c r="AA364" s="16"/>
      <c r="AB364" s="101" t="str">
        <f>IF($C364&lt;&gt;"",※編集不可※選択項目!$J$2,"")</f>
        <v/>
      </c>
      <c r="AC364" s="23"/>
      <c r="AD364" s="97"/>
      <c r="AE364" s="99"/>
      <c r="AF364" s="201" t="str">
        <f t="shared" si="142"/>
        <v>-</v>
      </c>
      <c r="AG364" s="219"/>
      <c r="AH364" s="220"/>
      <c r="AI364" s="121" t="str">
        <f t="shared" si="138"/>
        <v/>
      </c>
      <c r="AJ364" s="221"/>
      <c r="AK364" s="222"/>
      <c r="AL364" s="223"/>
      <c r="AM364" s="224">
        <f>IFERROR(INDEX(※編集不可※選択項目!$R$3:$R$51,MATCH(BQ364,※編集不可※選択項目!$T$3:$T$51,0)),0)</f>
        <v>0</v>
      </c>
      <c r="AN364" s="224" t="str">
        <f t="shared" si="145"/>
        <v/>
      </c>
      <c r="AO364" s="224" t="str">
        <f>IF(BR364=※編集不可※選択項目!$L$3,VLOOKUP('新規登録用（本体）'!U364,※編集不可※選択項目!$P$2:$R$13,3,TRUE),AP364)</f>
        <v/>
      </c>
      <c r="AP364" s="224" t="str">
        <f>IF(BR364=※編集不可※選択項目!$L$15,VLOOKUP('新規登録用（本体）'!U364,※編集不可※選択項目!$P$14:$R$25,3,TRUE),AQ364)</f>
        <v/>
      </c>
      <c r="AQ364" s="224" t="str">
        <f>IF(BR364=※編集不可※選択項目!$L$27,VLOOKUP('新規登録用（本体）'!U364,※編集不可※選択項目!$P$26:$R$41,3,TRUE),AR364)</f>
        <v/>
      </c>
      <c r="AR364" s="224" t="str">
        <f>IF(BR364=※編集不可※選択項目!$L$43,VLOOKUP('新規登録用（本体）'!U364,※編集不可※選択項目!$P$42:$R$46,3,TRUE),AS364)</f>
        <v/>
      </c>
      <c r="AS364" s="224" t="str">
        <f>IF(BR364=※編集不可※選択項目!$L$48,VLOOKUP('新規登録用（本体）'!U364,※編集不可※選択項目!$P$47:$R$51,3,TRUE),"")</f>
        <v/>
      </c>
      <c r="AT364" s="225">
        <f>IFERROR(VLOOKUP(Y364&amp;G364&amp;H364,※編集不可※選択項目!X:Y,2,FALSE),0)</f>
        <v>0</v>
      </c>
      <c r="AU364" s="224">
        <f t="shared" si="139"/>
        <v>0</v>
      </c>
      <c r="AV364" s="224">
        <f>IFERROR(INDEX(※編集不可※選択項目!$S$3:$S$51,MATCH(BQ364,※編集不可※選択項目!$T$3:$T$51,0)),0)</f>
        <v>0</v>
      </c>
      <c r="AW364" s="224" t="str">
        <f t="shared" si="146"/>
        <v/>
      </c>
      <c r="AX364" s="224" t="str">
        <f>IF(BR364=※編集不可※選択項目!$L$3,VLOOKUP('新規登録用（本体）'!U364,※編集不可※選択項目!$P$2:$S$13,4,TRUE),AY364)</f>
        <v/>
      </c>
      <c r="AY364" s="224" t="str">
        <f>IF(BR364=※編集不可※選択項目!$L$15,VLOOKUP('新規登録用（本体）'!U364,※編集不可※選択項目!$P$14:$S$25,4,TRUE),AZ364)</f>
        <v/>
      </c>
      <c r="AZ364" s="224" t="str">
        <f>IF(BR364=※編集不可※選択項目!$L$27,VLOOKUP('新規登録用（本体）'!U364,※編集不可※選択項目!$P$26:$S$41,4,TRUE),BA364)</f>
        <v/>
      </c>
      <c r="BA364" s="224" t="str">
        <f>IF(BR364=※編集不可※選択項目!$L$43,VLOOKUP('新規登録用（本体）'!U364,※編集不可※選択項目!$P$42:$S$46,4,TRUE),BB364)</f>
        <v/>
      </c>
      <c r="BB364" s="224" t="str">
        <f>IF(BR364=※編集不可※選択項目!$L$48,VLOOKUP('新規登録用（本体）'!U364,※編集不可※選択項目!$P$47:$S$51,4,TRUE),"")</f>
        <v/>
      </c>
      <c r="BC364" s="225">
        <f>IFERROR(VLOOKUP(Y364&amp;G364&amp;H364,※編集不可※選択項目!X:Y,2,FALSE),0)</f>
        <v>0</v>
      </c>
      <c r="BD364" s="225">
        <f t="shared" si="140"/>
        <v>0</v>
      </c>
      <c r="BE364" s="225"/>
      <c r="BF364" s="225"/>
      <c r="BG364" s="225"/>
      <c r="BH364" s="225" t="str">
        <f t="shared" si="147"/>
        <v/>
      </c>
      <c r="BI364" s="226">
        <f t="shared" si="148"/>
        <v>0</v>
      </c>
      <c r="BJ364" s="226">
        <f t="shared" si="149"/>
        <v>0</v>
      </c>
      <c r="BK364" s="262">
        <f t="shared" si="143"/>
        <v>0</v>
      </c>
      <c r="BL364" s="226">
        <f t="shared" si="132"/>
        <v>0</v>
      </c>
      <c r="BM364" s="226" t="str">
        <f t="shared" si="150"/>
        <v/>
      </c>
      <c r="BN364" s="227">
        <f t="shared" si="151"/>
        <v>0</v>
      </c>
      <c r="BO364" s="227">
        <f t="shared" si="133"/>
        <v>0</v>
      </c>
      <c r="BP364" s="208" t="str">
        <f t="shared" si="134"/>
        <v>＜従来枠＞0 ＜トップ性能枠＞0</v>
      </c>
      <c r="BQ364" s="208" t="str">
        <f>'新規登録用（本体）'!G364&amp;'新規登録用（本体）'!H364&amp;'新規登録用（本体）'!I364</f>
        <v/>
      </c>
      <c r="BR364" s="126" t="str">
        <f t="shared" si="152"/>
        <v/>
      </c>
      <c r="BS364" s="208" t="str">
        <f t="shared" si="153"/>
        <v/>
      </c>
      <c r="BT364" s="227">
        <f t="shared" si="141"/>
        <v>0</v>
      </c>
    </row>
    <row r="365" spans="1:72" s="208" customFormat="1" ht="25.35" customHeight="1" x14ac:dyDescent="0.2">
      <c r="A365" s="210">
        <f t="shared" si="135"/>
        <v>354</v>
      </c>
      <c r="B365" s="171" t="str">
        <f t="shared" si="131"/>
        <v/>
      </c>
      <c r="C365" s="44"/>
      <c r="D365" s="17" t="str">
        <f t="shared" si="136"/>
        <v/>
      </c>
      <c r="E365" s="17" t="str">
        <f t="shared" si="137"/>
        <v/>
      </c>
      <c r="F365" s="97"/>
      <c r="G365" s="16"/>
      <c r="H365" s="15"/>
      <c r="I365" s="17" t="str">
        <f>IF(OR(G365="",H365="",U365=""),"",IFERROR(VLOOKUP(G365&amp;H365&amp;U365,※編集不可※選択項目!$M$3:$R$51,5,FALSE),"該当なし"))</f>
        <v/>
      </c>
      <c r="J365" s="97"/>
      <c r="K365" s="15"/>
      <c r="L365" s="248"/>
      <c r="M365" s="15"/>
      <c r="N365" s="97"/>
      <c r="O365" s="97"/>
      <c r="P365" s="97"/>
      <c r="Q365" s="97"/>
      <c r="R365" s="97"/>
      <c r="S365" s="18" t="str">
        <f t="shared" si="144"/>
        <v/>
      </c>
      <c r="T365" s="15"/>
      <c r="U365" s="15"/>
      <c r="V365" s="15"/>
      <c r="W365" s="15"/>
      <c r="X365" s="15"/>
      <c r="Y365" s="15"/>
      <c r="Z365" s="16"/>
      <c r="AA365" s="16"/>
      <c r="AB365" s="101" t="str">
        <f>IF($C365&lt;&gt;"",※編集不可※選択項目!$J$2,"")</f>
        <v/>
      </c>
      <c r="AC365" s="23"/>
      <c r="AD365" s="97"/>
      <c r="AE365" s="99"/>
      <c r="AF365" s="201" t="str">
        <f t="shared" si="142"/>
        <v>-</v>
      </c>
      <c r="AG365" s="219"/>
      <c r="AH365" s="220"/>
      <c r="AI365" s="121" t="str">
        <f t="shared" si="138"/>
        <v/>
      </c>
      <c r="AJ365" s="221"/>
      <c r="AK365" s="222"/>
      <c r="AL365" s="223"/>
      <c r="AM365" s="224">
        <f>IFERROR(INDEX(※編集不可※選択項目!$R$3:$R$51,MATCH(BQ365,※編集不可※選択項目!$T$3:$T$51,0)),0)</f>
        <v>0</v>
      </c>
      <c r="AN365" s="224" t="str">
        <f t="shared" si="145"/>
        <v/>
      </c>
      <c r="AO365" s="224" t="str">
        <f>IF(BR365=※編集不可※選択項目!$L$3,VLOOKUP('新規登録用（本体）'!U365,※編集不可※選択項目!$P$2:$R$13,3,TRUE),AP365)</f>
        <v/>
      </c>
      <c r="AP365" s="224" t="str">
        <f>IF(BR365=※編集不可※選択項目!$L$15,VLOOKUP('新規登録用（本体）'!U365,※編集不可※選択項目!$P$14:$R$25,3,TRUE),AQ365)</f>
        <v/>
      </c>
      <c r="AQ365" s="224" t="str">
        <f>IF(BR365=※編集不可※選択項目!$L$27,VLOOKUP('新規登録用（本体）'!U365,※編集不可※選択項目!$P$26:$R$41,3,TRUE),AR365)</f>
        <v/>
      </c>
      <c r="AR365" s="224" t="str">
        <f>IF(BR365=※編集不可※選択項目!$L$43,VLOOKUP('新規登録用（本体）'!U365,※編集不可※選択項目!$P$42:$R$46,3,TRUE),AS365)</f>
        <v/>
      </c>
      <c r="AS365" s="224" t="str">
        <f>IF(BR365=※編集不可※選択項目!$L$48,VLOOKUP('新規登録用（本体）'!U365,※編集不可※選択項目!$P$47:$R$51,3,TRUE),"")</f>
        <v/>
      </c>
      <c r="AT365" s="225">
        <f>IFERROR(VLOOKUP(Y365&amp;G365&amp;H365,※編集不可※選択項目!X:Y,2,FALSE),0)</f>
        <v>0</v>
      </c>
      <c r="AU365" s="224">
        <f t="shared" si="139"/>
        <v>0</v>
      </c>
      <c r="AV365" s="224">
        <f>IFERROR(INDEX(※編集不可※選択項目!$S$3:$S$51,MATCH(BQ365,※編集不可※選択項目!$T$3:$T$51,0)),0)</f>
        <v>0</v>
      </c>
      <c r="AW365" s="224" t="str">
        <f t="shared" si="146"/>
        <v/>
      </c>
      <c r="AX365" s="224" t="str">
        <f>IF(BR365=※編集不可※選択項目!$L$3,VLOOKUP('新規登録用（本体）'!U365,※編集不可※選択項目!$P$2:$S$13,4,TRUE),AY365)</f>
        <v/>
      </c>
      <c r="AY365" s="224" t="str">
        <f>IF(BR365=※編集不可※選択項目!$L$15,VLOOKUP('新規登録用（本体）'!U365,※編集不可※選択項目!$P$14:$S$25,4,TRUE),AZ365)</f>
        <v/>
      </c>
      <c r="AZ365" s="224" t="str">
        <f>IF(BR365=※編集不可※選択項目!$L$27,VLOOKUP('新規登録用（本体）'!U365,※編集不可※選択項目!$P$26:$S$41,4,TRUE),BA365)</f>
        <v/>
      </c>
      <c r="BA365" s="224" t="str">
        <f>IF(BR365=※編集不可※選択項目!$L$43,VLOOKUP('新規登録用（本体）'!U365,※編集不可※選択項目!$P$42:$S$46,4,TRUE),BB365)</f>
        <v/>
      </c>
      <c r="BB365" s="224" t="str">
        <f>IF(BR365=※編集不可※選択項目!$L$48,VLOOKUP('新規登録用（本体）'!U365,※編集不可※選択項目!$P$47:$S$51,4,TRUE),"")</f>
        <v/>
      </c>
      <c r="BC365" s="225">
        <f>IFERROR(VLOOKUP(Y365&amp;G365&amp;H365,※編集不可※選択項目!X:Y,2,FALSE),0)</f>
        <v>0</v>
      </c>
      <c r="BD365" s="225">
        <f t="shared" si="140"/>
        <v>0</v>
      </c>
      <c r="BE365" s="225"/>
      <c r="BF365" s="225"/>
      <c r="BG365" s="225"/>
      <c r="BH365" s="225" t="str">
        <f t="shared" si="147"/>
        <v/>
      </c>
      <c r="BI365" s="226">
        <f t="shared" si="148"/>
        <v>0</v>
      </c>
      <c r="BJ365" s="226">
        <f t="shared" si="149"/>
        <v>0</v>
      </c>
      <c r="BK365" s="262">
        <f t="shared" si="143"/>
        <v>0</v>
      </c>
      <c r="BL365" s="226">
        <f t="shared" si="132"/>
        <v>0</v>
      </c>
      <c r="BM365" s="226" t="str">
        <f t="shared" si="150"/>
        <v/>
      </c>
      <c r="BN365" s="227">
        <f t="shared" si="151"/>
        <v>0</v>
      </c>
      <c r="BO365" s="227">
        <f t="shared" si="133"/>
        <v>0</v>
      </c>
      <c r="BP365" s="208" t="str">
        <f t="shared" si="134"/>
        <v>＜従来枠＞0 ＜トップ性能枠＞0</v>
      </c>
      <c r="BQ365" s="208" t="str">
        <f>'新規登録用（本体）'!G365&amp;'新規登録用（本体）'!H365&amp;'新規登録用（本体）'!I365</f>
        <v/>
      </c>
      <c r="BR365" s="126" t="str">
        <f t="shared" si="152"/>
        <v/>
      </c>
      <c r="BS365" s="208" t="str">
        <f t="shared" si="153"/>
        <v/>
      </c>
      <c r="BT365" s="227">
        <f t="shared" si="141"/>
        <v>0</v>
      </c>
    </row>
    <row r="366" spans="1:72" s="208" customFormat="1" ht="25.35" customHeight="1" x14ac:dyDescent="0.2">
      <c r="A366" s="210">
        <f t="shared" si="135"/>
        <v>355</v>
      </c>
      <c r="B366" s="171" t="str">
        <f t="shared" si="131"/>
        <v/>
      </c>
      <c r="C366" s="44"/>
      <c r="D366" s="17" t="str">
        <f t="shared" si="136"/>
        <v/>
      </c>
      <c r="E366" s="17" t="str">
        <f t="shared" si="137"/>
        <v/>
      </c>
      <c r="F366" s="97"/>
      <c r="G366" s="16"/>
      <c r="H366" s="15"/>
      <c r="I366" s="17" t="str">
        <f>IF(OR(G366="",H366="",U366=""),"",IFERROR(VLOOKUP(G366&amp;H366&amp;U366,※編集不可※選択項目!$M$3:$R$51,5,FALSE),"該当なし"))</f>
        <v/>
      </c>
      <c r="J366" s="97"/>
      <c r="K366" s="15"/>
      <c r="L366" s="248"/>
      <c r="M366" s="15"/>
      <c r="N366" s="97"/>
      <c r="O366" s="97"/>
      <c r="P366" s="97"/>
      <c r="Q366" s="97"/>
      <c r="R366" s="97"/>
      <c r="S366" s="18" t="str">
        <f t="shared" si="144"/>
        <v/>
      </c>
      <c r="T366" s="15"/>
      <c r="U366" s="15"/>
      <c r="V366" s="15"/>
      <c r="W366" s="15"/>
      <c r="X366" s="15"/>
      <c r="Y366" s="15"/>
      <c r="Z366" s="16"/>
      <c r="AA366" s="16"/>
      <c r="AB366" s="101" t="str">
        <f>IF($C366&lt;&gt;"",※編集不可※選択項目!$J$2,"")</f>
        <v/>
      </c>
      <c r="AC366" s="23"/>
      <c r="AD366" s="97"/>
      <c r="AE366" s="99"/>
      <c r="AF366" s="201" t="str">
        <f t="shared" si="142"/>
        <v>-</v>
      </c>
      <c r="AG366" s="219"/>
      <c r="AH366" s="220"/>
      <c r="AI366" s="121" t="str">
        <f t="shared" si="138"/>
        <v/>
      </c>
      <c r="AJ366" s="221"/>
      <c r="AK366" s="222"/>
      <c r="AL366" s="223"/>
      <c r="AM366" s="224">
        <f>IFERROR(INDEX(※編集不可※選択項目!$R$3:$R$51,MATCH(BQ366,※編集不可※選択項目!$T$3:$T$51,0)),0)</f>
        <v>0</v>
      </c>
      <c r="AN366" s="224" t="str">
        <f t="shared" si="145"/>
        <v/>
      </c>
      <c r="AO366" s="224" t="str">
        <f>IF(BR366=※編集不可※選択項目!$L$3,VLOOKUP('新規登録用（本体）'!U366,※編集不可※選択項目!$P$2:$R$13,3,TRUE),AP366)</f>
        <v/>
      </c>
      <c r="AP366" s="224" t="str">
        <f>IF(BR366=※編集不可※選択項目!$L$15,VLOOKUP('新規登録用（本体）'!U366,※編集不可※選択項目!$P$14:$R$25,3,TRUE),AQ366)</f>
        <v/>
      </c>
      <c r="AQ366" s="224" t="str">
        <f>IF(BR366=※編集不可※選択項目!$L$27,VLOOKUP('新規登録用（本体）'!U366,※編集不可※選択項目!$P$26:$R$41,3,TRUE),AR366)</f>
        <v/>
      </c>
      <c r="AR366" s="224" t="str">
        <f>IF(BR366=※編集不可※選択項目!$L$43,VLOOKUP('新規登録用（本体）'!U366,※編集不可※選択項目!$P$42:$R$46,3,TRUE),AS366)</f>
        <v/>
      </c>
      <c r="AS366" s="224" t="str">
        <f>IF(BR366=※編集不可※選択項目!$L$48,VLOOKUP('新規登録用（本体）'!U366,※編集不可※選択項目!$P$47:$R$51,3,TRUE),"")</f>
        <v/>
      </c>
      <c r="AT366" s="225">
        <f>IFERROR(VLOOKUP(Y366&amp;G366&amp;H366,※編集不可※選択項目!X:Y,2,FALSE),0)</f>
        <v>0</v>
      </c>
      <c r="AU366" s="224">
        <f t="shared" si="139"/>
        <v>0</v>
      </c>
      <c r="AV366" s="224">
        <f>IFERROR(INDEX(※編集不可※選択項目!$S$3:$S$51,MATCH(BQ366,※編集不可※選択項目!$T$3:$T$51,0)),0)</f>
        <v>0</v>
      </c>
      <c r="AW366" s="224" t="str">
        <f t="shared" si="146"/>
        <v/>
      </c>
      <c r="AX366" s="224" t="str">
        <f>IF(BR366=※編集不可※選択項目!$L$3,VLOOKUP('新規登録用（本体）'!U366,※編集不可※選択項目!$P$2:$S$13,4,TRUE),AY366)</f>
        <v/>
      </c>
      <c r="AY366" s="224" t="str">
        <f>IF(BR366=※編集不可※選択項目!$L$15,VLOOKUP('新規登録用（本体）'!U366,※編集不可※選択項目!$P$14:$S$25,4,TRUE),AZ366)</f>
        <v/>
      </c>
      <c r="AZ366" s="224" t="str">
        <f>IF(BR366=※編集不可※選択項目!$L$27,VLOOKUP('新規登録用（本体）'!U366,※編集不可※選択項目!$P$26:$S$41,4,TRUE),BA366)</f>
        <v/>
      </c>
      <c r="BA366" s="224" t="str">
        <f>IF(BR366=※編集不可※選択項目!$L$43,VLOOKUP('新規登録用（本体）'!U366,※編集不可※選択項目!$P$42:$S$46,4,TRUE),BB366)</f>
        <v/>
      </c>
      <c r="BB366" s="224" t="str">
        <f>IF(BR366=※編集不可※選択項目!$L$48,VLOOKUP('新規登録用（本体）'!U366,※編集不可※選択項目!$P$47:$S$51,4,TRUE),"")</f>
        <v/>
      </c>
      <c r="BC366" s="225">
        <f>IFERROR(VLOOKUP(Y366&amp;G366&amp;H366,※編集不可※選択項目!X:Y,2,FALSE),0)</f>
        <v>0</v>
      </c>
      <c r="BD366" s="225">
        <f t="shared" si="140"/>
        <v>0</v>
      </c>
      <c r="BE366" s="225"/>
      <c r="BF366" s="225"/>
      <c r="BG366" s="225"/>
      <c r="BH366" s="225" t="str">
        <f t="shared" si="147"/>
        <v/>
      </c>
      <c r="BI366" s="226">
        <f t="shared" si="148"/>
        <v>0</v>
      </c>
      <c r="BJ366" s="226">
        <f t="shared" si="149"/>
        <v>0</v>
      </c>
      <c r="BK366" s="262">
        <f t="shared" si="143"/>
        <v>0</v>
      </c>
      <c r="BL366" s="226">
        <f t="shared" si="132"/>
        <v>0</v>
      </c>
      <c r="BM366" s="226" t="str">
        <f t="shared" si="150"/>
        <v/>
      </c>
      <c r="BN366" s="227">
        <f t="shared" si="151"/>
        <v>0</v>
      </c>
      <c r="BO366" s="227">
        <f t="shared" si="133"/>
        <v>0</v>
      </c>
      <c r="BP366" s="208" t="str">
        <f t="shared" si="134"/>
        <v>＜従来枠＞0 ＜トップ性能枠＞0</v>
      </c>
      <c r="BQ366" s="208" t="str">
        <f>'新規登録用（本体）'!G366&amp;'新規登録用（本体）'!H366&amp;'新規登録用（本体）'!I366</f>
        <v/>
      </c>
      <c r="BR366" s="126" t="str">
        <f t="shared" si="152"/>
        <v/>
      </c>
      <c r="BS366" s="208" t="str">
        <f t="shared" si="153"/>
        <v/>
      </c>
      <c r="BT366" s="227">
        <f t="shared" si="141"/>
        <v>0</v>
      </c>
    </row>
    <row r="367" spans="1:72" s="208" customFormat="1" ht="25.35" customHeight="1" x14ac:dyDescent="0.2">
      <c r="A367" s="210">
        <f t="shared" si="135"/>
        <v>356</v>
      </c>
      <c r="B367" s="171" t="str">
        <f t="shared" si="131"/>
        <v/>
      </c>
      <c r="C367" s="44"/>
      <c r="D367" s="17" t="str">
        <f t="shared" si="136"/>
        <v/>
      </c>
      <c r="E367" s="17" t="str">
        <f t="shared" si="137"/>
        <v/>
      </c>
      <c r="F367" s="97"/>
      <c r="G367" s="16"/>
      <c r="H367" s="15"/>
      <c r="I367" s="17" t="str">
        <f>IF(OR(G367="",H367="",U367=""),"",IFERROR(VLOOKUP(G367&amp;H367&amp;U367,※編集不可※選択項目!$M$3:$R$51,5,FALSE),"該当なし"))</f>
        <v/>
      </c>
      <c r="J367" s="97"/>
      <c r="K367" s="15"/>
      <c r="L367" s="248"/>
      <c r="M367" s="15"/>
      <c r="N367" s="97"/>
      <c r="O367" s="97"/>
      <c r="P367" s="97"/>
      <c r="Q367" s="97"/>
      <c r="R367" s="97"/>
      <c r="S367" s="18" t="str">
        <f t="shared" si="144"/>
        <v/>
      </c>
      <c r="T367" s="15"/>
      <c r="U367" s="15"/>
      <c r="V367" s="15"/>
      <c r="W367" s="15"/>
      <c r="X367" s="15"/>
      <c r="Y367" s="15"/>
      <c r="Z367" s="16"/>
      <c r="AA367" s="16"/>
      <c r="AB367" s="101" t="str">
        <f>IF($C367&lt;&gt;"",※編集不可※選択項目!$J$2,"")</f>
        <v/>
      </c>
      <c r="AC367" s="23"/>
      <c r="AD367" s="97"/>
      <c r="AE367" s="99"/>
      <c r="AF367" s="201" t="str">
        <f t="shared" si="142"/>
        <v>-</v>
      </c>
      <c r="AG367" s="219"/>
      <c r="AH367" s="220"/>
      <c r="AI367" s="121" t="str">
        <f t="shared" si="138"/>
        <v/>
      </c>
      <c r="AJ367" s="221"/>
      <c r="AK367" s="222"/>
      <c r="AL367" s="223"/>
      <c r="AM367" s="224">
        <f>IFERROR(INDEX(※編集不可※選択項目!$R$3:$R$51,MATCH(BQ367,※編集不可※選択項目!$T$3:$T$51,0)),0)</f>
        <v>0</v>
      </c>
      <c r="AN367" s="224" t="str">
        <f t="shared" si="145"/>
        <v/>
      </c>
      <c r="AO367" s="224" t="str">
        <f>IF(BR367=※編集不可※選択項目!$L$3,VLOOKUP('新規登録用（本体）'!U367,※編集不可※選択項目!$P$2:$R$13,3,TRUE),AP367)</f>
        <v/>
      </c>
      <c r="AP367" s="224" t="str">
        <f>IF(BR367=※編集不可※選択項目!$L$15,VLOOKUP('新規登録用（本体）'!U367,※編集不可※選択項目!$P$14:$R$25,3,TRUE),AQ367)</f>
        <v/>
      </c>
      <c r="AQ367" s="224" t="str">
        <f>IF(BR367=※編集不可※選択項目!$L$27,VLOOKUP('新規登録用（本体）'!U367,※編集不可※選択項目!$P$26:$R$41,3,TRUE),AR367)</f>
        <v/>
      </c>
      <c r="AR367" s="224" t="str">
        <f>IF(BR367=※編集不可※選択項目!$L$43,VLOOKUP('新規登録用（本体）'!U367,※編集不可※選択項目!$P$42:$R$46,3,TRUE),AS367)</f>
        <v/>
      </c>
      <c r="AS367" s="224" t="str">
        <f>IF(BR367=※編集不可※選択項目!$L$48,VLOOKUP('新規登録用（本体）'!U367,※編集不可※選択項目!$P$47:$R$51,3,TRUE),"")</f>
        <v/>
      </c>
      <c r="AT367" s="225">
        <f>IFERROR(VLOOKUP(Y367&amp;G367&amp;H367,※編集不可※選択項目!X:Y,2,FALSE),0)</f>
        <v>0</v>
      </c>
      <c r="AU367" s="224">
        <f t="shared" si="139"/>
        <v>0</v>
      </c>
      <c r="AV367" s="224">
        <f>IFERROR(INDEX(※編集不可※選択項目!$S$3:$S$51,MATCH(BQ367,※編集不可※選択項目!$T$3:$T$51,0)),0)</f>
        <v>0</v>
      </c>
      <c r="AW367" s="224" t="str">
        <f t="shared" si="146"/>
        <v/>
      </c>
      <c r="AX367" s="224" t="str">
        <f>IF(BR367=※編集不可※選択項目!$L$3,VLOOKUP('新規登録用（本体）'!U367,※編集不可※選択項目!$P$2:$S$13,4,TRUE),AY367)</f>
        <v/>
      </c>
      <c r="AY367" s="224" t="str">
        <f>IF(BR367=※編集不可※選択項目!$L$15,VLOOKUP('新規登録用（本体）'!U367,※編集不可※選択項目!$P$14:$S$25,4,TRUE),AZ367)</f>
        <v/>
      </c>
      <c r="AZ367" s="224" t="str">
        <f>IF(BR367=※編集不可※選択項目!$L$27,VLOOKUP('新規登録用（本体）'!U367,※編集不可※選択項目!$P$26:$S$41,4,TRUE),BA367)</f>
        <v/>
      </c>
      <c r="BA367" s="224" t="str">
        <f>IF(BR367=※編集不可※選択項目!$L$43,VLOOKUP('新規登録用（本体）'!U367,※編集不可※選択項目!$P$42:$S$46,4,TRUE),BB367)</f>
        <v/>
      </c>
      <c r="BB367" s="224" t="str">
        <f>IF(BR367=※編集不可※選択項目!$L$48,VLOOKUP('新規登録用（本体）'!U367,※編集不可※選択項目!$P$47:$S$51,4,TRUE),"")</f>
        <v/>
      </c>
      <c r="BC367" s="225">
        <f>IFERROR(VLOOKUP(Y367&amp;G367&amp;H367,※編集不可※選択項目!X:Y,2,FALSE),0)</f>
        <v>0</v>
      </c>
      <c r="BD367" s="225">
        <f t="shared" si="140"/>
        <v>0</v>
      </c>
      <c r="BE367" s="225"/>
      <c r="BF367" s="225"/>
      <c r="BG367" s="225"/>
      <c r="BH367" s="225" t="str">
        <f t="shared" si="147"/>
        <v/>
      </c>
      <c r="BI367" s="226">
        <f t="shared" si="148"/>
        <v>0</v>
      </c>
      <c r="BJ367" s="226">
        <f t="shared" si="149"/>
        <v>0</v>
      </c>
      <c r="BK367" s="262">
        <f t="shared" si="143"/>
        <v>0</v>
      </c>
      <c r="BL367" s="226">
        <f t="shared" si="132"/>
        <v>0</v>
      </c>
      <c r="BM367" s="226" t="str">
        <f t="shared" si="150"/>
        <v/>
      </c>
      <c r="BN367" s="227">
        <f t="shared" si="151"/>
        <v>0</v>
      </c>
      <c r="BO367" s="227">
        <f t="shared" si="133"/>
        <v>0</v>
      </c>
      <c r="BP367" s="208" t="str">
        <f t="shared" si="134"/>
        <v>＜従来枠＞0 ＜トップ性能枠＞0</v>
      </c>
      <c r="BQ367" s="208" t="str">
        <f>'新規登録用（本体）'!G367&amp;'新規登録用（本体）'!H367&amp;'新規登録用（本体）'!I367</f>
        <v/>
      </c>
      <c r="BR367" s="126" t="str">
        <f t="shared" si="152"/>
        <v/>
      </c>
      <c r="BS367" s="208" t="str">
        <f t="shared" si="153"/>
        <v/>
      </c>
      <c r="BT367" s="227">
        <f t="shared" si="141"/>
        <v>0</v>
      </c>
    </row>
    <row r="368" spans="1:72" s="208" customFormat="1" ht="25.35" customHeight="1" x14ac:dyDescent="0.2">
      <c r="A368" s="210">
        <f t="shared" si="135"/>
        <v>357</v>
      </c>
      <c r="B368" s="171" t="str">
        <f t="shared" si="131"/>
        <v/>
      </c>
      <c r="C368" s="44"/>
      <c r="D368" s="17" t="str">
        <f t="shared" si="136"/>
        <v/>
      </c>
      <c r="E368" s="17" t="str">
        <f t="shared" si="137"/>
        <v/>
      </c>
      <c r="F368" s="97"/>
      <c r="G368" s="16"/>
      <c r="H368" s="15"/>
      <c r="I368" s="17" t="str">
        <f>IF(OR(G368="",H368="",U368=""),"",IFERROR(VLOOKUP(G368&amp;H368&amp;U368,※編集不可※選択項目!$M$3:$R$51,5,FALSE),"該当なし"))</f>
        <v/>
      </c>
      <c r="J368" s="97"/>
      <c r="K368" s="15"/>
      <c r="L368" s="248"/>
      <c r="M368" s="15"/>
      <c r="N368" s="97"/>
      <c r="O368" s="97"/>
      <c r="P368" s="97"/>
      <c r="Q368" s="97"/>
      <c r="R368" s="97"/>
      <c r="S368" s="18" t="str">
        <f t="shared" si="144"/>
        <v/>
      </c>
      <c r="T368" s="15"/>
      <c r="U368" s="15"/>
      <c r="V368" s="15"/>
      <c r="W368" s="15"/>
      <c r="X368" s="15"/>
      <c r="Y368" s="15"/>
      <c r="Z368" s="16"/>
      <c r="AA368" s="16"/>
      <c r="AB368" s="101" t="str">
        <f>IF($C368&lt;&gt;"",※編集不可※選択項目!$J$2,"")</f>
        <v/>
      </c>
      <c r="AC368" s="23"/>
      <c r="AD368" s="97"/>
      <c r="AE368" s="99"/>
      <c r="AF368" s="201" t="str">
        <f t="shared" si="142"/>
        <v>-</v>
      </c>
      <c r="AG368" s="219"/>
      <c r="AH368" s="220"/>
      <c r="AI368" s="121" t="str">
        <f t="shared" si="138"/>
        <v/>
      </c>
      <c r="AJ368" s="221"/>
      <c r="AK368" s="222"/>
      <c r="AL368" s="223"/>
      <c r="AM368" s="224">
        <f>IFERROR(INDEX(※編集不可※選択項目!$R$3:$R$51,MATCH(BQ368,※編集不可※選択項目!$T$3:$T$51,0)),0)</f>
        <v>0</v>
      </c>
      <c r="AN368" s="224" t="str">
        <f t="shared" si="145"/>
        <v/>
      </c>
      <c r="AO368" s="224" t="str">
        <f>IF(BR368=※編集不可※選択項目!$L$3,VLOOKUP('新規登録用（本体）'!U368,※編集不可※選択項目!$P$2:$R$13,3,TRUE),AP368)</f>
        <v/>
      </c>
      <c r="AP368" s="224" t="str">
        <f>IF(BR368=※編集不可※選択項目!$L$15,VLOOKUP('新規登録用（本体）'!U368,※編集不可※選択項目!$P$14:$R$25,3,TRUE),AQ368)</f>
        <v/>
      </c>
      <c r="AQ368" s="224" t="str">
        <f>IF(BR368=※編集不可※選択項目!$L$27,VLOOKUP('新規登録用（本体）'!U368,※編集不可※選択項目!$P$26:$R$41,3,TRUE),AR368)</f>
        <v/>
      </c>
      <c r="AR368" s="224" t="str">
        <f>IF(BR368=※編集不可※選択項目!$L$43,VLOOKUP('新規登録用（本体）'!U368,※編集不可※選択項目!$P$42:$R$46,3,TRUE),AS368)</f>
        <v/>
      </c>
      <c r="AS368" s="224" t="str">
        <f>IF(BR368=※編集不可※選択項目!$L$48,VLOOKUP('新規登録用（本体）'!U368,※編集不可※選択項目!$P$47:$R$51,3,TRUE),"")</f>
        <v/>
      </c>
      <c r="AT368" s="225">
        <f>IFERROR(VLOOKUP(Y368&amp;G368&amp;H368,※編集不可※選択項目!X:Y,2,FALSE),0)</f>
        <v>0</v>
      </c>
      <c r="AU368" s="224">
        <f t="shared" si="139"/>
        <v>0</v>
      </c>
      <c r="AV368" s="224">
        <f>IFERROR(INDEX(※編集不可※選択項目!$S$3:$S$51,MATCH(BQ368,※編集不可※選択項目!$T$3:$T$51,0)),0)</f>
        <v>0</v>
      </c>
      <c r="AW368" s="224" t="str">
        <f t="shared" si="146"/>
        <v/>
      </c>
      <c r="AX368" s="224" t="str">
        <f>IF(BR368=※編集不可※選択項目!$L$3,VLOOKUP('新規登録用（本体）'!U368,※編集不可※選択項目!$P$2:$S$13,4,TRUE),AY368)</f>
        <v/>
      </c>
      <c r="AY368" s="224" t="str">
        <f>IF(BR368=※編集不可※選択項目!$L$15,VLOOKUP('新規登録用（本体）'!U368,※編集不可※選択項目!$P$14:$S$25,4,TRUE),AZ368)</f>
        <v/>
      </c>
      <c r="AZ368" s="224" t="str">
        <f>IF(BR368=※編集不可※選択項目!$L$27,VLOOKUP('新規登録用（本体）'!U368,※編集不可※選択項目!$P$26:$S$41,4,TRUE),BA368)</f>
        <v/>
      </c>
      <c r="BA368" s="224" t="str">
        <f>IF(BR368=※編集不可※選択項目!$L$43,VLOOKUP('新規登録用（本体）'!U368,※編集不可※選択項目!$P$42:$S$46,4,TRUE),BB368)</f>
        <v/>
      </c>
      <c r="BB368" s="224" t="str">
        <f>IF(BR368=※編集不可※選択項目!$L$48,VLOOKUP('新規登録用（本体）'!U368,※編集不可※選択項目!$P$47:$S$51,4,TRUE),"")</f>
        <v/>
      </c>
      <c r="BC368" s="225">
        <f>IFERROR(VLOOKUP(Y368&amp;G368&amp;H368,※編集不可※選択項目!X:Y,2,FALSE),0)</f>
        <v>0</v>
      </c>
      <c r="BD368" s="225">
        <f t="shared" si="140"/>
        <v>0</v>
      </c>
      <c r="BE368" s="225"/>
      <c r="BF368" s="225"/>
      <c r="BG368" s="225"/>
      <c r="BH368" s="225" t="str">
        <f t="shared" si="147"/>
        <v/>
      </c>
      <c r="BI368" s="226">
        <f t="shared" si="148"/>
        <v>0</v>
      </c>
      <c r="BJ368" s="226">
        <f t="shared" si="149"/>
        <v>0</v>
      </c>
      <c r="BK368" s="262">
        <f t="shared" si="143"/>
        <v>0</v>
      </c>
      <c r="BL368" s="226">
        <f t="shared" si="132"/>
        <v>0</v>
      </c>
      <c r="BM368" s="226" t="str">
        <f t="shared" si="150"/>
        <v/>
      </c>
      <c r="BN368" s="227">
        <f t="shared" si="151"/>
        <v>0</v>
      </c>
      <c r="BO368" s="227">
        <f t="shared" si="133"/>
        <v>0</v>
      </c>
      <c r="BP368" s="208" t="str">
        <f t="shared" si="134"/>
        <v>＜従来枠＞0 ＜トップ性能枠＞0</v>
      </c>
      <c r="BQ368" s="208" t="str">
        <f>'新規登録用（本体）'!G368&amp;'新規登録用（本体）'!H368&amp;'新規登録用（本体）'!I368</f>
        <v/>
      </c>
      <c r="BR368" s="126" t="str">
        <f t="shared" si="152"/>
        <v/>
      </c>
      <c r="BS368" s="208" t="str">
        <f t="shared" si="153"/>
        <v/>
      </c>
      <c r="BT368" s="227">
        <f t="shared" si="141"/>
        <v>0</v>
      </c>
    </row>
    <row r="369" spans="1:72" s="208" customFormat="1" ht="25.35" customHeight="1" x14ac:dyDescent="0.2">
      <c r="A369" s="210">
        <f t="shared" si="135"/>
        <v>358</v>
      </c>
      <c r="B369" s="171" t="str">
        <f t="shared" si="131"/>
        <v/>
      </c>
      <c r="C369" s="44"/>
      <c r="D369" s="17" t="str">
        <f t="shared" si="136"/>
        <v/>
      </c>
      <c r="E369" s="17" t="str">
        <f t="shared" si="137"/>
        <v/>
      </c>
      <c r="F369" s="97"/>
      <c r="G369" s="16"/>
      <c r="H369" s="15"/>
      <c r="I369" s="17" t="str">
        <f>IF(OR(G369="",H369="",U369=""),"",IFERROR(VLOOKUP(G369&amp;H369&amp;U369,※編集不可※選択項目!$M$3:$R$51,5,FALSE),"該当なし"))</f>
        <v/>
      </c>
      <c r="J369" s="97"/>
      <c r="K369" s="15"/>
      <c r="L369" s="248"/>
      <c r="M369" s="15"/>
      <c r="N369" s="97"/>
      <c r="O369" s="97"/>
      <c r="P369" s="97"/>
      <c r="Q369" s="97"/>
      <c r="R369" s="97"/>
      <c r="S369" s="18" t="str">
        <f t="shared" si="144"/>
        <v/>
      </c>
      <c r="T369" s="15"/>
      <c r="U369" s="15"/>
      <c r="V369" s="15"/>
      <c r="W369" s="15"/>
      <c r="X369" s="15"/>
      <c r="Y369" s="15"/>
      <c r="Z369" s="16"/>
      <c r="AA369" s="16"/>
      <c r="AB369" s="101" t="str">
        <f>IF($C369&lt;&gt;"",※編集不可※選択項目!$J$2,"")</f>
        <v/>
      </c>
      <c r="AC369" s="23"/>
      <c r="AD369" s="97"/>
      <c r="AE369" s="99"/>
      <c r="AF369" s="201" t="str">
        <f t="shared" si="142"/>
        <v>-</v>
      </c>
      <c r="AG369" s="219"/>
      <c r="AH369" s="220"/>
      <c r="AI369" s="121" t="str">
        <f t="shared" si="138"/>
        <v/>
      </c>
      <c r="AJ369" s="221"/>
      <c r="AK369" s="222"/>
      <c r="AL369" s="223"/>
      <c r="AM369" s="224">
        <f>IFERROR(INDEX(※編集不可※選択項目!$R$3:$R$51,MATCH(BQ369,※編集不可※選択項目!$T$3:$T$51,0)),0)</f>
        <v>0</v>
      </c>
      <c r="AN369" s="224" t="str">
        <f t="shared" si="145"/>
        <v/>
      </c>
      <c r="AO369" s="224" t="str">
        <f>IF(BR369=※編集不可※選択項目!$L$3,VLOOKUP('新規登録用（本体）'!U369,※編集不可※選択項目!$P$2:$R$13,3,TRUE),AP369)</f>
        <v/>
      </c>
      <c r="AP369" s="224" t="str">
        <f>IF(BR369=※編集不可※選択項目!$L$15,VLOOKUP('新規登録用（本体）'!U369,※編集不可※選択項目!$P$14:$R$25,3,TRUE),AQ369)</f>
        <v/>
      </c>
      <c r="AQ369" s="224" t="str">
        <f>IF(BR369=※編集不可※選択項目!$L$27,VLOOKUP('新規登録用（本体）'!U369,※編集不可※選択項目!$P$26:$R$41,3,TRUE),AR369)</f>
        <v/>
      </c>
      <c r="AR369" s="224" t="str">
        <f>IF(BR369=※編集不可※選択項目!$L$43,VLOOKUP('新規登録用（本体）'!U369,※編集不可※選択項目!$P$42:$R$46,3,TRUE),AS369)</f>
        <v/>
      </c>
      <c r="AS369" s="224" t="str">
        <f>IF(BR369=※編集不可※選択項目!$L$48,VLOOKUP('新規登録用（本体）'!U369,※編集不可※選択項目!$P$47:$R$51,3,TRUE),"")</f>
        <v/>
      </c>
      <c r="AT369" s="225">
        <f>IFERROR(VLOOKUP(Y369&amp;G369&amp;H369,※編集不可※選択項目!X:Y,2,FALSE),0)</f>
        <v>0</v>
      </c>
      <c r="AU369" s="224">
        <f t="shared" si="139"/>
        <v>0</v>
      </c>
      <c r="AV369" s="224">
        <f>IFERROR(INDEX(※編集不可※選択項目!$S$3:$S$51,MATCH(BQ369,※編集不可※選択項目!$T$3:$T$51,0)),0)</f>
        <v>0</v>
      </c>
      <c r="AW369" s="224" t="str">
        <f t="shared" si="146"/>
        <v/>
      </c>
      <c r="AX369" s="224" t="str">
        <f>IF(BR369=※編集不可※選択項目!$L$3,VLOOKUP('新規登録用（本体）'!U369,※編集不可※選択項目!$P$2:$S$13,4,TRUE),AY369)</f>
        <v/>
      </c>
      <c r="AY369" s="224" t="str">
        <f>IF(BR369=※編集不可※選択項目!$L$15,VLOOKUP('新規登録用（本体）'!U369,※編集不可※選択項目!$P$14:$S$25,4,TRUE),AZ369)</f>
        <v/>
      </c>
      <c r="AZ369" s="224" t="str">
        <f>IF(BR369=※編集不可※選択項目!$L$27,VLOOKUP('新規登録用（本体）'!U369,※編集不可※選択項目!$P$26:$S$41,4,TRUE),BA369)</f>
        <v/>
      </c>
      <c r="BA369" s="224" t="str">
        <f>IF(BR369=※編集不可※選択項目!$L$43,VLOOKUP('新規登録用（本体）'!U369,※編集不可※選択項目!$P$42:$S$46,4,TRUE),BB369)</f>
        <v/>
      </c>
      <c r="BB369" s="224" t="str">
        <f>IF(BR369=※編集不可※選択項目!$L$48,VLOOKUP('新規登録用（本体）'!U369,※編集不可※選択項目!$P$47:$S$51,4,TRUE),"")</f>
        <v/>
      </c>
      <c r="BC369" s="225">
        <f>IFERROR(VLOOKUP(Y369&amp;G369&amp;H369,※編集不可※選択項目!X:Y,2,FALSE),0)</f>
        <v>0</v>
      </c>
      <c r="BD369" s="225">
        <f t="shared" si="140"/>
        <v>0</v>
      </c>
      <c r="BE369" s="225"/>
      <c r="BF369" s="225"/>
      <c r="BG369" s="225"/>
      <c r="BH369" s="225" t="str">
        <f t="shared" si="147"/>
        <v/>
      </c>
      <c r="BI369" s="226">
        <f t="shared" si="148"/>
        <v>0</v>
      </c>
      <c r="BJ369" s="226">
        <f t="shared" si="149"/>
        <v>0</v>
      </c>
      <c r="BK369" s="262">
        <f t="shared" si="143"/>
        <v>0</v>
      </c>
      <c r="BL369" s="226">
        <f t="shared" si="132"/>
        <v>0</v>
      </c>
      <c r="BM369" s="226" t="str">
        <f t="shared" si="150"/>
        <v/>
      </c>
      <c r="BN369" s="227">
        <f t="shared" si="151"/>
        <v>0</v>
      </c>
      <c r="BO369" s="227">
        <f t="shared" si="133"/>
        <v>0</v>
      </c>
      <c r="BP369" s="208" t="str">
        <f t="shared" si="134"/>
        <v>＜従来枠＞0 ＜トップ性能枠＞0</v>
      </c>
      <c r="BQ369" s="208" t="str">
        <f>'新規登録用（本体）'!G369&amp;'新規登録用（本体）'!H369&amp;'新規登録用（本体）'!I369</f>
        <v/>
      </c>
      <c r="BR369" s="126" t="str">
        <f t="shared" si="152"/>
        <v/>
      </c>
      <c r="BS369" s="208" t="str">
        <f t="shared" si="153"/>
        <v/>
      </c>
      <c r="BT369" s="227">
        <f t="shared" si="141"/>
        <v>0</v>
      </c>
    </row>
    <row r="370" spans="1:72" s="208" customFormat="1" ht="25.35" customHeight="1" x14ac:dyDescent="0.2">
      <c r="A370" s="210">
        <f t="shared" si="135"/>
        <v>359</v>
      </c>
      <c r="B370" s="171" t="str">
        <f t="shared" si="131"/>
        <v/>
      </c>
      <c r="C370" s="44"/>
      <c r="D370" s="17" t="str">
        <f t="shared" si="136"/>
        <v/>
      </c>
      <c r="E370" s="17" t="str">
        <f t="shared" si="137"/>
        <v/>
      </c>
      <c r="F370" s="97"/>
      <c r="G370" s="16"/>
      <c r="H370" s="15"/>
      <c r="I370" s="17" t="str">
        <f>IF(OR(G370="",H370="",U370=""),"",IFERROR(VLOOKUP(G370&amp;H370&amp;U370,※編集不可※選択項目!$M$3:$R$51,5,FALSE),"該当なし"))</f>
        <v/>
      </c>
      <c r="J370" s="97"/>
      <c r="K370" s="15"/>
      <c r="L370" s="248"/>
      <c r="M370" s="15"/>
      <c r="N370" s="97"/>
      <c r="O370" s="97"/>
      <c r="P370" s="97"/>
      <c r="Q370" s="97"/>
      <c r="R370" s="97"/>
      <c r="S370" s="18" t="str">
        <f t="shared" si="144"/>
        <v/>
      </c>
      <c r="T370" s="15"/>
      <c r="U370" s="15"/>
      <c r="V370" s="15"/>
      <c r="W370" s="15"/>
      <c r="X370" s="15"/>
      <c r="Y370" s="15"/>
      <c r="Z370" s="16"/>
      <c r="AA370" s="16"/>
      <c r="AB370" s="101" t="str">
        <f>IF($C370&lt;&gt;"",※編集不可※選択項目!$J$2,"")</f>
        <v/>
      </c>
      <c r="AC370" s="23"/>
      <c r="AD370" s="97"/>
      <c r="AE370" s="99"/>
      <c r="AF370" s="201" t="str">
        <f t="shared" si="142"/>
        <v>-</v>
      </c>
      <c r="AG370" s="219"/>
      <c r="AH370" s="220"/>
      <c r="AI370" s="121" t="str">
        <f t="shared" si="138"/>
        <v/>
      </c>
      <c r="AJ370" s="221"/>
      <c r="AK370" s="222"/>
      <c r="AL370" s="223"/>
      <c r="AM370" s="224">
        <f>IFERROR(INDEX(※編集不可※選択項目!$R$3:$R$51,MATCH(BQ370,※編集不可※選択項目!$T$3:$T$51,0)),0)</f>
        <v>0</v>
      </c>
      <c r="AN370" s="224" t="str">
        <f t="shared" si="145"/>
        <v/>
      </c>
      <c r="AO370" s="224" t="str">
        <f>IF(BR370=※編集不可※選択項目!$L$3,VLOOKUP('新規登録用（本体）'!U370,※編集不可※選択項目!$P$2:$R$13,3,TRUE),AP370)</f>
        <v/>
      </c>
      <c r="AP370" s="224" t="str">
        <f>IF(BR370=※編集不可※選択項目!$L$15,VLOOKUP('新規登録用（本体）'!U370,※編集不可※選択項目!$P$14:$R$25,3,TRUE),AQ370)</f>
        <v/>
      </c>
      <c r="AQ370" s="224" t="str">
        <f>IF(BR370=※編集不可※選択項目!$L$27,VLOOKUP('新規登録用（本体）'!U370,※編集不可※選択項目!$P$26:$R$41,3,TRUE),AR370)</f>
        <v/>
      </c>
      <c r="AR370" s="224" t="str">
        <f>IF(BR370=※編集不可※選択項目!$L$43,VLOOKUP('新規登録用（本体）'!U370,※編集不可※選択項目!$P$42:$R$46,3,TRUE),AS370)</f>
        <v/>
      </c>
      <c r="AS370" s="224" t="str">
        <f>IF(BR370=※編集不可※選択項目!$L$48,VLOOKUP('新規登録用（本体）'!U370,※編集不可※選択項目!$P$47:$R$51,3,TRUE),"")</f>
        <v/>
      </c>
      <c r="AT370" s="225">
        <f>IFERROR(VLOOKUP(Y370&amp;G370&amp;H370,※編集不可※選択項目!X:Y,2,FALSE),0)</f>
        <v>0</v>
      </c>
      <c r="AU370" s="224">
        <f t="shared" si="139"/>
        <v>0</v>
      </c>
      <c r="AV370" s="224">
        <f>IFERROR(INDEX(※編集不可※選択項目!$S$3:$S$51,MATCH(BQ370,※編集不可※選択項目!$T$3:$T$51,0)),0)</f>
        <v>0</v>
      </c>
      <c r="AW370" s="224" t="str">
        <f t="shared" si="146"/>
        <v/>
      </c>
      <c r="AX370" s="224" t="str">
        <f>IF(BR370=※編集不可※選択項目!$L$3,VLOOKUP('新規登録用（本体）'!U370,※編集不可※選択項目!$P$2:$S$13,4,TRUE),AY370)</f>
        <v/>
      </c>
      <c r="AY370" s="224" t="str">
        <f>IF(BR370=※編集不可※選択項目!$L$15,VLOOKUP('新規登録用（本体）'!U370,※編集不可※選択項目!$P$14:$S$25,4,TRUE),AZ370)</f>
        <v/>
      </c>
      <c r="AZ370" s="224" t="str">
        <f>IF(BR370=※編集不可※選択項目!$L$27,VLOOKUP('新規登録用（本体）'!U370,※編集不可※選択項目!$P$26:$S$41,4,TRUE),BA370)</f>
        <v/>
      </c>
      <c r="BA370" s="224" t="str">
        <f>IF(BR370=※編集不可※選択項目!$L$43,VLOOKUP('新規登録用（本体）'!U370,※編集不可※選択項目!$P$42:$S$46,4,TRUE),BB370)</f>
        <v/>
      </c>
      <c r="BB370" s="224" t="str">
        <f>IF(BR370=※編集不可※選択項目!$L$48,VLOOKUP('新規登録用（本体）'!U370,※編集不可※選択項目!$P$47:$S$51,4,TRUE),"")</f>
        <v/>
      </c>
      <c r="BC370" s="225">
        <f>IFERROR(VLOOKUP(Y370&amp;G370&amp;H370,※編集不可※選択項目!X:Y,2,FALSE),0)</f>
        <v>0</v>
      </c>
      <c r="BD370" s="225">
        <f t="shared" si="140"/>
        <v>0</v>
      </c>
      <c r="BE370" s="225"/>
      <c r="BF370" s="225"/>
      <c r="BG370" s="225"/>
      <c r="BH370" s="225" t="str">
        <f t="shared" si="147"/>
        <v/>
      </c>
      <c r="BI370" s="226">
        <f t="shared" si="148"/>
        <v>0</v>
      </c>
      <c r="BJ370" s="226">
        <f t="shared" si="149"/>
        <v>0</v>
      </c>
      <c r="BK370" s="262">
        <f t="shared" si="143"/>
        <v>0</v>
      </c>
      <c r="BL370" s="226">
        <f t="shared" si="132"/>
        <v>0</v>
      </c>
      <c r="BM370" s="226" t="str">
        <f t="shared" si="150"/>
        <v/>
      </c>
      <c r="BN370" s="227">
        <f t="shared" si="151"/>
        <v>0</v>
      </c>
      <c r="BO370" s="227">
        <f t="shared" si="133"/>
        <v>0</v>
      </c>
      <c r="BP370" s="208" t="str">
        <f t="shared" si="134"/>
        <v>＜従来枠＞0 ＜トップ性能枠＞0</v>
      </c>
      <c r="BQ370" s="208" t="str">
        <f>'新規登録用（本体）'!G370&amp;'新規登録用（本体）'!H370&amp;'新規登録用（本体）'!I370</f>
        <v/>
      </c>
      <c r="BR370" s="126" t="str">
        <f t="shared" si="152"/>
        <v/>
      </c>
      <c r="BS370" s="208" t="str">
        <f t="shared" si="153"/>
        <v/>
      </c>
      <c r="BT370" s="227">
        <f t="shared" si="141"/>
        <v>0</v>
      </c>
    </row>
    <row r="371" spans="1:72" s="208" customFormat="1" ht="25.35" customHeight="1" x14ac:dyDescent="0.2">
      <c r="A371" s="210">
        <f t="shared" si="135"/>
        <v>360</v>
      </c>
      <c r="B371" s="171" t="str">
        <f t="shared" si="131"/>
        <v/>
      </c>
      <c r="C371" s="44"/>
      <c r="D371" s="17" t="str">
        <f t="shared" si="136"/>
        <v/>
      </c>
      <c r="E371" s="17" t="str">
        <f t="shared" si="137"/>
        <v/>
      </c>
      <c r="F371" s="97"/>
      <c r="G371" s="16"/>
      <c r="H371" s="15"/>
      <c r="I371" s="17" t="str">
        <f>IF(OR(G371="",H371="",U371=""),"",IFERROR(VLOOKUP(G371&amp;H371&amp;U371,※編集不可※選択項目!$M$3:$R$51,5,FALSE),"該当なし"))</f>
        <v/>
      </c>
      <c r="J371" s="97"/>
      <c r="K371" s="15"/>
      <c r="L371" s="248"/>
      <c r="M371" s="15"/>
      <c r="N371" s="97"/>
      <c r="O371" s="97"/>
      <c r="P371" s="97"/>
      <c r="Q371" s="97"/>
      <c r="R371" s="97"/>
      <c r="S371" s="18" t="str">
        <f t="shared" si="144"/>
        <v/>
      </c>
      <c r="T371" s="15"/>
      <c r="U371" s="15"/>
      <c r="V371" s="15"/>
      <c r="W371" s="15"/>
      <c r="X371" s="15"/>
      <c r="Y371" s="15"/>
      <c r="Z371" s="16"/>
      <c r="AA371" s="16"/>
      <c r="AB371" s="101" t="str">
        <f>IF($C371&lt;&gt;"",※編集不可※選択項目!$J$2,"")</f>
        <v/>
      </c>
      <c r="AC371" s="23"/>
      <c r="AD371" s="97"/>
      <c r="AE371" s="99"/>
      <c r="AF371" s="201" t="str">
        <f t="shared" si="142"/>
        <v>-</v>
      </c>
      <c r="AG371" s="219"/>
      <c r="AH371" s="220"/>
      <c r="AI371" s="121" t="str">
        <f t="shared" si="138"/>
        <v/>
      </c>
      <c r="AJ371" s="221"/>
      <c r="AK371" s="222"/>
      <c r="AL371" s="223"/>
      <c r="AM371" s="224">
        <f>IFERROR(INDEX(※編集不可※選択項目!$R$3:$R$51,MATCH(BQ371,※編集不可※選択項目!$T$3:$T$51,0)),0)</f>
        <v>0</v>
      </c>
      <c r="AN371" s="224" t="str">
        <f t="shared" si="145"/>
        <v/>
      </c>
      <c r="AO371" s="224" t="str">
        <f>IF(BR371=※編集不可※選択項目!$L$3,VLOOKUP('新規登録用（本体）'!U371,※編集不可※選択項目!$P$2:$R$13,3,TRUE),AP371)</f>
        <v/>
      </c>
      <c r="AP371" s="224" t="str">
        <f>IF(BR371=※編集不可※選択項目!$L$15,VLOOKUP('新規登録用（本体）'!U371,※編集不可※選択項目!$P$14:$R$25,3,TRUE),AQ371)</f>
        <v/>
      </c>
      <c r="AQ371" s="224" t="str">
        <f>IF(BR371=※編集不可※選択項目!$L$27,VLOOKUP('新規登録用（本体）'!U371,※編集不可※選択項目!$P$26:$R$41,3,TRUE),AR371)</f>
        <v/>
      </c>
      <c r="AR371" s="224" t="str">
        <f>IF(BR371=※編集不可※選択項目!$L$43,VLOOKUP('新規登録用（本体）'!U371,※編集不可※選択項目!$P$42:$R$46,3,TRUE),AS371)</f>
        <v/>
      </c>
      <c r="AS371" s="224" t="str">
        <f>IF(BR371=※編集不可※選択項目!$L$48,VLOOKUP('新規登録用（本体）'!U371,※編集不可※選択項目!$P$47:$R$51,3,TRUE),"")</f>
        <v/>
      </c>
      <c r="AT371" s="225">
        <f>IFERROR(VLOOKUP(Y371&amp;G371&amp;H371,※編集不可※選択項目!X:Y,2,FALSE),0)</f>
        <v>0</v>
      </c>
      <c r="AU371" s="224">
        <f t="shared" si="139"/>
        <v>0</v>
      </c>
      <c r="AV371" s="224">
        <f>IFERROR(INDEX(※編集不可※選択項目!$S$3:$S$51,MATCH(BQ371,※編集不可※選択項目!$T$3:$T$51,0)),0)</f>
        <v>0</v>
      </c>
      <c r="AW371" s="224" t="str">
        <f t="shared" si="146"/>
        <v/>
      </c>
      <c r="AX371" s="224" t="str">
        <f>IF(BR371=※編集不可※選択項目!$L$3,VLOOKUP('新規登録用（本体）'!U371,※編集不可※選択項目!$P$2:$S$13,4,TRUE),AY371)</f>
        <v/>
      </c>
      <c r="AY371" s="224" t="str">
        <f>IF(BR371=※編集不可※選択項目!$L$15,VLOOKUP('新規登録用（本体）'!U371,※編集不可※選択項目!$P$14:$S$25,4,TRUE),AZ371)</f>
        <v/>
      </c>
      <c r="AZ371" s="224" t="str">
        <f>IF(BR371=※編集不可※選択項目!$L$27,VLOOKUP('新規登録用（本体）'!U371,※編集不可※選択項目!$P$26:$S$41,4,TRUE),BA371)</f>
        <v/>
      </c>
      <c r="BA371" s="224" t="str">
        <f>IF(BR371=※編集不可※選択項目!$L$43,VLOOKUP('新規登録用（本体）'!U371,※編集不可※選択項目!$P$42:$S$46,4,TRUE),BB371)</f>
        <v/>
      </c>
      <c r="BB371" s="224" t="str">
        <f>IF(BR371=※編集不可※選択項目!$L$48,VLOOKUP('新規登録用（本体）'!U371,※編集不可※選択項目!$P$47:$S$51,4,TRUE),"")</f>
        <v/>
      </c>
      <c r="BC371" s="225">
        <f>IFERROR(VLOOKUP(Y371&amp;G371&amp;H371,※編集不可※選択項目!X:Y,2,FALSE),0)</f>
        <v>0</v>
      </c>
      <c r="BD371" s="225">
        <f t="shared" si="140"/>
        <v>0</v>
      </c>
      <c r="BE371" s="225"/>
      <c r="BF371" s="225"/>
      <c r="BG371" s="225"/>
      <c r="BH371" s="225" t="str">
        <f t="shared" si="147"/>
        <v/>
      </c>
      <c r="BI371" s="226">
        <f t="shared" si="148"/>
        <v>0</v>
      </c>
      <c r="BJ371" s="226">
        <f t="shared" si="149"/>
        <v>0</v>
      </c>
      <c r="BK371" s="262">
        <f t="shared" si="143"/>
        <v>0</v>
      </c>
      <c r="BL371" s="226">
        <f t="shared" si="132"/>
        <v>0</v>
      </c>
      <c r="BM371" s="226" t="str">
        <f t="shared" si="150"/>
        <v/>
      </c>
      <c r="BN371" s="227">
        <f t="shared" si="151"/>
        <v>0</v>
      </c>
      <c r="BO371" s="227">
        <f t="shared" si="133"/>
        <v>0</v>
      </c>
      <c r="BP371" s="208" t="str">
        <f t="shared" si="134"/>
        <v>＜従来枠＞0 ＜トップ性能枠＞0</v>
      </c>
      <c r="BQ371" s="208" t="str">
        <f>'新規登録用（本体）'!G371&amp;'新規登録用（本体）'!H371&amp;'新規登録用（本体）'!I371</f>
        <v/>
      </c>
      <c r="BR371" s="126" t="str">
        <f t="shared" si="152"/>
        <v/>
      </c>
      <c r="BS371" s="208" t="str">
        <f t="shared" si="153"/>
        <v/>
      </c>
      <c r="BT371" s="227">
        <f t="shared" si="141"/>
        <v>0</v>
      </c>
    </row>
    <row r="372" spans="1:72" s="208" customFormat="1" ht="25.35" customHeight="1" x14ac:dyDescent="0.2">
      <c r="A372" s="210">
        <f t="shared" si="135"/>
        <v>361</v>
      </c>
      <c r="B372" s="171" t="str">
        <f t="shared" si="131"/>
        <v/>
      </c>
      <c r="C372" s="44"/>
      <c r="D372" s="17" t="str">
        <f t="shared" si="136"/>
        <v/>
      </c>
      <c r="E372" s="17" t="str">
        <f t="shared" si="137"/>
        <v/>
      </c>
      <c r="F372" s="97"/>
      <c r="G372" s="16"/>
      <c r="H372" s="15"/>
      <c r="I372" s="17" t="str">
        <f>IF(OR(G372="",H372="",U372=""),"",IFERROR(VLOOKUP(G372&amp;H372&amp;U372,※編集不可※選択項目!$M$3:$R$51,5,FALSE),"該当なし"))</f>
        <v/>
      </c>
      <c r="J372" s="97"/>
      <c r="K372" s="15"/>
      <c r="L372" s="248"/>
      <c r="M372" s="15"/>
      <c r="N372" s="97"/>
      <c r="O372" s="97"/>
      <c r="P372" s="97"/>
      <c r="Q372" s="97"/>
      <c r="R372" s="97"/>
      <c r="S372" s="18" t="str">
        <f t="shared" si="144"/>
        <v/>
      </c>
      <c r="T372" s="15"/>
      <c r="U372" s="15"/>
      <c r="V372" s="15"/>
      <c r="W372" s="15"/>
      <c r="X372" s="15"/>
      <c r="Y372" s="15"/>
      <c r="Z372" s="16"/>
      <c r="AA372" s="16"/>
      <c r="AB372" s="101" t="str">
        <f>IF($C372&lt;&gt;"",※編集不可※選択項目!$J$2,"")</f>
        <v/>
      </c>
      <c r="AC372" s="23"/>
      <c r="AD372" s="97"/>
      <c r="AE372" s="99"/>
      <c r="AF372" s="201" t="str">
        <f t="shared" si="142"/>
        <v>-</v>
      </c>
      <c r="AG372" s="219"/>
      <c r="AH372" s="220"/>
      <c r="AI372" s="121" t="str">
        <f t="shared" si="138"/>
        <v/>
      </c>
      <c r="AJ372" s="221"/>
      <c r="AK372" s="222"/>
      <c r="AL372" s="223"/>
      <c r="AM372" s="224">
        <f>IFERROR(INDEX(※編集不可※選択項目!$R$3:$R$51,MATCH(BQ372,※編集不可※選択項目!$T$3:$T$51,0)),0)</f>
        <v>0</v>
      </c>
      <c r="AN372" s="224" t="str">
        <f t="shared" si="145"/>
        <v/>
      </c>
      <c r="AO372" s="224" t="str">
        <f>IF(BR372=※編集不可※選択項目!$L$3,VLOOKUP('新規登録用（本体）'!U372,※編集不可※選択項目!$P$2:$R$13,3,TRUE),AP372)</f>
        <v/>
      </c>
      <c r="AP372" s="224" t="str">
        <f>IF(BR372=※編集不可※選択項目!$L$15,VLOOKUP('新規登録用（本体）'!U372,※編集不可※選択項目!$P$14:$R$25,3,TRUE),AQ372)</f>
        <v/>
      </c>
      <c r="AQ372" s="224" t="str">
        <f>IF(BR372=※編集不可※選択項目!$L$27,VLOOKUP('新規登録用（本体）'!U372,※編集不可※選択項目!$P$26:$R$41,3,TRUE),AR372)</f>
        <v/>
      </c>
      <c r="AR372" s="224" t="str">
        <f>IF(BR372=※編集不可※選択項目!$L$43,VLOOKUP('新規登録用（本体）'!U372,※編集不可※選択項目!$P$42:$R$46,3,TRUE),AS372)</f>
        <v/>
      </c>
      <c r="AS372" s="224" t="str">
        <f>IF(BR372=※編集不可※選択項目!$L$48,VLOOKUP('新規登録用（本体）'!U372,※編集不可※選択項目!$P$47:$R$51,3,TRUE),"")</f>
        <v/>
      </c>
      <c r="AT372" s="225">
        <f>IFERROR(VLOOKUP(Y372&amp;G372&amp;H372,※編集不可※選択項目!X:Y,2,FALSE),0)</f>
        <v>0</v>
      </c>
      <c r="AU372" s="224">
        <f t="shared" si="139"/>
        <v>0</v>
      </c>
      <c r="AV372" s="224">
        <f>IFERROR(INDEX(※編集不可※選択項目!$S$3:$S$51,MATCH(BQ372,※編集不可※選択項目!$T$3:$T$51,0)),0)</f>
        <v>0</v>
      </c>
      <c r="AW372" s="224" t="str">
        <f t="shared" si="146"/>
        <v/>
      </c>
      <c r="AX372" s="224" t="str">
        <f>IF(BR372=※編集不可※選択項目!$L$3,VLOOKUP('新規登録用（本体）'!U372,※編集不可※選択項目!$P$2:$S$13,4,TRUE),AY372)</f>
        <v/>
      </c>
      <c r="AY372" s="224" t="str">
        <f>IF(BR372=※編集不可※選択項目!$L$15,VLOOKUP('新規登録用（本体）'!U372,※編集不可※選択項目!$P$14:$S$25,4,TRUE),AZ372)</f>
        <v/>
      </c>
      <c r="AZ372" s="224" t="str">
        <f>IF(BR372=※編集不可※選択項目!$L$27,VLOOKUP('新規登録用（本体）'!U372,※編集不可※選択項目!$P$26:$S$41,4,TRUE),BA372)</f>
        <v/>
      </c>
      <c r="BA372" s="224" t="str">
        <f>IF(BR372=※編集不可※選択項目!$L$43,VLOOKUP('新規登録用（本体）'!U372,※編集不可※選択項目!$P$42:$S$46,4,TRUE),BB372)</f>
        <v/>
      </c>
      <c r="BB372" s="224" t="str">
        <f>IF(BR372=※編集不可※選択項目!$L$48,VLOOKUP('新規登録用（本体）'!U372,※編集不可※選択項目!$P$47:$S$51,4,TRUE),"")</f>
        <v/>
      </c>
      <c r="BC372" s="225">
        <f>IFERROR(VLOOKUP(Y372&amp;G372&amp;H372,※編集不可※選択項目!X:Y,2,FALSE),0)</f>
        <v>0</v>
      </c>
      <c r="BD372" s="225">
        <f t="shared" si="140"/>
        <v>0</v>
      </c>
      <c r="BE372" s="225"/>
      <c r="BF372" s="225"/>
      <c r="BG372" s="225"/>
      <c r="BH372" s="225" t="str">
        <f t="shared" si="147"/>
        <v/>
      </c>
      <c r="BI372" s="226">
        <f t="shared" si="148"/>
        <v>0</v>
      </c>
      <c r="BJ372" s="226">
        <f t="shared" si="149"/>
        <v>0</v>
      </c>
      <c r="BK372" s="262">
        <f t="shared" si="143"/>
        <v>0</v>
      </c>
      <c r="BL372" s="226">
        <f t="shared" si="132"/>
        <v>0</v>
      </c>
      <c r="BM372" s="226" t="str">
        <f t="shared" si="150"/>
        <v/>
      </c>
      <c r="BN372" s="227">
        <f t="shared" si="151"/>
        <v>0</v>
      </c>
      <c r="BO372" s="227">
        <f t="shared" si="133"/>
        <v>0</v>
      </c>
      <c r="BP372" s="208" t="str">
        <f t="shared" si="134"/>
        <v>＜従来枠＞0 ＜トップ性能枠＞0</v>
      </c>
      <c r="BQ372" s="208" t="str">
        <f>'新規登録用（本体）'!G372&amp;'新規登録用（本体）'!H372&amp;'新規登録用（本体）'!I372</f>
        <v/>
      </c>
      <c r="BR372" s="126" t="str">
        <f t="shared" si="152"/>
        <v/>
      </c>
      <c r="BS372" s="208" t="str">
        <f t="shared" si="153"/>
        <v/>
      </c>
      <c r="BT372" s="227">
        <f t="shared" si="141"/>
        <v>0</v>
      </c>
    </row>
    <row r="373" spans="1:72" s="208" customFormat="1" ht="25.35" customHeight="1" x14ac:dyDescent="0.2">
      <c r="A373" s="210">
        <f t="shared" si="135"/>
        <v>362</v>
      </c>
      <c r="B373" s="171" t="str">
        <f t="shared" si="131"/>
        <v/>
      </c>
      <c r="C373" s="44"/>
      <c r="D373" s="17" t="str">
        <f t="shared" si="136"/>
        <v/>
      </c>
      <c r="E373" s="17" t="str">
        <f t="shared" si="137"/>
        <v/>
      </c>
      <c r="F373" s="97"/>
      <c r="G373" s="16"/>
      <c r="H373" s="15"/>
      <c r="I373" s="17" t="str">
        <f>IF(OR(G373="",H373="",U373=""),"",IFERROR(VLOOKUP(G373&amp;H373&amp;U373,※編集不可※選択項目!$M$3:$R$51,5,FALSE),"該当なし"))</f>
        <v/>
      </c>
      <c r="J373" s="97"/>
      <c r="K373" s="15"/>
      <c r="L373" s="248"/>
      <c r="M373" s="15"/>
      <c r="N373" s="97"/>
      <c r="O373" s="97"/>
      <c r="P373" s="97"/>
      <c r="Q373" s="97"/>
      <c r="R373" s="97"/>
      <c r="S373" s="18" t="str">
        <f t="shared" si="144"/>
        <v/>
      </c>
      <c r="T373" s="15"/>
      <c r="U373" s="15"/>
      <c r="V373" s="15"/>
      <c r="W373" s="15"/>
      <c r="X373" s="15"/>
      <c r="Y373" s="15"/>
      <c r="Z373" s="16"/>
      <c r="AA373" s="16"/>
      <c r="AB373" s="101" t="str">
        <f>IF($C373&lt;&gt;"",※編集不可※選択項目!$J$2,"")</f>
        <v/>
      </c>
      <c r="AC373" s="23"/>
      <c r="AD373" s="97"/>
      <c r="AE373" s="99"/>
      <c r="AF373" s="201" t="str">
        <f t="shared" si="142"/>
        <v>-</v>
      </c>
      <c r="AG373" s="219"/>
      <c r="AH373" s="220"/>
      <c r="AI373" s="121" t="str">
        <f t="shared" si="138"/>
        <v/>
      </c>
      <c r="AJ373" s="221"/>
      <c r="AK373" s="222"/>
      <c r="AL373" s="223"/>
      <c r="AM373" s="224">
        <f>IFERROR(INDEX(※編集不可※選択項目!$R$3:$R$51,MATCH(BQ373,※編集不可※選択項目!$T$3:$T$51,0)),0)</f>
        <v>0</v>
      </c>
      <c r="AN373" s="224" t="str">
        <f t="shared" si="145"/>
        <v/>
      </c>
      <c r="AO373" s="224" t="str">
        <f>IF(BR373=※編集不可※選択項目!$L$3,VLOOKUP('新規登録用（本体）'!U373,※編集不可※選択項目!$P$2:$R$13,3,TRUE),AP373)</f>
        <v/>
      </c>
      <c r="AP373" s="224" t="str">
        <f>IF(BR373=※編集不可※選択項目!$L$15,VLOOKUP('新規登録用（本体）'!U373,※編集不可※選択項目!$P$14:$R$25,3,TRUE),AQ373)</f>
        <v/>
      </c>
      <c r="AQ373" s="224" t="str">
        <f>IF(BR373=※編集不可※選択項目!$L$27,VLOOKUP('新規登録用（本体）'!U373,※編集不可※選択項目!$P$26:$R$41,3,TRUE),AR373)</f>
        <v/>
      </c>
      <c r="AR373" s="224" t="str">
        <f>IF(BR373=※編集不可※選択項目!$L$43,VLOOKUP('新規登録用（本体）'!U373,※編集不可※選択項目!$P$42:$R$46,3,TRUE),AS373)</f>
        <v/>
      </c>
      <c r="AS373" s="224" t="str">
        <f>IF(BR373=※編集不可※選択項目!$L$48,VLOOKUP('新規登録用（本体）'!U373,※編集不可※選択項目!$P$47:$R$51,3,TRUE),"")</f>
        <v/>
      </c>
      <c r="AT373" s="225">
        <f>IFERROR(VLOOKUP(Y373&amp;G373&amp;H373,※編集不可※選択項目!X:Y,2,FALSE),0)</f>
        <v>0</v>
      </c>
      <c r="AU373" s="224">
        <f t="shared" si="139"/>
        <v>0</v>
      </c>
      <c r="AV373" s="224">
        <f>IFERROR(INDEX(※編集不可※選択項目!$S$3:$S$51,MATCH(BQ373,※編集不可※選択項目!$T$3:$T$51,0)),0)</f>
        <v>0</v>
      </c>
      <c r="AW373" s="224" t="str">
        <f t="shared" si="146"/>
        <v/>
      </c>
      <c r="AX373" s="224" t="str">
        <f>IF(BR373=※編集不可※選択項目!$L$3,VLOOKUP('新規登録用（本体）'!U373,※編集不可※選択項目!$P$2:$S$13,4,TRUE),AY373)</f>
        <v/>
      </c>
      <c r="AY373" s="224" t="str">
        <f>IF(BR373=※編集不可※選択項目!$L$15,VLOOKUP('新規登録用（本体）'!U373,※編集不可※選択項目!$P$14:$S$25,4,TRUE),AZ373)</f>
        <v/>
      </c>
      <c r="AZ373" s="224" t="str">
        <f>IF(BR373=※編集不可※選択項目!$L$27,VLOOKUP('新規登録用（本体）'!U373,※編集不可※選択項目!$P$26:$S$41,4,TRUE),BA373)</f>
        <v/>
      </c>
      <c r="BA373" s="224" t="str">
        <f>IF(BR373=※編集不可※選択項目!$L$43,VLOOKUP('新規登録用（本体）'!U373,※編集不可※選択項目!$P$42:$S$46,4,TRUE),BB373)</f>
        <v/>
      </c>
      <c r="BB373" s="224" t="str">
        <f>IF(BR373=※編集不可※選択項目!$L$48,VLOOKUP('新規登録用（本体）'!U373,※編集不可※選択項目!$P$47:$S$51,4,TRUE),"")</f>
        <v/>
      </c>
      <c r="BC373" s="225">
        <f>IFERROR(VLOOKUP(Y373&amp;G373&amp;H373,※編集不可※選択項目!X:Y,2,FALSE),0)</f>
        <v>0</v>
      </c>
      <c r="BD373" s="225">
        <f t="shared" si="140"/>
        <v>0</v>
      </c>
      <c r="BE373" s="225"/>
      <c r="BF373" s="225"/>
      <c r="BG373" s="225"/>
      <c r="BH373" s="225" t="str">
        <f t="shared" si="147"/>
        <v/>
      </c>
      <c r="BI373" s="226">
        <f t="shared" si="148"/>
        <v>0</v>
      </c>
      <c r="BJ373" s="226">
        <f t="shared" si="149"/>
        <v>0</v>
      </c>
      <c r="BK373" s="262">
        <f t="shared" si="143"/>
        <v>0</v>
      </c>
      <c r="BL373" s="226">
        <f t="shared" si="132"/>
        <v>0</v>
      </c>
      <c r="BM373" s="226" t="str">
        <f t="shared" si="150"/>
        <v/>
      </c>
      <c r="BN373" s="227">
        <f t="shared" si="151"/>
        <v>0</v>
      </c>
      <c r="BO373" s="227">
        <f t="shared" si="133"/>
        <v>0</v>
      </c>
      <c r="BP373" s="208" t="str">
        <f t="shared" si="134"/>
        <v>＜従来枠＞0 ＜トップ性能枠＞0</v>
      </c>
      <c r="BQ373" s="208" t="str">
        <f>'新規登録用（本体）'!G373&amp;'新規登録用（本体）'!H373&amp;'新規登録用（本体）'!I373</f>
        <v/>
      </c>
      <c r="BR373" s="126" t="str">
        <f t="shared" si="152"/>
        <v/>
      </c>
      <c r="BS373" s="208" t="str">
        <f t="shared" si="153"/>
        <v/>
      </c>
      <c r="BT373" s="227">
        <f t="shared" si="141"/>
        <v>0</v>
      </c>
    </row>
    <row r="374" spans="1:72" s="208" customFormat="1" ht="25.35" customHeight="1" x14ac:dyDescent="0.2">
      <c r="A374" s="210">
        <f t="shared" si="135"/>
        <v>363</v>
      </c>
      <c r="B374" s="171" t="str">
        <f t="shared" si="131"/>
        <v/>
      </c>
      <c r="C374" s="44"/>
      <c r="D374" s="17" t="str">
        <f t="shared" si="136"/>
        <v/>
      </c>
      <c r="E374" s="17" t="str">
        <f t="shared" si="137"/>
        <v/>
      </c>
      <c r="F374" s="97"/>
      <c r="G374" s="16"/>
      <c r="H374" s="15"/>
      <c r="I374" s="17" t="str">
        <f>IF(OR(G374="",H374="",U374=""),"",IFERROR(VLOOKUP(G374&amp;H374&amp;U374,※編集不可※選択項目!$M$3:$R$51,5,FALSE),"該当なし"))</f>
        <v/>
      </c>
      <c r="J374" s="97"/>
      <c r="K374" s="15"/>
      <c r="L374" s="248"/>
      <c r="M374" s="15"/>
      <c r="N374" s="97"/>
      <c r="O374" s="97"/>
      <c r="P374" s="97"/>
      <c r="Q374" s="97"/>
      <c r="R374" s="97"/>
      <c r="S374" s="18" t="str">
        <f t="shared" si="144"/>
        <v/>
      </c>
      <c r="T374" s="15"/>
      <c r="U374" s="15"/>
      <c r="V374" s="15"/>
      <c r="W374" s="15"/>
      <c r="X374" s="15"/>
      <c r="Y374" s="15"/>
      <c r="Z374" s="16"/>
      <c r="AA374" s="16"/>
      <c r="AB374" s="101" t="str">
        <f>IF($C374&lt;&gt;"",※編集不可※選択項目!$J$2,"")</f>
        <v/>
      </c>
      <c r="AC374" s="23"/>
      <c r="AD374" s="97"/>
      <c r="AE374" s="99"/>
      <c r="AF374" s="201" t="str">
        <f t="shared" si="142"/>
        <v>-</v>
      </c>
      <c r="AG374" s="219"/>
      <c r="AH374" s="220"/>
      <c r="AI374" s="121" t="str">
        <f t="shared" si="138"/>
        <v/>
      </c>
      <c r="AJ374" s="221"/>
      <c r="AK374" s="222"/>
      <c r="AL374" s="223"/>
      <c r="AM374" s="224">
        <f>IFERROR(INDEX(※編集不可※選択項目!$R$3:$R$51,MATCH(BQ374,※編集不可※選択項目!$T$3:$T$51,0)),0)</f>
        <v>0</v>
      </c>
      <c r="AN374" s="224" t="str">
        <f t="shared" si="145"/>
        <v/>
      </c>
      <c r="AO374" s="224" t="str">
        <f>IF(BR374=※編集不可※選択項目!$L$3,VLOOKUP('新規登録用（本体）'!U374,※編集不可※選択項目!$P$2:$R$13,3,TRUE),AP374)</f>
        <v/>
      </c>
      <c r="AP374" s="224" t="str">
        <f>IF(BR374=※編集不可※選択項目!$L$15,VLOOKUP('新規登録用（本体）'!U374,※編集不可※選択項目!$P$14:$R$25,3,TRUE),AQ374)</f>
        <v/>
      </c>
      <c r="AQ374" s="224" t="str">
        <f>IF(BR374=※編集不可※選択項目!$L$27,VLOOKUP('新規登録用（本体）'!U374,※編集不可※選択項目!$P$26:$R$41,3,TRUE),AR374)</f>
        <v/>
      </c>
      <c r="AR374" s="224" t="str">
        <f>IF(BR374=※編集不可※選択項目!$L$43,VLOOKUP('新規登録用（本体）'!U374,※編集不可※選択項目!$P$42:$R$46,3,TRUE),AS374)</f>
        <v/>
      </c>
      <c r="AS374" s="224" t="str">
        <f>IF(BR374=※編集不可※選択項目!$L$48,VLOOKUP('新規登録用（本体）'!U374,※編集不可※選択項目!$P$47:$R$51,3,TRUE),"")</f>
        <v/>
      </c>
      <c r="AT374" s="225">
        <f>IFERROR(VLOOKUP(Y374&amp;G374&amp;H374,※編集不可※選択項目!X:Y,2,FALSE),0)</f>
        <v>0</v>
      </c>
      <c r="AU374" s="224">
        <f t="shared" si="139"/>
        <v>0</v>
      </c>
      <c r="AV374" s="224">
        <f>IFERROR(INDEX(※編集不可※選択項目!$S$3:$S$51,MATCH(BQ374,※編集不可※選択項目!$T$3:$T$51,0)),0)</f>
        <v>0</v>
      </c>
      <c r="AW374" s="224" t="str">
        <f t="shared" si="146"/>
        <v/>
      </c>
      <c r="AX374" s="224" t="str">
        <f>IF(BR374=※編集不可※選択項目!$L$3,VLOOKUP('新規登録用（本体）'!U374,※編集不可※選択項目!$P$2:$S$13,4,TRUE),AY374)</f>
        <v/>
      </c>
      <c r="AY374" s="224" t="str">
        <f>IF(BR374=※編集不可※選択項目!$L$15,VLOOKUP('新規登録用（本体）'!U374,※編集不可※選択項目!$P$14:$S$25,4,TRUE),AZ374)</f>
        <v/>
      </c>
      <c r="AZ374" s="224" t="str">
        <f>IF(BR374=※編集不可※選択項目!$L$27,VLOOKUP('新規登録用（本体）'!U374,※編集不可※選択項目!$P$26:$S$41,4,TRUE),BA374)</f>
        <v/>
      </c>
      <c r="BA374" s="224" t="str">
        <f>IF(BR374=※編集不可※選択項目!$L$43,VLOOKUP('新規登録用（本体）'!U374,※編集不可※選択項目!$P$42:$S$46,4,TRUE),BB374)</f>
        <v/>
      </c>
      <c r="BB374" s="224" t="str">
        <f>IF(BR374=※編集不可※選択項目!$L$48,VLOOKUP('新規登録用（本体）'!U374,※編集不可※選択項目!$P$47:$S$51,4,TRUE),"")</f>
        <v/>
      </c>
      <c r="BC374" s="225">
        <f>IFERROR(VLOOKUP(Y374&amp;G374&amp;H374,※編集不可※選択項目!X:Y,2,FALSE),0)</f>
        <v>0</v>
      </c>
      <c r="BD374" s="225">
        <f t="shared" si="140"/>
        <v>0</v>
      </c>
      <c r="BE374" s="225"/>
      <c r="BF374" s="225"/>
      <c r="BG374" s="225"/>
      <c r="BH374" s="225" t="str">
        <f t="shared" si="147"/>
        <v/>
      </c>
      <c r="BI374" s="226">
        <f t="shared" si="148"/>
        <v>0</v>
      </c>
      <c r="BJ374" s="226">
        <f t="shared" si="149"/>
        <v>0</v>
      </c>
      <c r="BK374" s="262">
        <f t="shared" si="143"/>
        <v>0</v>
      </c>
      <c r="BL374" s="226">
        <f t="shared" si="132"/>
        <v>0</v>
      </c>
      <c r="BM374" s="226" t="str">
        <f t="shared" si="150"/>
        <v/>
      </c>
      <c r="BN374" s="227">
        <f t="shared" si="151"/>
        <v>0</v>
      </c>
      <c r="BO374" s="227">
        <f t="shared" si="133"/>
        <v>0</v>
      </c>
      <c r="BP374" s="208" t="str">
        <f t="shared" si="134"/>
        <v>＜従来枠＞0 ＜トップ性能枠＞0</v>
      </c>
      <c r="BQ374" s="208" t="str">
        <f>'新規登録用（本体）'!G374&amp;'新規登録用（本体）'!H374&amp;'新規登録用（本体）'!I374</f>
        <v/>
      </c>
      <c r="BR374" s="126" t="str">
        <f t="shared" si="152"/>
        <v/>
      </c>
      <c r="BS374" s="208" t="str">
        <f t="shared" si="153"/>
        <v/>
      </c>
      <c r="BT374" s="227">
        <f t="shared" si="141"/>
        <v>0</v>
      </c>
    </row>
    <row r="375" spans="1:72" s="208" customFormat="1" ht="25.35" customHeight="1" x14ac:dyDescent="0.2">
      <c r="A375" s="210">
        <f t="shared" si="135"/>
        <v>364</v>
      </c>
      <c r="B375" s="171" t="str">
        <f t="shared" si="131"/>
        <v/>
      </c>
      <c r="C375" s="44"/>
      <c r="D375" s="17" t="str">
        <f t="shared" si="136"/>
        <v/>
      </c>
      <c r="E375" s="17" t="str">
        <f t="shared" si="137"/>
        <v/>
      </c>
      <c r="F375" s="97"/>
      <c r="G375" s="16"/>
      <c r="H375" s="15"/>
      <c r="I375" s="17" t="str">
        <f>IF(OR(G375="",H375="",U375=""),"",IFERROR(VLOOKUP(G375&amp;H375&amp;U375,※編集不可※選択項目!$M$3:$R$51,5,FALSE),"該当なし"))</f>
        <v/>
      </c>
      <c r="J375" s="97"/>
      <c r="K375" s="15"/>
      <c r="L375" s="248"/>
      <c r="M375" s="15"/>
      <c r="N375" s="97"/>
      <c r="O375" s="97"/>
      <c r="P375" s="97"/>
      <c r="Q375" s="97"/>
      <c r="R375" s="97"/>
      <c r="S375" s="18" t="str">
        <f t="shared" si="144"/>
        <v/>
      </c>
      <c r="T375" s="15"/>
      <c r="U375" s="15"/>
      <c r="V375" s="15"/>
      <c r="W375" s="15"/>
      <c r="X375" s="15"/>
      <c r="Y375" s="15"/>
      <c r="Z375" s="16"/>
      <c r="AA375" s="16"/>
      <c r="AB375" s="101" t="str">
        <f>IF($C375&lt;&gt;"",※編集不可※選択項目!$J$2,"")</f>
        <v/>
      </c>
      <c r="AC375" s="23"/>
      <c r="AD375" s="97"/>
      <c r="AE375" s="99"/>
      <c r="AF375" s="201" t="str">
        <f t="shared" si="142"/>
        <v>-</v>
      </c>
      <c r="AG375" s="219"/>
      <c r="AH375" s="220"/>
      <c r="AI375" s="121" t="str">
        <f t="shared" si="138"/>
        <v/>
      </c>
      <c r="AJ375" s="221"/>
      <c r="AK375" s="222"/>
      <c r="AL375" s="223"/>
      <c r="AM375" s="224">
        <f>IFERROR(INDEX(※編集不可※選択項目!$R$3:$R$51,MATCH(BQ375,※編集不可※選択項目!$T$3:$T$51,0)),0)</f>
        <v>0</v>
      </c>
      <c r="AN375" s="224" t="str">
        <f t="shared" si="145"/>
        <v/>
      </c>
      <c r="AO375" s="224" t="str">
        <f>IF(BR375=※編集不可※選択項目!$L$3,VLOOKUP('新規登録用（本体）'!U375,※編集不可※選択項目!$P$2:$R$13,3,TRUE),AP375)</f>
        <v/>
      </c>
      <c r="AP375" s="224" t="str">
        <f>IF(BR375=※編集不可※選択項目!$L$15,VLOOKUP('新規登録用（本体）'!U375,※編集不可※選択項目!$P$14:$R$25,3,TRUE),AQ375)</f>
        <v/>
      </c>
      <c r="AQ375" s="224" t="str">
        <f>IF(BR375=※編集不可※選択項目!$L$27,VLOOKUP('新規登録用（本体）'!U375,※編集不可※選択項目!$P$26:$R$41,3,TRUE),AR375)</f>
        <v/>
      </c>
      <c r="AR375" s="224" t="str">
        <f>IF(BR375=※編集不可※選択項目!$L$43,VLOOKUP('新規登録用（本体）'!U375,※編集不可※選択項目!$P$42:$R$46,3,TRUE),AS375)</f>
        <v/>
      </c>
      <c r="AS375" s="224" t="str">
        <f>IF(BR375=※編集不可※選択項目!$L$48,VLOOKUP('新規登録用（本体）'!U375,※編集不可※選択項目!$P$47:$R$51,3,TRUE),"")</f>
        <v/>
      </c>
      <c r="AT375" s="225">
        <f>IFERROR(VLOOKUP(Y375&amp;G375&amp;H375,※編集不可※選択項目!X:Y,2,FALSE),0)</f>
        <v>0</v>
      </c>
      <c r="AU375" s="224">
        <f t="shared" si="139"/>
        <v>0</v>
      </c>
      <c r="AV375" s="224">
        <f>IFERROR(INDEX(※編集不可※選択項目!$S$3:$S$51,MATCH(BQ375,※編集不可※選択項目!$T$3:$T$51,0)),0)</f>
        <v>0</v>
      </c>
      <c r="AW375" s="224" t="str">
        <f t="shared" si="146"/>
        <v/>
      </c>
      <c r="AX375" s="224" t="str">
        <f>IF(BR375=※編集不可※選択項目!$L$3,VLOOKUP('新規登録用（本体）'!U375,※編集不可※選択項目!$P$2:$S$13,4,TRUE),AY375)</f>
        <v/>
      </c>
      <c r="AY375" s="224" t="str">
        <f>IF(BR375=※編集不可※選択項目!$L$15,VLOOKUP('新規登録用（本体）'!U375,※編集不可※選択項目!$P$14:$S$25,4,TRUE),AZ375)</f>
        <v/>
      </c>
      <c r="AZ375" s="224" t="str">
        <f>IF(BR375=※編集不可※選択項目!$L$27,VLOOKUP('新規登録用（本体）'!U375,※編集不可※選択項目!$P$26:$S$41,4,TRUE),BA375)</f>
        <v/>
      </c>
      <c r="BA375" s="224" t="str">
        <f>IF(BR375=※編集不可※選択項目!$L$43,VLOOKUP('新規登録用（本体）'!U375,※編集不可※選択項目!$P$42:$S$46,4,TRUE),BB375)</f>
        <v/>
      </c>
      <c r="BB375" s="224" t="str">
        <f>IF(BR375=※編集不可※選択項目!$L$48,VLOOKUP('新規登録用（本体）'!U375,※編集不可※選択項目!$P$47:$S$51,4,TRUE),"")</f>
        <v/>
      </c>
      <c r="BC375" s="225">
        <f>IFERROR(VLOOKUP(Y375&amp;G375&amp;H375,※編集不可※選択項目!X:Y,2,FALSE),0)</f>
        <v>0</v>
      </c>
      <c r="BD375" s="225">
        <f t="shared" si="140"/>
        <v>0</v>
      </c>
      <c r="BE375" s="225"/>
      <c r="BF375" s="225"/>
      <c r="BG375" s="225"/>
      <c r="BH375" s="225" t="str">
        <f t="shared" si="147"/>
        <v/>
      </c>
      <c r="BI375" s="226">
        <f t="shared" si="148"/>
        <v>0</v>
      </c>
      <c r="BJ375" s="226">
        <f t="shared" si="149"/>
        <v>0</v>
      </c>
      <c r="BK375" s="262">
        <f t="shared" si="143"/>
        <v>0</v>
      </c>
      <c r="BL375" s="226">
        <f t="shared" si="132"/>
        <v>0</v>
      </c>
      <c r="BM375" s="226" t="str">
        <f t="shared" si="150"/>
        <v/>
      </c>
      <c r="BN375" s="227">
        <f t="shared" si="151"/>
        <v>0</v>
      </c>
      <c r="BO375" s="227">
        <f t="shared" si="133"/>
        <v>0</v>
      </c>
      <c r="BP375" s="208" t="str">
        <f t="shared" si="134"/>
        <v>＜従来枠＞0 ＜トップ性能枠＞0</v>
      </c>
      <c r="BQ375" s="208" t="str">
        <f>'新規登録用（本体）'!G375&amp;'新規登録用（本体）'!H375&amp;'新規登録用（本体）'!I375</f>
        <v/>
      </c>
      <c r="BR375" s="126" t="str">
        <f t="shared" si="152"/>
        <v/>
      </c>
      <c r="BS375" s="208" t="str">
        <f t="shared" si="153"/>
        <v/>
      </c>
      <c r="BT375" s="227">
        <f t="shared" si="141"/>
        <v>0</v>
      </c>
    </row>
    <row r="376" spans="1:72" s="208" customFormat="1" ht="25.35" customHeight="1" x14ac:dyDescent="0.2">
      <c r="A376" s="210">
        <f t="shared" si="135"/>
        <v>365</v>
      </c>
      <c r="B376" s="171" t="str">
        <f t="shared" si="131"/>
        <v/>
      </c>
      <c r="C376" s="44"/>
      <c r="D376" s="17" t="str">
        <f t="shared" si="136"/>
        <v/>
      </c>
      <c r="E376" s="17" t="str">
        <f t="shared" si="137"/>
        <v/>
      </c>
      <c r="F376" s="97"/>
      <c r="G376" s="16"/>
      <c r="H376" s="15"/>
      <c r="I376" s="17" t="str">
        <f>IF(OR(G376="",H376="",U376=""),"",IFERROR(VLOOKUP(G376&amp;H376&amp;U376,※編集不可※選択項目!$M$3:$R$51,5,FALSE),"該当なし"))</f>
        <v/>
      </c>
      <c r="J376" s="97"/>
      <c r="K376" s="15"/>
      <c r="L376" s="248"/>
      <c r="M376" s="15"/>
      <c r="N376" s="97"/>
      <c r="O376" s="97"/>
      <c r="P376" s="97"/>
      <c r="Q376" s="97"/>
      <c r="R376" s="97"/>
      <c r="S376" s="18" t="str">
        <f t="shared" si="144"/>
        <v/>
      </c>
      <c r="T376" s="15"/>
      <c r="U376" s="15"/>
      <c r="V376" s="15"/>
      <c r="W376" s="15"/>
      <c r="X376" s="15"/>
      <c r="Y376" s="15"/>
      <c r="Z376" s="16"/>
      <c r="AA376" s="16"/>
      <c r="AB376" s="101" t="str">
        <f>IF($C376&lt;&gt;"",※編集不可※選択項目!$J$2,"")</f>
        <v/>
      </c>
      <c r="AC376" s="23"/>
      <c r="AD376" s="97"/>
      <c r="AE376" s="99"/>
      <c r="AF376" s="201" t="str">
        <f t="shared" si="142"/>
        <v>-</v>
      </c>
      <c r="AG376" s="219"/>
      <c r="AH376" s="220"/>
      <c r="AI376" s="121" t="str">
        <f t="shared" si="138"/>
        <v/>
      </c>
      <c r="AJ376" s="221"/>
      <c r="AK376" s="222"/>
      <c r="AL376" s="223"/>
      <c r="AM376" s="224">
        <f>IFERROR(INDEX(※編集不可※選択項目!$R$3:$R$51,MATCH(BQ376,※編集不可※選択項目!$T$3:$T$51,0)),0)</f>
        <v>0</v>
      </c>
      <c r="AN376" s="224" t="str">
        <f t="shared" si="145"/>
        <v/>
      </c>
      <c r="AO376" s="224" t="str">
        <f>IF(BR376=※編集不可※選択項目!$L$3,VLOOKUP('新規登録用（本体）'!U376,※編集不可※選択項目!$P$2:$R$13,3,TRUE),AP376)</f>
        <v/>
      </c>
      <c r="AP376" s="224" t="str">
        <f>IF(BR376=※編集不可※選択項目!$L$15,VLOOKUP('新規登録用（本体）'!U376,※編集不可※選択項目!$P$14:$R$25,3,TRUE),AQ376)</f>
        <v/>
      </c>
      <c r="AQ376" s="224" t="str">
        <f>IF(BR376=※編集不可※選択項目!$L$27,VLOOKUP('新規登録用（本体）'!U376,※編集不可※選択項目!$P$26:$R$41,3,TRUE),AR376)</f>
        <v/>
      </c>
      <c r="AR376" s="224" t="str">
        <f>IF(BR376=※編集不可※選択項目!$L$43,VLOOKUP('新規登録用（本体）'!U376,※編集不可※選択項目!$P$42:$R$46,3,TRUE),AS376)</f>
        <v/>
      </c>
      <c r="AS376" s="224" t="str">
        <f>IF(BR376=※編集不可※選択項目!$L$48,VLOOKUP('新規登録用（本体）'!U376,※編集不可※選択項目!$P$47:$R$51,3,TRUE),"")</f>
        <v/>
      </c>
      <c r="AT376" s="225">
        <f>IFERROR(VLOOKUP(Y376&amp;G376&amp;H376,※編集不可※選択項目!X:Y,2,FALSE),0)</f>
        <v>0</v>
      </c>
      <c r="AU376" s="224">
        <f t="shared" si="139"/>
        <v>0</v>
      </c>
      <c r="AV376" s="224">
        <f>IFERROR(INDEX(※編集不可※選択項目!$S$3:$S$51,MATCH(BQ376,※編集不可※選択項目!$T$3:$T$51,0)),0)</f>
        <v>0</v>
      </c>
      <c r="AW376" s="224" t="str">
        <f t="shared" si="146"/>
        <v/>
      </c>
      <c r="AX376" s="224" t="str">
        <f>IF(BR376=※編集不可※選択項目!$L$3,VLOOKUP('新規登録用（本体）'!U376,※編集不可※選択項目!$P$2:$S$13,4,TRUE),AY376)</f>
        <v/>
      </c>
      <c r="AY376" s="224" t="str">
        <f>IF(BR376=※編集不可※選択項目!$L$15,VLOOKUP('新規登録用（本体）'!U376,※編集不可※選択項目!$P$14:$S$25,4,TRUE),AZ376)</f>
        <v/>
      </c>
      <c r="AZ376" s="224" t="str">
        <f>IF(BR376=※編集不可※選択項目!$L$27,VLOOKUP('新規登録用（本体）'!U376,※編集不可※選択項目!$P$26:$S$41,4,TRUE),BA376)</f>
        <v/>
      </c>
      <c r="BA376" s="224" t="str">
        <f>IF(BR376=※編集不可※選択項目!$L$43,VLOOKUP('新規登録用（本体）'!U376,※編集不可※選択項目!$P$42:$S$46,4,TRUE),BB376)</f>
        <v/>
      </c>
      <c r="BB376" s="224" t="str">
        <f>IF(BR376=※編集不可※選択項目!$L$48,VLOOKUP('新規登録用（本体）'!U376,※編集不可※選択項目!$P$47:$S$51,4,TRUE),"")</f>
        <v/>
      </c>
      <c r="BC376" s="225">
        <f>IFERROR(VLOOKUP(Y376&amp;G376&amp;H376,※編集不可※選択項目!X:Y,2,FALSE),0)</f>
        <v>0</v>
      </c>
      <c r="BD376" s="225">
        <f t="shared" si="140"/>
        <v>0</v>
      </c>
      <c r="BE376" s="225"/>
      <c r="BF376" s="225"/>
      <c r="BG376" s="225"/>
      <c r="BH376" s="225" t="str">
        <f t="shared" si="147"/>
        <v/>
      </c>
      <c r="BI376" s="226">
        <f t="shared" si="148"/>
        <v>0</v>
      </c>
      <c r="BJ376" s="226">
        <f t="shared" si="149"/>
        <v>0</v>
      </c>
      <c r="BK376" s="262">
        <f t="shared" si="143"/>
        <v>0</v>
      </c>
      <c r="BL376" s="226">
        <f t="shared" si="132"/>
        <v>0</v>
      </c>
      <c r="BM376" s="226" t="str">
        <f t="shared" si="150"/>
        <v/>
      </c>
      <c r="BN376" s="227">
        <f t="shared" si="151"/>
        <v>0</v>
      </c>
      <c r="BO376" s="227">
        <f t="shared" si="133"/>
        <v>0</v>
      </c>
      <c r="BP376" s="208" t="str">
        <f t="shared" si="134"/>
        <v>＜従来枠＞0 ＜トップ性能枠＞0</v>
      </c>
      <c r="BQ376" s="208" t="str">
        <f>'新規登録用（本体）'!G376&amp;'新規登録用（本体）'!H376&amp;'新規登録用（本体）'!I376</f>
        <v/>
      </c>
      <c r="BR376" s="126" t="str">
        <f t="shared" si="152"/>
        <v/>
      </c>
      <c r="BS376" s="208" t="str">
        <f t="shared" si="153"/>
        <v/>
      </c>
      <c r="BT376" s="227">
        <f t="shared" si="141"/>
        <v>0</v>
      </c>
    </row>
    <row r="377" spans="1:72" s="208" customFormat="1" ht="25.35" customHeight="1" x14ac:dyDescent="0.2">
      <c r="A377" s="210">
        <f t="shared" si="135"/>
        <v>366</v>
      </c>
      <c r="B377" s="171" t="str">
        <f t="shared" si="131"/>
        <v/>
      </c>
      <c r="C377" s="44"/>
      <c r="D377" s="17" t="str">
        <f t="shared" si="136"/>
        <v/>
      </c>
      <c r="E377" s="17" t="str">
        <f t="shared" si="137"/>
        <v/>
      </c>
      <c r="F377" s="97"/>
      <c r="G377" s="16"/>
      <c r="H377" s="15"/>
      <c r="I377" s="17" t="str">
        <f>IF(OR(G377="",H377="",U377=""),"",IFERROR(VLOOKUP(G377&amp;H377&amp;U377,※編集不可※選択項目!$M$3:$R$51,5,FALSE),"該当なし"))</f>
        <v/>
      </c>
      <c r="J377" s="97"/>
      <c r="K377" s="15"/>
      <c r="L377" s="248"/>
      <c r="M377" s="15"/>
      <c r="N377" s="97"/>
      <c r="O377" s="97"/>
      <c r="P377" s="97"/>
      <c r="Q377" s="97"/>
      <c r="R377" s="97"/>
      <c r="S377" s="18" t="str">
        <f t="shared" si="144"/>
        <v/>
      </c>
      <c r="T377" s="15"/>
      <c r="U377" s="15"/>
      <c r="V377" s="15"/>
      <c r="W377" s="15"/>
      <c r="X377" s="15"/>
      <c r="Y377" s="15"/>
      <c r="Z377" s="16"/>
      <c r="AA377" s="16"/>
      <c r="AB377" s="101" t="str">
        <f>IF($C377&lt;&gt;"",※編集不可※選択項目!$J$2,"")</f>
        <v/>
      </c>
      <c r="AC377" s="23"/>
      <c r="AD377" s="97"/>
      <c r="AE377" s="99"/>
      <c r="AF377" s="201" t="str">
        <f t="shared" si="142"/>
        <v>-</v>
      </c>
      <c r="AG377" s="219"/>
      <c r="AH377" s="220"/>
      <c r="AI377" s="121" t="str">
        <f t="shared" si="138"/>
        <v/>
      </c>
      <c r="AJ377" s="221"/>
      <c r="AK377" s="222"/>
      <c r="AL377" s="223"/>
      <c r="AM377" s="224">
        <f>IFERROR(INDEX(※編集不可※選択項目!$R$3:$R$51,MATCH(BQ377,※編集不可※選択項目!$T$3:$T$51,0)),0)</f>
        <v>0</v>
      </c>
      <c r="AN377" s="224" t="str">
        <f t="shared" si="145"/>
        <v/>
      </c>
      <c r="AO377" s="224" t="str">
        <f>IF(BR377=※編集不可※選択項目!$L$3,VLOOKUP('新規登録用（本体）'!U377,※編集不可※選択項目!$P$2:$R$13,3,TRUE),AP377)</f>
        <v/>
      </c>
      <c r="AP377" s="224" t="str">
        <f>IF(BR377=※編集不可※選択項目!$L$15,VLOOKUP('新規登録用（本体）'!U377,※編集不可※選択項目!$P$14:$R$25,3,TRUE),AQ377)</f>
        <v/>
      </c>
      <c r="AQ377" s="224" t="str">
        <f>IF(BR377=※編集不可※選択項目!$L$27,VLOOKUP('新規登録用（本体）'!U377,※編集不可※選択項目!$P$26:$R$41,3,TRUE),AR377)</f>
        <v/>
      </c>
      <c r="AR377" s="224" t="str">
        <f>IF(BR377=※編集不可※選択項目!$L$43,VLOOKUP('新規登録用（本体）'!U377,※編集不可※選択項目!$P$42:$R$46,3,TRUE),AS377)</f>
        <v/>
      </c>
      <c r="AS377" s="224" t="str">
        <f>IF(BR377=※編集不可※選択項目!$L$48,VLOOKUP('新規登録用（本体）'!U377,※編集不可※選択項目!$P$47:$R$51,3,TRUE),"")</f>
        <v/>
      </c>
      <c r="AT377" s="225">
        <f>IFERROR(VLOOKUP(Y377&amp;G377&amp;H377,※編集不可※選択項目!X:Y,2,FALSE),0)</f>
        <v>0</v>
      </c>
      <c r="AU377" s="224">
        <f t="shared" si="139"/>
        <v>0</v>
      </c>
      <c r="AV377" s="224">
        <f>IFERROR(INDEX(※編集不可※選択項目!$S$3:$S$51,MATCH(BQ377,※編集不可※選択項目!$T$3:$T$51,0)),0)</f>
        <v>0</v>
      </c>
      <c r="AW377" s="224" t="str">
        <f t="shared" si="146"/>
        <v/>
      </c>
      <c r="AX377" s="224" t="str">
        <f>IF(BR377=※編集不可※選択項目!$L$3,VLOOKUP('新規登録用（本体）'!U377,※編集不可※選択項目!$P$2:$S$13,4,TRUE),AY377)</f>
        <v/>
      </c>
      <c r="AY377" s="224" t="str">
        <f>IF(BR377=※編集不可※選択項目!$L$15,VLOOKUP('新規登録用（本体）'!U377,※編集不可※選択項目!$P$14:$S$25,4,TRUE),AZ377)</f>
        <v/>
      </c>
      <c r="AZ377" s="224" t="str">
        <f>IF(BR377=※編集不可※選択項目!$L$27,VLOOKUP('新規登録用（本体）'!U377,※編集不可※選択項目!$P$26:$S$41,4,TRUE),BA377)</f>
        <v/>
      </c>
      <c r="BA377" s="224" t="str">
        <f>IF(BR377=※編集不可※選択項目!$L$43,VLOOKUP('新規登録用（本体）'!U377,※編集不可※選択項目!$P$42:$S$46,4,TRUE),BB377)</f>
        <v/>
      </c>
      <c r="BB377" s="224" t="str">
        <f>IF(BR377=※編集不可※選択項目!$L$48,VLOOKUP('新規登録用（本体）'!U377,※編集不可※選択項目!$P$47:$S$51,4,TRUE),"")</f>
        <v/>
      </c>
      <c r="BC377" s="225">
        <f>IFERROR(VLOOKUP(Y377&amp;G377&amp;H377,※編集不可※選択項目!X:Y,2,FALSE),0)</f>
        <v>0</v>
      </c>
      <c r="BD377" s="225">
        <f t="shared" si="140"/>
        <v>0</v>
      </c>
      <c r="BE377" s="225"/>
      <c r="BF377" s="225"/>
      <c r="BG377" s="225"/>
      <c r="BH377" s="225" t="str">
        <f t="shared" si="147"/>
        <v/>
      </c>
      <c r="BI377" s="226">
        <f t="shared" si="148"/>
        <v>0</v>
      </c>
      <c r="BJ377" s="226">
        <f t="shared" si="149"/>
        <v>0</v>
      </c>
      <c r="BK377" s="262">
        <f t="shared" si="143"/>
        <v>0</v>
      </c>
      <c r="BL377" s="226">
        <f t="shared" si="132"/>
        <v>0</v>
      </c>
      <c r="BM377" s="226" t="str">
        <f t="shared" si="150"/>
        <v/>
      </c>
      <c r="BN377" s="227">
        <f t="shared" si="151"/>
        <v>0</v>
      </c>
      <c r="BO377" s="227">
        <f t="shared" si="133"/>
        <v>0</v>
      </c>
      <c r="BP377" s="208" t="str">
        <f t="shared" si="134"/>
        <v>＜従来枠＞0 ＜トップ性能枠＞0</v>
      </c>
      <c r="BQ377" s="208" t="str">
        <f>'新規登録用（本体）'!G377&amp;'新規登録用（本体）'!H377&amp;'新規登録用（本体）'!I377</f>
        <v/>
      </c>
      <c r="BR377" s="126" t="str">
        <f t="shared" si="152"/>
        <v/>
      </c>
      <c r="BS377" s="208" t="str">
        <f t="shared" si="153"/>
        <v/>
      </c>
      <c r="BT377" s="227">
        <f t="shared" si="141"/>
        <v>0</v>
      </c>
    </row>
    <row r="378" spans="1:72" s="208" customFormat="1" ht="25.35" customHeight="1" x14ac:dyDescent="0.2">
      <c r="A378" s="210">
        <f t="shared" si="135"/>
        <v>367</v>
      </c>
      <c r="B378" s="171" t="str">
        <f t="shared" si="131"/>
        <v/>
      </c>
      <c r="C378" s="44"/>
      <c r="D378" s="17" t="str">
        <f t="shared" si="136"/>
        <v/>
      </c>
      <c r="E378" s="17" t="str">
        <f t="shared" si="137"/>
        <v/>
      </c>
      <c r="F378" s="97"/>
      <c r="G378" s="16"/>
      <c r="H378" s="15"/>
      <c r="I378" s="17" t="str">
        <f>IF(OR(G378="",H378="",U378=""),"",IFERROR(VLOOKUP(G378&amp;H378&amp;U378,※編集不可※選択項目!$M$3:$R$51,5,FALSE),"該当なし"))</f>
        <v/>
      </c>
      <c r="J378" s="97"/>
      <c r="K378" s="15"/>
      <c r="L378" s="248"/>
      <c r="M378" s="15"/>
      <c r="N378" s="97"/>
      <c r="O378" s="97"/>
      <c r="P378" s="97"/>
      <c r="Q378" s="97"/>
      <c r="R378" s="97"/>
      <c r="S378" s="18" t="str">
        <f t="shared" si="144"/>
        <v/>
      </c>
      <c r="T378" s="15"/>
      <c r="U378" s="15"/>
      <c r="V378" s="15"/>
      <c r="W378" s="15"/>
      <c r="X378" s="15"/>
      <c r="Y378" s="15"/>
      <c r="Z378" s="16"/>
      <c r="AA378" s="16"/>
      <c r="AB378" s="101" t="str">
        <f>IF($C378&lt;&gt;"",※編集不可※選択項目!$J$2,"")</f>
        <v/>
      </c>
      <c r="AC378" s="23"/>
      <c r="AD378" s="97"/>
      <c r="AE378" s="99"/>
      <c r="AF378" s="201" t="str">
        <f t="shared" si="142"/>
        <v>-</v>
      </c>
      <c r="AG378" s="219"/>
      <c r="AH378" s="220"/>
      <c r="AI378" s="121" t="str">
        <f t="shared" si="138"/>
        <v/>
      </c>
      <c r="AJ378" s="221"/>
      <c r="AK378" s="222"/>
      <c r="AL378" s="223"/>
      <c r="AM378" s="224">
        <f>IFERROR(INDEX(※編集不可※選択項目!$R$3:$R$51,MATCH(BQ378,※編集不可※選択項目!$T$3:$T$51,0)),0)</f>
        <v>0</v>
      </c>
      <c r="AN378" s="224" t="str">
        <f t="shared" si="145"/>
        <v/>
      </c>
      <c r="AO378" s="224" t="str">
        <f>IF(BR378=※編集不可※選択項目!$L$3,VLOOKUP('新規登録用（本体）'!U378,※編集不可※選択項目!$P$2:$R$13,3,TRUE),AP378)</f>
        <v/>
      </c>
      <c r="AP378" s="224" t="str">
        <f>IF(BR378=※編集不可※選択項目!$L$15,VLOOKUP('新規登録用（本体）'!U378,※編集不可※選択項目!$P$14:$R$25,3,TRUE),AQ378)</f>
        <v/>
      </c>
      <c r="AQ378" s="224" t="str">
        <f>IF(BR378=※編集不可※選択項目!$L$27,VLOOKUP('新規登録用（本体）'!U378,※編集不可※選択項目!$P$26:$R$41,3,TRUE),AR378)</f>
        <v/>
      </c>
      <c r="AR378" s="224" t="str">
        <f>IF(BR378=※編集不可※選択項目!$L$43,VLOOKUP('新規登録用（本体）'!U378,※編集不可※選択項目!$P$42:$R$46,3,TRUE),AS378)</f>
        <v/>
      </c>
      <c r="AS378" s="224" t="str">
        <f>IF(BR378=※編集不可※選択項目!$L$48,VLOOKUP('新規登録用（本体）'!U378,※編集不可※選択項目!$P$47:$R$51,3,TRUE),"")</f>
        <v/>
      </c>
      <c r="AT378" s="225">
        <f>IFERROR(VLOOKUP(Y378&amp;G378&amp;H378,※編集不可※選択項目!X:Y,2,FALSE),0)</f>
        <v>0</v>
      </c>
      <c r="AU378" s="224">
        <f t="shared" si="139"/>
        <v>0</v>
      </c>
      <c r="AV378" s="224">
        <f>IFERROR(INDEX(※編集不可※選択項目!$S$3:$S$51,MATCH(BQ378,※編集不可※選択項目!$T$3:$T$51,0)),0)</f>
        <v>0</v>
      </c>
      <c r="AW378" s="224" t="str">
        <f t="shared" si="146"/>
        <v/>
      </c>
      <c r="AX378" s="224" t="str">
        <f>IF(BR378=※編集不可※選択項目!$L$3,VLOOKUP('新規登録用（本体）'!U378,※編集不可※選択項目!$P$2:$S$13,4,TRUE),AY378)</f>
        <v/>
      </c>
      <c r="AY378" s="224" t="str">
        <f>IF(BR378=※編集不可※選択項目!$L$15,VLOOKUP('新規登録用（本体）'!U378,※編集不可※選択項目!$P$14:$S$25,4,TRUE),AZ378)</f>
        <v/>
      </c>
      <c r="AZ378" s="224" t="str">
        <f>IF(BR378=※編集不可※選択項目!$L$27,VLOOKUP('新規登録用（本体）'!U378,※編集不可※選択項目!$P$26:$S$41,4,TRUE),BA378)</f>
        <v/>
      </c>
      <c r="BA378" s="224" t="str">
        <f>IF(BR378=※編集不可※選択項目!$L$43,VLOOKUP('新規登録用（本体）'!U378,※編集不可※選択項目!$P$42:$S$46,4,TRUE),BB378)</f>
        <v/>
      </c>
      <c r="BB378" s="224" t="str">
        <f>IF(BR378=※編集不可※選択項目!$L$48,VLOOKUP('新規登録用（本体）'!U378,※編集不可※選択項目!$P$47:$S$51,4,TRUE),"")</f>
        <v/>
      </c>
      <c r="BC378" s="225">
        <f>IFERROR(VLOOKUP(Y378&amp;G378&amp;H378,※編集不可※選択項目!X:Y,2,FALSE),0)</f>
        <v>0</v>
      </c>
      <c r="BD378" s="225">
        <f t="shared" si="140"/>
        <v>0</v>
      </c>
      <c r="BE378" s="225"/>
      <c r="BF378" s="225"/>
      <c r="BG378" s="225"/>
      <c r="BH378" s="225" t="str">
        <f t="shared" si="147"/>
        <v/>
      </c>
      <c r="BI378" s="226">
        <f t="shared" si="148"/>
        <v>0</v>
      </c>
      <c r="BJ378" s="226">
        <f t="shared" si="149"/>
        <v>0</v>
      </c>
      <c r="BK378" s="262">
        <f t="shared" si="143"/>
        <v>0</v>
      </c>
      <c r="BL378" s="226">
        <f t="shared" si="132"/>
        <v>0</v>
      </c>
      <c r="BM378" s="226" t="str">
        <f t="shared" si="150"/>
        <v/>
      </c>
      <c r="BN378" s="227">
        <f t="shared" si="151"/>
        <v>0</v>
      </c>
      <c r="BO378" s="227">
        <f t="shared" si="133"/>
        <v>0</v>
      </c>
      <c r="BP378" s="208" t="str">
        <f t="shared" si="134"/>
        <v>＜従来枠＞0 ＜トップ性能枠＞0</v>
      </c>
      <c r="BQ378" s="208" t="str">
        <f>'新規登録用（本体）'!G378&amp;'新規登録用（本体）'!H378&amp;'新規登録用（本体）'!I378</f>
        <v/>
      </c>
      <c r="BR378" s="126" t="str">
        <f t="shared" si="152"/>
        <v/>
      </c>
      <c r="BS378" s="208" t="str">
        <f t="shared" si="153"/>
        <v/>
      </c>
      <c r="BT378" s="227">
        <f t="shared" si="141"/>
        <v>0</v>
      </c>
    </row>
    <row r="379" spans="1:72" s="208" customFormat="1" ht="25.35" customHeight="1" x14ac:dyDescent="0.2">
      <c r="A379" s="210">
        <f t="shared" si="135"/>
        <v>368</v>
      </c>
      <c r="B379" s="171" t="str">
        <f t="shared" si="131"/>
        <v/>
      </c>
      <c r="C379" s="44"/>
      <c r="D379" s="17" t="str">
        <f t="shared" si="136"/>
        <v/>
      </c>
      <c r="E379" s="17" t="str">
        <f t="shared" si="137"/>
        <v/>
      </c>
      <c r="F379" s="97"/>
      <c r="G379" s="16"/>
      <c r="H379" s="15"/>
      <c r="I379" s="17" t="str">
        <f>IF(OR(G379="",H379="",U379=""),"",IFERROR(VLOOKUP(G379&amp;H379&amp;U379,※編集不可※選択項目!$M$3:$R$51,5,FALSE),"該当なし"))</f>
        <v/>
      </c>
      <c r="J379" s="97"/>
      <c r="K379" s="15"/>
      <c r="L379" s="248"/>
      <c r="M379" s="15"/>
      <c r="N379" s="97"/>
      <c r="O379" s="97"/>
      <c r="P379" s="97"/>
      <c r="Q379" s="97"/>
      <c r="R379" s="97"/>
      <c r="S379" s="18" t="str">
        <f t="shared" si="144"/>
        <v/>
      </c>
      <c r="T379" s="15"/>
      <c r="U379" s="15"/>
      <c r="V379" s="15"/>
      <c r="W379" s="15"/>
      <c r="X379" s="15"/>
      <c r="Y379" s="15"/>
      <c r="Z379" s="16"/>
      <c r="AA379" s="16"/>
      <c r="AB379" s="101" t="str">
        <f>IF($C379&lt;&gt;"",※編集不可※選択項目!$J$2,"")</f>
        <v/>
      </c>
      <c r="AC379" s="23"/>
      <c r="AD379" s="97"/>
      <c r="AE379" s="99"/>
      <c r="AF379" s="201" t="str">
        <f t="shared" si="142"/>
        <v>-</v>
      </c>
      <c r="AG379" s="219"/>
      <c r="AH379" s="220"/>
      <c r="AI379" s="121" t="str">
        <f t="shared" si="138"/>
        <v/>
      </c>
      <c r="AJ379" s="221"/>
      <c r="AK379" s="222"/>
      <c r="AL379" s="223"/>
      <c r="AM379" s="224">
        <f>IFERROR(INDEX(※編集不可※選択項目!$R$3:$R$51,MATCH(BQ379,※編集不可※選択項目!$T$3:$T$51,0)),0)</f>
        <v>0</v>
      </c>
      <c r="AN379" s="224" t="str">
        <f t="shared" si="145"/>
        <v/>
      </c>
      <c r="AO379" s="224" t="str">
        <f>IF(BR379=※編集不可※選択項目!$L$3,VLOOKUP('新規登録用（本体）'!U379,※編集不可※選択項目!$P$2:$R$13,3,TRUE),AP379)</f>
        <v/>
      </c>
      <c r="AP379" s="224" t="str">
        <f>IF(BR379=※編集不可※選択項目!$L$15,VLOOKUP('新規登録用（本体）'!U379,※編集不可※選択項目!$P$14:$R$25,3,TRUE),AQ379)</f>
        <v/>
      </c>
      <c r="AQ379" s="224" t="str">
        <f>IF(BR379=※編集不可※選択項目!$L$27,VLOOKUP('新規登録用（本体）'!U379,※編集不可※選択項目!$P$26:$R$41,3,TRUE),AR379)</f>
        <v/>
      </c>
      <c r="AR379" s="224" t="str">
        <f>IF(BR379=※編集不可※選択項目!$L$43,VLOOKUP('新規登録用（本体）'!U379,※編集不可※選択項目!$P$42:$R$46,3,TRUE),AS379)</f>
        <v/>
      </c>
      <c r="AS379" s="224" t="str">
        <f>IF(BR379=※編集不可※選択項目!$L$48,VLOOKUP('新規登録用（本体）'!U379,※編集不可※選択項目!$P$47:$R$51,3,TRUE),"")</f>
        <v/>
      </c>
      <c r="AT379" s="225">
        <f>IFERROR(VLOOKUP(Y379&amp;G379&amp;H379,※編集不可※選択項目!X:Y,2,FALSE),0)</f>
        <v>0</v>
      </c>
      <c r="AU379" s="224">
        <f t="shared" si="139"/>
        <v>0</v>
      </c>
      <c r="AV379" s="224">
        <f>IFERROR(INDEX(※編集不可※選択項目!$S$3:$S$51,MATCH(BQ379,※編集不可※選択項目!$T$3:$T$51,0)),0)</f>
        <v>0</v>
      </c>
      <c r="AW379" s="224" t="str">
        <f t="shared" si="146"/>
        <v/>
      </c>
      <c r="AX379" s="224" t="str">
        <f>IF(BR379=※編集不可※選択項目!$L$3,VLOOKUP('新規登録用（本体）'!U379,※編集不可※選択項目!$P$2:$S$13,4,TRUE),AY379)</f>
        <v/>
      </c>
      <c r="AY379" s="224" t="str">
        <f>IF(BR379=※編集不可※選択項目!$L$15,VLOOKUP('新規登録用（本体）'!U379,※編集不可※選択項目!$P$14:$S$25,4,TRUE),AZ379)</f>
        <v/>
      </c>
      <c r="AZ379" s="224" t="str">
        <f>IF(BR379=※編集不可※選択項目!$L$27,VLOOKUP('新規登録用（本体）'!U379,※編集不可※選択項目!$P$26:$S$41,4,TRUE),BA379)</f>
        <v/>
      </c>
      <c r="BA379" s="224" t="str">
        <f>IF(BR379=※編集不可※選択項目!$L$43,VLOOKUP('新規登録用（本体）'!U379,※編集不可※選択項目!$P$42:$S$46,4,TRUE),BB379)</f>
        <v/>
      </c>
      <c r="BB379" s="224" t="str">
        <f>IF(BR379=※編集不可※選択項目!$L$48,VLOOKUP('新規登録用（本体）'!U379,※編集不可※選択項目!$P$47:$S$51,4,TRUE),"")</f>
        <v/>
      </c>
      <c r="BC379" s="225">
        <f>IFERROR(VLOOKUP(Y379&amp;G379&amp;H379,※編集不可※選択項目!X:Y,2,FALSE),0)</f>
        <v>0</v>
      </c>
      <c r="BD379" s="225">
        <f t="shared" si="140"/>
        <v>0</v>
      </c>
      <c r="BE379" s="225"/>
      <c r="BF379" s="225"/>
      <c r="BG379" s="225"/>
      <c r="BH379" s="225" t="str">
        <f t="shared" si="147"/>
        <v/>
      </c>
      <c r="BI379" s="226">
        <f t="shared" si="148"/>
        <v>0</v>
      </c>
      <c r="BJ379" s="226">
        <f t="shared" si="149"/>
        <v>0</v>
      </c>
      <c r="BK379" s="262">
        <f t="shared" si="143"/>
        <v>0</v>
      </c>
      <c r="BL379" s="226">
        <f t="shared" si="132"/>
        <v>0</v>
      </c>
      <c r="BM379" s="226" t="str">
        <f t="shared" si="150"/>
        <v/>
      </c>
      <c r="BN379" s="227">
        <f t="shared" si="151"/>
        <v>0</v>
      </c>
      <c r="BO379" s="227">
        <f t="shared" si="133"/>
        <v>0</v>
      </c>
      <c r="BP379" s="208" t="str">
        <f t="shared" si="134"/>
        <v>＜従来枠＞0 ＜トップ性能枠＞0</v>
      </c>
      <c r="BQ379" s="208" t="str">
        <f>'新規登録用（本体）'!G379&amp;'新規登録用（本体）'!H379&amp;'新規登録用（本体）'!I379</f>
        <v/>
      </c>
      <c r="BR379" s="126" t="str">
        <f t="shared" si="152"/>
        <v/>
      </c>
      <c r="BS379" s="208" t="str">
        <f t="shared" si="153"/>
        <v/>
      </c>
      <c r="BT379" s="227">
        <f t="shared" si="141"/>
        <v>0</v>
      </c>
    </row>
    <row r="380" spans="1:72" s="208" customFormat="1" ht="25.35" customHeight="1" x14ac:dyDescent="0.2">
      <c r="A380" s="210">
        <f t="shared" si="135"/>
        <v>369</v>
      </c>
      <c r="B380" s="171" t="str">
        <f t="shared" si="131"/>
        <v/>
      </c>
      <c r="C380" s="44"/>
      <c r="D380" s="17" t="str">
        <f t="shared" si="136"/>
        <v/>
      </c>
      <c r="E380" s="17" t="str">
        <f t="shared" si="137"/>
        <v/>
      </c>
      <c r="F380" s="97"/>
      <c r="G380" s="16"/>
      <c r="H380" s="15"/>
      <c r="I380" s="17" t="str">
        <f>IF(OR(G380="",H380="",U380=""),"",IFERROR(VLOOKUP(G380&amp;H380&amp;U380,※編集不可※選択項目!$M$3:$R$51,5,FALSE),"該当なし"))</f>
        <v/>
      </c>
      <c r="J380" s="97"/>
      <c r="K380" s="15"/>
      <c r="L380" s="248"/>
      <c r="M380" s="15"/>
      <c r="N380" s="97"/>
      <c r="O380" s="97"/>
      <c r="P380" s="97"/>
      <c r="Q380" s="97"/>
      <c r="R380" s="97"/>
      <c r="S380" s="18" t="str">
        <f t="shared" si="144"/>
        <v/>
      </c>
      <c r="T380" s="15"/>
      <c r="U380" s="15"/>
      <c r="V380" s="15"/>
      <c r="W380" s="15"/>
      <c r="X380" s="15"/>
      <c r="Y380" s="15"/>
      <c r="Z380" s="16"/>
      <c r="AA380" s="16"/>
      <c r="AB380" s="101" t="str">
        <f>IF($C380&lt;&gt;"",※編集不可※選択項目!$J$2,"")</f>
        <v/>
      </c>
      <c r="AC380" s="23"/>
      <c r="AD380" s="97"/>
      <c r="AE380" s="99"/>
      <c r="AF380" s="201" t="str">
        <f t="shared" si="142"/>
        <v>-</v>
      </c>
      <c r="AG380" s="219"/>
      <c r="AH380" s="220"/>
      <c r="AI380" s="121" t="str">
        <f t="shared" si="138"/>
        <v/>
      </c>
      <c r="AJ380" s="221"/>
      <c r="AK380" s="222"/>
      <c r="AL380" s="223"/>
      <c r="AM380" s="224">
        <f>IFERROR(INDEX(※編集不可※選択項目!$R$3:$R$51,MATCH(BQ380,※編集不可※選択項目!$T$3:$T$51,0)),0)</f>
        <v>0</v>
      </c>
      <c r="AN380" s="224" t="str">
        <f t="shared" si="145"/>
        <v/>
      </c>
      <c r="AO380" s="224" t="str">
        <f>IF(BR380=※編集不可※選択項目!$L$3,VLOOKUP('新規登録用（本体）'!U380,※編集不可※選択項目!$P$2:$R$13,3,TRUE),AP380)</f>
        <v/>
      </c>
      <c r="AP380" s="224" t="str">
        <f>IF(BR380=※編集不可※選択項目!$L$15,VLOOKUP('新規登録用（本体）'!U380,※編集不可※選択項目!$P$14:$R$25,3,TRUE),AQ380)</f>
        <v/>
      </c>
      <c r="AQ380" s="224" t="str">
        <f>IF(BR380=※編集不可※選択項目!$L$27,VLOOKUP('新規登録用（本体）'!U380,※編集不可※選択項目!$P$26:$R$41,3,TRUE),AR380)</f>
        <v/>
      </c>
      <c r="AR380" s="224" t="str">
        <f>IF(BR380=※編集不可※選択項目!$L$43,VLOOKUP('新規登録用（本体）'!U380,※編集不可※選択項目!$P$42:$R$46,3,TRUE),AS380)</f>
        <v/>
      </c>
      <c r="AS380" s="224" t="str">
        <f>IF(BR380=※編集不可※選択項目!$L$48,VLOOKUP('新規登録用（本体）'!U380,※編集不可※選択項目!$P$47:$R$51,3,TRUE),"")</f>
        <v/>
      </c>
      <c r="AT380" s="225">
        <f>IFERROR(VLOOKUP(Y380&amp;G380&amp;H380,※編集不可※選択項目!X:Y,2,FALSE),0)</f>
        <v>0</v>
      </c>
      <c r="AU380" s="224">
        <f t="shared" si="139"/>
        <v>0</v>
      </c>
      <c r="AV380" s="224">
        <f>IFERROR(INDEX(※編集不可※選択項目!$S$3:$S$51,MATCH(BQ380,※編集不可※選択項目!$T$3:$T$51,0)),0)</f>
        <v>0</v>
      </c>
      <c r="AW380" s="224" t="str">
        <f t="shared" si="146"/>
        <v/>
      </c>
      <c r="AX380" s="224" t="str">
        <f>IF(BR380=※編集不可※選択項目!$L$3,VLOOKUP('新規登録用（本体）'!U380,※編集不可※選択項目!$P$2:$S$13,4,TRUE),AY380)</f>
        <v/>
      </c>
      <c r="AY380" s="224" t="str">
        <f>IF(BR380=※編集不可※選択項目!$L$15,VLOOKUP('新規登録用（本体）'!U380,※編集不可※選択項目!$P$14:$S$25,4,TRUE),AZ380)</f>
        <v/>
      </c>
      <c r="AZ380" s="224" t="str">
        <f>IF(BR380=※編集不可※選択項目!$L$27,VLOOKUP('新規登録用（本体）'!U380,※編集不可※選択項目!$P$26:$S$41,4,TRUE),BA380)</f>
        <v/>
      </c>
      <c r="BA380" s="224" t="str">
        <f>IF(BR380=※編集不可※選択項目!$L$43,VLOOKUP('新規登録用（本体）'!U380,※編集不可※選択項目!$P$42:$S$46,4,TRUE),BB380)</f>
        <v/>
      </c>
      <c r="BB380" s="224" t="str">
        <f>IF(BR380=※編集不可※選択項目!$L$48,VLOOKUP('新規登録用（本体）'!U380,※編集不可※選択項目!$P$47:$S$51,4,TRUE),"")</f>
        <v/>
      </c>
      <c r="BC380" s="225">
        <f>IFERROR(VLOOKUP(Y380&amp;G380&amp;H380,※編集不可※選択項目!X:Y,2,FALSE),0)</f>
        <v>0</v>
      </c>
      <c r="BD380" s="225">
        <f t="shared" si="140"/>
        <v>0</v>
      </c>
      <c r="BE380" s="225"/>
      <c r="BF380" s="225"/>
      <c r="BG380" s="225"/>
      <c r="BH380" s="225" t="str">
        <f t="shared" si="147"/>
        <v/>
      </c>
      <c r="BI380" s="226">
        <f t="shared" si="148"/>
        <v>0</v>
      </c>
      <c r="BJ380" s="226">
        <f t="shared" si="149"/>
        <v>0</v>
      </c>
      <c r="BK380" s="262">
        <f t="shared" si="143"/>
        <v>0</v>
      </c>
      <c r="BL380" s="226">
        <f t="shared" si="132"/>
        <v>0</v>
      </c>
      <c r="BM380" s="226" t="str">
        <f t="shared" si="150"/>
        <v/>
      </c>
      <c r="BN380" s="227">
        <f t="shared" si="151"/>
        <v>0</v>
      </c>
      <c r="BO380" s="227">
        <f t="shared" si="133"/>
        <v>0</v>
      </c>
      <c r="BP380" s="208" t="str">
        <f t="shared" si="134"/>
        <v>＜従来枠＞0 ＜トップ性能枠＞0</v>
      </c>
      <c r="BQ380" s="208" t="str">
        <f>'新規登録用（本体）'!G380&amp;'新規登録用（本体）'!H380&amp;'新規登録用（本体）'!I380</f>
        <v/>
      </c>
      <c r="BR380" s="126" t="str">
        <f t="shared" si="152"/>
        <v/>
      </c>
      <c r="BS380" s="208" t="str">
        <f t="shared" si="153"/>
        <v/>
      </c>
      <c r="BT380" s="227">
        <f t="shared" si="141"/>
        <v>0</v>
      </c>
    </row>
    <row r="381" spans="1:72" s="208" customFormat="1" ht="25.35" customHeight="1" x14ac:dyDescent="0.2">
      <c r="A381" s="210">
        <f t="shared" si="135"/>
        <v>370</v>
      </c>
      <c r="B381" s="171" t="str">
        <f t="shared" si="131"/>
        <v/>
      </c>
      <c r="C381" s="44"/>
      <c r="D381" s="17" t="str">
        <f t="shared" si="136"/>
        <v/>
      </c>
      <c r="E381" s="17" t="str">
        <f t="shared" si="137"/>
        <v/>
      </c>
      <c r="F381" s="97"/>
      <c r="G381" s="16"/>
      <c r="H381" s="15"/>
      <c r="I381" s="17" t="str">
        <f>IF(OR(G381="",H381="",U381=""),"",IFERROR(VLOOKUP(G381&amp;H381&amp;U381,※編集不可※選択項目!$M$3:$R$51,5,FALSE),"該当なし"))</f>
        <v/>
      </c>
      <c r="J381" s="97"/>
      <c r="K381" s="15"/>
      <c r="L381" s="248"/>
      <c r="M381" s="15"/>
      <c r="N381" s="97"/>
      <c r="O381" s="97"/>
      <c r="P381" s="97"/>
      <c r="Q381" s="97"/>
      <c r="R381" s="97"/>
      <c r="S381" s="18" t="str">
        <f t="shared" si="144"/>
        <v/>
      </c>
      <c r="T381" s="15"/>
      <c r="U381" s="15"/>
      <c r="V381" s="15"/>
      <c r="W381" s="15"/>
      <c r="X381" s="15"/>
      <c r="Y381" s="15"/>
      <c r="Z381" s="16"/>
      <c r="AA381" s="16"/>
      <c r="AB381" s="101" t="str">
        <f>IF($C381&lt;&gt;"",※編集不可※選択項目!$J$2,"")</f>
        <v/>
      </c>
      <c r="AC381" s="23"/>
      <c r="AD381" s="97"/>
      <c r="AE381" s="99"/>
      <c r="AF381" s="201" t="str">
        <f t="shared" si="142"/>
        <v>-</v>
      </c>
      <c r="AG381" s="219"/>
      <c r="AH381" s="220"/>
      <c r="AI381" s="121" t="str">
        <f t="shared" si="138"/>
        <v/>
      </c>
      <c r="AJ381" s="221"/>
      <c r="AK381" s="222"/>
      <c r="AL381" s="223"/>
      <c r="AM381" s="224">
        <f>IFERROR(INDEX(※編集不可※選択項目!$R$3:$R$51,MATCH(BQ381,※編集不可※選択項目!$T$3:$T$51,0)),0)</f>
        <v>0</v>
      </c>
      <c r="AN381" s="224" t="str">
        <f t="shared" si="145"/>
        <v/>
      </c>
      <c r="AO381" s="224" t="str">
        <f>IF(BR381=※編集不可※選択項目!$L$3,VLOOKUP('新規登録用（本体）'!U381,※編集不可※選択項目!$P$2:$R$13,3,TRUE),AP381)</f>
        <v/>
      </c>
      <c r="AP381" s="224" t="str">
        <f>IF(BR381=※編集不可※選択項目!$L$15,VLOOKUP('新規登録用（本体）'!U381,※編集不可※選択項目!$P$14:$R$25,3,TRUE),AQ381)</f>
        <v/>
      </c>
      <c r="AQ381" s="224" t="str">
        <f>IF(BR381=※編集不可※選択項目!$L$27,VLOOKUP('新規登録用（本体）'!U381,※編集不可※選択項目!$P$26:$R$41,3,TRUE),AR381)</f>
        <v/>
      </c>
      <c r="AR381" s="224" t="str">
        <f>IF(BR381=※編集不可※選択項目!$L$43,VLOOKUP('新規登録用（本体）'!U381,※編集不可※選択項目!$P$42:$R$46,3,TRUE),AS381)</f>
        <v/>
      </c>
      <c r="AS381" s="224" t="str">
        <f>IF(BR381=※編集不可※選択項目!$L$48,VLOOKUP('新規登録用（本体）'!U381,※編集不可※選択項目!$P$47:$R$51,3,TRUE),"")</f>
        <v/>
      </c>
      <c r="AT381" s="225">
        <f>IFERROR(VLOOKUP(Y381&amp;G381&amp;H381,※編集不可※選択項目!X:Y,2,FALSE),0)</f>
        <v>0</v>
      </c>
      <c r="AU381" s="224">
        <f t="shared" si="139"/>
        <v>0</v>
      </c>
      <c r="AV381" s="224">
        <f>IFERROR(INDEX(※編集不可※選択項目!$S$3:$S$51,MATCH(BQ381,※編集不可※選択項目!$T$3:$T$51,0)),0)</f>
        <v>0</v>
      </c>
      <c r="AW381" s="224" t="str">
        <f t="shared" si="146"/>
        <v/>
      </c>
      <c r="AX381" s="224" t="str">
        <f>IF(BR381=※編集不可※選択項目!$L$3,VLOOKUP('新規登録用（本体）'!U381,※編集不可※選択項目!$P$2:$S$13,4,TRUE),AY381)</f>
        <v/>
      </c>
      <c r="AY381" s="224" t="str">
        <f>IF(BR381=※編集不可※選択項目!$L$15,VLOOKUP('新規登録用（本体）'!U381,※編集不可※選択項目!$P$14:$S$25,4,TRUE),AZ381)</f>
        <v/>
      </c>
      <c r="AZ381" s="224" t="str">
        <f>IF(BR381=※編集不可※選択項目!$L$27,VLOOKUP('新規登録用（本体）'!U381,※編集不可※選択項目!$P$26:$S$41,4,TRUE),BA381)</f>
        <v/>
      </c>
      <c r="BA381" s="224" t="str">
        <f>IF(BR381=※編集不可※選択項目!$L$43,VLOOKUP('新規登録用（本体）'!U381,※編集不可※選択項目!$P$42:$S$46,4,TRUE),BB381)</f>
        <v/>
      </c>
      <c r="BB381" s="224" t="str">
        <f>IF(BR381=※編集不可※選択項目!$L$48,VLOOKUP('新規登録用（本体）'!U381,※編集不可※選択項目!$P$47:$S$51,4,TRUE),"")</f>
        <v/>
      </c>
      <c r="BC381" s="225">
        <f>IFERROR(VLOOKUP(Y381&amp;G381&amp;H381,※編集不可※選択項目!X:Y,2,FALSE),0)</f>
        <v>0</v>
      </c>
      <c r="BD381" s="225">
        <f t="shared" si="140"/>
        <v>0</v>
      </c>
      <c r="BE381" s="225"/>
      <c r="BF381" s="225"/>
      <c r="BG381" s="225"/>
      <c r="BH381" s="225" t="str">
        <f t="shared" si="147"/>
        <v/>
      </c>
      <c r="BI381" s="226">
        <f t="shared" si="148"/>
        <v>0</v>
      </c>
      <c r="BJ381" s="226">
        <f t="shared" si="149"/>
        <v>0</v>
      </c>
      <c r="BK381" s="262">
        <f t="shared" si="143"/>
        <v>0</v>
      </c>
      <c r="BL381" s="226">
        <f t="shared" si="132"/>
        <v>0</v>
      </c>
      <c r="BM381" s="226" t="str">
        <f t="shared" si="150"/>
        <v/>
      </c>
      <c r="BN381" s="227">
        <f t="shared" si="151"/>
        <v>0</v>
      </c>
      <c r="BO381" s="227">
        <f t="shared" si="133"/>
        <v>0</v>
      </c>
      <c r="BP381" s="208" t="str">
        <f t="shared" si="134"/>
        <v>＜従来枠＞0 ＜トップ性能枠＞0</v>
      </c>
      <c r="BQ381" s="208" t="str">
        <f>'新規登録用（本体）'!G381&amp;'新規登録用（本体）'!H381&amp;'新規登録用（本体）'!I381</f>
        <v/>
      </c>
      <c r="BR381" s="126" t="str">
        <f t="shared" si="152"/>
        <v/>
      </c>
      <c r="BS381" s="208" t="str">
        <f t="shared" si="153"/>
        <v/>
      </c>
      <c r="BT381" s="227">
        <f t="shared" si="141"/>
        <v>0</v>
      </c>
    </row>
    <row r="382" spans="1:72" s="208" customFormat="1" ht="25.35" customHeight="1" x14ac:dyDescent="0.2">
      <c r="A382" s="210">
        <f t="shared" si="135"/>
        <v>371</v>
      </c>
      <c r="B382" s="171" t="str">
        <f t="shared" si="131"/>
        <v/>
      </c>
      <c r="C382" s="44"/>
      <c r="D382" s="17" t="str">
        <f t="shared" si="136"/>
        <v/>
      </c>
      <c r="E382" s="17" t="str">
        <f t="shared" si="137"/>
        <v/>
      </c>
      <c r="F382" s="97"/>
      <c r="G382" s="16"/>
      <c r="H382" s="15"/>
      <c r="I382" s="17" t="str">
        <f>IF(OR(G382="",H382="",U382=""),"",IFERROR(VLOOKUP(G382&amp;H382&amp;U382,※編集不可※選択項目!$M$3:$R$51,5,FALSE),"該当なし"))</f>
        <v/>
      </c>
      <c r="J382" s="97"/>
      <c r="K382" s="15"/>
      <c r="L382" s="248"/>
      <c r="M382" s="15"/>
      <c r="N382" s="97"/>
      <c r="O382" s="97"/>
      <c r="P382" s="97"/>
      <c r="Q382" s="97"/>
      <c r="R382" s="97"/>
      <c r="S382" s="18" t="str">
        <f t="shared" si="144"/>
        <v/>
      </c>
      <c r="T382" s="15"/>
      <c r="U382" s="15"/>
      <c r="V382" s="15"/>
      <c r="W382" s="15"/>
      <c r="X382" s="15"/>
      <c r="Y382" s="15"/>
      <c r="Z382" s="16"/>
      <c r="AA382" s="16"/>
      <c r="AB382" s="101" t="str">
        <f>IF($C382&lt;&gt;"",※編集不可※選択項目!$J$2,"")</f>
        <v/>
      </c>
      <c r="AC382" s="23"/>
      <c r="AD382" s="97"/>
      <c r="AE382" s="99"/>
      <c r="AF382" s="201" t="str">
        <f t="shared" si="142"/>
        <v>-</v>
      </c>
      <c r="AG382" s="219"/>
      <c r="AH382" s="220"/>
      <c r="AI382" s="121" t="str">
        <f t="shared" si="138"/>
        <v/>
      </c>
      <c r="AJ382" s="221"/>
      <c r="AK382" s="222"/>
      <c r="AL382" s="223"/>
      <c r="AM382" s="224">
        <f>IFERROR(INDEX(※編集不可※選択項目!$R$3:$R$51,MATCH(BQ382,※編集不可※選択項目!$T$3:$T$51,0)),0)</f>
        <v>0</v>
      </c>
      <c r="AN382" s="224" t="str">
        <f t="shared" si="145"/>
        <v/>
      </c>
      <c r="AO382" s="224" t="str">
        <f>IF(BR382=※編集不可※選択項目!$L$3,VLOOKUP('新規登録用（本体）'!U382,※編集不可※選択項目!$P$2:$R$13,3,TRUE),AP382)</f>
        <v/>
      </c>
      <c r="AP382" s="224" t="str">
        <f>IF(BR382=※編集不可※選択項目!$L$15,VLOOKUP('新規登録用（本体）'!U382,※編集不可※選択項目!$P$14:$R$25,3,TRUE),AQ382)</f>
        <v/>
      </c>
      <c r="AQ382" s="224" t="str">
        <f>IF(BR382=※編集不可※選択項目!$L$27,VLOOKUP('新規登録用（本体）'!U382,※編集不可※選択項目!$P$26:$R$41,3,TRUE),AR382)</f>
        <v/>
      </c>
      <c r="AR382" s="224" t="str">
        <f>IF(BR382=※編集不可※選択項目!$L$43,VLOOKUP('新規登録用（本体）'!U382,※編集不可※選択項目!$P$42:$R$46,3,TRUE),AS382)</f>
        <v/>
      </c>
      <c r="AS382" s="224" t="str">
        <f>IF(BR382=※編集不可※選択項目!$L$48,VLOOKUP('新規登録用（本体）'!U382,※編集不可※選択項目!$P$47:$R$51,3,TRUE),"")</f>
        <v/>
      </c>
      <c r="AT382" s="225">
        <f>IFERROR(VLOOKUP(Y382&amp;G382&amp;H382,※編集不可※選択項目!X:Y,2,FALSE),0)</f>
        <v>0</v>
      </c>
      <c r="AU382" s="224">
        <f t="shared" si="139"/>
        <v>0</v>
      </c>
      <c r="AV382" s="224">
        <f>IFERROR(INDEX(※編集不可※選択項目!$S$3:$S$51,MATCH(BQ382,※編集不可※選択項目!$T$3:$T$51,0)),0)</f>
        <v>0</v>
      </c>
      <c r="AW382" s="224" t="str">
        <f t="shared" si="146"/>
        <v/>
      </c>
      <c r="AX382" s="224" t="str">
        <f>IF(BR382=※編集不可※選択項目!$L$3,VLOOKUP('新規登録用（本体）'!U382,※編集不可※選択項目!$P$2:$S$13,4,TRUE),AY382)</f>
        <v/>
      </c>
      <c r="AY382" s="224" t="str">
        <f>IF(BR382=※編集不可※選択項目!$L$15,VLOOKUP('新規登録用（本体）'!U382,※編集不可※選択項目!$P$14:$S$25,4,TRUE),AZ382)</f>
        <v/>
      </c>
      <c r="AZ382" s="224" t="str">
        <f>IF(BR382=※編集不可※選択項目!$L$27,VLOOKUP('新規登録用（本体）'!U382,※編集不可※選択項目!$P$26:$S$41,4,TRUE),BA382)</f>
        <v/>
      </c>
      <c r="BA382" s="224" t="str">
        <f>IF(BR382=※編集不可※選択項目!$L$43,VLOOKUP('新規登録用（本体）'!U382,※編集不可※選択項目!$P$42:$S$46,4,TRUE),BB382)</f>
        <v/>
      </c>
      <c r="BB382" s="224" t="str">
        <f>IF(BR382=※編集不可※選択項目!$L$48,VLOOKUP('新規登録用（本体）'!U382,※編集不可※選択項目!$P$47:$S$51,4,TRUE),"")</f>
        <v/>
      </c>
      <c r="BC382" s="225">
        <f>IFERROR(VLOOKUP(Y382&amp;G382&amp;H382,※編集不可※選択項目!X:Y,2,FALSE),0)</f>
        <v>0</v>
      </c>
      <c r="BD382" s="225">
        <f t="shared" si="140"/>
        <v>0</v>
      </c>
      <c r="BE382" s="225"/>
      <c r="BF382" s="225"/>
      <c r="BG382" s="225"/>
      <c r="BH382" s="225" t="str">
        <f t="shared" si="147"/>
        <v/>
      </c>
      <c r="BI382" s="226">
        <f t="shared" si="148"/>
        <v>0</v>
      </c>
      <c r="BJ382" s="226">
        <f t="shared" si="149"/>
        <v>0</v>
      </c>
      <c r="BK382" s="262">
        <f t="shared" si="143"/>
        <v>0</v>
      </c>
      <c r="BL382" s="226">
        <f t="shared" si="132"/>
        <v>0</v>
      </c>
      <c r="BM382" s="226" t="str">
        <f t="shared" si="150"/>
        <v/>
      </c>
      <c r="BN382" s="227">
        <f t="shared" si="151"/>
        <v>0</v>
      </c>
      <c r="BO382" s="227">
        <f t="shared" si="133"/>
        <v>0</v>
      </c>
      <c r="BP382" s="208" t="str">
        <f t="shared" si="134"/>
        <v>＜従来枠＞0 ＜トップ性能枠＞0</v>
      </c>
      <c r="BQ382" s="208" t="str">
        <f>'新規登録用（本体）'!G382&amp;'新規登録用（本体）'!H382&amp;'新規登録用（本体）'!I382</f>
        <v/>
      </c>
      <c r="BR382" s="126" t="str">
        <f t="shared" si="152"/>
        <v/>
      </c>
      <c r="BS382" s="208" t="str">
        <f t="shared" si="153"/>
        <v/>
      </c>
      <c r="BT382" s="227">
        <f t="shared" si="141"/>
        <v>0</v>
      </c>
    </row>
    <row r="383" spans="1:72" s="208" customFormat="1" ht="25.35" customHeight="1" x14ac:dyDescent="0.2">
      <c r="A383" s="210">
        <f t="shared" si="135"/>
        <v>372</v>
      </c>
      <c r="B383" s="171" t="str">
        <f t="shared" si="131"/>
        <v/>
      </c>
      <c r="C383" s="44"/>
      <c r="D383" s="17" t="str">
        <f t="shared" si="136"/>
        <v/>
      </c>
      <c r="E383" s="17" t="str">
        <f t="shared" si="137"/>
        <v/>
      </c>
      <c r="F383" s="97"/>
      <c r="G383" s="16"/>
      <c r="H383" s="15"/>
      <c r="I383" s="17" t="str">
        <f>IF(OR(G383="",H383="",U383=""),"",IFERROR(VLOOKUP(G383&amp;H383&amp;U383,※編集不可※選択項目!$M$3:$R$51,5,FALSE),"該当なし"))</f>
        <v/>
      </c>
      <c r="J383" s="97"/>
      <c r="K383" s="15"/>
      <c r="L383" s="248"/>
      <c r="M383" s="15"/>
      <c r="N383" s="97"/>
      <c r="O383" s="97"/>
      <c r="P383" s="97"/>
      <c r="Q383" s="97"/>
      <c r="R383" s="97"/>
      <c r="S383" s="18" t="str">
        <f t="shared" si="144"/>
        <v/>
      </c>
      <c r="T383" s="15"/>
      <c r="U383" s="15"/>
      <c r="V383" s="15"/>
      <c r="W383" s="15"/>
      <c r="X383" s="15"/>
      <c r="Y383" s="15"/>
      <c r="Z383" s="16"/>
      <c r="AA383" s="16"/>
      <c r="AB383" s="101" t="str">
        <f>IF($C383&lt;&gt;"",※編集不可※選択項目!$J$2,"")</f>
        <v/>
      </c>
      <c r="AC383" s="23"/>
      <c r="AD383" s="97"/>
      <c r="AE383" s="99"/>
      <c r="AF383" s="201" t="str">
        <f t="shared" si="142"/>
        <v>-</v>
      </c>
      <c r="AG383" s="219"/>
      <c r="AH383" s="220"/>
      <c r="AI383" s="121" t="str">
        <f t="shared" si="138"/>
        <v/>
      </c>
      <c r="AJ383" s="221"/>
      <c r="AK383" s="222"/>
      <c r="AL383" s="223"/>
      <c r="AM383" s="224">
        <f>IFERROR(INDEX(※編集不可※選択項目!$R$3:$R$51,MATCH(BQ383,※編集不可※選択項目!$T$3:$T$51,0)),0)</f>
        <v>0</v>
      </c>
      <c r="AN383" s="224" t="str">
        <f t="shared" si="145"/>
        <v/>
      </c>
      <c r="AO383" s="224" t="str">
        <f>IF(BR383=※編集不可※選択項目!$L$3,VLOOKUP('新規登録用（本体）'!U383,※編集不可※選択項目!$P$2:$R$13,3,TRUE),AP383)</f>
        <v/>
      </c>
      <c r="AP383" s="224" t="str">
        <f>IF(BR383=※編集不可※選択項目!$L$15,VLOOKUP('新規登録用（本体）'!U383,※編集不可※選択項目!$P$14:$R$25,3,TRUE),AQ383)</f>
        <v/>
      </c>
      <c r="AQ383" s="224" t="str">
        <f>IF(BR383=※編集不可※選択項目!$L$27,VLOOKUP('新規登録用（本体）'!U383,※編集不可※選択項目!$P$26:$R$41,3,TRUE),AR383)</f>
        <v/>
      </c>
      <c r="AR383" s="224" t="str">
        <f>IF(BR383=※編集不可※選択項目!$L$43,VLOOKUP('新規登録用（本体）'!U383,※編集不可※選択項目!$P$42:$R$46,3,TRUE),AS383)</f>
        <v/>
      </c>
      <c r="AS383" s="224" t="str">
        <f>IF(BR383=※編集不可※選択項目!$L$48,VLOOKUP('新規登録用（本体）'!U383,※編集不可※選択項目!$P$47:$R$51,3,TRUE),"")</f>
        <v/>
      </c>
      <c r="AT383" s="225">
        <f>IFERROR(VLOOKUP(Y383&amp;G383&amp;H383,※編集不可※選択項目!X:Y,2,FALSE),0)</f>
        <v>0</v>
      </c>
      <c r="AU383" s="224">
        <f t="shared" si="139"/>
        <v>0</v>
      </c>
      <c r="AV383" s="224">
        <f>IFERROR(INDEX(※編集不可※選択項目!$S$3:$S$51,MATCH(BQ383,※編集不可※選択項目!$T$3:$T$51,0)),0)</f>
        <v>0</v>
      </c>
      <c r="AW383" s="224" t="str">
        <f t="shared" si="146"/>
        <v/>
      </c>
      <c r="AX383" s="224" t="str">
        <f>IF(BR383=※編集不可※選択項目!$L$3,VLOOKUP('新規登録用（本体）'!U383,※編集不可※選択項目!$P$2:$S$13,4,TRUE),AY383)</f>
        <v/>
      </c>
      <c r="AY383" s="224" t="str">
        <f>IF(BR383=※編集不可※選択項目!$L$15,VLOOKUP('新規登録用（本体）'!U383,※編集不可※選択項目!$P$14:$S$25,4,TRUE),AZ383)</f>
        <v/>
      </c>
      <c r="AZ383" s="224" t="str">
        <f>IF(BR383=※編集不可※選択項目!$L$27,VLOOKUP('新規登録用（本体）'!U383,※編集不可※選択項目!$P$26:$S$41,4,TRUE),BA383)</f>
        <v/>
      </c>
      <c r="BA383" s="224" t="str">
        <f>IF(BR383=※編集不可※選択項目!$L$43,VLOOKUP('新規登録用（本体）'!U383,※編集不可※選択項目!$P$42:$S$46,4,TRUE),BB383)</f>
        <v/>
      </c>
      <c r="BB383" s="224" t="str">
        <f>IF(BR383=※編集不可※選択項目!$L$48,VLOOKUP('新規登録用（本体）'!U383,※編集不可※選択項目!$P$47:$S$51,4,TRUE),"")</f>
        <v/>
      </c>
      <c r="BC383" s="225">
        <f>IFERROR(VLOOKUP(Y383&amp;G383&amp;H383,※編集不可※選択項目!X:Y,2,FALSE),0)</f>
        <v>0</v>
      </c>
      <c r="BD383" s="225">
        <f t="shared" si="140"/>
        <v>0</v>
      </c>
      <c r="BE383" s="225"/>
      <c r="BF383" s="225"/>
      <c r="BG383" s="225"/>
      <c r="BH383" s="225" t="str">
        <f t="shared" si="147"/>
        <v/>
      </c>
      <c r="BI383" s="226">
        <f t="shared" si="148"/>
        <v>0</v>
      </c>
      <c r="BJ383" s="226">
        <f t="shared" si="149"/>
        <v>0</v>
      </c>
      <c r="BK383" s="262">
        <f t="shared" si="143"/>
        <v>0</v>
      </c>
      <c r="BL383" s="226">
        <f t="shared" si="132"/>
        <v>0</v>
      </c>
      <c r="BM383" s="226" t="str">
        <f t="shared" si="150"/>
        <v/>
      </c>
      <c r="BN383" s="227">
        <f t="shared" si="151"/>
        <v>0</v>
      </c>
      <c r="BO383" s="227">
        <f t="shared" si="133"/>
        <v>0</v>
      </c>
      <c r="BP383" s="208" t="str">
        <f t="shared" si="134"/>
        <v>＜従来枠＞0 ＜トップ性能枠＞0</v>
      </c>
      <c r="BQ383" s="208" t="str">
        <f>'新規登録用（本体）'!G383&amp;'新規登録用（本体）'!H383&amp;'新規登録用（本体）'!I383</f>
        <v/>
      </c>
      <c r="BR383" s="126" t="str">
        <f t="shared" si="152"/>
        <v/>
      </c>
      <c r="BS383" s="208" t="str">
        <f t="shared" si="153"/>
        <v/>
      </c>
      <c r="BT383" s="227">
        <f t="shared" si="141"/>
        <v>0</v>
      </c>
    </row>
    <row r="384" spans="1:72" s="208" customFormat="1" ht="25.35" customHeight="1" x14ac:dyDescent="0.2">
      <c r="A384" s="210">
        <f t="shared" si="135"/>
        <v>373</v>
      </c>
      <c r="B384" s="171" t="str">
        <f t="shared" si="131"/>
        <v/>
      </c>
      <c r="C384" s="44"/>
      <c r="D384" s="17" t="str">
        <f t="shared" si="136"/>
        <v/>
      </c>
      <c r="E384" s="17" t="str">
        <f t="shared" si="137"/>
        <v/>
      </c>
      <c r="F384" s="97"/>
      <c r="G384" s="16"/>
      <c r="H384" s="15"/>
      <c r="I384" s="17" t="str">
        <f>IF(OR(G384="",H384="",U384=""),"",IFERROR(VLOOKUP(G384&amp;H384&amp;U384,※編集不可※選択項目!$M$3:$R$51,5,FALSE),"該当なし"))</f>
        <v/>
      </c>
      <c r="J384" s="97"/>
      <c r="K384" s="15"/>
      <c r="L384" s="248"/>
      <c r="M384" s="15"/>
      <c r="N384" s="97"/>
      <c r="O384" s="97"/>
      <c r="P384" s="97"/>
      <c r="Q384" s="97"/>
      <c r="R384" s="97"/>
      <c r="S384" s="18" t="str">
        <f t="shared" si="144"/>
        <v/>
      </c>
      <c r="T384" s="15"/>
      <c r="U384" s="15"/>
      <c r="V384" s="15"/>
      <c r="W384" s="15"/>
      <c r="X384" s="15"/>
      <c r="Y384" s="15"/>
      <c r="Z384" s="16"/>
      <c r="AA384" s="16"/>
      <c r="AB384" s="101" t="str">
        <f>IF($C384&lt;&gt;"",※編集不可※選択項目!$J$2,"")</f>
        <v/>
      </c>
      <c r="AC384" s="23"/>
      <c r="AD384" s="97"/>
      <c r="AE384" s="99"/>
      <c r="AF384" s="201" t="str">
        <f t="shared" si="142"/>
        <v>-</v>
      </c>
      <c r="AG384" s="219"/>
      <c r="AH384" s="220"/>
      <c r="AI384" s="121" t="str">
        <f t="shared" si="138"/>
        <v/>
      </c>
      <c r="AJ384" s="221"/>
      <c r="AK384" s="222"/>
      <c r="AL384" s="223"/>
      <c r="AM384" s="224">
        <f>IFERROR(INDEX(※編集不可※選択項目!$R$3:$R$51,MATCH(BQ384,※編集不可※選択項目!$T$3:$T$51,0)),0)</f>
        <v>0</v>
      </c>
      <c r="AN384" s="224" t="str">
        <f t="shared" si="145"/>
        <v/>
      </c>
      <c r="AO384" s="224" t="str">
        <f>IF(BR384=※編集不可※選択項目!$L$3,VLOOKUP('新規登録用（本体）'!U384,※編集不可※選択項目!$P$2:$R$13,3,TRUE),AP384)</f>
        <v/>
      </c>
      <c r="AP384" s="224" t="str">
        <f>IF(BR384=※編集不可※選択項目!$L$15,VLOOKUP('新規登録用（本体）'!U384,※編集不可※選択項目!$P$14:$R$25,3,TRUE),AQ384)</f>
        <v/>
      </c>
      <c r="AQ384" s="224" t="str">
        <f>IF(BR384=※編集不可※選択項目!$L$27,VLOOKUP('新規登録用（本体）'!U384,※編集不可※選択項目!$P$26:$R$41,3,TRUE),AR384)</f>
        <v/>
      </c>
      <c r="AR384" s="224" t="str">
        <f>IF(BR384=※編集不可※選択項目!$L$43,VLOOKUP('新規登録用（本体）'!U384,※編集不可※選択項目!$P$42:$R$46,3,TRUE),AS384)</f>
        <v/>
      </c>
      <c r="AS384" s="224" t="str">
        <f>IF(BR384=※編集不可※選択項目!$L$48,VLOOKUP('新規登録用（本体）'!U384,※編集不可※選択項目!$P$47:$R$51,3,TRUE),"")</f>
        <v/>
      </c>
      <c r="AT384" s="225">
        <f>IFERROR(VLOOKUP(Y384&amp;G384&amp;H384,※編集不可※選択項目!X:Y,2,FALSE),0)</f>
        <v>0</v>
      </c>
      <c r="AU384" s="224">
        <f t="shared" si="139"/>
        <v>0</v>
      </c>
      <c r="AV384" s="224">
        <f>IFERROR(INDEX(※編集不可※選択項目!$S$3:$S$51,MATCH(BQ384,※編集不可※選択項目!$T$3:$T$51,0)),0)</f>
        <v>0</v>
      </c>
      <c r="AW384" s="224" t="str">
        <f t="shared" si="146"/>
        <v/>
      </c>
      <c r="AX384" s="224" t="str">
        <f>IF(BR384=※編集不可※選択項目!$L$3,VLOOKUP('新規登録用（本体）'!U384,※編集不可※選択項目!$P$2:$S$13,4,TRUE),AY384)</f>
        <v/>
      </c>
      <c r="AY384" s="224" t="str">
        <f>IF(BR384=※編集不可※選択項目!$L$15,VLOOKUP('新規登録用（本体）'!U384,※編集不可※選択項目!$P$14:$S$25,4,TRUE),AZ384)</f>
        <v/>
      </c>
      <c r="AZ384" s="224" t="str">
        <f>IF(BR384=※編集不可※選択項目!$L$27,VLOOKUP('新規登録用（本体）'!U384,※編集不可※選択項目!$P$26:$S$41,4,TRUE),BA384)</f>
        <v/>
      </c>
      <c r="BA384" s="224" t="str">
        <f>IF(BR384=※編集不可※選択項目!$L$43,VLOOKUP('新規登録用（本体）'!U384,※編集不可※選択項目!$P$42:$S$46,4,TRUE),BB384)</f>
        <v/>
      </c>
      <c r="BB384" s="224" t="str">
        <f>IF(BR384=※編集不可※選択項目!$L$48,VLOOKUP('新規登録用（本体）'!U384,※編集不可※選択項目!$P$47:$S$51,4,TRUE),"")</f>
        <v/>
      </c>
      <c r="BC384" s="225">
        <f>IFERROR(VLOOKUP(Y384&amp;G384&amp;H384,※編集不可※選択項目!X:Y,2,FALSE),0)</f>
        <v>0</v>
      </c>
      <c r="BD384" s="225">
        <f t="shared" si="140"/>
        <v>0</v>
      </c>
      <c r="BE384" s="225"/>
      <c r="BF384" s="225"/>
      <c r="BG384" s="225"/>
      <c r="BH384" s="225" t="str">
        <f t="shared" si="147"/>
        <v/>
      </c>
      <c r="BI384" s="226">
        <f t="shared" si="148"/>
        <v>0</v>
      </c>
      <c r="BJ384" s="226">
        <f t="shared" si="149"/>
        <v>0</v>
      </c>
      <c r="BK384" s="262">
        <f t="shared" si="143"/>
        <v>0</v>
      </c>
      <c r="BL384" s="226">
        <f t="shared" si="132"/>
        <v>0</v>
      </c>
      <c r="BM384" s="226" t="str">
        <f t="shared" si="150"/>
        <v/>
      </c>
      <c r="BN384" s="227">
        <f t="shared" si="151"/>
        <v>0</v>
      </c>
      <c r="BO384" s="227">
        <f t="shared" si="133"/>
        <v>0</v>
      </c>
      <c r="BP384" s="208" t="str">
        <f t="shared" si="134"/>
        <v>＜従来枠＞0 ＜トップ性能枠＞0</v>
      </c>
      <c r="BQ384" s="208" t="str">
        <f>'新規登録用（本体）'!G384&amp;'新規登録用（本体）'!H384&amp;'新規登録用（本体）'!I384</f>
        <v/>
      </c>
      <c r="BR384" s="126" t="str">
        <f t="shared" si="152"/>
        <v/>
      </c>
      <c r="BS384" s="208" t="str">
        <f t="shared" si="153"/>
        <v/>
      </c>
      <c r="BT384" s="227">
        <f t="shared" si="141"/>
        <v>0</v>
      </c>
    </row>
    <row r="385" spans="1:72" s="208" customFormat="1" ht="25.35" customHeight="1" x14ac:dyDescent="0.2">
      <c r="A385" s="210">
        <f t="shared" si="135"/>
        <v>374</v>
      </c>
      <c r="B385" s="171" t="str">
        <f t="shared" si="131"/>
        <v/>
      </c>
      <c r="C385" s="44"/>
      <c r="D385" s="17" t="str">
        <f t="shared" si="136"/>
        <v/>
      </c>
      <c r="E385" s="17" t="str">
        <f t="shared" si="137"/>
        <v/>
      </c>
      <c r="F385" s="97"/>
      <c r="G385" s="16"/>
      <c r="H385" s="15"/>
      <c r="I385" s="17" t="str">
        <f>IF(OR(G385="",H385="",U385=""),"",IFERROR(VLOOKUP(G385&amp;H385&amp;U385,※編集不可※選択項目!$M$3:$R$51,5,FALSE),"該当なし"))</f>
        <v/>
      </c>
      <c r="J385" s="97"/>
      <c r="K385" s="15"/>
      <c r="L385" s="248"/>
      <c r="M385" s="15"/>
      <c r="N385" s="97"/>
      <c r="O385" s="97"/>
      <c r="P385" s="97"/>
      <c r="Q385" s="97"/>
      <c r="R385" s="97"/>
      <c r="S385" s="18" t="str">
        <f t="shared" si="144"/>
        <v/>
      </c>
      <c r="T385" s="15"/>
      <c r="U385" s="15"/>
      <c r="V385" s="15"/>
      <c r="W385" s="15"/>
      <c r="X385" s="15"/>
      <c r="Y385" s="15"/>
      <c r="Z385" s="16"/>
      <c r="AA385" s="16"/>
      <c r="AB385" s="101" t="str">
        <f>IF($C385&lt;&gt;"",※編集不可※選択項目!$J$2,"")</f>
        <v/>
      </c>
      <c r="AC385" s="23"/>
      <c r="AD385" s="97"/>
      <c r="AE385" s="99"/>
      <c r="AF385" s="201" t="str">
        <f t="shared" si="142"/>
        <v>-</v>
      </c>
      <c r="AG385" s="219"/>
      <c r="AH385" s="220"/>
      <c r="AI385" s="121" t="str">
        <f t="shared" si="138"/>
        <v/>
      </c>
      <c r="AJ385" s="221"/>
      <c r="AK385" s="222"/>
      <c r="AL385" s="223"/>
      <c r="AM385" s="224">
        <f>IFERROR(INDEX(※編集不可※選択項目!$R$3:$R$51,MATCH(BQ385,※編集不可※選択項目!$T$3:$T$51,0)),0)</f>
        <v>0</v>
      </c>
      <c r="AN385" s="224" t="str">
        <f t="shared" si="145"/>
        <v/>
      </c>
      <c r="AO385" s="224" t="str">
        <f>IF(BR385=※編集不可※選択項目!$L$3,VLOOKUP('新規登録用（本体）'!U385,※編集不可※選択項目!$P$2:$R$13,3,TRUE),AP385)</f>
        <v/>
      </c>
      <c r="AP385" s="224" t="str">
        <f>IF(BR385=※編集不可※選択項目!$L$15,VLOOKUP('新規登録用（本体）'!U385,※編集不可※選択項目!$P$14:$R$25,3,TRUE),AQ385)</f>
        <v/>
      </c>
      <c r="AQ385" s="224" t="str">
        <f>IF(BR385=※編集不可※選択項目!$L$27,VLOOKUP('新規登録用（本体）'!U385,※編集不可※選択項目!$P$26:$R$41,3,TRUE),AR385)</f>
        <v/>
      </c>
      <c r="AR385" s="224" t="str">
        <f>IF(BR385=※編集不可※選択項目!$L$43,VLOOKUP('新規登録用（本体）'!U385,※編集不可※選択項目!$P$42:$R$46,3,TRUE),AS385)</f>
        <v/>
      </c>
      <c r="AS385" s="224" t="str">
        <f>IF(BR385=※編集不可※選択項目!$L$48,VLOOKUP('新規登録用（本体）'!U385,※編集不可※選択項目!$P$47:$R$51,3,TRUE),"")</f>
        <v/>
      </c>
      <c r="AT385" s="225">
        <f>IFERROR(VLOOKUP(Y385&amp;G385&amp;H385,※編集不可※選択項目!X:Y,2,FALSE),0)</f>
        <v>0</v>
      </c>
      <c r="AU385" s="224">
        <f t="shared" si="139"/>
        <v>0</v>
      </c>
      <c r="AV385" s="224">
        <f>IFERROR(INDEX(※編集不可※選択項目!$S$3:$S$51,MATCH(BQ385,※編集不可※選択項目!$T$3:$T$51,0)),0)</f>
        <v>0</v>
      </c>
      <c r="AW385" s="224" t="str">
        <f t="shared" si="146"/>
        <v/>
      </c>
      <c r="AX385" s="224" t="str">
        <f>IF(BR385=※編集不可※選択項目!$L$3,VLOOKUP('新規登録用（本体）'!U385,※編集不可※選択項目!$P$2:$S$13,4,TRUE),AY385)</f>
        <v/>
      </c>
      <c r="AY385" s="224" t="str">
        <f>IF(BR385=※編集不可※選択項目!$L$15,VLOOKUP('新規登録用（本体）'!U385,※編集不可※選択項目!$P$14:$S$25,4,TRUE),AZ385)</f>
        <v/>
      </c>
      <c r="AZ385" s="224" t="str">
        <f>IF(BR385=※編集不可※選択項目!$L$27,VLOOKUP('新規登録用（本体）'!U385,※編集不可※選択項目!$P$26:$S$41,4,TRUE),BA385)</f>
        <v/>
      </c>
      <c r="BA385" s="224" t="str">
        <f>IF(BR385=※編集不可※選択項目!$L$43,VLOOKUP('新規登録用（本体）'!U385,※編集不可※選択項目!$P$42:$S$46,4,TRUE),BB385)</f>
        <v/>
      </c>
      <c r="BB385" s="224" t="str">
        <f>IF(BR385=※編集不可※選択項目!$L$48,VLOOKUP('新規登録用（本体）'!U385,※編集不可※選択項目!$P$47:$S$51,4,TRUE),"")</f>
        <v/>
      </c>
      <c r="BC385" s="225">
        <f>IFERROR(VLOOKUP(Y385&amp;G385&amp;H385,※編集不可※選択項目!X:Y,2,FALSE),0)</f>
        <v>0</v>
      </c>
      <c r="BD385" s="225">
        <f t="shared" si="140"/>
        <v>0</v>
      </c>
      <c r="BE385" s="225"/>
      <c r="BF385" s="225"/>
      <c r="BG385" s="225"/>
      <c r="BH385" s="225" t="str">
        <f t="shared" si="147"/>
        <v/>
      </c>
      <c r="BI385" s="226">
        <f t="shared" si="148"/>
        <v>0</v>
      </c>
      <c r="BJ385" s="226">
        <f t="shared" si="149"/>
        <v>0</v>
      </c>
      <c r="BK385" s="262">
        <f t="shared" si="143"/>
        <v>0</v>
      </c>
      <c r="BL385" s="226">
        <f t="shared" si="132"/>
        <v>0</v>
      </c>
      <c r="BM385" s="226" t="str">
        <f t="shared" si="150"/>
        <v/>
      </c>
      <c r="BN385" s="227">
        <f t="shared" si="151"/>
        <v>0</v>
      </c>
      <c r="BO385" s="227">
        <f t="shared" si="133"/>
        <v>0</v>
      </c>
      <c r="BP385" s="208" t="str">
        <f t="shared" si="134"/>
        <v>＜従来枠＞0 ＜トップ性能枠＞0</v>
      </c>
      <c r="BQ385" s="208" t="str">
        <f>'新規登録用（本体）'!G385&amp;'新規登録用（本体）'!H385&amp;'新規登録用（本体）'!I385</f>
        <v/>
      </c>
      <c r="BR385" s="126" t="str">
        <f t="shared" si="152"/>
        <v/>
      </c>
      <c r="BS385" s="208" t="str">
        <f t="shared" si="153"/>
        <v/>
      </c>
      <c r="BT385" s="227">
        <f t="shared" si="141"/>
        <v>0</v>
      </c>
    </row>
    <row r="386" spans="1:72" s="208" customFormat="1" ht="25.35" customHeight="1" x14ac:dyDescent="0.2">
      <c r="A386" s="210">
        <f t="shared" si="135"/>
        <v>375</v>
      </c>
      <c r="B386" s="171" t="str">
        <f t="shared" si="131"/>
        <v/>
      </c>
      <c r="C386" s="44"/>
      <c r="D386" s="17" t="str">
        <f t="shared" si="136"/>
        <v/>
      </c>
      <c r="E386" s="17" t="str">
        <f t="shared" si="137"/>
        <v/>
      </c>
      <c r="F386" s="97"/>
      <c r="G386" s="16"/>
      <c r="H386" s="15"/>
      <c r="I386" s="17" t="str">
        <f>IF(OR(G386="",H386="",U386=""),"",IFERROR(VLOOKUP(G386&amp;H386&amp;U386,※編集不可※選択項目!$M$3:$R$51,5,FALSE),"該当なし"))</f>
        <v/>
      </c>
      <c r="J386" s="97"/>
      <c r="K386" s="15"/>
      <c r="L386" s="248"/>
      <c r="M386" s="15"/>
      <c r="N386" s="97"/>
      <c r="O386" s="97"/>
      <c r="P386" s="97"/>
      <c r="Q386" s="97"/>
      <c r="R386" s="97"/>
      <c r="S386" s="18" t="str">
        <f t="shared" si="144"/>
        <v/>
      </c>
      <c r="T386" s="15"/>
      <c r="U386" s="15"/>
      <c r="V386" s="15"/>
      <c r="W386" s="15"/>
      <c r="X386" s="15"/>
      <c r="Y386" s="15"/>
      <c r="Z386" s="16"/>
      <c r="AA386" s="16"/>
      <c r="AB386" s="101" t="str">
        <f>IF($C386&lt;&gt;"",※編集不可※選択項目!$J$2,"")</f>
        <v/>
      </c>
      <c r="AC386" s="23"/>
      <c r="AD386" s="97"/>
      <c r="AE386" s="99"/>
      <c r="AF386" s="201" t="str">
        <f t="shared" si="142"/>
        <v>-</v>
      </c>
      <c r="AG386" s="219"/>
      <c r="AH386" s="220"/>
      <c r="AI386" s="121" t="str">
        <f t="shared" si="138"/>
        <v/>
      </c>
      <c r="AJ386" s="221"/>
      <c r="AK386" s="222"/>
      <c r="AL386" s="223"/>
      <c r="AM386" s="224">
        <f>IFERROR(INDEX(※編集不可※選択項目!$R$3:$R$51,MATCH(BQ386,※編集不可※選択項目!$T$3:$T$51,0)),0)</f>
        <v>0</v>
      </c>
      <c r="AN386" s="224" t="str">
        <f t="shared" si="145"/>
        <v/>
      </c>
      <c r="AO386" s="224" t="str">
        <f>IF(BR386=※編集不可※選択項目!$L$3,VLOOKUP('新規登録用（本体）'!U386,※編集不可※選択項目!$P$2:$R$13,3,TRUE),AP386)</f>
        <v/>
      </c>
      <c r="AP386" s="224" t="str">
        <f>IF(BR386=※編集不可※選択項目!$L$15,VLOOKUP('新規登録用（本体）'!U386,※編集不可※選択項目!$P$14:$R$25,3,TRUE),AQ386)</f>
        <v/>
      </c>
      <c r="AQ386" s="224" t="str">
        <f>IF(BR386=※編集不可※選択項目!$L$27,VLOOKUP('新規登録用（本体）'!U386,※編集不可※選択項目!$P$26:$R$41,3,TRUE),AR386)</f>
        <v/>
      </c>
      <c r="AR386" s="224" t="str">
        <f>IF(BR386=※編集不可※選択項目!$L$43,VLOOKUP('新規登録用（本体）'!U386,※編集不可※選択項目!$P$42:$R$46,3,TRUE),AS386)</f>
        <v/>
      </c>
      <c r="AS386" s="224" t="str">
        <f>IF(BR386=※編集不可※選択項目!$L$48,VLOOKUP('新規登録用（本体）'!U386,※編集不可※選択項目!$P$47:$R$51,3,TRUE),"")</f>
        <v/>
      </c>
      <c r="AT386" s="225">
        <f>IFERROR(VLOOKUP(Y386&amp;G386&amp;H386,※編集不可※選択項目!X:Y,2,FALSE),0)</f>
        <v>0</v>
      </c>
      <c r="AU386" s="224">
        <f t="shared" si="139"/>
        <v>0</v>
      </c>
      <c r="AV386" s="224">
        <f>IFERROR(INDEX(※編集不可※選択項目!$S$3:$S$51,MATCH(BQ386,※編集不可※選択項目!$T$3:$T$51,0)),0)</f>
        <v>0</v>
      </c>
      <c r="AW386" s="224" t="str">
        <f t="shared" si="146"/>
        <v/>
      </c>
      <c r="AX386" s="224" t="str">
        <f>IF(BR386=※編集不可※選択項目!$L$3,VLOOKUP('新規登録用（本体）'!U386,※編集不可※選択項目!$P$2:$S$13,4,TRUE),AY386)</f>
        <v/>
      </c>
      <c r="AY386" s="224" t="str">
        <f>IF(BR386=※編集不可※選択項目!$L$15,VLOOKUP('新規登録用（本体）'!U386,※編集不可※選択項目!$P$14:$S$25,4,TRUE),AZ386)</f>
        <v/>
      </c>
      <c r="AZ386" s="224" t="str">
        <f>IF(BR386=※編集不可※選択項目!$L$27,VLOOKUP('新規登録用（本体）'!U386,※編集不可※選択項目!$P$26:$S$41,4,TRUE),BA386)</f>
        <v/>
      </c>
      <c r="BA386" s="224" t="str">
        <f>IF(BR386=※編集不可※選択項目!$L$43,VLOOKUP('新規登録用（本体）'!U386,※編集不可※選択項目!$P$42:$S$46,4,TRUE),BB386)</f>
        <v/>
      </c>
      <c r="BB386" s="224" t="str">
        <f>IF(BR386=※編集不可※選択項目!$L$48,VLOOKUP('新規登録用（本体）'!U386,※編集不可※選択項目!$P$47:$S$51,4,TRUE),"")</f>
        <v/>
      </c>
      <c r="BC386" s="225">
        <f>IFERROR(VLOOKUP(Y386&amp;G386&amp;H386,※編集不可※選択項目!X:Y,2,FALSE),0)</f>
        <v>0</v>
      </c>
      <c r="BD386" s="225">
        <f t="shared" si="140"/>
        <v>0</v>
      </c>
      <c r="BE386" s="225"/>
      <c r="BF386" s="225"/>
      <c r="BG386" s="225"/>
      <c r="BH386" s="225" t="str">
        <f t="shared" si="147"/>
        <v/>
      </c>
      <c r="BI386" s="226">
        <f t="shared" si="148"/>
        <v>0</v>
      </c>
      <c r="BJ386" s="226">
        <f t="shared" si="149"/>
        <v>0</v>
      </c>
      <c r="BK386" s="262">
        <f t="shared" si="143"/>
        <v>0</v>
      </c>
      <c r="BL386" s="226">
        <f t="shared" si="132"/>
        <v>0</v>
      </c>
      <c r="BM386" s="226" t="str">
        <f t="shared" si="150"/>
        <v/>
      </c>
      <c r="BN386" s="227">
        <f t="shared" si="151"/>
        <v>0</v>
      </c>
      <c r="BO386" s="227">
        <f t="shared" si="133"/>
        <v>0</v>
      </c>
      <c r="BP386" s="208" t="str">
        <f t="shared" si="134"/>
        <v>＜従来枠＞0 ＜トップ性能枠＞0</v>
      </c>
      <c r="BQ386" s="208" t="str">
        <f>'新規登録用（本体）'!G386&amp;'新規登録用（本体）'!H386&amp;'新規登録用（本体）'!I386</f>
        <v/>
      </c>
      <c r="BR386" s="126" t="str">
        <f t="shared" si="152"/>
        <v/>
      </c>
      <c r="BS386" s="208" t="str">
        <f t="shared" si="153"/>
        <v/>
      </c>
      <c r="BT386" s="227">
        <f t="shared" si="141"/>
        <v>0</v>
      </c>
    </row>
    <row r="387" spans="1:72" s="208" customFormat="1" ht="25.35" customHeight="1" x14ac:dyDescent="0.2">
      <c r="A387" s="210">
        <f t="shared" si="135"/>
        <v>376</v>
      </c>
      <c r="B387" s="171" t="str">
        <f t="shared" si="131"/>
        <v/>
      </c>
      <c r="C387" s="44"/>
      <c r="D387" s="17" t="str">
        <f t="shared" si="136"/>
        <v/>
      </c>
      <c r="E387" s="17" t="str">
        <f t="shared" si="137"/>
        <v/>
      </c>
      <c r="F387" s="97"/>
      <c r="G387" s="16"/>
      <c r="H387" s="15"/>
      <c r="I387" s="17" t="str">
        <f>IF(OR(G387="",H387="",U387=""),"",IFERROR(VLOOKUP(G387&amp;H387&amp;U387,※編集不可※選択項目!$M$3:$R$51,5,FALSE),"該当なし"))</f>
        <v/>
      </c>
      <c r="J387" s="97"/>
      <c r="K387" s="15"/>
      <c r="L387" s="248"/>
      <c r="M387" s="15"/>
      <c r="N387" s="97"/>
      <c r="O387" s="97"/>
      <c r="P387" s="97"/>
      <c r="Q387" s="97"/>
      <c r="R387" s="97"/>
      <c r="S387" s="18" t="str">
        <f t="shared" si="144"/>
        <v/>
      </c>
      <c r="T387" s="15"/>
      <c r="U387" s="15"/>
      <c r="V387" s="15"/>
      <c r="W387" s="15"/>
      <c r="X387" s="15"/>
      <c r="Y387" s="15"/>
      <c r="Z387" s="16"/>
      <c r="AA387" s="16"/>
      <c r="AB387" s="101" t="str">
        <f>IF($C387&lt;&gt;"",※編集不可※選択項目!$J$2,"")</f>
        <v/>
      </c>
      <c r="AC387" s="23"/>
      <c r="AD387" s="97"/>
      <c r="AE387" s="99"/>
      <c r="AF387" s="201" t="str">
        <f t="shared" si="142"/>
        <v>-</v>
      </c>
      <c r="AG387" s="219"/>
      <c r="AH387" s="220"/>
      <c r="AI387" s="121" t="str">
        <f t="shared" si="138"/>
        <v/>
      </c>
      <c r="AJ387" s="221"/>
      <c r="AK387" s="222"/>
      <c r="AL387" s="223"/>
      <c r="AM387" s="224">
        <f>IFERROR(INDEX(※編集不可※選択項目!$R$3:$R$51,MATCH(BQ387,※編集不可※選択項目!$T$3:$T$51,0)),0)</f>
        <v>0</v>
      </c>
      <c r="AN387" s="224" t="str">
        <f t="shared" si="145"/>
        <v/>
      </c>
      <c r="AO387" s="224" t="str">
        <f>IF(BR387=※編集不可※選択項目!$L$3,VLOOKUP('新規登録用（本体）'!U387,※編集不可※選択項目!$P$2:$R$13,3,TRUE),AP387)</f>
        <v/>
      </c>
      <c r="AP387" s="224" t="str">
        <f>IF(BR387=※編集不可※選択項目!$L$15,VLOOKUP('新規登録用（本体）'!U387,※編集不可※選択項目!$P$14:$R$25,3,TRUE),AQ387)</f>
        <v/>
      </c>
      <c r="AQ387" s="224" t="str">
        <f>IF(BR387=※編集不可※選択項目!$L$27,VLOOKUP('新規登録用（本体）'!U387,※編集不可※選択項目!$P$26:$R$41,3,TRUE),AR387)</f>
        <v/>
      </c>
      <c r="AR387" s="224" t="str">
        <f>IF(BR387=※編集不可※選択項目!$L$43,VLOOKUP('新規登録用（本体）'!U387,※編集不可※選択項目!$P$42:$R$46,3,TRUE),AS387)</f>
        <v/>
      </c>
      <c r="AS387" s="224" t="str">
        <f>IF(BR387=※編集不可※選択項目!$L$48,VLOOKUP('新規登録用（本体）'!U387,※編集不可※選択項目!$P$47:$R$51,3,TRUE),"")</f>
        <v/>
      </c>
      <c r="AT387" s="225">
        <f>IFERROR(VLOOKUP(Y387&amp;G387&amp;H387,※編集不可※選択項目!X:Y,2,FALSE),0)</f>
        <v>0</v>
      </c>
      <c r="AU387" s="224">
        <f t="shared" si="139"/>
        <v>0</v>
      </c>
      <c r="AV387" s="224">
        <f>IFERROR(INDEX(※編集不可※選択項目!$S$3:$S$51,MATCH(BQ387,※編集不可※選択項目!$T$3:$T$51,0)),0)</f>
        <v>0</v>
      </c>
      <c r="AW387" s="224" t="str">
        <f t="shared" si="146"/>
        <v/>
      </c>
      <c r="AX387" s="224" t="str">
        <f>IF(BR387=※編集不可※選択項目!$L$3,VLOOKUP('新規登録用（本体）'!U387,※編集不可※選択項目!$P$2:$S$13,4,TRUE),AY387)</f>
        <v/>
      </c>
      <c r="AY387" s="224" t="str">
        <f>IF(BR387=※編集不可※選択項目!$L$15,VLOOKUP('新規登録用（本体）'!U387,※編集不可※選択項目!$P$14:$S$25,4,TRUE),AZ387)</f>
        <v/>
      </c>
      <c r="AZ387" s="224" t="str">
        <f>IF(BR387=※編集不可※選択項目!$L$27,VLOOKUP('新規登録用（本体）'!U387,※編集不可※選択項目!$P$26:$S$41,4,TRUE),BA387)</f>
        <v/>
      </c>
      <c r="BA387" s="224" t="str">
        <f>IF(BR387=※編集不可※選択項目!$L$43,VLOOKUP('新規登録用（本体）'!U387,※編集不可※選択項目!$P$42:$S$46,4,TRUE),BB387)</f>
        <v/>
      </c>
      <c r="BB387" s="224" t="str">
        <f>IF(BR387=※編集不可※選択項目!$L$48,VLOOKUP('新規登録用（本体）'!U387,※編集不可※選択項目!$P$47:$S$51,4,TRUE),"")</f>
        <v/>
      </c>
      <c r="BC387" s="225">
        <f>IFERROR(VLOOKUP(Y387&amp;G387&amp;H387,※編集不可※選択項目!X:Y,2,FALSE),0)</f>
        <v>0</v>
      </c>
      <c r="BD387" s="225">
        <f t="shared" si="140"/>
        <v>0</v>
      </c>
      <c r="BE387" s="225"/>
      <c r="BF387" s="225"/>
      <c r="BG387" s="225"/>
      <c r="BH387" s="225" t="str">
        <f t="shared" si="147"/>
        <v/>
      </c>
      <c r="BI387" s="226">
        <f t="shared" si="148"/>
        <v>0</v>
      </c>
      <c r="BJ387" s="226">
        <f t="shared" si="149"/>
        <v>0</v>
      </c>
      <c r="BK387" s="262">
        <f t="shared" si="143"/>
        <v>0</v>
      </c>
      <c r="BL387" s="226">
        <f t="shared" si="132"/>
        <v>0</v>
      </c>
      <c r="BM387" s="226" t="str">
        <f t="shared" si="150"/>
        <v/>
      </c>
      <c r="BN387" s="227">
        <f t="shared" si="151"/>
        <v>0</v>
      </c>
      <c r="BO387" s="227">
        <f t="shared" si="133"/>
        <v>0</v>
      </c>
      <c r="BP387" s="208" t="str">
        <f t="shared" si="134"/>
        <v>＜従来枠＞0 ＜トップ性能枠＞0</v>
      </c>
      <c r="BQ387" s="208" t="str">
        <f>'新規登録用（本体）'!G387&amp;'新規登録用（本体）'!H387&amp;'新規登録用（本体）'!I387</f>
        <v/>
      </c>
      <c r="BR387" s="126" t="str">
        <f t="shared" si="152"/>
        <v/>
      </c>
      <c r="BS387" s="208" t="str">
        <f t="shared" si="153"/>
        <v/>
      </c>
      <c r="BT387" s="227">
        <f t="shared" si="141"/>
        <v>0</v>
      </c>
    </row>
    <row r="388" spans="1:72" s="208" customFormat="1" ht="25.35" customHeight="1" x14ac:dyDescent="0.2">
      <c r="A388" s="210">
        <f t="shared" si="135"/>
        <v>377</v>
      </c>
      <c r="B388" s="171" t="str">
        <f t="shared" si="131"/>
        <v/>
      </c>
      <c r="C388" s="44"/>
      <c r="D388" s="17" t="str">
        <f t="shared" si="136"/>
        <v/>
      </c>
      <c r="E388" s="17" t="str">
        <f t="shared" si="137"/>
        <v/>
      </c>
      <c r="F388" s="97"/>
      <c r="G388" s="16"/>
      <c r="H388" s="15"/>
      <c r="I388" s="17" t="str">
        <f>IF(OR(G388="",H388="",U388=""),"",IFERROR(VLOOKUP(G388&amp;H388&amp;U388,※編集不可※選択項目!$M$3:$R$51,5,FALSE),"該当なし"))</f>
        <v/>
      </c>
      <c r="J388" s="97"/>
      <c r="K388" s="15"/>
      <c r="L388" s="248"/>
      <c r="M388" s="15"/>
      <c r="N388" s="97"/>
      <c r="O388" s="97"/>
      <c r="P388" s="97"/>
      <c r="Q388" s="97"/>
      <c r="R388" s="97"/>
      <c r="S388" s="18" t="str">
        <f t="shared" si="144"/>
        <v/>
      </c>
      <c r="T388" s="15"/>
      <c r="U388" s="15"/>
      <c r="V388" s="15"/>
      <c r="W388" s="15"/>
      <c r="X388" s="15"/>
      <c r="Y388" s="15"/>
      <c r="Z388" s="16"/>
      <c r="AA388" s="16"/>
      <c r="AB388" s="101" t="str">
        <f>IF($C388&lt;&gt;"",※編集不可※選択項目!$J$2,"")</f>
        <v/>
      </c>
      <c r="AC388" s="23"/>
      <c r="AD388" s="97"/>
      <c r="AE388" s="99"/>
      <c r="AF388" s="201" t="str">
        <f t="shared" si="142"/>
        <v>-</v>
      </c>
      <c r="AG388" s="219"/>
      <c r="AH388" s="220"/>
      <c r="AI388" s="121" t="str">
        <f t="shared" si="138"/>
        <v/>
      </c>
      <c r="AJ388" s="221"/>
      <c r="AK388" s="222"/>
      <c r="AL388" s="223"/>
      <c r="AM388" s="224">
        <f>IFERROR(INDEX(※編集不可※選択項目!$R$3:$R$51,MATCH(BQ388,※編集不可※選択項目!$T$3:$T$51,0)),0)</f>
        <v>0</v>
      </c>
      <c r="AN388" s="224" t="str">
        <f t="shared" si="145"/>
        <v/>
      </c>
      <c r="AO388" s="224" t="str">
        <f>IF(BR388=※編集不可※選択項目!$L$3,VLOOKUP('新規登録用（本体）'!U388,※編集不可※選択項目!$P$2:$R$13,3,TRUE),AP388)</f>
        <v/>
      </c>
      <c r="AP388" s="224" t="str">
        <f>IF(BR388=※編集不可※選択項目!$L$15,VLOOKUP('新規登録用（本体）'!U388,※編集不可※選択項目!$P$14:$R$25,3,TRUE),AQ388)</f>
        <v/>
      </c>
      <c r="AQ388" s="224" t="str">
        <f>IF(BR388=※編集不可※選択項目!$L$27,VLOOKUP('新規登録用（本体）'!U388,※編集不可※選択項目!$P$26:$R$41,3,TRUE),AR388)</f>
        <v/>
      </c>
      <c r="AR388" s="224" t="str">
        <f>IF(BR388=※編集不可※選択項目!$L$43,VLOOKUP('新規登録用（本体）'!U388,※編集不可※選択項目!$P$42:$R$46,3,TRUE),AS388)</f>
        <v/>
      </c>
      <c r="AS388" s="224" t="str">
        <f>IF(BR388=※編集不可※選択項目!$L$48,VLOOKUP('新規登録用（本体）'!U388,※編集不可※選択項目!$P$47:$R$51,3,TRUE),"")</f>
        <v/>
      </c>
      <c r="AT388" s="225">
        <f>IFERROR(VLOOKUP(Y388&amp;G388&amp;H388,※編集不可※選択項目!X:Y,2,FALSE),0)</f>
        <v>0</v>
      </c>
      <c r="AU388" s="224">
        <f t="shared" si="139"/>
        <v>0</v>
      </c>
      <c r="AV388" s="224">
        <f>IFERROR(INDEX(※編集不可※選択項目!$S$3:$S$51,MATCH(BQ388,※編集不可※選択項目!$T$3:$T$51,0)),0)</f>
        <v>0</v>
      </c>
      <c r="AW388" s="224" t="str">
        <f t="shared" si="146"/>
        <v/>
      </c>
      <c r="AX388" s="224" t="str">
        <f>IF(BR388=※編集不可※選択項目!$L$3,VLOOKUP('新規登録用（本体）'!U388,※編集不可※選択項目!$P$2:$S$13,4,TRUE),AY388)</f>
        <v/>
      </c>
      <c r="AY388" s="224" t="str">
        <f>IF(BR388=※編集不可※選択項目!$L$15,VLOOKUP('新規登録用（本体）'!U388,※編集不可※選択項目!$P$14:$S$25,4,TRUE),AZ388)</f>
        <v/>
      </c>
      <c r="AZ388" s="224" t="str">
        <f>IF(BR388=※編集不可※選択項目!$L$27,VLOOKUP('新規登録用（本体）'!U388,※編集不可※選択項目!$P$26:$S$41,4,TRUE),BA388)</f>
        <v/>
      </c>
      <c r="BA388" s="224" t="str">
        <f>IF(BR388=※編集不可※選択項目!$L$43,VLOOKUP('新規登録用（本体）'!U388,※編集不可※選択項目!$P$42:$S$46,4,TRUE),BB388)</f>
        <v/>
      </c>
      <c r="BB388" s="224" t="str">
        <f>IF(BR388=※編集不可※選択項目!$L$48,VLOOKUP('新規登録用（本体）'!U388,※編集不可※選択項目!$P$47:$S$51,4,TRUE),"")</f>
        <v/>
      </c>
      <c r="BC388" s="225">
        <f>IFERROR(VLOOKUP(Y388&amp;G388&amp;H388,※編集不可※選択項目!X:Y,2,FALSE),0)</f>
        <v>0</v>
      </c>
      <c r="BD388" s="225">
        <f t="shared" si="140"/>
        <v>0</v>
      </c>
      <c r="BE388" s="225"/>
      <c r="BF388" s="225"/>
      <c r="BG388" s="225"/>
      <c r="BH388" s="225" t="str">
        <f t="shared" si="147"/>
        <v/>
      </c>
      <c r="BI388" s="226">
        <f t="shared" si="148"/>
        <v>0</v>
      </c>
      <c r="BJ388" s="226">
        <f t="shared" si="149"/>
        <v>0</v>
      </c>
      <c r="BK388" s="262">
        <f t="shared" si="143"/>
        <v>0</v>
      </c>
      <c r="BL388" s="226">
        <f t="shared" si="132"/>
        <v>0</v>
      </c>
      <c r="BM388" s="226" t="str">
        <f t="shared" si="150"/>
        <v/>
      </c>
      <c r="BN388" s="227">
        <f t="shared" si="151"/>
        <v>0</v>
      </c>
      <c r="BO388" s="227">
        <f t="shared" si="133"/>
        <v>0</v>
      </c>
      <c r="BP388" s="208" t="str">
        <f t="shared" si="134"/>
        <v>＜従来枠＞0 ＜トップ性能枠＞0</v>
      </c>
      <c r="BQ388" s="208" t="str">
        <f>'新規登録用（本体）'!G388&amp;'新規登録用（本体）'!H388&amp;'新規登録用（本体）'!I388</f>
        <v/>
      </c>
      <c r="BR388" s="126" t="str">
        <f t="shared" si="152"/>
        <v/>
      </c>
      <c r="BS388" s="208" t="str">
        <f t="shared" si="153"/>
        <v/>
      </c>
      <c r="BT388" s="227">
        <f t="shared" si="141"/>
        <v>0</v>
      </c>
    </row>
    <row r="389" spans="1:72" s="208" customFormat="1" ht="25.35" customHeight="1" x14ac:dyDescent="0.2">
      <c r="A389" s="210">
        <f t="shared" si="135"/>
        <v>378</v>
      </c>
      <c r="B389" s="171" t="str">
        <f t="shared" si="131"/>
        <v/>
      </c>
      <c r="C389" s="44"/>
      <c r="D389" s="17" t="str">
        <f t="shared" si="136"/>
        <v/>
      </c>
      <c r="E389" s="17" t="str">
        <f t="shared" si="137"/>
        <v/>
      </c>
      <c r="F389" s="97"/>
      <c r="G389" s="16"/>
      <c r="H389" s="15"/>
      <c r="I389" s="17" t="str">
        <f>IF(OR(G389="",H389="",U389=""),"",IFERROR(VLOOKUP(G389&amp;H389&amp;U389,※編集不可※選択項目!$M$3:$R$51,5,FALSE),"該当なし"))</f>
        <v/>
      </c>
      <c r="J389" s="97"/>
      <c r="K389" s="15"/>
      <c r="L389" s="248"/>
      <c r="M389" s="15"/>
      <c r="N389" s="97"/>
      <c r="O389" s="97"/>
      <c r="P389" s="97"/>
      <c r="Q389" s="97"/>
      <c r="R389" s="97"/>
      <c r="S389" s="18" t="str">
        <f t="shared" si="144"/>
        <v/>
      </c>
      <c r="T389" s="15"/>
      <c r="U389" s="15"/>
      <c r="V389" s="15"/>
      <c r="W389" s="15"/>
      <c r="X389" s="15"/>
      <c r="Y389" s="15"/>
      <c r="Z389" s="16"/>
      <c r="AA389" s="16"/>
      <c r="AB389" s="101" t="str">
        <f>IF($C389&lt;&gt;"",※編集不可※選択項目!$J$2,"")</f>
        <v/>
      </c>
      <c r="AC389" s="23"/>
      <c r="AD389" s="97"/>
      <c r="AE389" s="99"/>
      <c r="AF389" s="201" t="str">
        <f t="shared" si="142"/>
        <v>-</v>
      </c>
      <c r="AG389" s="219"/>
      <c r="AH389" s="220"/>
      <c r="AI389" s="121" t="str">
        <f t="shared" si="138"/>
        <v/>
      </c>
      <c r="AJ389" s="221"/>
      <c r="AK389" s="222"/>
      <c r="AL389" s="223"/>
      <c r="AM389" s="224">
        <f>IFERROR(INDEX(※編集不可※選択項目!$R$3:$R$51,MATCH(BQ389,※編集不可※選択項目!$T$3:$T$51,0)),0)</f>
        <v>0</v>
      </c>
      <c r="AN389" s="224" t="str">
        <f t="shared" si="145"/>
        <v/>
      </c>
      <c r="AO389" s="224" t="str">
        <f>IF(BR389=※編集不可※選択項目!$L$3,VLOOKUP('新規登録用（本体）'!U389,※編集不可※選択項目!$P$2:$R$13,3,TRUE),AP389)</f>
        <v/>
      </c>
      <c r="AP389" s="224" t="str">
        <f>IF(BR389=※編集不可※選択項目!$L$15,VLOOKUP('新規登録用（本体）'!U389,※編集不可※選択項目!$P$14:$R$25,3,TRUE),AQ389)</f>
        <v/>
      </c>
      <c r="AQ389" s="224" t="str">
        <f>IF(BR389=※編集不可※選択項目!$L$27,VLOOKUP('新規登録用（本体）'!U389,※編集不可※選択項目!$P$26:$R$41,3,TRUE),AR389)</f>
        <v/>
      </c>
      <c r="AR389" s="224" t="str">
        <f>IF(BR389=※編集不可※選択項目!$L$43,VLOOKUP('新規登録用（本体）'!U389,※編集不可※選択項目!$P$42:$R$46,3,TRUE),AS389)</f>
        <v/>
      </c>
      <c r="AS389" s="224" t="str">
        <f>IF(BR389=※編集不可※選択項目!$L$48,VLOOKUP('新規登録用（本体）'!U389,※編集不可※選択項目!$P$47:$R$51,3,TRUE),"")</f>
        <v/>
      </c>
      <c r="AT389" s="225">
        <f>IFERROR(VLOOKUP(Y389&amp;G389&amp;H389,※編集不可※選択項目!X:Y,2,FALSE),0)</f>
        <v>0</v>
      </c>
      <c r="AU389" s="224">
        <f t="shared" si="139"/>
        <v>0</v>
      </c>
      <c r="AV389" s="224">
        <f>IFERROR(INDEX(※編集不可※選択項目!$S$3:$S$51,MATCH(BQ389,※編集不可※選択項目!$T$3:$T$51,0)),0)</f>
        <v>0</v>
      </c>
      <c r="AW389" s="224" t="str">
        <f t="shared" si="146"/>
        <v/>
      </c>
      <c r="AX389" s="224" t="str">
        <f>IF(BR389=※編集不可※選択項目!$L$3,VLOOKUP('新規登録用（本体）'!U389,※編集不可※選択項目!$P$2:$S$13,4,TRUE),AY389)</f>
        <v/>
      </c>
      <c r="AY389" s="224" t="str">
        <f>IF(BR389=※編集不可※選択項目!$L$15,VLOOKUP('新規登録用（本体）'!U389,※編集不可※選択項目!$P$14:$S$25,4,TRUE),AZ389)</f>
        <v/>
      </c>
      <c r="AZ389" s="224" t="str">
        <f>IF(BR389=※編集不可※選択項目!$L$27,VLOOKUP('新規登録用（本体）'!U389,※編集不可※選択項目!$P$26:$S$41,4,TRUE),BA389)</f>
        <v/>
      </c>
      <c r="BA389" s="224" t="str">
        <f>IF(BR389=※編集不可※選択項目!$L$43,VLOOKUP('新規登録用（本体）'!U389,※編集不可※選択項目!$P$42:$S$46,4,TRUE),BB389)</f>
        <v/>
      </c>
      <c r="BB389" s="224" t="str">
        <f>IF(BR389=※編集不可※選択項目!$L$48,VLOOKUP('新規登録用（本体）'!U389,※編集不可※選択項目!$P$47:$S$51,4,TRUE),"")</f>
        <v/>
      </c>
      <c r="BC389" s="225">
        <f>IFERROR(VLOOKUP(Y389&amp;G389&amp;H389,※編集不可※選択項目!X:Y,2,FALSE),0)</f>
        <v>0</v>
      </c>
      <c r="BD389" s="225">
        <f t="shared" si="140"/>
        <v>0</v>
      </c>
      <c r="BE389" s="225"/>
      <c r="BF389" s="225"/>
      <c r="BG389" s="225"/>
      <c r="BH389" s="225" t="str">
        <f t="shared" si="147"/>
        <v/>
      </c>
      <c r="BI389" s="226">
        <f t="shared" si="148"/>
        <v>0</v>
      </c>
      <c r="BJ389" s="226">
        <f t="shared" si="149"/>
        <v>0</v>
      </c>
      <c r="BK389" s="262">
        <f t="shared" si="143"/>
        <v>0</v>
      </c>
      <c r="BL389" s="226">
        <f t="shared" si="132"/>
        <v>0</v>
      </c>
      <c r="BM389" s="226" t="str">
        <f t="shared" si="150"/>
        <v/>
      </c>
      <c r="BN389" s="227">
        <f t="shared" si="151"/>
        <v>0</v>
      </c>
      <c r="BO389" s="227">
        <f t="shared" si="133"/>
        <v>0</v>
      </c>
      <c r="BP389" s="208" t="str">
        <f t="shared" si="134"/>
        <v>＜従来枠＞0 ＜トップ性能枠＞0</v>
      </c>
      <c r="BQ389" s="208" t="str">
        <f>'新規登録用（本体）'!G389&amp;'新規登録用（本体）'!H389&amp;'新規登録用（本体）'!I389</f>
        <v/>
      </c>
      <c r="BR389" s="126" t="str">
        <f t="shared" si="152"/>
        <v/>
      </c>
      <c r="BS389" s="208" t="str">
        <f t="shared" si="153"/>
        <v/>
      </c>
      <c r="BT389" s="227">
        <f t="shared" si="141"/>
        <v>0</v>
      </c>
    </row>
    <row r="390" spans="1:72" s="208" customFormat="1" ht="25.35" customHeight="1" x14ac:dyDescent="0.2">
      <c r="A390" s="210">
        <f t="shared" si="135"/>
        <v>379</v>
      </c>
      <c r="B390" s="171" t="str">
        <f t="shared" si="131"/>
        <v/>
      </c>
      <c r="C390" s="44"/>
      <c r="D390" s="17" t="str">
        <f t="shared" si="136"/>
        <v/>
      </c>
      <c r="E390" s="17" t="str">
        <f t="shared" si="137"/>
        <v/>
      </c>
      <c r="F390" s="97"/>
      <c r="G390" s="16"/>
      <c r="H390" s="15"/>
      <c r="I390" s="17" t="str">
        <f>IF(OR(G390="",H390="",U390=""),"",IFERROR(VLOOKUP(G390&amp;H390&amp;U390,※編集不可※選択項目!$M$3:$R$51,5,FALSE),"該当なし"))</f>
        <v/>
      </c>
      <c r="J390" s="97"/>
      <c r="K390" s="15"/>
      <c r="L390" s="248"/>
      <c r="M390" s="15"/>
      <c r="N390" s="97"/>
      <c r="O390" s="97"/>
      <c r="P390" s="97"/>
      <c r="Q390" s="97"/>
      <c r="R390" s="97"/>
      <c r="S390" s="18" t="str">
        <f t="shared" si="144"/>
        <v/>
      </c>
      <c r="T390" s="15"/>
      <c r="U390" s="15"/>
      <c r="V390" s="15"/>
      <c r="W390" s="15"/>
      <c r="X390" s="15"/>
      <c r="Y390" s="15"/>
      <c r="Z390" s="16"/>
      <c r="AA390" s="16"/>
      <c r="AB390" s="101" t="str">
        <f>IF($C390&lt;&gt;"",※編集不可※選択項目!$J$2,"")</f>
        <v/>
      </c>
      <c r="AC390" s="23"/>
      <c r="AD390" s="97"/>
      <c r="AE390" s="99"/>
      <c r="AF390" s="201" t="str">
        <f t="shared" si="142"/>
        <v>-</v>
      </c>
      <c r="AG390" s="219"/>
      <c r="AH390" s="220"/>
      <c r="AI390" s="121" t="str">
        <f t="shared" si="138"/>
        <v/>
      </c>
      <c r="AJ390" s="221"/>
      <c r="AK390" s="222"/>
      <c r="AL390" s="223"/>
      <c r="AM390" s="224">
        <f>IFERROR(INDEX(※編集不可※選択項目!$R$3:$R$51,MATCH(BQ390,※編集不可※選択項目!$T$3:$T$51,0)),0)</f>
        <v>0</v>
      </c>
      <c r="AN390" s="224" t="str">
        <f t="shared" si="145"/>
        <v/>
      </c>
      <c r="AO390" s="224" t="str">
        <f>IF(BR390=※編集不可※選択項目!$L$3,VLOOKUP('新規登録用（本体）'!U390,※編集不可※選択項目!$P$2:$R$13,3,TRUE),AP390)</f>
        <v/>
      </c>
      <c r="AP390" s="224" t="str">
        <f>IF(BR390=※編集不可※選択項目!$L$15,VLOOKUP('新規登録用（本体）'!U390,※編集不可※選択項目!$P$14:$R$25,3,TRUE),AQ390)</f>
        <v/>
      </c>
      <c r="AQ390" s="224" t="str">
        <f>IF(BR390=※編集不可※選択項目!$L$27,VLOOKUP('新規登録用（本体）'!U390,※編集不可※選択項目!$P$26:$R$41,3,TRUE),AR390)</f>
        <v/>
      </c>
      <c r="AR390" s="224" t="str">
        <f>IF(BR390=※編集不可※選択項目!$L$43,VLOOKUP('新規登録用（本体）'!U390,※編集不可※選択項目!$P$42:$R$46,3,TRUE),AS390)</f>
        <v/>
      </c>
      <c r="AS390" s="224" t="str">
        <f>IF(BR390=※編集不可※選択項目!$L$48,VLOOKUP('新規登録用（本体）'!U390,※編集不可※選択項目!$P$47:$R$51,3,TRUE),"")</f>
        <v/>
      </c>
      <c r="AT390" s="225">
        <f>IFERROR(VLOOKUP(Y390&amp;G390&amp;H390,※編集不可※選択項目!X:Y,2,FALSE),0)</f>
        <v>0</v>
      </c>
      <c r="AU390" s="224">
        <f t="shared" si="139"/>
        <v>0</v>
      </c>
      <c r="AV390" s="224">
        <f>IFERROR(INDEX(※編集不可※選択項目!$S$3:$S$51,MATCH(BQ390,※編集不可※選択項目!$T$3:$T$51,0)),0)</f>
        <v>0</v>
      </c>
      <c r="AW390" s="224" t="str">
        <f t="shared" si="146"/>
        <v/>
      </c>
      <c r="AX390" s="224" t="str">
        <f>IF(BR390=※編集不可※選択項目!$L$3,VLOOKUP('新規登録用（本体）'!U390,※編集不可※選択項目!$P$2:$S$13,4,TRUE),AY390)</f>
        <v/>
      </c>
      <c r="AY390" s="224" t="str">
        <f>IF(BR390=※編集不可※選択項目!$L$15,VLOOKUP('新規登録用（本体）'!U390,※編集不可※選択項目!$P$14:$S$25,4,TRUE),AZ390)</f>
        <v/>
      </c>
      <c r="AZ390" s="224" t="str">
        <f>IF(BR390=※編集不可※選択項目!$L$27,VLOOKUP('新規登録用（本体）'!U390,※編集不可※選択項目!$P$26:$S$41,4,TRUE),BA390)</f>
        <v/>
      </c>
      <c r="BA390" s="224" t="str">
        <f>IF(BR390=※編集不可※選択項目!$L$43,VLOOKUP('新規登録用（本体）'!U390,※編集不可※選択項目!$P$42:$S$46,4,TRUE),BB390)</f>
        <v/>
      </c>
      <c r="BB390" s="224" t="str">
        <f>IF(BR390=※編集不可※選択項目!$L$48,VLOOKUP('新規登録用（本体）'!U390,※編集不可※選択項目!$P$47:$S$51,4,TRUE),"")</f>
        <v/>
      </c>
      <c r="BC390" s="225">
        <f>IFERROR(VLOOKUP(Y390&amp;G390&amp;H390,※編集不可※選択項目!X:Y,2,FALSE),0)</f>
        <v>0</v>
      </c>
      <c r="BD390" s="225">
        <f t="shared" si="140"/>
        <v>0</v>
      </c>
      <c r="BE390" s="225"/>
      <c r="BF390" s="225"/>
      <c r="BG390" s="225"/>
      <c r="BH390" s="225" t="str">
        <f t="shared" si="147"/>
        <v/>
      </c>
      <c r="BI390" s="226">
        <f t="shared" si="148"/>
        <v>0</v>
      </c>
      <c r="BJ390" s="226">
        <f t="shared" si="149"/>
        <v>0</v>
      </c>
      <c r="BK390" s="262">
        <f t="shared" si="143"/>
        <v>0</v>
      </c>
      <c r="BL390" s="226">
        <f t="shared" si="132"/>
        <v>0</v>
      </c>
      <c r="BM390" s="226" t="str">
        <f t="shared" si="150"/>
        <v/>
      </c>
      <c r="BN390" s="227">
        <f t="shared" si="151"/>
        <v>0</v>
      </c>
      <c r="BO390" s="227">
        <f t="shared" si="133"/>
        <v>0</v>
      </c>
      <c r="BP390" s="208" t="str">
        <f t="shared" si="134"/>
        <v>＜従来枠＞0 ＜トップ性能枠＞0</v>
      </c>
      <c r="BQ390" s="208" t="str">
        <f>'新規登録用（本体）'!G390&amp;'新規登録用（本体）'!H390&amp;'新規登録用（本体）'!I390</f>
        <v/>
      </c>
      <c r="BR390" s="126" t="str">
        <f t="shared" si="152"/>
        <v/>
      </c>
      <c r="BS390" s="208" t="str">
        <f t="shared" si="153"/>
        <v/>
      </c>
      <c r="BT390" s="227">
        <f t="shared" si="141"/>
        <v>0</v>
      </c>
    </row>
    <row r="391" spans="1:72" s="208" customFormat="1" ht="25.35" customHeight="1" x14ac:dyDescent="0.2">
      <c r="A391" s="210">
        <f t="shared" si="135"/>
        <v>380</v>
      </c>
      <c r="B391" s="171" t="str">
        <f t="shared" si="131"/>
        <v/>
      </c>
      <c r="C391" s="44"/>
      <c r="D391" s="17" t="str">
        <f t="shared" si="136"/>
        <v/>
      </c>
      <c r="E391" s="17" t="str">
        <f t="shared" si="137"/>
        <v/>
      </c>
      <c r="F391" s="97"/>
      <c r="G391" s="16"/>
      <c r="H391" s="15"/>
      <c r="I391" s="17" t="str">
        <f>IF(OR(G391="",H391="",U391=""),"",IFERROR(VLOOKUP(G391&amp;H391&amp;U391,※編集不可※選択項目!$M$3:$R$51,5,FALSE),"該当なし"))</f>
        <v/>
      </c>
      <c r="J391" s="97"/>
      <c r="K391" s="15"/>
      <c r="L391" s="248"/>
      <c r="M391" s="15"/>
      <c r="N391" s="97"/>
      <c r="O391" s="97"/>
      <c r="P391" s="97"/>
      <c r="Q391" s="97"/>
      <c r="R391" s="97"/>
      <c r="S391" s="18" t="str">
        <f t="shared" si="144"/>
        <v/>
      </c>
      <c r="T391" s="15"/>
      <c r="U391" s="15"/>
      <c r="V391" s="15"/>
      <c r="W391" s="15"/>
      <c r="X391" s="15"/>
      <c r="Y391" s="15"/>
      <c r="Z391" s="16"/>
      <c r="AA391" s="16"/>
      <c r="AB391" s="101" t="str">
        <f>IF($C391&lt;&gt;"",※編集不可※選択項目!$J$2,"")</f>
        <v/>
      </c>
      <c r="AC391" s="23"/>
      <c r="AD391" s="97"/>
      <c r="AE391" s="99"/>
      <c r="AF391" s="201" t="str">
        <f t="shared" si="142"/>
        <v>-</v>
      </c>
      <c r="AG391" s="219"/>
      <c r="AH391" s="220"/>
      <c r="AI391" s="121" t="str">
        <f t="shared" si="138"/>
        <v/>
      </c>
      <c r="AJ391" s="221"/>
      <c r="AK391" s="222"/>
      <c r="AL391" s="223"/>
      <c r="AM391" s="224">
        <f>IFERROR(INDEX(※編集不可※選択項目!$R$3:$R$51,MATCH(BQ391,※編集不可※選択項目!$T$3:$T$51,0)),0)</f>
        <v>0</v>
      </c>
      <c r="AN391" s="224" t="str">
        <f t="shared" si="145"/>
        <v/>
      </c>
      <c r="AO391" s="224" t="str">
        <f>IF(BR391=※編集不可※選択項目!$L$3,VLOOKUP('新規登録用（本体）'!U391,※編集不可※選択項目!$P$2:$R$13,3,TRUE),AP391)</f>
        <v/>
      </c>
      <c r="AP391" s="224" t="str">
        <f>IF(BR391=※編集不可※選択項目!$L$15,VLOOKUP('新規登録用（本体）'!U391,※編集不可※選択項目!$P$14:$R$25,3,TRUE),AQ391)</f>
        <v/>
      </c>
      <c r="AQ391" s="224" t="str">
        <f>IF(BR391=※編集不可※選択項目!$L$27,VLOOKUP('新規登録用（本体）'!U391,※編集不可※選択項目!$P$26:$R$41,3,TRUE),AR391)</f>
        <v/>
      </c>
      <c r="AR391" s="224" t="str">
        <f>IF(BR391=※編集不可※選択項目!$L$43,VLOOKUP('新規登録用（本体）'!U391,※編集不可※選択項目!$P$42:$R$46,3,TRUE),AS391)</f>
        <v/>
      </c>
      <c r="AS391" s="224" t="str">
        <f>IF(BR391=※編集不可※選択項目!$L$48,VLOOKUP('新規登録用（本体）'!U391,※編集不可※選択項目!$P$47:$R$51,3,TRUE),"")</f>
        <v/>
      </c>
      <c r="AT391" s="225">
        <f>IFERROR(VLOOKUP(Y391&amp;G391&amp;H391,※編集不可※選択項目!X:Y,2,FALSE),0)</f>
        <v>0</v>
      </c>
      <c r="AU391" s="224">
        <f t="shared" si="139"/>
        <v>0</v>
      </c>
      <c r="AV391" s="224">
        <f>IFERROR(INDEX(※編集不可※選択項目!$S$3:$S$51,MATCH(BQ391,※編集不可※選択項目!$T$3:$T$51,0)),0)</f>
        <v>0</v>
      </c>
      <c r="AW391" s="224" t="str">
        <f t="shared" si="146"/>
        <v/>
      </c>
      <c r="AX391" s="224" t="str">
        <f>IF(BR391=※編集不可※選択項目!$L$3,VLOOKUP('新規登録用（本体）'!U391,※編集不可※選択項目!$P$2:$S$13,4,TRUE),AY391)</f>
        <v/>
      </c>
      <c r="AY391" s="224" t="str">
        <f>IF(BR391=※編集不可※選択項目!$L$15,VLOOKUP('新規登録用（本体）'!U391,※編集不可※選択項目!$P$14:$S$25,4,TRUE),AZ391)</f>
        <v/>
      </c>
      <c r="AZ391" s="224" t="str">
        <f>IF(BR391=※編集不可※選択項目!$L$27,VLOOKUP('新規登録用（本体）'!U391,※編集不可※選択項目!$P$26:$S$41,4,TRUE),BA391)</f>
        <v/>
      </c>
      <c r="BA391" s="224" t="str">
        <f>IF(BR391=※編集不可※選択項目!$L$43,VLOOKUP('新規登録用（本体）'!U391,※編集不可※選択項目!$P$42:$S$46,4,TRUE),BB391)</f>
        <v/>
      </c>
      <c r="BB391" s="224" t="str">
        <f>IF(BR391=※編集不可※選択項目!$L$48,VLOOKUP('新規登録用（本体）'!U391,※編集不可※選択項目!$P$47:$S$51,4,TRUE),"")</f>
        <v/>
      </c>
      <c r="BC391" s="225">
        <f>IFERROR(VLOOKUP(Y391&amp;G391&amp;H391,※編集不可※選択項目!X:Y,2,FALSE),0)</f>
        <v>0</v>
      </c>
      <c r="BD391" s="225">
        <f t="shared" si="140"/>
        <v>0</v>
      </c>
      <c r="BE391" s="225"/>
      <c r="BF391" s="225"/>
      <c r="BG391" s="225"/>
      <c r="BH391" s="225" t="str">
        <f t="shared" si="147"/>
        <v/>
      </c>
      <c r="BI391" s="226">
        <f t="shared" si="148"/>
        <v>0</v>
      </c>
      <c r="BJ391" s="226">
        <f t="shared" si="149"/>
        <v>0</v>
      </c>
      <c r="BK391" s="262">
        <f t="shared" si="143"/>
        <v>0</v>
      </c>
      <c r="BL391" s="226">
        <f t="shared" si="132"/>
        <v>0</v>
      </c>
      <c r="BM391" s="226" t="str">
        <f t="shared" si="150"/>
        <v/>
      </c>
      <c r="BN391" s="227">
        <f t="shared" si="151"/>
        <v>0</v>
      </c>
      <c r="BO391" s="227">
        <f t="shared" si="133"/>
        <v>0</v>
      </c>
      <c r="BP391" s="208" t="str">
        <f t="shared" si="134"/>
        <v>＜従来枠＞0 ＜トップ性能枠＞0</v>
      </c>
      <c r="BQ391" s="208" t="str">
        <f>'新規登録用（本体）'!G391&amp;'新規登録用（本体）'!H391&amp;'新規登録用（本体）'!I391</f>
        <v/>
      </c>
      <c r="BR391" s="126" t="str">
        <f t="shared" si="152"/>
        <v/>
      </c>
      <c r="BS391" s="208" t="str">
        <f t="shared" si="153"/>
        <v/>
      </c>
      <c r="BT391" s="227">
        <f t="shared" si="141"/>
        <v>0</v>
      </c>
    </row>
    <row r="392" spans="1:72" s="208" customFormat="1" ht="25.35" customHeight="1" x14ac:dyDescent="0.2">
      <c r="A392" s="210">
        <f t="shared" si="135"/>
        <v>381</v>
      </c>
      <c r="B392" s="171" t="str">
        <f t="shared" si="131"/>
        <v/>
      </c>
      <c r="C392" s="44"/>
      <c r="D392" s="17" t="str">
        <f t="shared" si="136"/>
        <v/>
      </c>
      <c r="E392" s="17" t="str">
        <f t="shared" si="137"/>
        <v/>
      </c>
      <c r="F392" s="97"/>
      <c r="G392" s="16"/>
      <c r="H392" s="15"/>
      <c r="I392" s="17" t="str">
        <f>IF(OR(G392="",H392="",U392=""),"",IFERROR(VLOOKUP(G392&amp;H392&amp;U392,※編集不可※選択項目!$M$3:$R$51,5,FALSE),"該当なし"))</f>
        <v/>
      </c>
      <c r="J392" s="97"/>
      <c r="K392" s="15"/>
      <c r="L392" s="248"/>
      <c r="M392" s="15"/>
      <c r="N392" s="97"/>
      <c r="O392" s="97"/>
      <c r="P392" s="97"/>
      <c r="Q392" s="97"/>
      <c r="R392" s="97"/>
      <c r="S392" s="18" t="str">
        <f t="shared" si="144"/>
        <v/>
      </c>
      <c r="T392" s="15"/>
      <c r="U392" s="15"/>
      <c r="V392" s="15"/>
      <c r="W392" s="15"/>
      <c r="X392" s="15"/>
      <c r="Y392" s="15"/>
      <c r="Z392" s="16"/>
      <c r="AA392" s="16"/>
      <c r="AB392" s="101" t="str">
        <f>IF($C392&lt;&gt;"",※編集不可※選択項目!$J$2,"")</f>
        <v/>
      </c>
      <c r="AC392" s="23"/>
      <c r="AD392" s="97"/>
      <c r="AE392" s="99"/>
      <c r="AF392" s="201" t="str">
        <f t="shared" si="142"/>
        <v>-</v>
      </c>
      <c r="AG392" s="219"/>
      <c r="AH392" s="220"/>
      <c r="AI392" s="121" t="str">
        <f t="shared" si="138"/>
        <v/>
      </c>
      <c r="AJ392" s="221"/>
      <c r="AK392" s="222"/>
      <c r="AL392" s="223"/>
      <c r="AM392" s="224">
        <f>IFERROR(INDEX(※編集不可※選択項目!$R$3:$R$51,MATCH(BQ392,※編集不可※選択項目!$T$3:$T$51,0)),0)</f>
        <v>0</v>
      </c>
      <c r="AN392" s="224" t="str">
        <f t="shared" si="145"/>
        <v/>
      </c>
      <c r="AO392" s="224" t="str">
        <f>IF(BR392=※編集不可※選択項目!$L$3,VLOOKUP('新規登録用（本体）'!U392,※編集不可※選択項目!$P$2:$R$13,3,TRUE),AP392)</f>
        <v/>
      </c>
      <c r="AP392" s="224" t="str">
        <f>IF(BR392=※編集不可※選択項目!$L$15,VLOOKUP('新規登録用（本体）'!U392,※編集不可※選択項目!$P$14:$R$25,3,TRUE),AQ392)</f>
        <v/>
      </c>
      <c r="AQ392" s="224" t="str">
        <f>IF(BR392=※編集不可※選択項目!$L$27,VLOOKUP('新規登録用（本体）'!U392,※編集不可※選択項目!$P$26:$R$41,3,TRUE),AR392)</f>
        <v/>
      </c>
      <c r="AR392" s="224" t="str">
        <f>IF(BR392=※編集不可※選択項目!$L$43,VLOOKUP('新規登録用（本体）'!U392,※編集不可※選択項目!$P$42:$R$46,3,TRUE),AS392)</f>
        <v/>
      </c>
      <c r="AS392" s="224" t="str">
        <f>IF(BR392=※編集不可※選択項目!$L$48,VLOOKUP('新規登録用（本体）'!U392,※編集不可※選択項目!$P$47:$R$51,3,TRUE),"")</f>
        <v/>
      </c>
      <c r="AT392" s="225">
        <f>IFERROR(VLOOKUP(Y392&amp;G392&amp;H392,※編集不可※選択項目!X:Y,2,FALSE),0)</f>
        <v>0</v>
      </c>
      <c r="AU392" s="224">
        <f t="shared" si="139"/>
        <v>0</v>
      </c>
      <c r="AV392" s="224">
        <f>IFERROR(INDEX(※編集不可※選択項目!$S$3:$S$51,MATCH(BQ392,※編集不可※選択項目!$T$3:$T$51,0)),0)</f>
        <v>0</v>
      </c>
      <c r="AW392" s="224" t="str">
        <f t="shared" si="146"/>
        <v/>
      </c>
      <c r="AX392" s="224" t="str">
        <f>IF(BR392=※編集不可※選択項目!$L$3,VLOOKUP('新規登録用（本体）'!U392,※編集不可※選択項目!$P$2:$S$13,4,TRUE),AY392)</f>
        <v/>
      </c>
      <c r="AY392" s="224" t="str">
        <f>IF(BR392=※編集不可※選択項目!$L$15,VLOOKUP('新規登録用（本体）'!U392,※編集不可※選択項目!$P$14:$S$25,4,TRUE),AZ392)</f>
        <v/>
      </c>
      <c r="AZ392" s="224" t="str">
        <f>IF(BR392=※編集不可※選択項目!$L$27,VLOOKUP('新規登録用（本体）'!U392,※編集不可※選択項目!$P$26:$S$41,4,TRUE),BA392)</f>
        <v/>
      </c>
      <c r="BA392" s="224" t="str">
        <f>IF(BR392=※編集不可※選択項目!$L$43,VLOOKUP('新規登録用（本体）'!U392,※編集不可※選択項目!$P$42:$S$46,4,TRUE),BB392)</f>
        <v/>
      </c>
      <c r="BB392" s="224" t="str">
        <f>IF(BR392=※編集不可※選択項目!$L$48,VLOOKUP('新規登録用（本体）'!U392,※編集不可※選択項目!$P$47:$S$51,4,TRUE),"")</f>
        <v/>
      </c>
      <c r="BC392" s="225">
        <f>IFERROR(VLOOKUP(Y392&amp;G392&amp;H392,※編集不可※選択項目!X:Y,2,FALSE),0)</f>
        <v>0</v>
      </c>
      <c r="BD392" s="225">
        <f t="shared" si="140"/>
        <v>0</v>
      </c>
      <c r="BE392" s="225"/>
      <c r="BF392" s="225"/>
      <c r="BG392" s="225"/>
      <c r="BH392" s="225" t="str">
        <f t="shared" si="147"/>
        <v/>
      </c>
      <c r="BI392" s="226">
        <f t="shared" si="148"/>
        <v>0</v>
      </c>
      <c r="BJ392" s="226">
        <f t="shared" si="149"/>
        <v>0</v>
      </c>
      <c r="BK392" s="262">
        <f t="shared" si="143"/>
        <v>0</v>
      </c>
      <c r="BL392" s="226">
        <f t="shared" si="132"/>
        <v>0</v>
      </c>
      <c r="BM392" s="226" t="str">
        <f t="shared" si="150"/>
        <v/>
      </c>
      <c r="BN392" s="227">
        <f t="shared" si="151"/>
        <v>0</v>
      </c>
      <c r="BO392" s="227">
        <f t="shared" si="133"/>
        <v>0</v>
      </c>
      <c r="BP392" s="208" t="str">
        <f t="shared" si="134"/>
        <v>＜従来枠＞0 ＜トップ性能枠＞0</v>
      </c>
      <c r="BQ392" s="208" t="str">
        <f>'新規登録用（本体）'!G392&amp;'新規登録用（本体）'!H392&amp;'新規登録用（本体）'!I392</f>
        <v/>
      </c>
      <c r="BR392" s="126" t="str">
        <f t="shared" si="152"/>
        <v/>
      </c>
      <c r="BS392" s="208" t="str">
        <f t="shared" si="153"/>
        <v/>
      </c>
      <c r="BT392" s="227">
        <f t="shared" si="141"/>
        <v>0</v>
      </c>
    </row>
    <row r="393" spans="1:72" s="208" customFormat="1" ht="25.35" customHeight="1" x14ac:dyDescent="0.2">
      <c r="A393" s="210">
        <f t="shared" si="135"/>
        <v>382</v>
      </c>
      <c r="B393" s="171" t="str">
        <f t="shared" si="131"/>
        <v/>
      </c>
      <c r="C393" s="44"/>
      <c r="D393" s="17" t="str">
        <f t="shared" si="136"/>
        <v/>
      </c>
      <c r="E393" s="17" t="str">
        <f t="shared" si="137"/>
        <v/>
      </c>
      <c r="F393" s="97"/>
      <c r="G393" s="16"/>
      <c r="H393" s="15"/>
      <c r="I393" s="17" t="str">
        <f>IF(OR(G393="",H393="",U393=""),"",IFERROR(VLOOKUP(G393&amp;H393&amp;U393,※編集不可※選択項目!$M$3:$R$51,5,FALSE),"該当なし"))</f>
        <v/>
      </c>
      <c r="J393" s="97"/>
      <c r="K393" s="15"/>
      <c r="L393" s="248"/>
      <c r="M393" s="15"/>
      <c r="N393" s="97"/>
      <c r="O393" s="97"/>
      <c r="P393" s="97"/>
      <c r="Q393" s="97"/>
      <c r="R393" s="97"/>
      <c r="S393" s="18" t="str">
        <f t="shared" si="144"/>
        <v/>
      </c>
      <c r="T393" s="15"/>
      <c r="U393" s="15"/>
      <c r="V393" s="15"/>
      <c r="W393" s="15"/>
      <c r="X393" s="15"/>
      <c r="Y393" s="15"/>
      <c r="Z393" s="16"/>
      <c r="AA393" s="16"/>
      <c r="AB393" s="101" t="str">
        <f>IF($C393&lt;&gt;"",※編集不可※選択項目!$J$2,"")</f>
        <v/>
      </c>
      <c r="AC393" s="23"/>
      <c r="AD393" s="97"/>
      <c r="AE393" s="99"/>
      <c r="AF393" s="201" t="str">
        <f t="shared" si="142"/>
        <v>-</v>
      </c>
      <c r="AG393" s="219"/>
      <c r="AH393" s="220"/>
      <c r="AI393" s="121" t="str">
        <f t="shared" si="138"/>
        <v/>
      </c>
      <c r="AJ393" s="221"/>
      <c r="AK393" s="222"/>
      <c r="AL393" s="223"/>
      <c r="AM393" s="224">
        <f>IFERROR(INDEX(※編集不可※選択項目!$R$3:$R$51,MATCH(BQ393,※編集不可※選択項目!$T$3:$T$51,0)),0)</f>
        <v>0</v>
      </c>
      <c r="AN393" s="224" t="str">
        <f t="shared" si="145"/>
        <v/>
      </c>
      <c r="AO393" s="224" t="str">
        <f>IF(BR393=※編集不可※選択項目!$L$3,VLOOKUP('新規登録用（本体）'!U393,※編集不可※選択項目!$P$2:$R$13,3,TRUE),AP393)</f>
        <v/>
      </c>
      <c r="AP393" s="224" t="str">
        <f>IF(BR393=※編集不可※選択項目!$L$15,VLOOKUP('新規登録用（本体）'!U393,※編集不可※選択項目!$P$14:$R$25,3,TRUE),AQ393)</f>
        <v/>
      </c>
      <c r="AQ393" s="224" t="str">
        <f>IF(BR393=※編集不可※選択項目!$L$27,VLOOKUP('新規登録用（本体）'!U393,※編集不可※選択項目!$P$26:$R$41,3,TRUE),AR393)</f>
        <v/>
      </c>
      <c r="AR393" s="224" t="str">
        <f>IF(BR393=※編集不可※選択項目!$L$43,VLOOKUP('新規登録用（本体）'!U393,※編集不可※選択項目!$P$42:$R$46,3,TRUE),AS393)</f>
        <v/>
      </c>
      <c r="AS393" s="224" t="str">
        <f>IF(BR393=※編集不可※選択項目!$L$48,VLOOKUP('新規登録用（本体）'!U393,※編集不可※選択項目!$P$47:$R$51,3,TRUE),"")</f>
        <v/>
      </c>
      <c r="AT393" s="225">
        <f>IFERROR(VLOOKUP(Y393&amp;G393&amp;H393,※編集不可※選択項目!X:Y,2,FALSE),0)</f>
        <v>0</v>
      </c>
      <c r="AU393" s="224">
        <f t="shared" si="139"/>
        <v>0</v>
      </c>
      <c r="AV393" s="224">
        <f>IFERROR(INDEX(※編集不可※選択項目!$S$3:$S$51,MATCH(BQ393,※編集不可※選択項目!$T$3:$T$51,0)),0)</f>
        <v>0</v>
      </c>
      <c r="AW393" s="224" t="str">
        <f t="shared" si="146"/>
        <v/>
      </c>
      <c r="AX393" s="224" t="str">
        <f>IF(BR393=※編集不可※選択項目!$L$3,VLOOKUP('新規登録用（本体）'!U393,※編集不可※選択項目!$P$2:$S$13,4,TRUE),AY393)</f>
        <v/>
      </c>
      <c r="AY393" s="224" t="str">
        <f>IF(BR393=※編集不可※選択項目!$L$15,VLOOKUP('新規登録用（本体）'!U393,※編集不可※選択項目!$P$14:$S$25,4,TRUE),AZ393)</f>
        <v/>
      </c>
      <c r="AZ393" s="224" t="str">
        <f>IF(BR393=※編集不可※選択項目!$L$27,VLOOKUP('新規登録用（本体）'!U393,※編集不可※選択項目!$P$26:$S$41,4,TRUE),BA393)</f>
        <v/>
      </c>
      <c r="BA393" s="224" t="str">
        <f>IF(BR393=※編集不可※選択項目!$L$43,VLOOKUP('新規登録用（本体）'!U393,※編集不可※選択項目!$P$42:$S$46,4,TRUE),BB393)</f>
        <v/>
      </c>
      <c r="BB393" s="224" t="str">
        <f>IF(BR393=※編集不可※選択項目!$L$48,VLOOKUP('新規登録用（本体）'!U393,※編集不可※選択項目!$P$47:$S$51,4,TRUE),"")</f>
        <v/>
      </c>
      <c r="BC393" s="225">
        <f>IFERROR(VLOOKUP(Y393&amp;G393&amp;H393,※編集不可※選択項目!X:Y,2,FALSE),0)</f>
        <v>0</v>
      </c>
      <c r="BD393" s="225">
        <f t="shared" si="140"/>
        <v>0</v>
      </c>
      <c r="BE393" s="225"/>
      <c r="BF393" s="225"/>
      <c r="BG393" s="225"/>
      <c r="BH393" s="225" t="str">
        <f t="shared" si="147"/>
        <v/>
      </c>
      <c r="BI393" s="226">
        <f t="shared" si="148"/>
        <v>0</v>
      </c>
      <c r="BJ393" s="226">
        <f t="shared" si="149"/>
        <v>0</v>
      </c>
      <c r="BK393" s="262">
        <f t="shared" si="143"/>
        <v>0</v>
      </c>
      <c r="BL393" s="226">
        <f t="shared" si="132"/>
        <v>0</v>
      </c>
      <c r="BM393" s="226" t="str">
        <f t="shared" si="150"/>
        <v/>
      </c>
      <c r="BN393" s="227">
        <f t="shared" si="151"/>
        <v>0</v>
      </c>
      <c r="BO393" s="227">
        <f t="shared" si="133"/>
        <v>0</v>
      </c>
      <c r="BP393" s="208" t="str">
        <f t="shared" si="134"/>
        <v>＜従来枠＞0 ＜トップ性能枠＞0</v>
      </c>
      <c r="BQ393" s="208" t="str">
        <f>'新規登録用（本体）'!G393&amp;'新規登録用（本体）'!H393&amp;'新規登録用（本体）'!I393</f>
        <v/>
      </c>
      <c r="BR393" s="126" t="str">
        <f t="shared" si="152"/>
        <v/>
      </c>
      <c r="BS393" s="208" t="str">
        <f t="shared" si="153"/>
        <v/>
      </c>
      <c r="BT393" s="227">
        <f t="shared" si="141"/>
        <v>0</v>
      </c>
    </row>
    <row r="394" spans="1:72" s="208" customFormat="1" ht="25.35" customHeight="1" x14ac:dyDescent="0.2">
      <c r="A394" s="210">
        <f t="shared" si="135"/>
        <v>383</v>
      </c>
      <c r="B394" s="171" t="str">
        <f t="shared" si="131"/>
        <v/>
      </c>
      <c r="C394" s="44"/>
      <c r="D394" s="17" t="str">
        <f t="shared" si="136"/>
        <v/>
      </c>
      <c r="E394" s="17" t="str">
        <f t="shared" si="137"/>
        <v/>
      </c>
      <c r="F394" s="97"/>
      <c r="G394" s="16"/>
      <c r="H394" s="15"/>
      <c r="I394" s="17" t="str">
        <f>IF(OR(G394="",H394="",U394=""),"",IFERROR(VLOOKUP(G394&amp;H394&amp;U394,※編集不可※選択項目!$M$3:$R$51,5,FALSE),"該当なし"))</f>
        <v/>
      </c>
      <c r="J394" s="97"/>
      <c r="K394" s="15"/>
      <c r="L394" s="248"/>
      <c r="M394" s="15"/>
      <c r="N394" s="97"/>
      <c r="O394" s="97"/>
      <c r="P394" s="97"/>
      <c r="Q394" s="97"/>
      <c r="R394" s="97"/>
      <c r="S394" s="18" t="str">
        <f t="shared" si="144"/>
        <v/>
      </c>
      <c r="T394" s="15"/>
      <c r="U394" s="15"/>
      <c r="V394" s="15"/>
      <c r="W394" s="15"/>
      <c r="X394" s="15"/>
      <c r="Y394" s="15"/>
      <c r="Z394" s="16"/>
      <c r="AA394" s="16"/>
      <c r="AB394" s="101" t="str">
        <f>IF($C394&lt;&gt;"",※編集不可※選択項目!$J$2,"")</f>
        <v/>
      </c>
      <c r="AC394" s="23"/>
      <c r="AD394" s="97"/>
      <c r="AE394" s="99"/>
      <c r="AF394" s="201" t="str">
        <f t="shared" si="142"/>
        <v>-</v>
      </c>
      <c r="AG394" s="219"/>
      <c r="AH394" s="220"/>
      <c r="AI394" s="121" t="str">
        <f t="shared" si="138"/>
        <v/>
      </c>
      <c r="AJ394" s="221"/>
      <c r="AK394" s="222"/>
      <c r="AL394" s="223"/>
      <c r="AM394" s="224">
        <f>IFERROR(INDEX(※編集不可※選択項目!$R$3:$R$51,MATCH(BQ394,※編集不可※選択項目!$T$3:$T$51,0)),0)</f>
        <v>0</v>
      </c>
      <c r="AN394" s="224" t="str">
        <f t="shared" si="145"/>
        <v/>
      </c>
      <c r="AO394" s="224" t="str">
        <f>IF(BR394=※編集不可※選択項目!$L$3,VLOOKUP('新規登録用（本体）'!U394,※編集不可※選択項目!$P$2:$R$13,3,TRUE),AP394)</f>
        <v/>
      </c>
      <c r="AP394" s="224" t="str">
        <f>IF(BR394=※編集不可※選択項目!$L$15,VLOOKUP('新規登録用（本体）'!U394,※編集不可※選択項目!$P$14:$R$25,3,TRUE),AQ394)</f>
        <v/>
      </c>
      <c r="AQ394" s="224" t="str">
        <f>IF(BR394=※編集不可※選択項目!$L$27,VLOOKUP('新規登録用（本体）'!U394,※編集不可※選択項目!$P$26:$R$41,3,TRUE),AR394)</f>
        <v/>
      </c>
      <c r="AR394" s="224" t="str">
        <f>IF(BR394=※編集不可※選択項目!$L$43,VLOOKUP('新規登録用（本体）'!U394,※編集不可※選択項目!$P$42:$R$46,3,TRUE),AS394)</f>
        <v/>
      </c>
      <c r="AS394" s="224" t="str">
        <f>IF(BR394=※編集不可※選択項目!$L$48,VLOOKUP('新規登録用（本体）'!U394,※編集不可※選択項目!$P$47:$R$51,3,TRUE),"")</f>
        <v/>
      </c>
      <c r="AT394" s="225">
        <f>IFERROR(VLOOKUP(Y394&amp;G394&amp;H394,※編集不可※選択項目!X:Y,2,FALSE),0)</f>
        <v>0</v>
      </c>
      <c r="AU394" s="224">
        <f t="shared" si="139"/>
        <v>0</v>
      </c>
      <c r="AV394" s="224">
        <f>IFERROR(INDEX(※編集不可※選択項目!$S$3:$S$51,MATCH(BQ394,※編集不可※選択項目!$T$3:$T$51,0)),0)</f>
        <v>0</v>
      </c>
      <c r="AW394" s="224" t="str">
        <f t="shared" si="146"/>
        <v/>
      </c>
      <c r="AX394" s="224" t="str">
        <f>IF(BR394=※編集不可※選択項目!$L$3,VLOOKUP('新規登録用（本体）'!U394,※編集不可※選択項目!$P$2:$S$13,4,TRUE),AY394)</f>
        <v/>
      </c>
      <c r="AY394" s="224" t="str">
        <f>IF(BR394=※編集不可※選択項目!$L$15,VLOOKUP('新規登録用（本体）'!U394,※編集不可※選択項目!$P$14:$S$25,4,TRUE),AZ394)</f>
        <v/>
      </c>
      <c r="AZ394" s="224" t="str">
        <f>IF(BR394=※編集不可※選択項目!$L$27,VLOOKUP('新規登録用（本体）'!U394,※編集不可※選択項目!$P$26:$S$41,4,TRUE),BA394)</f>
        <v/>
      </c>
      <c r="BA394" s="224" t="str">
        <f>IF(BR394=※編集不可※選択項目!$L$43,VLOOKUP('新規登録用（本体）'!U394,※編集不可※選択項目!$P$42:$S$46,4,TRUE),BB394)</f>
        <v/>
      </c>
      <c r="BB394" s="224" t="str">
        <f>IF(BR394=※編集不可※選択項目!$L$48,VLOOKUP('新規登録用（本体）'!U394,※編集不可※選択項目!$P$47:$S$51,4,TRUE),"")</f>
        <v/>
      </c>
      <c r="BC394" s="225">
        <f>IFERROR(VLOOKUP(Y394&amp;G394&amp;H394,※編集不可※選択項目!X:Y,2,FALSE),0)</f>
        <v>0</v>
      </c>
      <c r="BD394" s="225">
        <f t="shared" si="140"/>
        <v>0</v>
      </c>
      <c r="BE394" s="225"/>
      <c r="BF394" s="225"/>
      <c r="BG394" s="225"/>
      <c r="BH394" s="225" t="str">
        <f t="shared" si="147"/>
        <v/>
      </c>
      <c r="BI394" s="226">
        <f t="shared" si="148"/>
        <v>0</v>
      </c>
      <c r="BJ394" s="226">
        <f t="shared" si="149"/>
        <v>0</v>
      </c>
      <c r="BK394" s="262">
        <f t="shared" si="143"/>
        <v>0</v>
      </c>
      <c r="BL394" s="226">
        <f t="shared" si="132"/>
        <v>0</v>
      </c>
      <c r="BM394" s="226" t="str">
        <f t="shared" si="150"/>
        <v/>
      </c>
      <c r="BN394" s="227">
        <f t="shared" si="151"/>
        <v>0</v>
      </c>
      <c r="BO394" s="227">
        <f t="shared" si="133"/>
        <v>0</v>
      </c>
      <c r="BP394" s="208" t="str">
        <f t="shared" si="134"/>
        <v>＜従来枠＞0 ＜トップ性能枠＞0</v>
      </c>
      <c r="BQ394" s="208" t="str">
        <f>'新規登録用（本体）'!G394&amp;'新規登録用（本体）'!H394&amp;'新規登録用（本体）'!I394</f>
        <v/>
      </c>
      <c r="BR394" s="126" t="str">
        <f t="shared" si="152"/>
        <v/>
      </c>
      <c r="BS394" s="208" t="str">
        <f t="shared" si="153"/>
        <v/>
      </c>
      <c r="BT394" s="227">
        <f t="shared" si="141"/>
        <v>0</v>
      </c>
    </row>
    <row r="395" spans="1:72" s="208" customFormat="1" ht="25.35" customHeight="1" x14ac:dyDescent="0.2">
      <c r="A395" s="210">
        <f t="shared" si="135"/>
        <v>384</v>
      </c>
      <c r="B395" s="171" t="str">
        <f t="shared" ref="B395:B458" si="154">IF($C395="","","高効率空調")</f>
        <v/>
      </c>
      <c r="C395" s="44"/>
      <c r="D395" s="17" t="str">
        <f t="shared" si="136"/>
        <v/>
      </c>
      <c r="E395" s="17" t="str">
        <f t="shared" si="137"/>
        <v/>
      </c>
      <c r="F395" s="97"/>
      <c r="G395" s="16"/>
      <c r="H395" s="15"/>
      <c r="I395" s="17" t="str">
        <f>IF(OR(G395="",H395="",U395=""),"",IFERROR(VLOOKUP(G395&amp;H395&amp;U395,※編集不可※選択項目!$M$3:$R$51,5,FALSE),"該当なし"))</f>
        <v/>
      </c>
      <c r="J395" s="97"/>
      <c r="K395" s="15"/>
      <c r="L395" s="248"/>
      <c r="M395" s="15"/>
      <c r="N395" s="97"/>
      <c r="O395" s="97"/>
      <c r="P395" s="97"/>
      <c r="Q395" s="97"/>
      <c r="R395" s="97"/>
      <c r="S395" s="18" t="str">
        <f t="shared" si="144"/>
        <v/>
      </c>
      <c r="T395" s="15"/>
      <c r="U395" s="15"/>
      <c r="V395" s="15"/>
      <c r="W395" s="15"/>
      <c r="X395" s="15"/>
      <c r="Y395" s="15"/>
      <c r="Z395" s="16"/>
      <c r="AA395" s="16"/>
      <c r="AB395" s="101" t="str">
        <f>IF($C395&lt;&gt;"",※編集不可※選択項目!$J$2,"")</f>
        <v/>
      </c>
      <c r="AC395" s="23"/>
      <c r="AD395" s="97"/>
      <c r="AE395" s="99"/>
      <c r="AF395" s="201" t="str">
        <f t="shared" si="142"/>
        <v>-</v>
      </c>
      <c r="AG395" s="219"/>
      <c r="AH395" s="220"/>
      <c r="AI395" s="121" t="str">
        <f t="shared" si="138"/>
        <v/>
      </c>
      <c r="AJ395" s="221"/>
      <c r="AK395" s="222"/>
      <c r="AL395" s="223"/>
      <c r="AM395" s="224">
        <f>IFERROR(INDEX(※編集不可※選択項目!$R$3:$R$51,MATCH(BQ395,※編集不可※選択項目!$T$3:$T$51,0)),0)</f>
        <v>0</v>
      </c>
      <c r="AN395" s="224" t="str">
        <f t="shared" si="145"/>
        <v/>
      </c>
      <c r="AO395" s="224" t="str">
        <f>IF(BR395=※編集不可※選択項目!$L$3,VLOOKUP('新規登録用（本体）'!U395,※編集不可※選択項目!$P$2:$R$13,3,TRUE),AP395)</f>
        <v/>
      </c>
      <c r="AP395" s="224" t="str">
        <f>IF(BR395=※編集不可※選択項目!$L$15,VLOOKUP('新規登録用（本体）'!U395,※編集不可※選択項目!$P$14:$R$25,3,TRUE),AQ395)</f>
        <v/>
      </c>
      <c r="AQ395" s="224" t="str">
        <f>IF(BR395=※編集不可※選択項目!$L$27,VLOOKUP('新規登録用（本体）'!U395,※編集不可※選択項目!$P$26:$R$41,3,TRUE),AR395)</f>
        <v/>
      </c>
      <c r="AR395" s="224" t="str">
        <f>IF(BR395=※編集不可※選択項目!$L$43,VLOOKUP('新規登録用（本体）'!U395,※編集不可※選択項目!$P$42:$R$46,3,TRUE),AS395)</f>
        <v/>
      </c>
      <c r="AS395" s="224" t="str">
        <f>IF(BR395=※編集不可※選択項目!$L$48,VLOOKUP('新規登録用（本体）'!U395,※編集不可※選択項目!$P$47:$R$51,3,TRUE),"")</f>
        <v/>
      </c>
      <c r="AT395" s="225">
        <f>IFERROR(VLOOKUP(Y395&amp;G395&amp;H395,※編集不可※選択項目!X:Y,2,FALSE),0)</f>
        <v>0</v>
      </c>
      <c r="AU395" s="224">
        <f t="shared" si="139"/>
        <v>0</v>
      </c>
      <c r="AV395" s="224">
        <f>IFERROR(INDEX(※編集不可※選択項目!$S$3:$S$51,MATCH(BQ395,※編集不可※選択項目!$T$3:$T$51,0)),0)</f>
        <v>0</v>
      </c>
      <c r="AW395" s="224" t="str">
        <f t="shared" si="146"/>
        <v/>
      </c>
      <c r="AX395" s="224" t="str">
        <f>IF(BR395=※編集不可※選択項目!$L$3,VLOOKUP('新規登録用（本体）'!U395,※編集不可※選択項目!$P$2:$S$13,4,TRUE),AY395)</f>
        <v/>
      </c>
      <c r="AY395" s="224" t="str">
        <f>IF(BR395=※編集不可※選択項目!$L$15,VLOOKUP('新規登録用（本体）'!U395,※編集不可※選択項目!$P$14:$S$25,4,TRUE),AZ395)</f>
        <v/>
      </c>
      <c r="AZ395" s="224" t="str">
        <f>IF(BR395=※編集不可※選択項目!$L$27,VLOOKUP('新規登録用（本体）'!U395,※編集不可※選択項目!$P$26:$S$41,4,TRUE),BA395)</f>
        <v/>
      </c>
      <c r="BA395" s="224" t="str">
        <f>IF(BR395=※編集不可※選択項目!$L$43,VLOOKUP('新規登録用（本体）'!U395,※編集不可※選択項目!$P$42:$S$46,4,TRUE),BB395)</f>
        <v/>
      </c>
      <c r="BB395" s="224" t="str">
        <f>IF(BR395=※編集不可※選択項目!$L$48,VLOOKUP('新規登録用（本体）'!U395,※編集不可※選択項目!$P$47:$S$51,4,TRUE),"")</f>
        <v/>
      </c>
      <c r="BC395" s="225">
        <f>IFERROR(VLOOKUP(Y395&amp;G395&amp;H395,※編集不可※選択項目!X:Y,2,FALSE),0)</f>
        <v>0</v>
      </c>
      <c r="BD395" s="225">
        <f t="shared" si="140"/>
        <v>0</v>
      </c>
      <c r="BE395" s="225"/>
      <c r="BF395" s="225"/>
      <c r="BG395" s="225"/>
      <c r="BH395" s="225" t="str">
        <f t="shared" si="147"/>
        <v/>
      </c>
      <c r="BI395" s="226">
        <f t="shared" si="148"/>
        <v>0</v>
      </c>
      <c r="BJ395" s="226">
        <f t="shared" si="149"/>
        <v>0</v>
      </c>
      <c r="BK395" s="262">
        <f t="shared" si="143"/>
        <v>0</v>
      </c>
      <c r="BL395" s="226">
        <f t="shared" si="132"/>
        <v>0</v>
      </c>
      <c r="BM395" s="226" t="str">
        <f t="shared" si="150"/>
        <v/>
      </c>
      <c r="BN395" s="227">
        <f t="shared" si="151"/>
        <v>0</v>
      </c>
      <c r="BO395" s="227">
        <f t="shared" si="133"/>
        <v>0</v>
      </c>
      <c r="BP395" s="208" t="str">
        <f t="shared" si="134"/>
        <v>＜従来枠＞0 ＜トップ性能枠＞0</v>
      </c>
      <c r="BQ395" s="208" t="str">
        <f>'新規登録用（本体）'!G395&amp;'新規登録用（本体）'!H395&amp;'新規登録用（本体）'!I395</f>
        <v/>
      </c>
      <c r="BR395" s="126" t="str">
        <f t="shared" si="152"/>
        <v/>
      </c>
      <c r="BS395" s="208" t="str">
        <f t="shared" si="153"/>
        <v/>
      </c>
      <c r="BT395" s="227">
        <f t="shared" si="141"/>
        <v>0</v>
      </c>
    </row>
    <row r="396" spans="1:72" s="208" customFormat="1" ht="25.35" customHeight="1" x14ac:dyDescent="0.2">
      <c r="A396" s="210">
        <f t="shared" si="135"/>
        <v>385</v>
      </c>
      <c r="B396" s="171" t="str">
        <f t="shared" si="154"/>
        <v/>
      </c>
      <c r="C396" s="44"/>
      <c r="D396" s="17" t="str">
        <f t="shared" si="136"/>
        <v/>
      </c>
      <c r="E396" s="17" t="str">
        <f t="shared" si="137"/>
        <v/>
      </c>
      <c r="F396" s="97"/>
      <c r="G396" s="16"/>
      <c r="H396" s="15"/>
      <c r="I396" s="17" t="str">
        <f>IF(OR(G396="",H396="",U396=""),"",IFERROR(VLOOKUP(G396&amp;H396&amp;U396,※編集不可※選択項目!$M$3:$R$51,5,FALSE),"該当なし"))</f>
        <v/>
      </c>
      <c r="J396" s="97"/>
      <c r="K396" s="15"/>
      <c r="L396" s="248"/>
      <c r="M396" s="15"/>
      <c r="N396" s="97"/>
      <c r="O396" s="97"/>
      <c r="P396" s="97"/>
      <c r="Q396" s="97"/>
      <c r="R396" s="97"/>
      <c r="S396" s="18" t="str">
        <f t="shared" si="144"/>
        <v/>
      </c>
      <c r="T396" s="15"/>
      <c r="U396" s="15"/>
      <c r="V396" s="15"/>
      <c r="W396" s="15"/>
      <c r="X396" s="15"/>
      <c r="Y396" s="15"/>
      <c r="Z396" s="16"/>
      <c r="AA396" s="16"/>
      <c r="AB396" s="101" t="str">
        <f>IF($C396&lt;&gt;"",※編集不可※選択項目!$J$2,"")</f>
        <v/>
      </c>
      <c r="AC396" s="23"/>
      <c r="AD396" s="97"/>
      <c r="AE396" s="99"/>
      <c r="AF396" s="201" t="str">
        <f t="shared" si="142"/>
        <v>-</v>
      </c>
      <c r="AG396" s="219"/>
      <c r="AH396" s="220"/>
      <c r="AI396" s="121" t="str">
        <f t="shared" si="138"/>
        <v/>
      </c>
      <c r="AJ396" s="221"/>
      <c r="AK396" s="222"/>
      <c r="AL396" s="223"/>
      <c r="AM396" s="224">
        <f>IFERROR(INDEX(※編集不可※選択項目!$R$3:$R$51,MATCH(BQ396,※編集不可※選択項目!$T$3:$T$51,0)),0)</f>
        <v>0</v>
      </c>
      <c r="AN396" s="224" t="str">
        <f t="shared" si="145"/>
        <v/>
      </c>
      <c r="AO396" s="224" t="str">
        <f>IF(BR396=※編集不可※選択項目!$L$3,VLOOKUP('新規登録用（本体）'!U396,※編集不可※選択項目!$P$2:$R$13,3,TRUE),AP396)</f>
        <v/>
      </c>
      <c r="AP396" s="224" t="str">
        <f>IF(BR396=※編集不可※選択項目!$L$15,VLOOKUP('新規登録用（本体）'!U396,※編集不可※選択項目!$P$14:$R$25,3,TRUE),AQ396)</f>
        <v/>
      </c>
      <c r="AQ396" s="224" t="str">
        <f>IF(BR396=※編集不可※選択項目!$L$27,VLOOKUP('新規登録用（本体）'!U396,※編集不可※選択項目!$P$26:$R$41,3,TRUE),AR396)</f>
        <v/>
      </c>
      <c r="AR396" s="224" t="str">
        <f>IF(BR396=※編集不可※選択項目!$L$43,VLOOKUP('新規登録用（本体）'!U396,※編集不可※選択項目!$P$42:$R$46,3,TRUE),AS396)</f>
        <v/>
      </c>
      <c r="AS396" s="224" t="str">
        <f>IF(BR396=※編集不可※選択項目!$L$48,VLOOKUP('新規登録用（本体）'!U396,※編集不可※選択項目!$P$47:$R$51,3,TRUE),"")</f>
        <v/>
      </c>
      <c r="AT396" s="225">
        <f>IFERROR(VLOOKUP(Y396&amp;G396&amp;H396,※編集不可※選択項目!X:Y,2,FALSE),0)</f>
        <v>0</v>
      </c>
      <c r="AU396" s="224">
        <f t="shared" si="139"/>
        <v>0</v>
      </c>
      <c r="AV396" s="224">
        <f>IFERROR(INDEX(※編集不可※選択項目!$S$3:$S$51,MATCH(BQ396,※編集不可※選択項目!$T$3:$T$51,0)),0)</f>
        <v>0</v>
      </c>
      <c r="AW396" s="224" t="str">
        <f t="shared" si="146"/>
        <v/>
      </c>
      <c r="AX396" s="224" t="str">
        <f>IF(BR396=※編集不可※選択項目!$L$3,VLOOKUP('新規登録用（本体）'!U396,※編集不可※選択項目!$P$2:$S$13,4,TRUE),AY396)</f>
        <v/>
      </c>
      <c r="AY396" s="224" t="str">
        <f>IF(BR396=※編集不可※選択項目!$L$15,VLOOKUP('新規登録用（本体）'!U396,※編集不可※選択項目!$P$14:$S$25,4,TRUE),AZ396)</f>
        <v/>
      </c>
      <c r="AZ396" s="224" t="str">
        <f>IF(BR396=※編集不可※選択項目!$L$27,VLOOKUP('新規登録用（本体）'!U396,※編集不可※選択項目!$P$26:$S$41,4,TRUE),BA396)</f>
        <v/>
      </c>
      <c r="BA396" s="224" t="str">
        <f>IF(BR396=※編集不可※選択項目!$L$43,VLOOKUP('新規登録用（本体）'!U396,※編集不可※選択項目!$P$42:$S$46,4,TRUE),BB396)</f>
        <v/>
      </c>
      <c r="BB396" s="224" t="str">
        <f>IF(BR396=※編集不可※選択項目!$L$48,VLOOKUP('新規登録用（本体）'!U396,※編集不可※選択項目!$P$47:$S$51,4,TRUE),"")</f>
        <v/>
      </c>
      <c r="BC396" s="225">
        <f>IFERROR(VLOOKUP(Y396&amp;G396&amp;H396,※編集不可※選択項目!X:Y,2,FALSE),0)</f>
        <v>0</v>
      </c>
      <c r="BD396" s="225">
        <f t="shared" si="140"/>
        <v>0</v>
      </c>
      <c r="BE396" s="225"/>
      <c r="BF396" s="225"/>
      <c r="BG396" s="225"/>
      <c r="BH396" s="225" t="str">
        <f t="shared" si="147"/>
        <v/>
      </c>
      <c r="BI396" s="226">
        <f t="shared" si="148"/>
        <v>0</v>
      </c>
      <c r="BJ396" s="226">
        <f t="shared" si="149"/>
        <v>0</v>
      </c>
      <c r="BK396" s="262">
        <f t="shared" si="143"/>
        <v>0</v>
      </c>
      <c r="BL396" s="226">
        <f t="shared" ref="BL396:BL459" si="155">IF(AND($J396&lt;&gt;"",COUNTIF($J396,"*■*")&gt;0,$AD396=""),1,0)</f>
        <v>0</v>
      </c>
      <c r="BM396" s="226" t="str">
        <f t="shared" si="150"/>
        <v/>
      </c>
      <c r="BN396" s="227">
        <f t="shared" si="151"/>
        <v>0</v>
      </c>
      <c r="BO396" s="227">
        <f t="shared" ref="BO396:BO459" si="156">IF(AND($T396&lt;&gt;"",$T396&lt;$AU396),1,0)</f>
        <v>0</v>
      </c>
      <c r="BP396" s="208" t="str">
        <f t="shared" ref="BP396:BP459" si="157">"＜従来枠＞"&amp;AU396&amp;" "&amp;"＜トップ性能枠＞"&amp;BD396</f>
        <v>＜従来枠＞0 ＜トップ性能枠＞0</v>
      </c>
      <c r="BQ396" s="208" t="str">
        <f>'新規登録用（本体）'!G396&amp;'新規登録用（本体）'!H396&amp;'新規登録用（本体）'!I396</f>
        <v/>
      </c>
      <c r="BR396" s="126" t="str">
        <f t="shared" si="152"/>
        <v/>
      </c>
      <c r="BS396" s="208" t="str">
        <f t="shared" si="153"/>
        <v/>
      </c>
      <c r="BT396" s="227">
        <f t="shared" si="141"/>
        <v>0</v>
      </c>
    </row>
    <row r="397" spans="1:72" s="208" customFormat="1" ht="25.35" customHeight="1" x14ac:dyDescent="0.2">
      <c r="A397" s="210">
        <f t="shared" ref="A397:A460" si="158">ROW()-11</f>
        <v>386</v>
      </c>
      <c r="B397" s="171" t="str">
        <f t="shared" si="154"/>
        <v/>
      </c>
      <c r="C397" s="44"/>
      <c r="D397" s="17" t="str">
        <f t="shared" ref="D397:D460" si="159">IF($C$2="","",IF($B397&lt;&gt;"",$C$2,""))</f>
        <v/>
      </c>
      <c r="E397" s="17" t="str">
        <f t="shared" ref="E397:E460" si="160">IF($F$2="","",IF($B397&lt;&gt;"",$F$2,""))</f>
        <v/>
      </c>
      <c r="F397" s="97"/>
      <c r="G397" s="16"/>
      <c r="H397" s="15"/>
      <c r="I397" s="17" t="str">
        <f>IF(OR(G397="",H397="",U397=""),"",IFERROR(VLOOKUP(G397&amp;H397&amp;U397,※編集不可※選択項目!$M$3:$R$51,5,FALSE),"該当なし"))</f>
        <v/>
      </c>
      <c r="J397" s="97"/>
      <c r="K397" s="15"/>
      <c r="L397" s="248"/>
      <c r="M397" s="15"/>
      <c r="N397" s="97"/>
      <c r="O397" s="97"/>
      <c r="P397" s="97"/>
      <c r="Q397" s="97"/>
      <c r="R397" s="97"/>
      <c r="S397" s="18" t="str">
        <f t="shared" si="144"/>
        <v/>
      </c>
      <c r="T397" s="15"/>
      <c r="U397" s="15"/>
      <c r="V397" s="15"/>
      <c r="W397" s="15"/>
      <c r="X397" s="15"/>
      <c r="Y397" s="15"/>
      <c r="Z397" s="16"/>
      <c r="AA397" s="16"/>
      <c r="AB397" s="101" t="str">
        <f>IF($C397&lt;&gt;"",※編集不可※選択項目!$J$2,"")</f>
        <v/>
      </c>
      <c r="AC397" s="23"/>
      <c r="AD397" s="97"/>
      <c r="AE397" s="99"/>
      <c r="AF397" s="201" t="str">
        <f t="shared" si="142"/>
        <v>-</v>
      </c>
      <c r="AG397" s="219"/>
      <c r="AH397" s="220"/>
      <c r="AI397" s="121" t="str">
        <f t="shared" ref="AI397:AI460" si="161">IF($F$2="","",IF(AND($B397&lt;&gt;"",$C$3="あり"),1,""))</f>
        <v/>
      </c>
      <c r="AJ397" s="221"/>
      <c r="AK397" s="222"/>
      <c r="AL397" s="223"/>
      <c r="AM397" s="224">
        <f>IFERROR(INDEX(※編集不可※選択項目!$R$3:$R$51,MATCH(BQ397,※編集不可※選択項目!$T$3:$T$51,0)),0)</f>
        <v>0</v>
      </c>
      <c r="AN397" s="224" t="str">
        <f t="shared" si="145"/>
        <v/>
      </c>
      <c r="AO397" s="224" t="str">
        <f>IF(BR397=※編集不可※選択項目!$L$3,VLOOKUP('新規登録用（本体）'!U397,※編集不可※選択項目!$P$2:$R$13,3,TRUE),AP397)</f>
        <v/>
      </c>
      <c r="AP397" s="224" t="str">
        <f>IF(BR397=※編集不可※選択項目!$L$15,VLOOKUP('新規登録用（本体）'!U397,※編集不可※選択項目!$P$14:$R$25,3,TRUE),AQ397)</f>
        <v/>
      </c>
      <c r="AQ397" s="224" t="str">
        <f>IF(BR397=※編集不可※選択項目!$L$27,VLOOKUP('新規登録用（本体）'!U397,※編集不可※選択項目!$P$26:$R$41,3,TRUE),AR397)</f>
        <v/>
      </c>
      <c r="AR397" s="224" t="str">
        <f>IF(BR397=※編集不可※選択項目!$L$43,VLOOKUP('新規登録用（本体）'!U397,※編集不可※選択項目!$P$42:$R$46,3,TRUE),AS397)</f>
        <v/>
      </c>
      <c r="AS397" s="224" t="str">
        <f>IF(BR397=※編集不可※選択項目!$L$48,VLOOKUP('新規登録用（本体）'!U397,※編集不可※選択項目!$P$47:$R$51,3,TRUE),"")</f>
        <v/>
      </c>
      <c r="AT397" s="225">
        <f>IFERROR(VLOOKUP(Y397&amp;G397&amp;H397,※編集不可※選択項目!X:Y,2,FALSE),0)</f>
        <v>0</v>
      </c>
      <c r="AU397" s="224">
        <f t="shared" ref="AU397:AU460" si="162">IFERROR(IF(I397="該当なし",_xlfn.IFNA(ROUNDDOWN(AN397*AT397,1),""),_xlfn.IFNA(ROUNDDOWN(AM397*AT397,1),"")),"")</f>
        <v>0</v>
      </c>
      <c r="AV397" s="224">
        <f>IFERROR(INDEX(※編集不可※選択項目!$S$3:$S$51,MATCH(BQ397,※編集不可※選択項目!$T$3:$T$51,0)),0)</f>
        <v>0</v>
      </c>
      <c r="AW397" s="224" t="str">
        <f t="shared" si="146"/>
        <v/>
      </c>
      <c r="AX397" s="224" t="str">
        <f>IF(BR397=※編集不可※選択項目!$L$3,VLOOKUP('新規登録用（本体）'!U397,※編集不可※選択項目!$P$2:$S$13,4,TRUE),AY397)</f>
        <v/>
      </c>
      <c r="AY397" s="224" t="str">
        <f>IF(BR397=※編集不可※選択項目!$L$15,VLOOKUP('新規登録用（本体）'!U397,※編集不可※選択項目!$P$14:$S$25,4,TRUE),AZ397)</f>
        <v/>
      </c>
      <c r="AZ397" s="224" t="str">
        <f>IF(BR397=※編集不可※選択項目!$L$27,VLOOKUP('新規登録用（本体）'!U397,※編集不可※選択項目!$P$26:$S$41,4,TRUE),BA397)</f>
        <v/>
      </c>
      <c r="BA397" s="224" t="str">
        <f>IF(BR397=※編集不可※選択項目!$L$43,VLOOKUP('新規登録用（本体）'!U397,※編集不可※選択項目!$P$42:$S$46,4,TRUE),BB397)</f>
        <v/>
      </c>
      <c r="BB397" s="224" t="str">
        <f>IF(BR397=※編集不可※選択項目!$L$48,VLOOKUP('新規登録用（本体）'!U397,※編集不可※選択項目!$P$47:$S$51,4,TRUE),"")</f>
        <v/>
      </c>
      <c r="BC397" s="225">
        <f>IFERROR(VLOOKUP(Y397&amp;G397&amp;H397,※編集不可※選択項目!X:Y,2,FALSE),0)</f>
        <v>0</v>
      </c>
      <c r="BD397" s="225">
        <f t="shared" ref="BD397:BD460" si="163">IFERROR(IF(I397="該当なし",_xlfn.IFNA(ROUNDDOWN(AW397*BC397,1),""),_xlfn.IFNA(ROUNDDOWN(AV397*BC397,1),"")), "")</f>
        <v>0</v>
      </c>
      <c r="BE397" s="225"/>
      <c r="BF397" s="225"/>
      <c r="BG397" s="225"/>
      <c r="BH397" s="225" t="str">
        <f t="shared" si="147"/>
        <v/>
      </c>
      <c r="BI397" s="226">
        <f t="shared" si="148"/>
        <v>0</v>
      </c>
      <c r="BJ397" s="226">
        <f t="shared" si="149"/>
        <v>0</v>
      </c>
      <c r="BK397" s="262">
        <f t="shared" si="143"/>
        <v>0</v>
      </c>
      <c r="BL397" s="226">
        <f t="shared" si="155"/>
        <v>0</v>
      </c>
      <c r="BM397" s="226" t="str">
        <f t="shared" si="150"/>
        <v/>
      </c>
      <c r="BN397" s="227">
        <f t="shared" si="151"/>
        <v>0</v>
      </c>
      <c r="BO397" s="227">
        <f t="shared" si="156"/>
        <v>0</v>
      </c>
      <c r="BP397" s="208" t="str">
        <f t="shared" si="157"/>
        <v>＜従来枠＞0 ＜トップ性能枠＞0</v>
      </c>
      <c r="BQ397" s="208" t="str">
        <f>'新規登録用（本体）'!G397&amp;'新規登録用（本体）'!H397&amp;'新規登録用（本体）'!I397</f>
        <v/>
      </c>
      <c r="BR397" s="126" t="str">
        <f t="shared" si="152"/>
        <v/>
      </c>
      <c r="BS397" s="208" t="str">
        <f t="shared" si="153"/>
        <v/>
      </c>
      <c r="BT397" s="227">
        <f t="shared" ref="BT397:BT460" si="164">IF(BS397="",0,COUNTIF($BS$12:$BS$1011,BS397))</f>
        <v>0</v>
      </c>
    </row>
    <row r="398" spans="1:72" s="208" customFormat="1" ht="25.35" customHeight="1" x14ac:dyDescent="0.2">
      <c r="A398" s="210">
        <f t="shared" si="158"/>
        <v>387</v>
      </c>
      <c r="B398" s="171" t="str">
        <f t="shared" si="154"/>
        <v/>
      </c>
      <c r="C398" s="44"/>
      <c r="D398" s="17" t="str">
        <f t="shared" si="159"/>
        <v/>
      </c>
      <c r="E398" s="17" t="str">
        <f t="shared" si="160"/>
        <v/>
      </c>
      <c r="F398" s="97"/>
      <c r="G398" s="16"/>
      <c r="H398" s="15"/>
      <c r="I398" s="17" t="str">
        <f>IF(OR(G398="",H398="",U398=""),"",IFERROR(VLOOKUP(G398&amp;H398&amp;U398,※編集不可※選択項目!$M$3:$R$51,5,FALSE),"該当なし"))</f>
        <v/>
      </c>
      <c r="J398" s="97"/>
      <c r="K398" s="15"/>
      <c r="L398" s="248"/>
      <c r="M398" s="15"/>
      <c r="N398" s="97"/>
      <c r="O398" s="97"/>
      <c r="P398" s="97"/>
      <c r="Q398" s="97"/>
      <c r="R398" s="97"/>
      <c r="S398" s="18" t="str">
        <f t="shared" si="144"/>
        <v/>
      </c>
      <c r="T398" s="15"/>
      <c r="U398" s="15"/>
      <c r="V398" s="15"/>
      <c r="W398" s="15"/>
      <c r="X398" s="15"/>
      <c r="Y398" s="15"/>
      <c r="Z398" s="16"/>
      <c r="AA398" s="16"/>
      <c r="AB398" s="101" t="str">
        <f>IF($C398&lt;&gt;"",※編集不可※選択項目!$J$2,"")</f>
        <v/>
      </c>
      <c r="AC398" s="23"/>
      <c r="AD398" s="97"/>
      <c r="AE398" s="99"/>
      <c r="AF398" s="201" t="str">
        <f t="shared" ref="AF398:AF461" si="165">IF($C$3&lt;&gt;"あり", "-", IF(AND(Z398="可", OR(M398&lt;&gt;"連結", T398&gt;=BD398)), "トップ性能枠対象", "-"))</f>
        <v>-</v>
      </c>
      <c r="AG398" s="219"/>
      <c r="AH398" s="220"/>
      <c r="AI398" s="121" t="str">
        <f t="shared" si="161"/>
        <v/>
      </c>
      <c r="AJ398" s="221"/>
      <c r="AK398" s="222"/>
      <c r="AL398" s="223"/>
      <c r="AM398" s="224">
        <f>IFERROR(INDEX(※編集不可※選択項目!$R$3:$R$51,MATCH(BQ398,※編集不可※選択項目!$T$3:$T$51,0)),0)</f>
        <v>0</v>
      </c>
      <c r="AN398" s="224" t="str">
        <f t="shared" si="145"/>
        <v/>
      </c>
      <c r="AO398" s="224" t="str">
        <f>IF(BR398=※編集不可※選択項目!$L$3,VLOOKUP('新規登録用（本体）'!U398,※編集不可※選択項目!$P$2:$R$13,3,TRUE),AP398)</f>
        <v/>
      </c>
      <c r="AP398" s="224" t="str">
        <f>IF(BR398=※編集不可※選択項目!$L$15,VLOOKUP('新規登録用（本体）'!U398,※編集不可※選択項目!$P$14:$R$25,3,TRUE),AQ398)</f>
        <v/>
      </c>
      <c r="AQ398" s="224" t="str">
        <f>IF(BR398=※編集不可※選択項目!$L$27,VLOOKUP('新規登録用（本体）'!U398,※編集不可※選択項目!$P$26:$R$41,3,TRUE),AR398)</f>
        <v/>
      </c>
      <c r="AR398" s="224" t="str">
        <f>IF(BR398=※編集不可※選択項目!$L$43,VLOOKUP('新規登録用（本体）'!U398,※編集不可※選択項目!$P$42:$R$46,3,TRUE),AS398)</f>
        <v/>
      </c>
      <c r="AS398" s="224" t="str">
        <f>IF(BR398=※編集不可※選択項目!$L$48,VLOOKUP('新規登録用（本体）'!U398,※編集不可※選択項目!$P$47:$R$51,3,TRUE),"")</f>
        <v/>
      </c>
      <c r="AT398" s="225">
        <f>IFERROR(VLOOKUP(Y398&amp;G398&amp;H398,※編集不可※選択項目!X:Y,2,FALSE),0)</f>
        <v>0</v>
      </c>
      <c r="AU398" s="224">
        <f t="shared" si="162"/>
        <v>0</v>
      </c>
      <c r="AV398" s="224">
        <f>IFERROR(INDEX(※編集不可※選択項目!$S$3:$S$51,MATCH(BQ398,※編集不可※選択項目!$T$3:$T$51,0)),0)</f>
        <v>0</v>
      </c>
      <c r="AW398" s="224" t="str">
        <f t="shared" si="146"/>
        <v/>
      </c>
      <c r="AX398" s="224" t="str">
        <f>IF(BR398=※編集不可※選択項目!$L$3,VLOOKUP('新規登録用（本体）'!U398,※編集不可※選択項目!$P$2:$S$13,4,TRUE),AY398)</f>
        <v/>
      </c>
      <c r="AY398" s="224" t="str">
        <f>IF(BR398=※編集不可※選択項目!$L$15,VLOOKUP('新規登録用（本体）'!U398,※編集不可※選択項目!$P$14:$S$25,4,TRUE),AZ398)</f>
        <v/>
      </c>
      <c r="AZ398" s="224" t="str">
        <f>IF(BR398=※編集不可※選択項目!$L$27,VLOOKUP('新規登録用（本体）'!U398,※編集不可※選択項目!$P$26:$S$41,4,TRUE),BA398)</f>
        <v/>
      </c>
      <c r="BA398" s="224" t="str">
        <f>IF(BR398=※編集不可※選択項目!$L$43,VLOOKUP('新規登録用（本体）'!U398,※編集不可※選択項目!$P$42:$S$46,4,TRUE),BB398)</f>
        <v/>
      </c>
      <c r="BB398" s="224" t="str">
        <f>IF(BR398=※編集不可※選択項目!$L$48,VLOOKUP('新規登録用（本体）'!U398,※編集不可※選択項目!$P$47:$S$51,4,TRUE),"")</f>
        <v/>
      </c>
      <c r="BC398" s="225">
        <f>IFERROR(VLOOKUP(Y398&amp;G398&amp;H398,※編集不可※選択項目!X:Y,2,FALSE),0)</f>
        <v>0</v>
      </c>
      <c r="BD398" s="225">
        <f t="shared" si="163"/>
        <v>0</v>
      </c>
      <c r="BE398" s="225"/>
      <c r="BF398" s="225"/>
      <c r="BG398" s="225"/>
      <c r="BH398" s="225" t="str">
        <f t="shared" si="147"/>
        <v/>
      </c>
      <c r="BI398" s="226">
        <f t="shared" si="148"/>
        <v>0</v>
      </c>
      <c r="BJ398" s="226">
        <f t="shared" si="149"/>
        <v>0</v>
      </c>
      <c r="BK398" s="262">
        <f t="shared" ref="BK398:BK461" si="166">IF(AND($C398&lt;&gt;"",$C$3="あり",OR(M398="連結",T398&gt;=BD398),Z398=""),1,0)</f>
        <v>0</v>
      </c>
      <c r="BL398" s="226">
        <f t="shared" si="155"/>
        <v>0</v>
      </c>
      <c r="BM398" s="226" t="str">
        <f t="shared" si="150"/>
        <v/>
      </c>
      <c r="BN398" s="227">
        <f t="shared" si="151"/>
        <v>0</v>
      </c>
      <c r="BO398" s="227">
        <f t="shared" si="156"/>
        <v>0</v>
      </c>
      <c r="BP398" s="208" t="str">
        <f t="shared" si="157"/>
        <v>＜従来枠＞0 ＜トップ性能枠＞0</v>
      </c>
      <c r="BQ398" s="208" t="str">
        <f>'新規登録用（本体）'!G398&amp;'新規登録用（本体）'!H398&amp;'新規登録用（本体）'!I398</f>
        <v/>
      </c>
      <c r="BR398" s="126" t="str">
        <f t="shared" si="152"/>
        <v/>
      </c>
      <c r="BS398" s="208" t="str">
        <f t="shared" si="153"/>
        <v/>
      </c>
      <c r="BT398" s="227">
        <f t="shared" si="164"/>
        <v>0</v>
      </c>
    </row>
    <row r="399" spans="1:72" s="208" customFormat="1" ht="25.35" customHeight="1" x14ac:dyDescent="0.2">
      <c r="A399" s="210">
        <f t="shared" si="158"/>
        <v>388</v>
      </c>
      <c r="B399" s="171" t="str">
        <f t="shared" si="154"/>
        <v/>
      </c>
      <c r="C399" s="44"/>
      <c r="D399" s="17" t="str">
        <f t="shared" si="159"/>
        <v/>
      </c>
      <c r="E399" s="17" t="str">
        <f t="shared" si="160"/>
        <v/>
      </c>
      <c r="F399" s="97"/>
      <c r="G399" s="16"/>
      <c r="H399" s="15"/>
      <c r="I399" s="17" t="str">
        <f>IF(OR(G399="",H399="",U399=""),"",IFERROR(VLOOKUP(G399&amp;H399&amp;U399,※編集不可※選択項目!$M$3:$R$51,5,FALSE),"該当なし"))</f>
        <v/>
      </c>
      <c r="J399" s="97"/>
      <c r="K399" s="15"/>
      <c r="L399" s="248"/>
      <c r="M399" s="15"/>
      <c r="N399" s="97"/>
      <c r="O399" s="97"/>
      <c r="P399" s="97"/>
      <c r="Q399" s="97"/>
      <c r="R399" s="97"/>
      <c r="S399" s="18" t="str">
        <f t="shared" si="144"/>
        <v/>
      </c>
      <c r="T399" s="15"/>
      <c r="U399" s="15"/>
      <c r="V399" s="15"/>
      <c r="W399" s="15"/>
      <c r="X399" s="15"/>
      <c r="Y399" s="15"/>
      <c r="Z399" s="16"/>
      <c r="AA399" s="16"/>
      <c r="AB399" s="101" t="str">
        <f>IF($C399&lt;&gt;"",※編集不可※選択項目!$J$2,"")</f>
        <v/>
      </c>
      <c r="AC399" s="23"/>
      <c r="AD399" s="97"/>
      <c r="AE399" s="99"/>
      <c r="AF399" s="201" t="str">
        <f t="shared" si="165"/>
        <v>-</v>
      </c>
      <c r="AG399" s="219"/>
      <c r="AH399" s="220"/>
      <c r="AI399" s="121" t="str">
        <f t="shared" si="161"/>
        <v/>
      </c>
      <c r="AJ399" s="221"/>
      <c r="AK399" s="222"/>
      <c r="AL399" s="223"/>
      <c r="AM399" s="224">
        <f>IFERROR(INDEX(※編集不可※選択項目!$R$3:$R$51,MATCH(BQ399,※編集不可※選択項目!$T$3:$T$51,0)),0)</f>
        <v>0</v>
      </c>
      <c r="AN399" s="224" t="str">
        <f t="shared" si="145"/>
        <v/>
      </c>
      <c r="AO399" s="224" t="str">
        <f>IF(BR399=※編集不可※選択項目!$L$3,VLOOKUP('新規登録用（本体）'!U399,※編集不可※選択項目!$P$2:$R$13,3,TRUE),AP399)</f>
        <v/>
      </c>
      <c r="AP399" s="224" t="str">
        <f>IF(BR399=※編集不可※選択項目!$L$15,VLOOKUP('新規登録用（本体）'!U399,※編集不可※選択項目!$P$14:$R$25,3,TRUE),AQ399)</f>
        <v/>
      </c>
      <c r="AQ399" s="224" t="str">
        <f>IF(BR399=※編集不可※選択項目!$L$27,VLOOKUP('新規登録用（本体）'!U399,※編集不可※選択項目!$P$26:$R$41,3,TRUE),AR399)</f>
        <v/>
      </c>
      <c r="AR399" s="224" t="str">
        <f>IF(BR399=※編集不可※選択項目!$L$43,VLOOKUP('新規登録用（本体）'!U399,※編集不可※選択項目!$P$42:$R$46,3,TRUE),AS399)</f>
        <v/>
      </c>
      <c r="AS399" s="224" t="str">
        <f>IF(BR399=※編集不可※選択項目!$L$48,VLOOKUP('新規登録用（本体）'!U399,※編集不可※選択項目!$P$47:$R$51,3,TRUE),"")</f>
        <v/>
      </c>
      <c r="AT399" s="225">
        <f>IFERROR(VLOOKUP(Y399&amp;G399&amp;H399,※編集不可※選択項目!X:Y,2,FALSE),0)</f>
        <v>0</v>
      </c>
      <c r="AU399" s="224">
        <f t="shared" si="162"/>
        <v>0</v>
      </c>
      <c r="AV399" s="224">
        <f>IFERROR(INDEX(※編集不可※選択項目!$S$3:$S$51,MATCH(BQ399,※編集不可※選択項目!$T$3:$T$51,0)),0)</f>
        <v>0</v>
      </c>
      <c r="AW399" s="224" t="str">
        <f t="shared" si="146"/>
        <v/>
      </c>
      <c r="AX399" s="224" t="str">
        <f>IF(BR399=※編集不可※選択項目!$L$3,VLOOKUP('新規登録用（本体）'!U399,※編集不可※選択項目!$P$2:$S$13,4,TRUE),AY399)</f>
        <v/>
      </c>
      <c r="AY399" s="224" t="str">
        <f>IF(BR399=※編集不可※選択項目!$L$15,VLOOKUP('新規登録用（本体）'!U399,※編集不可※選択項目!$P$14:$S$25,4,TRUE),AZ399)</f>
        <v/>
      </c>
      <c r="AZ399" s="224" t="str">
        <f>IF(BR399=※編集不可※選択項目!$L$27,VLOOKUP('新規登録用（本体）'!U399,※編集不可※選択項目!$P$26:$S$41,4,TRUE),BA399)</f>
        <v/>
      </c>
      <c r="BA399" s="224" t="str">
        <f>IF(BR399=※編集不可※選択項目!$L$43,VLOOKUP('新規登録用（本体）'!U399,※編集不可※選択項目!$P$42:$S$46,4,TRUE),BB399)</f>
        <v/>
      </c>
      <c r="BB399" s="224" t="str">
        <f>IF(BR399=※編集不可※選択項目!$L$48,VLOOKUP('新規登録用（本体）'!U399,※編集不可※選択項目!$P$47:$S$51,4,TRUE),"")</f>
        <v/>
      </c>
      <c r="BC399" s="225">
        <f>IFERROR(VLOOKUP(Y399&amp;G399&amp;H399,※編集不可※選択項目!X:Y,2,FALSE),0)</f>
        <v>0</v>
      </c>
      <c r="BD399" s="225">
        <f t="shared" si="163"/>
        <v>0</v>
      </c>
      <c r="BE399" s="225"/>
      <c r="BF399" s="225"/>
      <c r="BG399" s="225"/>
      <c r="BH399" s="225" t="str">
        <f t="shared" si="147"/>
        <v/>
      </c>
      <c r="BI399" s="226">
        <f t="shared" si="148"/>
        <v>0</v>
      </c>
      <c r="BJ399" s="226">
        <f t="shared" si="149"/>
        <v>0</v>
      </c>
      <c r="BK399" s="262">
        <f t="shared" si="166"/>
        <v>0</v>
      </c>
      <c r="BL399" s="226">
        <f t="shared" si="155"/>
        <v>0</v>
      </c>
      <c r="BM399" s="226" t="str">
        <f t="shared" si="150"/>
        <v/>
      </c>
      <c r="BN399" s="227">
        <f t="shared" si="151"/>
        <v>0</v>
      </c>
      <c r="BO399" s="227">
        <f t="shared" si="156"/>
        <v>0</v>
      </c>
      <c r="BP399" s="208" t="str">
        <f t="shared" si="157"/>
        <v>＜従来枠＞0 ＜トップ性能枠＞0</v>
      </c>
      <c r="BQ399" s="208" t="str">
        <f>'新規登録用（本体）'!G399&amp;'新規登録用（本体）'!H399&amp;'新規登録用（本体）'!I399</f>
        <v/>
      </c>
      <c r="BR399" s="126" t="str">
        <f t="shared" si="152"/>
        <v/>
      </c>
      <c r="BS399" s="208" t="str">
        <f t="shared" si="153"/>
        <v/>
      </c>
      <c r="BT399" s="227">
        <f t="shared" si="164"/>
        <v>0</v>
      </c>
    </row>
    <row r="400" spans="1:72" s="208" customFormat="1" ht="25.35" customHeight="1" x14ac:dyDescent="0.2">
      <c r="A400" s="210">
        <f t="shared" si="158"/>
        <v>389</v>
      </c>
      <c r="B400" s="171" t="str">
        <f t="shared" si="154"/>
        <v/>
      </c>
      <c r="C400" s="44"/>
      <c r="D400" s="17" t="str">
        <f t="shared" si="159"/>
        <v/>
      </c>
      <c r="E400" s="17" t="str">
        <f t="shared" si="160"/>
        <v/>
      </c>
      <c r="F400" s="97"/>
      <c r="G400" s="16"/>
      <c r="H400" s="15"/>
      <c r="I400" s="17" t="str">
        <f>IF(OR(G400="",H400="",U400=""),"",IFERROR(VLOOKUP(G400&amp;H400&amp;U400,※編集不可※選択項目!$M$3:$R$51,5,FALSE),"該当なし"))</f>
        <v/>
      </c>
      <c r="J400" s="97"/>
      <c r="K400" s="15"/>
      <c r="L400" s="248"/>
      <c r="M400" s="15"/>
      <c r="N400" s="97"/>
      <c r="O400" s="97"/>
      <c r="P400" s="97"/>
      <c r="Q400" s="97"/>
      <c r="R400" s="97"/>
      <c r="S400" s="18" t="str">
        <f t="shared" ref="S400:S463" si="167">IF($M400="連結","連結前のすべての室外機が、基準を満たしていること",IF(AND(AU400="",BD400=""),"",IF(U400="","",BP400)))</f>
        <v/>
      </c>
      <c r="T400" s="15"/>
      <c r="U400" s="15"/>
      <c r="V400" s="15"/>
      <c r="W400" s="15"/>
      <c r="X400" s="15"/>
      <c r="Y400" s="15"/>
      <c r="Z400" s="16"/>
      <c r="AA400" s="16"/>
      <c r="AB400" s="101" t="str">
        <f>IF($C400&lt;&gt;"",※編集不可※選択項目!$J$2,"")</f>
        <v/>
      </c>
      <c r="AC400" s="23"/>
      <c r="AD400" s="97"/>
      <c r="AE400" s="99"/>
      <c r="AF400" s="201" t="str">
        <f t="shared" si="165"/>
        <v>-</v>
      </c>
      <c r="AG400" s="219"/>
      <c r="AH400" s="220"/>
      <c r="AI400" s="121" t="str">
        <f t="shared" si="161"/>
        <v/>
      </c>
      <c r="AJ400" s="221"/>
      <c r="AK400" s="222"/>
      <c r="AL400" s="223"/>
      <c r="AM400" s="224">
        <f>IFERROR(INDEX(※編集不可※選択項目!$R$3:$R$51,MATCH(BQ400,※編集不可※選択項目!$T$3:$T$51,0)),0)</f>
        <v>0</v>
      </c>
      <c r="AN400" s="224" t="str">
        <f t="shared" si="145"/>
        <v/>
      </c>
      <c r="AO400" s="224" t="str">
        <f>IF(BR400=※編集不可※選択項目!$L$3,VLOOKUP('新規登録用（本体）'!U400,※編集不可※選択項目!$P$2:$R$13,3,TRUE),AP400)</f>
        <v/>
      </c>
      <c r="AP400" s="224" t="str">
        <f>IF(BR400=※編集不可※選択項目!$L$15,VLOOKUP('新規登録用（本体）'!U400,※編集不可※選択項目!$P$14:$R$25,3,TRUE),AQ400)</f>
        <v/>
      </c>
      <c r="AQ400" s="224" t="str">
        <f>IF(BR400=※編集不可※選択項目!$L$27,VLOOKUP('新規登録用（本体）'!U400,※編集不可※選択項目!$P$26:$R$41,3,TRUE),AR400)</f>
        <v/>
      </c>
      <c r="AR400" s="224" t="str">
        <f>IF(BR400=※編集不可※選択項目!$L$43,VLOOKUP('新規登録用（本体）'!U400,※編集不可※選択項目!$P$42:$R$46,3,TRUE),AS400)</f>
        <v/>
      </c>
      <c r="AS400" s="224" t="str">
        <f>IF(BR400=※編集不可※選択項目!$L$48,VLOOKUP('新規登録用（本体）'!U400,※編集不可※選択項目!$P$47:$R$51,3,TRUE),"")</f>
        <v/>
      </c>
      <c r="AT400" s="225">
        <f>IFERROR(VLOOKUP(Y400&amp;G400&amp;H400,※編集不可※選択項目!X:Y,2,FALSE),0)</f>
        <v>0</v>
      </c>
      <c r="AU400" s="224">
        <f t="shared" si="162"/>
        <v>0</v>
      </c>
      <c r="AV400" s="224">
        <f>IFERROR(INDEX(※編集不可※選択項目!$S$3:$S$51,MATCH(BQ400,※編集不可※選択項目!$T$3:$T$51,0)),0)</f>
        <v>0</v>
      </c>
      <c r="AW400" s="224" t="str">
        <f t="shared" si="146"/>
        <v/>
      </c>
      <c r="AX400" s="224" t="str">
        <f>IF(BR400=※編集不可※選択項目!$L$3,VLOOKUP('新規登録用（本体）'!U400,※編集不可※選択項目!$P$2:$S$13,4,TRUE),AY400)</f>
        <v/>
      </c>
      <c r="AY400" s="224" t="str">
        <f>IF(BR400=※編集不可※選択項目!$L$15,VLOOKUP('新規登録用（本体）'!U400,※編集不可※選択項目!$P$14:$S$25,4,TRUE),AZ400)</f>
        <v/>
      </c>
      <c r="AZ400" s="224" t="str">
        <f>IF(BR400=※編集不可※選択項目!$L$27,VLOOKUP('新規登録用（本体）'!U400,※編集不可※選択項目!$P$26:$S$41,4,TRUE),BA400)</f>
        <v/>
      </c>
      <c r="BA400" s="224" t="str">
        <f>IF(BR400=※編集不可※選択項目!$L$43,VLOOKUP('新規登録用（本体）'!U400,※編集不可※選択項目!$P$42:$S$46,4,TRUE),BB400)</f>
        <v/>
      </c>
      <c r="BB400" s="224" t="str">
        <f>IF(BR400=※編集不可※選択項目!$L$48,VLOOKUP('新規登録用（本体）'!U400,※編集不可※選択項目!$P$47:$S$51,4,TRUE),"")</f>
        <v/>
      </c>
      <c r="BC400" s="225">
        <f>IFERROR(VLOOKUP(Y400&amp;G400&amp;H400,※編集不可※選択項目!X:Y,2,FALSE),0)</f>
        <v>0</v>
      </c>
      <c r="BD400" s="225">
        <f t="shared" si="163"/>
        <v>0</v>
      </c>
      <c r="BE400" s="225"/>
      <c r="BF400" s="225"/>
      <c r="BG400" s="225"/>
      <c r="BH400" s="225" t="str">
        <f t="shared" si="147"/>
        <v/>
      </c>
      <c r="BI400" s="226">
        <f t="shared" si="148"/>
        <v>0</v>
      </c>
      <c r="BJ400" s="226">
        <f t="shared" si="149"/>
        <v>0</v>
      </c>
      <c r="BK400" s="262">
        <f t="shared" si="166"/>
        <v>0</v>
      </c>
      <c r="BL400" s="226">
        <f t="shared" si="155"/>
        <v>0</v>
      </c>
      <c r="BM400" s="226" t="str">
        <f t="shared" si="150"/>
        <v/>
      </c>
      <c r="BN400" s="227">
        <f t="shared" si="151"/>
        <v>0</v>
      </c>
      <c r="BO400" s="227">
        <f t="shared" si="156"/>
        <v>0</v>
      </c>
      <c r="BP400" s="208" t="str">
        <f t="shared" si="157"/>
        <v>＜従来枠＞0 ＜トップ性能枠＞0</v>
      </c>
      <c r="BQ400" s="208" t="str">
        <f>'新規登録用（本体）'!G400&amp;'新規登録用（本体）'!H400&amp;'新規登録用（本体）'!I400</f>
        <v/>
      </c>
      <c r="BR400" s="126" t="str">
        <f t="shared" si="152"/>
        <v/>
      </c>
      <c r="BS400" s="208" t="str">
        <f t="shared" si="153"/>
        <v/>
      </c>
      <c r="BT400" s="227">
        <f t="shared" si="164"/>
        <v>0</v>
      </c>
    </row>
    <row r="401" spans="1:72" s="208" customFormat="1" ht="25.35" customHeight="1" x14ac:dyDescent="0.2">
      <c r="A401" s="210">
        <f t="shared" si="158"/>
        <v>390</v>
      </c>
      <c r="B401" s="171" t="str">
        <f t="shared" si="154"/>
        <v/>
      </c>
      <c r="C401" s="44"/>
      <c r="D401" s="17" t="str">
        <f t="shared" si="159"/>
        <v/>
      </c>
      <c r="E401" s="17" t="str">
        <f t="shared" si="160"/>
        <v/>
      </c>
      <c r="F401" s="97"/>
      <c r="G401" s="16"/>
      <c r="H401" s="15"/>
      <c r="I401" s="17" t="str">
        <f>IF(OR(G401="",H401="",U401=""),"",IFERROR(VLOOKUP(G401&amp;H401&amp;U401,※編集不可※選択項目!$M$3:$R$51,5,FALSE),"該当なし"))</f>
        <v/>
      </c>
      <c r="J401" s="97"/>
      <c r="K401" s="15"/>
      <c r="L401" s="248"/>
      <c r="M401" s="15"/>
      <c r="N401" s="97"/>
      <c r="O401" s="97"/>
      <c r="P401" s="97"/>
      <c r="Q401" s="97"/>
      <c r="R401" s="97"/>
      <c r="S401" s="18" t="str">
        <f t="shared" si="167"/>
        <v/>
      </c>
      <c r="T401" s="15"/>
      <c r="U401" s="15"/>
      <c r="V401" s="15"/>
      <c r="W401" s="15"/>
      <c r="X401" s="15"/>
      <c r="Y401" s="15"/>
      <c r="Z401" s="16"/>
      <c r="AA401" s="16"/>
      <c r="AB401" s="101" t="str">
        <f>IF($C401&lt;&gt;"",※編集不可※選択項目!$J$2,"")</f>
        <v/>
      </c>
      <c r="AC401" s="23"/>
      <c r="AD401" s="97"/>
      <c r="AE401" s="99"/>
      <c r="AF401" s="201" t="str">
        <f t="shared" si="165"/>
        <v>-</v>
      </c>
      <c r="AG401" s="219"/>
      <c r="AH401" s="220"/>
      <c r="AI401" s="121" t="str">
        <f t="shared" si="161"/>
        <v/>
      </c>
      <c r="AJ401" s="221"/>
      <c r="AK401" s="222"/>
      <c r="AL401" s="223"/>
      <c r="AM401" s="224">
        <f>IFERROR(INDEX(※編集不可※選択項目!$R$3:$R$51,MATCH(BQ401,※編集不可※選択項目!$T$3:$T$51,0)),0)</f>
        <v>0</v>
      </c>
      <c r="AN401" s="224" t="str">
        <f t="shared" si="145"/>
        <v/>
      </c>
      <c r="AO401" s="224" t="str">
        <f>IF(BR401=※編集不可※選択項目!$L$3,VLOOKUP('新規登録用（本体）'!U401,※編集不可※選択項目!$P$2:$R$13,3,TRUE),AP401)</f>
        <v/>
      </c>
      <c r="AP401" s="224" t="str">
        <f>IF(BR401=※編集不可※選択項目!$L$15,VLOOKUP('新規登録用（本体）'!U401,※編集不可※選択項目!$P$14:$R$25,3,TRUE),AQ401)</f>
        <v/>
      </c>
      <c r="AQ401" s="224" t="str">
        <f>IF(BR401=※編集不可※選択項目!$L$27,VLOOKUP('新規登録用（本体）'!U401,※編集不可※選択項目!$P$26:$R$41,3,TRUE),AR401)</f>
        <v/>
      </c>
      <c r="AR401" s="224" t="str">
        <f>IF(BR401=※編集不可※選択項目!$L$43,VLOOKUP('新規登録用（本体）'!U401,※編集不可※選択項目!$P$42:$R$46,3,TRUE),AS401)</f>
        <v/>
      </c>
      <c r="AS401" s="224" t="str">
        <f>IF(BR401=※編集不可※選択項目!$L$48,VLOOKUP('新規登録用（本体）'!U401,※編集不可※選択項目!$P$47:$R$51,3,TRUE),"")</f>
        <v/>
      </c>
      <c r="AT401" s="225">
        <f>IFERROR(VLOOKUP(Y401&amp;G401&amp;H401,※編集不可※選択項目!X:Y,2,FALSE),0)</f>
        <v>0</v>
      </c>
      <c r="AU401" s="224">
        <f t="shared" si="162"/>
        <v>0</v>
      </c>
      <c r="AV401" s="224">
        <f>IFERROR(INDEX(※編集不可※選択項目!$S$3:$S$51,MATCH(BQ401,※編集不可※選択項目!$T$3:$T$51,0)),0)</f>
        <v>0</v>
      </c>
      <c r="AW401" s="224" t="str">
        <f t="shared" si="146"/>
        <v/>
      </c>
      <c r="AX401" s="224" t="str">
        <f>IF(BR401=※編集不可※選択項目!$L$3,VLOOKUP('新規登録用（本体）'!U401,※編集不可※選択項目!$P$2:$S$13,4,TRUE),AY401)</f>
        <v/>
      </c>
      <c r="AY401" s="224" t="str">
        <f>IF(BR401=※編集不可※選択項目!$L$15,VLOOKUP('新規登録用（本体）'!U401,※編集不可※選択項目!$P$14:$S$25,4,TRUE),AZ401)</f>
        <v/>
      </c>
      <c r="AZ401" s="224" t="str">
        <f>IF(BR401=※編集不可※選択項目!$L$27,VLOOKUP('新規登録用（本体）'!U401,※編集不可※選択項目!$P$26:$S$41,4,TRUE),BA401)</f>
        <v/>
      </c>
      <c r="BA401" s="224" t="str">
        <f>IF(BR401=※編集不可※選択項目!$L$43,VLOOKUP('新規登録用（本体）'!U401,※編集不可※選択項目!$P$42:$S$46,4,TRUE),BB401)</f>
        <v/>
      </c>
      <c r="BB401" s="224" t="str">
        <f>IF(BR401=※編集不可※選択項目!$L$48,VLOOKUP('新規登録用（本体）'!U401,※編集不可※選択項目!$P$47:$S$51,4,TRUE),"")</f>
        <v/>
      </c>
      <c r="BC401" s="225">
        <f>IFERROR(VLOOKUP(Y401&amp;G401&amp;H401,※編集不可※選択項目!X:Y,2,FALSE),0)</f>
        <v>0</v>
      </c>
      <c r="BD401" s="225">
        <f t="shared" si="163"/>
        <v>0</v>
      </c>
      <c r="BE401" s="225"/>
      <c r="BF401" s="225"/>
      <c r="BG401" s="225"/>
      <c r="BH401" s="225" t="str">
        <f t="shared" si="147"/>
        <v/>
      </c>
      <c r="BI401" s="226">
        <f t="shared" si="148"/>
        <v>0</v>
      </c>
      <c r="BJ401" s="226">
        <f t="shared" si="149"/>
        <v>0</v>
      </c>
      <c r="BK401" s="262">
        <f t="shared" si="166"/>
        <v>0</v>
      </c>
      <c r="BL401" s="226">
        <f t="shared" si="155"/>
        <v>0</v>
      </c>
      <c r="BM401" s="226" t="str">
        <f t="shared" si="150"/>
        <v/>
      </c>
      <c r="BN401" s="227">
        <f t="shared" si="151"/>
        <v>0</v>
      </c>
      <c r="BO401" s="227">
        <f t="shared" si="156"/>
        <v>0</v>
      </c>
      <c r="BP401" s="208" t="str">
        <f t="shared" si="157"/>
        <v>＜従来枠＞0 ＜トップ性能枠＞0</v>
      </c>
      <c r="BQ401" s="208" t="str">
        <f>'新規登録用（本体）'!G401&amp;'新規登録用（本体）'!H401&amp;'新規登録用（本体）'!I401</f>
        <v/>
      </c>
      <c r="BR401" s="126" t="str">
        <f t="shared" si="152"/>
        <v/>
      </c>
      <c r="BS401" s="208" t="str">
        <f t="shared" si="153"/>
        <v/>
      </c>
      <c r="BT401" s="227">
        <f t="shared" si="164"/>
        <v>0</v>
      </c>
    </row>
    <row r="402" spans="1:72" s="208" customFormat="1" ht="25.35" customHeight="1" x14ac:dyDescent="0.2">
      <c r="A402" s="210">
        <f t="shared" si="158"/>
        <v>391</v>
      </c>
      <c r="B402" s="171" t="str">
        <f t="shared" si="154"/>
        <v/>
      </c>
      <c r="C402" s="44"/>
      <c r="D402" s="17" t="str">
        <f t="shared" si="159"/>
        <v/>
      </c>
      <c r="E402" s="17" t="str">
        <f t="shared" si="160"/>
        <v/>
      </c>
      <c r="F402" s="97"/>
      <c r="G402" s="16"/>
      <c r="H402" s="15"/>
      <c r="I402" s="17" t="str">
        <f>IF(OR(G402="",H402="",U402=""),"",IFERROR(VLOOKUP(G402&amp;H402&amp;U402,※編集不可※選択項目!$M$3:$R$51,5,FALSE),"該当なし"))</f>
        <v/>
      </c>
      <c r="J402" s="97"/>
      <c r="K402" s="15"/>
      <c r="L402" s="248"/>
      <c r="M402" s="15"/>
      <c r="N402" s="97"/>
      <c r="O402" s="97"/>
      <c r="P402" s="97"/>
      <c r="Q402" s="97"/>
      <c r="R402" s="97"/>
      <c r="S402" s="18" t="str">
        <f t="shared" si="167"/>
        <v/>
      </c>
      <c r="T402" s="15"/>
      <c r="U402" s="15"/>
      <c r="V402" s="15"/>
      <c r="W402" s="15"/>
      <c r="X402" s="15"/>
      <c r="Y402" s="15"/>
      <c r="Z402" s="16"/>
      <c r="AA402" s="16"/>
      <c r="AB402" s="101" t="str">
        <f>IF($C402&lt;&gt;"",※編集不可※選択項目!$J$2,"")</f>
        <v/>
      </c>
      <c r="AC402" s="23"/>
      <c r="AD402" s="97"/>
      <c r="AE402" s="99"/>
      <c r="AF402" s="201" t="str">
        <f t="shared" si="165"/>
        <v>-</v>
      </c>
      <c r="AG402" s="219"/>
      <c r="AH402" s="220"/>
      <c r="AI402" s="121" t="str">
        <f t="shared" si="161"/>
        <v/>
      </c>
      <c r="AJ402" s="221"/>
      <c r="AK402" s="222"/>
      <c r="AL402" s="223"/>
      <c r="AM402" s="224">
        <f>IFERROR(INDEX(※編集不可※選択項目!$R$3:$R$51,MATCH(BQ402,※編集不可※選択項目!$T$3:$T$51,0)),0)</f>
        <v>0</v>
      </c>
      <c r="AN402" s="224" t="str">
        <f t="shared" ref="AN402:AN465" si="168">IF(I402&lt;&gt;"該当なし","",AO402)</f>
        <v/>
      </c>
      <c r="AO402" s="224" t="str">
        <f>IF(BR402=※編集不可※選択項目!$L$3,VLOOKUP('新規登録用（本体）'!U402,※編集不可※選択項目!$P$2:$R$13,3,TRUE),AP402)</f>
        <v/>
      </c>
      <c r="AP402" s="224" t="str">
        <f>IF(BR402=※編集不可※選択項目!$L$15,VLOOKUP('新規登録用（本体）'!U402,※編集不可※選択項目!$P$14:$R$25,3,TRUE),AQ402)</f>
        <v/>
      </c>
      <c r="AQ402" s="224" t="str">
        <f>IF(BR402=※編集不可※選択項目!$L$27,VLOOKUP('新規登録用（本体）'!U402,※編集不可※選択項目!$P$26:$R$41,3,TRUE),AR402)</f>
        <v/>
      </c>
      <c r="AR402" s="224" t="str">
        <f>IF(BR402=※編集不可※選択項目!$L$43,VLOOKUP('新規登録用（本体）'!U402,※編集不可※選択項目!$P$42:$R$46,3,TRUE),AS402)</f>
        <v/>
      </c>
      <c r="AS402" s="224" t="str">
        <f>IF(BR402=※編集不可※選択項目!$L$48,VLOOKUP('新規登録用（本体）'!U402,※編集不可※選択項目!$P$47:$R$51,3,TRUE),"")</f>
        <v/>
      </c>
      <c r="AT402" s="225">
        <f>IFERROR(VLOOKUP(Y402&amp;G402&amp;H402,※編集不可※選択項目!X:Y,2,FALSE),0)</f>
        <v>0</v>
      </c>
      <c r="AU402" s="224">
        <f t="shared" si="162"/>
        <v>0</v>
      </c>
      <c r="AV402" s="224">
        <f>IFERROR(INDEX(※編集不可※選択項目!$S$3:$S$51,MATCH(BQ402,※編集不可※選択項目!$T$3:$T$51,0)),0)</f>
        <v>0</v>
      </c>
      <c r="AW402" s="224" t="str">
        <f t="shared" ref="AW402:AW465" si="169">IF(I402&lt;&gt;"該当なし","",AX402)</f>
        <v/>
      </c>
      <c r="AX402" s="224" t="str">
        <f>IF(BR402=※編集不可※選択項目!$L$3,VLOOKUP('新規登録用（本体）'!U402,※編集不可※選択項目!$P$2:$S$13,4,TRUE),AY402)</f>
        <v/>
      </c>
      <c r="AY402" s="224" t="str">
        <f>IF(BR402=※編集不可※選択項目!$L$15,VLOOKUP('新規登録用（本体）'!U402,※編集不可※選択項目!$P$14:$S$25,4,TRUE),AZ402)</f>
        <v/>
      </c>
      <c r="AZ402" s="224" t="str">
        <f>IF(BR402=※編集不可※選択項目!$L$27,VLOOKUP('新規登録用（本体）'!U402,※編集不可※選択項目!$P$26:$S$41,4,TRUE),BA402)</f>
        <v/>
      </c>
      <c r="BA402" s="224" t="str">
        <f>IF(BR402=※編集不可※選択項目!$L$43,VLOOKUP('新規登録用（本体）'!U402,※編集不可※選択項目!$P$42:$S$46,4,TRUE),BB402)</f>
        <v/>
      </c>
      <c r="BB402" s="224" t="str">
        <f>IF(BR402=※編集不可※選択項目!$L$48,VLOOKUP('新規登録用（本体）'!U402,※編集不可※選択項目!$P$47:$S$51,4,TRUE),"")</f>
        <v/>
      </c>
      <c r="BC402" s="225">
        <f>IFERROR(VLOOKUP(Y402&amp;G402&amp;H402,※編集不可※選択項目!X:Y,2,FALSE),0)</f>
        <v>0</v>
      </c>
      <c r="BD402" s="225">
        <f t="shared" si="163"/>
        <v>0</v>
      </c>
      <c r="BE402" s="225"/>
      <c r="BF402" s="225"/>
      <c r="BG402" s="225"/>
      <c r="BH402" s="225" t="str">
        <f t="shared" ref="BH402:BH465" si="170">IF(K402="","","["&amp;K402&amp;"]")</f>
        <v/>
      </c>
      <c r="BI402" s="226">
        <f t="shared" ref="BI402:BI465" si="171">IF(AND(($C402&lt;&gt;""),(OR(F402="",G402="",H402="",J402="",M402="",N402="",AND(M402&lt;&gt;"連結",T402=""),U402="",V402="",W402="",X402="",Y402=""))),1,0)</f>
        <v>0</v>
      </c>
      <c r="BJ402" s="226">
        <f t="shared" ref="BJ402:BJ465" si="172">IF(AND(M402="連結",O402=""),1,0)</f>
        <v>0</v>
      </c>
      <c r="BK402" s="262">
        <f t="shared" si="166"/>
        <v>0</v>
      </c>
      <c r="BL402" s="226">
        <f t="shared" si="155"/>
        <v>0</v>
      </c>
      <c r="BM402" s="226" t="str">
        <f t="shared" ref="BM402:BM465" si="173">IF(J402="","",TEXT(J402&amp;BH402,"G/標準"))</f>
        <v/>
      </c>
      <c r="BN402" s="227">
        <f t="shared" ref="BN402:BN465" si="174">IF(BM402="",0,COUNTIF($BM$12:$BM$1011,BM402))</f>
        <v>0</v>
      </c>
      <c r="BO402" s="227">
        <f t="shared" si="156"/>
        <v>0</v>
      </c>
      <c r="BP402" s="208" t="str">
        <f t="shared" si="157"/>
        <v>＜従来枠＞0 ＜トップ性能枠＞0</v>
      </c>
      <c r="BQ402" s="208" t="str">
        <f>'新規登録用（本体）'!G402&amp;'新規登録用（本体）'!H402&amp;'新規登録用（本体）'!I402</f>
        <v/>
      </c>
      <c r="BR402" s="126" t="str">
        <f t="shared" ref="BR402:BR465" si="175">G402&amp;H402</f>
        <v/>
      </c>
      <c r="BS402" s="208" t="str">
        <f t="shared" si="153"/>
        <v/>
      </c>
      <c r="BT402" s="227">
        <f t="shared" si="164"/>
        <v>0</v>
      </c>
    </row>
    <row r="403" spans="1:72" s="208" customFormat="1" ht="25.35" customHeight="1" x14ac:dyDescent="0.2">
      <c r="A403" s="210">
        <f t="shared" si="158"/>
        <v>392</v>
      </c>
      <c r="B403" s="171" t="str">
        <f t="shared" si="154"/>
        <v/>
      </c>
      <c r="C403" s="44"/>
      <c r="D403" s="17" t="str">
        <f t="shared" si="159"/>
        <v/>
      </c>
      <c r="E403" s="17" t="str">
        <f t="shared" si="160"/>
        <v/>
      </c>
      <c r="F403" s="97"/>
      <c r="G403" s="16"/>
      <c r="H403" s="15"/>
      <c r="I403" s="17" t="str">
        <f>IF(OR(G403="",H403="",U403=""),"",IFERROR(VLOOKUP(G403&amp;H403&amp;U403,※編集不可※選択項目!$M$3:$R$51,5,FALSE),"該当なし"))</f>
        <v/>
      </c>
      <c r="J403" s="97"/>
      <c r="K403" s="15"/>
      <c r="L403" s="248"/>
      <c r="M403" s="15"/>
      <c r="N403" s="97"/>
      <c r="O403" s="97"/>
      <c r="P403" s="97"/>
      <c r="Q403" s="97"/>
      <c r="R403" s="97"/>
      <c r="S403" s="18" t="str">
        <f t="shared" si="167"/>
        <v/>
      </c>
      <c r="T403" s="15"/>
      <c r="U403" s="15"/>
      <c r="V403" s="15"/>
      <c r="W403" s="15"/>
      <c r="X403" s="15"/>
      <c r="Y403" s="15"/>
      <c r="Z403" s="16"/>
      <c r="AA403" s="16"/>
      <c r="AB403" s="101" t="str">
        <f>IF($C403&lt;&gt;"",※編集不可※選択項目!$J$2,"")</f>
        <v/>
      </c>
      <c r="AC403" s="23"/>
      <c r="AD403" s="97"/>
      <c r="AE403" s="99"/>
      <c r="AF403" s="201" t="str">
        <f t="shared" si="165"/>
        <v>-</v>
      </c>
      <c r="AG403" s="219"/>
      <c r="AH403" s="220"/>
      <c r="AI403" s="121" t="str">
        <f t="shared" si="161"/>
        <v/>
      </c>
      <c r="AJ403" s="221"/>
      <c r="AK403" s="222"/>
      <c r="AL403" s="223"/>
      <c r="AM403" s="224">
        <f>IFERROR(INDEX(※編集不可※選択項目!$R$3:$R$51,MATCH(BQ403,※編集不可※選択項目!$T$3:$T$51,0)),0)</f>
        <v>0</v>
      </c>
      <c r="AN403" s="224" t="str">
        <f t="shared" si="168"/>
        <v/>
      </c>
      <c r="AO403" s="224" t="str">
        <f>IF(BR403=※編集不可※選択項目!$L$3,VLOOKUP('新規登録用（本体）'!U403,※編集不可※選択項目!$P$2:$R$13,3,TRUE),AP403)</f>
        <v/>
      </c>
      <c r="AP403" s="224" t="str">
        <f>IF(BR403=※編集不可※選択項目!$L$15,VLOOKUP('新規登録用（本体）'!U403,※編集不可※選択項目!$P$14:$R$25,3,TRUE),AQ403)</f>
        <v/>
      </c>
      <c r="AQ403" s="224" t="str">
        <f>IF(BR403=※編集不可※選択項目!$L$27,VLOOKUP('新規登録用（本体）'!U403,※編集不可※選択項目!$P$26:$R$41,3,TRUE),AR403)</f>
        <v/>
      </c>
      <c r="AR403" s="224" t="str">
        <f>IF(BR403=※編集不可※選択項目!$L$43,VLOOKUP('新規登録用（本体）'!U403,※編集不可※選択項目!$P$42:$R$46,3,TRUE),AS403)</f>
        <v/>
      </c>
      <c r="AS403" s="224" t="str">
        <f>IF(BR403=※編集不可※選択項目!$L$48,VLOOKUP('新規登録用（本体）'!U403,※編集不可※選択項目!$P$47:$R$51,3,TRUE),"")</f>
        <v/>
      </c>
      <c r="AT403" s="225">
        <f>IFERROR(VLOOKUP(Y403&amp;G403&amp;H403,※編集不可※選択項目!X:Y,2,FALSE),0)</f>
        <v>0</v>
      </c>
      <c r="AU403" s="224">
        <f t="shared" si="162"/>
        <v>0</v>
      </c>
      <c r="AV403" s="224">
        <f>IFERROR(INDEX(※編集不可※選択項目!$S$3:$S$51,MATCH(BQ403,※編集不可※選択項目!$T$3:$T$51,0)),0)</f>
        <v>0</v>
      </c>
      <c r="AW403" s="224" t="str">
        <f t="shared" si="169"/>
        <v/>
      </c>
      <c r="AX403" s="224" t="str">
        <f>IF(BR403=※編集不可※選択項目!$L$3,VLOOKUP('新規登録用（本体）'!U403,※編集不可※選択項目!$P$2:$S$13,4,TRUE),AY403)</f>
        <v/>
      </c>
      <c r="AY403" s="224" t="str">
        <f>IF(BR403=※編集不可※選択項目!$L$15,VLOOKUP('新規登録用（本体）'!U403,※編集不可※選択項目!$P$14:$S$25,4,TRUE),AZ403)</f>
        <v/>
      </c>
      <c r="AZ403" s="224" t="str">
        <f>IF(BR403=※編集不可※選択項目!$L$27,VLOOKUP('新規登録用（本体）'!U403,※編集不可※選択項目!$P$26:$S$41,4,TRUE),BA403)</f>
        <v/>
      </c>
      <c r="BA403" s="224" t="str">
        <f>IF(BR403=※編集不可※選択項目!$L$43,VLOOKUP('新規登録用（本体）'!U403,※編集不可※選択項目!$P$42:$S$46,4,TRUE),BB403)</f>
        <v/>
      </c>
      <c r="BB403" s="224" t="str">
        <f>IF(BR403=※編集不可※選択項目!$L$48,VLOOKUP('新規登録用（本体）'!U403,※編集不可※選択項目!$P$47:$S$51,4,TRUE),"")</f>
        <v/>
      </c>
      <c r="BC403" s="225">
        <f>IFERROR(VLOOKUP(Y403&amp;G403&amp;H403,※編集不可※選択項目!X:Y,2,FALSE),0)</f>
        <v>0</v>
      </c>
      <c r="BD403" s="225">
        <f t="shared" si="163"/>
        <v>0</v>
      </c>
      <c r="BE403" s="225"/>
      <c r="BF403" s="225"/>
      <c r="BG403" s="225"/>
      <c r="BH403" s="225" t="str">
        <f t="shared" si="170"/>
        <v/>
      </c>
      <c r="BI403" s="226">
        <f t="shared" si="171"/>
        <v>0</v>
      </c>
      <c r="BJ403" s="226">
        <f t="shared" si="172"/>
        <v>0</v>
      </c>
      <c r="BK403" s="262">
        <f t="shared" si="166"/>
        <v>0</v>
      </c>
      <c r="BL403" s="226">
        <f t="shared" si="155"/>
        <v>0</v>
      </c>
      <c r="BM403" s="226" t="str">
        <f t="shared" si="173"/>
        <v/>
      </c>
      <c r="BN403" s="227">
        <f t="shared" si="174"/>
        <v>0</v>
      </c>
      <c r="BO403" s="227">
        <f t="shared" si="156"/>
        <v>0</v>
      </c>
      <c r="BP403" s="208" t="str">
        <f t="shared" si="157"/>
        <v>＜従来枠＞0 ＜トップ性能枠＞0</v>
      </c>
      <c r="BQ403" s="208" t="str">
        <f>'新規登録用（本体）'!G403&amp;'新規登録用（本体）'!H403&amp;'新規登録用（本体）'!I403</f>
        <v/>
      </c>
      <c r="BR403" s="126" t="str">
        <f t="shared" si="175"/>
        <v/>
      </c>
      <c r="BS403" s="208" t="str">
        <f t="shared" ref="BS403:BS466" si="176">IF(J403="","",TEXT(J403&amp;T403&amp;U403&amp;V403&amp;W403&amp;X403,"G/標準"))</f>
        <v/>
      </c>
      <c r="BT403" s="227">
        <f t="shared" si="164"/>
        <v>0</v>
      </c>
    </row>
    <row r="404" spans="1:72" s="208" customFormat="1" ht="25.35" customHeight="1" x14ac:dyDescent="0.2">
      <c r="A404" s="210">
        <f t="shared" si="158"/>
        <v>393</v>
      </c>
      <c r="B404" s="171" t="str">
        <f t="shared" si="154"/>
        <v/>
      </c>
      <c r="C404" s="44"/>
      <c r="D404" s="17" t="str">
        <f t="shared" si="159"/>
        <v/>
      </c>
      <c r="E404" s="17" t="str">
        <f t="shared" si="160"/>
        <v/>
      </c>
      <c r="F404" s="97"/>
      <c r="G404" s="16"/>
      <c r="H404" s="15"/>
      <c r="I404" s="17" t="str">
        <f>IF(OR(G404="",H404="",U404=""),"",IFERROR(VLOOKUP(G404&amp;H404&amp;U404,※編集不可※選択項目!$M$3:$R$51,5,FALSE),"該当なし"))</f>
        <v/>
      </c>
      <c r="J404" s="97"/>
      <c r="K404" s="15"/>
      <c r="L404" s="248"/>
      <c r="M404" s="15"/>
      <c r="N404" s="97"/>
      <c r="O404" s="97"/>
      <c r="P404" s="97"/>
      <c r="Q404" s="97"/>
      <c r="R404" s="97"/>
      <c r="S404" s="18" t="str">
        <f t="shared" si="167"/>
        <v/>
      </c>
      <c r="T404" s="15"/>
      <c r="U404" s="15"/>
      <c r="V404" s="15"/>
      <c r="W404" s="15"/>
      <c r="X404" s="15"/>
      <c r="Y404" s="15"/>
      <c r="Z404" s="16"/>
      <c r="AA404" s="16"/>
      <c r="AB404" s="101" t="str">
        <f>IF($C404&lt;&gt;"",※編集不可※選択項目!$J$2,"")</f>
        <v/>
      </c>
      <c r="AC404" s="23"/>
      <c r="AD404" s="97"/>
      <c r="AE404" s="99"/>
      <c r="AF404" s="201" t="str">
        <f t="shared" si="165"/>
        <v>-</v>
      </c>
      <c r="AG404" s="219"/>
      <c r="AH404" s="220"/>
      <c r="AI404" s="121" t="str">
        <f t="shared" si="161"/>
        <v/>
      </c>
      <c r="AJ404" s="221"/>
      <c r="AK404" s="222"/>
      <c r="AL404" s="223"/>
      <c r="AM404" s="224">
        <f>IFERROR(INDEX(※編集不可※選択項目!$R$3:$R$51,MATCH(BQ404,※編集不可※選択項目!$T$3:$T$51,0)),0)</f>
        <v>0</v>
      </c>
      <c r="AN404" s="224" t="str">
        <f t="shared" si="168"/>
        <v/>
      </c>
      <c r="AO404" s="224" t="str">
        <f>IF(BR404=※編集不可※選択項目!$L$3,VLOOKUP('新規登録用（本体）'!U404,※編集不可※選択項目!$P$2:$R$13,3,TRUE),AP404)</f>
        <v/>
      </c>
      <c r="AP404" s="224" t="str">
        <f>IF(BR404=※編集不可※選択項目!$L$15,VLOOKUP('新規登録用（本体）'!U404,※編集不可※選択項目!$P$14:$R$25,3,TRUE),AQ404)</f>
        <v/>
      </c>
      <c r="AQ404" s="224" t="str">
        <f>IF(BR404=※編集不可※選択項目!$L$27,VLOOKUP('新規登録用（本体）'!U404,※編集不可※選択項目!$P$26:$R$41,3,TRUE),AR404)</f>
        <v/>
      </c>
      <c r="AR404" s="224" t="str">
        <f>IF(BR404=※編集不可※選択項目!$L$43,VLOOKUP('新規登録用（本体）'!U404,※編集不可※選択項目!$P$42:$R$46,3,TRUE),AS404)</f>
        <v/>
      </c>
      <c r="AS404" s="224" t="str">
        <f>IF(BR404=※編集不可※選択項目!$L$48,VLOOKUP('新規登録用（本体）'!U404,※編集不可※選択項目!$P$47:$R$51,3,TRUE),"")</f>
        <v/>
      </c>
      <c r="AT404" s="225">
        <f>IFERROR(VLOOKUP(Y404&amp;G404&amp;H404,※編集不可※選択項目!X:Y,2,FALSE),0)</f>
        <v>0</v>
      </c>
      <c r="AU404" s="224">
        <f t="shared" si="162"/>
        <v>0</v>
      </c>
      <c r="AV404" s="224">
        <f>IFERROR(INDEX(※編集不可※選択項目!$S$3:$S$51,MATCH(BQ404,※編集不可※選択項目!$T$3:$T$51,0)),0)</f>
        <v>0</v>
      </c>
      <c r="AW404" s="224" t="str">
        <f t="shared" si="169"/>
        <v/>
      </c>
      <c r="AX404" s="224" t="str">
        <f>IF(BR404=※編集不可※選択項目!$L$3,VLOOKUP('新規登録用（本体）'!U404,※編集不可※選択項目!$P$2:$S$13,4,TRUE),AY404)</f>
        <v/>
      </c>
      <c r="AY404" s="224" t="str">
        <f>IF(BR404=※編集不可※選択項目!$L$15,VLOOKUP('新規登録用（本体）'!U404,※編集不可※選択項目!$P$14:$S$25,4,TRUE),AZ404)</f>
        <v/>
      </c>
      <c r="AZ404" s="224" t="str">
        <f>IF(BR404=※編集不可※選択項目!$L$27,VLOOKUP('新規登録用（本体）'!U404,※編集不可※選択項目!$P$26:$S$41,4,TRUE),BA404)</f>
        <v/>
      </c>
      <c r="BA404" s="224" t="str">
        <f>IF(BR404=※編集不可※選択項目!$L$43,VLOOKUP('新規登録用（本体）'!U404,※編集不可※選択項目!$P$42:$S$46,4,TRUE),BB404)</f>
        <v/>
      </c>
      <c r="BB404" s="224" t="str">
        <f>IF(BR404=※編集不可※選択項目!$L$48,VLOOKUP('新規登録用（本体）'!U404,※編集不可※選択項目!$P$47:$S$51,4,TRUE),"")</f>
        <v/>
      </c>
      <c r="BC404" s="225">
        <f>IFERROR(VLOOKUP(Y404&amp;G404&amp;H404,※編集不可※選択項目!X:Y,2,FALSE),0)</f>
        <v>0</v>
      </c>
      <c r="BD404" s="225">
        <f t="shared" si="163"/>
        <v>0</v>
      </c>
      <c r="BE404" s="225"/>
      <c r="BF404" s="225"/>
      <c r="BG404" s="225"/>
      <c r="BH404" s="225" t="str">
        <f t="shared" si="170"/>
        <v/>
      </c>
      <c r="BI404" s="226">
        <f t="shared" si="171"/>
        <v>0</v>
      </c>
      <c r="BJ404" s="226">
        <f t="shared" si="172"/>
        <v>0</v>
      </c>
      <c r="BK404" s="262">
        <f t="shared" si="166"/>
        <v>0</v>
      </c>
      <c r="BL404" s="226">
        <f t="shared" si="155"/>
        <v>0</v>
      </c>
      <c r="BM404" s="226" t="str">
        <f t="shared" si="173"/>
        <v/>
      </c>
      <c r="BN404" s="227">
        <f t="shared" si="174"/>
        <v>0</v>
      </c>
      <c r="BO404" s="227">
        <f t="shared" si="156"/>
        <v>0</v>
      </c>
      <c r="BP404" s="208" t="str">
        <f t="shared" si="157"/>
        <v>＜従来枠＞0 ＜トップ性能枠＞0</v>
      </c>
      <c r="BQ404" s="208" t="str">
        <f>'新規登録用（本体）'!G404&amp;'新規登録用（本体）'!H404&amp;'新規登録用（本体）'!I404</f>
        <v/>
      </c>
      <c r="BR404" s="126" t="str">
        <f t="shared" si="175"/>
        <v/>
      </c>
      <c r="BS404" s="208" t="str">
        <f t="shared" si="176"/>
        <v/>
      </c>
      <c r="BT404" s="227">
        <f t="shared" si="164"/>
        <v>0</v>
      </c>
    </row>
    <row r="405" spans="1:72" s="208" customFormat="1" ht="25.35" customHeight="1" x14ac:dyDescent="0.2">
      <c r="A405" s="210">
        <f t="shared" si="158"/>
        <v>394</v>
      </c>
      <c r="B405" s="171" t="str">
        <f t="shared" si="154"/>
        <v/>
      </c>
      <c r="C405" s="44"/>
      <c r="D405" s="17" t="str">
        <f t="shared" si="159"/>
        <v/>
      </c>
      <c r="E405" s="17" t="str">
        <f t="shared" si="160"/>
        <v/>
      </c>
      <c r="F405" s="97"/>
      <c r="G405" s="16"/>
      <c r="H405" s="15"/>
      <c r="I405" s="17" t="str">
        <f>IF(OR(G405="",H405="",U405=""),"",IFERROR(VLOOKUP(G405&amp;H405&amp;U405,※編集不可※選択項目!$M$3:$R$51,5,FALSE),"該当なし"))</f>
        <v/>
      </c>
      <c r="J405" s="97"/>
      <c r="K405" s="15"/>
      <c r="L405" s="248"/>
      <c r="M405" s="15"/>
      <c r="N405" s="97"/>
      <c r="O405" s="97"/>
      <c r="P405" s="97"/>
      <c r="Q405" s="97"/>
      <c r="R405" s="97"/>
      <c r="S405" s="18" t="str">
        <f t="shared" si="167"/>
        <v/>
      </c>
      <c r="T405" s="15"/>
      <c r="U405" s="15"/>
      <c r="V405" s="15"/>
      <c r="W405" s="15"/>
      <c r="X405" s="15"/>
      <c r="Y405" s="15"/>
      <c r="Z405" s="16"/>
      <c r="AA405" s="16"/>
      <c r="AB405" s="101" t="str">
        <f>IF($C405&lt;&gt;"",※編集不可※選択項目!$J$2,"")</f>
        <v/>
      </c>
      <c r="AC405" s="23"/>
      <c r="AD405" s="97"/>
      <c r="AE405" s="99"/>
      <c r="AF405" s="201" t="str">
        <f t="shared" si="165"/>
        <v>-</v>
      </c>
      <c r="AG405" s="219"/>
      <c r="AH405" s="220"/>
      <c r="AI405" s="121" t="str">
        <f t="shared" si="161"/>
        <v/>
      </c>
      <c r="AJ405" s="221"/>
      <c r="AK405" s="222"/>
      <c r="AL405" s="223"/>
      <c r="AM405" s="224">
        <f>IFERROR(INDEX(※編集不可※選択項目!$R$3:$R$51,MATCH(BQ405,※編集不可※選択項目!$T$3:$T$51,0)),0)</f>
        <v>0</v>
      </c>
      <c r="AN405" s="224" t="str">
        <f t="shared" si="168"/>
        <v/>
      </c>
      <c r="AO405" s="224" t="str">
        <f>IF(BR405=※編集不可※選択項目!$L$3,VLOOKUP('新規登録用（本体）'!U405,※編集不可※選択項目!$P$2:$R$13,3,TRUE),AP405)</f>
        <v/>
      </c>
      <c r="AP405" s="224" t="str">
        <f>IF(BR405=※編集不可※選択項目!$L$15,VLOOKUP('新規登録用（本体）'!U405,※編集不可※選択項目!$P$14:$R$25,3,TRUE),AQ405)</f>
        <v/>
      </c>
      <c r="AQ405" s="224" t="str">
        <f>IF(BR405=※編集不可※選択項目!$L$27,VLOOKUP('新規登録用（本体）'!U405,※編集不可※選択項目!$P$26:$R$41,3,TRUE),AR405)</f>
        <v/>
      </c>
      <c r="AR405" s="224" t="str">
        <f>IF(BR405=※編集不可※選択項目!$L$43,VLOOKUP('新規登録用（本体）'!U405,※編集不可※選択項目!$P$42:$R$46,3,TRUE),AS405)</f>
        <v/>
      </c>
      <c r="AS405" s="224" t="str">
        <f>IF(BR405=※編集不可※選択項目!$L$48,VLOOKUP('新規登録用（本体）'!U405,※編集不可※選択項目!$P$47:$R$51,3,TRUE),"")</f>
        <v/>
      </c>
      <c r="AT405" s="225">
        <f>IFERROR(VLOOKUP(Y405&amp;G405&amp;H405,※編集不可※選択項目!X:Y,2,FALSE),0)</f>
        <v>0</v>
      </c>
      <c r="AU405" s="224">
        <f t="shared" si="162"/>
        <v>0</v>
      </c>
      <c r="AV405" s="224">
        <f>IFERROR(INDEX(※編集不可※選択項目!$S$3:$S$51,MATCH(BQ405,※編集不可※選択項目!$T$3:$T$51,0)),0)</f>
        <v>0</v>
      </c>
      <c r="AW405" s="224" t="str">
        <f t="shared" si="169"/>
        <v/>
      </c>
      <c r="AX405" s="224" t="str">
        <f>IF(BR405=※編集不可※選択項目!$L$3,VLOOKUP('新規登録用（本体）'!U405,※編集不可※選択項目!$P$2:$S$13,4,TRUE),AY405)</f>
        <v/>
      </c>
      <c r="AY405" s="224" t="str">
        <f>IF(BR405=※編集不可※選択項目!$L$15,VLOOKUP('新規登録用（本体）'!U405,※編集不可※選択項目!$P$14:$S$25,4,TRUE),AZ405)</f>
        <v/>
      </c>
      <c r="AZ405" s="224" t="str">
        <f>IF(BR405=※編集不可※選択項目!$L$27,VLOOKUP('新規登録用（本体）'!U405,※編集不可※選択項目!$P$26:$S$41,4,TRUE),BA405)</f>
        <v/>
      </c>
      <c r="BA405" s="224" t="str">
        <f>IF(BR405=※編集不可※選択項目!$L$43,VLOOKUP('新規登録用（本体）'!U405,※編集不可※選択項目!$P$42:$S$46,4,TRUE),BB405)</f>
        <v/>
      </c>
      <c r="BB405" s="224" t="str">
        <f>IF(BR405=※編集不可※選択項目!$L$48,VLOOKUP('新規登録用（本体）'!U405,※編集不可※選択項目!$P$47:$S$51,4,TRUE),"")</f>
        <v/>
      </c>
      <c r="BC405" s="225">
        <f>IFERROR(VLOOKUP(Y405&amp;G405&amp;H405,※編集不可※選択項目!X:Y,2,FALSE),0)</f>
        <v>0</v>
      </c>
      <c r="BD405" s="225">
        <f t="shared" si="163"/>
        <v>0</v>
      </c>
      <c r="BE405" s="225"/>
      <c r="BF405" s="225"/>
      <c r="BG405" s="225"/>
      <c r="BH405" s="225" t="str">
        <f t="shared" si="170"/>
        <v/>
      </c>
      <c r="BI405" s="226">
        <f t="shared" si="171"/>
        <v>0</v>
      </c>
      <c r="BJ405" s="226">
        <f t="shared" si="172"/>
        <v>0</v>
      </c>
      <c r="BK405" s="262">
        <f t="shared" si="166"/>
        <v>0</v>
      </c>
      <c r="BL405" s="226">
        <f t="shared" si="155"/>
        <v>0</v>
      </c>
      <c r="BM405" s="226" t="str">
        <f t="shared" si="173"/>
        <v/>
      </c>
      <c r="BN405" s="227">
        <f t="shared" si="174"/>
        <v>0</v>
      </c>
      <c r="BO405" s="227">
        <f t="shared" si="156"/>
        <v>0</v>
      </c>
      <c r="BP405" s="208" t="str">
        <f t="shared" si="157"/>
        <v>＜従来枠＞0 ＜トップ性能枠＞0</v>
      </c>
      <c r="BQ405" s="208" t="str">
        <f>'新規登録用（本体）'!G405&amp;'新規登録用（本体）'!H405&amp;'新規登録用（本体）'!I405</f>
        <v/>
      </c>
      <c r="BR405" s="126" t="str">
        <f t="shared" si="175"/>
        <v/>
      </c>
      <c r="BS405" s="208" t="str">
        <f t="shared" si="176"/>
        <v/>
      </c>
      <c r="BT405" s="227">
        <f t="shared" si="164"/>
        <v>0</v>
      </c>
    </row>
    <row r="406" spans="1:72" s="208" customFormat="1" ht="25.35" customHeight="1" x14ac:dyDescent="0.2">
      <c r="A406" s="210">
        <f t="shared" si="158"/>
        <v>395</v>
      </c>
      <c r="B406" s="171" t="str">
        <f t="shared" si="154"/>
        <v/>
      </c>
      <c r="C406" s="44"/>
      <c r="D406" s="17" t="str">
        <f t="shared" si="159"/>
        <v/>
      </c>
      <c r="E406" s="17" t="str">
        <f t="shared" si="160"/>
        <v/>
      </c>
      <c r="F406" s="97"/>
      <c r="G406" s="16"/>
      <c r="H406" s="15"/>
      <c r="I406" s="17" t="str">
        <f>IF(OR(G406="",H406="",U406=""),"",IFERROR(VLOOKUP(G406&amp;H406&amp;U406,※編集不可※選択項目!$M$3:$R$51,5,FALSE),"該当なし"))</f>
        <v/>
      </c>
      <c r="J406" s="97"/>
      <c r="K406" s="15"/>
      <c r="L406" s="248"/>
      <c r="M406" s="15"/>
      <c r="N406" s="97"/>
      <c r="O406" s="97"/>
      <c r="P406" s="97"/>
      <c r="Q406" s="97"/>
      <c r="R406" s="97"/>
      <c r="S406" s="18" t="str">
        <f t="shared" si="167"/>
        <v/>
      </c>
      <c r="T406" s="15"/>
      <c r="U406" s="15"/>
      <c r="V406" s="15"/>
      <c r="W406" s="15"/>
      <c r="X406" s="15"/>
      <c r="Y406" s="15"/>
      <c r="Z406" s="16"/>
      <c r="AA406" s="16"/>
      <c r="AB406" s="101" t="str">
        <f>IF($C406&lt;&gt;"",※編集不可※選択項目!$J$2,"")</f>
        <v/>
      </c>
      <c r="AC406" s="23"/>
      <c r="AD406" s="97"/>
      <c r="AE406" s="99"/>
      <c r="AF406" s="201" t="str">
        <f t="shared" si="165"/>
        <v>-</v>
      </c>
      <c r="AG406" s="219"/>
      <c r="AH406" s="220"/>
      <c r="AI406" s="121" t="str">
        <f t="shared" si="161"/>
        <v/>
      </c>
      <c r="AJ406" s="221"/>
      <c r="AK406" s="222"/>
      <c r="AL406" s="223"/>
      <c r="AM406" s="224">
        <f>IFERROR(INDEX(※編集不可※選択項目!$R$3:$R$51,MATCH(BQ406,※編集不可※選択項目!$T$3:$T$51,0)),0)</f>
        <v>0</v>
      </c>
      <c r="AN406" s="224" t="str">
        <f t="shared" si="168"/>
        <v/>
      </c>
      <c r="AO406" s="224" t="str">
        <f>IF(BR406=※編集不可※選択項目!$L$3,VLOOKUP('新規登録用（本体）'!U406,※編集不可※選択項目!$P$2:$R$13,3,TRUE),AP406)</f>
        <v/>
      </c>
      <c r="AP406" s="224" t="str">
        <f>IF(BR406=※編集不可※選択項目!$L$15,VLOOKUP('新規登録用（本体）'!U406,※編集不可※選択項目!$P$14:$R$25,3,TRUE),AQ406)</f>
        <v/>
      </c>
      <c r="AQ406" s="224" t="str">
        <f>IF(BR406=※編集不可※選択項目!$L$27,VLOOKUP('新規登録用（本体）'!U406,※編集不可※選択項目!$P$26:$R$41,3,TRUE),AR406)</f>
        <v/>
      </c>
      <c r="AR406" s="224" t="str">
        <f>IF(BR406=※編集不可※選択項目!$L$43,VLOOKUP('新規登録用（本体）'!U406,※編集不可※選択項目!$P$42:$R$46,3,TRUE),AS406)</f>
        <v/>
      </c>
      <c r="AS406" s="224" t="str">
        <f>IF(BR406=※編集不可※選択項目!$L$48,VLOOKUP('新規登録用（本体）'!U406,※編集不可※選択項目!$P$47:$R$51,3,TRUE),"")</f>
        <v/>
      </c>
      <c r="AT406" s="225">
        <f>IFERROR(VLOOKUP(Y406&amp;G406&amp;H406,※編集不可※選択項目!X:Y,2,FALSE),0)</f>
        <v>0</v>
      </c>
      <c r="AU406" s="224">
        <f t="shared" si="162"/>
        <v>0</v>
      </c>
      <c r="AV406" s="224">
        <f>IFERROR(INDEX(※編集不可※選択項目!$S$3:$S$51,MATCH(BQ406,※編集不可※選択項目!$T$3:$T$51,0)),0)</f>
        <v>0</v>
      </c>
      <c r="AW406" s="224" t="str">
        <f t="shared" si="169"/>
        <v/>
      </c>
      <c r="AX406" s="224" t="str">
        <f>IF(BR406=※編集不可※選択項目!$L$3,VLOOKUP('新規登録用（本体）'!U406,※編集不可※選択項目!$P$2:$S$13,4,TRUE),AY406)</f>
        <v/>
      </c>
      <c r="AY406" s="224" t="str">
        <f>IF(BR406=※編集不可※選択項目!$L$15,VLOOKUP('新規登録用（本体）'!U406,※編集不可※選択項目!$P$14:$S$25,4,TRUE),AZ406)</f>
        <v/>
      </c>
      <c r="AZ406" s="224" t="str">
        <f>IF(BR406=※編集不可※選択項目!$L$27,VLOOKUP('新規登録用（本体）'!U406,※編集不可※選択項目!$P$26:$S$41,4,TRUE),BA406)</f>
        <v/>
      </c>
      <c r="BA406" s="224" t="str">
        <f>IF(BR406=※編集不可※選択項目!$L$43,VLOOKUP('新規登録用（本体）'!U406,※編集不可※選択項目!$P$42:$S$46,4,TRUE),BB406)</f>
        <v/>
      </c>
      <c r="BB406" s="224" t="str">
        <f>IF(BR406=※編集不可※選択項目!$L$48,VLOOKUP('新規登録用（本体）'!U406,※編集不可※選択項目!$P$47:$S$51,4,TRUE),"")</f>
        <v/>
      </c>
      <c r="BC406" s="225">
        <f>IFERROR(VLOOKUP(Y406&amp;G406&amp;H406,※編集不可※選択項目!X:Y,2,FALSE),0)</f>
        <v>0</v>
      </c>
      <c r="BD406" s="225">
        <f t="shared" si="163"/>
        <v>0</v>
      </c>
      <c r="BE406" s="225"/>
      <c r="BF406" s="225"/>
      <c r="BG406" s="225"/>
      <c r="BH406" s="225" t="str">
        <f t="shared" si="170"/>
        <v/>
      </c>
      <c r="BI406" s="226">
        <f t="shared" si="171"/>
        <v>0</v>
      </c>
      <c r="BJ406" s="226">
        <f t="shared" si="172"/>
        <v>0</v>
      </c>
      <c r="BK406" s="262">
        <f t="shared" si="166"/>
        <v>0</v>
      </c>
      <c r="BL406" s="226">
        <f t="shared" si="155"/>
        <v>0</v>
      </c>
      <c r="BM406" s="226" t="str">
        <f t="shared" si="173"/>
        <v/>
      </c>
      <c r="BN406" s="227">
        <f t="shared" si="174"/>
        <v>0</v>
      </c>
      <c r="BO406" s="227">
        <f t="shared" si="156"/>
        <v>0</v>
      </c>
      <c r="BP406" s="208" t="str">
        <f t="shared" si="157"/>
        <v>＜従来枠＞0 ＜トップ性能枠＞0</v>
      </c>
      <c r="BQ406" s="208" t="str">
        <f>'新規登録用（本体）'!G406&amp;'新規登録用（本体）'!H406&amp;'新規登録用（本体）'!I406</f>
        <v/>
      </c>
      <c r="BR406" s="126" t="str">
        <f t="shared" si="175"/>
        <v/>
      </c>
      <c r="BS406" s="208" t="str">
        <f t="shared" si="176"/>
        <v/>
      </c>
      <c r="BT406" s="227">
        <f t="shared" si="164"/>
        <v>0</v>
      </c>
    </row>
    <row r="407" spans="1:72" s="208" customFormat="1" ht="25.35" customHeight="1" x14ac:dyDescent="0.2">
      <c r="A407" s="210">
        <f t="shared" si="158"/>
        <v>396</v>
      </c>
      <c r="B407" s="171" t="str">
        <f t="shared" si="154"/>
        <v/>
      </c>
      <c r="C407" s="44"/>
      <c r="D407" s="17" t="str">
        <f t="shared" si="159"/>
        <v/>
      </c>
      <c r="E407" s="17" t="str">
        <f t="shared" si="160"/>
        <v/>
      </c>
      <c r="F407" s="97"/>
      <c r="G407" s="16"/>
      <c r="H407" s="15"/>
      <c r="I407" s="17" t="str">
        <f>IF(OR(G407="",H407="",U407=""),"",IFERROR(VLOOKUP(G407&amp;H407&amp;U407,※編集不可※選択項目!$M$3:$R$51,5,FALSE),"該当なし"))</f>
        <v/>
      </c>
      <c r="J407" s="97"/>
      <c r="K407" s="15"/>
      <c r="L407" s="248"/>
      <c r="M407" s="15"/>
      <c r="N407" s="97"/>
      <c r="O407" s="97"/>
      <c r="P407" s="97"/>
      <c r="Q407" s="97"/>
      <c r="R407" s="97"/>
      <c r="S407" s="18" t="str">
        <f t="shared" si="167"/>
        <v/>
      </c>
      <c r="T407" s="15"/>
      <c r="U407" s="15"/>
      <c r="V407" s="15"/>
      <c r="W407" s="15"/>
      <c r="X407" s="15"/>
      <c r="Y407" s="15"/>
      <c r="Z407" s="16"/>
      <c r="AA407" s="16"/>
      <c r="AB407" s="101" t="str">
        <f>IF($C407&lt;&gt;"",※編集不可※選択項目!$J$2,"")</f>
        <v/>
      </c>
      <c r="AC407" s="23"/>
      <c r="AD407" s="97"/>
      <c r="AE407" s="99"/>
      <c r="AF407" s="201" t="str">
        <f t="shared" si="165"/>
        <v>-</v>
      </c>
      <c r="AG407" s="219"/>
      <c r="AH407" s="220"/>
      <c r="AI407" s="121" t="str">
        <f t="shared" si="161"/>
        <v/>
      </c>
      <c r="AJ407" s="221"/>
      <c r="AK407" s="222"/>
      <c r="AL407" s="223"/>
      <c r="AM407" s="224">
        <f>IFERROR(INDEX(※編集不可※選択項目!$R$3:$R$51,MATCH(BQ407,※編集不可※選択項目!$T$3:$T$51,0)),0)</f>
        <v>0</v>
      </c>
      <c r="AN407" s="224" t="str">
        <f t="shared" si="168"/>
        <v/>
      </c>
      <c r="AO407" s="224" t="str">
        <f>IF(BR407=※編集不可※選択項目!$L$3,VLOOKUP('新規登録用（本体）'!U407,※編集不可※選択項目!$P$2:$R$13,3,TRUE),AP407)</f>
        <v/>
      </c>
      <c r="AP407" s="224" t="str">
        <f>IF(BR407=※編集不可※選択項目!$L$15,VLOOKUP('新規登録用（本体）'!U407,※編集不可※選択項目!$P$14:$R$25,3,TRUE),AQ407)</f>
        <v/>
      </c>
      <c r="AQ407" s="224" t="str">
        <f>IF(BR407=※編集不可※選択項目!$L$27,VLOOKUP('新規登録用（本体）'!U407,※編集不可※選択項目!$P$26:$R$41,3,TRUE),AR407)</f>
        <v/>
      </c>
      <c r="AR407" s="224" t="str">
        <f>IF(BR407=※編集不可※選択項目!$L$43,VLOOKUP('新規登録用（本体）'!U407,※編集不可※選択項目!$P$42:$R$46,3,TRUE),AS407)</f>
        <v/>
      </c>
      <c r="AS407" s="224" t="str">
        <f>IF(BR407=※編集不可※選択項目!$L$48,VLOOKUP('新規登録用（本体）'!U407,※編集不可※選択項目!$P$47:$R$51,3,TRUE),"")</f>
        <v/>
      </c>
      <c r="AT407" s="225">
        <f>IFERROR(VLOOKUP(Y407&amp;G407&amp;H407,※編集不可※選択項目!X:Y,2,FALSE),0)</f>
        <v>0</v>
      </c>
      <c r="AU407" s="224">
        <f t="shared" si="162"/>
        <v>0</v>
      </c>
      <c r="AV407" s="224">
        <f>IFERROR(INDEX(※編集不可※選択項目!$S$3:$S$51,MATCH(BQ407,※編集不可※選択項目!$T$3:$T$51,0)),0)</f>
        <v>0</v>
      </c>
      <c r="AW407" s="224" t="str">
        <f t="shared" si="169"/>
        <v/>
      </c>
      <c r="AX407" s="224" t="str">
        <f>IF(BR407=※編集不可※選択項目!$L$3,VLOOKUP('新規登録用（本体）'!U407,※編集不可※選択項目!$P$2:$S$13,4,TRUE),AY407)</f>
        <v/>
      </c>
      <c r="AY407" s="224" t="str">
        <f>IF(BR407=※編集不可※選択項目!$L$15,VLOOKUP('新規登録用（本体）'!U407,※編集不可※選択項目!$P$14:$S$25,4,TRUE),AZ407)</f>
        <v/>
      </c>
      <c r="AZ407" s="224" t="str">
        <f>IF(BR407=※編集不可※選択項目!$L$27,VLOOKUP('新規登録用（本体）'!U407,※編集不可※選択項目!$P$26:$S$41,4,TRUE),BA407)</f>
        <v/>
      </c>
      <c r="BA407" s="224" t="str">
        <f>IF(BR407=※編集不可※選択項目!$L$43,VLOOKUP('新規登録用（本体）'!U407,※編集不可※選択項目!$P$42:$S$46,4,TRUE),BB407)</f>
        <v/>
      </c>
      <c r="BB407" s="224" t="str">
        <f>IF(BR407=※編集不可※選択項目!$L$48,VLOOKUP('新規登録用（本体）'!U407,※編集不可※選択項目!$P$47:$S$51,4,TRUE),"")</f>
        <v/>
      </c>
      <c r="BC407" s="225">
        <f>IFERROR(VLOOKUP(Y407&amp;G407&amp;H407,※編集不可※選択項目!X:Y,2,FALSE),0)</f>
        <v>0</v>
      </c>
      <c r="BD407" s="225">
        <f t="shared" si="163"/>
        <v>0</v>
      </c>
      <c r="BE407" s="225"/>
      <c r="BF407" s="225"/>
      <c r="BG407" s="225"/>
      <c r="BH407" s="225" t="str">
        <f t="shared" si="170"/>
        <v/>
      </c>
      <c r="BI407" s="226">
        <f t="shared" si="171"/>
        <v>0</v>
      </c>
      <c r="BJ407" s="226">
        <f t="shared" si="172"/>
        <v>0</v>
      </c>
      <c r="BK407" s="262">
        <f t="shared" si="166"/>
        <v>0</v>
      </c>
      <c r="BL407" s="226">
        <f t="shared" si="155"/>
        <v>0</v>
      </c>
      <c r="BM407" s="226" t="str">
        <f t="shared" si="173"/>
        <v/>
      </c>
      <c r="BN407" s="227">
        <f t="shared" si="174"/>
        <v>0</v>
      </c>
      <c r="BO407" s="227">
        <f t="shared" si="156"/>
        <v>0</v>
      </c>
      <c r="BP407" s="208" t="str">
        <f t="shared" si="157"/>
        <v>＜従来枠＞0 ＜トップ性能枠＞0</v>
      </c>
      <c r="BQ407" s="208" t="str">
        <f>'新規登録用（本体）'!G407&amp;'新規登録用（本体）'!H407&amp;'新規登録用（本体）'!I407</f>
        <v/>
      </c>
      <c r="BR407" s="126" t="str">
        <f t="shared" si="175"/>
        <v/>
      </c>
      <c r="BS407" s="208" t="str">
        <f t="shared" si="176"/>
        <v/>
      </c>
      <c r="BT407" s="227">
        <f t="shared" si="164"/>
        <v>0</v>
      </c>
    </row>
    <row r="408" spans="1:72" s="208" customFormat="1" ht="25.35" customHeight="1" x14ac:dyDescent="0.2">
      <c r="A408" s="210">
        <f t="shared" si="158"/>
        <v>397</v>
      </c>
      <c r="B408" s="171" t="str">
        <f t="shared" si="154"/>
        <v/>
      </c>
      <c r="C408" s="44"/>
      <c r="D408" s="17" t="str">
        <f t="shared" si="159"/>
        <v/>
      </c>
      <c r="E408" s="17" t="str">
        <f t="shared" si="160"/>
        <v/>
      </c>
      <c r="F408" s="97"/>
      <c r="G408" s="16"/>
      <c r="H408" s="15"/>
      <c r="I408" s="17" t="str">
        <f>IF(OR(G408="",H408="",U408=""),"",IFERROR(VLOOKUP(G408&amp;H408&amp;U408,※編集不可※選択項目!$M$3:$R$51,5,FALSE),"該当なし"))</f>
        <v/>
      </c>
      <c r="J408" s="97"/>
      <c r="K408" s="15"/>
      <c r="L408" s="248"/>
      <c r="M408" s="15"/>
      <c r="N408" s="97"/>
      <c r="O408" s="97"/>
      <c r="P408" s="97"/>
      <c r="Q408" s="97"/>
      <c r="R408" s="97"/>
      <c r="S408" s="18" t="str">
        <f t="shared" si="167"/>
        <v/>
      </c>
      <c r="T408" s="15"/>
      <c r="U408" s="15"/>
      <c r="V408" s="15"/>
      <c r="W408" s="15"/>
      <c r="X408" s="15"/>
      <c r="Y408" s="15"/>
      <c r="Z408" s="16"/>
      <c r="AA408" s="16"/>
      <c r="AB408" s="101" t="str">
        <f>IF($C408&lt;&gt;"",※編集不可※選択項目!$J$2,"")</f>
        <v/>
      </c>
      <c r="AC408" s="23"/>
      <c r="AD408" s="97"/>
      <c r="AE408" s="99"/>
      <c r="AF408" s="201" t="str">
        <f t="shared" si="165"/>
        <v>-</v>
      </c>
      <c r="AG408" s="219"/>
      <c r="AH408" s="220"/>
      <c r="AI408" s="121" t="str">
        <f t="shared" si="161"/>
        <v/>
      </c>
      <c r="AJ408" s="221"/>
      <c r="AK408" s="222"/>
      <c r="AL408" s="223"/>
      <c r="AM408" s="224">
        <f>IFERROR(INDEX(※編集不可※選択項目!$R$3:$R$51,MATCH(BQ408,※編集不可※選択項目!$T$3:$T$51,0)),0)</f>
        <v>0</v>
      </c>
      <c r="AN408" s="224" t="str">
        <f t="shared" si="168"/>
        <v/>
      </c>
      <c r="AO408" s="224" t="str">
        <f>IF(BR408=※編集不可※選択項目!$L$3,VLOOKUP('新規登録用（本体）'!U408,※編集不可※選択項目!$P$2:$R$13,3,TRUE),AP408)</f>
        <v/>
      </c>
      <c r="AP408" s="224" t="str">
        <f>IF(BR408=※編集不可※選択項目!$L$15,VLOOKUP('新規登録用（本体）'!U408,※編集不可※選択項目!$P$14:$R$25,3,TRUE),AQ408)</f>
        <v/>
      </c>
      <c r="AQ408" s="224" t="str">
        <f>IF(BR408=※編集不可※選択項目!$L$27,VLOOKUP('新規登録用（本体）'!U408,※編集不可※選択項目!$P$26:$R$41,3,TRUE),AR408)</f>
        <v/>
      </c>
      <c r="AR408" s="224" t="str">
        <f>IF(BR408=※編集不可※選択項目!$L$43,VLOOKUP('新規登録用（本体）'!U408,※編集不可※選択項目!$P$42:$R$46,3,TRUE),AS408)</f>
        <v/>
      </c>
      <c r="AS408" s="224" t="str">
        <f>IF(BR408=※編集不可※選択項目!$L$48,VLOOKUP('新規登録用（本体）'!U408,※編集不可※選択項目!$P$47:$R$51,3,TRUE),"")</f>
        <v/>
      </c>
      <c r="AT408" s="225">
        <f>IFERROR(VLOOKUP(Y408&amp;G408&amp;H408,※編集不可※選択項目!X:Y,2,FALSE),0)</f>
        <v>0</v>
      </c>
      <c r="AU408" s="224">
        <f t="shared" si="162"/>
        <v>0</v>
      </c>
      <c r="AV408" s="224">
        <f>IFERROR(INDEX(※編集不可※選択項目!$S$3:$S$51,MATCH(BQ408,※編集不可※選択項目!$T$3:$T$51,0)),0)</f>
        <v>0</v>
      </c>
      <c r="AW408" s="224" t="str">
        <f t="shared" si="169"/>
        <v/>
      </c>
      <c r="AX408" s="224" t="str">
        <f>IF(BR408=※編集不可※選択項目!$L$3,VLOOKUP('新規登録用（本体）'!U408,※編集不可※選択項目!$P$2:$S$13,4,TRUE),AY408)</f>
        <v/>
      </c>
      <c r="AY408" s="224" t="str">
        <f>IF(BR408=※編集不可※選択項目!$L$15,VLOOKUP('新規登録用（本体）'!U408,※編集不可※選択項目!$P$14:$S$25,4,TRUE),AZ408)</f>
        <v/>
      </c>
      <c r="AZ408" s="224" t="str">
        <f>IF(BR408=※編集不可※選択項目!$L$27,VLOOKUP('新規登録用（本体）'!U408,※編集不可※選択項目!$P$26:$S$41,4,TRUE),BA408)</f>
        <v/>
      </c>
      <c r="BA408" s="224" t="str">
        <f>IF(BR408=※編集不可※選択項目!$L$43,VLOOKUP('新規登録用（本体）'!U408,※編集不可※選択項目!$P$42:$S$46,4,TRUE),BB408)</f>
        <v/>
      </c>
      <c r="BB408" s="224" t="str">
        <f>IF(BR408=※編集不可※選択項目!$L$48,VLOOKUP('新規登録用（本体）'!U408,※編集不可※選択項目!$P$47:$S$51,4,TRUE),"")</f>
        <v/>
      </c>
      <c r="BC408" s="225">
        <f>IFERROR(VLOOKUP(Y408&amp;G408&amp;H408,※編集不可※選択項目!X:Y,2,FALSE),0)</f>
        <v>0</v>
      </c>
      <c r="BD408" s="225">
        <f t="shared" si="163"/>
        <v>0</v>
      </c>
      <c r="BE408" s="225"/>
      <c r="BF408" s="225"/>
      <c r="BG408" s="225"/>
      <c r="BH408" s="225" t="str">
        <f t="shared" si="170"/>
        <v/>
      </c>
      <c r="BI408" s="226">
        <f t="shared" si="171"/>
        <v>0</v>
      </c>
      <c r="BJ408" s="226">
        <f t="shared" si="172"/>
        <v>0</v>
      </c>
      <c r="BK408" s="262">
        <f t="shared" si="166"/>
        <v>0</v>
      </c>
      <c r="BL408" s="226">
        <f t="shared" si="155"/>
        <v>0</v>
      </c>
      <c r="BM408" s="226" t="str">
        <f t="shared" si="173"/>
        <v/>
      </c>
      <c r="BN408" s="227">
        <f t="shared" si="174"/>
        <v>0</v>
      </c>
      <c r="BO408" s="227">
        <f t="shared" si="156"/>
        <v>0</v>
      </c>
      <c r="BP408" s="208" t="str">
        <f t="shared" si="157"/>
        <v>＜従来枠＞0 ＜トップ性能枠＞0</v>
      </c>
      <c r="BQ408" s="208" t="str">
        <f>'新規登録用（本体）'!G408&amp;'新規登録用（本体）'!H408&amp;'新規登録用（本体）'!I408</f>
        <v/>
      </c>
      <c r="BR408" s="126" t="str">
        <f t="shared" si="175"/>
        <v/>
      </c>
      <c r="BS408" s="208" t="str">
        <f t="shared" si="176"/>
        <v/>
      </c>
      <c r="BT408" s="227">
        <f t="shared" si="164"/>
        <v>0</v>
      </c>
    </row>
    <row r="409" spans="1:72" s="208" customFormat="1" ht="25.35" customHeight="1" x14ac:dyDescent="0.2">
      <c r="A409" s="210">
        <f t="shared" si="158"/>
        <v>398</v>
      </c>
      <c r="B409" s="171" t="str">
        <f t="shared" si="154"/>
        <v/>
      </c>
      <c r="C409" s="44"/>
      <c r="D409" s="17" t="str">
        <f t="shared" si="159"/>
        <v/>
      </c>
      <c r="E409" s="17" t="str">
        <f t="shared" si="160"/>
        <v/>
      </c>
      <c r="F409" s="97"/>
      <c r="G409" s="16"/>
      <c r="H409" s="15"/>
      <c r="I409" s="17" t="str">
        <f>IF(OR(G409="",H409="",U409=""),"",IFERROR(VLOOKUP(G409&amp;H409&amp;U409,※編集不可※選択項目!$M$3:$R$51,5,FALSE),"該当なし"))</f>
        <v/>
      </c>
      <c r="J409" s="97"/>
      <c r="K409" s="15"/>
      <c r="L409" s="248"/>
      <c r="M409" s="15"/>
      <c r="N409" s="97"/>
      <c r="O409" s="97"/>
      <c r="P409" s="97"/>
      <c r="Q409" s="97"/>
      <c r="R409" s="97"/>
      <c r="S409" s="18" t="str">
        <f t="shared" si="167"/>
        <v/>
      </c>
      <c r="T409" s="15"/>
      <c r="U409" s="15"/>
      <c r="V409" s="15"/>
      <c r="W409" s="15"/>
      <c r="X409" s="15"/>
      <c r="Y409" s="15"/>
      <c r="Z409" s="16"/>
      <c r="AA409" s="16"/>
      <c r="AB409" s="101" t="str">
        <f>IF($C409&lt;&gt;"",※編集不可※選択項目!$J$2,"")</f>
        <v/>
      </c>
      <c r="AC409" s="23"/>
      <c r="AD409" s="97"/>
      <c r="AE409" s="99"/>
      <c r="AF409" s="201" t="str">
        <f t="shared" si="165"/>
        <v>-</v>
      </c>
      <c r="AG409" s="219"/>
      <c r="AH409" s="220"/>
      <c r="AI409" s="121" t="str">
        <f t="shared" si="161"/>
        <v/>
      </c>
      <c r="AJ409" s="221"/>
      <c r="AK409" s="222"/>
      <c r="AL409" s="223"/>
      <c r="AM409" s="224">
        <f>IFERROR(INDEX(※編集不可※選択項目!$R$3:$R$51,MATCH(BQ409,※編集不可※選択項目!$T$3:$T$51,0)),0)</f>
        <v>0</v>
      </c>
      <c r="AN409" s="224" t="str">
        <f t="shared" si="168"/>
        <v/>
      </c>
      <c r="AO409" s="224" t="str">
        <f>IF(BR409=※編集不可※選択項目!$L$3,VLOOKUP('新規登録用（本体）'!U409,※編集不可※選択項目!$P$2:$R$13,3,TRUE),AP409)</f>
        <v/>
      </c>
      <c r="AP409" s="224" t="str">
        <f>IF(BR409=※編集不可※選択項目!$L$15,VLOOKUP('新規登録用（本体）'!U409,※編集不可※選択項目!$P$14:$R$25,3,TRUE),AQ409)</f>
        <v/>
      </c>
      <c r="AQ409" s="224" t="str">
        <f>IF(BR409=※編集不可※選択項目!$L$27,VLOOKUP('新規登録用（本体）'!U409,※編集不可※選択項目!$P$26:$R$41,3,TRUE),AR409)</f>
        <v/>
      </c>
      <c r="AR409" s="224" t="str">
        <f>IF(BR409=※編集不可※選択項目!$L$43,VLOOKUP('新規登録用（本体）'!U409,※編集不可※選択項目!$P$42:$R$46,3,TRUE),AS409)</f>
        <v/>
      </c>
      <c r="AS409" s="224" t="str">
        <f>IF(BR409=※編集不可※選択項目!$L$48,VLOOKUP('新規登録用（本体）'!U409,※編集不可※選択項目!$P$47:$R$51,3,TRUE),"")</f>
        <v/>
      </c>
      <c r="AT409" s="225">
        <f>IFERROR(VLOOKUP(Y409&amp;G409&amp;H409,※編集不可※選択項目!X:Y,2,FALSE),0)</f>
        <v>0</v>
      </c>
      <c r="AU409" s="224">
        <f t="shared" si="162"/>
        <v>0</v>
      </c>
      <c r="AV409" s="224">
        <f>IFERROR(INDEX(※編集不可※選択項目!$S$3:$S$51,MATCH(BQ409,※編集不可※選択項目!$T$3:$T$51,0)),0)</f>
        <v>0</v>
      </c>
      <c r="AW409" s="224" t="str">
        <f t="shared" si="169"/>
        <v/>
      </c>
      <c r="AX409" s="224" t="str">
        <f>IF(BR409=※編集不可※選択項目!$L$3,VLOOKUP('新規登録用（本体）'!U409,※編集不可※選択項目!$P$2:$S$13,4,TRUE),AY409)</f>
        <v/>
      </c>
      <c r="AY409" s="224" t="str">
        <f>IF(BR409=※編集不可※選択項目!$L$15,VLOOKUP('新規登録用（本体）'!U409,※編集不可※選択項目!$P$14:$S$25,4,TRUE),AZ409)</f>
        <v/>
      </c>
      <c r="AZ409" s="224" t="str">
        <f>IF(BR409=※編集不可※選択項目!$L$27,VLOOKUP('新規登録用（本体）'!U409,※編集不可※選択項目!$P$26:$S$41,4,TRUE),BA409)</f>
        <v/>
      </c>
      <c r="BA409" s="224" t="str">
        <f>IF(BR409=※編集不可※選択項目!$L$43,VLOOKUP('新規登録用（本体）'!U409,※編集不可※選択項目!$P$42:$S$46,4,TRUE),BB409)</f>
        <v/>
      </c>
      <c r="BB409" s="224" t="str">
        <f>IF(BR409=※編集不可※選択項目!$L$48,VLOOKUP('新規登録用（本体）'!U409,※編集不可※選択項目!$P$47:$S$51,4,TRUE),"")</f>
        <v/>
      </c>
      <c r="BC409" s="225">
        <f>IFERROR(VLOOKUP(Y409&amp;G409&amp;H409,※編集不可※選択項目!X:Y,2,FALSE),0)</f>
        <v>0</v>
      </c>
      <c r="BD409" s="225">
        <f t="shared" si="163"/>
        <v>0</v>
      </c>
      <c r="BE409" s="225"/>
      <c r="BF409" s="225"/>
      <c r="BG409" s="225"/>
      <c r="BH409" s="225" t="str">
        <f t="shared" si="170"/>
        <v/>
      </c>
      <c r="BI409" s="226">
        <f t="shared" si="171"/>
        <v>0</v>
      </c>
      <c r="BJ409" s="226">
        <f t="shared" si="172"/>
        <v>0</v>
      </c>
      <c r="BK409" s="262">
        <f t="shared" si="166"/>
        <v>0</v>
      </c>
      <c r="BL409" s="226">
        <f t="shared" si="155"/>
        <v>0</v>
      </c>
      <c r="BM409" s="226" t="str">
        <f t="shared" si="173"/>
        <v/>
      </c>
      <c r="BN409" s="227">
        <f t="shared" si="174"/>
        <v>0</v>
      </c>
      <c r="BO409" s="227">
        <f t="shared" si="156"/>
        <v>0</v>
      </c>
      <c r="BP409" s="208" t="str">
        <f t="shared" si="157"/>
        <v>＜従来枠＞0 ＜トップ性能枠＞0</v>
      </c>
      <c r="BQ409" s="208" t="str">
        <f>'新規登録用（本体）'!G409&amp;'新規登録用（本体）'!H409&amp;'新規登録用（本体）'!I409</f>
        <v/>
      </c>
      <c r="BR409" s="126" t="str">
        <f t="shared" si="175"/>
        <v/>
      </c>
      <c r="BS409" s="208" t="str">
        <f t="shared" si="176"/>
        <v/>
      </c>
      <c r="BT409" s="227">
        <f t="shared" si="164"/>
        <v>0</v>
      </c>
    </row>
    <row r="410" spans="1:72" s="208" customFormat="1" ht="25.35" customHeight="1" x14ac:dyDescent="0.2">
      <c r="A410" s="210">
        <f t="shared" si="158"/>
        <v>399</v>
      </c>
      <c r="B410" s="171" t="str">
        <f t="shared" si="154"/>
        <v/>
      </c>
      <c r="C410" s="44"/>
      <c r="D410" s="17" t="str">
        <f t="shared" si="159"/>
        <v/>
      </c>
      <c r="E410" s="17" t="str">
        <f t="shared" si="160"/>
        <v/>
      </c>
      <c r="F410" s="97"/>
      <c r="G410" s="16"/>
      <c r="H410" s="15"/>
      <c r="I410" s="17" t="str">
        <f>IF(OR(G410="",H410="",U410=""),"",IFERROR(VLOOKUP(G410&amp;H410&amp;U410,※編集不可※選択項目!$M$3:$R$51,5,FALSE),"該当なし"))</f>
        <v/>
      </c>
      <c r="J410" s="97"/>
      <c r="K410" s="15"/>
      <c r="L410" s="248"/>
      <c r="M410" s="15"/>
      <c r="N410" s="97"/>
      <c r="O410" s="97"/>
      <c r="P410" s="97"/>
      <c r="Q410" s="97"/>
      <c r="R410" s="97"/>
      <c r="S410" s="18" t="str">
        <f t="shared" si="167"/>
        <v/>
      </c>
      <c r="T410" s="15"/>
      <c r="U410" s="15"/>
      <c r="V410" s="15"/>
      <c r="W410" s="15"/>
      <c r="X410" s="15"/>
      <c r="Y410" s="15"/>
      <c r="Z410" s="16"/>
      <c r="AA410" s="16"/>
      <c r="AB410" s="101" t="str">
        <f>IF($C410&lt;&gt;"",※編集不可※選択項目!$J$2,"")</f>
        <v/>
      </c>
      <c r="AC410" s="23"/>
      <c r="AD410" s="97"/>
      <c r="AE410" s="99"/>
      <c r="AF410" s="201" t="str">
        <f t="shared" si="165"/>
        <v>-</v>
      </c>
      <c r="AG410" s="219"/>
      <c r="AH410" s="220"/>
      <c r="AI410" s="121" t="str">
        <f t="shared" si="161"/>
        <v/>
      </c>
      <c r="AJ410" s="221"/>
      <c r="AK410" s="222"/>
      <c r="AL410" s="223"/>
      <c r="AM410" s="224">
        <f>IFERROR(INDEX(※編集不可※選択項目!$R$3:$R$51,MATCH(BQ410,※編集不可※選択項目!$T$3:$T$51,0)),0)</f>
        <v>0</v>
      </c>
      <c r="AN410" s="224" t="str">
        <f t="shared" si="168"/>
        <v/>
      </c>
      <c r="AO410" s="224" t="str">
        <f>IF(BR410=※編集不可※選択項目!$L$3,VLOOKUP('新規登録用（本体）'!U410,※編集不可※選択項目!$P$2:$R$13,3,TRUE),AP410)</f>
        <v/>
      </c>
      <c r="AP410" s="224" t="str">
        <f>IF(BR410=※編集不可※選択項目!$L$15,VLOOKUP('新規登録用（本体）'!U410,※編集不可※選択項目!$P$14:$R$25,3,TRUE),AQ410)</f>
        <v/>
      </c>
      <c r="AQ410" s="224" t="str">
        <f>IF(BR410=※編集不可※選択項目!$L$27,VLOOKUP('新規登録用（本体）'!U410,※編集不可※選択項目!$P$26:$R$41,3,TRUE),AR410)</f>
        <v/>
      </c>
      <c r="AR410" s="224" t="str">
        <f>IF(BR410=※編集不可※選択項目!$L$43,VLOOKUP('新規登録用（本体）'!U410,※編集不可※選択項目!$P$42:$R$46,3,TRUE),AS410)</f>
        <v/>
      </c>
      <c r="AS410" s="224" t="str">
        <f>IF(BR410=※編集不可※選択項目!$L$48,VLOOKUP('新規登録用（本体）'!U410,※編集不可※選択項目!$P$47:$R$51,3,TRUE),"")</f>
        <v/>
      </c>
      <c r="AT410" s="225">
        <f>IFERROR(VLOOKUP(Y410&amp;G410&amp;H410,※編集不可※選択項目!X:Y,2,FALSE),0)</f>
        <v>0</v>
      </c>
      <c r="AU410" s="224">
        <f t="shared" si="162"/>
        <v>0</v>
      </c>
      <c r="AV410" s="224">
        <f>IFERROR(INDEX(※編集不可※選択項目!$S$3:$S$51,MATCH(BQ410,※編集不可※選択項目!$T$3:$T$51,0)),0)</f>
        <v>0</v>
      </c>
      <c r="AW410" s="224" t="str">
        <f t="shared" si="169"/>
        <v/>
      </c>
      <c r="AX410" s="224" t="str">
        <f>IF(BR410=※編集不可※選択項目!$L$3,VLOOKUP('新規登録用（本体）'!U410,※編集不可※選択項目!$P$2:$S$13,4,TRUE),AY410)</f>
        <v/>
      </c>
      <c r="AY410" s="224" t="str">
        <f>IF(BR410=※編集不可※選択項目!$L$15,VLOOKUP('新規登録用（本体）'!U410,※編集不可※選択項目!$P$14:$S$25,4,TRUE),AZ410)</f>
        <v/>
      </c>
      <c r="AZ410" s="224" t="str">
        <f>IF(BR410=※編集不可※選択項目!$L$27,VLOOKUP('新規登録用（本体）'!U410,※編集不可※選択項目!$P$26:$S$41,4,TRUE),BA410)</f>
        <v/>
      </c>
      <c r="BA410" s="224" t="str">
        <f>IF(BR410=※編集不可※選択項目!$L$43,VLOOKUP('新規登録用（本体）'!U410,※編集不可※選択項目!$P$42:$S$46,4,TRUE),BB410)</f>
        <v/>
      </c>
      <c r="BB410" s="224" t="str">
        <f>IF(BR410=※編集不可※選択項目!$L$48,VLOOKUP('新規登録用（本体）'!U410,※編集不可※選択項目!$P$47:$S$51,4,TRUE),"")</f>
        <v/>
      </c>
      <c r="BC410" s="225">
        <f>IFERROR(VLOOKUP(Y410&amp;G410&amp;H410,※編集不可※選択項目!X:Y,2,FALSE),0)</f>
        <v>0</v>
      </c>
      <c r="BD410" s="225">
        <f t="shared" si="163"/>
        <v>0</v>
      </c>
      <c r="BE410" s="225"/>
      <c r="BF410" s="225"/>
      <c r="BG410" s="225"/>
      <c r="BH410" s="225" t="str">
        <f t="shared" si="170"/>
        <v/>
      </c>
      <c r="BI410" s="226">
        <f t="shared" si="171"/>
        <v>0</v>
      </c>
      <c r="BJ410" s="226">
        <f t="shared" si="172"/>
        <v>0</v>
      </c>
      <c r="BK410" s="262">
        <f t="shared" si="166"/>
        <v>0</v>
      </c>
      <c r="BL410" s="226">
        <f t="shared" si="155"/>
        <v>0</v>
      </c>
      <c r="BM410" s="226" t="str">
        <f t="shared" si="173"/>
        <v/>
      </c>
      <c r="BN410" s="227">
        <f t="shared" si="174"/>
        <v>0</v>
      </c>
      <c r="BO410" s="227">
        <f t="shared" si="156"/>
        <v>0</v>
      </c>
      <c r="BP410" s="208" t="str">
        <f t="shared" si="157"/>
        <v>＜従来枠＞0 ＜トップ性能枠＞0</v>
      </c>
      <c r="BQ410" s="208" t="str">
        <f>'新規登録用（本体）'!G410&amp;'新規登録用（本体）'!H410&amp;'新規登録用（本体）'!I410</f>
        <v/>
      </c>
      <c r="BR410" s="126" t="str">
        <f t="shared" si="175"/>
        <v/>
      </c>
      <c r="BS410" s="208" t="str">
        <f t="shared" si="176"/>
        <v/>
      </c>
      <c r="BT410" s="227">
        <f t="shared" si="164"/>
        <v>0</v>
      </c>
    </row>
    <row r="411" spans="1:72" s="208" customFormat="1" ht="25.35" customHeight="1" x14ac:dyDescent="0.2">
      <c r="A411" s="210">
        <f t="shared" si="158"/>
        <v>400</v>
      </c>
      <c r="B411" s="171" t="str">
        <f t="shared" si="154"/>
        <v/>
      </c>
      <c r="C411" s="44"/>
      <c r="D411" s="17" t="str">
        <f t="shared" si="159"/>
        <v/>
      </c>
      <c r="E411" s="17" t="str">
        <f t="shared" si="160"/>
        <v/>
      </c>
      <c r="F411" s="97"/>
      <c r="G411" s="16"/>
      <c r="H411" s="15"/>
      <c r="I411" s="17" t="str">
        <f>IF(OR(G411="",H411="",U411=""),"",IFERROR(VLOOKUP(G411&amp;H411&amp;U411,※編集不可※選択項目!$M$3:$R$51,5,FALSE),"該当なし"))</f>
        <v/>
      </c>
      <c r="J411" s="97"/>
      <c r="K411" s="15"/>
      <c r="L411" s="248"/>
      <c r="M411" s="15"/>
      <c r="N411" s="97"/>
      <c r="O411" s="97"/>
      <c r="P411" s="97"/>
      <c r="Q411" s="97"/>
      <c r="R411" s="97"/>
      <c r="S411" s="18" t="str">
        <f t="shared" si="167"/>
        <v/>
      </c>
      <c r="T411" s="15"/>
      <c r="U411" s="15"/>
      <c r="V411" s="15"/>
      <c r="W411" s="15"/>
      <c r="X411" s="15"/>
      <c r="Y411" s="15"/>
      <c r="Z411" s="16"/>
      <c r="AA411" s="16"/>
      <c r="AB411" s="101" t="str">
        <f>IF($C411&lt;&gt;"",※編集不可※選択項目!$J$2,"")</f>
        <v/>
      </c>
      <c r="AC411" s="23"/>
      <c r="AD411" s="97"/>
      <c r="AE411" s="99"/>
      <c r="AF411" s="201" t="str">
        <f t="shared" si="165"/>
        <v>-</v>
      </c>
      <c r="AG411" s="219"/>
      <c r="AH411" s="220"/>
      <c r="AI411" s="121" t="str">
        <f t="shared" si="161"/>
        <v/>
      </c>
      <c r="AJ411" s="221"/>
      <c r="AK411" s="222"/>
      <c r="AL411" s="223"/>
      <c r="AM411" s="224">
        <f>IFERROR(INDEX(※編集不可※選択項目!$R$3:$R$51,MATCH(BQ411,※編集不可※選択項目!$T$3:$T$51,0)),0)</f>
        <v>0</v>
      </c>
      <c r="AN411" s="224" t="str">
        <f t="shared" si="168"/>
        <v/>
      </c>
      <c r="AO411" s="224" t="str">
        <f>IF(BR411=※編集不可※選択項目!$L$3,VLOOKUP('新規登録用（本体）'!U411,※編集不可※選択項目!$P$2:$R$13,3,TRUE),AP411)</f>
        <v/>
      </c>
      <c r="AP411" s="224" t="str">
        <f>IF(BR411=※編集不可※選択項目!$L$15,VLOOKUP('新規登録用（本体）'!U411,※編集不可※選択項目!$P$14:$R$25,3,TRUE),AQ411)</f>
        <v/>
      </c>
      <c r="AQ411" s="224" t="str">
        <f>IF(BR411=※編集不可※選択項目!$L$27,VLOOKUP('新規登録用（本体）'!U411,※編集不可※選択項目!$P$26:$R$41,3,TRUE),AR411)</f>
        <v/>
      </c>
      <c r="AR411" s="224" t="str">
        <f>IF(BR411=※編集不可※選択項目!$L$43,VLOOKUP('新規登録用（本体）'!U411,※編集不可※選択項目!$P$42:$R$46,3,TRUE),AS411)</f>
        <v/>
      </c>
      <c r="AS411" s="224" t="str">
        <f>IF(BR411=※編集不可※選択項目!$L$48,VLOOKUP('新規登録用（本体）'!U411,※編集不可※選択項目!$P$47:$R$51,3,TRUE),"")</f>
        <v/>
      </c>
      <c r="AT411" s="225">
        <f>IFERROR(VLOOKUP(Y411&amp;G411&amp;H411,※編集不可※選択項目!X:Y,2,FALSE),0)</f>
        <v>0</v>
      </c>
      <c r="AU411" s="224">
        <f t="shared" si="162"/>
        <v>0</v>
      </c>
      <c r="AV411" s="224">
        <f>IFERROR(INDEX(※編集不可※選択項目!$S$3:$S$51,MATCH(BQ411,※編集不可※選択項目!$T$3:$T$51,0)),0)</f>
        <v>0</v>
      </c>
      <c r="AW411" s="224" t="str">
        <f t="shared" si="169"/>
        <v/>
      </c>
      <c r="AX411" s="224" t="str">
        <f>IF(BR411=※編集不可※選択項目!$L$3,VLOOKUP('新規登録用（本体）'!U411,※編集不可※選択項目!$P$2:$S$13,4,TRUE),AY411)</f>
        <v/>
      </c>
      <c r="AY411" s="224" t="str">
        <f>IF(BR411=※編集不可※選択項目!$L$15,VLOOKUP('新規登録用（本体）'!U411,※編集不可※選択項目!$P$14:$S$25,4,TRUE),AZ411)</f>
        <v/>
      </c>
      <c r="AZ411" s="224" t="str">
        <f>IF(BR411=※編集不可※選択項目!$L$27,VLOOKUP('新規登録用（本体）'!U411,※編集不可※選択項目!$P$26:$S$41,4,TRUE),BA411)</f>
        <v/>
      </c>
      <c r="BA411" s="224" t="str">
        <f>IF(BR411=※編集不可※選択項目!$L$43,VLOOKUP('新規登録用（本体）'!U411,※編集不可※選択項目!$P$42:$S$46,4,TRUE),BB411)</f>
        <v/>
      </c>
      <c r="BB411" s="224" t="str">
        <f>IF(BR411=※編集不可※選択項目!$L$48,VLOOKUP('新規登録用（本体）'!U411,※編集不可※選択項目!$P$47:$S$51,4,TRUE),"")</f>
        <v/>
      </c>
      <c r="BC411" s="225">
        <f>IFERROR(VLOOKUP(Y411&amp;G411&amp;H411,※編集不可※選択項目!X:Y,2,FALSE),0)</f>
        <v>0</v>
      </c>
      <c r="BD411" s="225">
        <f t="shared" si="163"/>
        <v>0</v>
      </c>
      <c r="BE411" s="225"/>
      <c r="BF411" s="225"/>
      <c r="BG411" s="225"/>
      <c r="BH411" s="225" t="str">
        <f t="shared" si="170"/>
        <v/>
      </c>
      <c r="BI411" s="226">
        <f t="shared" si="171"/>
        <v>0</v>
      </c>
      <c r="BJ411" s="226">
        <f t="shared" si="172"/>
        <v>0</v>
      </c>
      <c r="BK411" s="262">
        <f t="shared" si="166"/>
        <v>0</v>
      </c>
      <c r="BL411" s="226">
        <f t="shared" si="155"/>
        <v>0</v>
      </c>
      <c r="BM411" s="226" t="str">
        <f t="shared" si="173"/>
        <v/>
      </c>
      <c r="BN411" s="227">
        <f t="shared" si="174"/>
        <v>0</v>
      </c>
      <c r="BO411" s="227">
        <f t="shared" si="156"/>
        <v>0</v>
      </c>
      <c r="BP411" s="208" t="str">
        <f t="shared" si="157"/>
        <v>＜従来枠＞0 ＜トップ性能枠＞0</v>
      </c>
      <c r="BQ411" s="208" t="str">
        <f>'新規登録用（本体）'!G411&amp;'新規登録用（本体）'!H411&amp;'新規登録用（本体）'!I411</f>
        <v/>
      </c>
      <c r="BR411" s="126" t="str">
        <f t="shared" si="175"/>
        <v/>
      </c>
      <c r="BS411" s="208" t="str">
        <f t="shared" si="176"/>
        <v/>
      </c>
      <c r="BT411" s="227">
        <f t="shared" si="164"/>
        <v>0</v>
      </c>
    </row>
    <row r="412" spans="1:72" s="208" customFormat="1" ht="25.35" customHeight="1" x14ac:dyDescent="0.2">
      <c r="A412" s="210">
        <f t="shared" si="158"/>
        <v>401</v>
      </c>
      <c r="B412" s="171" t="str">
        <f t="shared" si="154"/>
        <v/>
      </c>
      <c r="C412" s="44"/>
      <c r="D412" s="17" t="str">
        <f t="shared" si="159"/>
        <v/>
      </c>
      <c r="E412" s="17" t="str">
        <f t="shared" si="160"/>
        <v/>
      </c>
      <c r="F412" s="97"/>
      <c r="G412" s="16"/>
      <c r="H412" s="15"/>
      <c r="I412" s="17" t="str">
        <f>IF(OR(G412="",H412="",U412=""),"",IFERROR(VLOOKUP(G412&amp;H412&amp;U412,※編集不可※選択項目!$M$3:$R$51,5,FALSE),"該当なし"))</f>
        <v/>
      </c>
      <c r="J412" s="97"/>
      <c r="K412" s="15"/>
      <c r="L412" s="248"/>
      <c r="M412" s="15"/>
      <c r="N412" s="97"/>
      <c r="O412" s="97"/>
      <c r="P412" s="97"/>
      <c r="Q412" s="97"/>
      <c r="R412" s="97"/>
      <c r="S412" s="18" t="str">
        <f t="shared" si="167"/>
        <v/>
      </c>
      <c r="T412" s="15"/>
      <c r="U412" s="15"/>
      <c r="V412" s="15"/>
      <c r="W412" s="15"/>
      <c r="X412" s="15"/>
      <c r="Y412" s="15"/>
      <c r="Z412" s="16"/>
      <c r="AA412" s="16"/>
      <c r="AB412" s="101" t="str">
        <f>IF($C412&lt;&gt;"",※編集不可※選択項目!$J$2,"")</f>
        <v/>
      </c>
      <c r="AC412" s="23"/>
      <c r="AD412" s="97"/>
      <c r="AE412" s="99"/>
      <c r="AF412" s="201" t="str">
        <f t="shared" si="165"/>
        <v>-</v>
      </c>
      <c r="AG412" s="219"/>
      <c r="AH412" s="220"/>
      <c r="AI412" s="121" t="str">
        <f t="shared" si="161"/>
        <v/>
      </c>
      <c r="AJ412" s="221"/>
      <c r="AK412" s="222"/>
      <c r="AL412" s="223"/>
      <c r="AM412" s="224">
        <f>IFERROR(INDEX(※編集不可※選択項目!$R$3:$R$51,MATCH(BQ412,※編集不可※選択項目!$T$3:$T$51,0)),0)</f>
        <v>0</v>
      </c>
      <c r="AN412" s="224" t="str">
        <f t="shared" si="168"/>
        <v/>
      </c>
      <c r="AO412" s="224" t="str">
        <f>IF(BR412=※編集不可※選択項目!$L$3,VLOOKUP('新規登録用（本体）'!U412,※編集不可※選択項目!$P$2:$R$13,3,TRUE),AP412)</f>
        <v/>
      </c>
      <c r="AP412" s="224" t="str">
        <f>IF(BR412=※編集不可※選択項目!$L$15,VLOOKUP('新規登録用（本体）'!U412,※編集不可※選択項目!$P$14:$R$25,3,TRUE),AQ412)</f>
        <v/>
      </c>
      <c r="AQ412" s="224" t="str">
        <f>IF(BR412=※編集不可※選択項目!$L$27,VLOOKUP('新規登録用（本体）'!U412,※編集不可※選択項目!$P$26:$R$41,3,TRUE),AR412)</f>
        <v/>
      </c>
      <c r="AR412" s="224" t="str">
        <f>IF(BR412=※編集不可※選択項目!$L$43,VLOOKUP('新規登録用（本体）'!U412,※編集不可※選択項目!$P$42:$R$46,3,TRUE),AS412)</f>
        <v/>
      </c>
      <c r="AS412" s="224" t="str">
        <f>IF(BR412=※編集不可※選択項目!$L$48,VLOOKUP('新規登録用（本体）'!U412,※編集不可※選択項目!$P$47:$R$51,3,TRUE),"")</f>
        <v/>
      </c>
      <c r="AT412" s="225">
        <f>IFERROR(VLOOKUP(Y412&amp;G412&amp;H412,※編集不可※選択項目!X:Y,2,FALSE),0)</f>
        <v>0</v>
      </c>
      <c r="AU412" s="224">
        <f t="shared" si="162"/>
        <v>0</v>
      </c>
      <c r="AV412" s="224">
        <f>IFERROR(INDEX(※編集不可※選択項目!$S$3:$S$51,MATCH(BQ412,※編集不可※選択項目!$T$3:$T$51,0)),0)</f>
        <v>0</v>
      </c>
      <c r="AW412" s="224" t="str">
        <f t="shared" si="169"/>
        <v/>
      </c>
      <c r="AX412" s="224" t="str">
        <f>IF(BR412=※編集不可※選択項目!$L$3,VLOOKUP('新規登録用（本体）'!U412,※編集不可※選択項目!$P$2:$S$13,4,TRUE),AY412)</f>
        <v/>
      </c>
      <c r="AY412" s="224" t="str">
        <f>IF(BR412=※編集不可※選択項目!$L$15,VLOOKUP('新規登録用（本体）'!U412,※編集不可※選択項目!$P$14:$S$25,4,TRUE),AZ412)</f>
        <v/>
      </c>
      <c r="AZ412" s="224" t="str">
        <f>IF(BR412=※編集不可※選択項目!$L$27,VLOOKUP('新規登録用（本体）'!U412,※編集不可※選択項目!$P$26:$S$41,4,TRUE),BA412)</f>
        <v/>
      </c>
      <c r="BA412" s="224" t="str">
        <f>IF(BR412=※編集不可※選択項目!$L$43,VLOOKUP('新規登録用（本体）'!U412,※編集不可※選択項目!$P$42:$S$46,4,TRUE),BB412)</f>
        <v/>
      </c>
      <c r="BB412" s="224" t="str">
        <f>IF(BR412=※編集不可※選択項目!$L$48,VLOOKUP('新規登録用（本体）'!U412,※編集不可※選択項目!$P$47:$S$51,4,TRUE),"")</f>
        <v/>
      </c>
      <c r="BC412" s="225">
        <f>IFERROR(VLOOKUP(Y412&amp;G412&amp;H412,※編集不可※選択項目!X:Y,2,FALSE),0)</f>
        <v>0</v>
      </c>
      <c r="BD412" s="225">
        <f t="shared" si="163"/>
        <v>0</v>
      </c>
      <c r="BE412" s="225"/>
      <c r="BF412" s="225"/>
      <c r="BG412" s="225"/>
      <c r="BH412" s="225" t="str">
        <f t="shared" si="170"/>
        <v/>
      </c>
      <c r="BI412" s="226">
        <f t="shared" si="171"/>
        <v>0</v>
      </c>
      <c r="BJ412" s="226">
        <f t="shared" si="172"/>
        <v>0</v>
      </c>
      <c r="BK412" s="262">
        <f t="shared" si="166"/>
        <v>0</v>
      </c>
      <c r="BL412" s="226">
        <f t="shared" si="155"/>
        <v>0</v>
      </c>
      <c r="BM412" s="226" t="str">
        <f t="shared" si="173"/>
        <v/>
      </c>
      <c r="BN412" s="227">
        <f t="shared" si="174"/>
        <v>0</v>
      </c>
      <c r="BO412" s="227">
        <f t="shared" si="156"/>
        <v>0</v>
      </c>
      <c r="BP412" s="208" t="str">
        <f t="shared" si="157"/>
        <v>＜従来枠＞0 ＜トップ性能枠＞0</v>
      </c>
      <c r="BQ412" s="208" t="str">
        <f>'新規登録用（本体）'!G412&amp;'新規登録用（本体）'!H412&amp;'新規登録用（本体）'!I412</f>
        <v/>
      </c>
      <c r="BR412" s="126" t="str">
        <f t="shared" si="175"/>
        <v/>
      </c>
      <c r="BS412" s="208" t="str">
        <f t="shared" si="176"/>
        <v/>
      </c>
      <c r="BT412" s="227">
        <f t="shared" si="164"/>
        <v>0</v>
      </c>
    </row>
    <row r="413" spans="1:72" s="208" customFormat="1" ht="25.35" customHeight="1" x14ac:dyDescent="0.2">
      <c r="A413" s="210">
        <f t="shared" si="158"/>
        <v>402</v>
      </c>
      <c r="B413" s="171" t="str">
        <f t="shared" si="154"/>
        <v/>
      </c>
      <c r="C413" s="44"/>
      <c r="D413" s="17" t="str">
        <f t="shared" si="159"/>
        <v/>
      </c>
      <c r="E413" s="17" t="str">
        <f t="shared" si="160"/>
        <v/>
      </c>
      <c r="F413" s="97"/>
      <c r="G413" s="16"/>
      <c r="H413" s="15"/>
      <c r="I413" s="17" t="str">
        <f>IF(OR(G413="",H413="",U413=""),"",IFERROR(VLOOKUP(G413&amp;H413&amp;U413,※編集不可※選択項目!$M$3:$R$51,5,FALSE),"該当なし"))</f>
        <v/>
      </c>
      <c r="J413" s="97"/>
      <c r="K413" s="15"/>
      <c r="L413" s="248"/>
      <c r="M413" s="15"/>
      <c r="N413" s="97"/>
      <c r="O413" s="97"/>
      <c r="P413" s="97"/>
      <c r="Q413" s="97"/>
      <c r="R413" s="97"/>
      <c r="S413" s="18" t="str">
        <f t="shared" si="167"/>
        <v/>
      </c>
      <c r="T413" s="15"/>
      <c r="U413" s="15"/>
      <c r="V413" s="15"/>
      <c r="W413" s="15"/>
      <c r="X413" s="15"/>
      <c r="Y413" s="15"/>
      <c r="Z413" s="16"/>
      <c r="AA413" s="16"/>
      <c r="AB413" s="101" t="str">
        <f>IF($C413&lt;&gt;"",※編集不可※選択項目!$J$2,"")</f>
        <v/>
      </c>
      <c r="AC413" s="23"/>
      <c r="AD413" s="97"/>
      <c r="AE413" s="99"/>
      <c r="AF413" s="201" t="str">
        <f t="shared" si="165"/>
        <v>-</v>
      </c>
      <c r="AG413" s="219"/>
      <c r="AH413" s="220"/>
      <c r="AI413" s="121" t="str">
        <f t="shared" si="161"/>
        <v/>
      </c>
      <c r="AJ413" s="221"/>
      <c r="AK413" s="222"/>
      <c r="AL413" s="223"/>
      <c r="AM413" s="224">
        <f>IFERROR(INDEX(※編集不可※選択項目!$R$3:$R$51,MATCH(BQ413,※編集不可※選択項目!$T$3:$T$51,0)),0)</f>
        <v>0</v>
      </c>
      <c r="AN413" s="224" t="str">
        <f t="shared" si="168"/>
        <v/>
      </c>
      <c r="AO413" s="224" t="str">
        <f>IF(BR413=※編集不可※選択項目!$L$3,VLOOKUP('新規登録用（本体）'!U413,※編集不可※選択項目!$P$2:$R$13,3,TRUE),AP413)</f>
        <v/>
      </c>
      <c r="AP413" s="224" t="str">
        <f>IF(BR413=※編集不可※選択項目!$L$15,VLOOKUP('新規登録用（本体）'!U413,※編集不可※選択項目!$P$14:$R$25,3,TRUE),AQ413)</f>
        <v/>
      </c>
      <c r="AQ413" s="224" t="str">
        <f>IF(BR413=※編集不可※選択項目!$L$27,VLOOKUP('新規登録用（本体）'!U413,※編集不可※選択項目!$P$26:$R$41,3,TRUE),AR413)</f>
        <v/>
      </c>
      <c r="AR413" s="224" t="str">
        <f>IF(BR413=※編集不可※選択項目!$L$43,VLOOKUP('新規登録用（本体）'!U413,※編集不可※選択項目!$P$42:$R$46,3,TRUE),AS413)</f>
        <v/>
      </c>
      <c r="AS413" s="224" t="str">
        <f>IF(BR413=※編集不可※選択項目!$L$48,VLOOKUP('新規登録用（本体）'!U413,※編集不可※選択項目!$P$47:$R$51,3,TRUE),"")</f>
        <v/>
      </c>
      <c r="AT413" s="225">
        <f>IFERROR(VLOOKUP(Y413&amp;G413&amp;H413,※編集不可※選択項目!X:Y,2,FALSE),0)</f>
        <v>0</v>
      </c>
      <c r="AU413" s="224">
        <f t="shared" si="162"/>
        <v>0</v>
      </c>
      <c r="AV413" s="224">
        <f>IFERROR(INDEX(※編集不可※選択項目!$S$3:$S$51,MATCH(BQ413,※編集不可※選択項目!$T$3:$T$51,0)),0)</f>
        <v>0</v>
      </c>
      <c r="AW413" s="224" t="str">
        <f t="shared" si="169"/>
        <v/>
      </c>
      <c r="AX413" s="224" t="str">
        <f>IF(BR413=※編集不可※選択項目!$L$3,VLOOKUP('新規登録用（本体）'!U413,※編集不可※選択項目!$P$2:$S$13,4,TRUE),AY413)</f>
        <v/>
      </c>
      <c r="AY413" s="224" t="str">
        <f>IF(BR413=※編集不可※選択項目!$L$15,VLOOKUP('新規登録用（本体）'!U413,※編集不可※選択項目!$P$14:$S$25,4,TRUE),AZ413)</f>
        <v/>
      </c>
      <c r="AZ413" s="224" t="str">
        <f>IF(BR413=※編集不可※選択項目!$L$27,VLOOKUP('新規登録用（本体）'!U413,※編集不可※選択項目!$P$26:$S$41,4,TRUE),BA413)</f>
        <v/>
      </c>
      <c r="BA413" s="224" t="str">
        <f>IF(BR413=※編集不可※選択項目!$L$43,VLOOKUP('新規登録用（本体）'!U413,※編集不可※選択項目!$P$42:$S$46,4,TRUE),BB413)</f>
        <v/>
      </c>
      <c r="BB413" s="224" t="str">
        <f>IF(BR413=※編集不可※選択項目!$L$48,VLOOKUP('新規登録用（本体）'!U413,※編集不可※選択項目!$P$47:$S$51,4,TRUE),"")</f>
        <v/>
      </c>
      <c r="BC413" s="225">
        <f>IFERROR(VLOOKUP(Y413&amp;G413&amp;H413,※編集不可※選択項目!X:Y,2,FALSE),0)</f>
        <v>0</v>
      </c>
      <c r="BD413" s="225">
        <f t="shared" si="163"/>
        <v>0</v>
      </c>
      <c r="BE413" s="225"/>
      <c r="BF413" s="225"/>
      <c r="BG413" s="225"/>
      <c r="BH413" s="225" t="str">
        <f t="shared" si="170"/>
        <v/>
      </c>
      <c r="BI413" s="226">
        <f t="shared" si="171"/>
        <v>0</v>
      </c>
      <c r="BJ413" s="226">
        <f t="shared" si="172"/>
        <v>0</v>
      </c>
      <c r="BK413" s="262">
        <f t="shared" si="166"/>
        <v>0</v>
      </c>
      <c r="BL413" s="226">
        <f t="shared" si="155"/>
        <v>0</v>
      </c>
      <c r="BM413" s="226" t="str">
        <f t="shared" si="173"/>
        <v/>
      </c>
      <c r="BN413" s="227">
        <f t="shared" si="174"/>
        <v>0</v>
      </c>
      <c r="BO413" s="227">
        <f t="shared" si="156"/>
        <v>0</v>
      </c>
      <c r="BP413" s="208" t="str">
        <f t="shared" si="157"/>
        <v>＜従来枠＞0 ＜トップ性能枠＞0</v>
      </c>
      <c r="BQ413" s="208" t="str">
        <f>'新規登録用（本体）'!G413&amp;'新規登録用（本体）'!H413&amp;'新規登録用（本体）'!I413</f>
        <v/>
      </c>
      <c r="BR413" s="126" t="str">
        <f t="shared" si="175"/>
        <v/>
      </c>
      <c r="BS413" s="208" t="str">
        <f t="shared" si="176"/>
        <v/>
      </c>
      <c r="BT413" s="227">
        <f t="shared" si="164"/>
        <v>0</v>
      </c>
    </row>
    <row r="414" spans="1:72" s="208" customFormat="1" ht="25.35" customHeight="1" x14ac:dyDescent="0.2">
      <c r="A414" s="210">
        <f t="shared" si="158"/>
        <v>403</v>
      </c>
      <c r="B414" s="171" t="str">
        <f t="shared" si="154"/>
        <v/>
      </c>
      <c r="C414" s="44"/>
      <c r="D414" s="17" t="str">
        <f t="shared" si="159"/>
        <v/>
      </c>
      <c r="E414" s="17" t="str">
        <f t="shared" si="160"/>
        <v/>
      </c>
      <c r="F414" s="97"/>
      <c r="G414" s="16"/>
      <c r="H414" s="15"/>
      <c r="I414" s="17" t="str">
        <f>IF(OR(G414="",H414="",U414=""),"",IFERROR(VLOOKUP(G414&amp;H414&amp;U414,※編集不可※選択項目!$M$3:$R$51,5,FALSE),"該当なし"))</f>
        <v/>
      </c>
      <c r="J414" s="97"/>
      <c r="K414" s="15"/>
      <c r="L414" s="248"/>
      <c r="M414" s="15"/>
      <c r="N414" s="97"/>
      <c r="O414" s="97"/>
      <c r="P414" s="97"/>
      <c r="Q414" s="97"/>
      <c r="R414" s="97"/>
      <c r="S414" s="18" t="str">
        <f t="shared" si="167"/>
        <v/>
      </c>
      <c r="T414" s="15"/>
      <c r="U414" s="15"/>
      <c r="V414" s="15"/>
      <c r="W414" s="15"/>
      <c r="X414" s="15"/>
      <c r="Y414" s="15"/>
      <c r="Z414" s="16"/>
      <c r="AA414" s="16"/>
      <c r="AB414" s="101" t="str">
        <f>IF($C414&lt;&gt;"",※編集不可※選択項目!$J$2,"")</f>
        <v/>
      </c>
      <c r="AC414" s="23"/>
      <c r="AD414" s="97"/>
      <c r="AE414" s="99"/>
      <c r="AF414" s="201" t="str">
        <f t="shared" si="165"/>
        <v>-</v>
      </c>
      <c r="AG414" s="219"/>
      <c r="AH414" s="220"/>
      <c r="AI414" s="121" t="str">
        <f t="shared" si="161"/>
        <v/>
      </c>
      <c r="AJ414" s="221"/>
      <c r="AK414" s="222"/>
      <c r="AL414" s="223"/>
      <c r="AM414" s="224">
        <f>IFERROR(INDEX(※編集不可※選択項目!$R$3:$R$51,MATCH(BQ414,※編集不可※選択項目!$T$3:$T$51,0)),0)</f>
        <v>0</v>
      </c>
      <c r="AN414" s="224" t="str">
        <f t="shared" si="168"/>
        <v/>
      </c>
      <c r="AO414" s="224" t="str">
        <f>IF(BR414=※編集不可※選択項目!$L$3,VLOOKUP('新規登録用（本体）'!U414,※編集不可※選択項目!$P$2:$R$13,3,TRUE),AP414)</f>
        <v/>
      </c>
      <c r="AP414" s="224" t="str">
        <f>IF(BR414=※編集不可※選択項目!$L$15,VLOOKUP('新規登録用（本体）'!U414,※編集不可※選択項目!$P$14:$R$25,3,TRUE),AQ414)</f>
        <v/>
      </c>
      <c r="AQ414" s="224" t="str">
        <f>IF(BR414=※編集不可※選択項目!$L$27,VLOOKUP('新規登録用（本体）'!U414,※編集不可※選択項目!$P$26:$R$41,3,TRUE),AR414)</f>
        <v/>
      </c>
      <c r="AR414" s="224" t="str">
        <f>IF(BR414=※編集不可※選択項目!$L$43,VLOOKUP('新規登録用（本体）'!U414,※編集不可※選択項目!$P$42:$R$46,3,TRUE),AS414)</f>
        <v/>
      </c>
      <c r="AS414" s="224" t="str">
        <f>IF(BR414=※編集不可※選択項目!$L$48,VLOOKUP('新規登録用（本体）'!U414,※編集不可※選択項目!$P$47:$R$51,3,TRUE),"")</f>
        <v/>
      </c>
      <c r="AT414" s="225">
        <f>IFERROR(VLOOKUP(Y414&amp;G414&amp;H414,※編集不可※選択項目!X:Y,2,FALSE),0)</f>
        <v>0</v>
      </c>
      <c r="AU414" s="224">
        <f t="shared" si="162"/>
        <v>0</v>
      </c>
      <c r="AV414" s="224">
        <f>IFERROR(INDEX(※編集不可※選択項目!$S$3:$S$51,MATCH(BQ414,※編集不可※選択項目!$T$3:$T$51,0)),0)</f>
        <v>0</v>
      </c>
      <c r="AW414" s="224" t="str">
        <f t="shared" si="169"/>
        <v/>
      </c>
      <c r="AX414" s="224" t="str">
        <f>IF(BR414=※編集不可※選択項目!$L$3,VLOOKUP('新規登録用（本体）'!U414,※編集不可※選択項目!$P$2:$S$13,4,TRUE),AY414)</f>
        <v/>
      </c>
      <c r="AY414" s="224" t="str">
        <f>IF(BR414=※編集不可※選択項目!$L$15,VLOOKUP('新規登録用（本体）'!U414,※編集不可※選択項目!$P$14:$S$25,4,TRUE),AZ414)</f>
        <v/>
      </c>
      <c r="AZ414" s="224" t="str">
        <f>IF(BR414=※編集不可※選択項目!$L$27,VLOOKUP('新規登録用（本体）'!U414,※編集不可※選択項目!$P$26:$S$41,4,TRUE),BA414)</f>
        <v/>
      </c>
      <c r="BA414" s="224" t="str">
        <f>IF(BR414=※編集不可※選択項目!$L$43,VLOOKUP('新規登録用（本体）'!U414,※編集不可※選択項目!$P$42:$S$46,4,TRUE),BB414)</f>
        <v/>
      </c>
      <c r="BB414" s="224" t="str">
        <f>IF(BR414=※編集不可※選択項目!$L$48,VLOOKUP('新規登録用（本体）'!U414,※編集不可※選択項目!$P$47:$S$51,4,TRUE),"")</f>
        <v/>
      </c>
      <c r="BC414" s="225">
        <f>IFERROR(VLOOKUP(Y414&amp;G414&amp;H414,※編集不可※選択項目!X:Y,2,FALSE),0)</f>
        <v>0</v>
      </c>
      <c r="BD414" s="225">
        <f t="shared" si="163"/>
        <v>0</v>
      </c>
      <c r="BE414" s="225"/>
      <c r="BF414" s="225"/>
      <c r="BG414" s="225"/>
      <c r="BH414" s="225" t="str">
        <f t="shared" si="170"/>
        <v/>
      </c>
      <c r="BI414" s="226">
        <f t="shared" si="171"/>
        <v>0</v>
      </c>
      <c r="BJ414" s="226">
        <f t="shared" si="172"/>
        <v>0</v>
      </c>
      <c r="BK414" s="262">
        <f t="shared" si="166"/>
        <v>0</v>
      </c>
      <c r="BL414" s="226">
        <f t="shared" si="155"/>
        <v>0</v>
      </c>
      <c r="BM414" s="226" t="str">
        <f t="shared" si="173"/>
        <v/>
      </c>
      <c r="BN414" s="227">
        <f t="shared" si="174"/>
        <v>0</v>
      </c>
      <c r="BO414" s="227">
        <f t="shared" si="156"/>
        <v>0</v>
      </c>
      <c r="BP414" s="208" t="str">
        <f t="shared" si="157"/>
        <v>＜従来枠＞0 ＜トップ性能枠＞0</v>
      </c>
      <c r="BQ414" s="208" t="str">
        <f>'新規登録用（本体）'!G414&amp;'新規登録用（本体）'!H414&amp;'新規登録用（本体）'!I414</f>
        <v/>
      </c>
      <c r="BR414" s="126" t="str">
        <f t="shared" si="175"/>
        <v/>
      </c>
      <c r="BS414" s="208" t="str">
        <f t="shared" si="176"/>
        <v/>
      </c>
      <c r="BT414" s="227">
        <f t="shared" si="164"/>
        <v>0</v>
      </c>
    </row>
    <row r="415" spans="1:72" s="208" customFormat="1" ht="25.35" customHeight="1" x14ac:dyDescent="0.2">
      <c r="A415" s="210">
        <f t="shared" si="158"/>
        <v>404</v>
      </c>
      <c r="B415" s="171" t="str">
        <f t="shared" si="154"/>
        <v/>
      </c>
      <c r="C415" s="44"/>
      <c r="D415" s="17" t="str">
        <f t="shared" si="159"/>
        <v/>
      </c>
      <c r="E415" s="17" t="str">
        <f t="shared" si="160"/>
        <v/>
      </c>
      <c r="F415" s="97"/>
      <c r="G415" s="16"/>
      <c r="H415" s="15"/>
      <c r="I415" s="17" t="str">
        <f>IF(OR(G415="",H415="",U415=""),"",IFERROR(VLOOKUP(G415&amp;H415&amp;U415,※編集不可※選択項目!$M$3:$R$51,5,FALSE),"該当なし"))</f>
        <v/>
      </c>
      <c r="J415" s="97"/>
      <c r="K415" s="15"/>
      <c r="L415" s="248"/>
      <c r="M415" s="15"/>
      <c r="N415" s="97"/>
      <c r="O415" s="97"/>
      <c r="P415" s="97"/>
      <c r="Q415" s="97"/>
      <c r="R415" s="97"/>
      <c r="S415" s="18" t="str">
        <f t="shared" si="167"/>
        <v/>
      </c>
      <c r="T415" s="15"/>
      <c r="U415" s="15"/>
      <c r="V415" s="15"/>
      <c r="W415" s="15"/>
      <c r="X415" s="15"/>
      <c r="Y415" s="15"/>
      <c r="Z415" s="16"/>
      <c r="AA415" s="16"/>
      <c r="AB415" s="101" t="str">
        <f>IF($C415&lt;&gt;"",※編集不可※選択項目!$J$2,"")</f>
        <v/>
      </c>
      <c r="AC415" s="23"/>
      <c r="AD415" s="97"/>
      <c r="AE415" s="99"/>
      <c r="AF415" s="201" t="str">
        <f t="shared" si="165"/>
        <v>-</v>
      </c>
      <c r="AG415" s="219"/>
      <c r="AH415" s="220"/>
      <c r="AI415" s="121" t="str">
        <f t="shared" si="161"/>
        <v/>
      </c>
      <c r="AJ415" s="221"/>
      <c r="AK415" s="222"/>
      <c r="AL415" s="223"/>
      <c r="AM415" s="224">
        <f>IFERROR(INDEX(※編集不可※選択項目!$R$3:$R$51,MATCH(BQ415,※編集不可※選択項目!$T$3:$T$51,0)),0)</f>
        <v>0</v>
      </c>
      <c r="AN415" s="224" t="str">
        <f t="shared" si="168"/>
        <v/>
      </c>
      <c r="AO415" s="224" t="str">
        <f>IF(BR415=※編集不可※選択項目!$L$3,VLOOKUP('新規登録用（本体）'!U415,※編集不可※選択項目!$P$2:$R$13,3,TRUE),AP415)</f>
        <v/>
      </c>
      <c r="AP415" s="224" t="str">
        <f>IF(BR415=※編集不可※選択項目!$L$15,VLOOKUP('新規登録用（本体）'!U415,※編集不可※選択項目!$P$14:$R$25,3,TRUE),AQ415)</f>
        <v/>
      </c>
      <c r="AQ415" s="224" t="str">
        <f>IF(BR415=※編集不可※選択項目!$L$27,VLOOKUP('新規登録用（本体）'!U415,※編集不可※選択項目!$P$26:$R$41,3,TRUE),AR415)</f>
        <v/>
      </c>
      <c r="AR415" s="224" t="str">
        <f>IF(BR415=※編集不可※選択項目!$L$43,VLOOKUP('新規登録用（本体）'!U415,※編集不可※選択項目!$P$42:$R$46,3,TRUE),AS415)</f>
        <v/>
      </c>
      <c r="AS415" s="224" t="str">
        <f>IF(BR415=※編集不可※選択項目!$L$48,VLOOKUP('新規登録用（本体）'!U415,※編集不可※選択項目!$P$47:$R$51,3,TRUE),"")</f>
        <v/>
      </c>
      <c r="AT415" s="225">
        <f>IFERROR(VLOOKUP(Y415&amp;G415&amp;H415,※編集不可※選択項目!X:Y,2,FALSE),0)</f>
        <v>0</v>
      </c>
      <c r="AU415" s="224">
        <f t="shared" si="162"/>
        <v>0</v>
      </c>
      <c r="AV415" s="224">
        <f>IFERROR(INDEX(※編集不可※選択項目!$S$3:$S$51,MATCH(BQ415,※編集不可※選択項目!$T$3:$T$51,0)),0)</f>
        <v>0</v>
      </c>
      <c r="AW415" s="224" t="str">
        <f t="shared" si="169"/>
        <v/>
      </c>
      <c r="AX415" s="224" t="str">
        <f>IF(BR415=※編集不可※選択項目!$L$3,VLOOKUP('新規登録用（本体）'!U415,※編集不可※選択項目!$P$2:$S$13,4,TRUE),AY415)</f>
        <v/>
      </c>
      <c r="AY415" s="224" t="str">
        <f>IF(BR415=※編集不可※選択項目!$L$15,VLOOKUP('新規登録用（本体）'!U415,※編集不可※選択項目!$P$14:$S$25,4,TRUE),AZ415)</f>
        <v/>
      </c>
      <c r="AZ415" s="224" t="str">
        <f>IF(BR415=※編集不可※選択項目!$L$27,VLOOKUP('新規登録用（本体）'!U415,※編集不可※選択項目!$P$26:$S$41,4,TRUE),BA415)</f>
        <v/>
      </c>
      <c r="BA415" s="224" t="str">
        <f>IF(BR415=※編集不可※選択項目!$L$43,VLOOKUP('新規登録用（本体）'!U415,※編集不可※選択項目!$P$42:$S$46,4,TRUE),BB415)</f>
        <v/>
      </c>
      <c r="BB415" s="224" t="str">
        <f>IF(BR415=※編集不可※選択項目!$L$48,VLOOKUP('新規登録用（本体）'!U415,※編集不可※選択項目!$P$47:$S$51,4,TRUE),"")</f>
        <v/>
      </c>
      <c r="BC415" s="225">
        <f>IFERROR(VLOOKUP(Y415&amp;G415&amp;H415,※編集不可※選択項目!X:Y,2,FALSE),0)</f>
        <v>0</v>
      </c>
      <c r="BD415" s="225">
        <f t="shared" si="163"/>
        <v>0</v>
      </c>
      <c r="BE415" s="225"/>
      <c r="BF415" s="225"/>
      <c r="BG415" s="225"/>
      <c r="BH415" s="225" t="str">
        <f t="shared" si="170"/>
        <v/>
      </c>
      <c r="BI415" s="226">
        <f t="shared" si="171"/>
        <v>0</v>
      </c>
      <c r="BJ415" s="226">
        <f t="shared" si="172"/>
        <v>0</v>
      </c>
      <c r="BK415" s="262">
        <f t="shared" si="166"/>
        <v>0</v>
      </c>
      <c r="BL415" s="226">
        <f t="shared" si="155"/>
        <v>0</v>
      </c>
      <c r="BM415" s="226" t="str">
        <f t="shared" si="173"/>
        <v/>
      </c>
      <c r="BN415" s="227">
        <f t="shared" si="174"/>
        <v>0</v>
      </c>
      <c r="BO415" s="227">
        <f t="shared" si="156"/>
        <v>0</v>
      </c>
      <c r="BP415" s="208" t="str">
        <f t="shared" si="157"/>
        <v>＜従来枠＞0 ＜トップ性能枠＞0</v>
      </c>
      <c r="BQ415" s="208" t="str">
        <f>'新規登録用（本体）'!G415&amp;'新規登録用（本体）'!H415&amp;'新規登録用（本体）'!I415</f>
        <v/>
      </c>
      <c r="BR415" s="126" t="str">
        <f t="shared" si="175"/>
        <v/>
      </c>
      <c r="BS415" s="208" t="str">
        <f t="shared" si="176"/>
        <v/>
      </c>
      <c r="BT415" s="227">
        <f t="shared" si="164"/>
        <v>0</v>
      </c>
    </row>
    <row r="416" spans="1:72" s="208" customFormat="1" ht="25.35" customHeight="1" x14ac:dyDescent="0.2">
      <c r="A416" s="210">
        <f t="shared" si="158"/>
        <v>405</v>
      </c>
      <c r="B416" s="171" t="str">
        <f t="shared" si="154"/>
        <v/>
      </c>
      <c r="C416" s="44"/>
      <c r="D416" s="17" t="str">
        <f t="shared" si="159"/>
        <v/>
      </c>
      <c r="E416" s="17" t="str">
        <f t="shared" si="160"/>
        <v/>
      </c>
      <c r="F416" s="97"/>
      <c r="G416" s="16"/>
      <c r="H416" s="15"/>
      <c r="I416" s="17" t="str">
        <f>IF(OR(G416="",H416="",U416=""),"",IFERROR(VLOOKUP(G416&amp;H416&amp;U416,※編集不可※選択項目!$M$3:$R$51,5,FALSE),"該当なし"))</f>
        <v/>
      </c>
      <c r="J416" s="97"/>
      <c r="K416" s="15"/>
      <c r="L416" s="248"/>
      <c r="M416" s="15"/>
      <c r="N416" s="97"/>
      <c r="O416" s="97"/>
      <c r="P416" s="97"/>
      <c r="Q416" s="97"/>
      <c r="R416" s="97"/>
      <c r="S416" s="18" t="str">
        <f t="shared" si="167"/>
        <v/>
      </c>
      <c r="T416" s="15"/>
      <c r="U416" s="15"/>
      <c r="V416" s="15"/>
      <c r="W416" s="15"/>
      <c r="X416" s="15"/>
      <c r="Y416" s="15"/>
      <c r="Z416" s="16"/>
      <c r="AA416" s="16"/>
      <c r="AB416" s="101" t="str">
        <f>IF($C416&lt;&gt;"",※編集不可※選択項目!$J$2,"")</f>
        <v/>
      </c>
      <c r="AC416" s="23"/>
      <c r="AD416" s="97"/>
      <c r="AE416" s="99"/>
      <c r="AF416" s="201" t="str">
        <f t="shared" si="165"/>
        <v>-</v>
      </c>
      <c r="AG416" s="219"/>
      <c r="AH416" s="220"/>
      <c r="AI416" s="121" t="str">
        <f t="shared" si="161"/>
        <v/>
      </c>
      <c r="AJ416" s="221"/>
      <c r="AK416" s="222"/>
      <c r="AL416" s="223"/>
      <c r="AM416" s="224">
        <f>IFERROR(INDEX(※編集不可※選択項目!$R$3:$R$51,MATCH(BQ416,※編集不可※選択項目!$T$3:$T$51,0)),0)</f>
        <v>0</v>
      </c>
      <c r="AN416" s="224" t="str">
        <f t="shared" si="168"/>
        <v/>
      </c>
      <c r="AO416" s="224" t="str">
        <f>IF(BR416=※編集不可※選択項目!$L$3,VLOOKUP('新規登録用（本体）'!U416,※編集不可※選択項目!$P$2:$R$13,3,TRUE),AP416)</f>
        <v/>
      </c>
      <c r="AP416" s="224" t="str">
        <f>IF(BR416=※編集不可※選択項目!$L$15,VLOOKUP('新規登録用（本体）'!U416,※編集不可※選択項目!$P$14:$R$25,3,TRUE),AQ416)</f>
        <v/>
      </c>
      <c r="AQ416" s="224" t="str">
        <f>IF(BR416=※編集不可※選択項目!$L$27,VLOOKUP('新規登録用（本体）'!U416,※編集不可※選択項目!$P$26:$R$41,3,TRUE),AR416)</f>
        <v/>
      </c>
      <c r="AR416" s="224" t="str">
        <f>IF(BR416=※編集不可※選択項目!$L$43,VLOOKUP('新規登録用（本体）'!U416,※編集不可※選択項目!$P$42:$R$46,3,TRUE),AS416)</f>
        <v/>
      </c>
      <c r="AS416" s="224" t="str">
        <f>IF(BR416=※編集不可※選択項目!$L$48,VLOOKUP('新規登録用（本体）'!U416,※編集不可※選択項目!$P$47:$R$51,3,TRUE),"")</f>
        <v/>
      </c>
      <c r="AT416" s="225">
        <f>IFERROR(VLOOKUP(Y416&amp;G416&amp;H416,※編集不可※選択項目!X:Y,2,FALSE),0)</f>
        <v>0</v>
      </c>
      <c r="AU416" s="224">
        <f t="shared" si="162"/>
        <v>0</v>
      </c>
      <c r="AV416" s="224">
        <f>IFERROR(INDEX(※編集不可※選択項目!$S$3:$S$51,MATCH(BQ416,※編集不可※選択項目!$T$3:$T$51,0)),0)</f>
        <v>0</v>
      </c>
      <c r="AW416" s="224" t="str">
        <f t="shared" si="169"/>
        <v/>
      </c>
      <c r="AX416" s="224" t="str">
        <f>IF(BR416=※編集不可※選択項目!$L$3,VLOOKUP('新規登録用（本体）'!U416,※編集不可※選択項目!$P$2:$S$13,4,TRUE),AY416)</f>
        <v/>
      </c>
      <c r="AY416" s="224" t="str">
        <f>IF(BR416=※編集不可※選択項目!$L$15,VLOOKUP('新規登録用（本体）'!U416,※編集不可※選択項目!$P$14:$S$25,4,TRUE),AZ416)</f>
        <v/>
      </c>
      <c r="AZ416" s="224" t="str">
        <f>IF(BR416=※編集不可※選択項目!$L$27,VLOOKUP('新規登録用（本体）'!U416,※編集不可※選択項目!$P$26:$S$41,4,TRUE),BA416)</f>
        <v/>
      </c>
      <c r="BA416" s="224" t="str">
        <f>IF(BR416=※編集不可※選択項目!$L$43,VLOOKUP('新規登録用（本体）'!U416,※編集不可※選択項目!$P$42:$S$46,4,TRUE),BB416)</f>
        <v/>
      </c>
      <c r="BB416" s="224" t="str">
        <f>IF(BR416=※編集不可※選択項目!$L$48,VLOOKUP('新規登録用（本体）'!U416,※編集不可※選択項目!$P$47:$S$51,4,TRUE),"")</f>
        <v/>
      </c>
      <c r="BC416" s="225">
        <f>IFERROR(VLOOKUP(Y416&amp;G416&amp;H416,※編集不可※選択項目!X:Y,2,FALSE),0)</f>
        <v>0</v>
      </c>
      <c r="BD416" s="225">
        <f t="shared" si="163"/>
        <v>0</v>
      </c>
      <c r="BE416" s="225"/>
      <c r="BF416" s="225"/>
      <c r="BG416" s="225"/>
      <c r="BH416" s="225" t="str">
        <f t="shared" si="170"/>
        <v/>
      </c>
      <c r="BI416" s="226">
        <f t="shared" si="171"/>
        <v>0</v>
      </c>
      <c r="BJ416" s="226">
        <f t="shared" si="172"/>
        <v>0</v>
      </c>
      <c r="BK416" s="262">
        <f t="shared" si="166"/>
        <v>0</v>
      </c>
      <c r="BL416" s="226">
        <f t="shared" si="155"/>
        <v>0</v>
      </c>
      <c r="BM416" s="226" t="str">
        <f t="shared" si="173"/>
        <v/>
      </c>
      <c r="BN416" s="227">
        <f t="shared" si="174"/>
        <v>0</v>
      </c>
      <c r="BO416" s="227">
        <f t="shared" si="156"/>
        <v>0</v>
      </c>
      <c r="BP416" s="208" t="str">
        <f t="shared" si="157"/>
        <v>＜従来枠＞0 ＜トップ性能枠＞0</v>
      </c>
      <c r="BQ416" s="208" t="str">
        <f>'新規登録用（本体）'!G416&amp;'新規登録用（本体）'!H416&amp;'新規登録用（本体）'!I416</f>
        <v/>
      </c>
      <c r="BR416" s="126" t="str">
        <f t="shared" si="175"/>
        <v/>
      </c>
      <c r="BS416" s="208" t="str">
        <f t="shared" si="176"/>
        <v/>
      </c>
      <c r="BT416" s="227">
        <f t="shared" si="164"/>
        <v>0</v>
      </c>
    </row>
    <row r="417" spans="1:72" s="208" customFormat="1" ht="25.35" customHeight="1" x14ac:dyDescent="0.2">
      <c r="A417" s="210">
        <f t="shared" si="158"/>
        <v>406</v>
      </c>
      <c r="B417" s="171" t="str">
        <f t="shared" si="154"/>
        <v/>
      </c>
      <c r="C417" s="44"/>
      <c r="D417" s="17" t="str">
        <f t="shared" si="159"/>
        <v/>
      </c>
      <c r="E417" s="17" t="str">
        <f t="shared" si="160"/>
        <v/>
      </c>
      <c r="F417" s="97"/>
      <c r="G417" s="16"/>
      <c r="H417" s="15"/>
      <c r="I417" s="17" t="str">
        <f>IF(OR(G417="",H417="",U417=""),"",IFERROR(VLOOKUP(G417&amp;H417&amp;U417,※編集不可※選択項目!$M$3:$R$51,5,FALSE),"該当なし"))</f>
        <v/>
      </c>
      <c r="J417" s="97"/>
      <c r="K417" s="15"/>
      <c r="L417" s="248"/>
      <c r="M417" s="15"/>
      <c r="N417" s="97"/>
      <c r="O417" s="97"/>
      <c r="P417" s="97"/>
      <c r="Q417" s="97"/>
      <c r="R417" s="97"/>
      <c r="S417" s="18" t="str">
        <f t="shared" si="167"/>
        <v/>
      </c>
      <c r="T417" s="15"/>
      <c r="U417" s="15"/>
      <c r="V417" s="15"/>
      <c r="W417" s="15"/>
      <c r="X417" s="15"/>
      <c r="Y417" s="15"/>
      <c r="Z417" s="16"/>
      <c r="AA417" s="16"/>
      <c r="AB417" s="101" t="str">
        <f>IF($C417&lt;&gt;"",※編集不可※選択項目!$J$2,"")</f>
        <v/>
      </c>
      <c r="AC417" s="23"/>
      <c r="AD417" s="97"/>
      <c r="AE417" s="99"/>
      <c r="AF417" s="201" t="str">
        <f t="shared" si="165"/>
        <v>-</v>
      </c>
      <c r="AG417" s="219"/>
      <c r="AH417" s="220"/>
      <c r="AI417" s="121" t="str">
        <f t="shared" si="161"/>
        <v/>
      </c>
      <c r="AJ417" s="221"/>
      <c r="AK417" s="222"/>
      <c r="AL417" s="223"/>
      <c r="AM417" s="224">
        <f>IFERROR(INDEX(※編集不可※選択項目!$R$3:$R$51,MATCH(BQ417,※編集不可※選択項目!$T$3:$T$51,0)),0)</f>
        <v>0</v>
      </c>
      <c r="AN417" s="224" t="str">
        <f t="shared" si="168"/>
        <v/>
      </c>
      <c r="AO417" s="224" t="str">
        <f>IF(BR417=※編集不可※選択項目!$L$3,VLOOKUP('新規登録用（本体）'!U417,※編集不可※選択項目!$P$2:$R$13,3,TRUE),AP417)</f>
        <v/>
      </c>
      <c r="AP417" s="224" t="str">
        <f>IF(BR417=※編集不可※選択項目!$L$15,VLOOKUP('新規登録用（本体）'!U417,※編集不可※選択項目!$P$14:$R$25,3,TRUE),AQ417)</f>
        <v/>
      </c>
      <c r="AQ417" s="224" t="str">
        <f>IF(BR417=※編集不可※選択項目!$L$27,VLOOKUP('新規登録用（本体）'!U417,※編集不可※選択項目!$P$26:$R$41,3,TRUE),AR417)</f>
        <v/>
      </c>
      <c r="AR417" s="224" t="str">
        <f>IF(BR417=※編集不可※選択項目!$L$43,VLOOKUP('新規登録用（本体）'!U417,※編集不可※選択項目!$P$42:$R$46,3,TRUE),AS417)</f>
        <v/>
      </c>
      <c r="AS417" s="224" t="str">
        <f>IF(BR417=※編集不可※選択項目!$L$48,VLOOKUP('新規登録用（本体）'!U417,※編集不可※選択項目!$P$47:$R$51,3,TRUE),"")</f>
        <v/>
      </c>
      <c r="AT417" s="225">
        <f>IFERROR(VLOOKUP(Y417&amp;G417&amp;H417,※編集不可※選択項目!X:Y,2,FALSE),0)</f>
        <v>0</v>
      </c>
      <c r="AU417" s="224">
        <f t="shared" si="162"/>
        <v>0</v>
      </c>
      <c r="AV417" s="224">
        <f>IFERROR(INDEX(※編集不可※選択項目!$S$3:$S$51,MATCH(BQ417,※編集不可※選択項目!$T$3:$T$51,0)),0)</f>
        <v>0</v>
      </c>
      <c r="AW417" s="224" t="str">
        <f t="shared" si="169"/>
        <v/>
      </c>
      <c r="AX417" s="224" t="str">
        <f>IF(BR417=※編集不可※選択項目!$L$3,VLOOKUP('新規登録用（本体）'!U417,※編集不可※選択項目!$P$2:$S$13,4,TRUE),AY417)</f>
        <v/>
      </c>
      <c r="AY417" s="224" t="str">
        <f>IF(BR417=※編集不可※選択項目!$L$15,VLOOKUP('新規登録用（本体）'!U417,※編集不可※選択項目!$P$14:$S$25,4,TRUE),AZ417)</f>
        <v/>
      </c>
      <c r="AZ417" s="224" t="str">
        <f>IF(BR417=※編集不可※選択項目!$L$27,VLOOKUP('新規登録用（本体）'!U417,※編集不可※選択項目!$P$26:$S$41,4,TRUE),BA417)</f>
        <v/>
      </c>
      <c r="BA417" s="224" t="str">
        <f>IF(BR417=※編集不可※選択項目!$L$43,VLOOKUP('新規登録用（本体）'!U417,※編集不可※選択項目!$P$42:$S$46,4,TRUE),BB417)</f>
        <v/>
      </c>
      <c r="BB417" s="224" t="str">
        <f>IF(BR417=※編集不可※選択項目!$L$48,VLOOKUP('新規登録用（本体）'!U417,※編集不可※選択項目!$P$47:$S$51,4,TRUE),"")</f>
        <v/>
      </c>
      <c r="BC417" s="225">
        <f>IFERROR(VLOOKUP(Y417&amp;G417&amp;H417,※編集不可※選択項目!X:Y,2,FALSE),0)</f>
        <v>0</v>
      </c>
      <c r="BD417" s="225">
        <f t="shared" si="163"/>
        <v>0</v>
      </c>
      <c r="BE417" s="225"/>
      <c r="BF417" s="225"/>
      <c r="BG417" s="225"/>
      <c r="BH417" s="225" t="str">
        <f t="shared" si="170"/>
        <v/>
      </c>
      <c r="BI417" s="226">
        <f t="shared" si="171"/>
        <v>0</v>
      </c>
      <c r="BJ417" s="226">
        <f t="shared" si="172"/>
        <v>0</v>
      </c>
      <c r="BK417" s="262">
        <f t="shared" si="166"/>
        <v>0</v>
      </c>
      <c r="BL417" s="226">
        <f t="shared" si="155"/>
        <v>0</v>
      </c>
      <c r="BM417" s="226" t="str">
        <f t="shared" si="173"/>
        <v/>
      </c>
      <c r="BN417" s="227">
        <f t="shared" si="174"/>
        <v>0</v>
      </c>
      <c r="BO417" s="227">
        <f t="shared" si="156"/>
        <v>0</v>
      </c>
      <c r="BP417" s="208" t="str">
        <f t="shared" si="157"/>
        <v>＜従来枠＞0 ＜トップ性能枠＞0</v>
      </c>
      <c r="BQ417" s="208" t="str">
        <f>'新規登録用（本体）'!G417&amp;'新規登録用（本体）'!H417&amp;'新規登録用（本体）'!I417</f>
        <v/>
      </c>
      <c r="BR417" s="126" t="str">
        <f t="shared" si="175"/>
        <v/>
      </c>
      <c r="BS417" s="208" t="str">
        <f t="shared" si="176"/>
        <v/>
      </c>
      <c r="BT417" s="227">
        <f t="shared" si="164"/>
        <v>0</v>
      </c>
    </row>
    <row r="418" spans="1:72" s="208" customFormat="1" ht="25.35" customHeight="1" x14ac:dyDescent="0.2">
      <c r="A418" s="210">
        <f t="shared" si="158"/>
        <v>407</v>
      </c>
      <c r="B418" s="171" t="str">
        <f t="shared" si="154"/>
        <v/>
      </c>
      <c r="C418" s="44"/>
      <c r="D418" s="17" t="str">
        <f t="shared" si="159"/>
        <v/>
      </c>
      <c r="E418" s="17" t="str">
        <f t="shared" si="160"/>
        <v/>
      </c>
      <c r="F418" s="97"/>
      <c r="G418" s="16"/>
      <c r="H418" s="15"/>
      <c r="I418" s="17" t="str">
        <f>IF(OR(G418="",H418="",U418=""),"",IFERROR(VLOOKUP(G418&amp;H418&amp;U418,※編集不可※選択項目!$M$3:$R$51,5,FALSE),"該当なし"))</f>
        <v/>
      </c>
      <c r="J418" s="97"/>
      <c r="K418" s="15"/>
      <c r="L418" s="248"/>
      <c r="M418" s="15"/>
      <c r="N418" s="97"/>
      <c r="O418" s="97"/>
      <c r="P418" s="97"/>
      <c r="Q418" s="97"/>
      <c r="R418" s="97"/>
      <c r="S418" s="18" t="str">
        <f t="shared" si="167"/>
        <v/>
      </c>
      <c r="T418" s="15"/>
      <c r="U418" s="15"/>
      <c r="V418" s="15"/>
      <c r="W418" s="15"/>
      <c r="X418" s="15"/>
      <c r="Y418" s="15"/>
      <c r="Z418" s="16"/>
      <c r="AA418" s="16"/>
      <c r="AB418" s="101" t="str">
        <f>IF($C418&lt;&gt;"",※編集不可※選択項目!$J$2,"")</f>
        <v/>
      </c>
      <c r="AC418" s="23"/>
      <c r="AD418" s="97"/>
      <c r="AE418" s="99"/>
      <c r="AF418" s="201" t="str">
        <f t="shared" si="165"/>
        <v>-</v>
      </c>
      <c r="AG418" s="219"/>
      <c r="AH418" s="220"/>
      <c r="AI418" s="121" t="str">
        <f t="shared" si="161"/>
        <v/>
      </c>
      <c r="AJ418" s="221"/>
      <c r="AK418" s="222"/>
      <c r="AL418" s="223"/>
      <c r="AM418" s="224">
        <f>IFERROR(INDEX(※編集不可※選択項目!$R$3:$R$51,MATCH(BQ418,※編集不可※選択項目!$T$3:$T$51,0)),0)</f>
        <v>0</v>
      </c>
      <c r="AN418" s="224" t="str">
        <f t="shared" si="168"/>
        <v/>
      </c>
      <c r="AO418" s="224" t="str">
        <f>IF(BR418=※編集不可※選択項目!$L$3,VLOOKUP('新規登録用（本体）'!U418,※編集不可※選択項目!$P$2:$R$13,3,TRUE),AP418)</f>
        <v/>
      </c>
      <c r="AP418" s="224" t="str">
        <f>IF(BR418=※編集不可※選択項目!$L$15,VLOOKUP('新規登録用（本体）'!U418,※編集不可※選択項目!$P$14:$R$25,3,TRUE),AQ418)</f>
        <v/>
      </c>
      <c r="AQ418" s="224" t="str">
        <f>IF(BR418=※編集不可※選択項目!$L$27,VLOOKUP('新規登録用（本体）'!U418,※編集不可※選択項目!$P$26:$R$41,3,TRUE),AR418)</f>
        <v/>
      </c>
      <c r="AR418" s="224" t="str">
        <f>IF(BR418=※編集不可※選択項目!$L$43,VLOOKUP('新規登録用（本体）'!U418,※編集不可※選択項目!$P$42:$R$46,3,TRUE),AS418)</f>
        <v/>
      </c>
      <c r="AS418" s="224" t="str">
        <f>IF(BR418=※編集不可※選択項目!$L$48,VLOOKUP('新規登録用（本体）'!U418,※編集不可※選択項目!$P$47:$R$51,3,TRUE),"")</f>
        <v/>
      </c>
      <c r="AT418" s="225">
        <f>IFERROR(VLOOKUP(Y418&amp;G418&amp;H418,※編集不可※選択項目!X:Y,2,FALSE),0)</f>
        <v>0</v>
      </c>
      <c r="AU418" s="224">
        <f t="shared" si="162"/>
        <v>0</v>
      </c>
      <c r="AV418" s="224">
        <f>IFERROR(INDEX(※編集不可※選択項目!$S$3:$S$51,MATCH(BQ418,※編集不可※選択項目!$T$3:$T$51,0)),0)</f>
        <v>0</v>
      </c>
      <c r="AW418" s="224" t="str">
        <f t="shared" si="169"/>
        <v/>
      </c>
      <c r="AX418" s="224" t="str">
        <f>IF(BR418=※編集不可※選択項目!$L$3,VLOOKUP('新規登録用（本体）'!U418,※編集不可※選択項目!$P$2:$S$13,4,TRUE),AY418)</f>
        <v/>
      </c>
      <c r="AY418" s="224" t="str">
        <f>IF(BR418=※編集不可※選択項目!$L$15,VLOOKUP('新規登録用（本体）'!U418,※編集不可※選択項目!$P$14:$S$25,4,TRUE),AZ418)</f>
        <v/>
      </c>
      <c r="AZ418" s="224" t="str">
        <f>IF(BR418=※編集不可※選択項目!$L$27,VLOOKUP('新規登録用（本体）'!U418,※編集不可※選択項目!$P$26:$S$41,4,TRUE),BA418)</f>
        <v/>
      </c>
      <c r="BA418" s="224" t="str">
        <f>IF(BR418=※編集不可※選択項目!$L$43,VLOOKUP('新規登録用（本体）'!U418,※編集不可※選択項目!$P$42:$S$46,4,TRUE),BB418)</f>
        <v/>
      </c>
      <c r="BB418" s="224" t="str">
        <f>IF(BR418=※編集不可※選択項目!$L$48,VLOOKUP('新規登録用（本体）'!U418,※編集不可※選択項目!$P$47:$S$51,4,TRUE),"")</f>
        <v/>
      </c>
      <c r="BC418" s="225">
        <f>IFERROR(VLOOKUP(Y418&amp;G418&amp;H418,※編集不可※選択項目!X:Y,2,FALSE),0)</f>
        <v>0</v>
      </c>
      <c r="BD418" s="225">
        <f t="shared" si="163"/>
        <v>0</v>
      </c>
      <c r="BE418" s="225"/>
      <c r="BF418" s="225"/>
      <c r="BG418" s="225"/>
      <c r="BH418" s="225" t="str">
        <f t="shared" si="170"/>
        <v/>
      </c>
      <c r="BI418" s="226">
        <f t="shared" si="171"/>
        <v>0</v>
      </c>
      <c r="BJ418" s="226">
        <f t="shared" si="172"/>
        <v>0</v>
      </c>
      <c r="BK418" s="262">
        <f t="shared" si="166"/>
        <v>0</v>
      </c>
      <c r="BL418" s="226">
        <f t="shared" si="155"/>
        <v>0</v>
      </c>
      <c r="BM418" s="226" t="str">
        <f t="shared" si="173"/>
        <v/>
      </c>
      <c r="BN418" s="227">
        <f t="shared" si="174"/>
        <v>0</v>
      </c>
      <c r="BO418" s="227">
        <f t="shared" si="156"/>
        <v>0</v>
      </c>
      <c r="BP418" s="208" t="str">
        <f t="shared" si="157"/>
        <v>＜従来枠＞0 ＜トップ性能枠＞0</v>
      </c>
      <c r="BQ418" s="208" t="str">
        <f>'新規登録用（本体）'!G418&amp;'新規登録用（本体）'!H418&amp;'新規登録用（本体）'!I418</f>
        <v/>
      </c>
      <c r="BR418" s="126" t="str">
        <f t="shared" si="175"/>
        <v/>
      </c>
      <c r="BS418" s="208" t="str">
        <f t="shared" si="176"/>
        <v/>
      </c>
      <c r="BT418" s="227">
        <f t="shared" si="164"/>
        <v>0</v>
      </c>
    </row>
    <row r="419" spans="1:72" s="208" customFormat="1" ht="25.35" customHeight="1" x14ac:dyDescent="0.2">
      <c r="A419" s="210">
        <f t="shared" si="158"/>
        <v>408</v>
      </c>
      <c r="B419" s="171" t="str">
        <f t="shared" si="154"/>
        <v/>
      </c>
      <c r="C419" s="44"/>
      <c r="D419" s="17" t="str">
        <f t="shared" si="159"/>
        <v/>
      </c>
      <c r="E419" s="17" t="str">
        <f t="shared" si="160"/>
        <v/>
      </c>
      <c r="F419" s="97"/>
      <c r="G419" s="16"/>
      <c r="H419" s="15"/>
      <c r="I419" s="17" t="str">
        <f>IF(OR(G419="",H419="",U419=""),"",IFERROR(VLOOKUP(G419&amp;H419&amp;U419,※編集不可※選択項目!$M$3:$R$51,5,FALSE),"該当なし"))</f>
        <v/>
      </c>
      <c r="J419" s="97"/>
      <c r="K419" s="15"/>
      <c r="L419" s="248"/>
      <c r="M419" s="15"/>
      <c r="N419" s="97"/>
      <c r="O419" s="97"/>
      <c r="P419" s="97"/>
      <c r="Q419" s="97"/>
      <c r="R419" s="97"/>
      <c r="S419" s="18" t="str">
        <f t="shared" si="167"/>
        <v/>
      </c>
      <c r="T419" s="15"/>
      <c r="U419" s="15"/>
      <c r="V419" s="15"/>
      <c r="W419" s="15"/>
      <c r="X419" s="15"/>
      <c r="Y419" s="15"/>
      <c r="Z419" s="16"/>
      <c r="AA419" s="16"/>
      <c r="AB419" s="101" t="str">
        <f>IF($C419&lt;&gt;"",※編集不可※選択項目!$J$2,"")</f>
        <v/>
      </c>
      <c r="AC419" s="23"/>
      <c r="AD419" s="97"/>
      <c r="AE419" s="99"/>
      <c r="AF419" s="201" t="str">
        <f t="shared" si="165"/>
        <v>-</v>
      </c>
      <c r="AG419" s="219"/>
      <c r="AH419" s="220"/>
      <c r="AI419" s="121" t="str">
        <f t="shared" si="161"/>
        <v/>
      </c>
      <c r="AJ419" s="221"/>
      <c r="AK419" s="222"/>
      <c r="AL419" s="223"/>
      <c r="AM419" s="224">
        <f>IFERROR(INDEX(※編集不可※選択項目!$R$3:$R$51,MATCH(BQ419,※編集不可※選択項目!$T$3:$T$51,0)),0)</f>
        <v>0</v>
      </c>
      <c r="AN419" s="224" t="str">
        <f t="shared" si="168"/>
        <v/>
      </c>
      <c r="AO419" s="224" t="str">
        <f>IF(BR419=※編集不可※選択項目!$L$3,VLOOKUP('新規登録用（本体）'!U419,※編集不可※選択項目!$P$2:$R$13,3,TRUE),AP419)</f>
        <v/>
      </c>
      <c r="AP419" s="224" t="str">
        <f>IF(BR419=※編集不可※選択項目!$L$15,VLOOKUP('新規登録用（本体）'!U419,※編集不可※選択項目!$P$14:$R$25,3,TRUE),AQ419)</f>
        <v/>
      </c>
      <c r="AQ419" s="224" t="str">
        <f>IF(BR419=※編集不可※選択項目!$L$27,VLOOKUP('新規登録用（本体）'!U419,※編集不可※選択項目!$P$26:$R$41,3,TRUE),AR419)</f>
        <v/>
      </c>
      <c r="AR419" s="224" t="str">
        <f>IF(BR419=※編集不可※選択項目!$L$43,VLOOKUP('新規登録用（本体）'!U419,※編集不可※選択項目!$P$42:$R$46,3,TRUE),AS419)</f>
        <v/>
      </c>
      <c r="AS419" s="224" t="str">
        <f>IF(BR419=※編集不可※選択項目!$L$48,VLOOKUP('新規登録用（本体）'!U419,※編集不可※選択項目!$P$47:$R$51,3,TRUE),"")</f>
        <v/>
      </c>
      <c r="AT419" s="225">
        <f>IFERROR(VLOOKUP(Y419&amp;G419&amp;H419,※編集不可※選択項目!X:Y,2,FALSE),0)</f>
        <v>0</v>
      </c>
      <c r="AU419" s="224">
        <f t="shared" si="162"/>
        <v>0</v>
      </c>
      <c r="AV419" s="224">
        <f>IFERROR(INDEX(※編集不可※選択項目!$S$3:$S$51,MATCH(BQ419,※編集不可※選択項目!$T$3:$T$51,0)),0)</f>
        <v>0</v>
      </c>
      <c r="AW419" s="224" t="str">
        <f t="shared" si="169"/>
        <v/>
      </c>
      <c r="AX419" s="224" t="str">
        <f>IF(BR419=※編集不可※選択項目!$L$3,VLOOKUP('新規登録用（本体）'!U419,※編集不可※選択項目!$P$2:$S$13,4,TRUE),AY419)</f>
        <v/>
      </c>
      <c r="AY419" s="224" t="str">
        <f>IF(BR419=※編集不可※選択項目!$L$15,VLOOKUP('新規登録用（本体）'!U419,※編集不可※選択項目!$P$14:$S$25,4,TRUE),AZ419)</f>
        <v/>
      </c>
      <c r="AZ419" s="224" t="str">
        <f>IF(BR419=※編集不可※選択項目!$L$27,VLOOKUP('新規登録用（本体）'!U419,※編集不可※選択項目!$P$26:$S$41,4,TRUE),BA419)</f>
        <v/>
      </c>
      <c r="BA419" s="224" t="str">
        <f>IF(BR419=※編集不可※選択項目!$L$43,VLOOKUP('新規登録用（本体）'!U419,※編集不可※選択項目!$P$42:$S$46,4,TRUE),BB419)</f>
        <v/>
      </c>
      <c r="BB419" s="224" t="str">
        <f>IF(BR419=※編集不可※選択項目!$L$48,VLOOKUP('新規登録用（本体）'!U419,※編集不可※選択項目!$P$47:$S$51,4,TRUE),"")</f>
        <v/>
      </c>
      <c r="BC419" s="225">
        <f>IFERROR(VLOOKUP(Y419&amp;G419&amp;H419,※編集不可※選択項目!X:Y,2,FALSE),0)</f>
        <v>0</v>
      </c>
      <c r="BD419" s="225">
        <f t="shared" si="163"/>
        <v>0</v>
      </c>
      <c r="BE419" s="225"/>
      <c r="BF419" s="225"/>
      <c r="BG419" s="225"/>
      <c r="BH419" s="225" t="str">
        <f t="shared" si="170"/>
        <v/>
      </c>
      <c r="BI419" s="226">
        <f t="shared" si="171"/>
        <v>0</v>
      </c>
      <c r="BJ419" s="226">
        <f t="shared" si="172"/>
        <v>0</v>
      </c>
      <c r="BK419" s="262">
        <f t="shared" si="166"/>
        <v>0</v>
      </c>
      <c r="BL419" s="226">
        <f t="shared" si="155"/>
        <v>0</v>
      </c>
      <c r="BM419" s="226" t="str">
        <f t="shared" si="173"/>
        <v/>
      </c>
      <c r="BN419" s="227">
        <f t="shared" si="174"/>
        <v>0</v>
      </c>
      <c r="BO419" s="227">
        <f t="shared" si="156"/>
        <v>0</v>
      </c>
      <c r="BP419" s="208" t="str">
        <f t="shared" si="157"/>
        <v>＜従来枠＞0 ＜トップ性能枠＞0</v>
      </c>
      <c r="BQ419" s="208" t="str">
        <f>'新規登録用（本体）'!G419&amp;'新規登録用（本体）'!H419&amp;'新規登録用（本体）'!I419</f>
        <v/>
      </c>
      <c r="BR419" s="126" t="str">
        <f t="shared" si="175"/>
        <v/>
      </c>
      <c r="BS419" s="208" t="str">
        <f t="shared" si="176"/>
        <v/>
      </c>
      <c r="BT419" s="227">
        <f t="shared" si="164"/>
        <v>0</v>
      </c>
    </row>
    <row r="420" spans="1:72" s="208" customFormat="1" ht="25.35" customHeight="1" x14ac:dyDescent="0.2">
      <c r="A420" s="210">
        <f t="shared" si="158"/>
        <v>409</v>
      </c>
      <c r="B420" s="171" t="str">
        <f t="shared" si="154"/>
        <v/>
      </c>
      <c r="C420" s="44"/>
      <c r="D420" s="17" t="str">
        <f t="shared" si="159"/>
        <v/>
      </c>
      <c r="E420" s="17" t="str">
        <f t="shared" si="160"/>
        <v/>
      </c>
      <c r="F420" s="97"/>
      <c r="G420" s="16"/>
      <c r="H420" s="15"/>
      <c r="I420" s="17" t="str">
        <f>IF(OR(G420="",H420="",U420=""),"",IFERROR(VLOOKUP(G420&amp;H420&amp;U420,※編集不可※選択項目!$M$3:$R$51,5,FALSE),"該当なし"))</f>
        <v/>
      </c>
      <c r="J420" s="97"/>
      <c r="K420" s="15"/>
      <c r="L420" s="248"/>
      <c r="M420" s="15"/>
      <c r="N420" s="97"/>
      <c r="O420" s="97"/>
      <c r="P420" s="97"/>
      <c r="Q420" s="97"/>
      <c r="R420" s="97"/>
      <c r="S420" s="18" t="str">
        <f t="shared" si="167"/>
        <v/>
      </c>
      <c r="T420" s="15"/>
      <c r="U420" s="15"/>
      <c r="V420" s="15"/>
      <c r="W420" s="15"/>
      <c r="X420" s="15"/>
      <c r="Y420" s="15"/>
      <c r="Z420" s="16"/>
      <c r="AA420" s="16"/>
      <c r="AB420" s="101" t="str">
        <f>IF($C420&lt;&gt;"",※編集不可※選択項目!$J$2,"")</f>
        <v/>
      </c>
      <c r="AC420" s="23"/>
      <c r="AD420" s="97"/>
      <c r="AE420" s="99"/>
      <c r="AF420" s="201" t="str">
        <f t="shared" si="165"/>
        <v>-</v>
      </c>
      <c r="AG420" s="219"/>
      <c r="AH420" s="220"/>
      <c r="AI420" s="121" t="str">
        <f t="shared" si="161"/>
        <v/>
      </c>
      <c r="AJ420" s="221"/>
      <c r="AK420" s="222"/>
      <c r="AL420" s="223"/>
      <c r="AM420" s="224">
        <f>IFERROR(INDEX(※編集不可※選択項目!$R$3:$R$51,MATCH(BQ420,※編集不可※選択項目!$T$3:$T$51,0)),0)</f>
        <v>0</v>
      </c>
      <c r="AN420" s="224" t="str">
        <f t="shared" si="168"/>
        <v/>
      </c>
      <c r="AO420" s="224" t="str">
        <f>IF(BR420=※編集不可※選択項目!$L$3,VLOOKUP('新規登録用（本体）'!U420,※編集不可※選択項目!$P$2:$R$13,3,TRUE),AP420)</f>
        <v/>
      </c>
      <c r="AP420" s="224" t="str">
        <f>IF(BR420=※編集不可※選択項目!$L$15,VLOOKUP('新規登録用（本体）'!U420,※編集不可※選択項目!$P$14:$R$25,3,TRUE),AQ420)</f>
        <v/>
      </c>
      <c r="AQ420" s="224" t="str">
        <f>IF(BR420=※編集不可※選択項目!$L$27,VLOOKUP('新規登録用（本体）'!U420,※編集不可※選択項目!$P$26:$R$41,3,TRUE),AR420)</f>
        <v/>
      </c>
      <c r="AR420" s="224" t="str">
        <f>IF(BR420=※編集不可※選択項目!$L$43,VLOOKUP('新規登録用（本体）'!U420,※編集不可※選択項目!$P$42:$R$46,3,TRUE),AS420)</f>
        <v/>
      </c>
      <c r="AS420" s="224" t="str">
        <f>IF(BR420=※編集不可※選択項目!$L$48,VLOOKUP('新規登録用（本体）'!U420,※編集不可※選択項目!$P$47:$R$51,3,TRUE),"")</f>
        <v/>
      </c>
      <c r="AT420" s="225">
        <f>IFERROR(VLOOKUP(Y420&amp;G420&amp;H420,※編集不可※選択項目!X:Y,2,FALSE),0)</f>
        <v>0</v>
      </c>
      <c r="AU420" s="224">
        <f t="shared" si="162"/>
        <v>0</v>
      </c>
      <c r="AV420" s="224">
        <f>IFERROR(INDEX(※編集不可※選択項目!$S$3:$S$51,MATCH(BQ420,※編集不可※選択項目!$T$3:$T$51,0)),0)</f>
        <v>0</v>
      </c>
      <c r="AW420" s="224" t="str">
        <f t="shared" si="169"/>
        <v/>
      </c>
      <c r="AX420" s="224" t="str">
        <f>IF(BR420=※編集不可※選択項目!$L$3,VLOOKUP('新規登録用（本体）'!U420,※編集不可※選択項目!$P$2:$S$13,4,TRUE),AY420)</f>
        <v/>
      </c>
      <c r="AY420" s="224" t="str">
        <f>IF(BR420=※編集不可※選択項目!$L$15,VLOOKUP('新規登録用（本体）'!U420,※編集不可※選択項目!$P$14:$S$25,4,TRUE),AZ420)</f>
        <v/>
      </c>
      <c r="AZ420" s="224" t="str">
        <f>IF(BR420=※編集不可※選択項目!$L$27,VLOOKUP('新規登録用（本体）'!U420,※編集不可※選択項目!$P$26:$S$41,4,TRUE),BA420)</f>
        <v/>
      </c>
      <c r="BA420" s="224" t="str">
        <f>IF(BR420=※編集不可※選択項目!$L$43,VLOOKUP('新規登録用（本体）'!U420,※編集不可※選択項目!$P$42:$S$46,4,TRUE),BB420)</f>
        <v/>
      </c>
      <c r="BB420" s="224" t="str">
        <f>IF(BR420=※編集不可※選択項目!$L$48,VLOOKUP('新規登録用（本体）'!U420,※編集不可※選択項目!$P$47:$S$51,4,TRUE),"")</f>
        <v/>
      </c>
      <c r="BC420" s="225">
        <f>IFERROR(VLOOKUP(Y420&amp;G420&amp;H420,※編集不可※選択項目!X:Y,2,FALSE),0)</f>
        <v>0</v>
      </c>
      <c r="BD420" s="225">
        <f t="shared" si="163"/>
        <v>0</v>
      </c>
      <c r="BE420" s="225"/>
      <c r="BF420" s="225"/>
      <c r="BG420" s="225"/>
      <c r="BH420" s="225" t="str">
        <f t="shared" si="170"/>
        <v/>
      </c>
      <c r="BI420" s="226">
        <f t="shared" si="171"/>
        <v>0</v>
      </c>
      <c r="BJ420" s="226">
        <f t="shared" si="172"/>
        <v>0</v>
      </c>
      <c r="BK420" s="262">
        <f t="shared" si="166"/>
        <v>0</v>
      </c>
      <c r="BL420" s="226">
        <f t="shared" si="155"/>
        <v>0</v>
      </c>
      <c r="BM420" s="226" t="str">
        <f t="shared" si="173"/>
        <v/>
      </c>
      <c r="BN420" s="227">
        <f t="shared" si="174"/>
        <v>0</v>
      </c>
      <c r="BO420" s="227">
        <f t="shared" si="156"/>
        <v>0</v>
      </c>
      <c r="BP420" s="208" t="str">
        <f t="shared" si="157"/>
        <v>＜従来枠＞0 ＜トップ性能枠＞0</v>
      </c>
      <c r="BQ420" s="208" t="str">
        <f>'新規登録用（本体）'!G420&amp;'新規登録用（本体）'!H420&amp;'新規登録用（本体）'!I420</f>
        <v/>
      </c>
      <c r="BR420" s="126" t="str">
        <f t="shared" si="175"/>
        <v/>
      </c>
      <c r="BS420" s="208" t="str">
        <f t="shared" si="176"/>
        <v/>
      </c>
      <c r="BT420" s="227">
        <f t="shared" si="164"/>
        <v>0</v>
      </c>
    </row>
    <row r="421" spans="1:72" s="208" customFormat="1" ht="25.35" customHeight="1" x14ac:dyDescent="0.2">
      <c r="A421" s="210">
        <f t="shared" si="158"/>
        <v>410</v>
      </c>
      <c r="B421" s="171" t="str">
        <f t="shared" si="154"/>
        <v/>
      </c>
      <c r="C421" s="44"/>
      <c r="D421" s="17" t="str">
        <f t="shared" si="159"/>
        <v/>
      </c>
      <c r="E421" s="17" t="str">
        <f t="shared" si="160"/>
        <v/>
      </c>
      <c r="F421" s="97"/>
      <c r="G421" s="16"/>
      <c r="H421" s="15"/>
      <c r="I421" s="17" t="str">
        <f>IF(OR(G421="",H421="",U421=""),"",IFERROR(VLOOKUP(G421&amp;H421&amp;U421,※編集不可※選択項目!$M$3:$R$51,5,FALSE),"該当なし"))</f>
        <v/>
      </c>
      <c r="J421" s="97"/>
      <c r="K421" s="15"/>
      <c r="L421" s="248"/>
      <c r="M421" s="15"/>
      <c r="N421" s="97"/>
      <c r="O421" s="97"/>
      <c r="P421" s="97"/>
      <c r="Q421" s="97"/>
      <c r="R421" s="97"/>
      <c r="S421" s="18" t="str">
        <f t="shared" si="167"/>
        <v/>
      </c>
      <c r="T421" s="15"/>
      <c r="U421" s="15"/>
      <c r="V421" s="15"/>
      <c r="W421" s="15"/>
      <c r="X421" s="15"/>
      <c r="Y421" s="15"/>
      <c r="Z421" s="16"/>
      <c r="AA421" s="16"/>
      <c r="AB421" s="101" t="str">
        <f>IF($C421&lt;&gt;"",※編集不可※選択項目!$J$2,"")</f>
        <v/>
      </c>
      <c r="AC421" s="23"/>
      <c r="AD421" s="97"/>
      <c r="AE421" s="99"/>
      <c r="AF421" s="201" t="str">
        <f t="shared" si="165"/>
        <v>-</v>
      </c>
      <c r="AG421" s="219"/>
      <c r="AH421" s="220"/>
      <c r="AI421" s="121" t="str">
        <f t="shared" si="161"/>
        <v/>
      </c>
      <c r="AJ421" s="221"/>
      <c r="AK421" s="222"/>
      <c r="AL421" s="223"/>
      <c r="AM421" s="224">
        <f>IFERROR(INDEX(※編集不可※選択項目!$R$3:$R$51,MATCH(BQ421,※編集不可※選択項目!$T$3:$T$51,0)),0)</f>
        <v>0</v>
      </c>
      <c r="AN421" s="224" t="str">
        <f t="shared" si="168"/>
        <v/>
      </c>
      <c r="AO421" s="224" t="str">
        <f>IF(BR421=※編集不可※選択項目!$L$3,VLOOKUP('新規登録用（本体）'!U421,※編集不可※選択項目!$P$2:$R$13,3,TRUE),AP421)</f>
        <v/>
      </c>
      <c r="AP421" s="224" t="str">
        <f>IF(BR421=※編集不可※選択項目!$L$15,VLOOKUP('新規登録用（本体）'!U421,※編集不可※選択項目!$P$14:$R$25,3,TRUE),AQ421)</f>
        <v/>
      </c>
      <c r="AQ421" s="224" t="str">
        <f>IF(BR421=※編集不可※選択項目!$L$27,VLOOKUP('新規登録用（本体）'!U421,※編集不可※選択項目!$P$26:$R$41,3,TRUE),AR421)</f>
        <v/>
      </c>
      <c r="AR421" s="224" t="str">
        <f>IF(BR421=※編集不可※選択項目!$L$43,VLOOKUP('新規登録用（本体）'!U421,※編集不可※選択項目!$P$42:$R$46,3,TRUE),AS421)</f>
        <v/>
      </c>
      <c r="AS421" s="224" t="str">
        <f>IF(BR421=※編集不可※選択項目!$L$48,VLOOKUP('新規登録用（本体）'!U421,※編集不可※選択項目!$P$47:$R$51,3,TRUE),"")</f>
        <v/>
      </c>
      <c r="AT421" s="225">
        <f>IFERROR(VLOOKUP(Y421&amp;G421&amp;H421,※編集不可※選択項目!X:Y,2,FALSE),0)</f>
        <v>0</v>
      </c>
      <c r="AU421" s="224">
        <f t="shared" si="162"/>
        <v>0</v>
      </c>
      <c r="AV421" s="224">
        <f>IFERROR(INDEX(※編集不可※選択項目!$S$3:$S$51,MATCH(BQ421,※編集不可※選択項目!$T$3:$T$51,0)),0)</f>
        <v>0</v>
      </c>
      <c r="AW421" s="224" t="str">
        <f t="shared" si="169"/>
        <v/>
      </c>
      <c r="AX421" s="224" t="str">
        <f>IF(BR421=※編集不可※選択項目!$L$3,VLOOKUP('新規登録用（本体）'!U421,※編集不可※選択項目!$P$2:$S$13,4,TRUE),AY421)</f>
        <v/>
      </c>
      <c r="AY421" s="224" t="str">
        <f>IF(BR421=※編集不可※選択項目!$L$15,VLOOKUP('新規登録用（本体）'!U421,※編集不可※選択項目!$P$14:$S$25,4,TRUE),AZ421)</f>
        <v/>
      </c>
      <c r="AZ421" s="224" t="str">
        <f>IF(BR421=※編集不可※選択項目!$L$27,VLOOKUP('新規登録用（本体）'!U421,※編集不可※選択項目!$P$26:$S$41,4,TRUE),BA421)</f>
        <v/>
      </c>
      <c r="BA421" s="224" t="str">
        <f>IF(BR421=※編集不可※選択項目!$L$43,VLOOKUP('新規登録用（本体）'!U421,※編集不可※選択項目!$P$42:$S$46,4,TRUE),BB421)</f>
        <v/>
      </c>
      <c r="BB421" s="224" t="str">
        <f>IF(BR421=※編集不可※選択項目!$L$48,VLOOKUP('新規登録用（本体）'!U421,※編集不可※選択項目!$P$47:$S$51,4,TRUE),"")</f>
        <v/>
      </c>
      <c r="BC421" s="225">
        <f>IFERROR(VLOOKUP(Y421&amp;G421&amp;H421,※編集不可※選択項目!X:Y,2,FALSE),0)</f>
        <v>0</v>
      </c>
      <c r="BD421" s="225">
        <f t="shared" si="163"/>
        <v>0</v>
      </c>
      <c r="BE421" s="225"/>
      <c r="BF421" s="225"/>
      <c r="BG421" s="225"/>
      <c r="BH421" s="225" t="str">
        <f t="shared" si="170"/>
        <v/>
      </c>
      <c r="BI421" s="226">
        <f t="shared" si="171"/>
        <v>0</v>
      </c>
      <c r="BJ421" s="226">
        <f t="shared" si="172"/>
        <v>0</v>
      </c>
      <c r="BK421" s="262">
        <f t="shared" si="166"/>
        <v>0</v>
      </c>
      <c r="BL421" s="226">
        <f t="shared" si="155"/>
        <v>0</v>
      </c>
      <c r="BM421" s="226" t="str">
        <f t="shared" si="173"/>
        <v/>
      </c>
      <c r="BN421" s="227">
        <f t="shared" si="174"/>
        <v>0</v>
      </c>
      <c r="BO421" s="227">
        <f t="shared" si="156"/>
        <v>0</v>
      </c>
      <c r="BP421" s="208" t="str">
        <f t="shared" si="157"/>
        <v>＜従来枠＞0 ＜トップ性能枠＞0</v>
      </c>
      <c r="BQ421" s="208" t="str">
        <f>'新規登録用（本体）'!G421&amp;'新規登録用（本体）'!H421&amp;'新規登録用（本体）'!I421</f>
        <v/>
      </c>
      <c r="BR421" s="126" t="str">
        <f t="shared" si="175"/>
        <v/>
      </c>
      <c r="BS421" s="208" t="str">
        <f t="shared" si="176"/>
        <v/>
      </c>
      <c r="BT421" s="227">
        <f t="shared" si="164"/>
        <v>0</v>
      </c>
    </row>
    <row r="422" spans="1:72" s="208" customFormat="1" ht="25.35" customHeight="1" x14ac:dyDescent="0.2">
      <c r="A422" s="210">
        <f t="shared" si="158"/>
        <v>411</v>
      </c>
      <c r="B422" s="171" t="str">
        <f t="shared" si="154"/>
        <v/>
      </c>
      <c r="C422" s="44"/>
      <c r="D422" s="17" t="str">
        <f t="shared" si="159"/>
        <v/>
      </c>
      <c r="E422" s="17" t="str">
        <f t="shared" si="160"/>
        <v/>
      </c>
      <c r="F422" s="97"/>
      <c r="G422" s="16"/>
      <c r="H422" s="15"/>
      <c r="I422" s="17" t="str">
        <f>IF(OR(G422="",H422="",U422=""),"",IFERROR(VLOOKUP(G422&amp;H422&amp;U422,※編集不可※選択項目!$M$3:$R$51,5,FALSE),"該当なし"))</f>
        <v/>
      </c>
      <c r="J422" s="97"/>
      <c r="K422" s="15"/>
      <c r="L422" s="248"/>
      <c r="M422" s="15"/>
      <c r="N422" s="97"/>
      <c r="O422" s="97"/>
      <c r="P422" s="97"/>
      <c r="Q422" s="97"/>
      <c r="R422" s="97"/>
      <c r="S422" s="18" t="str">
        <f t="shared" si="167"/>
        <v/>
      </c>
      <c r="T422" s="15"/>
      <c r="U422" s="15"/>
      <c r="V422" s="15"/>
      <c r="W422" s="15"/>
      <c r="X422" s="15"/>
      <c r="Y422" s="15"/>
      <c r="Z422" s="16"/>
      <c r="AA422" s="16"/>
      <c r="AB422" s="101" t="str">
        <f>IF($C422&lt;&gt;"",※編集不可※選択項目!$J$2,"")</f>
        <v/>
      </c>
      <c r="AC422" s="23"/>
      <c r="AD422" s="97"/>
      <c r="AE422" s="99"/>
      <c r="AF422" s="201" t="str">
        <f t="shared" si="165"/>
        <v>-</v>
      </c>
      <c r="AG422" s="219"/>
      <c r="AH422" s="220"/>
      <c r="AI422" s="121" t="str">
        <f t="shared" si="161"/>
        <v/>
      </c>
      <c r="AJ422" s="221"/>
      <c r="AK422" s="222"/>
      <c r="AL422" s="223"/>
      <c r="AM422" s="224">
        <f>IFERROR(INDEX(※編集不可※選択項目!$R$3:$R$51,MATCH(BQ422,※編集不可※選択項目!$T$3:$T$51,0)),0)</f>
        <v>0</v>
      </c>
      <c r="AN422" s="224" t="str">
        <f t="shared" si="168"/>
        <v/>
      </c>
      <c r="AO422" s="224" t="str">
        <f>IF(BR422=※編集不可※選択項目!$L$3,VLOOKUP('新規登録用（本体）'!U422,※編集不可※選択項目!$P$2:$R$13,3,TRUE),AP422)</f>
        <v/>
      </c>
      <c r="AP422" s="224" t="str">
        <f>IF(BR422=※編集不可※選択項目!$L$15,VLOOKUP('新規登録用（本体）'!U422,※編集不可※選択項目!$P$14:$R$25,3,TRUE),AQ422)</f>
        <v/>
      </c>
      <c r="AQ422" s="224" t="str">
        <f>IF(BR422=※編集不可※選択項目!$L$27,VLOOKUP('新規登録用（本体）'!U422,※編集不可※選択項目!$P$26:$R$41,3,TRUE),AR422)</f>
        <v/>
      </c>
      <c r="AR422" s="224" t="str">
        <f>IF(BR422=※編集不可※選択項目!$L$43,VLOOKUP('新規登録用（本体）'!U422,※編集不可※選択項目!$P$42:$R$46,3,TRUE),AS422)</f>
        <v/>
      </c>
      <c r="AS422" s="224" t="str">
        <f>IF(BR422=※編集不可※選択項目!$L$48,VLOOKUP('新規登録用（本体）'!U422,※編集不可※選択項目!$P$47:$R$51,3,TRUE),"")</f>
        <v/>
      </c>
      <c r="AT422" s="225">
        <f>IFERROR(VLOOKUP(Y422&amp;G422&amp;H422,※編集不可※選択項目!X:Y,2,FALSE),0)</f>
        <v>0</v>
      </c>
      <c r="AU422" s="224">
        <f t="shared" si="162"/>
        <v>0</v>
      </c>
      <c r="AV422" s="224">
        <f>IFERROR(INDEX(※編集不可※選択項目!$S$3:$S$51,MATCH(BQ422,※編集不可※選択項目!$T$3:$T$51,0)),0)</f>
        <v>0</v>
      </c>
      <c r="AW422" s="224" t="str">
        <f t="shared" si="169"/>
        <v/>
      </c>
      <c r="AX422" s="224" t="str">
        <f>IF(BR422=※編集不可※選択項目!$L$3,VLOOKUP('新規登録用（本体）'!U422,※編集不可※選択項目!$P$2:$S$13,4,TRUE),AY422)</f>
        <v/>
      </c>
      <c r="AY422" s="224" t="str">
        <f>IF(BR422=※編集不可※選択項目!$L$15,VLOOKUP('新規登録用（本体）'!U422,※編集不可※選択項目!$P$14:$S$25,4,TRUE),AZ422)</f>
        <v/>
      </c>
      <c r="AZ422" s="224" t="str">
        <f>IF(BR422=※編集不可※選択項目!$L$27,VLOOKUP('新規登録用（本体）'!U422,※編集不可※選択項目!$P$26:$S$41,4,TRUE),BA422)</f>
        <v/>
      </c>
      <c r="BA422" s="224" t="str">
        <f>IF(BR422=※編集不可※選択項目!$L$43,VLOOKUP('新規登録用（本体）'!U422,※編集不可※選択項目!$P$42:$S$46,4,TRUE),BB422)</f>
        <v/>
      </c>
      <c r="BB422" s="224" t="str">
        <f>IF(BR422=※編集不可※選択項目!$L$48,VLOOKUP('新規登録用（本体）'!U422,※編集不可※選択項目!$P$47:$S$51,4,TRUE),"")</f>
        <v/>
      </c>
      <c r="BC422" s="225">
        <f>IFERROR(VLOOKUP(Y422&amp;G422&amp;H422,※編集不可※選択項目!X:Y,2,FALSE),0)</f>
        <v>0</v>
      </c>
      <c r="BD422" s="225">
        <f t="shared" si="163"/>
        <v>0</v>
      </c>
      <c r="BE422" s="225"/>
      <c r="BF422" s="225"/>
      <c r="BG422" s="225"/>
      <c r="BH422" s="225" t="str">
        <f t="shared" si="170"/>
        <v/>
      </c>
      <c r="BI422" s="226">
        <f t="shared" si="171"/>
        <v>0</v>
      </c>
      <c r="BJ422" s="226">
        <f t="shared" si="172"/>
        <v>0</v>
      </c>
      <c r="BK422" s="262">
        <f t="shared" si="166"/>
        <v>0</v>
      </c>
      <c r="BL422" s="226">
        <f t="shared" si="155"/>
        <v>0</v>
      </c>
      <c r="BM422" s="226" t="str">
        <f t="shared" si="173"/>
        <v/>
      </c>
      <c r="BN422" s="227">
        <f t="shared" si="174"/>
        <v>0</v>
      </c>
      <c r="BO422" s="227">
        <f t="shared" si="156"/>
        <v>0</v>
      </c>
      <c r="BP422" s="208" t="str">
        <f t="shared" si="157"/>
        <v>＜従来枠＞0 ＜トップ性能枠＞0</v>
      </c>
      <c r="BQ422" s="208" t="str">
        <f>'新規登録用（本体）'!G422&amp;'新規登録用（本体）'!H422&amp;'新規登録用（本体）'!I422</f>
        <v/>
      </c>
      <c r="BR422" s="126" t="str">
        <f t="shared" si="175"/>
        <v/>
      </c>
      <c r="BS422" s="208" t="str">
        <f t="shared" si="176"/>
        <v/>
      </c>
      <c r="BT422" s="227">
        <f t="shared" si="164"/>
        <v>0</v>
      </c>
    </row>
    <row r="423" spans="1:72" s="208" customFormat="1" ht="25.35" customHeight="1" x14ac:dyDescent="0.2">
      <c r="A423" s="210">
        <f t="shared" si="158"/>
        <v>412</v>
      </c>
      <c r="B423" s="171" t="str">
        <f t="shared" si="154"/>
        <v/>
      </c>
      <c r="C423" s="44"/>
      <c r="D423" s="17" t="str">
        <f t="shared" si="159"/>
        <v/>
      </c>
      <c r="E423" s="17" t="str">
        <f t="shared" si="160"/>
        <v/>
      </c>
      <c r="F423" s="97"/>
      <c r="G423" s="16"/>
      <c r="H423" s="15"/>
      <c r="I423" s="17" t="str">
        <f>IF(OR(G423="",H423="",U423=""),"",IFERROR(VLOOKUP(G423&amp;H423&amp;U423,※編集不可※選択項目!$M$3:$R$51,5,FALSE),"該当なし"))</f>
        <v/>
      </c>
      <c r="J423" s="97"/>
      <c r="K423" s="15"/>
      <c r="L423" s="248"/>
      <c r="M423" s="15"/>
      <c r="N423" s="97"/>
      <c r="O423" s="97"/>
      <c r="P423" s="97"/>
      <c r="Q423" s="97"/>
      <c r="R423" s="97"/>
      <c r="S423" s="18" t="str">
        <f t="shared" si="167"/>
        <v/>
      </c>
      <c r="T423" s="15"/>
      <c r="U423" s="15"/>
      <c r="V423" s="15"/>
      <c r="W423" s="15"/>
      <c r="X423" s="15"/>
      <c r="Y423" s="15"/>
      <c r="Z423" s="16"/>
      <c r="AA423" s="16"/>
      <c r="AB423" s="101" t="str">
        <f>IF($C423&lt;&gt;"",※編集不可※選択項目!$J$2,"")</f>
        <v/>
      </c>
      <c r="AC423" s="23"/>
      <c r="AD423" s="97"/>
      <c r="AE423" s="99"/>
      <c r="AF423" s="201" t="str">
        <f t="shared" si="165"/>
        <v>-</v>
      </c>
      <c r="AG423" s="219"/>
      <c r="AH423" s="220"/>
      <c r="AI423" s="121" t="str">
        <f t="shared" si="161"/>
        <v/>
      </c>
      <c r="AJ423" s="221"/>
      <c r="AK423" s="222"/>
      <c r="AL423" s="223"/>
      <c r="AM423" s="224">
        <f>IFERROR(INDEX(※編集不可※選択項目!$R$3:$R$51,MATCH(BQ423,※編集不可※選択項目!$T$3:$T$51,0)),0)</f>
        <v>0</v>
      </c>
      <c r="AN423" s="224" t="str">
        <f t="shared" si="168"/>
        <v/>
      </c>
      <c r="AO423" s="224" t="str">
        <f>IF(BR423=※編集不可※選択項目!$L$3,VLOOKUP('新規登録用（本体）'!U423,※編集不可※選択項目!$P$2:$R$13,3,TRUE),AP423)</f>
        <v/>
      </c>
      <c r="AP423" s="224" t="str">
        <f>IF(BR423=※編集不可※選択項目!$L$15,VLOOKUP('新規登録用（本体）'!U423,※編集不可※選択項目!$P$14:$R$25,3,TRUE),AQ423)</f>
        <v/>
      </c>
      <c r="AQ423" s="224" t="str">
        <f>IF(BR423=※編集不可※選択項目!$L$27,VLOOKUP('新規登録用（本体）'!U423,※編集不可※選択項目!$P$26:$R$41,3,TRUE),AR423)</f>
        <v/>
      </c>
      <c r="AR423" s="224" t="str">
        <f>IF(BR423=※編集不可※選択項目!$L$43,VLOOKUP('新規登録用（本体）'!U423,※編集不可※選択項目!$P$42:$R$46,3,TRUE),AS423)</f>
        <v/>
      </c>
      <c r="AS423" s="224" t="str">
        <f>IF(BR423=※編集不可※選択項目!$L$48,VLOOKUP('新規登録用（本体）'!U423,※編集不可※選択項目!$P$47:$R$51,3,TRUE),"")</f>
        <v/>
      </c>
      <c r="AT423" s="225">
        <f>IFERROR(VLOOKUP(Y423&amp;G423&amp;H423,※編集不可※選択項目!X:Y,2,FALSE),0)</f>
        <v>0</v>
      </c>
      <c r="AU423" s="224">
        <f t="shared" si="162"/>
        <v>0</v>
      </c>
      <c r="AV423" s="224">
        <f>IFERROR(INDEX(※編集不可※選択項目!$S$3:$S$51,MATCH(BQ423,※編集不可※選択項目!$T$3:$T$51,0)),0)</f>
        <v>0</v>
      </c>
      <c r="AW423" s="224" t="str">
        <f t="shared" si="169"/>
        <v/>
      </c>
      <c r="AX423" s="224" t="str">
        <f>IF(BR423=※編集不可※選択項目!$L$3,VLOOKUP('新規登録用（本体）'!U423,※編集不可※選択項目!$P$2:$S$13,4,TRUE),AY423)</f>
        <v/>
      </c>
      <c r="AY423" s="224" t="str">
        <f>IF(BR423=※編集不可※選択項目!$L$15,VLOOKUP('新規登録用（本体）'!U423,※編集不可※選択項目!$P$14:$S$25,4,TRUE),AZ423)</f>
        <v/>
      </c>
      <c r="AZ423" s="224" t="str">
        <f>IF(BR423=※編集不可※選択項目!$L$27,VLOOKUP('新規登録用（本体）'!U423,※編集不可※選択項目!$P$26:$S$41,4,TRUE),BA423)</f>
        <v/>
      </c>
      <c r="BA423" s="224" t="str">
        <f>IF(BR423=※編集不可※選択項目!$L$43,VLOOKUP('新規登録用（本体）'!U423,※編集不可※選択項目!$P$42:$S$46,4,TRUE),BB423)</f>
        <v/>
      </c>
      <c r="BB423" s="224" t="str">
        <f>IF(BR423=※編集不可※選択項目!$L$48,VLOOKUP('新規登録用（本体）'!U423,※編集不可※選択項目!$P$47:$S$51,4,TRUE),"")</f>
        <v/>
      </c>
      <c r="BC423" s="225">
        <f>IFERROR(VLOOKUP(Y423&amp;G423&amp;H423,※編集不可※選択項目!X:Y,2,FALSE),0)</f>
        <v>0</v>
      </c>
      <c r="BD423" s="225">
        <f t="shared" si="163"/>
        <v>0</v>
      </c>
      <c r="BE423" s="225"/>
      <c r="BF423" s="225"/>
      <c r="BG423" s="225"/>
      <c r="BH423" s="225" t="str">
        <f t="shared" si="170"/>
        <v/>
      </c>
      <c r="BI423" s="226">
        <f t="shared" si="171"/>
        <v>0</v>
      </c>
      <c r="BJ423" s="226">
        <f t="shared" si="172"/>
        <v>0</v>
      </c>
      <c r="BK423" s="262">
        <f t="shared" si="166"/>
        <v>0</v>
      </c>
      <c r="BL423" s="226">
        <f t="shared" si="155"/>
        <v>0</v>
      </c>
      <c r="BM423" s="226" t="str">
        <f t="shared" si="173"/>
        <v/>
      </c>
      <c r="BN423" s="227">
        <f t="shared" si="174"/>
        <v>0</v>
      </c>
      <c r="BO423" s="227">
        <f t="shared" si="156"/>
        <v>0</v>
      </c>
      <c r="BP423" s="208" t="str">
        <f t="shared" si="157"/>
        <v>＜従来枠＞0 ＜トップ性能枠＞0</v>
      </c>
      <c r="BQ423" s="208" t="str">
        <f>'新規登録用（本体）'!G423&amp;'新規登録用（本体）'!H423&amp;'新規登録用（本体）'!I423</f>
        <v/>
      </c>
      <c r="BR423" s="126" t="str">
        <f t="shared" si="175"/>
        <v/>
      </c>
      <c r="BS423" s="208" t="str">
        <f t="shared" si="176"/>
        <v/>
      </c>
      <c r="BT423" s="227">
        <f t="shared" si="164"/>
        <v>0</v>
      </c>
    </row>
    <row r="424" spans="1:72" s="208" customFormat="1" ht="25.35" customHeight="1" x14ac:dyDescent="0.2">
      <c r="A424" s="210">
        <f t="shared" si="158"/>
        <v>413</v>
      </c>
      <c r="B424" s="171" t="str">
        <f t="shared" si="154"/>
        <v/>
      </c>
      <c r="C424" s="44"/>
      <c r="D424" s="17" t="str">
        <f t="shared" si="159"/>
        <v/>
      </c>
      <c r="E424" s="17" t="str">
        <f t="shared" si="160"/>
        <v/>
      </c>
      <c r="F424" s="97"/>
      <c r="G424" s="16"/>
      <c r="H424" s="15"/>
      <c r="I424" s="17" t="str">
        <f>IF(OR(G424="",H424="",U424=""),"",IFERROR(VLOOKUP(G424&amp;H424&amp;U424,※編集不可※選択項目!$M$3:$R$51,5,FALSE),"該当なし"))</f>
        <v/>
      </c>
      <c r="J424" s="97"/>
      <c r="K424" s="15"/>
      <c r="L424" s="248"/>
      <c r="M424" s="15"/>
      <c r="N424" s="97"/>
      <c r="O424" s="97"/>
      <c r="P424" s="97"/>
      <c r="Q424" s="97"/>
      <c r="R424" s="97"/>
      <c r="S424" s="18" t="str">
        <f t="shared" si="167"/>
        <v/>
      </c>
      <c r="T424" s="15"/>
      <c r="U424" s="15"/>
      <c r="V424" s="15"/>
      <c r="W424" s="15"/>
      <c r="X424" s="15"/>
      <c r="Y424" s="15"/>
      <c r="Z424" s="16"/>
      <c r="AA424" s="16"/>
      <c r="AB424" s="101" t="str">
        <f>IF($C424&lt;&gt;"",※編集不可※選択項目!$J$2,"")</f>
        <v/>
      </c>
      <c r="AC424" s="23"/>
      <c r="AD424" s="97"/>
      <c r="AE424" s="99"/>
      <c r="AF424" s="201" t="str">
        <f t="shared" si="165"/>
        <v>-</v>
      </c>
      <c r="AG424" s="219"/>
      <c r="AH424" s="220"/>
      <c r="AI424" s="121" t="str">
        <f t="shared" si="161"/>
        <v/>
      </c>
      <c r="AJ424" s="221"/>
      <c r="AK424" s="222"/>
      <c r="AL424" s="223"/>
      <c r="AM424" s="224">
        <f>IFERROR(INDEX(※編集不可※選択項目!$R$3:$R$51,MATCH(BQ424,※編集不可※選択項目!$T$3:$T$51,0)),0)</f>
        <v>0</v>
      </c>
      <c r="AN424" s="224" t="str">
        <f t="shared" si="168"/>
        <v/>
      </c>
      <c r="AO424" s="224" t="str">
        <f>IF(BR424=※編集不可※選択項目!$L$3,VLOOKUP('新規登録用（本体）'!U424,※編集不可※選択項目!$P$2:$R$13,3,TRUE),AP424)</f>
        <v/>
      </c>
      <c r="AP424" s="224" t="str">
        <f>IF(BR424=※編集不可※選択項目!$L$15,VLOOKUP('新規登録用（本体）'!U424,※編集不可※選択項目!$P$14:$R$25,3,TRUE),AQ424)</f>
        <v/>
      </c>
      <c r="AQ424" s="224" t="str">
        <f>IF(BR424=※編集不可※選択項目!$L$27,VLOOKUP('新規登録用（本体）'!U424,※編集不可※選択項目!$P$26:$R$41,3,TRUE),AR424)</f>
        <v/>
      </c>
      <c r="AR424" s="224" t="str">
        <f>IF(BR424=※編集不可※選択項目!$L$43,VLOOKUP('新規登録用（本体）'!U424,※編集不可※選択項目!$P$42:$R$46,3,TRUE),AS424)</f>
        <v/>
      </c>
      <c r="AS424" s="224" t="str">
        <f>IF(BR424=※編集不可※選択項目!$L$48,VLOOKUP('新規登録用（本体）'!U424,※編集不可※選択項目!$P$47:$R$51,3,TRUE),"")</f>
        <v/>
      </c>
      <c r="AT424" s="225">
        <f>IFERROR(VLOOKUP(Y424&amp;G424&amp;H424,※編集不可※選択項目!X:Y,2,FALSE),0)</f>
        <v>0</v>
      </c>
      <c r="AU424" s="224">
        <f t="shared" si="162"/>
        <v>0</v>
      </c>
      <c r="AV424" s="224">
        <f>IFERROR(INDEX(※編集不可※選択項目!$S$3:$S$51,MATCH(BQ424,※編集不可※選択項目!$T$3:$T$51,0)),0)</f>
        <v>0</v>
      </c>
      <c r="AW424" s="224" t="str">
        <f t="shared" si="169"/>
        <v/>
      </c>
      <c r="AX424" s="224" t="str">
        <f>IF(BR424=※編集不可※選択項目!$L$3,VLOOKUP('新規登録用（本体）'!U424,※編集不可※選択項目!$P$2:$S$13,4,TRUE),AY424)</f>
        <v/>
      </c>
      <c r="AY424" s="224" t="str">
        <f>IF(BR424=※編集不可※選択項目!$L$15,VLOOKUP('新規登録用（本体）'!U424,※編集不可※選択項目!$P$14:$S$25,4,TRUE),AZ424)</f>
        <v/>
      </c>
      <c r="AZ424" s="224" t="str">
        <f>IF(BR424=※編集不可※選択項目!$L$27,VLOOKUP('新規登録用（本体）'!U424,※編集不可※選択項目!$P$26:$S$41,4,TRUE),BA424)</f>
        <v/>
      </c>
      <c r="BA424" s="224" t="str">
        <f>IF(BR424=※編集不可※選択項目!$L$43,VLOOKUP('新規登録用（本体）'!U424,※編集不可※選択項目!$P$42:$S$46,4,TRUE),BB424)</f>
        <v/>
      </c>
      <c r="BB424" s="224" t="str">
        <f>IF(BR424=※編集不可※選択項目!$L$48,VLOOKUP('新規登録用（本体）'!U424,※編集不可※選択項目!$P$47:$S$51,4,TRUE),"")</f>
        <v/>
      </c>
      <c r="BC424" s="225">
        <f>IFERROR(VLOOKUP(Y424&amp;G424&amp;H424,※編集不可※選択項目!X:Y,2,FALSE),0)</f>
        <v>0</v>
      </c>
      <c r="BD424" s="225">
        <f t="shared" si="163"/>
        <v>0</v>
      </c>
      <c r="BE424" s="225"/>
      <c r="BF424" s="225"/>
      <c r="BG424" s="225"/>
      <c r="BH424" s="225" t="str">
        <f t="shared" si="170"/>
        <v/>
      </c>
      <c r="BI424" s="226">
        <f t="shared" si="171"/>
        <v>0</v>
      </c>
      <c r="BJ424" s="226">
        <f t="shared" si="172"/>
        <v>0</v>
      </c>
      <c r="BK424" s="262">
        <f t="shared" si="166"/>
        <v>0</v>
      </c>
      <c r="BL424" s="226">
        <f t="shared" si="155"/>
        <v>0</v>
      </c>
      <c r="BM424" s="226" t="str">
        <f t="shared" si="173"/>
        <v/>
      </c>
      <c r="BN424" s="227">
        <f t="shared" si="174"/>
        <v>0</v>
      </c>
      <c r="BO424" s="227">
        <f t="shared" si="156"/>
        <v>0</v>
      </c>
      <c r="BP424" s="208" t="str">
        <f t="shared" si="157"/>
        <v>＜従来枠＞0 ＜トップ性能枠＞0</v>
      </c>
      <c r="BQ424" s="208" t="str">
        <f>'新規登録用（本体）'!G424&amp;'新規登録用（本体）'!H424&amp;'新規登録用（本体）'!I424</f>
        <v/>
      </c>
      <c r="BR424" s="126" t="str">
        <f t="shared" si="175"/>
        <v/>
      </c>
      <c r="BS424" s="208" t="str">
        <f t="shared" si="176"/>
        <v/>
      </c>
      <c r="BT424" s="227">
        <f t="shared" si="164"/>
        <v>0</v>
      </c>
    </row>
    <row r="425" spans="1:72" s="208" customFormat="1" ht="25.35" customHeight="1" x14ac:dyDescent="0.2">
      <c r="A425" s="210">
        <f t="shared" si="158"/>
        <v>414</v>
      </c>
      <c r="B425" s="171" t="str">
        <f t="shared" si="154"/>
        <v/>
      </c>
      <c r="C425" s="44"/>
      <c r="D425" s="17" t="str">
        <f t="shared" si="159"/>
        <v/>
      </c>
      <c r="E425" s="17" t="str">
        <f t="shared" si="160"/>
        <v/>
      </c>
      <c r="F425" s="97"/>
      <c r="G425" s="16"/>
      <c r="H425" s="15"/>
      <c r="I425" s="17" t="str">
        <f>IF(OR(G425="",H425="",U425=""),"",IFERROR(VLOOKUP(G425&amp;H425&amp;U425,※編集不可※選択項目!$M$3:$R$51,5,FALSE),"該当なし"))</f>
        <v/>
      </c>
      <c r="J425" s="97"/>
      <c r="K425" s="15"/>
      <c r="L425" s="248"/>
      <c r="M425" s="15"/>
      <c r="N425" s="97"/>
      <c r="O425" s="97"/>
      <c r="P425" s="97"/>
      <c r="Q425" s="97"/>
      <c r="R425" s="97"/>
      <c r="S425" s="18" t="str">
        <f t="shared" si="167"/>
        <v/>
      </c>
      <c r="T425" s="15"/>
      <c r="U425" s="15"/>
      <c r="V425" s="15"/>
      <c r="W425" s="15"/>
      <c r="X425" s="15"/>
      <c r="Y425" s="15"/>
      <c r="Z425" s="16"/>
      <c r="AA425" s="16"/>
      <c r="AB425" s="101" t="str">
        <f>IF($C425&lt;&gt;"",※編集不可※選択項目!$J$2,"")</f>
        <v/>
      </c>
      <c r="AC425" s="23"/>
      <c r="AD425" s="97"/>
      <c r="AE425" s="99"/>
      <c r="AF425" s="201" t="str">
        <f t="shared" si="165"/>
        <v>-</v>
      </c>
      <c r="AG425" s="219"/>
      <c r="AH425" s="220"/>
      <c r="AI425" s="121" t="str">
        <f t="shared" si="161"/>
        <v/>
      </c>
      <c r="AJ425" s="221"/>
      <c r="AK425" s="222"/>
      <c r="AL425" s="223"/>
      <c r="AM425" s="224">
        <f>IFERROR(INDEX(※編集不可※選択項目!$R$3:$R$51,MATCH(BQ425,※編集不可※選択項目!$T$3:$T$51,0)),0)</f>
        <v>0</v>
      </c>
      <c r="AN425" s="224" t="str">
        <f t="shared" si="168"/>
        <v/>
      </c>
      <c r="AO425" s="224" t="str">
        <f>IF(BR425=※編集不可※選択項目!$L$3,VLOOKUP('新規登録用（本体）'!U425,※編集不可※選択項目!$P$2:$R$13,3,TRUE),AP425)</f>
        <v/>
      </c>
      <c r="AP425" s="224" t="str">
        <f>IF(BR425=※編集不可※選択項目!$L$15,VLOOKUP('新規登録用（本体）'!U425,※編集不可※選択項目!$P$14:$R$25,3,TRUE),AQ425)</f>
        <v/>
      </c>
      <c r="AQ425" s="224" t="str">
        <f>IF(BR425=※編集不可※選択項目!$L$27,VLOOKUP('新規登録用（本体）'!U425,※編集不可※選択項目!$P$26:$R$41,3,TRUE),AR425)</f>
        <v/>
      </c>
      <c r="AR425" s="224" t="str">
        <f>IF(BR425=※編集不可※選択項目!$L$43,VLOOKUP('新規登録用（本体）'!U425,※編集不可※選択項目!$P$42:$R$46,3,TRUE),AS425)</f>
        <v/>
      </c>
      <c r="AS425" s="224" t="str">
        <f>IF(BR425=※編集不可※選択項目!$L$48,VLOOKUP('新規登録用（本体）'!U425,※編集不可※選択項目!$P$47:$R$51,3,TRUE),"")</f>
        <v/>
      </c>
      <c r="AT425" s="225">
        <f>IFERROR(VLOOKUP(Y425&amp;G425&amp;H425,※編集不可※選択項目!X:Y,2,FALSE),0)</f>
        <v>0</v>
      </c>
      <c r="AU425" s="224">
        <f t="shared" si="162"/>
        <v>0</v>
      </c>
      <c r="AV425" s="224">
        <f>IFERROR(INDEX(※編集不可※選択項目!$S$3:$S$51,MATCH(BQ425,※編集不可※選択項目!$T$3:$T$51,0)),0)</f>
        <v>0</v>
      </c>
      <c r="AW425" s="224" t="str">
        <f t="shared" si="169"/>
        <v/>
      </c>
      <c r="AX425" s="224" t="str">
        <f>IF(BR425=※編集不可※選択項目!$L$3,VLOOKUP('新規登録用（本体）'!U425,※編集不可※選択項目!$P$2:$S$13,4,TRUE),AY425)</f>
        <v/>
      </c>
      <c r="AY425" s="224" t="str">
        <f>IF(BR425=※編集不可※選択項目!$L$15,VLOOKUP('新規登録用（本体）'!U425,※編集不可※選択項目!$P$14:$S$25,4,TRUE),AZ425)</f>
        <v/>
      </c>
      <c r="AZ425" s="224" t="str">
        <f>IF(BR425=※編集不可※選択項目!$L$27,VLOOKUP('新規登録用（本体）'!U425,※編集不可※選択項目!$P$26:$S$41,4,TRUE),BA425)</f>
        <v/>
      </c>
      <c r="BA425" s="224" t="str">
        <f>IF(BR425=※編集不可※選択項目!$L$43,VLOOKUP('新規登録用（本体）'!U425,※編集不可※選択項目!$P$42:$S$46,4,TRUE),BB425)</f>
        <v/>
      </c>
      <c r="BB425" s="224" t="str">
        <f>IF(BR425=※編集不可※選択項目!$L$48,VLOOKUP('新規登録用（本体）'!U425,※編集不可※選択項目!$P$47:$S$51,4,TRUE),"")</f>
        <v/>
      </c>
      <c r="BC425" s="225">
        <f>IFERROR(VLOOKUP(Y425&amp;G425&amp;H425,※編集不可※選択項目!X:Y,2,FALSE),0)</f>
        <v>0</v>
      </c>
      <c r="BD425" s="225">
        <f t="shared" si="163"/>
        <v>0</v>
      </c>
      <c r="BE425" s="225"/>
      <c r="BF425" s="225"/>
      <c r="BG425" s="225"/>
      <c r="BH425" s="225" t="str">
        <f t="shared" si="170"/>
        <v/>
      </c>
      <c r="BI425" s="226">
        <f t="shared" si="171"/>
        <v>0</v>
      </c>
      <c r="BJ425" s="226">
        <f t="shared" si="172"/>
        <v>0</v>
      </c>
      <c r="BK425" s="262">
        <f t="shared" si="166"/>
        <v>0</v>
      </c>
      <c r="BL425" s="226">
        <f t="shared" si="155"/>
        <v>0</v>
      </c>
      <c r="BM425" s="226" t="str">
        <f t="shared" si="173"/>
        <v/>
      </c>
      <c r="BN425" s="227">
        <f t="shared" si="174"/>
        <v>0</v>
      </c>
      <c r="BO425" s="227">
        <f t="shared" si="156"/>
        <v>0</v>
      </c>
      <c r="BP425" s="208" t="str">
        <f t="shared" si="157"/>
        <v>＜従来枠＞0 ＜トップ性能枠＞0</v>
      </c>
      <c r="BQ425" s="208" t="str">
        <f>'新規登録用（本体）'!G425&amp;'新規登録用（本体）'!H425&amp;'新規登録用（本体）'!I425</f>
        <v/>
      </c>
      <c r="BR425" s="126" t="str">
        <f t="shared" si="175"/>
        <v/>
      </c>
      <c r="BS425" s="208" t="str">
        <f t="shared" si="176"/>
        <v/>
      </c>
      <c r="BT425" s="227">
        <f t="shared" si="164"/>
        <v>0</v>
      </c>
    </row>
    <row r="426" spans="1:72" s="208" customFormat="1" ht="25.35" customHeight="1" x14ac:dyDescent="0.2">
      <c r="A426" s="210">
        <f t="shared" si="158"/>
        <v>415</v>
      </c>
      <c r="B426" s="171" t="str">
        <f t="shared" si="154"/>
        <v/>
      </c>
      <c r="C426" s="44"/>
      <c r="D426" s="17" t="str">
        <f t="shared" si="159"/>
        <v/>
      </c>
      <c r="E426" s="17" t="str">
        <f t="shared" si="160"/>
        <v/>
      </c>
      <c r="F426" s="97"/>
      <c r="G426" s="16"/>
      <c r="H426" s="15"/>
      <c r="I426" s="17" t="str">
        <f>IF(OR(G426="",H426="",U426=""),"",IFERROR(VLOOKUP(G426&amp;H426&amp;U426,※編集不可※選択項目!$M$3:$R$51,5,FALSE),"該当なし"))</f>
        <v/>
      </c>
      <c r="J426" s="97"/>
      <c r="K426" s="15"/>
      <c r="L426" s="248"/>
      <c r="M426" s="15"/>
      <c r="N426" s="97"/>
      <c r="O426" s="97"/>
      <c r="P426" s="97"/>
      <c r="Q426" s="97"/>
      <c r="R426" s="97"/>
      <c r="S426" s="18" t="str">
        <f t="shared" si="167"/>
        <v/>
      </c>
      <c r="T426" s="15"/>
      <c r="U426" s="15"/>
      <c r="V426" s="15"/>
      <c r="W426" s="15"/>
      <c r="X426" s="15"/>
      <c r="Y426" s="15"/>
      <c r="Z426" s="16"/>
      <c r="AA426" s="16"/>
      <c r="AB426" s="101" t="str">
        <f>IF($C426&lt;&gt;"",※編集不可※選択項目!$J$2,"")</f>
        <v/>
      </c>
      <c r="AC426" s="23"/>
      <c r="AD426" s="97"/>
      <c r="AE426" s="99"/>
      <c r="AF426" s="201" t="str">
        <f t="shared" si="165"/>
        <v>-</v>
      </c>
      <c r="AG426" s="219"/>
      <c r="AH426" s="220"/>
      <c r="AI426" s="121" t="str">
        <f t="shared" si="161"/>
        <v/>
      </c>
      <c r="AJ426" s="221"/>
      <c r="AK426" s="222"/>
      <c r="AL426" s="223"/>
      <c r="AM426" s="224">
        <f>IFERROR(INDEX(※編集不可※選択項目!$R$3:$R$51,MATCH(BQ426,※編集不可※選択項目!$T$3:$T$51,0)),0)</f>
        <v>0</v>
      </c>
      <c r="AN426" s="224" t="str">
        <f t="shared" si="168"/>
        <v/>
      </c>
      <c r="AO426" s="224" t="str">
        <f>IF(BR426=※編集不可※選択項目!$L$3,VLOOKUP('新規登録用（本体）'!U426,※編集不可※選択項目!$P$2:$R$13,3,TRUE),AP426)</f>
        <v/>
      </c>
      <c r="AP426" s="224" t="str">
        <f>IF(BR426=※編集不可※選択項目!$L$15,VLOOKUP('新規登録用（本体）'!U426,※編集不可※選択項目!$P$14:$R$25,3,TRUE),AQ426)</f>
        <v/>
      </c>
      <c r="AQ426" s="224" t="str">
        <f>IF(BR426=※編集不可※選択項目!$L$27,VLOOKUP('新規登録用（本体）'!U426,※編集不可※選択項目!$P$26:$R$41,3,TRUE),AR426)</f>
        <v/>
      </c>
      <c r="AR426" s="224" t="str">
        <f>IF(BR426=※編集不可※選択項目!$L$43,VLOOKUP('新規登録用（本体）'!U426,※編集不可※選択項目!$P$42:$R$46,3,TRUE),AS426)</f>
        <v/>
      </c>
      <c r="AS426" s="224" t="str">
        <f>IF(BR426=※編集不可※選択項目!$L$48,VLOOKUP('新規登録用（本体）'!U426,※編集不可※選択項目!$P$47:$R$51,3,TRUE),"")</f>
        <v/>
      </c>
      <c r="AT426" s="225">
        <f>IFERROR(VLOOKUP(Y426&amp;G426&amp;H426,※編集不可※選択項目!X:Y,2,FALSE),0)</f>
        <v>0</v>
      </c>
      <c r="AU426" s="224">
        <f t="shared" si="162"/>
        <v>0</v>
      </c>
      <c r="AV426" s="224">
        <f>IFERROR(INDEX(※編集不可※選択項目!$S$3:$S$51,MATCH(BQ426,※編集不可※選択項目!$T$3:$T$51,0)),0)</f>
        <v>0</v>
      </c>
      <c r="AW426" s="224" t="str">
        <f t="shared" si="169"/>
        <v/>
      </c>
      <c r="AX426" s="224" t="str">
        <f>IF(BR426=※編集不可※選択項目!$L$3,VLOOKUP('新規登録用（本体）'!U426,※編集不可※選択項目!$P$2:$S$13,4,TRUE),AY426)</f>
        <v/>
      </c>
      <c r="AY426" s="224" t="str">
        <f>IF(BR426=※編集不可※選択項目!$L$15,VLOOKUP('新規登録用（本体）'!U426,※編集不可※選択項目!$P$14:$S$25,4,TRUE),AZ426)</f>
        <v/>
      </c>
      <c r="AZ426" s="224" t="str">
        <f>IF(BR426=※編集不可※選択項目!$L$27,VLOOKUP('新規登録用（本体）'!U426,※編集不可※選択項目!$P$26:$S$41,4,TRUE),BA426)</f>
        <v/>
      </c>
      <c r="BA426" s="224" t="str">
        <f>IF(BR426=※編集不可※選択項目!$L$43,VLOOKUP('新規登録用（本体）'!U426,※編集不可※選択項目!$P$42:$S$46,4,TRUE),BB426)</f>
        <v/>
      </c>
      <c r="BB426" s="224" t="str">
        <f>IF(BR426=※編集不可※選択項目!$L$48,VLOOKUP('新規登録用（本体）'!U426,※編集不可※選択項目!$P$47:$S$51,4,TRUE),"")</f>
        <v/>
      </c>
      <c r="BC426" s="225">
        <f>IFERROR(VLOOKUP(Y426&amp;G426&amp;H426,※編集不可※選択項目!X:Y,2,FALSE),0)</f>
        <v>0</v>
      </c>
      <c r="BD426" s="225">
        <f t="shared" si="163"/>
        <v>0</v>
      </c>
      <c r="BE426" s="225"/>
      <c r="BF426" s="225"/>
      <c r="BG426" s="225"/>
      <c r="BH426" s="225" t="str">
        <f t="shared" si="170"/>
        <v/>
      </c>
      <c r="BI426" s="226">
        <f t="shared" si="171"/>
        <v>0</v>
      </c>
      <c r="BJ426" s="226">
        <f t="shared" si="172"/>
        <v>0</v>
      </c>
      <c r="BK426" s="262">
        <f t="shared" si="166"/>
        <v>0</v>
      </c>
      <c r="BL426" s="226">
        <f t="shared" si="155"/>
        <v>0</v>
      </c>
      <c r="BM426" s="226" t="str">
        <f t="shared" si="173"/>
        <v/>
      </c>
      <c r="BN426" s="227">
        <f t="shared" si="174"/>
        <v>0</v>
      </c>
      <c r="BO426" s="227">
        <f t="shared" si="156"/>
        <v>0</v>
      </c>
      <c r="BP426" s="208" t="str">
        <f t="shared" si="157"/>
        <v>＜従来枠＞0 ＜トップ性能枠＞0</v>
      </c>
      <c r="BQ426" s="208" t="str">
        <f>'新規登録用（本体）'!G426&amp;'新規登録用（本体）'!H426&amp;'新規登録用（本体）'!I426</f>
        <v/>
      </c>
      <c r="BR426" s="126" t="str">
        <f t="shared" si="175"/>
        <v/>
      </c>
      <c r="BS426" s="208" t="str">
        <f t="shared" si="176"/>
        <v/>
      </c>
      <c r="BT426" s="227">
        <f t="shared" si="164"/>
        <v>0</v>
      </c>
    </row>
    <row r="427" spans="1:72" s="208" customFormat="1" ht="25.35" customHeight="1" x14ac:dyDescent="0.2">
      <c r="A427" s="210">
        <f t="shared" si="158"/>
        <v>416</v>
      </c>
      <c r="B427" s="171" t="str">
        <f t="shared" si="154"/>
        <v/>
      </c>
      <c r="C427" s="44"/>
      <c r="D427" s="17" t="str">
        <f t="shared" si="159"/>
        <v/>
      </c>
      <c r="E427" s="17" t="str">
        <f t="shared" si="160"/>
        <v/>
      </c>
      <c r="F427" s="97"/>
      <c r="G427" s="16"/>
      <c r="H427" s="15"/>
      <c r="I427" s="17" t="str">
        <f>IF(OR(G427="",H427="",U427=""),"",IFERROR(VLOOKUP(G427&amp;H427&amp;U427,※編集不可※選択項目!$M$3:$R$51,5,FALSE),"該当なし"))</f>
        <v/>
      </c>
      <c r="J427" s="97"/>
      <c r="K427" s="15"/>
      <c r="L427" s="248"/>
      <c r="M427" s="15"/>
      <c r="N427" s="97"/>
      <c r="O427" s="97"/>
      <c r="P427" s="97"/>
      <c r="Q427" s="97"/>
      <c r="R427" s="97"/>
      <c r="S427" s="18" t="str">
        <f t="shared" si="167"/>
        <v/>
      </c>
      <c r="T427" s="15"/>
      <c r="U427" s="15"/>
      <c r="V427" s="15"/>
      <c r="W427" s="15"/>
      <c r="X427" s="15"/>
      <c r="Y427" s="15"/>
      <c r="Z427" s="16"/>
      <c r="AA427" s="16"/>
      <c r="AB427" s="101" t="str">
        <f>IF($C427&lt;&gt;"",※編集不可※選択項目!$J$2,"")</f>
        <v/>
      </c>
      <c r="AC427" s="23"/>
      <c r="AD427" s="97"/>
      <c r="AE427" s="99"/>
      <c r="AF427" s="201" t="str">
        <f t="shared" si="165"/>
        <v>-</v>
      </c>
      <c r="AG427" s="219"/>
      <c r="AH427" s="220"/>
      <c r="AI427" s="121" t="str">
        <f t="shared" si="161"/>
        <v/>
      </c>
      <c r="AJ427" s="221"/>
      <c r="AK427" s="222"/>
      <c r="AL427" s="223"/>
      <c r="AM427" s="224">
        <f>IFERROR(INDEX(※編集不可※選択項目!$R$3:$R$51,MATCH(BQ427,※編集不可※選択項目!$T$3:$T$51,0)),0)</f>
        <v>0</v>
      </c>
      <c r="AN427" s="224" t="str">
        <f t="shared" si="168"/>
        <v/>
      </c>
      <c r="AO427" s="224" t="str">
        <f>IF(BR427=※編集不可※選択項目!$L$3,VLOOKUP('新規登録用（本体）'!U427,※編集不可※選択項目!$P$2:$R$13,3,TRUE),AP427)</f>
        <v/>
      </c>
      <c r="AP427" s="224" t="str">
        <f>IF(BR427=※編集不可※選択項目!$L$15,VLOOKUP('新規登録用（本体）'!U427,※編集不可※選択項目!$P$14:$R$25,3,TRUE),AQ427)</f>
        <v/>
      </c>
      <c r="AQ427" s="224" t="str">
        <f>IF(BR427=※編集不可※選択項目!$L$27,VLOOKUP('新規登録用（本体）'!U427,※編集不可※選択項目!$P$26:$R$41,3,TRUE),AR427)</f>
        <v/>
      </c>
      <c r="AR427" s="224" t="str">
        <f>IF(BR427=※編集不可※選択項目!$L$43,VLOOKUP('新規登録用（本体）'!U427,※編集不可※選択項目!$P$42:$R$46,3,TRUE),AS427)</f>
        <v/>
      </c>
      <c r="AS427" s="224" t="str">
        <f>IF(BR427=※編集不可※選択項目!$L$48,VLOOKUP('新規登録用（本体）'!U427,※編集不可※選択項目!$P$47:$R$51,3,TRUE),"")</f>
        <v/>
      </c>
      <c r="AT427" s="225">
        <f>IFERROR(VLOOKUP(Y427&amp;G427&amp;H427,※編集不可※選択項目!X:Y,2,FALSE),0)</f>
        <v>0</v>
      </c>
      <c r="AU427" s="224">
        <f t="shared" si="162"/>
        <v>0</v>
      </c>
      <c r="AV427" s="224">
        <f>IFERROR(INDEX(※編集不可※選択項目!$S$3:$S$51,MATCH(BQ427,※編集不可※選択項目!$T$3:$T$51,0)),0)</f>
        <v>0</v>
      </c>
      <c r="AW427" s="224" t="str">
        <f t="shared" si="169"/>
        <v/>
      </c>
      <c r="AX427" s="224" t="str">
        <f>IF(BR427=※編集不可※選択項目!$L$3,VLOOKUP('新規登録用（本体）'!U427,※編集不可※選択項目!$P$2:$S$13,4,TRUE),AY427)</f>
        <v/>
      </c>
      <c r="AY427" s="224" t="str">
        <f>IF(BR427=※編集不可※選択項目!$L$15,VLOOKUP('新規登録用（本体）'!U427,※編集不可※選択項目!$P$14:$S$25,4,TRUE),AZ427)</f>
        <v/>
      </c>
      <c r="AZ427" s="224" t="str">
        <f>IF(BR427=※編集不可※選択項目!$L$27,VLOOKUP('新規登録用（本体）'!U427,※編集不可※選択項目!$P$26:$S$41,4,TRUE),BA427)</f>
        <v/>
      </c>
      <c r="BA427" s="224" t="str">
        <f>IF(BR427=※編集不可※選択項目!$L$43,VLOOKUP('新規登録用（本体）'!U427,※編集不可※選択項目!$P$42:$S$46,4,TRUE),BB427)</f>
        <v/>
      </c>
      <c r="BB427" s="224" t="str">
        <f>IF(BR427=※編集不可※選択項目!$L$48,VLOOKUP('新規登録用（本体）'!U427,※編集不可※選択項目!$P$47:$S$51,4,TRUE),"")</f>
        <v/>
      </c>
      <c r="BC427" s="225">
        <f>IFERROR(VLOOKUP(Y427&amp;G427&amp;H427,※編集不可※選択項目!X:Y,2,FALSE),0)</f>
        <v>0</v>
      </c>
      <c r="BD427" s="225">
        <f t="shared" si="163"/>
        <v>0</v>
      </c>
      <c r="BE427" s="225"/>
      <c r="BF427" s="225"/>
      <c r="BG427" s="225"/>
      <c r="BH427" s="225" t="str">
        <f t="shared" si="170"/>
        <v/>
      </c>
      <c r="BI427" s="226">
        <f t="shared" si="171"/>
        <v>0</v>
      </c>
      <c r="BJ427" s="226">
        <f t="shared" si="172"/>
        <v>0</v>
      </c>
      <c r="BK427" s="262">
        <f t="shared" si="166"/>
        <v>0</v>
      </c>
      <c r="BL427" s="226">
        <f t="shared" si="155"/>
        <v>0</v>
      </c>
      <c r="BM427" s="226" t="str">
        <f t="shared" si="173"/>
        <v/>
      </c>
      <c r="BN427" s="227">
        <f t="shared" si="174"/>
        <v>0</v>
      </c>
      <c r="BO427" s="227">
        <f t="shared" si="156"/>
        <v>0</v>
      </c>
      <c r="BP427" s="208" t="str">
        <f t="shared" si="157"/>
        <v>＜従来枠＞0 ＜トップ性能枠＞0</v>
      </c>
      <c r="BQ427" s="208" t="str">
        <f>'新規登録用（本体）'!G427&amp;'新規登録用（本体）'!H427&amp;'新規登録用（本体）'!I427</f>
        <v/>
      </c>
      <c r="BR427" s="126" t="str">
        <f t="shared" si="175"/>
        <v/>
      </c>
      <c r="BS427" s="208" t="str">
        <f t="shared" si="176"/>
        <v/>
      </c>
      <c r="BT427" s="227">
        <f t="shared" si="164"/>
        <v>0</v>
      </c>
    </row>
    <row r="428" spans="1:72" s="208" customFormat="1" ht="25.35" customHeight="1" x14ac:dyDescent="0.2">
      <c r="A428" s="210">
        <f t="shared" si="158"/>
        <v>417</v>
      </c>
      <c r="B428" s="171" t="str">
        <f t="shared" si="154"/>
        <v/>
      </c>
      <c r="C428" s="44"/>
      <c r="D428" s="17" t="str">
        <f t="shared" si="159"/>
        <v/>
      </c>
      <c r="E428" s="17" t="str">
        <f t="shared" si="160"/>
        <v/>
      </c>
      <c r="F428" s="97"/>
      <c r="G428" s="16"/>
      <c r="H428" s="15"/>
      <c r="I428" s="17" t="str">
        <f>IF(OR(G428="",H428="",U428=""),"",IFERROR(VLOOKUP(G428&amp;H428&amp;U428,※編集不可※選択項目!$M$3:$R$51,5,FALSE),"該当なし"))</f>
        <v/>
      </c>
      <c r="J428" s="97"/>
      <c r="K428" s="15"/>
      <c r="L428" s="248"/>
      <c r="M428" s="15"/>
      <c r="N428" s="97"/>
      <c r="O428" s="97"/>
      <c r="P428" s="97"/>
      <c r="Q428" s="97"/>
      <c r="R428" s="97"/>
      <c r="S428" s="18" t="str">
        <f t="shared" si="167"/>
        <v/>
      </c>
      <c r="T428" s="15"/>
      <c r="U428" s="15"/>
      <c r="V428" s="15"/>
      <c r="W428" s="15"/>
      <c r="X428" s="15"/>
      <c r="Y428" s="15"/>
      <c r="Z428" s="16"/>
      <c r="AA428" s="16"/>
      <c r="AB428" s="101" t="str">
        <f>IF($C428&lt;&gt;"",※編集不可※選択項目!$J$2,"")</f>
        <v/>
      </c>
      <c r="AC428" s="23"/>
      <c r="AD428" s="97"/>
      <c r="AE428" s="99"/>
      <c r="AF428" s="201" t="str">
        <f t="shared" si="165"/>
        <v>-</v>
      </c>
      <c r="AG428" s="219"/>
      <c r="AH428" s="220"/>
      <c r="AI428" s="121" t="str">
        <f t="shared" si="161"/>
        <v/>
      </c>
      <c r="AJ428" s="221"/>
      <c r="AK428" s="222"/>
      <c r="AL428" s="223"/>
      <c r="AM428" s="224">
        <f>IFERROR(INDEX(※編集不可※選択項目!$R$3:$R$51,MATCH(BQ428,※編集不可※選択項目!$T$3:$T$51,0)),0)</f>
        <v>0</v>
      </c>
      <c r="AN428" s="224" t="str">
        <f t="shared" si="168"/>
        <v/>
      </c>
      <c r="AO428" s="224" t="str">
        <f>IF(BR428=※編集不可※選択項目!$L$3,VLOOKUP('新規登録用（本体）'!U428,※編集不可※選択項目!$P$2:$R$13,3,TRUE),AP428)</f>
        <v/>
      </c>
      <c r="AP428" s="224" t="str">
        <f>IF(BR428=※編集不可※選択項目!$L$15,VLOOKUP('新規登録用（本体）'!U428,※編集不可※選択項目!$P$14:$R$25,3,TRUE),AQ428)</f>
        <v/>
      </c>
      <c r="AQ428" s="224" t="str">
        <f>IF(BR428=※編集不可※選択項目!$L$27,VLOOKUP('新規登録用（本体）'!U428,※編集不可※選択項目!$P$26:$R$41,3,TRUE),AR428)</f>
        <v/>
      </c>
      <c r="AR428" s="224" t="str">
        <f>IF(BR428=※編集不可※選択項目!$L$43,VLOOKUP('新規登録用（本体）'!U428,※編集不可※選択項目!$P$42:$R$46,3,TRUE),AS428)</f>
        <v/>
      </c>
      <c r="AS428" s="224" t="str">
        <f>IF(BR428=※編集不可※選択項目!$L$48,VLOOKUP('新規登録用（本体）'!U428,※編集不可※選択項目!$P$47:$R$51,3,TRUE),"")</f>
        <v/>
      </c>
      <c r="AT428" s="225">
        <f>IFERROR(VLOOKUP(Y428&amp;G428&amp;H428,※編集不可※選択項目!X:Y,2,FALSE),0)</f>
        <v>0</v>
      </c>
      <c r="AU428" s="224">
        <f t="shared" si="162"/>
        <v>0</v>
      </c>
      <c r="AV428" s="224">
        <f>IFERROR(INDEX(※編集不可※選択項目!$S$3:$S$51,MATCH(BQ428,※編集不可※選択項目!$T$3:$T$51,0)),0)</f>
        <v>0</v>
      </c>
      <c r="AW428" s="224" t="str">
        <f t="shared" si="169"/>
        <v/>
      </c>
      <c r="AX428" s="224" t="str">
        <f>IF(BR428=※編集不可※選択項目!$L$3,VLOOKUP('新規登録用（本体）'!U428,※編集不可※選択項目!$P$2:$S$13,4,TRUE),AY428)</f>
        <v/>
      </c>
      <c r="AY428" s="224" t="str">
        <f>IF(BR428=※編集不可※選択項目!$L$15,VLOOKUP('新規登録用（本体）'!U428,※編集不可※選択項目!$P$14:$S$25,4,TRUE),AZ428)</f>
        <v/>
      </c>
      <c r="AZ428" s="224" t="str">
        <f>IF(BR428=※編集不可※選択項目!$L$27,VLOOKUP('新規登録用（本体）'!U428,※編集不可※選択項目!$P$26:$S$41,4,TRUE),BA428)</f>
        <v/>
      </c>
      <c r="BA428" s="224" t="str">
        <f>IF(BR428=※編集不可※選択項目!$L$43,VLOOKUP('新規登録用（本体）'!U428,※編集不可※選択項目!$P$42:$S$46,4,TRUE),BB428)</f>
        <v/>
      </c>
      <c r="BB428" s="224" t="str">
        <f>IF(BR428=※編集不可※選択項目!$L$48,VLOOKUP('新規登録用（本体）'!U428,※編集不可※選択項目!$P$47:$S$51,4,TRUE),"")</f>
        <v/>
      </c>
      <c r="BC428" s="225">
        <f>IFERROR(VLOOKUP(Y428&amp;G428&amp;H428,※編集不可※選択項目!X:Y,2,FALSE),0)</f>
        <v>0</v>
      </c>
      <c r="BD428" s="225">
        <f t="shared" si="163"/>
        <v>0</v>
      </c>
      <c r="BE428" s="225"/>
      <c r="BF428" s="225"/>
      <c r="BG428" s="225"/>
      <c r="BH428" s="225" t="str">
        <f t="shared" si="170"/>
        <v/>
      </c>
      <c r="BI428" s="226">
        <f t="shared" si="171"/>
        <v>0</v>
      </c>
      <c r="BJ428" s="226">
        <f t="shared" si="172"/>
        <v>0</v>
      </c>
      <c r="BK428" s="262">
        <f t="shared" si="166"/>
        <v>0</v>
      </c>
      <c r="BL428" s="226">
        <f t="shared" si="155"/>
        <v>0</v>
      </c>
      <c r="BM428" s="226" t="str">
        <f t="shared" si="173"/>
        <v/>
      </c>
      <c r="BN428" s="227">
        <f t="shared" si="174"/>
        <v>0</v>
      </c>
      <c r="BO428" s="227">
        <f t="shared" si="156"/>
        <v>0</v>
      </c>
      <c r="BP428" s="208" t="str">
        <f t="shared" si="157"/>
        <v>＜従来枠＞0 ＜トップ性能枠＞0</v>
      </c>
      <c r="BQ428" s="208" t="str">
        <f>'新規登録用（本体）'!G428&amp;'新規登録用（本体）'!H428&amp;'新規登録用（本体）'!I428</f>
        <v/>
      </c>
      <c r="BR428" s="126" t="str">
        <f t="shared" si="175"/>
        <v/>
      </c>
      <c r="BS428" s="208" t="str">
        <f t="shared" si="176"/>
        <v/>
      </c>
      <c r="BT428" s="227">
        <f t="shared" si="164"/>
        <v>0</v>
      </c>
    </row>
    <row r="429" spans="1:72" s="208" customFormat="1" ht="25.35" customHeight="1" x14ac:dyDescent="0.2">
      <c r="A429" s="210">
        <f t="shared" si="158"/>
        <v>418</v>
      </c>
      <c r="B429" s="171" t="str">
        <f t="shared" si="154"/>
        <v/>
      </c>
      <c r="C429" s="44"/>
      <c r="D429" s="17" t="str">
        <f t="shared" si="159"/>
        <v/>
      </c>
      <c r="E429" s="17" t="str">
        <f t="shared" si="160"/>
        <v/>
      </c>
      <c r="F429" s="97"/>
      <c r="G429" s="16"/>
      <c r="H429" s="15"/>
      <c r="I429" s="17" t="str">
        <f>IF(OR(G429="",H429="",U429=""),"",IFERROR(VLOOKUP(G429&amp;H429&amp;U429,※編集不可※選択項目!$M$3:$R$51,5,FALSE),"該当なし"))</f>
        <v/>
      </c>
      <c r="J429" s="97"/>
      <c r="K429" s="15"/>
      <c r="L429" s="248"/>
      <c r="M429" s="15"/>
      <c r="N429" s="97"/>
      <c r="O429" s="97"/>
      <c r="P429" s="97"/>
      <c r="Q429" s="97"/>
      <c r="R429" s="97"/>
      <c r="S429" s="18" t="str">
        <f t="shared" si="167"/>
        <v/>
      </c>
      <c r="T429" s="15"/>
      <c r="U429" s="15"/>
      <c r="V429" s="15"/>
      <c r="W429" s="15"/>
      <c r="X429" s="15"/>
      <c r="Y429" s="15"/>
      <c r="Z429" s="16"/>
      <c r="AA429" s="16"/>
      <c r="AB429" s="101" t="str">
        <f>IF($C429&lt;&gt;"",※編集不可※選択項目!$J$2,"")</f>
        <v/>
      </c>
      <c r="AC429" s="23"/>
      <c r="AD429" s="97"/>
      <c r="AE429" s="99"/>
      <c r="AF429" s="201" t="str">
        <f t="shared" si="165"/>
        <v>-</v>
      </c>
      <c r="AG429" s="219"/>
      <c r="AH429" s="220"/>
      <c r="AI429" s="121" t="str">
        <f t="shared" si="161"/>
        <v/>
      </c>
      <c r="AJ429" s="221"/>
      <c r="AK429" s="222"/>
      <c r="AL429" s="223"/>
      <c r="AM429" s="224">
        <f>IFERROR(INDEX(※編集不可※選択項目!$R$3:$R$51,MATCH(BQ429,※編集不可※選択項目!$T$3:$T$51,0)),0)</f>
        <v>0</v>
      </c>
      <c r="AN429" s="224" t="str">
        <f t="shared" si="168"/>
        <v/>
      </c>
      <c r="AO429" s="224" t="str">
        <f>IF(BR429=※編集不可※選択項目!$L$3,VLOOKUP('新規登録用（本体）'!U429,※編集不可※選択項目!$P$2:$R$13,3,TRUE),AP429)</f>
        <v/>
      </c>
      <c r="AP429" s="224" t="str">
        <f>IF(BR429=※編集不可※選択項目!$L$15,VLOOKUP('新規登録用（本体）'!U429,※編集不可※選択項目!$P$14:$R$25,3,TRUE),AQ429)</f>
        <v/>
      </c>
      <c r="AQ429" s="224" t="str">
        <f>IF(BR429=※編集不可※選択項目!$L$27,VLOOKUP('新規登録用（本体）'!U429,※編集不可※選択項目!$P$26:$R$41,3,TRUE),AR429)</f>
        <v/>
      </c>
      <c r="AR429" s="224" t="str">
        <f>IF(BR429=※編集不可※選択項目!$L$43,VLOOKUP('新規登録用（本体）'!U429,※編集不可※選択項目!$P$42:$R$46,3,TRUE),AS429)</f>
        <v/>
      </c>
      <c r="AS429" s="224" t="str">
        <f>IF(BR429=※編集不可※選択項目!$L$48,VLOOKUP('新規登録用（本体）'!U429,※編集不可※選択項目!$P$47:$R$51,3,TRUE),"")</f>
        <v/>
      </c>
      <c r="AT429" s="225">
        <f>IFERROR(VLOOKUP(Y429&amp;G429&amp;H429,※編集不可※選択項目!X:Y,2,FALSE),0)</f>
        <v>0</v>
      </c>
      <c r="AU429" s="224">
        <f t="shared" si="162"/>
        <v>0</v>
      </c>
      <c r="AV429" s="224">
        <f>IFERROR(INDEX(※編集不可※選択項目!$S$3:$S$51,MATCH(BQ429,※編集不可※選択項目!$T$3:$T$51,0)),0)</f>
        <v>0</v>
      </c>
      <c r="AW429" s="224" t="str">
        <f t="shared" si="169"/>
        <v/>
      </c>
      <c r="AX429" s="224" t="str">
        <f>IF(BR429=※編集不可※選択項目!$L$3,VLOOKUP('新規登録用（本体）'!U429,※編集不可※選択項目!$P$2:$S$13,4,TRUE),AY429)</f>
        <v/>
      </c>
      <c r="AY429" s="224" t="str">
        <f>IF(BR429=※編集不可※選択項目!$L$15,VLOOKUP('新規登録用（本体）'!U429,※編集不可※選択項目!$P$14:$S$25,4,TRUE),AZ429)</f>
        <v/>
      </c>
      <c r="AZ429" s="224" t="str">
        <f>IF(BR429=※編集不可※選択項目!$L$27,VLOOKUP('新規登録用（本体）'!U429,※編集不可※選択項目!$P$26:$S$41,4,TRUE),BA429)</f>
        <v/>
      </c>
      <c r="BA429" s="224" t="str">
        <f>IF(BR429=※編集不可※選択項目!$L$43,VLOOKUP('新規登録用（本体）'!U429,※編集不可※選択項目!$P$42:$S$46,4,TRUE),BB429)</f>
        <v/>
      </c>
      <c r="BB429" s="224" t="str">
        <f>IF(BR429=※編集不可※選択項目!$L$48,VLOOKUP('新規登録用（本体）'!U429,※編集不可※選択項目!$P$47:$S$51,4,TRUE),"")</f>
        <v/>
      </c>
      <c r="BC429" s="225">
        <f>IFERROR(VLOOKUP(Y429&amp;G429&amp;H429,※編集不可※選択項目!X:Y,2,FALSE),0)</f>
        <v>0</v>
      </c>
      <c r="BD429" s="225">
        <f t="shared" si="163"/>
        <v>0</v>
      </c>
      <c r="BE429" s="225"/>
      <c r="BF429" s="225"/>
      <c r="BG429" s="225"/>
      <c r="BH429" s="225" t="str">
        <f t="shared" si="170"/>
        <v/>
      </c>
      <c r="BI429" s="226">
        <f t="shared" si="171"/>
        <v>0</v>
      </c>
      <c r="BJ429" s="226">
        <f t="shared" si="172"/>
        <v>0</v>
      </c>
      <c r="BK429" s="262">
        <f t="shared" si="166"/>
        <v>0</v>
      </c>
      <c r="BL429" s="226">
        <f t="shared" si="155"/>
        <v>0</v>
      </c>
      <c r="BM429" s="226" t="str">
        <f t="shared" si="173"/>
        <v/>
      </c>
      <c r="BN429" s="227">
        <f t="shared" si="174"/>
        <v>0</v>
      </c>
      <c r="BO429" s="227">
        <f t="shared" si="156"/>
        <v>0</v>
      </c>
      <c r="BP429" s="208" t="str">
        <f t="shared" si="157"/>
        <v>＜従来枠＞0 ＜トップ性能枠＞0</v>
      </c>
      <c r="BQ429" s="208" t="str">
        <f>'新規登録用（本体）'!G429&amp;'新規登録用（本体）'!H429&amp;'新規登録用（本体）'!I429</f>
        <v/>
      </c>
      <c r="BR429" s="126" t="str">
        <f t="shared" si="175"/>
        <v/>
      </c>
      <c r="BS429" s="208" t="str">
        <f t="shared" si="176"/>
        <v/>
      </c>
      <c r="BT429" s="227">
        <f t="shared" si="164"/>
        <v>0</v>
      </c>
    </row>
    <row r="430" spans="1:72" s="208" customFormat="1" ht="25.35" customHeight="1" x14ac:dyDescent="0.2">
      <c r="A430" s="210">
        <f t="shared" si="158"/>
        <v>419</v>
      </c>
      <c r="B430" s="171" t="str">
        <f t="shared" si="154"/>
        <v/>
      </c>
      <c r="C430" s="44"/>
      <c r="D430" s="17" t="str">
        <f t="shared" si="159"/>
        <v/>
      </c>
      <c r="E430" s="17" t="str">
        <f t="shared" si="160"/>
        <v/>
      </c>
      <c r="F430" s="97"/>
      <c r="G430" s="16"/>
      <c r="H430" s="15"/>
      <c r="I430" s="17" t="str">
        <f>IF(OR(G430="",H430="",U430=""),"",IFERROR(VLOOKUP(G430&amp;H430&amp;U430,※編集不可※選択項目!$M$3:$R$51,5,FALSE),"該当なし"))</f>
        <v/>
      </c>
      <c r="J430" s="97"/>
      <c r="K430" s="15"/>
      <c r="L430" s="248"/>
      <c r="M430" s="15"/>
      <c r="N430" s="97"/>
      <c r="O430" s="97"/>
      <c r="P430" s="97"/>
      <c r="Q430" s="97"/>
      <c r="R430" s="97"/>
      <c r="S430" s="18" t="str">
        <f t="shared" si="167"/>
        <v/>
      </c>
      <c r="T430" s="15"/>
      <c r="U430" s="15"/>
      <c r="V430" s="15"/>
      <c r="W430" s="15"/>
      <c r="X430" s="15"/>
      <c r="Y430" s="15"/>
      <c r="Z430" s="16"/>
      <c r="AA430" s="16"/>
      <c r="AB430" s="101" t="str">
        <f>IF($C430&lt;&gt;"",※編集不可※選択項目!$J$2,"")</f>
        <v/>
      </c>
      <c r="AC430" s="23"/>
      <c r="AD430" s="97"/>
      <c r="AE430" s="99"/>
      <c r="AF430" s="201" t="str">
        <f t="shared" si="165"/>
        <v>-</v>
      </c>
      <c r="AG430" s="219"/>
      <c r="AH430" s="220"/>
      <c r="AI430" s="121" t="str">
        <f t="shared" si="161"/>
        <v/>
      </c>
      <c r="AJ430" s="221"/>
      <c r="AK430" s="222"/>
      <c r="AL430" s="223"/>
      <c r="AM430" s="224">
        <f>IFERROR(INDEX(※編集不可※選択項目!$R$3:$R$51,MATCH(BQ430,※編集不可※選択項目!$T$3:$T$51,0)),0)</f>
        <v>0</v>
      </c>
      <c r="AN430" s="224" t="str">
        <f t="shared" si="168"/>
        <v/>
      </c>
      <c r="AO430" s="224" t="str">
        <f>IF(BR430=※編集不可※選択項目!$L$3,VLOOKUP('新規登録用（本体）'!U430,※編集不可※選択項目!$P$2:$R$13,3,TRUE),AP430)</f>
        <v/>
      </c>
      <c r="AP430" s="224" t="str">
        <f>IF(BR430=※編集不可※選択項目!$L$15,VLOOKUP('新規登録用（本体）'!U430,※編集不可※選択項目!$P$14:$R$25,3,TRUE),AQ430)</f>
        <v/>
      </c>
      <c r="AQ430" s="224" t="str">
        <f>IF(BR430=※編集不可※選択項目!$L$27,VLOOKUP('新規登録用（本体）'!U430,※編集不可※選択項目!$P$26:$R$41,3,TRUE),AR430)</f>
        <v/>
      </c>
      <c r="AR430" s="224" t="str">
        <f>IF(BR430=※編集不可※選択項目!$L$43,VLOOKUP('新規登録用（本体）'!U430,※編集不可※選択項目!$P$42:$R$46,3,TRUE),AS430)</f>
        <v/>
      </c>
      <c r="AS430" s="224" t="str">
        <f>IF(BR430=※編集不可※選択項目!$L$48,VLOOKUP('新規登録用（本体）'!U430,※編集不可※選択項目!$P$47:$R$51,3,TRUE),"")</f>
        <v/>
      </c>
      <c r="AT430" s="225">
        <f>IFERROR(VLOOKUP(Y430&amp;G430&amp;H430,※編集不可※選択項目!X:Y,2,FALSE),0)</f>
        <v>0</v>
      </c>
      <c r="AU430" s="224">
        <f t="shared" si="162"/>
        <v>0</v>
      </c>
      <c r="AV430" s="224">
        <f>IFERROR(INDEX(※編集不可※選択項目!$S$3:$S$51,MATCH(BQ430,※編集不可※選択項目!$T$3:$T$51,0)),0)</f>
        <v>0</v>
      </c>
      <c r="AW430" s="224" t="str">
        <f t="shared" si="169"/>
        <v/>
      </c>
      <c r="AX430" s="224" t="str">
        <f>IF(BR430=※編集不可※選択項目!$L$3,VLOOKUP('新規登録用（本体）'!U430,※編集不可※選択項目!$P$2:$S$13,4,TRUE),AY430)</f>
        <v/>
      </c>
      <c r="AY430" s="224" t="str">
        <f>IF(BR430=※編集不可※選択項目!$L$15,VLOOKUP('新規登録用（本体）'!U430,※編集不可※選択項目!$P$14:$S$25,4,TRUE),AZ430)</f>
        <v/>
      </c>
      <c r="AZ430" s="224" t="str">
        <f>IF(BR430=※編集不可※選択項目!$L$27,VLOOKUP('新規登録用（本体）'!U430,※編集不可※選択項目!$P$26:$S$41,4,TRUE),BA430)</f>
        <v/>
      </c>
      <c r="BA430" s="224" t="str">
        <f>IF(BR430=※編集不可※選択項目!$L$43,VLOOKUP('新規登録用（本体）'!U430,※編集不可※選択項目!$P$42:$S$46,4,TRUE),BB430)</f>
        <v/>
      </c>
      <c r="BB430" s="224" t="str">
        <f>IF(BR430=※編集不可※選択項目!$L$48,VLOOKUP('新規登録用（本体）'!U430,※編集不可※選択項目!$P$47:$S$51,4,TRUE),"")</f>
        <v/>
      </c>
      <c r="BC430" s="225">
        <f>IFERROR(VLOOKUP(Y430&amp;G430&amp;H430,※編集不可※選択項目!X:Y,2,FALSE),0)</f>
        <v>0</v>
      </c>
      <c r="BD430" s="225">
        <f t="shared" si="163"/>
        <v>0</v>
      </c>
      <c r="BE430" s="225"/>
      <c r="BF430" s="225"/>
      <c r="BG430" s="225"/>
      <c r="BH430" s="225" t="str">
        <f t="shared" si="170"/>
        <v/>
      </c>
      <c r="BI430" s="226">
        <f t="shared" si="171"/>
        <v>0</v>
      </c>
      <c r="BJ430" s="226">
        <f t="shared" si="172"/>
        <v>0</v>
      </c>
      <c r="BK430" s="262">
        <f t="shared" si="166"/>
        <v>0</v>
      </c>
      <c r="BL430" s="226">
        <f t="shared" si="155"/>
        <v>0</v>
      </c>
      <c r="BM430" s="226" t="str">
        <f t="shared" si="173"/>
        <v/>
      </c>
      <c r="BN430" s="227">
        <f t="shared" si="174"/>
        <v>0</v>
      </c>
      <c r="BO430" s="227">
        <f t="shared" si="156"/>
        <v>0</v>
      </c>
      <c r="BP430" s="208" t="str">
        <f t="shared" si="157"/>
        <v>＜従来枠＞0 ＜トップ性能枠＞0</v>
      </c>
      <c r="BQ430" s="208" t="str">
        <f>'新規登録用（本体）'!G430&amp;'新規登録用（本体）'!H430&amp;'新規登録用（本体）'!I430</f>
        <v/>
      </c>
      <c r="BR430" s="126" t="str">
        <f t="shared" si="175"/>
        <v/>
      </c>
      <c r="BS430" s="208" t="str">
        <f t="shared" si="176"/>
        <v/>
      </c>
      <c r="BT430" s="227">
        <f t="shared" si="164"/>
        <v>0</v>
      </c>
    </row>
    <row r="431" spans="1:72" s="208" customFormat="1" ht="25.35" customHeight="1" x14ac:dyDescent="0.2">
      <c r="A431" s="210">
        <f t="shared" si="158"/>
        <v>420</v>
      </c>
      <c r="B431" s="171" t="str">
        <f t="shared" si="154"/>
        <v/>
      </c>
      <c r="C431" s="44"/>
      <c r="D431" s="17" t="str">
        <f t="shared" si="159"/>
        <v/>
      </c>
      <c r="E431" s="17" t="str">
        <f t="shared" si="160"/>
        <v/>
      </c>
      <c r="F431" s="97"/>
      <c r="G431" s="16"/>
      <c r="H431" s="15"/>
      <c r="I431" s="17" t="str">
        <f>IF(OR(G431="",H431="",U431=""),"",IFERROR(VLOOKUP(G431&amp;H431&amp;U431,※編集不可※選択項目!$M$3:$R$51,5,FALSE),"該当なし"))</f>
        <v/>
      </c>
      <c r="J431" s="97"/>
      <c r="K431" s="15"/>
      <c r="L431" s="248"/>
      <c r="M431" s="15"/>
      <c r="N431" s="97"/>
      <c r="O431" s="97"/>
      <c r="P431" s="97"/>
      <c r="Q431" s="97"/>
      <c r="R431" s="97"/>
      <c r="S431" s="18" t="str">
        <f t="shared" si="167"/>
        <v/>
      </c>
      <c r="T431" s="15"/>
      <c r="U431" s="15"/>
      <c r="V431" s="15"/>
      <c r="W431" s="15"/>
      <c r="X431" s="15"/>
      <c r="Y431" s="15"/>
      <c r="Z431" s="16"/>
      <c r="AA431" s="16"/>
      <c r="AB431" s="101" t="str">
        <f>IF($C431&lt;&gt;"",※編集不可※選択項目!$J$2,"")</f>
        <v/>
      </c>
      <c r="AC431" s="23"/>
      <c r="AD431" s="97"/>
      <c r="AE431" s="99"/>
      <c r="AF431" s="201" t="str">
        <f t="shared" si="165"/>
        <v>-</v>
      </c>
      <c r="AG431" s="219"/>
      <c r="AH431" s="220"/>
      <c r="AI431" s="121" t="str">
        <f t="shared" si="161"/>
        <v/>
      </c>
      <c r="AJ431" s="221"/>
      <c r="AK431" s="222"/>
      <c r="AL431" s="223"/>
      <c r="AM431" s="224">
        <f>IFERROR(INDEX(※編集不可※選択項目!$R$3:$R$51,MATCH(BQ431,※編集不可※選択項目!$T$3:$T$51,0)),0)</f>
        <v>0</v>
      </c>
      <c r="AN431" s="224" t="str">
        <f t="shared" si="168"/>
        <v/>
      </c>
      <c r="AO431" s="224" t="str">
        <f>IF(BR431=※編集不可※選択項目!$L$3,VLOOKUP('新規登録用（本体）'!U431,※編集不可※選択項目!$P$2:$R$13,3,TRUE),AP431)</f>
        <v/>
      </c>
      <c r="AP431" s="224" t="str">
        <f>IF(BR431=※編集不可※選択項目!$L$15,VLOOKUP('新規登録用（本体）'!U431,※編集不可※選択項目!$P$14:$R$25,3,TRUE),AQ431)</f>
        <v/>
      </c>
      <c r="AQ431" s="224" t="str">
        <f>IF(BR431=※編集不可※選択項目!$L$27,VLOOKUP('新規登録用（本体）'!U431,※編集不可※選択項目!$P$26:$R$41,3,TRUE),AR431)</f>
        <v/>
      </c>
      <c r="AR431" s="224" t="str">
        <f>IF(BR431=※編集不可※選択項目!$L$43,VLOOKUP('新規登録用（本体）'!U431,※編集不可※選択項目!$P$42:$R$46,3,TRUE),AS431)</f>
        <v/>
      </c>
      <c r="AS431" s="224" t="str">
        <f>IF(BR431=※編集不可※選択項目!$L$48,VLOOKUP('新規登録用（本体）'!U431,※編集不可※選択項目!$P$47:$R$51,3,TRUE),"")</f>
        <v/>
      </c>
      <c r="AT431" s="225">
        <f>IFERROR(VLOOKUP(Y431&amp;G431&amp;H431,※編集不可※選択項目!X:Y,2,FALSE),0)</f>
        <v>0</v>
      </c>
      <c r="AU431" s="224">
        <f t="shared" si="162"/>
        <v>0</v>
      </c>
      <c r="AV431" s="224">
        <f>IFERROR(INDEX(※編集不可※選択項目!$S$3:$S$51,MATCH(BQ431,※編集不可※選択項目!$T$3:$T$51,0)),0)</f>
        <v>0</v>
      </c>
      <c r="AW431" s="224" t="str">
        <f t="shared" si="169"/>
        <v/>
      </c>
      <c r="AX431" s="224" t="str">
        <f>IF(BR431=※編集不可※選択項目!$L$3,VLOOKUP('新規登録用（本体）'!U431,※編集不可※選択項目!$P$2:$S$13,4,TRUE),AY431)</f>
        <v/>
      </c>
      <c r="AY431" s="224" t="str">
        <f>IF(BR431=※編集不可※選択項目!$L$15,VLOOKUP('新規登録用（本体）'!U431,※編集不可※選択項目!$P$14:$S$25,4,TRUE),AZ431)</f>
        <v/>
      </c>
      <c r="AZ431" s="224" t="str">
        <f>IF(BR431=※編集不可※選択項目!$L$27,VLOOKUP('新規登録用（本体）'!U431,※編集不可※選択項目!$P$26:$S$41,4,TRUE),BA431)</f>
        <v/>
      </c>
      <c r="BA431" s="224" t="str">
        <f>IF(BR431=※編集不可※選択項目!$L$43,VLOOKUP('新規登録用（本体）'!U431,※編集不可※選択項目!$P$42:$S$46,4,TRUE),BB431)</f>
        <v/>
      </c>
      <c r="BB431" s="224" t="str">
        <f>IF(BR431=※編集不可※選択項目!$L$48,VLOOKUP('新規登録用（本体）'!U431,※編集不可※選択項目!$P$47:$S$51,4,TRUE),"")</f>
        <v/>
      </c>
      <c r="BC431" s="225">
        <f>IFERROR(VLOOKUP(Y431&amp;G431&amp;H431,※編集不可※選択項目!X:Y,2,FALSE),0)</f>
        <v>0</v>
      </c>
      <c r="BD431" s="225">
        <f t="shared" si="163"/>
        <v>0</v>
      </c>
      <c r="BE431" s="225"/>
      <c r="BF431" s="225"/>
      <c r="BG431" s="225"/>
      <c r="BH431" s="225" t="str">
        <f t="shared" si="170"/>
        <v/>
      </c>
      <c r="BI431" s="226">
        <f t="shared" si="171"/>
        <v>0</v>
      </c>
      <c r="BJ431" s="226">
        <f t="shared" si="172"/>
        <v>0</v>
      </c>
      <c r="BK431" s="262">
        <f t="shared" si="166"/>
        <v>0</v>
      </c>
      <c r="BL431" s="226">
        <f t="shared" si="155"/>
        <v>0</v>
      </c>
      <c r="BM431" s="226" t="str">
        <f t="shared" si="173"/>
        <v/>
      </c>
      <c r="BN431" s="227">
        <f t="shared" si="174"/>
        <v>0</v>
      </c>
      <c r="BO431" s="227">
        <f t="shared" si="156"/>
        <v>0</v>
      </c>
      <c r="BP431" s="208" t="str">
        <f t="shared" si="157"/>
        <v>＜従来枠＞0 ＜トップ性能枠＞0</v>
      </c>
      <c r="BQ431" s="208" t="str">
        <f>'新規登録用（本体）'!G431&amp;'新規登録用（本体）'!H431&amp;'新規登録用（本体）'!I431</f>
        <v/>
      </c>
      <c r="BR431" s="126" t="str">
        <f t="shared" si="175"/>
        <v/>
      </c>
      <c r="BS431" s="208" t="str">
        <f t="shared" si="176"/>
        <v/>
      </c>
      <c r="BT431" s="227">
        <f t="shared" si="164"/>
        <v>0</v>
      </c>
    </row>
    <row r="432" spans="1:72" s="208" customFormat="1" ht="25.35" customHeight="1" x14ac:dyDescent="0.2">
      <c r="A432" s="210">
        <f t="shared" si="158"/>
        <v>421</v>
      </c>
      <c r="B432" s="171" t="str">
        <f t="shared" si="154"/>
        <v/>
      </c>
      <c r="C432" s="44"/>
      <c r="D432" s="17" t="str">
        <f t="shared" si="159"/>
        <v/>
      </c>
      <c r="E432" s="17" t="str">
        <f t="shared" si="160"/>
        <v/>
      </c>
      <c r="F432" s="97"/>
      <c r="G432" s="16"/>
      <c r="H432" s="15"/>
      <c r="I432" s="17" t="str">
        <f>IF(OR(G432="",H432="",U432=""),"",IFERROR(VLOOKUP(G432&amp;H432&amp;U432,※編集不可※選択項目!$M$3:$R$51,5,FALSE),"該当なし"))</f>
        <v/>
      </c>
      <c r="J432" s="97"/>
      <c r="K432" s="15"/>
      <c r="L432" s="248"/>
      <c r="M432" s="15"/>
      <c r="N432" s="97"/>
      <c r="O432" s="97"/>
      <c r="P432" s="97"/>
      <c r="Q432" s="97"/>
      <c r="R432" s="97"/>
      <c r="S432" s="18" t="str">
        <f t="shared" si="167"/>
        <v/>
      </c>
      <c r="T432" s="15"/>
      <c r="U432" s="15"/>
      <c r="V432" s="15"/>
      <c r="W432" s="15"/>
      <c r="X432" s="15"/>
      <c r="Y432" s="15"/>
      <c r="Z432" s="16"/>
      <c r="AA432" s="16"/>
      <c r="AB432" s="101" t="str">
        <f>IF($C432&lt;&gt;"",※編集不可※選択項目!$J$2,"")</f>
        <v/>
      </c>
      <c r="AC432" s="23"/>
      <c r="AD432" s="97"/>
      <c r="AE432" s="99"/>
      <c r="AF432" s="201" t="str">
        <f t="shared" si="165"/>
        <v>-</v>
      </c>
      <c r="AG432" s="219"/>
      <c r="AH432" s="220"/>
      <c r="AI432" s="121" t="str">
        <f t="shared" si="161"/>
        <v/>
      </c>
      <c r="AJ432" s="221"/>
      <c r="AK432" s="222"/>
      <c r="AL432" s="223"/>
      <c r="AM432" s="224">
        <f>IFERROR(INDEX(※編集不可※選択項目!$R$3:$R$51,MATCH(BQ432,※編集不可※選択項目!$T$3:$T$51,0)),0)</f>
        <v>0</v>
      </c>
      <c r="AN432" s="224" t="str">
        <f t="shared" si="168"/>
        <v/>
      </c>
      <c r="AO432" s="224" t="str">
        <f>IF(BR432=※編集不可※選択項目!$L$3,VLOOKUP('新規登録用（本体）'!U432,※編集不可※選択項目!$P$2:$R$13,3,TRUE),AP432)</f>
        <v/>
      </c>
      <c r="AP432" s="224" t="str">
        <f>IF(BR432=※編集不可※選択項目!$L$15,VLOOKUP('新規登録用（本体）'!U432,※編集不可※選択項目!$P$14:$R$25,3,TRUE),AQ432)</f>
        <v/>
      </c>
      <c r="AQ432" s="224" t="str">
        <f>IF(BR432=※編集不可※選択項目!$L$27,VLOOKUP('新規登録用（本体）'!U432,※編集不可※選択項目!$P$26:$R$41,3,TRUE),AR432)</f>
        <v/>
      </c>
      <c r="AR432" s="224" t="str">
        <f>IF(BR432=※編集不可※選択項目!$L$43,VLOOKUP('新規登録用（本体）'!U432,※編集不可※選択項目!$P$42:$R$46,3,TRUE),AS432)</f>
        <v/>
      </c>
      <c r="AS432" s="224" t="str">
        <f>IF(BR432=※編集不可※選択項目!$L$48,VLOOKUP('新規登録用（本体）'!U432,※編集不可※選択項目!$P$47:$R$51,3,TRUE),"")</f>
        <v/>
      </c>
      <c r="AT432" s="225">
        <f>IFERROR(VLOOKUP(Y432&amp;G432&amp;H432,※編集不可※選択項目!X:Y,2,FALSE),0)</f>
        <v>0</v>
      </c>
      <c r="AU432" s="224">
        <f t="shared" si="162"/>
        <v>0</v>
      </c>
      <c r="AV432" s="224">
        <f>IFERROR(INDEX(※編集不可※選択項目!$S$3:$S$51,MATCH(BQ432,※編集不可※選択項目!$T$3:$T$51,0)),0)</f>
        <v>0</v>
      </c>
      <c r="AW432" s="224" t="str">
        <f t="shared" si="169"/>
        <v/>
      </c>
      <c r="AX432" s="224" t="str">
        <f>IF(BR432=※編集不可※選択項目!$L$3,VLOOKUP('新規登録用（本体）'!U432,※編集不可※選択項目!$P$2:$S$13,4,TRUE),AY432)</f>
        <v/>
      </c>
      <c r="AY432" s="224" t="str">
        <f>IF(BR432=※編集不可※選択項目!$L$15,VLOOKUP('新規登録用（本体）'!U432,※編集不可※選択項目!$P$14:$S$25,4,TRUE),AZ432)</f>
        <v/>
      </c>
      <c r="AZ432" s="224" t="str">
        <f>IF(BR432=※編集不可※選択項目!$L$27,VLOOKUP('新規登録用（本体）'!U432,※編集不可※選択項目!$P$26:$S$41,4,TRUE),BA432)</f>
        <v/>
      </c>
      <c r="BA432" s="224" t="str">
        <f>IF(BR432=※編集不可※選択項目!$L$43,VLOOKUP('新規登録用（本体）'!U432,※編集不可※選択項目!$P$42:$S$46,4,TRUE),BB432)</f>
        <v/>
      </c>
      <c r="BB432" s="224" t="str">
        <f>IF(BR432=※編集不可※選択項目!$L$48,VLOOKUP('新規登録用（本体）'!U432,※編集不可※選択項目!$P$47:$S$51,4,TRUE),"")</f>
        <v/>
      </c>
      <c r="BC432" s="225">
        <f>IFERROR(VLOOKUP(Y432&amp;G432&amp;H432,※編集不可※選択項目!X:Y,2,FALSE),0)</f>
        <v>0</v>
      </c>
      <c r="BD432" s="225">
        <f t="shared" si="163"/>
        <v>0</v>
      </c>
      <c r="BE432" s="225"/>
      <c r="BF432" s="225"/>
      <c r="BG432" s="225"/>
      <c r="BH432" s="225" t="str">
        <f t="shared" si="170"/>
        <v/>
      </c>
      <c r="BI432" s="226">
        <f t="shared" si="171"/>
        <v>0</v>
      </c>
      <c r="BJ432" s="226">
        <f t="shared" si="172"/>
        <v>0</v>
      </c>
      <c r="BK432" s="262">
        <f t="shared" si="166"/>
        <v>0</v>
      </c>
      <c r="BL432" s="226">
        <f t="shared" si="155"/>
        <v>0</v>
      </c>
      <c r="BM432" s="226" t="str">
        <f t="shared" si="173"/>
        <v/>
      </c>
      <c r="BN432" s="227">
        <f t="shared" si="174"/>
        <v>0</v>
      </c>
      <c r="BO432" s="227">
        <f t="shared" si="156"/>
        <v>0</v>
      </c>
      <c r="BP432" s="208" t="str">
        <f t="shared" si="157"/>
        <v>＜従来枠＞0 ＜トップ性能枠＞0</v>
      </c>
      <c r="BQ432" s="208" t="str">
        <f>'新規登録用（本体）'!G432&amp;'新規登録用（本体）'!H432&amp;'新規登録用（本体）'!I432</f>
        <v/>
      </c>
      <c r="BR432" s="126" t="str">
        <f t="shared" si="175"/>
        <v/>
      </c>
      <c r="BS432" s="208" t="str">
        <f t="shared" si="176"/>
        <v/>
      </c>
      <c r="BT432" s="227">
        <f t="shared" si="164"/>
        <v>0</v>
      </c>
    </row>
    <row r="433" spans="1:72" s="208" customFormat="1" ht="25.35" customHeight="1" x14ac:dyDescent="0.2">
      <c r="A433" s="210">
        <f t="shared" si="158"/>
        <v>422</v>
      </c>
      <c r="B433" s="171" t="str">
        <f t="shared" si="154"/>
        <v/>
      </c>
      <c r="C433" s="44"/>
      <c r="D433" s="17" t="str">
        <f t="shared" si="159"/>
        <v/>
      </c>
      <c r="E433" s="17" t="str">
        <f t="shared" si="160"/>
        <v/>
      </c>
      <c r="F433" s="97"/>
      <c r="G433" s="16"/>
      <c r="H433" s="15"/>
      <c r="I433" s="17" t="str">
        <f>IF(OR(G433="",H433="",U433=""),"",IFERROR(VLOOKUP(G433&amp;H433&amp;U433,※編集不可※選択項目!$M$3:$R$51,5,FALSE),"該当なし"))</f>
        <v/>
      </c>
      <c r="J433" s="97"/>
      <c r="K433" s="15"/>
      <c r="L433" s="248"/>
      <c r="M433" s="15"/>
      <c r="N433" s="97"/>
      <c r="O433" s="97"/>
      <c r="P433" s="97"/>
      <c r="Q433" s="97"/>
      <c r="R433" s="97"/>
      <c r="S433" s="18" t="str">
        <f t="shared" si="167"/>
        <v/>
      </c>
      <c r="T433" s="15"/>
      <c r="U433" s="15"/>
      <c r="V433" s="15"/>
      <c r="W433" s="15"/>
      <c r="X433" s="15"/>
      <c r="Y433" s="15"/>
      <c r="Z433" s="16"/>
      <c r="AA433" s="16"/>
      <c r="AB433" s="101" t="str">
        <f>IF($C433&lt;&gt;"",※編集不可※選択項目!$J$2,"")</f>
        <v/>
      </c>
      <c r="AC433" s="23"/>
      <c r="AD433" s="97"/>
      <c r="AE433" s="99"/>
      <c r="AF433" s="201" t="str">
        <f t="shared" si="165"/>
        <v>-</v>
      </c>
      <c r="AG433" s="219"/>
      <c r="AH433" s="220"/>
      <c r="AI433" s="121" t="str">
        <f t="shared" si="161"/>
        <v/>
      </c>
      <c r="AJ433" s="221"/>
      <c r="AK433" s="222"/>
      <c r="AL433" s="223"/>
      <c r="AM433" s="224">
        <f>IFERROR(INDEX(※編集不可※選択項目!$R$3:$R$51,MATCH(BQ433,※編集不可※選択項目!$T$3:$T$51,0)),0)</f>
        <v>0</v>
      </c>
      <c r="AN433" s="224" t="str">
        <f t="shared" si="168"/>
        <v/>
      </c>
      <c r="AO433" s="224" t="str">
        <f>IF(BR433=※編集不可※選択項目!$L$3,VLOOKUP('新規登録用（本体）'!U433,※編集不可※選択項目!$P$2:$R$13,3,TRUE),AP433)</f>
        <v/>
      </c>
      <c r="AP433" s="224" t="str">
        <f>IF(BR433=※編集不可※選択項目!$L$15,VLOOKUP('新規登録用（本体）'!U433,※編集不可※選択項目!$P$14:$R$25,3,TRUE),AQ433)</f>
        <v/>
      </c>
      <c r="AQ433" s="224" t="str">
        <f>IF(BR433=※編集不可※選択項目!$L$27,VLOOKUP('新規登録用（本体）'!U433,※編集不可※選択項目!$P$26:$R$41,3,TRUE),AR433)</f>
        <v/>
      </c>
      <c r="AR433" s="224" t="str">
        <f>IF(BR433=※編集不可※選択項目!$L$43,VLOOKUP('新規登録用（本体）'!U433,※編集不可※選択項目!$P$42:$R$46,3,TRUE),AS433)</f>
        <v/>
      </c>
      <c r="AS433" s="224" t="str">
        <f>IF(BR433=※編集不可※選択項目!$L$48,VLOOKUP('新規登録用（本体）'!U433,※編集不可※選択項目!$P$47:$R$51,3,TRUE),"")</f>
        <v/>
      </c>
      <c r="AT433" s="225">
        <f>IFERROR(VLOOKUP(Y433&amp;G433&amp;H433,※編集不可※選択項目!X:Y,2,FALSE),0)</f>
        <v>0</v>
      </c>
      <c r="AU433" s="224">
        <f t="shared" si="162"/>
        <v>0</v>
      </c>
      <c r="AV433" s="224">
        <f>IFERROR(INDEX(※編集不可※選択項目!$S$3:$S$51,MATCH(BQ433,※編集不可※選択項目!$T$3:$T$51,0)),0)</f>
        <v>0</v>
      </c>
      <c r="AW433" s="224" t="str">
        <f t="shared" si="169"/>
        <v/>
      </c>
      <c r="AX433" s="224" t="str">
        <f>IF(BR433=※編集不可※選択項目!$L$3,VLOOKUP('新規登録用（本体）'!U433,※編集不可※選択項目!$P$2:$S$13,4,TRUE),AY433)</f>
        <v/>
      </c>
      <c r="AY433" s="224" t="str">
        <f>IF(BR433=※編集不可※選択項目!$L$15,VLOOKUP('新規登録用（本体）'!U433,※編集不可※選択項目!$P$14:$S$25,4,TRUE),AZ433)</f>
        <v/>
      </c>
      <c r="AZ433" s="224" t="str">
        <f>IF(BR433=※編集不可※選択項目!$L$27,VLOOKUP('新規登録用（本体）'!U433,※編集不可※選択項目!$P$26:$S$41,4,TRUE),BA433)</f>
        <v/>
      </c>
      <c r="BA433" s="224" t="str">
        <f>IF(BR433=※編集不可※選択項目!$L$43,VLOOKUP('新規登録用（本体）'!U433,※編集不可※選択項目!$P$42:$S$46,4,TRUE),BB433)</f>
        <v/>
      </c>
      <c r="BB433" s="224" t="str">
        <f>IF(BR433=※編集不可※選択項目!$L$48,VLOOKUP('新規登録用（本体）'!U433,※編集不可※選択項目!$P$47:$S$51,4,TRUE),"")</f>
        <v/>
      </c>
      <c r="BC433" s="225">
        <f>IFERROR(VLOOKUP(Y433&amp;G433&amp;H433,※編集不可※選択項目!X:Y,2,FALSE),0)</f>
        <v>0</v>
      </c>
      <c r="BD433" s="225">
        <f t="shared" si="163"/>
        <v>0</v>
      </c>
      <c r="BE433" s="225"/>
      <c r="BF433" s="225"/>
      <c r="BG433" s="225"/>
      <c r="BH433" s="225" t="str">
        <f t="shared" si="170"/>
        <v/>
      </c>
      <c r="BI433" s="226">
        <f t="shared" si="171"/>
        <v>0</v>
      </c>
      <c r="BJ433" s="226">
        <f t="shared" si="172"/>
        <v>0</v>
      </c>
      <c r="BK433" s="262">
        <f t="shared" si="166"/>
        <v>0</v>
      </c>
      <c r="BL433" s="226">
        <f t="shared" si="155"/>
        <v>0</v>
      </c>
      <c r="BM433" s="226" t="str">
        <f t="shared" si="173"/>
        <v/>
      </c>
      <c r="BN433" s="227">
        <f t="shared" si="174"/>
        <v>0</v>
      </c>
      <c r="BO433" s="227">
        <f t="shared" si="156"/>
        <v>0</v>
      </c>
      <c r="BP433" s="208" t="str">
        <f t="shared" si="157"/>
        <v>＜従来枠＞0 ＜トップ性能枠＞0</v>
      </c>
      <c r="BQ433" s="208" t="str">
        <f>'新規登録用（本体）'!G433&amp;'新規登録用（本体）'!H433&amp;'新規登録用（本体）'!I433</f>
        <v/>
      </c>
      <c r="BR433" s="126" t="str">
        <f t="shared" si="175"/>
        <v/>
      </c>
      <c r="BS433" s="208" t="str">
        <f t="shared" si="176"/>
        <v/>
      </c>
      <c r="BT433" s="227">
        <f t="shared" si="164"/>
        <v>0</v>
      </c>
    </row>
    <row r="434" spans="1:72" s="208" customFormat="1" ht="25.35" customHeight="1" x14ac:dyDescent="0.2">
      <c r="A434" s="210">
        <f t="shared" si="158"/>
        <v>423</v>
      </c>
      <c r="B434" s="171" t="str">
        <f t="shared" si="154"/>
        <v/>
      </c>
      <c r="C434" s="44"/>
      <c r="D434" s="17" t="str">
        <f t="shared" si="159"/>
        <v/>
      </c>
      <c r="E434" s="17" t="str">
        <f t="shared" si="160"/>
        <v/>
      </c>
      <c r="F434" s="97"/>
      <c r="G434" s="16"/>
      <c r="H434" s="15"/>
      <c r="I434" s="17" t="str">
        <f>IF(OR(G434="",H434="",U434=""),"",IFERROR(VLOOKUP(G434&amp;H434&amp;U434,※編集不可※選択項目!$M$3:$R$51,5,FALSE),"該当なし"))</f>
        <v/>
      </c>
      <c r="J434" s="97"/>
      <c r="K434" s="15"/>
      <c r="L434" s="248"/>
      <c r="M434" s="15"/>
      <c r="N434" s="97"/>
      <c r="O434" s="97"/>
      <c r="P434" s="97"/>
      <c r="Q434" s="97"/>
      <c r="R434" s="97"/>
      <c r="S434" s="18" t="str">
        <f t="shared" si="167"/>
        <v/>
      </c>
      <c r="T434" s="15"/>
      <c r="U434" s="15"/>
      <c r="V434" s="15"/>
      <c r="W434" s="15"/>
      <c r="X434" s="15"/>
      <c r="Y434" s="15"/>
      <c r="Z434" s="16"/>
      <c r="AA434" s="16"/>
      <c r="AB434" s="101" t="str">
        <f>IF($C434&lt;&gt;"",※編集不可※選択項目!$J$2,"")</f>
        <v/>
      </c>
      <c r="AC434" s="23"/>
      <c r="AD434" s="97"/>
      <c r="AE434" s="99"/>
      <c r="AF434" s="201" t="str">
        <f t="shared" si="165"/>
        <v>-</v>
      </c>
      <c r="AG434" s="219"/>
      <c r="AH434" s="220"/>
      <c r="AI434" s="121" t="str">
        <f t="shared" si="161"/>
        <v/>
      </c>
      <c r="AJ434" s="221"/>
      <c r="AK434" s="222"/>
      <c r="AL434" s="223"/>
      <c r="AM434" s="224">
        <f>IFERROR(INDEX(※編集不可※選択項目!$R$3:$R$51,MATCH(BQ434,※編集不可※選択項目!$T$3:$T$51,0)),0)</f>
        <v>0</v>
      </c>
      <c r="AN434" s="224" t="str">
        <f t="shared" si="168"/>
        <v/>
      </c>
      <c r="AO434" s="224" t="str">
        <f>IF(BR434=※編集不可※選択項目!$L$3,VLOOKUP('新規登録用（本体）'!U434,※編集不可※選択項目!$P$2:$R$13,3,TRUE),AP434)</f>
        <v/>
      </c>
      <c r="AP434" s="224" t="str">
        <f>IF(BR434=※編集不可※選択項目!$L$15,VLOOKUP('新規登録用（本体）'!U434,※編集不可※選択項目!$P$14:$R$25,3,TRUE),AQ434)</f>
        <v/>
      </c>
      <c r="AQ434" s="224" t="str">
        <f>IF(BR434=※編集不可※選択項目!$L$27,VLOOKUP('新規登録用（本体）'!U434,※編集不可※選択項目!$P$26:$R$41,3,TRUE),AR434)</f>
        <v/>
      </c>
      <c r="AR434" s="224" t="str">
        <f>IF(BR434=※編集不可※選択項目!$L$43,VLOOKUP('新規登録用（本体）'!U434,※編集不可※選択項目!$P$42:$R$46,3,TRUE),AS434)</f>
        <v/>
      </c>
      <c r="AS434" s="224" t="str">
        <f>IF(BR434=※編集不可※選択項目!$L$48,VLOOKUP('新規登録用（本体）'!U434,※編集不可※選択項目!$P$47:$R$51,3,TRUE),"")</f>
        <v/>
      </c>
      <c r="AT434" s="225">
        <f>IFERROR(VLOOKUP(Y434&amp;G434&amp;H434,※編集不可※選択項目!X:Y,2,FALSE),0)</f>
        <v>0</v>
      </c>
      <c r="AU434" s="224">
        <f t="shared" si="162"/>
        <v>0</v>
      </c>
      <c r="AV434" s="224">
        <f>IFERROR(INDEX(※編集不可※選択項目!$S$3:$S$51,MATCH(BQ434,※編集不可※選択項目!$T$3:$T$51,0)),0)</f>
        <v>0</v>
      </c>
      <c r="AW434" s="224" t="str">
        <f t="shared" si="169"/>
        <v/>
      </c>
      <c r="AX434" s="224" t="str">
        <f>IF(BR434=※編集不可※選択項目!$L$3,VLOOKUP('新規登録用（本体）'!U434,※編集不可※選択項目!$P$2:$S$13,4,TRUE),AY434)</f>
        <v/>
      </c>
      <c r="AY434" s="224" t="str">
        <f>IF(BR434=※編集不可※選択項目!$L$15,VLOOKUP('新規登録用（本体）'!U434,※編集不可※選択項目!$P$14:$S$25,4,TRUE),AZ434)</f>
        <v/>
      </c>
      <c r="AZ434" s="224" t="str">
        <f>IF(BR434=※編集不可※選択項目!$L$27,VLOOKUP('新規登録用（本体）'!U434,※編集不可※選択項目!$P$26:$S$41,4,TRUE),BA434)</f>
        <v/>
      </c>
      <c r="BA434" s="224" t="str">
        <f>IF(BR434=※編集不可※選択項目!$L$43,VLOOKUP('新規登録用（本体）'!U434,※編集不可※選択項目!$P$42:$S$46,4,TRUE),BB434)</f>
        <v/>
      </c>
      <c r="BB434" s="224" t="str">
        <f>IF(BR434=※編集不可※選択項目!$L$48,VLOOKUP('新規登録用（本体）'!U434,※編集不可※選択項目!$P$47:$S$51,4,TRUE),"")</f>
        <v/>
      </c>
      <c r="BC434" s="225">
        <f>IFERROR(VLOOKUP(Y434&amp;G434&amp;H434,※編集不可※選択項目!X:Y,2,FALSE),0)</f>
        <v>0</v>
      </c>
      <c r="BD434" s="225">
        <f t="shared" si="163"/>
        <v>0</v>
      </c>
      <c r="BE434" s="225"/>
      <c r="BF434" s="225"/>
      <c r="BG434" s="225"/>
      <c r="BH434" s="225" t="str">
        <f t="shared" si="170"/>
        <v/>
      </c>
      <c r="BI434" s="226">
        <f t="shared" si="171"/>
        <v>0</v>
      </c>
      <c r="BJ434" s="226">
        <f t="shared" si="172"/>
        <v>0</v>
      </c>
      <c r="BK434" s="262">
        <f t="shared" si="166"/>
        <v>0</v>
      </c>
      <c r="BL434" s="226">
        <f t="shared" si="155"/>
        <v>0</v>
      </c>
      <c r="BM434" s="226" t="str">
        <f t="shared" si="173"/>
        <v/>
      </c>
      <c r="BN434" s="227">
        <f t="shared" si="174"/>
        <v>0</v>
      </c>
      <c r="BO434" s="227">
        <f t="shared" si="156"/>
        <v>0</v>
      </c>
      <c r="BP434" s="208" t="str">
        <f t="shared" si="157"/>
        <v>＜従来枠＞0 ＜トップ性能枠＞0</v>
      </c>
      <c r="BQ434" s="208" t="str">
        <f>'新規登録用（本体）'!G434&amp;'新規登録用（本体）'!H434&amp;'新規登録用（本体）'!I434</f>
        <v/>
      </c>
      <c r="BR434" s="126" t="str">
        <f t="shared" si="175"/>
        <v/>
      </c>
      <c r="BS434" s="208" t="str">
        <f t="shared" si="176"/>
        <v/>
      </c>
      <c r="BT434" s="227">
        <f t="shared" si="164"/>
        <v>0</v>
      </c>
    </row>
    <row r="435" spans="1:72" s="208" customFormat="1" ht="25.35" customHeight="1" x14ac:dyDescent="0.2">
      <c r="A435" s="210">
        <f t="shared" si="158"/>
        <v>424</v>
      </c>
      <c r="B435" s="171" t="str">
        <f t="shared" si="154"/>
        <v/>
      </c>
      <c r="C435" s="44"/>
      <c r="D435" s="17" t="str">
        <f t="shared" si="159"/>
        <v/>
      </c>
      <c r="E435" s="17" t="str">
        <f t="shared" si="160"/>
        <v/>
      </c>
      <c r="F435" s="97"/>
      <c r="G435" s="16"/>
      <c r="H435" s="15"/>
      <c r="I435" s="17" t="str">
        <f>IF(OR(G435="",H435="",U435=""),"",IFERROR(VLOOKUP(G435&amp;H435&amp;U435,※編集不可※選択項目!$M$3:$R$51,5,FALSE),"該当なし"))</f>
        <v/>
      </c>
      <c r="J435" s="97"/>
      <c r="K435" s="15"/>
      <c r="L435" s="248"/>
      <c r="M435" s="15"/>
      <c r="N435" s="97"/>
      <c r="O435" s="97"/>
      <c r="P435" s="97"/>
      <c r="Q435" s="97"/>
      <c r="R435" s="97"/>
      <c r="S435" s="18" t="str">
        <f t="shared" si="167"/>
        <v/>
      </c>
      <c r="T435" s="15"/>
      <c r="U435" s="15"/>
      <c r="V435" s="15"/>
      <c r="W435" s="15"/>
      <c r="X435" s="15"/>
      <c r="Y435" s="15"/>
      <c r="Z435" s="16"/>
      <c r="AA435" s="16"/>
      <c r="AB435" s="101" t="str">
        <f>IF($C435&lt;&gt;"",※編集不可※選択項目!$J$2,"")</f>
        <v/>
      </c>
      <c r="AC435" s="23"/>
      <c r="AD435" s="97"/>
      <c r="AE435" s="99"/>
      <c r="AF435" s="201" t="str">
        <f t="shared" si="165"/>
        <v>-</v>
      </c>
      <c r="AG435" s="219"/>
      <c r="AH435" s="220"/>
      <c r="AI435" s="121" t="str">
        <f t="shared" si="161"/>
        <v/>
      </c>
      <c r="AJ435" s="221"/>
      <c r="AK435" s="222"/>
      <c r="AL435" s="223"/>
      <c r="AM435" s="224">
        <f>IFERROR(INDEX(※編集不可※選択項目!$R$3:$R$51,MATCH(BQ435,※編集不可※選択項目!$T$3:$T$51,0)),0)</f>
        <v>0</v>
      </c>
      <c r="AN435" s="224" t="str">
        <f t="shared" si="168"/>
        <v/>
      </c>
      <c r="AO435" s="224" t="str">
        <f>IF(BR435=※編集不可※選択項目!$L$3,VLOOKUP('新規登録用（本体）'!U435,※編集不可※選択項目!$P$2:$R$13,3,TRUE),AP435)</f>
        <v/>
      </c>
      <c r="AP435" s="224" t="str">
        <f>IF(BR435=※編集不可※選択項目!$L$15,VLOOKUP('新規登録用（本体）'!U435,※編集不可※選択項目!$P$14:$R$25,3,TRUE),AQ435)</f>
        <v/>
      </c>
      <c r="AQ435" s="224" t="str">
        <f>IF(BR435=※編集不可※選択項目!$L$27,VLOOKUP('新規登録用（本体）'!U435,※編集不可※選択項目!$P$26:$R$41,3,TRUE),AR435)</f>
        <v/>
      </c>
      <c r="AR435" s="224" t="str">
        <f>IF(BR435=※編集不可※選択項目!$L$43,VLOOKUP('新規登録用（本体）'!U435,※編集不可※選択項目!$P$42:$R$46,3,TRUE),AS435)</f>
        <v/>
      </c>
      <c r="AS435" s="224" t="str">
        <f>IF(BR435=※編集不可※選択項目!$L$48,VLOOKUP('新規登録用（本体）'!U435,※編集不可※選択項目!$P$47:$R$51,3,TRUE),"")</f>
        <v/>
      </c>
      <c r="AT435" s="225">
        <f>IFERROR(VLOOKUP(Y435&amp;G435&amp;H435,※編集不可※選択項目!X:Y,2,FALSE),0)</f>
        <v>0</v>
      </c>
      <c r="AU435" s="224">
        <f t="shared" si="162"/>
        <v>0</v>
      </c>
      <c r="AV435" s="224">
        <f>IFERROR(INDEX(※編集不可※選択項目!$S$3:$S$51,MATCH(BQ435,※編集不可※選択項目!$T$3:$T$51,0)),0)</f>
        <v>0</v>
      </c>
      <c r="AW435" s="224" t="str">
        <f t="shared" si="169"/>
        <v/>
      </c>
      <c r="AX435" s="224" t="str">
        <f>IF(BR435=※編集不可※選択項目!$L$3,VLOOKUP('新規登録用（本体）'!U435,※編集不可※選択項目!$P$2:$S$13,4,TRUE),AY435)</f>
        <v/>
      </c>
      <c r="AY435" s="224" t="str">
        <f>IF(BR435=※編集不可※選択項目!$L$15,VLOOKUP('新規登録用（本体）'!U435,※編集不可※選択項目!$P$14:$S$25,4,TRUE),AZ435)</f>
        <v/>
      </c>
      <c r="AZ435" s="224" t="str">
        <f>IF(BR435=※編集不可※選択項目!$L$27,VLOOKUP('新規登録用（本体）'!U435,※編集不可※選択項目!$P$26:$S$41,4,TRUE),BA435)</f>
        <v/>
      </c>
      <c r="BA435" s="224" t="str">
        <f>IF(BR435=※編集不可※選択項目!$L$43,VLOOKUP('新規登録用（本体）'!U435,※編集不可※選択項目!$P$42:$S$46,4,TRUE),BB435)</f>
        <v/>
      </c>
      <c r="BB435" s="224" t="str">
        <f>IF(BR435=※編集不可※選択項目!$L$48,VLOOKUP('新規登録用（本体）'!U435,※編集不可※選択項目!$P$47:$S$51,4,TRUE),"")</f>
        <v/>
      </c>
      <c r="BC435" s="225">
        <f>IFERROR(VLOOKUP(Y435&amp;G435&amp;H435,※編集不可※選択項目!X:Y,2,FALSE),0)</f>
        <v>0</v>
      </c>
      <c r="BD435" s="225">
        <f t="shared" si="163"/>
        <v>0</v>
      </c>
      <c r="BE435" s="225"/>
      <c r="BF435" s="225"/>
      <c r="BG435" s="225"/>
      <c r="BH435" s="225" t="str">
        <f t="shared" si="170"/>
        <v/>
      </c>
      <c r="BI435" s="226">
        <f t="shared" si="171"/>
        <v>0</v>
      </c>
      <c r="BJ435" s="226">
        <f t="shared" si="172"/>
        <v>0</v>
      </c>
      <c r="BK435" s="262">
        <f t="shared" si="166"/>
        <v>0</v>
      </c>
      <c r="BL435" s="226">
        <f t="shared" si="155"/>
        <v>0</v>
      </c>
      <c r="BM435" s="226" t="str">
        <f t="shared" si="173"/>
        <v/>
      </c>
      <c r="BN435" s="227">
        <f t="shared" si="174"/>
        <v>0</v>
      </c>
      <c r="BO435" s="227">
        <f t="shared" si="156"/>
        <v>0</v>
      </c>
      <c r="BP435" s="208" t="str">
        <f t="shared" si="157"/>
        <v>＜従来枠＞0 ＜トップ性能枠＞0</v>
      </c>
      <c r="BQ435" s="208" t="str">
        <f>'新規登録用（本体）'!G435&amp;'新規登録用（本体）'!H435&amp;'新規登録用（本体）'!I435</f>
        <v/>
      </c>
      <c r="BR435" s="126" t="str">
        <f t="shared" si="175"/>
        <v/>
      </c>
      <c r="BS435" s="208" t="str">
        <f t="shared" si="176"/>
        <v/>
      </c>
      <c r="BT435" s="227">
        <f t="shared" si="164"/>
        <v>0</v>
      </c>
    </row>
    <row r="436" spans="1:72" s="208" customFormat="1" ht="25.35" customHeight="1" x14ac:dyDescent="0.2">
      <c r="A436" s="210">
        <f t="shared" si="158"/>
        <v>425</v>
      </c>
      <c r="B436" s="171" t="str">
        <f t="shared" si="154"/>
        <v/>
      </c>
      <c r="C436" s="44"/>
      <c r="D436" s="17" t="str">
        <f t="shared" si="159"/>
        <v/>
      </c>
      <c r="E436" s="17" t="str">
        <f t="shared" si="160"/>
        <v/>
      </c>
      <c r="F436" s="97"/>
      <c r="G436" s="16"/>
      <c r="H436" s="15"/>
      <c r="I436" s="17" t="str">
        <f>IF(OR(G436="",H436="",U436=""),"",IFERROR(VLOOKUP(G436&amp;H436&amp;U436,※編集不可※選択項目!$M$3:$R$51,5,FALSE),"該当なし"))</f>
        <v/>
      </c>
      <c r="J436" s="97"/>
      <c r="K436" s="15"/>
      <c r="L436" s="248"/>
      <c r="M436" s="15"/>
      <c r="N436" s="97"/>
      <c r="O436" s="97"/>
      <c r="P436" s="97"/>
      <c r="Q436" s="97"/>
      <c r="R436" s="97"/>
      <c r="S436" s="18" t="str">
        <f t="shared" si="167"/>
        <v/>
      </c>
      <c r="T436" s="15"/>
      <c r="U436" s="15"/>
      <c r="V436" s="15"/>
      <c r="W436" s="15"/>
      <c r="X436" s="15"/>
      <c r="Y436" s="15"/>
      <c r="Z436" s="16"/>
      <c r="AA436" s="16"/>
      <c r="AB436" s="101" t="str">
        <f>IF($C436&lt;&gt;"",※編集不可※選択項目!$J$2,"")</f>
        <v/>
      </c>
      <c r="AC436" s="23"/>
      <c r="AD436" s="97"/>
      <c r="AE436" s="99"/>
      <c r="AF436" s="201" t="str">
        <f t="shared" si="165"/>
        <v>-</v>
      </c>
      <c r="AG436" s="219"/>
      <c r="AH436" s="220"/>
      <c r="AI436" s="121" t="str">
        <f t="shared" si="161"/>
        <v/>
      </c>
      <c r="AJ436" s="221"/>
      <c r="AK436" s="222"/>
      <c r="AL436" s="223"/>
      <c r="AM436" s="224">
        <f>IFERROR(INDEX(※編集不可※選択項目!$R$3:$R$51,MATCH(BQ436,※編集不可※選択項目!$T$3:$T$51,0)),0)</f>
        <v>0</v>
      </c>
      <c r="AN436" s="224" t="str">
        <f t="shared" si="168"/>
        <v/>
      </c>
      <c r="AO436" s="224" t="str">
        <f>IF(BR436=※編集不可※選択項目!$L$3,VLOOKUP('新規登録用（本体）'!U436,※編集不可※選択項目!$P$2:$R$13,3,TRUE),AP436)</f>
        <v/>
      </c>
      <c r="AP436" s="224" t="str">
        <f>IF(BR436=※編集不可※選択項目!$L$15,VLOOKUP('新規登録用（本体）'!U436,※編集不可※選択項目!$P$14:$R$25,3,TRUE),AQ436)</f>
        <v/>
      </c>
      <c r="AQ436" s="224" t="str">
        <f>IF(BR436=※編集不可※選択項目!$L$27,VLOOKUP('新規登録用（本体）'!U436,※編集不可※選択項目!$P$26:$R$41,3,TRUE),AR436)</f>
        <v/>
      </c>
      <c r="AR436" s="224" t="str">
        <f>IF(BR436=※編集不可※選択項目!$L$43,VLOOKUP('新規登録用（本体）'!U436,※編集不可※選択項目!$P$42:$R$46,3,TRUE),AS436)</f>
        <v/>
      </c>
      <c r="AS436" s="224" t="str">
        <f>IF(BR436=※編集不可※選択項目!$L$48,VLOOKUP('新規登録用（本体）'!U436,※編集不可※選択項目!$P$47:$R$51,3,TRUE),"")</f>
        <v/>
      </c>
      <c r="AT436" s="225">
        <f>IFERROR(VLOOKUP(Y436&amp;G436&amp;H436,※編集不可※選択項目!X:Y,2,FALSE),0)</f>
        <v>0</v>
      </c>
      <c r="AU436" s="224">
        <f t="shared" si="162"/>
        <v>0</v>
      </c>
      <c r="AV436" s="224">
        <f>IFERROR(INDEX(※編集不可※選択項目!$S$3:$S$51,MATCH(BQ436,※編集不可※選択項目!$T$3:$T$51,0)),0)</f>
        <v>0</v>
      </c>
      <c r="AW436" s="224" t="str">
        <f t="shared" si="169"/>
        <v/>
      </c>
      <c r="AX436" s="224" t="str">
        <f>IF(BR436=※編集不可※選択項目!$L$3,VLOOKUP('新規登録用（本体）'!U436,※編集不可※選択項目!$P$2:$S$13,4,TRUE),AY436)</f>
        <v/>
      </c>
      <c r="AY436" s="224" t="str">
        <f>IF(BR436=※編集不可※選択項目!$L$15,VLOOKUP('新規登録用（本体）'!U436,※編集不可※選択項目!$P$14:$S$25,4,TRUE),AZ436)</f>
        <v/>
      </c>
      <c r="AZ436" s="224" t="str">
        <f>IF(BR436=※編集不可※選択項目!$L$27,VLOOKUP('新規登録用（本体）'!U436,※編集不可※選択項目!$P$26:$S$41,4,TRUE),BA436)</f>
        <v/>
      </c>
      <c r="BA436" s="224" t="str">
        <f>IF(BR436=※編集不可※選択項目!$L$43,VLOOKUP('新規登録用（本体）'!U436,※編集不可※選択項目!$P$42:$S$46,4,TRUE),BB436)</f>
        <v/>
      </c>
      <c r="BB436" s="224" t="str">
        <f>IF(BR436=※編集不可※選択項目!$L$48,VLOOKUP('新規登録用（本体）'!U436,※編集不可※選択項目!$P$47:$S$51,4,TRUE),"")</f>
        <v/>
      </c>
      <c r="BC436" s="225">
        <f>IFERROR(VLOOKUP(Y436&amp;G436&amp;H436,※編集不可※選択項目!X:Y,2,FALSE),0)</f>
        <v>0</v>
      </c>
      <c r="BD436" s="225">
        <f t="shared" si="163"/>
        <v>0</v>
      </c>
      <c r="BE436" s="225"/>
      <c r="BF436" s="225"/>
      <c r="BG436" s="225"/>
      <c r="BH436" s="225" t="str">
        <f t="shared" si="170"/>
        <v/>
      </c>
      <c r="BI436" s="226">
        <f t="shared" si="171"/>
        <v>0</v>
      </c>
      <c r="BJ436" s="226">
        <f t="shared" si="172"/>
        <v>0</v>
      </c>
      <c r="BK436" s="262">
        <f t="shared" si="166"/>
        <v>0</v>
      </c>
      <c r="BL436" s="226">
        <f t="shared" si="155"/>
        <v>0</v>
      </c>
      <c r="BM436" s="226" t="str">
        <f t="shared" si="173"/>
        <v/>
      </c>
      <c r="BN436" s="227">
        <f t="shared" si="174"/>
        <v>0</v>
      </c>
      <c r="BO436" s="227">
        <f t="shared" si="156"/>
        <v>0</v>
      </c>
      <c r="BP436" s="208" t="str">
        <f t="shared" si="157"/>
        <v>＜従来枠＞0 ＜トップ性能枠＞0</v>
      </c>
      <c r="BQ436" s="208" t="str">
        <f>'新規登録用（本体）'!G436&amp;'新規登録用（本体）'!H436&amp;'新規登録用（本体）'!I436</f>
        <v/>
      </c>
      <c r="BR436" s="126" t="str">
        <f t="shared" si="175"/>
        <v/>
      </c>
      <c r="BS436" s="208" t="str">
        <f t="shared" si="176"/>
        <v/>
      </c>
      <c r="BT436" s="227">
        <f t="shared" si="164"/>
        <v>0</v>
      </c>
    </row>
    <row r="437" spans="1:72" s="208" customFormat="1" ht="25.35" customHeight="1" x14ac:dyDescent="0.2">
      <c r="A437" s="210">
        <f t="shared" si="158"/>
        <v>426</v>
      </c>
      <c r="B437" s="171" t="str">
        <f t="shared" si="154"/>
        <v/>
      </c>
      <c r="C437" s="44"/>
      <c r="D437" s="17" t="str">
        <f t="shared" si="159"/>
        <v/>
      </c>
      <c r="E437" s="17" t="str">
        <f t="shared" si="160"/>
        <v/>
      </c>
      <c r="F437" s="97"/>
      <c r="G437" s="16"/>
      <c r="H437" s="15"/>
      <c r="I437" s="17" t="str">
        <f>IF(OR(G437="",H437="",U437=""),"",IFERROR(VLOOKUP(G437&amp;H437&amp;U437,※編集不可※選択項目!$M$3:$R$51,5,FALSE),"該当なし"))</f>
        <v/>
      </c>
      <c r="J437" s="97"/>
      <c r="K437" s="15"/>
      <c r="L437" s="248"/>
      <c r="M437" s="15"/>
      <c r="N437" s="97"/>
      <c r="O437" s="97"/>
      <c r="P437" s="97"/>
      <c r="Q437" s="97"/>
      <c r="R437" s="97"/>
      <c r="S437" s="18" t="str">
        <f t="shared" si="167"/>
        <v/>
      </c>
      <c r="T437" s="15"/>
      <c r="U437" s="15"/>
      <c r="V437" s="15"/>
      <c r="W437" s="15"/>
      <c r="X437" s="15"/>
      <c r="Y437" s="15"/>
      <c r="Z437" s="16"/>
      <c r="AA437" s="16"/>
      <c r="AB437" s="101" t="str">
        <f>IF($C437&lt;&gt;"",※編集不可※選択項目!$J$2,"")</f>
        <v/>
      </c>
      <c r="AC437" s="23"/>
      <c r="AD437" s="97"/>
      <c r="AE437" s="99"/>
      <c r="AF437" s="201" t="str">
        <f t="shared" si="165"/>
        <v>-</v>
      </c>
      <c r="AG437" s="219"/>
      <c r="AH437" s="220"/>
      <c r="AI437" s="121" t="str">
        <f t="shared" si="161"/>
        <v/>
      </c>
      <c r="AJ437" s="221"/>
      <c r="AK437" s="222"/>
      <c r="AL437" s="223"/>
      <c r="AM437" s="224">
        <f>IFERROR(INDEX(※編集不可※選択項目!$R$3:$R$51,MATCH(BQ437,※編集不可※選択項目!$T$3:$T$51,0)),0)</f>
        <v>0</v>
      </c>
      <c r="AN437" s="224" t="str">
        <f t="shared" si="168"/>
        <v/>
      </c>
      <c r="AO437" s="224" t="str">
        <f>IF(BR437=※編集不可※選択項目!$L$3,VLOOKUP('新規登録用（本体）'!U437,※編集不可※選択項目!$P$2:$R$13,3,TRUE),AP437)</f>
        <v/>
      </c>
      <c r="AP437" s="224" t="str">
        <f>IF(BR437=※編集不可※選択項目!$L$15,VLOOKUP('新規登録用（本体）'!U437,※編集不可※選択項目!$P$14:$R$25,3,TRUE),AQ437)</f>
        <v/>
      </c>
      <c r="AQ437" s="224" t="str">
        <f>IF(BR437=※編集不可※選択項目!$L$27,VLOOKUP('新規登録用（本体）'!U437,※編集不可※選択項目!$P$26:$R$41,3,TRUE),AR437)</f>
        <v/>
      </c>
      <c r="AR437" s="224" t="str">
        <f>IF(BR437=※編集不可※選択項目!$L$43,VLOOKUP('新規登録用（本体）'!U437,※編集不可※選択項目!$P$42:$R$46,3,TRUE),AS437)</f>
        <v/>
      </c>
      <c r="AS437" s="224" t="str">
        <f>IF(BR437=※編集不可※選択項目!$L$48,VLOOKUP('新規登録用（本体）'!U437,※編集不可※選択項目!$P$47:$R$51,3,TRUE),"")</f>
        <v/>
      </c>
      <c r="AT437" s="225">
        <f>IFERROR(VLOOKUP(Y437&amp;G437&amp;H437,※編集不可※選択項目!X:Y,2,FALSE),0)</f>
        <v>0</v>
      </c>
      <c r="AU437" s="224">
        <f t="shared" si="162"/>
        <v>0</v>
      </c>
      <c r="AV437" s="224">
        <f>IFERROR(INDEX(※編集不可※選択項目!$S$3:$S$51,MATCH(BQ437,※編集不可※選択項目!$T$3:$T$51,0)),0)</f>
        <v>0</v>
      </c>
      <c r="AW437" s="224" t="str">
        <f t="shared" si="169"/>
        <v/>
      </c>
      <c r="AX437" s="224" t="str">
        <f>IF(BR437=※編集不可※選択項目!$L$3,VLOOKUP('新規登録用（本体）'!U437,※編集不可※選択項目!$P$2:$S$13,4,TRUE),AY437)</f>
        <v/>
      </c>
      <c r="AY437" s="224" t="str">
        <f>IF(BR437=※編集不可※選択項目!$L$15,VLOOKUP('新規登録用（本体）'!U437,※編集不可※選択項目!$P$14:$S$25,4,TRUE),AZ437)</f>
        <v/>
      </c>
      <c r="AZ437" s="224" t="str">
        <f>IF(BR437=※編集不可※選択項目!$L$27,VLOOKUP('新規登録用（本体）'!U437,※編集不可※選択項目!$P$26:$S$41,4,TRUE),BA437)</f>
        <v/>
      </c>
      <c r="BA437" s="224" t="str">
        <f>IF(BR437=※編集不可※選択項目!$L$43,VLOOKUP('新規登録用（本体）'!U437,※編集不可※選択項目!$P$42:$S$46,4,TRUE),BB437)</f>
        <v/>
      </c>
      <c r="BB437" s="224" t="str">
        <f>IF(BR437=※編集不可※選択項目!$L$48,VLOOKUP('新規登録用（本体）'!U437,※編集不可※選択項目!$P$47:$S$51,4,TRUE),"")</f>
        <v/>
      </c>
      <c r="BC437" s="225">
        <f>IFERROR(VLOOKUP(Y437&amp;G437&amp;H437,※編集不可※選択項目!X:Y,2,FALSE),0)</f>
        <v>0</v>
      </c>
      <c r="BD437" s="225">
        <f t="shared" si="163"/>
        <v>0</v>
      </c>
      <c r="BE437" s="225"/>
      <c r="BF437" s="225"/>
      <c r="BG437" s="225"/>
      <c r="BH437" s="225" t="str">
        <f t="shared" si="170"/>
        <v/>
      </c>
      <c r="BI437" s="226">
        <f t="shared" si="171"/>
        <v>0</v>
      </c>
      <c r="BJ437" s="226">
        <f t="shared" si="172"/>
        <v>0</v>
      </c>
      <c r="BK437" s="262">
        <f t="shared" si="166"/>
        <v>0</v>
      </c>
      <c r="BL437" s="226">
        <f t="shared" si="155"/>
        <v>0</v>
      </c>
      <c r="BM437" s="226" t="str">
        <f t="shared" si="173"/>
        <v/>
      </c>
      <c r="BN437" s="227">
        <f t="shared" si="174"/>
        <v>0</v>
      </c>
      <c r="BO437" s="227">
        <f t="shared" si="156"/>
        <v>0</v>
      </c>
      <c r="BP437" s="208" t="str">
        <f t="shared" si="157"/>
        <v>＜従来枠＞0 ＜トップ性能枠＞0</v>
      </c>
      <c r="BQ437" s="208" t="str">
        <f>'新規登録用（本体）'!G437&amp;'新規登録用（本体）'!H437&amp;'新規登録用（本体）'!I437</f>
        <v/>
      </c>
      <c r="BR437" s="126" t="str">
        <f t="shared" si="175"/>
        <v/>
      </c>
      <c r="BS437" s="208" t="str">
        <f t="shared" si="176"/>
        <v/>
      </c>
      <c r="BT437" s="227">
        <f t="shared" si="164"/>
        <v>0</v>
      </c>
    </row>
    <row r="438" spans="1:72" s="208" customFormat="1" ht="25.35" customHeight="1" x14ac:dyDescent="0.2">
      <c r="A438" s="210">
        <f t="shared" si="158"/>
        <v>427</v>
      </c>
      <c r="B438" s="171" t="str">
        <f t="shared" si="154"/>
        <v/>
      </c>
      <c r="C438" s="44"/>
      <c r="D438" s="17" t="str">
        <f t="shared" si="159"/>
        <v/>
      </c>
      <c r="E438" s="17" t="str">
        <f t="shared" si="160"/>
        <v/>
      </c>
      <c r="F438" s="97"/>
      <c r="G438" s="16"/>
      <c r="H438" s="15"/>
      <c r="I438" s="17" t="str">
        <f>IF(OR(G438="",H438="",U438=""),"",IFERROR(VLOOKUP(G438&amp;H438&amp;U438,※編集不可※選択項目!$M$3:$R$51,5,FALSE),"該当なし"))</f>
        <v/>
      </c>
      <c r="J438" s="97"/>
      <c r="K438" s="15"/>
      <c r="L438" s="248"/>
      <c r="M438" s="15"/>
      <c r="N438" s="97"/>
      <c r="O438" s="97"/>
      <c r="P438" s="97"/>
      <c r="Q438" s="97"/>
      <c r="R438" s="97"/>
      <c r="S438" s="18" t="str">
        <f t="shared" si="167"/>
        <v/>
      </c>
      <c r="T438" s="15"/>
      <c r="U438" s="15"/>
      <c r="V438" s="15"/>
      <c r="W438" s="15"/>
      <c r="X438" s="15"/>
      <c r="Y438" s="15"/>
      <c r="Z438" s="16"/>
      <c r="AA438" s="16"/>
      <c r="AB438" s="101" t="str">
        <f>IF($C438&lt;&gt;"",※編集不可※選択項目!$J$2,"")</f>
        <v/>
      </c>
      <c r="AC438" s="23"/>
      <c r="AD438" s="97"/>
      <c r="AE438" s="99"/>
      <c r="AF438" s="201" t="str">
        <f t="shared" si="165"/>
        <v>-</v>
      </c>
      <c r="AG438" s="219"/>
      <c r="AH438" s="220"/>
      <c r="AI438" s="121" t="str">
        <f t="shared" si="161"/>
        <v/>
      </c>
      <c r="AJ438" s="221"/>
      <c r="AK438" s="222"/>
      <c r="AL438" s="223"/>
      <c r="AM438" s="224">
        <f>IFERROR(INDEX(※編集不可※選択項目!$R$3:$R$51,MATCH(BQ438,※編集不可※選択項目!$T$3:$T$51,0)),0)</f>
        <v>0</v>
      </c>
      <c r="AN438" s="224" t="str">
        <f t="shared" si="168"/>
        <v/>
      </c>
      <c r="AO438" s="224" t="str">
        <f>IF(BR438=※編集不可※選択項目!$L$3,VLOOKUP('新規登録用（本体）'!U438,※編集不可※選択項目!$P$2:$R$13,3,TRUE),AP438)</f>
        <v/>
      </c>
      <c r="AP438" s="224" t="str">
        <f>IF(BR438=※編集不可※選択項目!$L$15,VLOOKUP('新規登録用（本体）'!U438,※編集不可※選択項目!$P$14:$R$25,3,TRUE),AQ438)</f>
        <v/>
      </c>
      <c r="AQ438" s="224" t="str">
        <f>IF(BR438=※編集不可※選択項目!$L$27,VLOOKUP('新規登録用（本体）'!U438,※編集不可※選択項目!$P$26:$R$41,3,TRUE),AR438)</f>
        <v/>
      </c>
      <c r="AR438" s="224" t="str">
        <f>IF(BR438=※編集不可※選択項目!$L$43,VLOOKUP('新規登録用（本体）'!U438,※編集不可※選択項目!$P$42:$R$46,3,TRUE),AS438)</f>
        <v/>
      </c>
      <c r="AS438" s="224" t="str">
        <f>IF(BR438=※編集不可※選択項目!$L$48,VLOOKUP('新規登録用（本体）'!U438,※編集不可※選択項目!$P$47:$R$51,3,TRUE),"")</f>
        <v/>
      </c>
      <c r="AT438" s="225">
        <f>IFERROR(VLOOKUP(Y438&amp;G438&amp;H438,※編集不可※選択項目!X:Y,2,FALSE),0)</f>
        <v>0</v>
      </c>
      <c r="AU438" s="224">
        <f t="shared" si="162"/>
        <v>0</v>
      </c>
      <c r="AV438" s="224">
        <f>IFERROR(INDEX(※編集不可※選択項目!$S$3:$S$51,MATCH(BQ438,※編集不可※選択項目!$T$3:$T$51,0)),0)</f>
        <v>0</v>
      </c>
      <c r="AW438" s="224" t="str">
        <f t="shared" si="169"/>
        <v/>
      </c>
      <c r="AX438" s="224" t="str">
        <f>IF(BR438=※編集不可※選択項目!$L$3,VLOOKUP('新規登録用（本体）'!U438,※編集不可※選択項目!$P$2:$S$13,4,TRUE),AY438)</f>
        <v/>
      </c>
      <c r="AY438" s="224" t="str">
        <f>IF(BR438=※編集不可※選択項目!$L$15,VLOOKUP('新規登録用（本体）'!U438,※編集不可※選択項目!$P$14:$S$25,4,TRUE),AZ438)</f>
        <v/>
      </c>
      <c r="AZ438" s="224" t="str">
        <f>IF(BR438=※編集不可※選択項目!$L$27,VLOOKUP('新規登録用（本体）'!U438,※編集不可※選択項目!$P$26:$S$41,4,TRUE),BA438)</f>
        <v/>
      </c>
      <c r="BA438" s="224" t="str">
        <f>IF(BR438=※編集不可※選択項目!$L$43,VLOOKUP('新規登録用（本体）'!U438,※編集不可※選択項目!$P$42:$S$46,4,TRUE),BB438)</f>
        <v/>
      </c>
      <c r="BB438" s="224" t="str">
        <f>IF(BR438=※編集不可※選択項目!$L$48,VLOOKUP('新規登録用（本体）'!U438,※編集不可※選択項目!$P$47:$S$51,4,TRUE),"")</f>
        <v/>
      </c>
      <c r="BC438" s="225">
        <f>IFERROR(VLOOKUP(Y438&amp;G438&amp;H438,※編集不可※選択項目!X:Y,2,FALSE),0)</f>
        <v>0</v>
      </c>
      <c r="BD438" s="225">
        <f t="shared" si="163"/>
        <v>0</v>
      </c>
      <c r="BE438" s="225"/>
      <c r="BF438" s="225"/>
      <c r="BG438" s="225"/>
      <c r="BH438" s="225" t="str">
        <f t="shared" si="170"/>
        <v/>
      </c>
      <c r="BI438" s="226">
        <f t="shared" si="171"/>
        <v>0</v>
      </c>
      <c r="BJ438" s="226">
        <f t="shared" si="172"/>
        <v>0</v>
      </c>
      <c r="BK438" s="262">
        <f t="shared" si="166"/>
        <v>0</v>
      </c>
      <c r="BL438" s="226">
        <f t="shared" si="155"/>
        <v>0</v>
      </c>
      <c r="BM438" s="226" t="str">
        <f t="shared" si="173"/>
        <v/>
      </c>
      <c r="BN438" s="227">
        <f t="shared" si="174"/>
        <v>0</v>
      </c>
      <c r="BO438" s="227">
        <f t="shared" si="156"/>
        <v>0</v>
      </c>
      <c r="BP438" s="208" t="str">
        <f t="shared" si="157"/>
        <v>＜従来枠＞0 ＜トップ性能枠＞0</v>
      </c>
      <c r="BQ438" s="208" t="str">
        <f>'新規登録用（本体）'!G438&amp;'新規登録用（本体）'!H438&amp;'新規登録用（本体）'!I438</f>
        <v/>
      </c>
      <c r="BR438" s="126" t="str">
        <f t="shared" si="175"/>
        <v/>
      </c>
      <c r="BS438" s="208" t="str">
        <f t="shared" si="176"/>
        <v/>
      </c>
      <c r="BT438" s="227">
        <f t="shared" si="164"/>
        <v>0</v>
      </c>
    </row>
    <row r="439" spans="1:72" s="208" customFormat="1" ht="25.35" customHeight="1" x14ac:dyDescent="0.2">
      <c r="A439" s="210">
        <f t="shared" si="158"/>
        <v>428</v>
      </c>
      <c r="B439" s="171" t="str">
        <f t="shared" si="154"/>
        <v/>
      </c>
      <c r="C439" s="44"/>
      <c r="D439" s="17" t="str">
        <f t="shared" si="159"/>
        <v/>
      </c>
      <c r="E439" s="17" t="str">
        <f t="shared" si="160"/>
        <v/>
      </c>
      <c r="F439" s="97"/>
      <c r="G439" s="16"/>
      <c r="H439" s="15"/>
      <c r="I439" s="17" t="str">
        <f>IF(OR(G439="",H439="",U439=""),"",IFERROR(VLOOKUP(G439&amp;H439&amp;U439,※編集不可※選択項目!$M$3:$R$51,5,FALSE),"該当なし"))</f>
        <v/>
      </c>
      <c r="J439" s="97"/>
      <c r="K439" s="15"/>
      <c r="L439" s="248"/>
      <c r="M439" s="15"/>
      <c r="N439" s="97"/>
      <c r="O439" s="97"/>
      <c r="P439" s="97"/>
      <c r="Q439" s="97"/>
      <c r="R439" s="97"/>
      <c r="S439" s="18" t="str">
        <f t="shared" si="167"/>
        <v/>
      </c>
      <c r="T439" s="15"/>
      <c r="U439" s="15"/>
      <c r="V439" s="15"/>
      <c r="W439" s="15"/>
      <c r="X439" s="15"/>
      <c r="Y439" s="15"/>
      <c r="Z439" s="16"/>
      <c r="AA439" s="16"/>
      <c r="AB439" s="101" t="str">
        <f>IF($C439&lt;&gt;"",※編集不可※選択項目!$J$2,"")</f>
        <v/>
      </c>
      <c r="AC439" s="23"/>
      <c r="AD439" s="97"/>
      <c r="AE439" s="99"/>
      <c r="AF439" s="201" t="str">
        <f t="shared" si="165"/>
        <v>-</v>
      </c>
      <c r="AG439" s="219"/>
      <c r="AH439" s="220"/>
      <c r="AI439" s="121" t="str">
        <f t="shared" si="161"/>
        <v/>
      </c>
      <c r="AJ439" s="221"/>
      <c r="AK439" s="222"/>
      <c r="AL439" s="223"/>
      <c r="AM439" s="224">
        <f>IFERROR(INDEX(※編集不可※選択項目!$R$3:$R$51,MATCH(BQ439,※編集不可※選択項目!$T$3:$T$51,0)),0)</f>
        <v>0</v>
      </c>
      <c r="AN439" s="224" t="str">
        <f t="shared" si="168"/>
        <v/>
      </c>
      <c r="AO439" s="224" t="str">
        <f>IF(BR439=※編集不可※選択項目!$L$3,VLOOKUP('新規登録用（本体）'!U439,※編集不可※選択項目!$P$2:$R$13,3,TRUE),AP439)</f>
        <v/>
      </c>
      <c r="AP439" s="224" t="str">
        <f>IF(BR439=※編集不可※選択項目!$L$15,VLOOKUP('新規登録用（本体）'!U439,※編集不可※選択項目!$P$14:$R$25,3,TRUE),AQ439)</f>
        <v/>
      </c>
      <c r="AQ439" s="224" t="str">
        <f>IF(BR439=※編集不可※選択項目!$L$27,VLOOKUP('新規登録用（本体）'!U439,※編集不可※選択項目!$P$26:$R$41,3,TRUE),AR439)</f>
        <v/>
      </c>
      <c r="AR439" s="224" t="str">
        <f>IF(BR439=※編集不可※選択項目!$L$43,VLOOKUP('新規登録用（本体）'!U439,※編集不可※選択項目!$P$42:$R$46,3,TRUE),AS439)</f>
        <v/>
      </c>
      <c r="AS439" s="224" t="str">
        <f>IF(BR439=※編集不可※選択項目!$L$48,VLOOKUP('新規登録用（本体）'!U439,※編集不可※選択項目!$P$47:$R$51,3,TRUE),"")</f>
        <v/>
      </c>
      <c r="AT439" s="225">
        <f>IFERROR(VLOOKUP(Y439&amp;G439&amp;H439,※編集不可※選択項目!X:Y,2,FALSE),0)</f>
        <v>0</v>
      </c>
      <c r="AU439" s="224">
        <f t="shared" si="162"/>
        <v>0</v>
      </c>
      <c r="AV439" s="224">
        <f>IFERROR(INDEX(※編集不可※選択項目!$S$3:$S$51,MATCH(BQ439,※編集不可※選択項目!$T$3:$T$51,0)),0)</f>
        <v>0</v>
      </c>
      <c r="AW439" s="224" t="str">
        <f t="shared" si="169"/>
        <v/>
      </c>
      <c r="AX439" s="224" t="str">
        <f>IF(BR439=※編集不可※選択項目!$L$3,VLOOKUP('新規登録用（本体）'!U439,※編集不可※選択項目!$P$2:$S$13,4,TRUE),AY439)</f>
        <v/>
      </c>
      <c r="AY439" s="224" t="str">
        <f>IF(BR439=※編集不可※選択項目!$L$15,VLOOKUP('新規登録用（本体）'!U439,※編集不可※選択項目!$P$14:$S$25,4,TRUE),AZ439)</f>
        <v/>
      </c>
      <c r="AZ439" s="224" t="str">
        <f>IF(BR439=※編集不可※選択項目!$L$27,VLOOKUP('新規登録用（本体）'!U439,※編集不可※選択項目!$P$26:$S$41,4,TRUE),BA439)</f>
        <v/>
      </c>
      <c r="BA439" s="224" t="str">
        <f>IF(BR439=※編集不可※選択項目!$L$43,VLOOKUP('新規登録用（本体）'!U439,※編集不可※選択項目!$P$42:$S$46,4,TRUE),BB439)</f>
        <v/>
      </c>
      <c r="BB439" s="224" t="str">
        <f>IF(BR439=※編集不可※選択項目!$L$48,VLOOKUP('新規登録用（本体）'!U439,※編集不可※選択項目!$P$47:$S$51,4,TRUE),"")</f>
        <v/>
      </c>
      <c r="BC439" s="225">
        <f>IFERROR(VLOOKUP(Y439&amp;G439&amp;H439,※編集不可※選択項目!X:Y,2,FALSE),0)</f>
        <v>0</v>
      </c>
      <c r="BD439" s="225">
        <f t="shared" si="163"/>
        <v>0</v>
      </c>
      <c r="BE439" s="225"/>
      <c r="BF439" s="225"/>
      <c r="BG439" s="225"/>
      <c r="BH439" s="225" t="str">
        <f t="shared" si="170"/>
        <v/>
      </c>
      <c r="BI439" s="226">
        <f t="shared" si="171"/>
        <v>0</v>
      </c>
      <c r="BJ439" s="226">
        <f t="shared" si="172"/>
        <v>0</v>
      </c>
      <c r="BK439" s="262">
        <f t="shared" si="166"/>
        <v>0</v>
      </c>
      <c r="BL439" s="226">
        <f t="shared" si="155"/>
        <v>0</v>
      </c>
      <c r="BM439" s="226" t="str">
        <f t="shared" si="173"/>
        <v/>
      </c>
      <c r="BN439" s="227">
        <f t="shared" si="174"/>
        <v>0</v>
      </c>
      <c r="BO439" s="227">
        <f t="shared" si="156"/>
        <v>0</v>
      </c>
      <c r="BP439" s="208" t="str">
        <f t="shared" si="157"/>
        <v>＜従来枠＞0 ＜トップ性能枠＞0</v>
      </c>
      <c r="BQ439" s="208" t="str">
        <f>'新規登録用（本体）'!G439&amp;'新規登録用（本体）'!H439&amp;'新規登録用（本体）'!I439</f>
        <v/>
      </c>
      <c r="BR439" s="126" t="str">
        <f t="shared" si="175"/>
        <v/>
      </c>
      <c r="BS439" s="208" t="str">
        <f t="shared" si="176"/>
        <v/>
      </c>
      <c r="BT439" s="227">
        <f t="shared" si="164"/>
        <v>0</v>
      </c>
    </row>
    <row r="440" spans="1:72" s="208" customFormat="1" ht="25.35" customHeight="1" x14ac:dyDescent="0.2">
      <c r="A440" s="210">
        <f t="shared" si="158"/>
        <v>429</v>
      </c>
      <c r="B440" s="171" t="str">
        <f t="shared" si="154"/>
        <v/>
      </c>
      <c r="C440" s="44"/>
      <c r="D440" s="17" t="str">
        <f t="shared" si="159"/>
        <v/>
      </c>
      <c r="E440" s="17" t="str">
        <f t="shared" si="160"/>
        <v/>
      </c>
      <c r="F440" s="97"/>
      <c r="G440" s="16"/>
      <c r="H440" s="15"/>
      <c r="I440" s="17" t="str">
        <f>IF(OR(G440="",H440="",U440=""),"",IFERROR(VLOOKUP(G440&amp;H440&amp;U440,※編集不可※選択項目!$M$3:$R$51,5,FALSE),"該当なし"))</f>
        <v/>
      </c>
      <c r="J440" s="97"/>
      <c r="K440" s="15"/>
      <c r="L440" s="248"/>
      <c r="M440" s="15"/>
      <c r="N440" s="97"/>
      <c r="O440" s="97"/>
      <c r="P440" s="97"/>
      <c r="Q440" s="97"/>
      <c r="R440" s="97"/>
      <c r="S440" s="18" t="str">
        <f t="shared" si="167"/>
        <v/>
      </c>
      <c r="T440" s="15"/>
      <c r="U440" s="15"/>
      <c r="V440" s="15"/>
      <c r="W440" s="15"/>
      <c r="X440" s="15"/>
      <c r="Y440" s="15"/>
      <c r="Z440" s="16"/>
      <c r="AA440" s="16"/>
      <c r="AB440" s="101" t="str">
        <f>IF($C440&lt;&gt;"",※編集不可※選択項目!$J$2,"")</f>
        <v/>
      </c>
      <c r="AC440" s="23"/>
      <c r="AD440" s="97"/>
      <c r="AE440" s="99"/>
      <c r="AF440" s="201" t="str">
        <f t="shared" si="165"/>
        <v>-</v>
      </c>
      <c r="AG440" s="219"/>
      <c r="AH440" s="220"/>
      <c r="AI440" s="121" t="str">
        <f t="shared" si="161"/>
        <v/>
      </c>
      <c r="AJ440" s="221"/>
      <c r="AK440" s="222"/>
      <c r="AL440" s="223"/>
      <c r="AM440" s="224">
        <f>IFERROR(INDEX(※編集不可※選択項目!$R$3:$R$51,MATCH(BQ440,※編集不可※選択項目!$T$3:$T$51,0)),0)</f>
        <v>0</v>
      </c>
      <c r="AN440" s="224" t="str">
        <f t="shared" si="168"/>
        <v/>
      </c>
      <c r="AO440" s="224" t="str">
        <f>IF(BR440=※編集不可※選択項目!$L$3,VLOOKUP('新規登録用（本体）'!U440,※編集不可※選択項目!$P$2:$R$13,3,TRUE),AP440)</f>
        <v/>
      </c>
      <c r="AP440" s="224" t="str">
        <f>IF(BR440=※編集不可※選択項目!$L$15,VLOOKUP('新規登録用（本体）'!U440,※編集不可※選択項目!$P$14:$R$25,3,TRUE),AQ440)</f>
        <v/>
      </c>
      <c r="AQ440" s="224" t="str">
        <f>IF(BR440=※編集不可※選択項目!$L$27,VLOOKUP('新規登録用（本体）'!U440,※編集不可※選択項目!$P$26:$R$41,3,TRUE),AR440)</f>
        <v/>
      </c>
      <c r="AR440" s="224" t="str">
        <f>IF(BR440=※編集不可※選択項目!$L$43,VLOOKUP('新規登録用（本体）'!U440,※編集不可※選択項目!$P$42:$R$46,3,TRUE),AS440)</f>
        <v/>
      </c>
      <c r="AS440" s="224" t="str">
        <f>IF(BR440=※編集不可※選択項目!$L$48,VLOOKUP('新規登録用（本体）'!U440,※編集不可※選択項目!$P$47:$R$51,3,TRUE),"")</f>
        <v/>
      </c>
      <c r="AT440" s="225">
        <f>IFERROR(VLOOKUP(Y440&amp;G440&amp;H440,※編集不可※選択項目!X:Y,2,FALSE),0)</f>
        <v>0</v>
      </c>
      <c r="AU440" s="224">
        <f t="shared" si="162"/>
        <v>0</v>
      </c>
      <c r="AV440" s="224">
        <f>IFERROR(INDEX(※編集不可※選択項目!$S$3:$S$51,MATCH(BQ440,※編集不可※選択項目!$T$3:$T$51,0)),0)</f>
        <v>0</v>
      </c>
      <c r="AW440" s="224" t="str">
        <f t="shared" si="169"/>
        <v/>
      </c>
      <c r="AX440" s="224" t="str">
        <f>IF(BR440=※編集不可※選択項目!$L$3,VLOOKUP('新規登録用（本体）'!U440,※編集不可※選択項目!$P$2:$S$13,4,TRUE),AY440)</f>
        <v/>
      </c>
      <c r="AY440" s="224" t="str">
        <f>IF(BR440=※編集不可※選択項目!$L$15,VLOOKUP('新規登録用（本体）'!U440,※編集不可※選択項目!$P$14:$S$25,4,TRUE),AZ440)</f>
        <v/>
      </c>
      <c r="AZ440" s="224" t="str">
        <f>IF(BR440=※編集不可※選択項目!$L$27,VLOOKUP('新規登録用（本体）'!U440,※編集不可※選択項目!$P$26:$S$41,4,TRUE),BA440)</f>
        <v/>
      </c>
      <c r="BA440" s="224" t="str">
        <f>IF(BR440=※編集不可※選択項目!$L$43,VLOOKUP('新規登録用（本体）'!U440,※編集不可※選択項目!$P$42:$S$46,4,TRUE),BB440)</f>
        <v/>
      </c>
      <c r="BB440" s="224" t="str">
        <f>IF(BR440=※編集不可※選択項目!$L$48,VLOOKUP('新規登録用（本体）'!U440,※編集不可※選択項目!$P$47:$S$51,4,TRUE),"")</f>
        <v/>
      </c>
      <c r="BC440" s="225">
        <f>IFERROR(VLOOKUP(Y440&amp;G440&amp;H440,※編集不可※選択項目!X:Y,2,FALSE),0)</f>
        <v>0</v>
      </c>
      <c r="BD440" s="225">
        <f t="shared" si="163"/>
        <v>0</v>
      </c>
      <c r="BE440" s="225"/>
      <c r="BF440" s="225"/>
      <c r="BG440" s="225"/>
      <c r="BH440" s="225" t="str">
        <f t="shared" si="170"/>
        <v/>
      </c>
      <c r="BI440" s="226">
        <f t="shared" si="171"/>
        <v>0</v>
      </c>
      <c r="BJ440" s="226">
        <f t="shared" si="172"/>
        <v>0</v>
      </c>
      <c r="BK440" s="262">
        <f t="shared" si="166"/>
        <v>0</v>
      </c>
      <c r="BL440" s="226">
        <f t="shared" si="155"/>
        <v>0</v>
      </c>
      <c r="BM440" s="226" t="str">
        <f t="shared" si="173"/>
        <v/>
      </c>
      <c r="BN440" s="227">
        <f t="shared" si="174"/>
        <v>0</v>
      </c>
      <c r="BO440" s="227">
        <f t="shared" si="156"/>
        <v>0</v>
      </c>
      <c r="BP440" s="208" t="str">
        <f t="shared" si="157"/>
        <v>＜従来枠＞0 ＜トップ性能枠＞0</v>
      </c>
      <c r="BQ440" s="208" t="str">
        <f>'新規登録用（本体）'!G440&amp;'新規登録用（本体）'!H440&amp;'新規登録用（本体）'!I440</f>
        <v/>
      </c>
      <c r="BR440" s="126" t="str">
        <f t="shared" si="175"/>
        <v/>
      </c>
      <c r="BS440" s="208" t="str">
        <f t="shared" si="176"/>
        <v/>
      </c>
      <c r="BT440" s="227">
        <f t="shared" si="164"/>
        <v>0</v>
      </c>
    </row>
    <row r="441" spans="1:72" s="208" customFormat="1" ht="25.35" customHeight="1" x14ac:dyDescent="0.2">
      <c r="A441" s="210">
        <f t="shared" si="158"/>
        <v>430</v>
      </c>
      <c r="B441" s="171" t="str">
        <f t="shared" si="154"/>
        <v/>
      </c>
      <c r="C441" s="44"/>
      <c r="D441" s="17" t="str">
        <f t="shared" si="159"/>
        <v/>
      </c>
      <c r="E441" s="17" t="str">
        <f t="shared" si="160"/>
        <v/>
      </c>
      <c r="F441" s="97"/>
      <c r="G441" s="16"/>
      <c r="H441" s="15"/>
      <c r="I441" s="17" t="str">
        <f>IF(OR(G441="",H441="",U441=""),"",IFERROR(VLOOKUP(G441&amp;H441&amp;U441,※編集不可※選択項目!$M$3:$R$51,5,FALSE),"該当なし"))</f>
        <v/>
      </c>
      <c r="J441" s="97"/>
      <c r="K441" s="15"/>
      <c r="L441" s="248"/>
      <c r="M441" s="15"/>
      <c r="N441" s="97"/>
      <c r="O441" s="97"/>
      <c r="P441" s="97"/>
      <c r="Q441" s="97"/>
      <c r="R441" s="97"/>
      <c r="S441" s="18" t="str">
        <f t="shared" si="167"/>
        <v/>
      </c>
      <c r="T441" s="15"/>
      <c r="U441" s="15"/>
      <c r="V441" s="15"/>
      <c r="W441" s="15"/>
      <c r="X441" s="15"/>
      <c r="Y441" s="15"/>
      <c r="Z441" s="16"/>
      <c r="AA441" s="16"/>
      <c r="AB441" s="101" t="str">
        <f>IF($C441&lt;&gt;"",※編集不可※選択項目!$J$2,"")</f>
        <v/>
      </c>
      <c r="AC441" s="23"/>
      <c r="AD441" s="97"/>
      <c r="AE441" s="99"/>
      <c r="AF441" s="201" t="str">
        <f t="shared" si="165"/>
        <v>-</v>
      </c>
      <c r="AG441" s="219"/>
      <c r="AH441" s="220"/>
      <c r="AI441" s="121" t="str">
        <f t="shared" si="161"/>
        <v/>
      </c>
      <c r="AJ441" s="221"/>
      <c r="AK441" s="222"/>
      <c r="AL441" s="223"/>
      <c r="AM441" s="224">
        <f>IFERROR(INDEX(※編集不可※選択項目!$R$3:$R$51,MATCH(BQ441,※編集不可※選択項目!$T$3:$T$51,0)),0)</f>
        <v>0</v>
      </c>
      <c r="AN441" s="224" t="str">
        <f t="shared" si="168"/>
        <v/>
      </c>
      <c r="AO441" s="224" t="str">
        <f>IF(BR441=※編集不可※選択項目!$L$3,VLOOKUP('新規登録用（本体）'!U441,※編集不可※選択項目!$P$2:$R$13,3,TRUE),AP441)</f>
        <v/>
      </c>
      <c r="AP441" s="224" t="str">
        <f>IF(BR441=※編集不可※選択項目!$L$15,VLOOKUP('新規登録用（本体）'!U441,※編集不可※選択項目!$P$14:$R$25,3,TRUE),AQ441)</f>
        <v/>
      </c>
      <c r="AQ441" s="224" t="str">
        <f>IF(BR441=※編集不可※選択項目!$L$27,VLOOKUP('新規登録用（本体）'!U441,※編集不可※選択項目!$P$26:$R$41,3,TRUE),AR441)</f>
        <v/>
      </c>
      <c r="AR441" s="224" t="str">
        <f>IF(BR441=※編集不可※選択項目!$L$43,VLOOKUP('新規登録用（本体）'!U441,※編集不可※選択項目!$P$42:$R$46,3,TRUE),AS441)</f>
        <v/>
      </c>
      <c r="AS441" s="224" t="str">
        <f>IF(BR441=※編集不可※選択項目!$L$48,VLOOKUP('新規登録用（本体）'!U441,※編集不可※選択項目!$P$47:$R$51,3,TRUE),"")</f>
        <v/>
      </c>
      <c r="AT441" s="225">
        <f>IFERROR(VLOOKUP(Y441&amp;G441&amp;H441,※編集不可※選択項目!X:Y,2,FALSE),0)</f>
        <v>0</v>
      </c>
      <c r="AU441" s="224">
        <f t="shared" si="162"/>
        <v>0</v>
      </c>
      <c r="AV441" s="224">
        <f>IFERROR(INDEX(※編集不可※選択項目!$S$3:$S$51,MATCH(BQ441,※編集不可※選択項目!$T$3:$T$51,0)),0)</f>
        <v>0</v>
      </c>
      <c r="AW441" s="224" t="str">
        <f t="shared" si="169"/>
        <v/>
      </c>
      <c r="AX441" s="224" t="str">
        <f>IF(BR441=※編集不可※選択項目!$L$3,VLOOKUP('新規登録用（本体）'!U441,※編集不可※選択項目!$P$2:$S$13,4,TRUE),AY441)</f>
        <v/>
      </c>
      <c r="AY441" s="224" t="str">
        <f>IF(BR441=※編集不可※選択項目!$L$15,VLOOKUP('新規登録用（本体）'!U441,※編集不可※選択項目!$P$14:$S$25,4,TRUE),AZ441)</f>
        <v/>
      </c>
      <c r="AZ441" s="224" t="str">
        <f>IF(BR441=※編集不可※選択項目!$L$27,VLOOKUP('新規登録用（本体）'!U441,※編集不可※選択項目!$P$26:$S$41,4,TRUE),BA441)</f>
        <v/>
      </c>
      <c r="BA441" s="224" t="str">
        <f>IF(BR441=※編集不可※選択項目!$L$43,VLOOKUP('新規登録用（本体）'!U441,※編集不可※選択項目!$P$42:$S$46,4,TRUE),BB441)</f>
        <v/>
      </c>
      <c r="BB441" s="224" t="str">
        <f>IF(BR441=※編集不可※選択項目!$L$48,VLOOKUP('新規登録用（本体）'!U441,※編集不可※選択項目!$P$47:$S$51,4,TRUE),"")</f>
        <v/>
      </c>
      <c r="BC441" s="225">
        <f>IFERROR(VLOOKUP(Y441&amp;G441&amp;H441,※編集不可※選択項目!X:Y,2,FALSE),0)</f>
        <v>0</v>
      </c>
      <c r="BD441" s="225">
        <f t="shared" si="163"/>
        <v>0</v>
      </c>
      <c r="BE441" s="225"/>
      <c r="BF441" s="225"/>
      <c r="BG441" s="225"/>
      <c r="BH441" s="225" t="str">
        <f t="shared" si="170"/>
        <v/>
      </c>
      <c r="BI441" s="226">
        <f t="shared" si="171"/>
        <v>0</v>
      </c>
      <c r="BJ441" s="226">
        <f t="shared" si="172"/>
        <v>0</v>
      </c>
      <c r="BK441" s="262">
        <f t="shared" si="166"/>
        <v>0</v>
      </c>
      <c r="BL441" s="226">
        <f t="shared" si="155"/>
        <v>0</v>
      </c>
      <c r="BM441" s="226" t="str">
        <f t="shared" si="173"/>
        <v/>
      </c>
      <c r="BN441" s="227">
        <f t="shared" si="174"/>
        <v>0</v>
      </c>
      <c r="BO441" s="227">
        <f t="shared" si="156"/>
        <v>0</v>
      </c>
      <c r="BP441" s="208" t="str">
        <f t="shared" si="157"/>
        <v>＜従来枠＞0 ＜トップ性能枠＞0</v>
      </c>
      <c r="BQ441" s="208" t="str">
        <f>'新規登録用（本体）'!G441&amp;'新規登録用（本体）'!H441&amp;'新規登録用（本体）'!I441</f>
        <v/>
      </c>
      <c r="BR441" s="126" t="str">
        <f t="shared" si="175"/>
        <v/>
      </c>
      <c r="BS441" s="208" t="str">
        <f t="shared" si="176"/>
        <v/>
      </c>
      <c r="BT441" s="227">
        <f t="shared" si="164"/>
        <v>0</v>
      </c>
    </row>
    <row r="442" spans="1:72" s="208" customFormat="1" ht="25.35" customHeight="1" x14ac:dyDescent="0.2">
      <c r="A442" s="210">
        <f t="shared" si="158"/>
        <v>431</v>
      </c>
      <c r="B442" s="171" t="str">
        <f t="shared" si="154"/>
        <v/>
      </c>
      <c r="C442" s="44"/>
      <c r="D442" s="17" t="str">
        <f t="shared" si="159"/>
        <v/>
      </c>
      <c r="E442" s="17" t="str">
        <f t="shared" si="160"/>
        <v/>
      </c>
      <c r="F442" s="97"/>
      <c r="G442" s="16"/>
      <c r="H442" s="15"/>
      <c r="I442" s="17" t="str">
        <f>IF(OR(G442="",H442="",U442=""),"",IFERROR(VLOOKUP(G442&amp;H442&amp;U442,※編集不可※選択項目!$M$3:$R$51,5,FALSE),"該当なし"))</f>
        <v/>
      </c>
      <c r="J442" s="97"/>
      <c r="K442" s="15"/>
      <c r="L442" s="248"/>
      <c r="M442" s="15"/>
      <c r="N442" s="97"/>
      <c r="O442" s="97"/>
      <c r="P442" s="97"/>
      <c r="Q442" s="97"/>
      <c r="R442" s="97"/>
      <c r="S442" s="18" t="str">
        <f t="shared" si="167"/>
        <v/>
      </c>
      <c r="T442" s="15"/>
      <c r="U442" s="15"/>
      <c r="V442" s="15"/>
      <c r="W442" s="15"/>
      <c r="X442" s="15"/>
      <c r="Y442" s="15"/>
      <c r="Z442" s="16"/>
      <c r="AA442" s="16"/>
      <c r="AB442" s="101" t="str">
        <f>IF($C442&lt;&gt;"",※編集不可※選択項目!$J$2,"")</f>
        <v/>
      </c>
      <c r="AC442" s="23"/>
      <c r="AD442" s="97"/>
      <c r="AE442" s="99"/>
      <c r="AF442" s="201" t="str">
        <f t="shared" si="165"/>
        <v>-</v>
      </c>
      <c r="AG442" s="219"/>
      <c r="AH442" s="220"/>
      <c r="AI442" s="121" t="str">
        <f t="shared" si="161"/>
        <v/>
      </c>
      <c r="AJ442" s="221"/>
      <c r="AK442" s="222"/>
      <c r="AL442" s="223"/>
      <c r="AM442" s="224">
        <f>IFERROR(INDEX(※編集不可※選択項目!$R$3:$R$51,MATCH(BQ442,※編集不可※選択項目!$T$3:$T$51,0)),0)</f>
        <v>0</v>
      </c>
      <c r="AN442" s="224" t="str">
        <f t="shared" si="168"/>
        <v/>
      </c>
      <c r="AO442" s="224" t="str">
        <f>IF(BR442=※編集不可※選択項目!$L$3,VLOOKUP('新規登録用（本体）'!U442,※編集不可※選択項目!$P$2:$R$13,3,TRUE),AP442)</f>
        <v/>
      </c>
      <c r="AP442" s="224" t="str">
        <f>IF(BR442=※編集不可※選択項目!$L$15,VLOOKUP('新規登録用（本体）'!U442,※編集不可※選択項目!$P$14:$R$25,3,TRUE),AQ442)</f>
        <v/>
      </c>
      <c r="AQ442" s="224" t="str">
        <f>IF(BR442=※編集不可※選択項目!$L$27,VLOOKUP('新規登録用（本体）'!U442,※編集不可※選択項目!$P$26:$R$41,3,TRUE),AR442)</f>
        <v/>
      </c>
      <c r="AR442" s="224" t="str">
        <f>IF(BR442=※編集不可※選択項目!$L$43,VLOOKUP('新規登録用（本体）'!U442,※編集不可※選択項目!$P$42:$R$46,3,TRUE),AS442)</f>
        <v/>
      </c>
      <c r="AS442" s="224" t="str">
        <f>IF(BR442=※編集不可※選択項目!$L$48,VLOOKUP('新規登録用（本体）'!U442,※編集不可※選択項目!$P$47:$R$51,3,TRUE),"")</f>
        <v/>
      </c>
      <c r="AT442" s="225">
        <f>IFERROR(VLOOKUP(Y442&amp;G442&amp;H442,※編集不可※選択項目!X:Y,2,FALSE),0)</f>
        <v>0</v>
      </c>
      <c r="AU442" s="224">
        <f t="shared" si="162"/>
        <v>0</v>
      </c>
      <c r="AV442" s="224">
        <f>IFERROR(INDEX(※編集不可※選択項目!$S$3:$S$51,MATCH(BQ442,※編集不可※選択項目!$T$3:$T$51,0)),0)</f>
        <v>0</v>
      </c>
      <c r="AW442" s="224" t="str">
        <f t="shared" si="169"/>
        <v/>
      </c>
      <c r="AX442" s="224" t="str">
        <f>IF(BR442=※編集不可※選択項目!$L$3,VLOOKUP('新規登録用（本体）'!U442,※編集不可※選択項目!$P$2:$S$13,4,TRUE),AY442)</f>
        <v/>
      </c>
      <c r="AY442" s="224" t="str">
        <f>IF(BR442=※編集不可※選択項目!$L$15,VLOOKUP('新規登録用（本体）'!U442,※編集不可※選択項目!$P$14:$S$25,4,TRUE),AZ442)</f>
        <v/>
      </c>
      <c r="AZ442" s="224" t="str">
        <f>IF(BR442=※編集不可※選択項目!$L$27,VLOOKUP('新規登録用（本体）'!U442,※編集不可※選択項目!$P$26:$S$41,4,TRUE),BA442)</f>
        <v/>
      </c>
      <c r="BA442" s="224" t="str">
        <f>IF(BR442=※編集不可※選択項目!$L$43,VLOOKUP('新規登録用（本体）'!U442,※編集不可※選択項目!$P$42:$S$46,4,TRUE),BB442)</f>
        <v/>
      </c>
      <c r="BB442" s="224" t="str">
        <f>IF(BR442=※編集不可※選択項目!$L$48,VLOOKUP('新規登録用（本体）'!U442,※編集不可※選択項目!$P$47:$S$51,4,TRUE),"")</f>
        <v/>
      </c>
      <c r="BC442" s="225">
        <f>IFERROR(VLOOKUP(Y442&amp;G442&amp;H442,※編集不可※選択項目!X:Y,2,FALSE),0)</f>
        <v>0</v>
      </c>
      <c r="BD442" s="225">
        <f t="shared" si="163"/>
        <v>0</v>
      </c>
      <c r="BE442" s="225"/>
      <c r="BF442" s="225"/>
      <c r="BG442" s="225"/>
      <c r="BH442" s="225" t="str">
        <f t="shared" si="170"/>
        <v/>
      </c>
      <c r="BI442" s="226">
        <f t="shared" si="171"/>
        <v>0</v>
      </c>
      <c r="BJ442" s="226">
        <f t="shared" si="172"/>
        <v>0</v>
      </c>
      <c r="BK442" s="262">
        <f t="shared" si="166"/>
        <v>0</v>
      </c>
      <c r="BL442" s="226">
        <f t="shared" si="155"/>
        <v>0</v>
      </c>
      <c r="BM442" s="226" t="str">
        <f t="shared" si="173"/>
        <v/>
      </c>
      <c r="BN442" s="227">
        <f t="shared" si="174"/>
        <v>0</v>
      </c>
      <c r="BO442" s="227">
        <f t="shared" si="156"/>
        <v>0</v>
      </c>
      <c r="BP442" s="208" t="str">
        <f t="shared" si="157"/>
        <v>＜従来枠＞0 ＜トップ性能枠＞0</v>
      </c>
      <c r="BQ442" s="208" t="str">
        <f>'新規登録用（本体）'!G442&amp;'新規登録用（本体）'!H442&amp;'新規登録用（本体）'!I442</f>
        <v/>
      </c>
      <c r="BR442" s="126" t="str">
        <f t="shared" si="175"/>
        <v/>
      </c>
      <c r="BS442" s="208" t="str">
        <f t="shared" si="176"/>
        <v/>
      </c>
      <c r="BT442" s="227">
        <f t="shared" si="164"/>
        <v>0</v>
      </c>
    </row>
    <row r="443" spans="1:72" s="208" customFormat="1" ht="25.35" customHeight="1" x14ac:dyDescent="0.2">
      <c r="A443" s="210">
        <f t="shared" si="158"/>
        <v>432</v>
      </c>
      <c r="B443" s="171" t="str">
        <f t="shared" si="154"/>
        <v/>
      </c>
      <c r="C443" s="44"/>
      <c r="D443" s="17" t="str">
        <f t="shared" si="159"/>
        <v/>
      </c>
      <c r="E443" s="17" t="str">
        <f t="shared" si="160"/>
        <v/>
      </c>
      <c r="F443" s="97"/>
      <c r="G443" s="16"/>
      <c r="H443" s="15"/>
      <c r="I443" s="17" t="str">
        <f>IF(OR(G443="",H443="",U443=""),"",IFERROR(VLOOKUP(G443&amp;H443&amp;U443,※編集不可※選択項目!$M$3:$R$51,5,FALSE),"該当なし"))</f>
        <v/>
      </c>
      <c r="J443" s="97"/>
      <c r="K443" s="15"/>
      <c r="L443" s="248"/>
      <c r="M443" s="15"/>
      <c r="N443" s="97"/>
      <c r="O443" s="97"/>
      <c r="P443" s="97"/>
      <c r="Q443" s="97"/>
      <c r="R443" s="97"/>
      <c r="S443" s="18" t="str">
        <f t="shared" si="167"/>
        <v/>
      </c>
      <c r="T443" s="15"/>
      <c r="U443" s="15"/>
      <c r="V443" s="15"/>
      <c r="W443" s="15"/>
      <c r="X443" s="15"/>
      <c r="Y443" s="15"/>
      <c r="Z443" s="16"/>
      <c r="AA443" s="16"/>
      <c r="AB443" s="101" t="str">
        <f>IF($C443&lt;&gt;"",※編集不可※選択項目!$J$2,"")</f>
        <v/>
      </c>
      <c r="AC443" s="23"/>
      <c r="AD443" s="97"/>
      <c r="AE443" s="99"/>
      <c r="AF443" s="201" t="str">
        <f t="shared" si="165"/>
        <v>-</v>
      </c>
      <c r="AG443" s="219"/>
      <c r="AH443" s="220"/>
      <c r="AI443" s="121" t="str">
        <f t="shared" si="161"/>
        <v/>
      </c>
      <c r="AJ443" s="221"/>
      <c r="AK443" s="222"/>
      <c r="AL443" s="223"/>
      <c r="AM443" s="224">
        <f>IFERROR(INDEX(※編集不可※選択項目!$R$3:$R$51,MATCH(BQ443,※編集不可※選択項目!$T$3:$T$51,0)),0)</f>
        <v>0</v>
      </c>
      <c r="AN443" s="224" t="str">
        <f t="shared" si="168"/>
        <v/>
      </c>
      <c r="AO443" s="224" t="str">
        <f>IF(BR443=※編集不可※選択項目!$L$3,VLOOKUP('新規登録用（本体）'!U443,※編集不可※選択項目!$P$2:$R$13,3,TRUE),AP443)</f>
        <v/>
      </c>
      <c r="AP443" s="224" t="str">
        <f>IF(BR443=※編集不可※選択項目!$L$15,VLOOKUP('新規登録用（本体）'!U443,※編集不可※選択項目!$P$14:$R$25,3,TRUE),AQ443)</f>
        <v/>
      </c>
      <c r="AQ443" s="224" t="str">
        <f>IF(BR443=※編集不可※選択項目!$L$27,VLOOKUP('新規登録用（本体）'!U443,※編集不可※選択項目!$P$26:$R$41,3,TRUE),AR443)</f>
        <v/>
      </c>
      <c r="AR443" s="224" t="str">
        <f>IF(BR443=※編集不可※選択項目!$L$43,VLOOKUP('新規登録用（本体）'!U443,※編集不可※選択項目!$P$42:$R$46,3,TRUE),AS443)</f>
        <v/>
      </c>
      <c r="AS443" s="224" t="str">
        <f>IF(BR443=※編集不可※選択項目!$L$48,VLOOKUP('新規登録用（本体）'!U443,※編集不可※選択項目!$P$47:$R$51,3,TRUE),"")</f>
        <v/>
      </c>
      <c r="AT443" s="225">
        <f>IFERROR(VLOOKUP(Y443&amp;G443&amp;H443,※編集不可※選択項目!X:Y,2,FALSE),0)</f>
        <v>0</v>
      </c>
      <c r="AU443" s="224">
        <f t="shared" si="162"/>
        <v>0</v>
      </c>
      <c r="AV443" s="224">
        <f>IFERROR(INDEX(※編集不可※選択項目!$S$3:$S$51,MATCH(BQ443,※編集不可※選択項目!$T$3:$T$51,0)),0)</f>
        <v>0</v>
      </c>
      <c r="AW443" s="224" t="str">
        <f t="shared" si="169"/>
        <v/>
      </c>
      <c r="AX443" s="224" t="str">
        <f>IF(BR443=※編集不可※選択項目!$L$3,VLOOKUP('新規登録用（本体）'!U443,※編集不可※選択項目!$P$2:$S$13,4,TRUE),AY443)</f>
        <v/>
      </c>
      <c r="AY443" s="224" t="str">
        <f>IF(BR443=※編集不可※選択項目!$L$15,VLOOKUP('新規登録用（本体）'!U443,※編集不可※選択項目!$P$14:$S$25,4,TRUE),AZ443)</f>
        <v/>
      </c>
      <c r="AZ443" s="224" t="str">
        <f>IF(BR443=※編集不可※選択項目!$L$27,VLOOKUP('新規登録用（本体）'!U443,※編集不可※選択項目!$P$26:$S$41,4,TRUE),BA443)</f>
        <v/>
      </c>
      <c r="BA443" s="224" t="str">
        <f>IF(BR443=※編集不可※選択項目!$L$43,VLOOKUP('新規登録用（本体）'!U443,※編集不可※選択項目!$P$42:$S$46,4,TRUE),BB443)</f>
        <v/>
      </c>
      <c r="BB443" s="224" t="str">
        <f>IF(BR443=※編集不可※選択項目!$L$48,VLOOKUP('新規登録用（本体）'!U443,※編集不可※選択項目!$P$47:$S$51,4,TRUE),"")</f>
        <v/>
      </c>
      <c r="BC443" s="225">
        <f>IFERROR(VLOOKUP(Y443&amp;G443&amp;H443,※編集不可※選択項目!X:Y,2,FALSE),0)</f>
        <v>0</v>
      </c>
      <c r="BD443" s="225">
        <f t="shared" si="163"/>
        <v>0</v>
      </c>
      <c r="BE443" s="225"/>
      <c r="BF443" s="225"/>
      <c r="BG443" s="225"/>
      <c r="BH443" s="225" t="str">
        <f t="shared" si="170"/>
        <v/>
      </c>
      <c r="BI443" s="226">
        <f t="shared" si="171"/>
        <v>0</v>
      </c>
      <c r="BJ443" s="226">
        <f t="shared" si="172"/>
        <v>0</v>
      </c>
      <c r="BK443" s="262">
        <f t="shared" si="166"/>
        <v>0</v>
      </c>
      <c r="BL443" s="226">
        <f t="shared" si="155"/>
        <v>0</v>
      </c>
      <c r="BM443" s="226" t="str">
        <f t="shared" si="173"/>
        <v/>
      </c>
      <c r="BN443" s="227">
        <f t="shared" si="174"/>
        <v>0</v>
      </c>
      <c r="BO443" s="227">
        <f t="shared" si="156"/>
        <v>0</v>
      </c>
      <c r="BP443" s="208" t="str">
        <f t="shared" si="157"/>
        <v>＜従来枠＞0 ＜トップ性能枠＞0</v>
      </c>
      <c r="BQ443" s="208" t="str">
        <f>'新規登録用（本体）'!G443&amp;'新規登録用（本体）'!H443&amp;'新規登録用（本体）'!I443</f>
        <v/>
      </c>
      <c r="BR443" s="126" t="str">
        <f t="shared" si="175"/>
        <v/>
      </c>
      <c r="BS443" s="208" t="str">
        <f t="shared" si="176"/>
        <v/>
      </c>
      <c r="BT443" s="227">
        <f t="shared" si="164"/>
        <v>0</v>
      </c>
    </row>
    <row r="444" spans="1:72" s="208" customFormat="1" ht="25.35" customHeight="1" x14ac:dyDescent="0.2">
      <c r="A444" s="210">
        <f t="shared" si="158"/>
        <v>433</v>
      </c>
      <c r="B444" s="171" t="str">
        <f t="shared" si="154"/>
        <v/>
      </c>
      <c r="C444" s="44"/>
      <c r="D444" s="17" t="str">
        <f t="shared" si="159"/>
        <v/>
      </c>
      <c r="E444" s="17" t="str">
        <f t="shared" si="160"/>
        <v/>
      </c>
      <c r="F444" s="97"/>
      <c r="G444" s="16"/>
      <c r="H444" s="15"/>
      <c r="I444" s="17" t="str">
        <f>IF(OR(G444="",H444="",U444=""),"",IFERROR(VLOOKUP(G444&amp;H444&amp;U444,※編集不可※選択項目!$M$3:$R$51,5,FALSE),"該当なし"))</f>
        <v/>
      </c>
      <c r="J444" s="97"/>
      <c r="K444" s="15"/>
      <c r="L444" s="248"/>
      <c r="M444" s="15"/>
      <c r="N444" s="97"/>
      <c r="O444" s="97"/>
      <c r="P444" s="97"/>
      <c r="Q444" s="97"/>
      <c r="R444" s="97"/>
      <c r="S444" s="18" t="str">
        <f t="shared" si="167"/>
        <v/>
      </c>
      <c r="T444" s="15"/>
      <c r="U444" s="15"/>
      <c r="V444" s="15"/>
      <c r="W444" s="15"/>
      <c r="X444" s="15"/>
      <c r="Y444" s="15"/>
      <c r="Z444" s="16"/>
      <c r="AA444" s="16"/>
      <c r="AB444" s="101" t="str">
        <f>IF($C444&lt;&gt;"",※編集不可※選択項目!$J$2,"")</f>
        <v/>
      </c>
      <c r="AC444" s="23"/>
      <c r="AD444" s="97"/>
      <c r="AE444" s="99"/>
      <c r="AF444" s="201" t="str">
        <f t="shared" si="165"/>
        <v>-</v>
      </c>
      <c r="AG444" s="219"/>
      <c r="AH444" s="220"/>
      <c r="AI444" s="121" t="str">
        <f t="shared" si="161"/>
        <v/>
      </c>
      <c r="AJ444" s="221"/>
      <c r="AK444" s="222"/>
      <c r="AL444" s="223"/>
      <c r="AM444" s="224">
        <f>IFERROR(INDEX(※編集不可※選択項目!$R$3:$R$51,MATCH(BQ444,※編集不可※選択項目!$T$3:$T$51,0)),0)</f>
        <v>0</v>
      </c>
      <c r="AN444" s="224" t="str">
        <f t="shared" si="168"/>
        <v/>
      </c>
      <c r="AO444" s="224" t="str">
        <f>IF(BR444=※編集不可※選択項目!$L$3,VLOOKUP('新規登録用（本体）'!U444,※編集不可※選択項目!$P$2:$R$13,3,TRUE),AP444)</f>
        <v/>
      </c>
      <c r="AP444" s="224" t="str">
        <f>IF(BR444=※編集不可※選択項目!$L$15,VLOOKUP('新規登録用（本体）'!U444,※編集不可※選択項目!$P$14:$R$25,3,TRUE),AQ444)</f>
        <v/>
      </c>
      <c r="AQ444" s="224" t="str">
        <f>IF(BR444=※編集不可※選択項目!$L$27,VLOOKUP('新規登録用（本体）'!U444,※編集不可※選択項目!$P$26:$R$41,3,TRUE),AR444)</f>
        <v/>
      </c>
      <c r="AR444" s="224" t="str">
        <f>IF(BR444=※編集不可※選択項目!$L$43,VLOOKUP('新規登録用（本体）'!U444,※編集不可※選択項目!$P$42:$R$46,3,TRUE),AS444)</f>
        <v/>
      </c>
      <c r="AS444" s="224" t="str">
        <f>IF(BR444=※編集不可※選択項目!$L$48,VLOOKUP('新規登録用（本体）'!U444,※編集不可※選択項目!$P$47:$R$51,3,TRUE),"")</f>
        <v/>
      </c>
      <c r="AT444" s="225">
        <f>IFERROR(VLOOKUP(Y444&amp;G444&amp;H444,※編集不可※選択項目!X:Y,2,FALSE),0)</f>
        <v>0</v>
      </c>
      <c r="AU444" s="224">
        <f t="shared" si="162"/>
        <v>0</v>
      </c>
      <c r="AV444" s="224">
        <f>IFERROR(INDEX(※編集不可※選択項目!$S$3:$S$51,MATCH(BQ444,※編集不可※選択項目!$T$3:$T$51,0)),0)</f>
        <v>0</v>
      </c>
      <c r="AW444" s="224" t="str">
        <f t="shared" si="169"/>
        <v/>
      </c>
      <c r="AX444" s="224" t="str">
        <f>IF(BR444=※編集不可※選択項目!$L$3,VLOOKUP('新規登録用（本体）'!U444,※編集不可※選択項目!$P$2:$S$13,4,TRUE),AY444)</f>
        <v/>
      </c>
      <c r="AY444" s="224" t="str">
        <f>IF(BR444=※編集不可※選択項目!$L$15,VLOOKUP('新規登録用（本体）'!U444,※編集不可※選択項目!$P$14:$S$25,4,TRUE),AZ444)</f>
        <v/>
      </c>
      <c r="AZ444" s="224" t="str">
        <f>IF(BR444=※編集不可※選択項目!$L$27,VLOOKUP('新規登録用（本体）'!U444,※編集不可※選択項目!$P$26:$S$41,4,TRUE),BA444)</f>
        <v/>
      </c>
      <c r="BA444" s="224" t="str">
        <f>IF(BR444=※編集不可※選択項目!$L$43,VLOOKUP('新規登録用（本体）'!U444,※編集不可※選択項目!$P$42:$S$46,4,TRUE),BB444)</f>
        <v/>
      </c>
      <c r="BB444" s="224" t="str">
        <f>IF(BR444=※編集不可※選択項目!$L$48,VLOOKUP('新規登録用（本体）'!U444,※編集不可※選択項目!$P$47:$S$51,4,TRUE),"")</f>
        <v/>
      </c>
      <c r="BC444" s="225">
        <f>IFERROR(VLOOKUP(Y444&amp;G444&amp;H444,※編集不可※選択項目!X:Y,2,FALSE),0)</f>
        <v>0</v>
      </c>
      <c r="BD444" s="225">
        <f t="shared" si="163"/>
        <v>0</v>
      </c>
      <c r="BE444" s="225"/>
      <c r="BF444" s="225"/>
      <c r="BG444" s="225"/>
      <c r="BH444" s="225" t="str">
        <f t="shared" si="170"/>
        <v/>
      </c>
      <c r="BI444" s="226">
        <f t="shared" si="171"/>
        <v>0</v>
      </c>
      <c r="BJ444" s="226">
        <f t="shared" si="172"/>
        <v>0</v>
      </c>
      <c r="BK444" s="262">
        <f t="shared" si="166"/>
        <v>0</v>
      </c>
      <c r="BL444" s="226">
        <f t="shared" si="155"/>
        <v>0</v>
      </c>
      <c r="BM444" s="226" t="str">
        <f t="shared" si="173"/>
        <v/>
      </c>
      <c r="BN444" s="227">
        <f t="shared" si="174"/>
        <v>0</v>
      </c>
      <c r="BO444" s="227">
        <f t="shared" si="156"/>
        <v>0</v>
      </c>
      <c r="BP444" s="208" t="str">
        <f t="shared" si="157"/>
        <v>＜従来枠＞0 ＜トップ性能枠＞0</v>
      </c>
      <c r="BQ444" s="208" t="str">
        <f>'新規登録用（本体）'!G444&amp;'新規登録用（本体）'!H444&amp;'新規登録用（本体）'!I444</f>
        <v/>
      </c>
      <c r="BR444" s="126" t="str">
        <f t="shared" si="175"/>
        <v/>
      </c>
      <c r="BS444" s="208" t="str">
        <f t="shared" si="176"/>
        <v/>
      </c>
      <c r="BT444" s="227">
        <f t="shared" si="164"/>
        <v>0</v>
      </c>
    </row>
    <row r="445" spans="1:72" s="208" customFormat="1" ht="25.35" customHeight="1" x14ac:dyDescent="0.2">
      <c r="A445" s="210">
        <f t="shared" si="158"/>
        <v>434</v>
      </c>
      <c r="B445" s="171" t="str">
        <f t="shared" si="154"/>
        <v/>
      </c>
      <c r="C445" s="44"/>
      <c r="D445" s="17" t="str">
        <f t="shared" si="159"/>
        <v/>
      </c>
      <c r="E445" s="17" t="str">
        <f t="shared" si="160"/>
        <v/>
      </c>
      <c r="F445" s="97"/>
      <c r="G445" s="16"/>
      <c r="H445" s="15"/>
      <c r="I445" s="17" t="str">
        <f>IF(OR(G445="",H445="",U445=""),"",IFERROR(VLOOKUP(G445&amp;H445&amp;U445,※編集不可※選択項目!$M$3:$R$51,5,FALSE),"該当なし"))</f>
        <v/>
      </c>
      <c r="J445" s="97"/>
      <c r="K445" s="15"/>
      <c r="L445" s="248"/>
      <c r="M445" s="15"/>
      <c r="N445" s="97"/>
      <c r="O445" s="97"/>
      <c r="P445" s="97"/>
      <c r="Q445" s="97"/>
      <c r="R445" s="97"/>
      <c r="S445" s="18" t="str">
        <f t="shared" si="167"/>
        <v/>
      </c>
      <c r="T445" s="15"/>
      <c r="U445" s="15"/>
      <c r="V445" s="15"/>
      <c r="W445" s="15"/>
      <c r="X445" s="15"/>
      <c r="Y445" s="15"/>
      <c r="Z445" s="16"/>
      <c r="AA445" s="16"/>
      <c r="AB445" s="101" t="str">
        <f>IF($C445&lt;&gt;"",※編集不可※選択項目!$J$2,"")</f>
        <v/>
      </c>
      <c r="AC445" s="23"/>
      <c r="AD445" s="97"/>
      <c r="AE445" s="99"/>
      <c r="AF445" s="201" t="str">
        <f t="shared" si="165"/>
        <v>-</v>
      </c>
      <c r="AG445" s="219"/>
      <c r="AH445" s="220"/>
      <c r="AI445" s="121" t="str">
        <f t="shared" si="161"/>
        <v/>
      </c>
      <c r="AJ445" s="221"/>
      <c r="AK445" s="222"/>
      <c r="AL445" s="223"/>
      <c r="AM445" s="224">
        <f>IFERROR(INDEX(※編集不可※選択項目!$R$3:$R$51,MATCH(BQ445,※編集不可※選択項目!$T$3:$T$51,0)),0)</f>
        <v>0</v>
      </c>
      <c r="AN445" s="224" t="str">
        <f t="shared" si="168"/>
        <v/>
      </c>
      <c r="AO445" s="224" t="str">
        <f>IF(BR445=※編集不可※選択項目!$L$3,VLOOKUP('新規登録用（本体）'!U445,※編集不可※選択項目!$P$2:$R$13,3,TRUE),AP445)</f>
        <v/>
      </c>
      <c r="AP445" s="224" t="str">
        <f>IF(BR445=※編集不可※選択項目!$L$15,VLOOKUP('新規登録用（本体）'!U445,※編集不可※選択項目!$P$14:$R$25,3,TRUE),AQ445)</f>
        <v/>
      </c>
      <c r="AQ445" s="224" t="str">
        <f>IF(BR445=※編集不可※選択項目!$L$27,VLOOKUP('新規登録用（本体）'!U445,※編集不可※選択項目!$P$26:$R$41,3,TRUE),AR445)</f>
        <v/>
      </c>
      <c r="AR445" s="224" t="str">
        <f>IF(BR445=※編集不可※選択項目!$L$43,VLOOKUP('新規登録用（本体）'!U445,※編集不可※選択項目!$P$42:$R$46,3,TRUE),AS445)</f>
        <v/>
      </c>
      <c r="AS445" s="224" t="str">
        <f>IF(BR445=※編集不可※選択項目!$L$48,VLOOKUP('新規登録用（本体）'!U445,※編集不可※選択項目!$P$47:$R$51,3,TRUE),"")</f>
        <v/>
      </c>
      <c r="AT445" s="225">
        <f>IFERROR(VLOOKUP(Y445&amp;G445&amp;H445,※編集不可※選択項目!X:Y,2,FALSE),0)</f>
        <v>0</v>
      </c>
      <c r="AU445" s="224">
        <f t="shared" si="162"/>
        <v>0</v>
      </c>
      <c r="AV445" s="224">
        <f>IFERROR(INDEX(※編集不可※選択項目!$S$3:$S$51,MATCH(BQ445,※編集不可※選択項目!$T$3:$T$51,0)),0)</f>
        <v>0</v>
      </c>
      <c r="AW445" s="224" t="str">
        <f t="shared" si="169"/>
        <v/>
      </c>
      <c r="AX445" s="224" t="str">
        <f>IF(BR445=※編集不可※選択項目!$L$3,VLOOKUP('新規登録用（本体）'!U445,※編集不可※選択項目!$P$2:$S$13,4,TRUE),AY445)</f>
        <v/>
      </c>
      <c r="AY445" s="224" t="str">
        <f>IF(BR445=※編集不可※選択項目!$L$15,VLOOKUP('新規登録用（本体）'!U445,※編集不可※選択項目!$P$14:$S$25,4,TRUE),AZ445)</f>
        <v/>
      </c>
      <c r="AZ445" s="224" t="str">
        <f>IF(BR445=※編集不可※選択項目!$L$27,VLOOKUP('新規登録用（本体）'!U445,※編集不可※選択項目!$P$26:$S$41,4,TRUE),BA445)</f>
        <v/>
      </c>
      <c r="BA445" s="224" t="str">
        <f>IF(BR445=※編集不可※選択項目!$L$43,VLOOKUP('新規登録用（本体）'!U445,※編集不可※選択項目!$P$42:$S$46,4,TRUE),BB445)</f>
        <v/>
      </c>
      <c r="BB445" s="224" t="str">
        <f>IF(BR445=※編集不可※選択項目!$L$48,VLOOKUP('新規登録用（本体）'!U445,※編集不可※選択項目!$P$47:$S$51,4,TRUE),"")</f>
        <v/>
      </c>
      <c r="BC445" s="225">
        <f>IFERROR(VLOOKUP(Y445&amp;G445&amp;H445,※編集不可※選択項目!X:Y,2,FALSE),0)</f>
        <v>0</v>
      </c>
      <c r="BD445" s="225">
        <f t="shared" si="163"/>
        <v>0</v>
      </c>
      <c r="BE445" s="225"/>
      <c r="BF445" s="225"/>
      <c r="BG445" s="225"/>
      <c r="BH445" s="225" t="str">
        <f t="shared" si="170"/>
        <v/>
      </c>
      <c r="BI445" s="226">
        <f t="shared" si="171"/>
        <v>0</v>
      </c>
      <c r="BJ445" s="226">
        <f t="shared" si="172"/>
        <v>0</v>
      </c>
      <c r="BK445" s="262">
        <f t="shared" si="166"/>
        <v>0</v>
      </c>
      <c r="BL445" s="226">
        <f t="shared" si="155"/>
        <v>0</v>
      </c>
      <c r="BM445" s="226" t="str">
        <f t="shared" si="173"/>
        <v/>
      </c>
      <c r="BN445" s="227">
        <f t="shared" si="174"/>
        <v>0</v>
      </c>
      <c r="BO445" s="227">
        <f t="shared" si="156"/>
        <v>0</v>
      </c>
      <c r="BP445" s="208" t="str">
        <f t="shared" si="157"/>
        <v>＜従来枠＞0 ＜トップ性能枠＞0</v>
      </c>
      <c r="BQ445" s="208" t="str">
        <f>'新規登録用（本体）'!G445&amp;'新規登録用（本体）'!H445&amp;'新規登録用（本体）'!I445</f>
        <v/>
      </c>
      <c r="BR445" s="126" t="str">
        <f t="shared" si="175"/>
        <v/>
      </c>
      <c r="BS445" s="208" t="str">
        <f t="shared" si="176"/>
        <v/>
      </c>
      <c r="BT445" s="227">
        <f t="shared" si="164"/>
        <v>0</v>
      </c>
    </row>
    <row r="446" spans="1:72" s="208" customFormat="1" ht="25.35" customHeight="1" x14ac:dyDescent="0.2">
      <c r="A446" s="210">
        <f t="shared" si="158"/>
        <v>435</v>
      </c>
      <c r="B446" s="171" t="str">
        <f t="shared" si="154"/>
        <v/>
      </c>
      <c r="C446" s="44"/>
      <c r="D446" s="17" t="str">
        <f t="shared" si="159"/>
        <v/>
      </c>
      <c r="E446" s="17" t="str">
        <f t="shared" si="160"/>
        <v/>
      </c>
      <c r="F446" s="97"/>
      <c r="G446" s="16"/>
      <c r="H446" s="15"/>
      <c r="I446" s="17" t="str">
        <f>IF(OR(G446="",H446="",U446=""),"",IFERROR(VLOOKUP(G446&amp;H446&amp;U446,※編集不可※選択項目!$M$3:$R$51,5,FALSE),"該当なし"))</f>
        <v/>
      </c>
      <c r="J446" s="97"/>
      <c r="K446" s="15"/>
      <c r="L446" s="248"/>
      <c r="M446" s="15"/>
      <c r="N446" s="97"/>
      <c r="O446" s="97"/>
      <c r="P446" s="97"/>
      <c r="Q446" s="97"/>
      <c r="R446" s="97"/>
      <c r="S446" s="18" t="str">
        <f t="shared" si="167"/>
        <v/>
      </c>
      <c r="T446" s="15"/>
      <c r="U446" s="15"/>
      <c r="V446" s="15"/>
      <c r="W446" s="15"/>
      <c r="X446" s="15"/>
      <c r="Y446" s="15"/>
      <c r="Z446" s="16"/>
      <c r="AA446" s="16"/>
      <c r="AB446" s="101" t="str">
        <f>IF($C446&lt;&gt;"",※編集不可※選択項目!$J$2,"")</f>
        <v/>
      </c>
      <c r="AC446" s="23"/>
      <c r="AD446" s="97"/>
      <c r="AE446" s="99"/>
      <c r="AF446" s="201" t="str">
        <f t="shared" si="165"/>
        <v>-</v>
      </c>
      <c r="AG446" s="219"/>
      <c r="AH446" s="220"/>
      <c r="AI446" s="121" t="str">
        <f t="shared" si="161"/>
        <v/>
      </c>
      <c r="AJ446" s="221"/>
      <c r="AK446" s="222"/>
      <c r="AL446" s="223"/>
      <c r="AM446" s="224">
        <f>IFERROR(INDEX(※編集不可※選択項目!$R$3:$R$51,MATCH(BQ446,※編集不可※選択項目!$T$3:$T$51,0)),0)</f>
        <v>0</v>
      </c>
      <c r="AN446" s="224" t="str">
        <f t="shared" si="168"/>
        <v/>
      </c>
      <c r="AO446" s="224" t="str">
        <f>IF(BR446=※編集不可※選択項目!$L$3,VLOOKUP('新規登録用（本体）'!U446,※編集不可※選択項目!$P$2:$R$13,3,TRUE),AP446)</f>
        <v/>
      </c>
      <c r="AP446" s="224" t="str">
        <f>IF(BR446=※編集不可※選択項目!$L$15,VLOOKUP('新規登録用（本体）'!U446,※編集不可※選択項目!$P$14:$R$25,3,TRUE),AQ446)</f>
        <v/>
      </c>
      <c r="AQ446" s="224" t="str">
        <f>IF(BR446=※編集不可※選択項目!$L$27,VLOOKUP('新規登録用（本体）'!U446,※編集不可※選択項目!$P$26:$R$41,3,TRUE),AR446)</f>
        <v/>
      </c>
      <c r="AR446" s="224" t="str">
        <f>IF(BR446=※編集不可※選択項目!$L$43,VLOOKUP('新規登録用（本体）'!U446,※編集不可※選択項目!$P$42:$R$46,3,TRUE),AS446)</f>
        <v/>
      </c>
      <c r="AS446" s="224" t="str">
        <f>IF(BR446=※編集不可※選択項目!$L$48,VLOOKUP('新規登録用（本体）'!U446,※編集不可※選択項目!$P$47:$R$51,3,TRUE),"")</f>
        <v/>
      </c>
      <c r="AT446" s="225">
        <f>IFERROR(VLOOKUP(Y446&amp;G446&amp;H446,※編集不可※選択項目!X:Y,2,FALSE),0)</f>
        <v>0</v>
      </c>
      <c r="AU446" s="224">
        <f t="shared" si="162"/>
        <v>0</v>
      </c>
      <c r="AV446" s="224">
        <f>IFERROR(INDEX(※編集不可※選択項目!$S$3:$S$51,MATCH(BQ446,※編集不可※選択項目!$T$3:$T$51,0)),0)</f>
        <v>0</v>
      </c>
      <c r="AW446" s="224" t="str">
        <f t="shared" si="169"/>
        <v/>
      </c>
      <c r="AX446" s="224" t="str">
        <f>IF(BR446=※編集不可※選択項目!$L$3,VLOOKUP('新規登録用（本体）'!U446,※編集不可※選択項目!$P$2:$S$13,4,TRUE),AY446)</f>
        <v/>
      </c>
      <c r="AY446" s="224" t="str">
        <f>IF(BR446=※編集不可※選択項目!$L$15,VLOOKUP('新規登録用（本体）'!U446,※編集不可※選択項目!$P$14:$S$25,4,TRUE),AZ446)</f>
        <v/>
      </c>
      <c r="AZ446" s="224" t="str">
        <f>IF(BR446=※編集不可※選択項目!$L$27,VLOOKUP('新規登録用（本体）'!U446,※編集不可※選択項目!$P$26:$S$41,4,TRUE),BA446)</f>
        <v/>
      </c>
      <c r="BA446" s="224" t="str">
        <f>IF(BR446=※編集不可※選択項目!$L$43,VLOOKUP('新規登録用（本体）'!U446,※編集不可※選択項目!$P$42:$S$46,4,TRUE),BB446)</f>
        <v/>
      </c>
      <c r="BB446" s="224" t="str">
        <f>IF(BR446=※編集不可※選択項目!$L$48,VLOOKUP('新規登録用（本体）'!U446,※編集不可※選択項目!$P$47:$S$51,4,TRUE),"")</f>
        <v/>
      </c>
      <c r="BC446" s="225">
        <f>IFERROR(VLOOKUP(Y446&amp;G446&amp;H446,※編集不可※選択項目!X:Y,2,FALSE),0)</f>
        <v>0</v>
      </c>
      <c r="BD446" s="225">
        <f t="shared" si="163"/>
        <v>0</v>
      </c>
      <c r="BE446" s="225"/>
      <c r="BF446" s="225"/>
      <c r="BG446" s="225"/>
      <c r="BH446" s="225" t="str">
        <f t="shared" si="170"/>
        <v/>
      </c>
      <c r="BI446" s="226">
        <f t="shared" si="171"/>
        <v>0</v>
      </c>
      <c r="BJ446" s="226">
        <f t="shared" si="172"/>
        <v>0</v>
      </c>
      <c r="BK446" s="262">
        <f t="shared" si="166"/>
        <v>0</v>
      </c>
      <c r="BL446" s="226">
        <f t="shared" si="155"/>
        <v>0</v>
      </c>
      <c r="BM446" s="226" t="str">
        <f t="shared" si="173"/>
        <v/>
      </c>
      <c r="BN446" s="227">
        <f t="shared" si="174"/>
        <v>0</v>
      </c>
      <c r="BO446" s="227">
        <f t="shared" si="156"/>
        <v>0</v>
      </c>
      <c r="BP446" s="208" t="str">
        <f t="shared" si="157"/>
        <v>＜従来枠＞0 ＜トップ性能枠＞0</v>
      </c>
      <c r="BQ446" s="208" t="str">
        <f>'新規登録用（本体）'!G446&amp;'新規登録用（本体）'!H446&amp;'新規登録用（本体）'!I446</f>
        <v/>
      </c>
      <c r="BR446" s="126" t="str">
        <f t="shared" si="175"/>
        <v/>
      </c>
      <c r="BS446" s="208" t="str">
        <f t="shared" si="176"/>
        <v/>
      </c>
      <c r="BT446" s="227">
        <f t="shared" si="164"/>
        <v>0</v>
      </c>
    </row>
    <row r="447" spans="1:72" s="208" customFormat="1" ht="25.35" customHeight="1" x14ac:dyDescent="0.2">
      <c r="A447" s="210">
        <f t="shared" si="158"/>
        <v>436</v>
      </c>
      <c r="B447" s="171" t="str">
        <f t="shared" si="154"/>
        <v/>
      </c>
      <c r="C447" s="44"/>
      <c r="D447" s="17" t="str">
        <f t="shared" si="159"/>
        <v/>
      </c>
      <c r="E447" s="17" t="str">
        <f t="shared" si="160"/>
        <v/>
      </c>
      <c r="F447" s="97"/>
      <c r="G447" s="16"/>
      <c r="H447" s="15"/>
      <c r="I447" s="17" t="str">
        <f>IF(OR(G447="",H447="",U447=""),"",IFERROR(VLOOKUP(G447&amp;H447&amp;U447,※編集不可※選択項目!$M$3:$R$51,5,FALSE),"該当なし"))</f>
        <v/>
      </c>
      <c r="J447" s="97"/>
      <c r="K447" s="15"/>
      <c r="L447" s="248"/>
      <c r="M447" s="15"/>
      <c r="N447" s="97"/>
      <c r="O447" s="97"/>
      <c r="P447" s="97"/>
      <c r="Q447" s="97"/>
      <c r="R447" s="97"/>
      <c r="S447" s="18" t="str">
        <f t="shared" si="167"/>
        <v/>
      </c>
      <c r="T447" s="15"/>
      <c r="U447" s="15"/>
      <c r="V447" s="15"/>
      <c r="W447" s="15"/>
      <c r="X447" s="15"/>
      <c r="Y447" s="15"/>
      <c r="Z447" s="16"/>
      <c r="AA447" s="16"/>
      <c r="AB447" s="101" t="str">
        <f>IF($C447&lt;&gt;"",※編集不可※選択項目!$J$2,"")</f>
        <v/>
      </c>
      <c r="AC447" s="23"/>
      <c r="AD447" s="97"/>
      <c r="AE447" s="99"/>
      <c r="AF447" s="201" t="str">
        <f t="shared" si="165"/>
        <v>-</v>
      </c>
      <c r="AG447" s="219"/>
      <c r="AH447" s="220"/>
      <c r="AI447" s="121" t="str">
        <f t="shared" si="161"/>
        <v/>
      </c>
      <c r="AJ447" s="221"/>
      <c r="AK447" s="222"/>
      <c r="AL447" s="223"/>
      <c r="AM447" s="224">
        <f>IFERROR(INDEX(※編集不可※選択項目!$R$3:$R$51,MATCH(BQ447,※編集不可※選択項目!$T$3:$T$51,0)),0)</f>
        <v>0</v>
      </c>
      <c r="AN447" s="224" t="str">
        <f t="shared" si="168"/>
        <v/>
      </c>
      <c r="AO447" s="224" t="str">
        <f>IF(BR447=※編集不可※選択項目!$L$3,VLOOKUP('新規登録用（本体）'!U447,※編集不可※選択項目!$P$2:$R$13,3,TRUE),AP447)</f>
        <v/>
      </c>
      <c r="AP447" s="224" t="str">
        <f>IF(BR447=※編集不可※選択項目!$L$15,VLOOKUP('新規登録用（本体）'!U447,※編集不可※選択項目!$P$14:$R$25,3,TRUE),AQ447)</f>
        <v/>
      </c>
      <c r="AQ447" s="224" t="str">
        <f>IF(BR447=※編集不可※選択項目!$L$27,VLOOKUP('新規登録用（本体）'!U447,※編集不可※選択項目!$P$26:$R$41,3,TRUE),AR447)</f>
        <v/>
      </c>
      <c r="AR447" s="224" t="str">
        <f>IF(BR447=※編集不可※選択項目!$L$43,VLOOKUP('新規登録用（本体）'!U447,※編集不可※選択項目!$P$42:$R$46,3,TRUE),AS447)</f>
        <v/>
      </c>
      <c r="AS447" s="224" t="str">
        <f>IF(BR447=※編集不可※選択項目!$L$48,VLOOKUP('新規登録用（本体）'!U447,※編集不可※選択項目!$P$47:$R$51,3,TRUE),"")</f>
        <v/>
      </c>
      <c r="AT447" s="225">
        <f>IFERROR(VLOOKUP(Y447&amp;G447&amp;H447,※編集不可※選択項目!X:Y,2,FALSE),0)</f>
        <v>0</v>
      </c>
      <c r="AU447" s="224">
        <f t="shared" si="162"/>
        <v>0</v>
      </c>
      <c r="AV447" s="224">
        <f>IFERROR(INDEX(※編集不可※選択項目!$S$3:$S$51,MATCH(BQ447,※編集不可※選択項目!$T$3:$T$51,0)),0)</f>
        <v>0</v>
      </c>
      <c r="AW447" s="224" t="str">
        <f t="shared" si="169"/>
        <v/>
      </c>
      <c r="AX447" s="224" t="str">
        <f>IF(BR447=※編集不可※選択項目!$L$3,VLOOKUP('新規登録用（本体）'!U447,※編集不可※選択項目!$P$2:$S$13,4,TRUE),AY447)</f>
        <v/>
      </c>
      <c r="AY447" s="224" t="str">
        <f>IF(BR447=※編集不可※選択項目!$L$15,VLOOKUP('新規登録用（本体）'!U447,※編集不可※選択項目!$P$14:$S$25,4,TRUE),AZ447)</f>
        <v/>
      </c>
      <c r="AZ447" s="224" t="str">
        <f>IF(BR447=※編集不可※選択項目!$L$27,VLOOKUP('新規登録用（本体）'!U447,※編集不可※選択項目!$P$26:$S$41,4,TRUE),BA447)</f>
        <v/>
      </c>
      <c r="BA447" s="224" t="str">
        <f>IF(BR447=※編集不可※選択項目!$L$43,VLOOKUP('新規登録用（本体）'!U447,※編集不可※選択項目!$P$42:$S$46,4,TRUE),BB447)</f>
        <v/>
      </c>
      <c r="BB447" s="224" t="str">
        <f>IF(BR447=※編集不可※選択項目!$L$48,VLOOKUP('新規登録用（本体）'!U447,※編集不可※選択項目!$P$47:$S$51,4,TRUE),"")</f>
        <v/>
      </c>
      <c r="BC447" s="225">
        <f>IFERROR(VLOOKUP(Y447&amp;G447&amp;H447,※編集不可※選択項目!X:Y,2,FALSE),0)</f>
        <v>0</v>
      </c>
      <c r="BD447" s="225">
        <f t="shared" si="163"/>
        <v>0</v>
      </c>
      <c r="BE447" s="225"/>
      <c r="BF447" s="225"/>
      <c r="BG447" s="225"/>
      <c r="BH447" s="225" t="str">
        <f t="shared" si="170"/>
        <v/>
      </c>
      <c r="BI447" s="226">
        <f t="shared" si="171"/>
        <v>0</v>
      </c>
      <c r="BJ447" s="226">
        <f t="shared" si="172"/>
        <v>0</v>
      </c>
      <c r="BK447" s="262">
        <f t="shared" si="166"/>
        <v>0</v>
      </c>
      <c r="BL447" s="226">
        <f t="shared" si="155"/>
        <v>0</v>
      </c>
      <c r="BM447" s="226" t="str">
        <f t="shared" si="173"/>
        <v/>
      </c>
      <c r="BN447" s="227">
        <f t="shared" si="174"/>
        <v>0</v>
      </c>
      <c r="BO447" s="227">
        <f t="shared" si="156"/>
        <v>0</v>
      </c>
      <c r="BP447" s="208" t="str">
        <f t="shared" si="157"/>
        <v>＜従来枠＞0 ＜トップ性能枠＞0</v>
      </c>
      <c r="BQ447" s="208" t="str">
        <f>'新規登録用（本体）'!G447&amp;'新規登録用（本体）'!H447&amp;'新規登録用（本体）'!I447</f>
        <v/>
      </c>
      <c r="BR447" s="126" t="str">
        <f t="shared" si="175"/>
        <v/>
      </c>
      <c r="BS447" s="208" t="str">
        <f t="shared" si="176"/>
        <v/>
      </c>
      <c r="BT447" s="227">
        <f t="shared" si="164"/>
        <v>0</v>
      </c>
    </row>
    <row r="448" spans="1:72" s="208" customFormat="1" ht="25.35" customHeight="1" x14ac:dyDescent="0.2">
      <c r="A448" s="210">
        <f t="shared" si="158"/>
        <v>437</v>
      </c>
      <c r="B448" s="171" t="str">
        <f t="shared" si="154"/>
        <v/>
      </c>
      <c r="C448" s="44"/>
      <c r="D448" s="17" t="str">
        <f t="shared" si="159"/>
        <v/>
      </c>
      <c r="E448" s="17" t="str">
        <f t="shared" si="160"/>
        <v/>
      </c>
      <c r="F448" s="97"/>
      <c r="G448" s="16"/>
      <c r="H448" s="15"/>
      <c r="I448" s="17" t="str">
        <f>IF(OR(G448="",H448="",U448=""),"",IFERROR(VLOOKUP(G448&amp;H448&amp;U448,※編集不可※選択項目!$M$3:$R$51,5,FALSE),"該当なし"))</f>
        <v/>
      </c>
      <c r="J448" s="97"/>
      <c r="K448" s="15"/>
      <c r="L448" s="248"/>
      <c r="M448" s="15"/>
      <c r="N448" s="97"/>
      <c r="O448" s="97"/>
      <c r="P448" s="97"/>
      <c r="Q448" s="97"/>
      <c r="R448" s="97"/>
      <c r="S448" s="18" t="str">
        <f t="shared" si="167"/>
        <v/>
      </c>
      <c r="T448" s="15"/>
      <c r="U448" s="15"/>
      <c r="V448" s="15"/>
      <c r="W448" s="15"/>
      <c r="X448" s="15"/>
      <c r="Y448" s="15"/>
      <c r="Z448" s="16"/>
      <c r="AA448" s="16"/>
      <c r="AB448" s="101" t="str">
        <f>IF($C448&lt;&gt;"",※編集不可※選択項目!$J$2,"")</f>
        <v/>
      </c>
      <c r="AC448" s="23"/>
      <c r="AD448" s="97"/>
      <c r="AE448" s="99"/>
      <c r="AF448" s="201" t="str">
        <f t="shared" si="165"/>
        <v>-</v>
      </c>
      <c r="AG448" s="219"/>
      <c r="AH448" s="220"/>
      <c r="AI448" s="121" t="str">
        <f t="shared" si="161"/>
        <v/>
      </c>
      <c r="AJ448" s="221"/>
      <c r="AK448" s="222"/>
      <c r="AL448" s="223"/>
      <c r="AM448" s="224">
        <f>IFERROR(INDEX(※編集不可※選択項目!$R$3:$R$51,MATCH(BQ448,※編集不可※選択項目!$T$3:$T$51,0)),0)</f>
        <v>0</v>
      </c>
      <c r="AN448" s="224" t="str">
        <f t="shared" si="168"/>
        <v/>
      </c>
      <c r="AO448" s="224" t="str">
        <f>IF(BR448=※編集不可※選択項目!$L$3,VLOOKUP('新規登録用（本体）'!U448,※編集不可※選択項目!$P$2:$R$13,3,TRUE),AP448)</f>
        <v/>
      </c>
      <c r="AP448" s="224" t="str">
        <f>IF(BR448=※編集不可※選択項目!$L$15,VLOOKUP('新規登録用（本体）'!U448,※編集不可※選択項目!$P$14:$R$25,3,TRUE),AQ448)</f>
        <v/>
      </c>
      <c r="AQ448" s="224" t="str">
        <f>IF(BR448=※編集不可※選択項目!$L$27,VLOOKUP('新規登録用（本体）'!U448,※編集不可※選択項目!$P$26:$R$41,3,TRUE),AR448)</f>
        <v/>
      </c>
      <c r="AR448" s="224" t="str">
        <f>IF(BR448=※編集不可※選択項目!$L$43,VLOOKUP('新規登録用（本体）'!U448,※編集不可※選択項目!$P$42:$R$46,3,TRUE),AS448)</f>
        <v/>
      </c>
      <c r="AS448" s="224" t="str">
        <f>IF(BR448=※編集不可※選択項目!$L$48,VLOOKUP('新規登録用（本体）'!U448,※編集不可※選択項目!$P$47:$R$51,3,TRUE),"")</f>
        <v/>
      </c>
      <c r="AT448" s="225">
        <f>IFERROR(VLOOKUP(Y448&amp;G448&amp;H448,※編集不可※選択項目!X:Y,2,FALSE),0)</f>
        <v>0</v>
      </c>
      <c r="AU448" s="224">
        <f t="shared" si="162"/>
        <v>0</v>
      </c>
      <c r="AV448" s="224">
        <f>IFERROR(INDEX(※編集不可※選択項目!$S$3:$S$51,MATCH(BQ448,※編集不可※選択項目!$T$3:$T$51,0)),0)</f>
        <v>0</v>
      </c>
      <c r="AW448" s="224" t="str">
        <f t="shared" si="169"/>
        <v/>
      </c>
      <c r="AX448" s="224" t="str">
        <f>IF(BR448=※編集不可※選択項目!$L$3,VLOOKUP('新規登録用（本体）'!U448,※編集不可※選択項目!$P$2:$S$13,4,TRUE),AY448)</f>
        <v/>
      </c>
      <c r="AY448" s="224" t="str">
        <f>IF(BR448=※編集不可※選択項目!$L$15,VLOOKUP('新規登録用（本体）'!U448,※編集不可※選択項目!$P$14:$S$25,4,TRUE),AZ448)</f>
        <v/>
      </c>
      <c r="AZ448" s="224" t="str">
        <f>IF(BR448=※編集不可※選択項目!$L$27,VLOOKUP('新規登録用（本体）'!U448,※編集不可※選択項目!$P$26:$S$41,4,TRUE),BA448)</f>
        <v/>
      </c>
      <c r="BA448" s="224" t="str">
        <f>IF(BR448=※編集不可※選択項目!$L$43,VLOOKUP('新規登録用（本体）'!U448,※編集不可※選択項目!$P$42:$S$46,4,TRUE),BB448)</f>
        <v/>
      </c>
      <c r="BB448" s="224" t="str">
        <f>IF(BR448=※編集不可※選択項目!$L$48,VLOOKUP('新規登録用（本体）'!U448,※編集不可※選択項目!$P$47:$S$51,4,TRUE),"")</f>
        <v/>
      </c>
      <c r="BC448" s="225">
        <f>IFERROR(VLOOKUP(Y448&amp;G448&amp;H448,※編集不可※選択項目!X:Y,2,FALSE),0)</f>
        <v>0</v>
      </c>
      <c r="BD448" s="225">
        <f t="shared" si="163"/>
        <v>0</v>
      </c>
      <c r="BE448" s="225"/>
      <c r="BF448" s="225"/>
      <c r="BG448" s="225"/>
      <c r="BH448" s="225" t="str">
        <f t="shared" si="170"/>
        <v/>
      </c>
      <c r="BI448" s="226">
        <f t="shared" si="171"/>
        <v>0</v>
      </c>
      <c r="BJ448" s="226">
        <f t="shared" si="172"/>
        <v>0</v>
      </c>
      <c r="BK448" s="262">
        <f t="shared" si="166"/>
        <v>0</v>
      </c>
      <c r="BL448" s="226">
        <f t="shared" si="155"/>
        <v>0</v>
      </c>
      <c r="BM448" s="226" t="str">
        <f t="shared" si="173"/>
        <v/>
      </c>
      <c r="BN448" s="227">
        <f t="shared" si="174"/>
        <v>0</v>
      </c>
      <c r="BO448" s="227">
        <f t="shared" si="156"/>
        <v>0</v>
      </c>
      <c r="BP448" s="208" t="str">
        <f t="shared" si="157"/>
        <v>＜従来枠＞0 ＜トップ性能枠＞0</v>
      </c>
      <c r="BQ448" s="208" t="str">
        <f>'新規登録用（本体）'!G448&amp;'新規登録用（本体）'!H448&amp;'新規登録用（本体）'!I448</f>
        <v/>
      </c>
      <c r="BR448" s="126" t="str">
        <f t="shared" si="175"/>
        <v/>
      </c>
      <c r="BS448" s="208" t="str">
        <f t="shared" si="176"/>
        <v/>
      </c>
      <c r="BT448" s="227">
        <f t="shared" si="164"/>
        <v>0</v>
      </c>
    </row>
    <row r="449" spans="1:72" s="208" customFormat="1" ht="25.35" customHeight="1" x14ac:dyDescent="0.2">
      <c r="A449" s="210">
        <f t="shared" si="158"/>
        <v>438</v>
      </c>
      <c r="B449" s="171" t="str">
        <f t="shared" si="154"/>
        <v/>
      </c>
      <c r="C449" s="44"/>
      <c r="D449" s="17" t="str">
        <f t="shared" si="159"/>
        <v/>
      </c>
      <c r="E449" s="17" t="str">
        <f t="shared" si="160"/>
        <v/>
      </c>
      <c r="F449" s="97"/>
      <c r="G449" s="16"/>
      <c r="H449" s="15"/>
      <c r="I449" s="17" t="str">
        <f>IF(OR(G449="",H449="",U449=""),"",IFERROR(VLOOKUP(G449&amp;H449&amp;U449,※編集不可※選択項目!$M$3:$R$51,5,FALSE),"該当なし"))</f>
        <v/>
      </c>
      <c r="J449" s="97"/>
      <c r="K449" s="15"/>
      <c r="L449" s="248"/>
      <c r="M449" s="15"/>
      <c r="N449" s="97"/>
      <c r="O449" s="97"/>
      <c r="P449" s="97"/>
      <c r="Q449" s="97"/>
      <c r="R449" s="97"/>
      <c r="S449" s="18" t="str">
        <f t="shared" si="167"/>
        <v/>
      </c>
      <c r="T449" s="15"/>
      <c r="U449" s="15"/>
      <c r="V449" s="15"/>
      <c r="W449" s="15"/>
      <c r="X449" s="15"/>
      <c r="Y449" s="15"/>
      <c r="Z449" s="16"/>
      <c r="AA449" s="16"/>
      <c r="AB449" s="101" t="str">
        <f>IF($C449&lt;&gt;"",※編集不可※選択項目!$J$2,"")</f>
        <v/>
      </c>
      <c r="AC449" s="23"/>
      <c r="AD449" s="97"/>
      <c r="AE449" s="99"/>
      <c r="AF449" s="201" t="str">
        <f t="shared" si="165"/>
        <v>-</v>
      </c>
      <c r="AG449" s="219"/>
      <c r="AH449" s="220"/>
      <c r="AI449" s="121" t="str">
        <f t="shared" si="161"/>
        <v/>
      </c>
      <c r="AJ449" s="221"/>
      <c r="AK449" s="222"/>
      <c r="AL449" s="223"/>
      <c r="AM449" s="224">
        <f>IFERROR(INDEX(※編集不可※選択項目!$R$3:$R$51,MATCH(BQ449,※編集不可※選択項目!$T$3:$T$51,0)),0)</f>
        <v>0</v>
      </c>
      <c r="AN449" s="224" t="str">
        <f t="shared" si="168"/>
        <v/>
      </c>
      <c r="AO449" s="224" t="str">
        <f>IF(BR449=※編集不可※選択項目!$L$3,VLOOKUP('新規登録用（本体）'!U449,※編集不可※選択項目!$P$2:$R$13,3,TRUE),AP449)</f>
        <v/>
      </c>
      <c r="AP449" s="224" t="str">
        <f>IF(BR449=※編集不可※選択項目!$L$15,VLOOKUP('新規登録用（本体）'!U449,※編集不可※選択項目!$P$14:$R$25,3,TRUE),AQ449)</f>
        <v/>
      </c>
      <c r="AQ449" s="224" t="str">
        <f>IF(BR449=※編集不可※選択項目!$L$27,VLOOKUP('新規登録用（本体）'!U449,※編集不可※選択項目!$P$26:$R$41,3,TRUE),AR449)</f>
        <v/>
      </c>
      <c r="AR449" s="224" t="str">
        <f>IF(BR449=※編集不可※選択項目!$L$43,VLOOKUP('新規登録用（本体）'!U449,※編集不可※選択項目!$P$42:$R$46,3,TRUE),AS449)</f>
        <v/>
      </c>
      <c r="AS449" s="224" t="str">
        <f>IF(BR449=※編集不可※選択項目!$L$48,VLOOKUP('新規登録用（本体）'!U449,※編集不可※選択項目!$P$47:$R$51,3,TRUE),"")</f>
        <v/>
      </c>
      <c r="AT449" s="225">
        <f>IFERROR(VLOOKUP(Y449&amp;G449&amp;H449,※編集不可※選択項目!X:Y,2,FALSE),0)</f>
        <v>0</v>
      </c>
      <c r="AU449" s="224">
        <f t="shared" si="162"/>
        <v>0</v>
      </c>
      <c r="AV449" s="224">
        <f>IFERROR(INDEX(※編集不可※選択項目!$S$3:$S$51,MATCH(BQ449,※編集不可※選択項目!$T$3:$T$51,0)),0)</f>
        <v>0</v>
      </c>
      <c r="AW449" s="224" t="str">
        <f t="shared" si="169"/>
        <v/>
      </c>
      <c r="AX449" s="224" t="str">
        <f>IF(BR449=※編集不可※選択項目!$L$3,VLOOKUP('新規登録用（本体）'!U449,※編集不可※選択項目!$P$2:$S$13,4,TRUE),AY449)</f>
        <v/>
      </c>
      <c r="AY449" s="224" t="str">
        <f>IF(BR449=※編集不可※選択項目!$L$15,VLOOKUP('新規登録用（本体）'!U449,※編集不可※選択項目!$P$14:$S$25,4,TRUE),AZ449)</f>
        <v/>
      </c>
      <c r="AZ449" s="224" t="str">
        <f>IF(BR449=※編集不可※選択項目!$L$27,VLOOKUP('新規登録用（本体）'!U449,※編集不可※選択項目!$P$26:$S$41,4,TRUE),BA449)</f>
        <v/>
      </c>
      <c r="BA449" s="224" t="str">
        <f>IF(BR449=※編集不可※選択項目!$L$43,VLOOKUP('新規登録用（本体）'!U449,※編集不可※選択項目!$P$42:$S$46,4,TRUE),BB449)</f>
        <v/>
      </c>
      <c r="BB449" s="224" t="str">
        <f>IF(BR449=※編集不可※選択項目!$L$48,VLOOKUP('新規登録用（本体）'!U449,※編集不可※選択項目!$P$47:$S$51,4,TRUE),"")</f>
        <v/>
      </c>
      <c r="BC449" s="225">
        <f>IFERROR(VLOOKUP(Y449&amp;G449&amp;H449,※編集不可※選択項目!X:Y,2,FALSE),0)</f>
        <v>0</v>
      </c>
      <c r="BD449" s="225">
        <f t="shared" si="163"/>
        <v>0</v>
      </c>
      <c r="BE449" s="225"/>
      <c r="BF449" s="225"/>
      <c r="BG449" s="225"/>
      <c r="BH449" s="225" t="str">
        <f t="shared" si="170"/>
        <v/>
      </c>
      <c r="BI449" s="226">
        <f t="shared" si="171"/>
        <v>0</v>
      </c>
      <c r="BJ449" s="226">
        <f t="shared" si="172"/>
        <v>0</v>
      </c>
      <c r="BK449" s="262">
        <f t="shared" si="166"/>
        <v>0</v>
      </c>
      <c r="BL449" s="226">
        <f t="shared" si="155"/>
        <v>0</v>
      </c>
      <c r="BM449" s="226" t="str">
        <f t="shared" si="173"/>
        <v/>
      </c>
      <c r="BN449" s="227">
        <f t="shared" si="174"/>
        <v>0</v>
      </c>
      <c r="BO449" s="227">
        <f t="shared" si="156"/>
        <v>0</v>
      </c>
      <c r="BP449" s="208" t="str">
        <f t="shared" si="157"/>
        <v>＜従来枠＞0 ＜トップ性能枠＞0</v>
      </c>
      <c r="BQ449" s="208" t="str">
        <f>'新規登録用（本体）'!G449&amp;'新規登録用（本体）'!H449&amp;'新規登録用（本体）'!I449</f>
        <v/>
      </c>
      <c r="BR449" s="126" t="str">
        <f t="shared" si="175"/>
        <v/>
      </c>
      <c r="BS449" s="208" t="str">
        <f t="shared" si="176"/>
        <v/>
      </c>
      <c r="BT449" s="227">
        <f t="shared" si="164"/>
        <v>0</v>
      </c>
    </row>
    <row r="450" spans="1:72" s="208" customFormat="1" ht="25.35" customHeight="1" x14ac:dyDescent="0.2">
      <c r="A450" s="210">
        <f t="shared" si="158"/>
        <v>439</v>
      </c>
      <c r="B450" s="171" t="str">
        <f t="shared" si="154"/>
        <v/>
      </c>
      <c r="C450" s="44"/>
      <c r="D450" s="17" t="str">
        <f t="shared" si="159"/>
        <v/>
      </c>
      <c r="E450" s="17" t="str">
        <f t="shared" si="160"/>
        <v/>
      </c>
      <c r="F450" s="97"/>
      <c r="G450" s="16"/>
      <c r="H450" s="15"/>
      <c r="I450" s="17" t="str">
        <f>IF(OR(G450="",H450="",U450=""),"",IFERROR(VLOOKUP(G450&amp;H450&amp;U450,※編集不可※選択項目!$M$3:$R$51,5,FALSE),"該当なし"))</f>
        <v/>
      </c>
      <c r="J450" s="97"/>
      <c r="K450" s="15"/>
      <c r="L450" s="248"/>
      <c r="M450" s="15"/>
      <c r="N450" s="97"/>
      <c r="O450" s="97"/>
      <c r="P450" s="97"/>
      <c r="Q450" s="97"/>
      <c r="R450" s="97"/>
      <c r="S450" s="18" t="str">
        <f t="shared" si="167"/>
        <v/>
      </c>
      <c r="T450" s="15"/>
      <c r="U450" s="15"/>
      <c r="V450" s="15"/>
      <c r="W450" s="15"/>
      <c r="X450" s="15"/>
      <c r="Y450" s="15"/>
      <c r="Z450" s="16"/>
      <c r="AA450" s="16"/>
      <c r="AB450" s="101" t="str">
        <f>IF($C450&lt;&gt;"",※編集不可※選択項目!$J$2,"")</f>
        <v/>
      </c>
      <c r="AC450" s="23"/>
      <c r="AD450" s="97"/>
      <c r="AE450" s="99"/>
      <c r="AF450" s="201" t="str">
        <f t="shared" si="165"/>
        <v>-</v>
      </c>
      <c r="AG450" s="219"/>
      <c r="AH450" s="220"/>
      <c r="AI450" s="121" t="str">
        <f t="shared" si="161"/>
        <v/>
      </c>
      <c r="AJ450" s="221"/>
      <c r="AK450" s="222"/>
      <c r="AL450" s="223"/>
      <c r="AM450" s="224">
        <f>IFERROR(INDEX(※編集不可※選択項目!$R$3:$R$51,MATCH(BQ450,※編集不可※選択項目!$T$3:$T$51,0)),0)</f>
        <v>0</v>
      </c>
      <c r="AN450" s="224" t="str">
        <f t="shared" si="168"/>
        <v/>
      </c>
      <c r="AO450" s="224" t="str">
        <f>IF(BR450=※編集不可※選択項目!$L$3,VLOOKUP('新規登録用（本体）'!U450,※編集不可※選択項目!$P$2:$R$13,3,TRUE),AP450)</f>
        <v/>
      </c>
      <c r="AP450" s="224" t="str">
        <f>IF(BR450=※編集不可※選択項目!$L$15,VLOOKUP('新規登録用（本体）'!U450,※編集不可※選択項目!$P$14:$R$25,3,TRUE),AQ450)</f>
        <v/>
      </c>
      <c r="AQ450" s="224" t="str">
        <f>IF(BR450=※編集不可※選択項目!$L$27,VLOOKUP('新規登録用（本体）'!U450,※編集不可※選択項目!$P$26:$R$41,3,TRUE),AR450)</f>
        <v/>
      </c>
      <c r="AR450" s="224" t="str">
        <f>IF(BR450=※編集不可※選択項目!$L$43,VLOOKUP('新規登録用（本体）'!U450,※編集不可※選択項目!$P$42:$R$46,3,TRUE),AS450)</f>
        <v/>
      </c>
      <c r="AS450" s="224" t="str">
        <f>IF(BR450=※編集不可※選択項目!$L$48,VLOOKUP('新規登録用（本体）'!U450,※編集不可※選択項目!$P$47:$R$51,3,TRUE),"")</f>
        <v/>
      </c>
      <c r="AT450" s="225">
        <f>IFERROR(VLOOKUP(Y450&amp;G450&amp;H450,※編集不可※選択項目!X:Y,2,FALSE),0)</f>
        <v>0</v>
      </c>
      <c r="AU450" s="224">
        <f t="shared" si="162"/>
        <v>0</v>
      </c>
      <c r="AV450" s="224">
        <f>IFERROR(INDEX(※編集不可※選択項目!$S$3:$S$51,MATCH(BQ450,※編集不可※選択項目!$T$3:$T$51,0)),0)</f>
        <v>0</v>
      </c>
      <c r="AW450" s="224" t="str">
        <f t="shared" si="169"/>
        <v/>
      </c>
      <c r="AX450" s="224" t="str">
        <f>IF(BR450=※編集不可※選択項目!$L$3,VLOOKUP('新規登録用（本体）'!U450,※編集不可※選択項目!$P$2:$S$13,4,TRUE),AY450)</f>
        <v/>
      </c>
      <c r="AY450" s="224" t="str">
        <f>IF(BR450=※編集不可※選択項目!$L$15,VLOOKUP('新規登録用（本体）'!U450,※編集不可※選択項目!$P$14:$S$25,4,TRUE),AZ450)</f>
        <v/>
      </c>
      <c r="AZ450" s="224" t="str">
        <f>IF(BR450=※編集不可※選択項目!$L$27,VLOOKUP('新規登録用（本体）'!U450,※編集不可※選択項目!$P$26:$S$41,4,TRUE),BA450)</f>
        <v/>
      </c>
      <c r="BA450" s="224" t="str">
        <f>IF(BR450=※編集不可※選択項目!$L$43,VLOOKUP('新規登録用（本体）'!U450,※編集不可※選択項目!$P$42:$S$46,4,TRUE),BB450)</f>
        <v/>
      </c>
      <c r="BB450" s="224" t="str">
        <f>IF(BR450=※編集不可※選択項目!$L$48,VLOOKUP('新規登録用（本体）'!U450,※編集不可※選択項目!$P$47:$S$51,4,TRUE),"")</f>
        <v/>
      </c>
      <c r="BC450" s="225">
        <f>IFERROR(VLOOKUP(Y450&amp;G450&amp;H450,※編集不可※選択項目!X:Y,2,FALSE),0)</f>
        <v>0</v>
      </c>
      <c r="BD450" s="225">
        <f t="shared" si="163"/>
        <v>0</v>
      </c>
      <c r="BE450" s="225"/>
      <c r="BF450" s="225"/>
      <c r="BG450" s="225"/>
      <c r="BH450" s="225" t="str">
        <f t="shared" si="170"/>
        <v/>
      </c>
      <c r="BI450" s="226">
        <f t="shared" si="171"/>
        <v>0</v>
      </c>
      <c r="BJ450" s="226">
        <f t="shared" si="172"/>
        <v>0</v>
      </c>
      <c r="BK450" s="262">
        <f t="shared" si="166"/>
        <v>0</v>
      </c>
      <c r="BL450" s="226">
        <f t="shared" si="155"/>
        <v>0</v>
      </c>
      <c r="BM450" s="226" t="str">
        <f t="shared" si="173"/>
        <v/>
      </c>
      <c r="BN450" s="227">
        <f t="shared" si="174"/>
        <v>0</v>
      </c>
      <c r="BO450" s="227">
        <f t="shared" si="156"/>
        <v>0</v>
      </c>
      <c r="BP450" s="208" t="str">
        <f t="shared" si="157"/>
        <v>＜従来枠＞0 ＜トップ性能枠＞0</v>
      </c>
      <c r="BQ450" s="208" t="str">
        <f>'新規登録用（本体）'!G450&amp;'新規登録用（本体）'!H450&amp;'新規登録用（本体）'!I450</f>
        <v/>
      </c>
      <c r="BR450" s="126" t="str">
        <f t="shared" si="175"/>
        <v/>
      </c>
      <c r="BS450" s="208" t="str">
        <f t="shared" si="176"/>
        <v/>
      </c>
      <c r="BT450" s="227">
        <f t="shared" si="164"/>
        <v>0</v>
      </c>
    </row>
    <row r="451" spans="1:72" s="208" customFormat="1" ht="25.35" customHeight="1" x14ac:dyDescent="0.2">
      <c r="A451" s="210">
        <f t="shared" si="158"/>
        <v>440</v>
      </c>
      <c r="B451" s="171" t="str">
        <f t="shared" si="154"/>
        <v/>
      </c>
      <c r="C451" s="44"/>
      <c r="D451" s="17" t="str">
        <f t="shared" si="159"/>
        <v/>
      </c>
      <c r="E451" s="17" t="str">
        <f t="shared" si="160"/>
        <v/>
      </c>
      <c r="F451" s="97"/>
      <c r="G451" s="16"/>
      <c r="H451" s="15"/>
      <c r="I451" s="17" t="str">
        <f>IF(OR(G451="",H451="",U451=""),"",IFERROR(VLOOKUP(G451&amp;H451&amp;U451,※編集不可※選択項目!$M$3:$R$51,5,FALSE),"該当なし"))</f>
        <v/>
      </c>
      <c r="J451" s="97"/>
      <c r="K451" s="15"/>
      <c r="L451" s="248"/>
      <c r="M451" s="15"/>
      <c r="N451" s="97"/>
      <c r="O451" s="97"/>
      <c r="P451" s="97"/>
      <c r="Q451" s="97"/>
      <c r="R451" s="97"/>
      <c r="S451" s="18" t="str">
        <f t="shared" si="167"/>
        <v/>
      </c>
      <c r="T451" s="15"/>
      <c r="U451" s="15"/>
      <c r="V451" s="15"/>
      <c r="W451" s="15"/>
      <c r="X451" s="15"/>
      <c r="Y451" s="15"/>
      <c r="Z451" s="16"/>
      <c r="AA451" s="16"/>
      <c r="AB451" s="101" t="str">
        <f>IF($C451&lt;&gt;"",※編集不可※選択項目!$J$2,"")</f>
        <v/>
      </c>
      <c r="AC451" s="23"/>
      <c r="AD451" s="97"/>
      <c r="AE451" s="99"/>
      <c r="AF451" s="201" t="str">
        <f t="shared" si="165"/>
        <v>-</v>
      </c>
      <c r="AG451" s="219"/>
      <c r="AH451" s="220"/>
      <c r="AI451" s="121" t="str">
        <f t="shared" si="161"/>
        <v/>
      </c>
      <c r="AJ451" s="221"/>
      <c r="AK451" s="222"/>
      <c r="AL451" s="223"/>
      <c r="AM451" s="224">
        <f>IFERROR(INDEX(※編集不可※選択項目!$R$3:$R$51,MATCH(BQ451,※編集不可※選択項目!$T$3:$T$51,0)),0)</f>
        <v>0</v>
      </c>
      <c r="AN451" s="224" t="str">
        <f t="shared" si="168"/>
        <v/>
      </c>
      <c r="AO451" s="224" t="str">
        <f>IF(BR451=※編集不可※選択項目!$L$3,VLOOKUP('新規登録用（本体）'!U451,※編集不可※選択項目!$P$2:$R$13,3,TRUE),AP451)</f>
        <v/>
      </c>
      <c r="AP451" s="224" t="str">
        <f>IF(BR451=※編集不可※選択項目!$L$15,VLOOKUP('新規登録用（本体）'!U451,※編集不可※選択項目!$P$14:$R$25,3,TRUE),AQ451)</f>
        <v/>
      </c>
      <c r="AQ451" s="224" t="str">
        <f>IF(BR451=※編集不可※選択項目!$L$27,VLOOKUP('新規登録用（本体）'!U451,※編集不可※選択項目!$P$26:$R$41,3,TRUE),AR451)</f>
        <v/>
      </c>
      <c r="AR451" s="224" t="str">
        <f>IF(BR451=※編集不可※選択項目!$L$43,VLOOKUP('新規登録用（本体）'!U451,※編集不可※選択項目!$P$42:$R$46,3,TRUE),AS451)</f>
        <v/>
      </c>
      <c r="AS451" s="224" t="str">
        <f>IF(BR451=※編集不可※選択項目!$L$48,VLOOKUP('新規登録用（本体）'!U451,※編集不可※選択項目!$P$47:$R$51,3,TRUE),"")</f>
        <v/>
      </c>
      <c r="AT451" s="225">
        <f>IFERROR(VLOOKUP(Y451&amp;G451&amp;H451,※編集不可※選択項目!X:Y,2,FALSE),0)</f>
        <v>0</v>
      </c>
      <c r="AU451" s="224">
        <f t="shared" si="162"/>
        <v>0</v>
      </c>
      <c r="AV451" s="224">
        <f>IFERROR(INDEX(※編集不可※選択項目!$S$3:$S$51,MATCH(BQ451,※編集不可※選択項目!$T$3:$T$51,0)),0)</f>
        <v>0</v>
      </c>
      <c r="AW451" s="224" t="str">
        <f t="shared" si="169"/>
        <v/>
      </c>
      <c r="AX451" s="224" t="str">
        <f>IF(BR451=※編集不可※選択項目!$L$3,VLOOKUP('新規登録用（本体）'!U451,※編集不可※選択項目!$P$2:$S$13,4,TRUE),AY451)</f>
        <v/>
      </c>
      <c r="AY451" s="224" t="str">
        <f>IF(BR451=※編集不可※選択項目!$L$15,VLOOKUP('新規登録用（本体）'!U451,※編集不可※選択項目!$P$14:$S$25,4,TRUE),AZ451)</f>
        <v/>
      </c>
      <c r="AZ451" s="224" t="str">
        <f>IF(BR451=※編集不可※選択項目!$L$27,VLOOKUP('新規登録用（本体）'!U451,※編集不可※選択項目!$P$26:$S$41,4,TRUE),BA451)</f>
        <v/>
      </c>
      <c r="BA451" s="224" t="str">
        <f>IF(BR451=※編集不可※選択項目!$L$43,VLOOKUP('新規登録用（本体）'!U451,※編集不可※選択項目!$P$42:$S$46,4,TRUE),BB451)</f>
        <v/>
      </c>
      <c r="BB451" s="224" t="str">
        <f>IF(BR451=※編集不可※選択項目!$L$48,VLOOKUP('新規登録用（本体）'!U451,※編集不可※選択項目!$P$47:$S$51,4,TRUE),"")</f>
        <v/>
      </c>
      <c r="BC451" s="225">
        <f>IFERROR(VLOOKUP(Y451&amp;G451&amp;H451,※編集不可※選択項目!X:Y,2,FALSE),0)</f>
        <v>0</v>
      </c>
      <c r="BD451" s="225">
        <f t="shared" si="163"/>
        <v>0</v>
      </c>
      <c r="BE451" s="225"/>
      <c r="BF451" s="225"/>
      <c r="BG451" s="225"/>
      <c r="BH451" s="225" t="str">
        <f t="shared" si="170"/>
        <v/>
      </c>
      <c r="BI451" s="226">
        <f t="shared" si="171"/>
        <v>0</v>
      </c>
      <c r="BJ451" s="226">
        <f t="shared" si="172"/>
        <v>0</v>
      </c>
      <c r="BK451" s="262">
        <f t="shared" si="166"/>
        <v>0</v>
      </c>
      <c r="BL451" s="226">
        <f t="shared" si="155"/>
        <v>0</v>
      </c>
      <c r="BM451" s="226" t="str">
        <f t="shared" si="173"/>
        <v/>
      </c>
      <c r="BN451" s="227">
        <f t="shared" si="174"/>
        <v>0</v>
      </c>
      <c r="BO451" s="227">
        <f t="shared" si="156"/>
        <v>0</v>
      </c>
      <c r="BP451" s="208" t="str">
        <f t="shared" si="157"/>
        <v>＜従来枠＞0 ＜トップ性能枠＞0</v>
      </c>
      <c r="BQ451" s="208" t="str">
        <f>'新規登録用（本体）'!G451&amp;'新規登録用（本体）'!H451&amp;'新規登録用（本体）'!I451</f>
        <v/>
      </c>
      <c r="BR451" s="126" t="str">
        <f t="shared" si="175"/>
        <v/>
      </c>
      <c r="BS451" s="208" t="str">
        <f t="shared" si="176"/>
        <v/>
      </c>
      <c r="BT451" s="227">
        <f t="shared" si="164"/>
        <v>0</v>
      </c>
    </row>
    <row r="452" spans="1:72" s="208" customFormat="1" ht="25.35" customHeight="1" x14ac:dyDescent="0.2">
      <c r="A452" s="210">
        <f t="shared" si="158"/>
        <v>441</v>
      </c>
      <c r="B452" s="171" t="str">
        <f t="shared" si="154"/>
        <v/>
      </c>
      <c r="C452" s="44"/>
      <c r="D452" s="17" t="str">
        <f t="shared" si="159"/>
        <v/>
      </c>
      <c r="E452" s="17" t="str">
        <f t="shared" si="160"/>
        <v/>
      </c>
      <c r="F452" s="97"/>
      <c r="G452" s="16"/>
      <c r="H452" s="15"/>
      <c r="I452" s="17" t="str">
        <f>IF(OR(G452="",H452="",U452=""),"",IFERROR(VLOOKUP(G452&amp;H452&amp;U452,※編集不可※選択項目!$M$3:$R$51,5,FALSE),"該当なし"))</f>
        <v/>
      </c>
      <c r="J452" s="97"/>
      <c r="K452" s="15"/>
      <c r="L452" s="248"/>
      <c r="M452" s="15"/>
      <c r="N452" s="97"/>
      <c r="O452" s="97"/>
      <c r="P452" s="97"/>
      <c r="Q452" s="97"/>
      <c r="R452" s="97"/>
      <c r="S452" s="18" t="str">
        <f t="shared" si="167"/>
        <v/>
      </c>
      <c r="T452" s="15"/>
      <c r="U452" s="15"/>
      <c r="V452" s="15"/>
      <c r="W452" s="15"/>
      <c r="X452" s="15"/>
      <c r="Y452" s="15"/>
      <c r="Z452" s="16"/>
      <c r="AA452" s="16"/>
      <c r="AB452" s="101" t="str">
        <f>IF($C452&lt;&gt;"",※編集不可※選択項目!$J$2,"")</f>
        <v/>
      </c>
      <c r="AC452" s="23"/>
      <c r="AD452" s="97"/>
      <c r="AE452" s="99"/>
      <c r="AF452" s="201" t="str">
        <f t="shared" si="165"/>
        <v>-</v>
      </c>
      <c r="AG452" s="219"/>
      <c r="AH452" s="220"/>
      <c r="AI452" s="121" t="str">
        <f t="shared" si="161"/>
        <v/>
      </c>
      <c r="AJ452" s="221"/>
      <c r="AK452" s="222"/>
      <c r="AL452" s="223"/>
      <c r="AM452" s="224">
        <f>IFERROR(INDEX(※編集不可※選択項目!$R$3:$R$51,MATCH(BQ452,※編集不可※選択項目!$T$3:$T$51,0)),0)</f>
        <v>0</v>
      </c>
      <c r="AN452" s="224" t="str">
        <f t="shared" si="168"/>
        <v/>
      </c>
      <c r="AO452" s="224" t="str">
        <f>IF(BR452=※編集不可※選択項目!$L$3,VLOOKUP('新規登録用（本体）'!U452,※編集不可※選択項目!$P$2:$R$13,3,TRUE),AP452)</f>
        <v/>
      </c>
      <c r="AP452" s="224" t="str">
        <f>IF(BR452=※編集不可※選択項目!$L$15,VLOOKUP('新規登録用（本体）'!U452,※編集不可※選択項目!$P$14:$R$25,3,TRUE),AQ452)</f>
        <v/>
      </c>
      <c r="AQ452" s="224" t="str">
        <f>IF(BR452=※編集不可※選択項目!$L$27,VLOOKUP('新規登録用（本体）'!U452,※編集不可※選択項目!$P$26:$R$41,3,TRUE),AR452)</f>
        <v/>
      </c>
      <c r="AR452" s="224" t="str">
        <f>IF(BR452=※編集不可※選択項目!$L$43,VLOOKUP('新規登録用（本体）'!U452,※編集不可※選択項目!$P$42:$R$46,3,TRUE),AS452)</f>
        <v/>
      </c>
      <c r="AS452" s="224" t="str">
        <f>IF(BR452=※編集不可※選択項目!$L$48,VLOOKUP('新規登録用（本体）'!U452,※編集不可※選択項目!$P$47:$R$51,3,TRUE),"")</f>
        <v/>
      </c>
      <c r="AT452" s="225">
        <f>IFERROR(VLOOKUP(Y452&amp;G452&amp;H452,※編集不可※選択項目!X:Y,2,FALSE),0)</f>
        <v>0</v>
      </c>
      <c r="AU452" s="224">
        <f t="shared" si="162"/>
        <v>0</v>
      </c>
      <c r="AV452" s="224">
        <f>IFERROR(INDEX(※編集不可※選択項目!$S$3:$S$51,MATCH(BQ452,※編集不可※選択項目!$T$3:$T$51,0)),0)</f>
        <v>0</v>
      </c>
      <c r="AW452" s="224" t="str">
        <f t="shared" si="169"/>
        <v/>
      </c>
      <c r="AX452" s="224" t="str">
        <f>IF(BR452=※編集不可※選択項目!$L$3,VLOOKUP('新規登録用（本体）'!U452,※編集不可※選択項目!$P$2:$S$13,4,TRUE),AY452)</f>
        <v/>
      </c>
      <c r="AY452" s="224" t="str">
        <f>IF(BR452=※編集不可※選択項目!$L$15,VLOOKUP('新規登録用（本体）'!U452,※編集不可※選択項目!$P$14:$S$25,4,TRUE),AZ452)</f>
        <v/>
      </c>
      <c r="AZ452" s="224" t="str">
        <f>IF(BR452=※編集不可※選択項目!$L$27,VLOOKUP('新規登録用（本体）'!U452,※編集不可※選択項目!$P$26:$S$41,4,TRUE),BA452)</f>
        <v/>
      </c>
      <c r="BA452" s="224" t="str">
        <f>IF(BR452=※編集不可※選択項目!$L$43,VLOOKUP('新規登録用（本体）'!U452,※編集不可※選択項目!$P$42:$S$46,4,TRUE),BB452)</f>
        <v/>
      </c>
      <c r="BB452" s="224" t="str">
        <f>IF(BR452=※編集不可※選択項目!$L$48,VLOOKUP('新規登録用（本体）'!U452,※編集不可※選択項目!$P$47:$S$51,4,TRUE),"")</f>
        <v/>
      </c>
      <c r="BC452" s="225">
        <f>IFERROR(VLOOKUP(Y452&amp;G452&amp;H452,※編集不可※選択項目!X:Y,2,FALSE),0)</f>
        <v>0</v>
      </c>
      <c r="BD452" s="225">
        <f t="shared" si="163"/>
        <v>0</v>
      </c>
      <c r="BE452" s="225"/>
      <c r="BF452" s="225"/>
      <c r="BG452" s="225"/>
      <c r="BH452" s="225" t="str">
        <f t="shared" si="170"/>
        <v/>
      </c>
      <c r="BI452" s="226">
        <f t="shared" si="171"/>
        <v>0</v>
      </c>
      <c r="BJ452" s="226">
        <f t="shared" si="172"/>
        <v>0</v>
      </c>
      <c r="BK452" s="262">
        <f t="shared" si="166"/>
        <v>0</v>
      </c>
      <c r="BL452" s="226">
        <f t="shared" si="155"/>
        <v>0</v>
      </c>
      <c r="BM452" s="226" t="str">
        <f t="shared" si="173"/>
        <v/>
      </c>
      <c r="BN452" s="227">
        <f t="shared" si="174"/>
        <v>0</v>
      </c>
      <c r="BO452" s="227">
        <f t="shared" si="156"/>
        <v>0</v>
      </c>
      <c r="BP452" s="208" t="str">
        <f t="shared" si="157"/>
        <v>＜従来枠＞0 ＜トップ性能枠＞0</v>
      </c>
      <c r="BQ452" s="208" t="str">
        <f>'新規登録用（本体）'!G452&amp;'新規登録用（本体）'!H452&amp;'新規登録用（本体）'!I452</f>
        <v/>
      </c>
      <c r="BR452" s="126" t="str">
        <f t="shared" si="175"/>
        <v/>
      </c>
      <c r="BS452" s="208" t="str">
        <f t="shared" si="176"/>
        <v/>
      </c>
      <c r="BT452" s="227">
        <f t="shared" si="164"/>
        <v>0</v>
      </c>
    </row>
    <row r="453" spans="1:72" s="208" customFormat="1" ht="25.35" customHeight="1" x14ac:dyDescent="0.2">
      <c r="A453" s="210">
        <f t="shared" si="158"/>
        <v>442</v>
      </c>
      <c r="B453" s="171" t="str">
        <f t="shared" si="154"/>
        <v/>
      </c>
      <c r="C453" s="44"/>
      <c r="D453" s="17" t="str">
        <f t="shared" si="159"/>
        <v/>
      </c>
      <c r="E453" s="17" t="str">
        <f t="shared" si="160"/>
        <v/>
      </c>
      <c r="F453" s="97"/>
      <c r="G453" s="16"/>
      <c r="H453" s="15"/>
      <c r="I453" s="17" t="str">
        <f>IF(OR(G453="",H453="",U453=""),"",IFERROR(VLOOKUP(G453&amp;H453&amp;U453,※編集不可※選択項目!$M$3:$R$51,5,FALSE),"該当なし"))</f>
        <v/>
      </c>
      <c r="J453" s="97"/>
      <c r="K453" s="15"/>
      <c r="L453" s="248"/>
      <c r="M453" s="15"/>
      <c r="N453" s="97"/>
      <c r="O453" s="97"/>
      <c r="P453" s="97"/>
      <c r="Q453" s="97"/>
      <c r="R453" s="97"/>
      <c r="S453" s="18" t="str">
        <f t="shared" si="167"/>
        <v/>
      </c>
      <c r="T453" s="15"/>
      <c r="U453" s="15"/>
      <c r="V453" s="15"/>
      <c r="W453" s="15"/>
      <c r="X453" s="15"/>
      <c r="Y453" s="15"/>
      <c r="Z453" s="16"/>
      <c r="AA453" s="16"/>
      <c r="AB453" s="101" t="str">
        <f>IF($C453&lt;&gt;"",※編集不可※選択項目!$J$2,"")</f>
        <v/>
      </c>
      <c r="AC453" s="23"/>
      <c r="AD453" s="97"/>
      <c r="AE453" s="99"/>
      <c r="AF453" s="201" t="str">
        <f t="shared" si="165"/>
        <v>-</v>
      </c>
      <c r="AG453" s="219"/>
      <c r="AH453" s="220"/>
      <c r="AI453" s="121" t="str">
        <f t="shared" si="161"/>
        <v/>
      </c>
      <c r="AJ453" s="221"/>
      <c r="AK453" s="222"/>
      <c r="AL453" s="223"/>
      <c r="AM453" s="224">
        <f>IFERROR(INDEX(※編集不可※選択項目!$R$3:$R$51,MATCH(BQ453,※編集不可※選択項目!$T$3:$T$51,0)),0)</f>
        <v>0</v>
      </c>
      <c r="AN453" s="224" t="str">
        <f t="shared" si="168"/>
        <v/>
      </c>
      <c r="AO453" s="224" t="str">
        <f>IF(BR453=※編集不可※選択項目!$L$3,VLOOKUP('新規登録用（本体）'!U453,※編集不可※選択項目!$P$2:$R$13,3,TRUE),AP453)</f>
        <v/>
      </c>
      <c r="AP453" s="224" t="str">
        <f>IF(BR453=※編集不可※選択項目!$L$15,VLOOKUP('新規登録用（本体）'!U453,※編集不可※選択項目!$P$14:$R$25,3,TRUE),AQ453)</f>
        <v/>
      </c>
      <c r="AQ453" s="224" t="str">
        <f>IF(BR453=※編集不可※選択項目!$L$27,VLOOKUP('新規登録用（本体）'!U453,※編集不可※選択項目!$P$26:$R$41,3,TRUE),AR453)</f>
        <v/>
      </c>
      <c r="AR453" s="224" t="str">
        <f>IF(BR453=※編集不可※選択項目!$L$43,VLOOKUP('新規登録用（本体）'!U453,※編集不可※選択項目!$P$42:$R$46,3,TRUE),AS453)</f>
        <v/>
      </c>
      <c r="AS453" s="224" t="str">
        <f>IF(BR453=※編集不可※選択項目!$L$48,VLOOKUP('新規登録用（本体）'!U453,※編集不可※選択項目!$P$47:$R$51,3,TRUE),"")</f>
        <v/>
      </c>
      <c r="AT453" s="225">
        <f>IFERROR(VLOOKUP(Y453&amp;G453&amp;H453,※編集不可※選択項目!X:Y,2,FALSE),0)</f>
        <v>0</v>
      </c>
      <c r="AU453" s="224">
        <f t="shared" si="162"/>
        <v>0</v>
      </c>
      <c r="AV453" s="224">
        <f>IFERROR(INDEX(※編集不可※選択項目!$S$3:$S$51,MATCH(BQ453,※編集不可※選択項目!$T$3:$T$51,0)),0)</f>
        <v>0</v>
      </c>
      <c r="AW453" s="224" t="str">
        <f t="shared" si="169"/>
        <v/>
      </c>
      <c r="AX453" s="224" t="str">
        <f>IF(BR453=※編集不可※選択項目!$L$3,VLOOKUP('新規登録用（本体）'!U453,※編集不可※選択項目!$P$2:$S$13,4,TRUE),AY453)</f>
        <v/>
      </c>
      <c r="AY453" s="224" t="str">
        <f>IF(BR453=※編集不可※選択項目!$L$15,VLOOKUP('新規登録用（本体）'!U453,※編集不可※選択項目!$P$14:$S$25,4,TRUE),AZ453)</f>
        <v/>
      </c>
      <c r="AZ453" s="224" t="str">
        <f>IF(BR453=※編集不可※選択項目!$L$27,VLOOKUP('新規登録用（本体）'!U453,※編集不可※選択項目!$P$26:$S$41,4,TRUE),BA453)</f>
        <v/>
      </c>
      <c r="BA453" s="224" t="str">
        <f>IF(BR453=※編集不可※選択項目!$L$43,VLOOKUP('新規登録用（本体）'!U453,※編集不可※選択項目!$P$42:$S$46,4,TRUE),BB453)</f>
        <v/>
      </c>
      <c r="BB453" s="224" t="str">
        <f>IF(BR453=※編集不可※選択項目!$L$48,VLOOKUP('新規登録用（本体）'!U453,※編集不可※選択項目!$P$47:$S$51,4,TRUE),"")</f>
        <v/>
      </c>
      <c r="BC453" s="225">
        <f>IFERROR(VLOOKUP(Y453&amp;G453&amp;H453,※編集不可※選択項目!X:Y,2,FALSE),0)</f>
        <v>0</v>
      </c>
      <c r="BD453" s="225">
        <f t="shared" si="163"/>
        <v>0</v>
      </c>
      <c r="BE453" s="225"/>
      <c r="BF453" s="225"/>
      <c r="BG453" s="225"/>
      <c r="BH453" s="225" t="str">
        <f t="shared" si="170"/>
        <v/>
      </c>
      <c r="BI453" s="226">
        <f t="shared" si="171"/>
        <v>0</v>
      </c>
      <c r="BJ453" s="226">
        <f t="shared" si="172"/>
        <v>0</v>
      </c>
      <c r="BK453" s="262">
        <f t="shared" si="166"/>
        <v>0</v>
      </c>
      <c r="BL453" s="226">
        <f t="shared" si="155"/>
        <v>0</v>
      </c>
      <c r="BM453" s="226" t="str">
        <f t="shared" si="173"/>
        <v/>
      </c>
      <c r="BN453" s="227">
        <f t="shared" si="174"/>
        <v>0</v>
      </c>
      <c r="BO453" s="227">
        <f t="shared" si="156"/>
        <v>0</v>
      </c>
      <c r="BP453" s="208" t="str">
        <f t="shared" si="157"/>
        <v>＜従来枠＞0 ＜トップ性能枠＞0</v>
      </c>
      <c r="BQ453" s="208" t="str">
        <f>'新規登録用（本体）'!G453&amp;'新規登録用（本体）'!H453&amp;'新規登録用（本体）'!I453</f>
        <v/>
      </c>
      <c r="BR453" s="126" t="str">
        <f t="shared" si="175"/>
        <v/>
      </c>
      <c r="BS453" s="208" t="str">
        <f t="shared" si="176"/>
        <v/>
      </c>
      <c r="BT453" s="227">
        <f t="shared" si="164"/>
        <v>0</v>
      </c>
    </row>
    <row r="454" spans="1:72" s="208" customFormat="1" ht="25.35" customHeight="1" x14ac:dyDescent="0.2">
      <c r="A454" s="210">
        <f t="shared" si="158"/>
        <v>443</v>
      </c>
      <c r="B454" s="171" t="str">
        <f t="shared" si="154"/>
        <v/>
      </c>
      <c r="C454" s="44"/>
      <c r="D454" s="17" t="str">
        <f t="shared" si="159"/>
        <v/>
      </c>
      <c r="E454" s="17" t="str">
        <f t="shared" si="160"/>
        <v/>
      </c>
      <c r="F454" s="97"/>
      <c r="G454" s="16"/>
      <c r="H454" s="15"/>
      <c r="I454" s="17" t="str">
        <f>IF(OR(G454="",H454="",U454=""),"",IFERROR(VLOOKUP(G454&amp;H454&amp;U454,※編集不可※選択項目!$M$3:$R$51,5,FALSE),"該当なし"))</f>
        <v/>
      </c>
      <c r="J454" s="97"/>
      <c r="K454" s="15"/>
      <c r="L454" s="248"/>
      <c r="M454" s="15"/>
      <c r="N454" s="97"/>
      <c r="O454" s="97"/>
      <c r="P454" s="97"/>
      <c r="Q454" s="97"/>
      <c r="R454" s="97"/>
      <c r="S454" s="18" t="str">
        <f t="shared" si="167"/>
        <v/>
      </c>
      <c r="T454" s="15"/>
      <c r="U454" s="15"/>
      <c r="V454" s="15"/>
      <c r="W454" s="15"/>
      <c r="X454" s="15"/>
      <c r="Y454" s="15"/>
      <c r="Z454" s="16"/>
      <c r="AA454" s="16"/>
      <c r="AB454" s="101" t="str">
        <f>IF($C454&lt;&gt;"",※編集不可※選択項目!$J$2,"")</f>
        <v/>
      </c>
      <c r="AC454" s="23"/>
      <c r="AD454" s="97"/>
      <c r="AE454" s="99"/>
      <c r="AF454" s="201" t="str">
        <f t="shared" si="165"/>
        <v>-</v>
      </c>
      <c r="AG454" s="219"/>
      <c r="AH454" s="220"/>
      <c r="AI454" s="121" t="str">
        <f t="shared" si="161"/>
        <v/>
      </c>
      <c r="AJ454" s="221"/>
      <c r="AK454" s="222"/>
      <c r="AL454" s="223"/>
      <c r="AM454" s="224">
        <f>IFERROR(INDEX(※編集不可※選択項目!$R$3:$R$51,MATCH(BQ454,※編集不可※選択項目!$T$3:$T$51,0)),0)</f>
        <v>0</v>
      </c>
      <c r="AN454" s="224" t="str">
        <f t="shared" si="168"/>
        <v/>
      </c>
      <c r="AO454" s="224" t="str">
        <f>IF(BR454=※編集不可※選択項目!$L$3,VLOOKUP('新規登録用（本体）'!U454,※編集不可※選択項目!$P$2:$R$13,3,TRUE),AP454)</f>
        <v/>
      </c>
      <c r="AP454" s="224" t="str">
        <f>IF(BR454=※編集不可※選択項目!$L$15,VLOOKUP('新規登録用（本体）'!U454,※編集不可※選択項目!$P$14:$R$25,3,TRUE),AQ454)</f>
        <v/>
      </c>
      <c r="AQ454" s="224" t="str">
        <f>IF(BR454=※編集不可※選択項目!$L$27,VLOOKUP('新規登録用（本体）'!U454,※編集不可※選択項目!$P$26:$R$41,3,TRUE),AR454)</f>
        <v/>
      </c>
      <c r="AR454" s="224" t="str">
        <f>IF(BR454=※編集不可※選択項目!$L$43,VLOOKUP('新規登録用（本体）'!U454,※編集不可※選択項目!$P$42:$R$46,3,TRUE),AS454)</f>
        <v/>
      </c>
      <c r="AS454" s="224" t="str">
        <f>IF(BR454=※編集不可※選択項目!$L$48,VLOOKUP('新規登録用（本体）'!U454,※編集不可※選択項目!$P$47:$R$51,3,TRUE),"")</f>
        <v/>
      </c>
      <c r="AT454" s="225">
        <f>IFERROR(VLOOKUP(Y454&amp;G454&amp;H454,※編集不可※選択項目!X:Y,2,FALSE),0)</f>
        <v>0</v>
      </c>
      <c r="AU454" s="224">
        <f t="shared" si="162"/>
        <v>0</v>
      </c>
      <c r="AV454" s="224">
        <f>IFERROR(INDEX(※編集不可※選択項目!$S$3:$S$51,MATCH(BQ454,※編集不可※選択項目!$T$3:$T$51,0)),0)</f>
        <v>0</v>
      </c>
      <c r="AW454" s="224" t="str">
        <f t="shared" si="169"/>
        <v/>
      </c>
      <c r="AX454" s="224" t="str">
        <f>IF(BR454=※編集不可※選択項目!$L$3,VLOOKUP('新規登録用（本体）'!U454,※編集不可※選択項目!$P$2:$S$13,4,TRUE),AY454)</f>
        <v/>
      </c>
      <c r="AY454" s="224" t="str">
        <f>IF(BR454=※編集不可※選択項目!$L$15,VLOOKUP('新規登録用（本体）'!U454,※編集不可※選択項目!$P$14:$S$25,4,TRUE),AZ454)</f>
        <v/>
      </c>
      <c r="AZ454" s="224" t="str">
        <f>IF(BR454=※編集不可※選択項目!$L$27,VLOOKUP('新規登録用（本体）'!U454,※編集不可※選択項目!$P$26:$S$41,4,TRUE),BA454)</f>
        <v/>
      </c>
      <c r="BA454" s="224" t="str">
        <f>IF(BR454=※編集不可※選択項目!$L$43,VLOOKUP('新規登録用（本体）'!U454,※編集不可※選択項目!$P$42:$S$46,4,TRUE),BB454)</f>
        <v/>
      </c>
      <c r="BB454" s="224" t="str">
        <f>IF(BR454=※編集不可※選択項目!$L$48,VLOOKUP('新規登録用（本体）'!U454,※編集不可※選択項目!$P$47:$S$51,4,TRUE),"")</f>
        <v/>
      </c>
      <c r="BC454" s="225">
        <f>IFERROR(VLOOKUP(Y454&amp;G454&amp;H454,※編集不可※選択項目!X:Y,2,FALSE),0)</f>
        <v>0</v>
      </c>
      <c r="BD454" s="225">
        <f t="shared" si="163"/>
        <v>0</v>
      </c>
      <c r="BE454" s="225"/>
      <c r="BF454" s="225"/>
      <c r="BG454" s="225"/>
      <c r="BH454" s="225" t="str">
        <f t="shared" si="170"/>
        <v/>
      </c>
      <c r="BI454" s="226">
        <f t="shared" si="171"/>
        <v>0</v>
      </c>
      <c r="BJ454" s="226">
        <f t="shared" si="172"/>
        <v>0</v>
      </c>
      <c r="BK454" s="262">
        <f t="shared" si="166"/>
        <v>0</v>
      </c>
      <c r="BL454" s="226">
        <f t="shared" si="155"/>
        <v>0</v>
      </c>
      <c r="BM454" s="226" t="str">
        <f t="shared" si="173"/>
        <v/>
      </c>
      <c r="BN454" s="227">
        <f t="shared" si="174"/>
        <v>0</v>
      </c>
      <c r="BO454" s="227">
        <f t="shared" si="156"/>
        <v>0</v>
      </c>
      <c r="BP454" s="208" t="str">
        <f t="shared" si="157"/>
        <v>＜従来枠＞0 ＜トップ性能枠＞0</v>
      </c>
      <c r="BQ454" s="208" t="str">
        <f>'新規登録用（本体）'!G454&amp;'新規登録用（本体）'!H454&amp;'新規登録用（本体）'!I454</f>
        <v/>
      </c>
      <c r="BR454" s="126" t="str">
        <f t="shared" si="175"/>
        <v/>
      </c>
      <c r="BS454" s="208" t="str">
        <f t="shared" si="176"/>
        <v/>
      </c>
      <c r="BT454" s="227">
        <f t="shared" si="164"/>
        <v>0</v>
      </c>
    </row>
    <row r="455" spans="1:72" s="208" customFormat="1" ht="25.35" customHeight="1" x14ac:dyDescent="0.2">
      <c r="A455" s="210">
        <f t="shared" si="158"/>
        <v>444</v>
      </c>
      <c r="B455" s="171" t="str">
        <f t="shared" si="154"/>
        <v/>
      </c>
      <c r="C455" s="44"/>
      <c r="D455" s="17" t="str">
        <f t="shared" si="159"/>
        <v/>
      </c>
      <c r="E455" s="17" t="str">
        <f t="shared" si="160"/>
        <v/>
      </c>
      <c r="F455" s="97"/>
      <c r="G455" s="16"/>
      <c r="H455" s="15"/>
      <c r="I455" s="17" t="str">
        <f>IF(OR(G455="",H455="",U455=""),"",IFERROR(VLOOKUP(G455&amp;H455&amp;U455,※編集不可※選択項目!$M$3:$R$51,5,FALSE),"該当なし"))</f>
        <v/>
      </c>
      <c r="J455" s="97"/>
      <c r="K455" s="15"/>
      <c r="L455" s="248"/>
      <c r="M455" s="15"/>
      <c r="N455" s="97"/>
      <c r="O455" s="97"/>
      <c r="P455" s="97"/>
      <c r="Q455" s="97"/>
      <c r="R455" s="97"/>
      <c r="S455" s="18" t="str">
        <f t="shared" si="167"/>
        <v/>
      </c>
      <c r="T455" s="15"/>
      <c r="U455" s="15"/>
      <c r="V455" s="15"/>
      <c r="W455" s="15"/>
      <c r="X455" s="15"/>
      <c r="Y455" s="15"/>
      <c r="Z455" s="16"/>
      <c r="AA455" s="16"/>
      <c r="AB455" s="101" t="str">
        <f>IF($C455&lt;&gt;"",※編集不可※選択項目!$J$2,"")</f>
        <v/>
      </c>
      <c r="AC455" s="23"/>
      <c r="AD455" s="97"/>
      <c r="AE455" s="99"/>
      <c r="AF455" s="201" t="str">
        <f t="shared" si="165"/>
        <v>-</v>
      </c>
      <c r="AG455" s="219"/>
      <c r="AH455" s="220"/>
      <c r="AI455" s="121" t="str">
        <f t="shared" si="161"/>
        <v/>
      </c>
      <c r="AJ455" s="221"/>
      <c r="AK455" s="222"/>
      <c r="AL455" s="223"/>
      <c r="AM455" s="224">
        <f>IFERROR(INDEX(※編集不可※選択項目!$R$3:$R$51,MATCH(BQ455,※編集不可※選択項目!$T$3:$T$51,0)),0)</f>
        <v>0</v>
      </c>
      <c r="AN455" s="224" t="str">
        <f t="shared" si="168"/>
        <v/>
      </c>
      <c r="AO455" s="224" t="str">
        <f>IF(BR455=※編集不可※選択項目!$L$3,VLOOKUP('新規登録用（本体）'!U455,※編集不可※選択項目!$P$2:$R$13,3,TRUE),AP455)</f>
        <v/>
      </c>
      <c r="AP455" s="224" t="str">
        <f>IF(BR455=※編集不可※選択項目!$L$15,VLOOKUP('新規登録用（本体）'!U455,※編集不可※選択項目!$P$14:$R$25,3,TRUE),AQ455)</f>
        <v/>
      </c>
      <c r="AQ455" s="224" t="str">
        <f>IF(BR455=※編集不可※選択項目!$L$27,VLOOKUP('新規登録用（本体）'!U455,※編集不可※選択項目!$P$26:$R$41,3,TRUE),AR455)</f>
        <v/>
      </c>
      <c r="AR455" s="224" t="str">
        <f>IF(BR455=※編集不可※選択項目!$L$43,VLOOKUP('新規登録用（本体）'!U455,※編集不可※選択項目!$P$42:$R$46,3,TRUE),AS455)</f>
        <v/>
      </c>
      <c r="AS455" s="224" t="str">
        <f>IF(BR455=※編集不可※選択項目!$L$48,VLOOKUP('新規登録用（本体）'!U455,※編集不可※選択項目!$P$47:$R$51,3,TRUE),"")</f>
        <v/>
      </c>
      <c r="AT455" s="225">
        <f>IFERROR(VLOOKUP(Y455&amp;G455&amp;H455,※編集不可※選択項目!X:Y,2,FALSE),0)</f>
        <v>0</v>
      </c>
      <c r="AU455" s="224">
        <f t="shared" si="162"/>
        <v>0</v>
      </c>
      <c r="AV455" s="224">
        <f>IFERROR(INDEX(※編集不可※選択項目!$S$3:$S$51,MATCH(BQ455,※編集不可※選択項目!$T$3:$T$51,0)),0)</f>
        <v>0</v>
      </c>
      <c r="AW455" s="224" t="str">
        <f t="shared" si="169"/>
        <v/>
      </c>
      <c r="AX455" s="224" t="str">
        <f>IF(BR455=※編集不可※選択項目!$L$3,VLOOKUP('新規登録用（本体）'!U455,※編集不可※選択項目!$P$2:$S$13,4,TRUE),AY455)</f>
        <v/>
      </c>
      <c r="AY455" s="224" t="str">
        <f>IF(BR455=※編集不可※選択項目!$L$15,VLOOKUP('新規登録用（本体）'!U455,※編集不可※選択項目!$P$14:$S$25,4,TRUE),AZ455)</f>
        <v/>
      </c>
      <c r="AZ455" s="224" t="str">
        <f>IF(BR455=※編集不可※選択項目!$L$27,VLOOKUP('新規登録用（本体）'!U455,※編集不可※選択項目!$P$26:$S$41,4,TRUE),BA455)</f>
        <v/>
      </c>
      <c r="BA455" s="224" t="str">
        <f>IF(BR455=※編集不可※選択項目!$L$43,VLOOKUP('新規登録用（本体）'!U455,※編集不可※選択項目!$P$42:$S$46,4,TRUE),BB455)</f>
        <v/>
      </c>
      <c r="BB455" s="224" t="str">
        <f>IF(BR455=※編集不可※選択項目!$L$48,VLOOKUP('新規登録用（本体）'!U455,※編集不可※選択項目!$P$47:$S$51,4,TRUE),"")</f>
        <v/>
      </c>
      <c r="BC455" s="225">
        <f>IFERROR(VLOOKUP(Y455&amp;G455&amp;H455,※編集不可※選択項目!X:Y,2,FALSE),0)</f>
        <v>0</v>
      </c>
      <c r="BD455" s="225">
        <f t="shared" si="163"/>
        <v>0</v>
      </c>
      <c r="BE455" s="225"/>
      <c r="BF455" s="225"/>
      <c r="BG455" s="225"/>
      <c r="BH455" s="225" t="str">
        <f t="shared" si="170"/>
        <v/>
      </c>
      <c r="BI455" s="226">
        <f t="shared" si="171"/>
        <v>0</v>
      </c>
      <c r="BJ455" s="226">
        <f t="shared" si="172"/>
        <v>0</v>
      </c>
      <c r="BK455" s="262">
        <f t="shared" si="166"/>
        <v>0</v>
      </c>
      <c r="BL455" s="226">
        <f t="shared" si="155"/>
        <v>0</v>
      </c>
      <c r="BM455" s="226" t="str">
        <f t="shared" si="173"/>
        <v/>
      </c>
      <c r="BN455" s="227">
        <f t="shared" si="174"/>
        <v>0</v>
      </c>
      <c r="BO455" s="227">
        <f t="shared" si="156"/>
        <v>0</v>
      </c>
      <c r="BP455" s="208" t="str">
        <f t="shared" si="157"/>
        <v>＜従来枠＞0 ＜トップ性能枠＞0</v>
      </c>
      <c r="BQ455" s="208" t="str">
        <f>'新規登録用（本体）'!G455&amp;'新規登録用（本体）'!H455&amp;'新規登録用（本体）'!I455</f>
        <v/>
      </c>
      <c r="BR455" s="126" t="str">
        <f t="shared" si="175"/>
        <v/>
      </c>
      <c r="BS455" s="208" t="str">
        <f t="shared" si="176"/>
        <v/>
      </c>
      <c r="BT455" s="227">
        <f t="shared" si="164"/>
        <v>0</v>
      </c>
    </row>
    <row r="456" spans="1:72" s="208" customFormat="1" ht="25.35" customHeight="1" x14ac:dyDescent="0.2">
      <c r="A456" s="210">
        <f t="shared" si="158"/>
        <v>445</v>
      </c>
      <c r="B456" s="171" t="str">
        <f t="shared" si="154"/>
        <v/>
      </c>
      <c r="C456" s="44"/>
      <c r="D456" s="17" t="str">
        <f t="shared" si="159"/>
        <v/>
      </c>
      <c r="E456" s="17" t="str">
        <f t="shared" si="160"/>
        <v/>
      </c>
      <c r="F456" s="97"/>
      <c r="G456" s="16"/>
      <c r="H456" s="15"/>
      <c r="I456" s="17" t="str">
        <f>IF(OR(G456="",H456="",U456=""),"",IFERROR(VLOOKUP(G456&amp;H456&amp;U456,※編集不可※選択項目!$M$3:$R$51,5,FALSE),"該当なし"))</f>
        <v/>
      </c>
      <c r="J456" s="97"/>
      <c r="K456" s="15"/>
      <c r="L456" s="248"/>
      <c r="M456" s="15"/>
      <c r="N456" s="97"/>
      <c r="O456" s="97"/>
      <c r="P456" s="97"/>
      <c r="Q456" s="97"/>
      <c r="R456" s="97"/>
      <c r="S456" s="18" t="str">
        <f t="shared" si="167"/>
        <v/>
      </c>
      <c r="T456" s="15"/>
      <c r="U456" s="15"/>
      <c r="V456" s="15"/>
      <c r="W456" s="15"/>
      <c r="X456" s="15"/>
      <c r="Y456" s="15"/>
      <c r="Z456" s="16"/>
      <c r="AA456" s="16"/>
      <c r="AB456" s="101" t="str">
        <f>IF($C456&lt;&gt;"",※編集不可※選択項目!$J$2,"")</f>
        <v/>
      </c>
      <c r="AC456" s="23"/>
      <c r="AD456" s="97"/>
      <c r="AE456" s="99"/>
      <c r="AF456" s="201" t="str">
        <f t="shared" si="165"/>
        <v>-</v>
      </c>
      <c r="AG456" s="219"/>
      <c r="AH456" s="220"/>
      <c r="AI456" s="121" t="str">
        <f t="shared" si="161"/>
        <v/>
      </c>
      <c r="AJ456" s="221"/>
      <c r="AK456" s="222"/>
      <c r="AL456" s="223"/>
      <c r="AM456" s="224">
        <f>IFERROR(INDEX(※編集不可※選択項目!$R$3:$R$51,MATCH(BQ456,※編集不可※選択項目!$T$3:$T$51,0)),0)</f>
        <v>0</v>
      </c>
      <c r="AN456" s="224" t="str">
        <f t="shared" si="168"/>
        <v/>
      </c>
      <c r="AO456" s="224" t="str">
        <f>IF(BR456=※編集不可※選択項目!$L$3,VLOOKUP('新規登録用（本体）'!U456,※編集不可※選択項目!$P$2:$R$13,3,TRUE),AP456)</f>
        <v/>
      </c>
      <c r="AP456" s="224" t="str">
        <f>IF(BR456=※編集不可※選択項目!$L$15,VLOOKUP('新規登録用（本体）'!U456,※編集不可※選択項目!$P$14:$R$25,3,TRUE),AQ456)</f>
        <v/>
      </c>
      <c r="AQ456" s="224" t="str">
        <f>IF(BR456=※編集不可※選択項目!$L$27,VLOOKUP('新規登録用（本体）'!U456,※編集不可※選択項目!$P$26:$R$41,3,TRUE),AR456)</f>
        <v/>
      </c>
      <c r="AR456" s="224" t="str">
        <f>IF(BR456=※編集不可※選択項目!$L$43,VLOOKUP('新規登録用（本体）'!U456,※編集不可※選択項目!$P$42:$R$46,3,TRUE),AS456)</f>
        <v/>
      </c>
      <c r="AS456" s="224" t="str">
        <f>IF(BR456=※編集不可※選択項目!$L$48,VLOOKUP('新規登録用（本体）'!U456,※編集不可※選択項目!$P$47:$R$51,3,TRUE),"")</f>
        <v/>
      </c>
      <c r="AT456" s="225">
        <f>IFERROR(VLOOKUP(Y456&amp;G456&amp;H456,※編集不可※選択項目!X:Y,2,FALSE),0)</f>
        <v>0</v>
      </c>
      <c r="AU456" s="224">
        <f t="shared" si="162"/>
        <v>0</v>
      </c>
      <c r="AV456" s="224">
        <f>IFERROR(INDEX(※編集不可※選択項目!$S$3:$S$51,MATCH(BQ456,※編集不可※選択項目!$T$3:$T$51,0)),0)</f>
        <v>0</v>
      </c>
      <c r="AW456" s="224" t="str">
        <f t="shared" si="169"/>
        <v/>
      </c>
      <c r="AX456" s="224" t="str">
        <f>IF(BR456=※編集不可※選択項目!$L$3,VLOOKUP('新規登録用（本体）'!U456,※編集不可※選択項目!$P$2:$S$13,4,TRUE),AY456)</f>
        <v/>
      </c>
      <c r="AY456" s="224" t="str">
        <f>IF(BR456=※編集不可※選択項目!$L$15,VLOOKUP('新規登録用（本体）'!U456,※編集不可※選択項目!$P$14:$S$25,4,TRUE),AZ456)</f>
        <v/>
      </c>
      <c r="AZ456" s="224" t="str">
        <f>IF(BR456=※編集不可※選択項目!$L$27,VLOOKUP('新規登録用（本体）'!U456,※編集不可※選択項目!$P$26:$S$41,4,TRUE),BA456)</f>
        <v/>
      </c>
      <c r="BA456" s="224" t="str">
        <f>IF(BR456=※編集不可※選択項目!$L$43,VLOOKUP('新規登録用（本体）'!U456,※編集不可※選択項目!$P$42:$S$46,4,TRUE),BB456)</f>
        <v/>
      </c>
      <c r="BB456" s="224" t="str">
        <f>IF(BR456=※編集不可※選択項目!$L$48,VLOOKUP('新規登録用（本体）'!U456,※編集不可※選択項目!$P$47:$S$51,4,TRUE),"")</f>
        <v/>
      </c>
      <c r="BC456" s="225">
        <f>IFERROR(VLOOKUP(Y456&amp;G456&amp;H456,※編集不可※選択項目!X:Y,2,FALSE),0)</f>
        <v>0</v>
      </c>
      <c r="BD456" s="225">
        <f t="shared" si="163"/>
        <v>0</v>
      </c>
      <c r="BE456" s="225"/>
      <c r="BF456" s="225"/>
      <c r="BG456" s="225"/>
      <c r="BH456" s="225" t="str">
        <f t="shared" si="170"/>
        <v/>
      </c>
      <c r="BI456" s="226">
        <f t="shared" si="171"/>
        <v>0</v>
      </c>
      <c r="BJ456" s="226">
        <f t="shared" si="172"/>
        <v>0</v>
      </c>
      <c r="BK456" s="262">
        <f t="shared" si="166"/>
        <v>0</v>
      </c>
      <c r="BL456" s="226">
        <f t="shared" si="155"/>
        <v>0</v>
      </c>
      <c r="BM456" s="226" t="str">
        <f t="shared" si="173"/>
        <v/>
      </c>
      <c r="BN456" s="227">
        <f t="shared" si="174"/>
        <v>0</v>
      </c>
      <c r="BO456" s="227">
        <f t="shared" si="156"/>
        <v>0</v>
      </c>
      <c r="BP456" s="208" t="str">
        <f t="shared" si="157"/>
        <v>＜従来枠＞0 ＜トップ性能枠＞0</v>
      </c>
      <c r="BQ456" s="208" t="str">
        <f>'新規登録用（本体）'!G456&amp;'新規登録用（本体）'!H456&amp;'新規登録用（本体）'!I456</f>
        <v/>
      </c>
      <c r="BR456" s="126" t="str">
        <f t="shared" si="175"/>
        <v/>
      </c>
      <c r="BS456" s="208" t="str">
        <f t="shared" si="176"/>
        <v/>
      </c>
      <c r="BT456" s="227">
        <f t="shared" si="164"/>
        <v>0</v>
      </c>
    </row>
    <row r="457" spans="1:72" s="208" customFormat="1" ht="25.35" customHeight="1" x14ac:dyDescent="0.2">
      <c r="A457" s="210">
        <f t="shared" si="158"/>
        <v>446</v>
      </c>
      <c r="B457" s="171" t="str">
        <f t="shared" si="154"/>
        <v/>
      </c>
      <c r="C457" s="44"/>
      <c r="D457" s="17" t="str">
        <f t="shared" si="159"/>
        <v/>
      </c>
      <c r="E457" s="17" t="str">
        <f t="shared" si="160"/>
        <v/>
      </c>
      <c r="F457" s="97"/>
      <c r="G457" s="16"/>
      <c r="H457" s="15"/>
      <c r="I457" s="17" t="str">
        <f>IF(OR(G457="",H457="",U457=""),"",IFERROR(VLOOKUP(G457&amp;H457&amp;U457,※編集不可※選択項目!$M$3:$R$51,5,FALSE),"該当なし"))</f>
        <v/>
      </c>
      <c r="J457" s="97"/>
      <c r="K457" s="15"/>
      <c r="L457" s="248"/>
      <c r="M457" s="15"/>
      <c r="N457" s="97"/>
      <c r="O457" s="97"/>
      <c r="P457" s="97"/>
      <c r="Q457" s="97"/>
      <c r="R457" s="97"/>
      <c r="S457" s="18" t="str">
        <f t="shared" si="167"/>
        <v/>
      </c>
      <c r="T457" s="15"/>
      <c r="U457" s="15"/>
      <c r="V457" s="15"/>
      <c r="W457" s="15"/>
      <c r="X457" s="15"/>
      <c r="Y457" s="15"/>
      <c r="Z457" s="16"/>
      <c r="AA457" s="16"/>
      <c r="AB457" s="101" t="str">
        <f>IF($C457&lt;&gt;"",※編集不可※選択項目!$J$2,"")</f>
        <v/>
      </c>
      <c r="AC457" s="23"/>
      <c r="AD457" s="97"/>
      <c r="AE457" s="99"/>
      <c r="AF457" s="201" t="str">
        <f t="shared" si="165"/>
        <v>-</v>
      </c>
      <c r="AG457" s="219"/>
      <c r="AH457" s="220"/>
      <c r="AI457" s="121" t="str">
        <f t="shared" si="161"/>
        <v/>
      </c>
      <c r="AJ457" s="221"/>
      <c r="AK457" s="222"/>
      <c r="AL457" s="223"/>
      <c r="AM457" s="224">
        <f>IFERROR(INDEX(※編集不可※選択項目!$R$3:$R$51,MATCH(BQ457,※編集不可※選択項目!$T$3:$T$51,0)),0)</f>
        <v>0</v>
      </c>
      <c r="AN457" s="224" t="str">
        <f t="shared" si="168"/>
        <v/>
      </c>
      <c r="AO457" s="224" t="str">
        <f>IF(BR457=※編集不可※選択項目!$L$3,VLOOKUP('新規登録用（本体）'!U457,※編集不可※選択項目!$P$2:$R$13,3,TRUE),AP457)</f>
        <v/>
      </c>
      <c r="AP457" s="224" t="str">
        <f>IF(BR457=※編集不可※選択項目!$L$15,VLOOKUP('新規登録用（本体）'!U457,※編集不可※選択項目!$P$14:$R$25,3,TRUE),AQ457)</f>
        <v/>
      </c>
      <c r="AQ457" s="224" t="str">
        <f>IF(BR457=※編集不可※選択項目!$L$27,VLOOKUP('新規登録用（本体）'!U457,※編集不可※選択項目!$P$26:$R$41,3,TRUE),AR457)</f>
        <v/>
      </c>
      <c r="AR457" s="224" t="str">
        <f>IF(BR457=※編集不可※選択項目!$L$43,VLOOKUP('新規登録用（本体）'!U457,※編集不可※選択項目!$P$42:$R$46,3,TRUE),AS457)</f>
        <v/>
      </c>
      <c r="AS457" s="224" t="str">
        <f>IF(BR457=※編集不可※選択項目!$L$48,VLOOKUP('新規登録用（本体）'!U457,※編集不可※選択項目!$P$47:$R$51,3,TRUE),"")</f>
        <v/>
      </c>
      <c r="AT457" s="225">
        <f>IFERROR(VLOOKUP(Y457&amp;G457&amp;H457,※編集不可※選択項目!X:Y,2,FALSE),0)</f>
        <v>0</v>
      </c>
      <c r="AU457" s="224">
        <f t="shared" si="162"/>
        <v>0</v>
      </c>
      <c r="AV457" s="224">
        <f>IFERROR(INDEX(※編集不可※選択項目!$S$3:$S$51,MATCH(BQ457,※編集不可※選択項目!$T$3:$T$51,0)),0)</f>
        <v>0</v>
      </c>
      <c r="AW457" s="224" t="str">
        <f t="shared" si="169"/>
        <v/>
      </c>
      <c r="AX457" s="224" t="str">
        <f>IF(BR457=※編集不可※選択項目!$L$3,VLOOKUP('新規登録用（本体）'!U457,※編集不可※選択項目!$P$2:$S$13,4,TRUE),AY457)</f>
        <v/>
      </c>
      <c r="AY457" s="224" t="str">
        <f>IF(BR457=※編集不可※選択項目!$L$15,VLOOKUP('新規登録用（本体）'!U457,※編集不可※選択項目!$P$14:$S$25,4,TRUE),AZ457)</f>
        <v/>
      </c>
      <c r="AZ457" s="224" t="str">
        <f>IF(BR457=※編集不可※選択項目!$L$27,VLOOKUP('新規登録用（本体）'!U457,※編集不可※選択項目!$P$26:$S$41,4,TRUE),BA457)</f>
        <v/>
      </c>
      <c r="BA457" s="224" t="str">
        <f>IF(BR457=※編集不可※選択項目!$L$43,VLOOKUP('新規登録用（本体）'!U457,※編集不可※選択項目!$P$42:$S$46,4,TRUE),BB457)</f>
        <v/>
      </c>
      <c r="BB457" s="224" t="str">
        <f>IF(BR457=※編集不可※選択項目!$L$48,VLOOKUP('新規登録用（本体）'!U457,※編集不可※選択項目!$P$47:$S$51,4,TRUE),"")</f>
        <v/>
      </c>
      <c r="BC457" s="225">
        <f>IFERROR(VLOOKUP(Y457&amp;G457&amp;H457,※編集不可※選択項目!X:Y,2,FALSE),0)</f>
        <v>0</v>
      </c>
      <c r="BD457" s="225">
        <f t="shared" si="163"/>
        <v>0</v>
      </c>
      <c r="BE457" s="225"/>
      <c r="BF457" s="225"/>
      <c r="BG457" s="225"/>
      <c r="BH457" s="225" t="str">
        <f t="shared" si="170"/>
        <v/>
      </c>
      <c r="BI457" s="226">
        <f t="shared" si="171"/>
        <v>0</v>
      </c>
      <c r="BJ457" s="226">
        <f t="shared" si="172"/>
        <v>0</v>
      </c>
      <c r="BK457" s="262">
        <f t="shared" si="166"/>
        <v>0</v>
      </c>
      <c r="BL457" s="226">
        <f t="shared" si="155"/>
        <v>0</v>
      </c>
      <c r="BM457" s="226" t="str">
        <f t="shared" si="173"/>
        <v/>
      </c>
      <c r="BN457" s="227">
        <f t="shared" si="174"/>
        <v>0</v>
      </c>
      <c r="BO457" s="227">
        <f t="shared" si="156"/>
        <v>0</v>
      </c>
      <c r="BP457" s="208" t="str">
        <f t="shared" si="157"/>
        <v>＜従来枠＞0 ＜トップ性能枠＞0</v>
      </c>
      <c r="BQ457" s="208" t="str">
        <f>'新規登録用（本体）'!G457&amp;'新規登録用（本体）'!H457&amp;'新規登録用（本体）'!I457</f>
        <v/>
      </c>
      <c r="BR457" s="126" t="str">
        <f t="shared" si="175"/>
        <v/>
      </c>
      <c r="BS457" s="208" t="str">
        <f t="shared" si="176"/>
        <v/>
      </c>
      <c r="BT457" s="227">
        <f t="shared" si="164"/>
        <v>0</v>
      </c>
    </row>
    <row r="458" spans="1:72" s="208" customFormat="1" ht="25.35" customHeight="1" x14ac:dyDescent="0.2">
      <c r="A458" s="210">
        <f t="shared" si="158"/>
        <v>447</v>
      </c>
      <c r="B458" s="171" t="str">
        <f t="shared" si="154"/>
        <v/>
      </c>
      <c r="C458" s="44"/>
      <c r="D458" s="17" t="str">
        <f t="shared" si="159"/>
        <v/>
      </c>
      <c r="E458" s="17" t="str">
        <f t="shared" si="160"/>
        <v/>
      </c>
      <c r="F458" s="97"/>
      <c r="G458" s="16"/>
      <c r="H458" s="15"/>
      <c r="I458" s="17" t="str">
        <f>IF(OR(G458="",H458="",U458=""),"",IFERROR(VLOOKUP(G458&amp;H458&amp;U458,※編集不可※選択項目!$M$3:$R$51,5,FALSE),"該当なし"))</f>
        <v/>
      </c>
      <c r="J458" s="97"/>
      <c r="K458" s="15"/>
      <c r="L458" s="248"/>
      <c r="M458" s="15"/>
      <c r="N458" s="97"/>
      <c r="O458" s="97"/>
      <c r="P458" s="97"/>
      <c r="Q458" s="97"/>
      <c r="R458" s="97"/>
      <c r="S458" s="18" t="str">
        <f t="shared" si="167"/>
        <v/>
      </c>
      <c r="T458" s="15"/>
      <c r="U458" s="15"/>
      <c r="V458" s="15"/>
      <c r="W458" s="15"/>
      <c r="X458" s="15"/>
      <c r="Y458" s="15"/>
      <c r="Z458" s="16"/>
      <c r="AA458" s="16"/>
      <c r="AB458" s="101" t="str">
        <f>IF($C458&lt;&gt;"",※編集不可※選択項目!$J$2,"")</f>
        <v/>
      </c>
      <c r="AC458" s="23"/>
      <c r="AD458" s="97"/>
      <c r="AE458" s="99"/>
      <c r="AF458" s="201" t="str">
        <f t="shared" si="165"/>
        <v>-</v>
      </c>
      <c r="AG458" s="219"/>
      <c r="AH458" s="220"/>
      <c r="AI458" s="121" t="str">
        <f t="shared" si="161"/>
        <v/>
      </c>
      <c r="AJ458" s="221"/>
      <c r="AK458" s="222"/>
      <c r="AL458" s="223"/>
      <c r="AM458" s="224">
        <f>IFERROR(INDEX(※編集不可※選択項目!$R$3:$R$51,MATCH(BQ458,※編集不可※選択項目!$T$3:$T$51,0)),0)</f>
        <v>0</v>
      </c>
      <c r="AN458" s="224" t="str">
        <f t="shared" si="168"/>
        <v/>
      </c>
      <c r="AO458" s="224" t="str">
        <f>IF(BR458=※編集不可※選択項目!$L$3,VLOOKUP('新規登録用（本体）'!U458,※編集不可※選択項目!$P$2:$R$13,3,TRUE),AP458)</f>
        <v/>
      </c>
      <c r="AP458" s="224" t="str">
        <f>IF(BR458=※編集不可※選択項目!$L$15,VLOOKUP('新規登録用（本体）'!U458,※編集不可※選択項目!$P$14:$R$25,3,TRUE),AQ458)</f>
        <v/>
      </c>
      <c r="AQ458" s="224" t="str">
        <f>IF(BR458=※編集不可※選択項目!$L$27,VLOOKUP('新規登録用（本体）'!U458,※編集不可※選択項目!$P$26:$R$41,3,TRUE),AR458)</f>
        <v/>
      </c>
      <c r="AR458" s="224" t="str">
        <f>IF(BR458=※編集不可※選択項目!$L$43,VLOOKUP('新規登録用（本体）'!U458,※編集不可※選択項目!$P$42:$R$46,3,TRUE),AS458)</f>
        <v/>
      </c>
      <c r="AS458" s="224" t="str">
        <f>IF(BR458=※編集不可※選択項目!$L$48,VLOOKUP('新規登録用（本体）'!U458,※編集不可※選択項目!$P$47:$R$51,3,TRUE),"")</f>
        <v/>
      </c>
      <c r="AT458" s="225">
        <f>IFERROR(VLOOKUP(Y458&amp;G458&amp;H458,※編集不可※選択項目!X:Y,2,FALSE),0)</f>
        <v>0</v>
      </c>
      <c r="AU458" s="224">
        <f t="shared" si="162"/>
        <v>0</v>
      </c>
      <c r="AV458" s="224">
        <f>IFERROR(INDEX(※編集不可※選択項目!$S$3:$S$51,MATCH(BQ458,※編集不可※選択項目!$T$3:$T$51,0)),0)</f>
        <v>0</v>
      </c>
      <c r="AW458" s="224" t="str">
        <f t="shared" si="169"/>
        <v/>
      </c>
      <c r="AX458" s="224" t="str">
        <f>IF(BR458=※編集不可※選択項目!$L$3,VLOOKUP('新規登録用（本体）'!U458,※編集不可※選択項目!$P$2:$S$13,4,TRUE),AY458)</f>
        <v/>
      </c>
      <c r="AY458" s="224" t="str">
        <f>IF(BR458=※編集不可※選択項目!$L$15,VLOOKUP('新規登録用（本体）'!U458,※編集不可※選択項目!$P$14:$S$25,4,TRUE),AZ458)</f>
        <v/>
      </c>
      <c r="AZ458" s="224" t="str">
        <f>IF(BR458=※編集不可※選択項目!$L$27,VLOOKUP('新規登録用（本体）'!U458,※編集不可※選択項目!$P$26:$S$41,4,TRUE),BA458)</f>
        <v/>
      </c>
      <c r="BA458" s="224" t="str">
        <f>IF(BR458=※編集不可※選択項目!$L$43,VLOOKUP('新規登録用（本体）'!U458,※編集不可※選択項目!$P$42:$S$46,4,TRUE),BB458)</f>
        <v/>
      </c>
      <c r="BB458" s="224" t="str">
        <f>IF(BR458=※編集不可※選択項目!$L$48,VLOOKUP('新規登録用（本体）'!U458,※編集不可※選択項目!$P$47:$S$51,4,TRUE),"")</f>
        <v/>
      </c>
      <c r="BC458" s="225">
        <f>IFERROR(VLOOKUP(Y458&amp;G458&amp;H458,※編集不可※選択項目!X:Y,2,FALSE),0)</f>
        <v>0</v>
      </c>
      <c r="BD458" s="225">
        <f t="shared" si="163"/>
        <v>0</v>
      </c>
      <c r="BE458" s="225"/>
      <c r="BF458" s="225"/>
      <c r="BG458" s="225"/>
      <c r="BH458" s="225" t="str">
        <f t="shared" si="170"/>
        <v/>
      </c>
      <c r="BI458" s="226">
        <f t="shared" si="171"/>
        <v>0</v>
      </c>
      <c r="BJ458" s="226">
        <f t="shared" si="172"/>
        <v>0</v>
      </c>
      <c r="BK458" s="262">
        <f t="shared" si="166"/>
        <v>0</v>
      </c>
      <c r="BL458" s="226">
        <f t="shared" si="155"/>
        <v>0</v>
      </c>
      <c r="BM458" s="226" t="str">
        <f t="shared" si="173"/>
        <v/>
      </c>
      <c r="BN458" s="227">
        <f t="shared" si="174"/>
        <v>0</v>
      </c>
      <c r="BO458" s="227">
        <f t="shared" si="156"/>
        <v>0</v>
      </c>
      <c r="BP458" s="208" t="str">
        <f t="shared" si="157"/>
        <v>＜従来枠＞0 ＜トップ性能枠＞0</v>
      </c>
      <c r="BQ458" s="208" t="str">
        <f>'新規登録用（本体）'!G458&amp;'新規登録用（本体）'!H458&amp;'新規登録用（本体）'!I458</f>
        <v/>
      </c>
      <c r="BR458" s="126" t="str">
        <f t="shared" si="175"/>
        <v/>
      </c>
      <c r="BS458" s="208" t="str">
        <f t="shared" si="176"/>
        <v/>
      </c>
      <c r="BT458" s="227">
        <f t="shared" si="164"/>
        <v>0</v>
      </c>
    </row>
    <row r="459" spans="1:72" s="208" customFormat="1" ht="25.35" customHeight="1" x14ac:dyDescent="0.2">
      <c r="A459" s="210">
        <f t="shared" si="158"/>
        <v>448</v>
      </c>
      <c r="B459" s="171" t="str">
        <f t="shared" ref="B459:B522" si="177">IF($C459="","","高効率空調")</f>
        <v/>
      </c>
      <c r="C459" s="44"/>
      <c r="D459" s="17" t="str">
        <f t="shared" si="159"/>
        <v/>
      </c>
      <c r="E459" s="17" t="str">
        <f t="shared" si="160"/>
        <v/>
      </c>
      <c r="F459" s="97"/>
      <c r="G459" s="16"/>
      <c r="H459" s="15"/>
      <c r="I459" s="17" t="str">
        <f>IF(OR(G459="",H459="",U459=""),"",IFERROR(VLOOKUP(G459&amp;H459&amp;U459,※編集不可※選択項目!$M$3:$R$51,5,FALSE),"該当なし"))</f>
        <v/>
      </c>
      <c r="J459" s="97"/>
      <c r="K459" s="15"/>
      <c r="L459" s="248"/>
      <c r="M459" s="15"/>
      <c r="N459" s="97"/>
      <c r="O459" s="97"/>
      <c r="P459" s="97"/>
      <c r="Q459" s="97"/>
      <c r="R459" s="97"/>
      <c r="S459" s="18" t="str">
        <f t="shared" si="167"/>
        <v/>
      </c>
      <c r="T459" s="15"/>
      <c r="U459" s="15"/>
      <c r="V459" s="15"/>
      <c r="W459" s="15"/>
      <c r="X459" s="15"/>
      <c r="Y459" s="15"/>
      <c r="Z459" s="16"/>
      <c r="AA459" s="16"/>
      <c r="AB459" s="101" t="str">
        <f>IF($C459&lt;&gt;"",※編集不可※選択項目!$J$2,"")</f>
        <v/>
      </c>
      <c r="AC459" s="23"/>
      <c r="AD459" s="97"/>
      <c r="AE459" s="99"/>
      <c r="AF459" s="201" t="str">
        <f t="shared" si="165"/>
        <v>-</v>
      </c>
      <c r="AG459" s="219"/>
      <c r="AH459" s="220"/>
      <c r="AI459" s="121" t="str">
        <f t="shared" si="161"/>
        <v/>
      </c>
      <c r="AJ459" s="221"/>
      <c r="AK459" s="222"/>
      <c r="AL459" s="223"/>
      <c r="AM459" s="224">
        <f>IFERROR(INDEX(※編集不可※選択項目!$R$3:$R$51,MATCH(BQ459,※編集不可※選択項目!$T$3:$T$51,0)),0)</f>
        <v>0</v>
      </c>
      <c r="AN459" s="224" t="str">
        <f t="shared" si="168"/>
        <v/>
      </c>
      <c r="AO459" s="224" t="str">
        <f>IF(BR459=※編集不可※選択項目!$L$3,VLOOKUP('新規登録用（本体）'!U459,※編集不可※選択項目!$P$2:$R$13,3,TRUE),AP459)</f>
        <v/>
      </c>
      <c r="AP459" s="224" t="str">
        <f>IF(BR459=※編集不可※選択項目!$L$15,VLOOKUP('新規登録用（本体）'!U459,※編集不可※選択項目!$P$14:$R$25,3,TRUE),AQ459)</f>
        <v/>
      </c>
      <c r="AQ459" s="224" t="str">
        <f>IF(BR459=※編集不可※選択項目!$L$27,VLOOKUP('新規登録用（本体）'!U459,※編集不可※選択項目!$P$26:$R$41,3,TRUE),AR459)</f>
        <v/>
      </c>
      <c r="AR459" s="224" t="str">
        <f>IF(BR459=※編集不可※選択項目!$L$43,VLOOKUP('新規登録用（本体）'!U459,※編集不可※選択項目!$P$42:$R$46,3,TRUE),AS459)</f>
        <v/>
      </c>
      <c r="AS459" s="224" t="str">
        <f>IF(BR459=※編集不可※選択項目!$L$48,VLOOKUP('新規登録用（本体）'!U459,※編集不可※選択項目!$P$47:$R$51,3,TRUE),"")</f>
        <v/>
      </c>
      <c r="AT459" s="225">
        <f>IFERROR(VLOOKUP(Y459&amp;G459&amp;H459,※編集不可※選択項目!X:Y,2,FALSE),0)</f>
        <v>0</v>
      </c>
      <c r="AU459" s="224">
        <f t="shared" si="162"/>
        <v>0</v>
      </c>
      <c r="AV459" s="224">
        <f>IFERROR(INDEX(※編集不可※選択項目!$S$3:$S$51,MATCH(BQ459,※編集不可※選択項目!$T$3:$T$51,0)),0)</f>
        <v>0</v>
      </c>
      <c r="AW459" s="224" t="str">
        <f t="shared" si="169"/>
        <v/>
      </c>
      <c r="AX459" s="224" t="str">
        <f>IF(BR459=※編集不可※選択項目!$L$3,VLOOKUP('新規登録用（本体）'!U459,※編集不可※選択項目!$P$2:$S$13,4,TRUE),AY459)</f>
        <v/>
      </c>
      <c r="AY459" s="224" t="str">
        <f>IF(BR459=※編集不可※選択項目!$L$15,VLOOKUP('新規登録用（本体）'!U459,※編集不可※選択項目!$P$14:$S$25,4,TRUE),AZ459)</f>
        <v/>
      </c>
      <c r="AZ459" s="224" t="str">
        <f>IF(BR459=※編集不可※選択項目!$L$27,VLOOKUP('新規登録用（本体）'!U459,※編集不可※選択項目!$P$26:$S$41,4,TRUE),BA459)</f>
        <v/>
      </c>
      <c r="BA459" s="224" t="str">
        <f>IF(BR459=※編集不可※選択項目!$L$43,VLOOKUP('新規登録用（本体）'!U459,※編集不可※選択項目!$P$42:$S$46,4,TRUE),BB459)</f>
        <v/>
      </c>
      <c r="BB459" s="224" t="str">
        <f>IF(BR459=※編集不可※選択項目!$L$48,VLOOKUP('新規登録用（本体）'!U459,※編集不可※選択項目!$P$47:$S$51,4,TRUE),"")</f>
        <v/>
      </c>
      <c r="BC459" s="225">
        <f>IFERROR(VLOOKUP(Y459&amp;G459&amp;H459,※編集不可※選択項目!X:Y,2,FALSE),0)</f>
        <v>0</v>
      </c>
      <c r="BD459" s="225">
        <f t="shared" si="163"/>
        <v>0</v>
      </c>
      <c r="BE459" s="225"/>
      <c r="BF459" s="225"/>
      <c r="BG459" s="225"/>
      <c r="BH459" s="225" t="str">
        <f t="shared" si="170"/>
        <v/>
      </c>
      <c r="BI459" s="226">
        <f t="shared" si="171"/>
        <v>0</v>
      </c>
      <c r="BJ459" s="226">
        <f t="shared" si="172"/>
        <v>0</v>
      </c>
      <c r="BK459" s="262">
        <f t="shared" si="166"/>
        <v>0</v>
      </c>
      <c r="BL459" s="226">
        <f t="shared" si="155"/>
        <v>0</v>
      </c>
      <c r="BM459" s="226" t="str">
        <f t="shared" si="173"/>
        <v/>
      </c>
      <c r="BN459" s="227">
        <f t="shared" si="174"/>
        <v>0</v>
      </c>
      <c r="BO459" s="227">
        <f t="shared" si="156"/>
        <v>0</v>
      </c>
      <c r="BP459" s="208" t="str">
        <f t="shared" si="157"/>
        <v>＜従来枠＞0 ＜トップ性能枠＞0</v>
      </c>
      <c r="BQ459" s="208" t="str">
        <f>'新規登録用（本体）'!G459&amp;'新規登録用（本体）'!H459&amp;'新規登録用（本体）'!I459</f>
        <v/>
      </c>
      <c r="BR459" s="126" t="str">
        <f t="shared" si="175"/>
        <v/>
      </c>
      <c r="BS459" s="208" t="str">
        <f t="shared" si="176"/>
        <v/>
      </c>
      <c r="BT459" s="227">
        <f t="shared" si="164"/>
        <v>0</v>
      </c>
    </row>
    <row r="460" spans="1:72" s="208" customFormat="1" ht="25.35" customHeight="1" x14ac:dyDescent="0.2">
      <c r="A460" s="210">
        <f t="shared" si="158"/>
        <v>449</v>
      </c>
      <c r="B460" s="171" t="str">
        <f t="shared" si="177"/>
        <v/>
      </c>
      <c r="C460" s="44"/>
      <c r="D460" s="17" t="str">
        <f t="shared" si="159"/>
        <v/>
      </c>
      <c r="E460" s="17" t="str">
        <f t="shared" si="160"/>
        <v/>
      </c>
      <c r="F460" s="97"/>
      <c r="G460" s="16"/>
      <c r="H460" s="15"/>
      <c r="I460" s="17" t="str">
        <f>IF(OR(G460="",H460="",U460=""),"",IFERROR(VLOOKUP(G460&amp;H460&amp;U460,※編集不可※選択項目!$M$3:$R$51,5,FALSE),"該当なし"))</f>
        <v/>
      </c>
      <c r="J460" s="97"/>
      <c r="K460" s="15"/>
      <c r="L460" s="248"/>
      <c r="M460" s="15"/>
      <c r="N460" s="97"/>
      <c r="O460" s="97"/>
      <c r="P460" s="97"/>
      <c r="Q460" s="97"/>
      <c r="R460" s="97"/>
      <c r="S460" s="18" t="str">
        <f t="shared" si="167"/>
        <v/>
      </c>
      <c r="T460" s="15"/>
      <c r="U460" s="15"/>
      <c r="V460" s="15"/>
      <c r="W460" s="15"/>
      <c r="X460" s="15"/>
      <c r="Y460" s="15"/>
      <c r="Z460" s="16"/>
      <c r="AA460" s="16"/>
      <c r="AB460" s="101" t="str">
        <f>IF($C460&lt;&gt;"",※編集不可※選択項目!$J$2,"")</f>
        <v/>
      </c>
      <c r="AC460" s="23"/>
      <c r="AD460" s="97"/>
      <c r="AE460" s="99"/>
      <c r="AF460" s="201" t="str">
        <f t="shared" si="165"/>
        <v>-</v>
      </c>
      <c r="AG460" s="219"/>
      <c r="AH460" s="220"/>
      <c r="AI460" s="121" t="str">
        <f t="shared" si="161"/>
        <v/>
      </c>
      <c r="AJ460" s="221"/>
      <c r="AK460" s="222"/>
      <c r="AL460" s="223"/>
      <c r="AM460" s="224">
        <f>IFERROR(INDEX(※編集不可※選択項目!$R$3:$R$51,MATCH(BQ460,※編集不可※選択項目!$T$3:$T$51,0)),0)</f>
        <v>0</v>
      </c>
      <c r="AN460" s="224" t="str">
        <f t="shared" si="168"/>
        <v/>
      </c>
      <c r="AO460" s="224" t="str">
        <f>IF(BR460=※編集不可※選択項目!$L$3,VLOOKUP('新規登録用（本体）'!U460,※編集不可※選択項目!$P$2:$R$13,3,TRUE),AP460)</f>
        <v/>
      </c>
      <c r="AP460" s="224" t="str">
        <f>IF(BR460=※編集不可※選択項目!$L$15,VLOOKUP('新規登録用（本体）'!U460,※編集不可※選択項目!$P$14:$R$25,3,TRUE),AQ460)</f>
        <v/>
      </c>
      <c r="AQ460" s="224" t="str">
        <f>IF(BR460=※編集不可※選択項目!$L$27,VLOOKUP('新規登録用（本体）'!U460,※編集不可※選択項目!$P$26:$R$41,3,TRUE),AR460)</f>
        <v/>
      </c>
      <c r="AR460" s="224" t="str">
        <f>IF(BR460=※編集不可※選択項目!$L$43,VLOOKUP('新規登録用（本体）'!U460,※編集不可※選択項目!$P$42:$R$46,3,TRUE),AS460)</f>
        <v/>
      </c>
      <c r="AS460" s="224" t="str">
        <f>IF(BR460=※編集不可※選択項目!$L$48,VLOOKUP('新規登録用（本体）'!U460,※編集不可※選択項目!$P$47:$R$51,3,TRUE),"")</f>
        <v/>
      </c>
      <c r="AT460" s="225">
        <f>IFERROR(VLOOKUP(Y460&amp;G460&amp;H460,※編集不可※選択項目!X:Y,2,FALSE),0)</f>
        <v>0</v>
      </c>
      <c r="AU460" s="224">
        <f t="shared" si="162"/>
        <v>0</v>
      </c>
      <c r="AV460" s="224">
        <f>IFERROR(INDEX(※編集不可※選択項目!$S$3:$S$51,MATCH(BQ460,※編集不可※選択項目!$T$3:$T$51,0)),0)</f>
        <v>0</v>
      </c>
      <c r="AW460" s="224" t="str">
        <f t="shared" si="169"/>
        <v/>
      </c>
      <c r="AX460" s="224" t="str">
        <f>IF(BR460=※編集不可※選択項目!$L$3,VLOOKUP('新規登録用（本体）'!U460,※編集不可※選択項目!$P$2:$S$13,4,TRUE),AY460)</f>
        <v/>
      </c>
      <c r="AY460" s="224" t="str">
        <f>IF(BR460=※編集不可※選択項目!$L$15,VLOOKUP('新規登録用（本体）'!U460,※編集不可※選択項目!$P$14:$S$25,4,TRUE),AZ460)</f>
        <v/>
      </c>
      <c r="AZ460" s="224" t="str">
        <f>IF(BR460=※編集不可※選択項目!$L$27,VLOOKUP('新規登録用（本体）'!U460,※編集不可※選択項目!$P$26:$S$41,4,TRUE),BA460)</f>
        <v/>
      </c>
      <c r="BA460" s="224" t="str">
        <f>IF(BR460=※編集不可※選択項目!$L$43,VLOOKUP('新規登録用（本体）'!U460,※編集不可※選択項目!$P$42:$S$46,4,TRUE),BB460)</f>
        <v/>
      </c>
      <c r="BB460" s="224" t="str">
        <f>IF(BR460=※編集不可※選択項目!$L$48,VLOOKUP('新規登録用（本体）'!U460,※編集不可※選択項目!$P$47:$S$51,4,TRUE),"")</f>
        <v/>
      </c>
      <c r="BC460" s="225">
        <f>IFERROR(VLOOKUP(Y460&amp;G460&amp;H460,※編集不可※選択項目!X:Y,2,FALSE),0)</f>
        <v>0</v>
      </c>
      <c r="BD460" s="225">
        <f t="shared" si="163"/>
        <v>0</v>
      </c>
      <c r="BE460" s="225"/>
      <c r="BF460" s="225"/>
      <c r="BG460" s="225"/>
      <c r="BH460" s="225" t="str">
        <f t="shared" si="170"/>
        <v/>
      </c>
      <c r="BI460" s="226">
        <f t="shared" si="171"/>
        <v>0</v>
      </c>
      <c r="BJ460" s="226">
        <f t="shared" si="172"/>
        <v>0</v>
      </c>
      <c r="BK460" s="262">
        <f t="shared" si="166"/>
        <v>0</v>
      </c>
      <c r="BL460" s="226">
        <f t="shared" ref="BL460:BL523" si="178">IF(AND($J460&lt;&gt;"",COUNTIF($J460,"*■*")&gt;0,$AD460=""),1,0)</f>
        <v>0</v>
      </c>
      <c r="BM460" s="226" t="str">
        <f t="shared" si="173"/>
        <v/>
      </c>
      <c r="BN460" s="227">
        <f t="shared" si="174"/>
        <v>0</v>
      </c>
      <c r="BO460" s="227">
        <f t="shared" ref="BO460:BO523" si="179">IF(AND($T460&lt;&gt;"",$T460&lt;$AU460),1,0)</f>
        <v>0</v>
      </c>
      <c r="BP460" s="208" t="str">
        <f t="shared" ref="BP460:BP523" si="180">"＜従来枠＞"&amp;AU460&amp;" "&amp;"＜トップ性能枠＞"&amp;BD460</f>
        <v>＜従来枠＞0 ＜トップ性能枠＞0</v>
      </c>
      <c r="BQ460" s="208" t="str">
        <f>'新規登録用（本体）'!G460&amp;'新規登録用（本体）'!H460&amp;'新規登録用（本体）'!I460</f>
        <v/>
      </c>
      <c r="BR460" s="126" t="str">
        <f t="shared" si="175"/>
        <v/>
      </c>
      <c r="BS460" s="208" t="str">
        <f t="shared" si="176"/>
        <v/>
      </c>
      <c r="BT460" s="227">
        <f t="shared" si="164"/>
        <v>0</v>
      </c>
    </row>
    <row r="461" spans="1:72" s="208" customFormat="1" ht="25.35" customHeight="1" x14ac:dyDescent="0.2">
      <c r="A461" s="210">
        <f t="shared" ref="A461:A524" si="181">ROW()-11</f>
        <v>450</v>
      </c>
      <c r="B461" s="171" t="str">
        <f t="shared" si="177"/>
        <v/>
      </c>
      <c r="C461" s="44"/>
      <c r="D461" s="17" t="str">
        <f t="shared" ref="D461:D524" si="182">IF($C$2="","",IF($B461&lt;&gt;"",$C$2,""))</f>
        <v/>
      </c>
      <c r="E461" s="17" t="str">
        <f t="shared" ref="E461:E524" si="183">IF($F$2="","",IF($B461&lt;&gt;"",$F$2,""))</f>
        <v/>
      </c>
      <c r="F461" s="97"/>
      <c r="G461" s="16"/>
      <c r="H461" s="15"/>
      <c r="I461" s="17" t="str">
        <f>IF(OR(G461="",H461="",U461=""),"",IFERROR(VLOOKUP(G461&amp;H461&amp;U461,※編集不可※選択項目!$M$3:$R$51,5,FALSE),"該当なし"))</f>
        <v/>
      </c>
      <c r="J461" s="97"/>
      <c r="K461" s="15"/>
      <c r="L461" s="248"/>
      <c r="M461" s="15"/>
      <c r="N461" s="97"/>
      <c r="O461" s="97"/>
      <c r="P461" s="97"/>
      <c r="Q461" s="97"/>
      <c r="R461" s="97"/>
      <c r="S461" s="18" t="str">
        <f t="shared" si="167"/>
        <v/>
      </c>
      <c r="T461" s="15"/>
      <c r="U461" s="15"/>
      <c r="V461" s="15"/>
      <c r="W461" s="15"/>
      <c r="X461" s="15"/>
      <c r="Y461" s="15"/>
      <c r="Z461" s="16"/>
      <c r="AA461" s="16"/>
      <c r="AB461" s="101" t="str">
        <f>IF($C461&lt;&gt;"",※編集不可※選択項目!$J$2,"")</f>
        <v/>
      </c>
      <c r="AC461" s="23"/>
      <c r="AD461" s="97"/>
      <c r="AE461" s="99"/>
      <c r="AF461" s="201" t="str">
        <f t="shared" si="165"/>
        <v>-</v>
      </c>
      <c r="AG461" s="219"/>
      <c r="AH461" s="220"/>
      <c r="AI461" s="121" t="str">
        <f t="shared" ref="AI461:AI524" si="184">IF($F$2="","",IF(AND($B461&lt;&gt;"",$C$3="あり"),1,""))</f>
        <v/>
      </c>
      <c r="AJ461" s="221"/>
      <c r="AK461" s="222"/>
      <c r="AL461" s="223"/>
      <c r="AM461" s="224">
        <f>IFERROR(INDEX(※編集不可※選択項目!$R$3:$R$51,MATCH(BQ461,※編集不可※選択項目!$T$3:$T$51,0)),0)</f>
        <v>0</v>
      </c>
      <c r="AN461" s="224" t="str">
        <f t="shared" si="168"/>
        <v/>
      </c>
      <c r="AO461" s="224" t="str">
        <f>IF(BR461=※編集不可※選択項目!$L$3,VLOOKUP('新規登録用（本体）'!U461,※編集不可※選択項目!$P$2:$R$13,3,TRUE),AP461)</f>
        <v/>
      </c>
      <c r="AP461" s="224" t="str">
        <f>IF(BR461=※編集不可※選択項目!$L$15,VLOOKUP('新規登録用（本体）'!U461,※編集不可※選択項目!$P$14:$R$25,3,TRUE),AQ461)</f>
        <v/>
      </c>
      <c r="AQ461" s="224" t="str">
        <f>IF(BR461=※編集不可※選択項目!$L$27,VLOOKUP('新規登録用（本体）'!U461,※編集不可※選択項目!$P$26:$R$41,3,TRUE),AR461)</f>
        <v/>
      </c>
      <c r="AR461" s="224" t="str">
        <f>IF(BR461=※編集不可※選択項目!$L$43,VLOOKUP('新規登録用（本体）'!U461,※編集不可※選択項目!$P$42:$R$46,3,TRUE),AS461)</f>
        <v/>
      </c>
      <c r="AS461" s="224" t="str">
        <f>IF(BR461=※編集不可※選択項目!$L$48,VLOOKUP('新規登録用（本体）'!U461,※編集不可※選択項目!$P$47:$R$51,3,TRUE),"")</f>
        <v/>
      </c>
      <c r="AT461" s="225">
        <f>IFERROR(VLOOKUP(Y461&amp;G461&amp;H461,※編集不可※選択項目!X:Y,2,FALSE),0)</f>
        <v>0</v>
      </c>
      <c r="AU461" s="224">
        <f t="shared" ref="AU461:AU524" si="185">IFERROR(IF(I461="該当なし",_xlfn.IFNA(ROUNDDOWN(AN461*AT461,1),""),_xlfn.IFNA(ROUNDDOWN(AM461*AT461,1),"")),"")</f>
        <v>0</v>
      </c>
      <c r="AV461" s="224">
        <f>IFERROR(INDEX(※編集不可※選択項目!$S$3:$S$51,MATCH(BQ461,※編集不可※選択項目!$T$3:$T$51,0)),0)</f>
        <v>0</v>
      </c>
      <c r="AW461" s="224" t="str">
        <f t="shared" si="169"/>
        <v/>
      </c>
      <c r="AX461" s="224" t="str">
        <f>IF(BR461=※編集不可※選択項目!$L$3,VLOOKUP('新規登録用（本体）'!U461,※編集不可※選択項目!$P$2:$S$13,4,TRUE),AY461)</f>
        <v/>
      </c>
      <c r="AY461" s="224" t="str">
        <f>IF(BR461=※編集不可※選択項目!$L$15,VLOOKUP('新規登録用（本体）'!U461,※編集不可※選択項目!$P$14:$S$25,4,TRUE),AZ461)</f>
        <v/>
      </c>
      <c r="AZ461" s="224" t="str">
        <f>IF(BR461=※編集不可※選択項目!$L$27,VLOOKUP('新規登録用（本体）'!U461,※編集不可※選択項目!$P$26:$S$41,4,TRUE),BA461)</f>
        <v/>
      </c>
      <c r="BA461" s="224" t="str">
        <f>IF(BR461=※編集不可※選択項目!$L$43,VLOOKUP('新規登録用（本体）'!U461,※編集不可※選択項目!$P$42:$S$46,4,TRUE),BB461)</f>
        <v/>
      </c>
      <c r="BB461" s="224" t="str">
        <f>IF(BR461=※編集不可※選択項目!$L$48,VLOOKUP('新規登録用（本体）'!U461,※編集不可※選択項目!$P$47:$S$51,4,TRUE),"")</f>
        <v/>
      </c>
      <c r="BC461" s="225">
        <f>IFERROR(VLOOKUP(Y461&amp;G461&amp;H461,※編集不可※選択項目!X:Y,2,FALSE),0)</f>
        <v>0</v>
      </c>
      <c r="BD461" s="225">
        <f t="shared" ref="BD461:BD524" si="186">IFERROR(IF(I461="該当なし",_xlfn.IFNA(ROUNDDOWN(AW461*BC461,1),""),_xlfn.IFNA(ROUNDDOWN(AV461*BC461,1),"")), "")</f>
        <v>0</v>
      </c>
      <c r="BE461" s="225"/>
      <c r="BF461" s="225"/>
      <c r="BG461" s="225"/>
      <c r="BH461" s="225" t="str">
        <f t="shared" si="170"/>
        <v/>
      </c>
      <c r="BI461" s="226">
        <f t="shared" si="171"/>
        <v>0</v>
      </c>
      <c r="BJ461" s="226">
        <f t="shared" si="172"/>
        <v>0</v>
      </c>
      <c r="BK461" s="262">
        <f t="shared" si="166"/>
        <v>0</v>
      </c>
      <c r="BL461" s="226">
        <f t="shared" si="178"/>
        <v>0</v>
      </c>
      <c r="BM461" s="226" t="str">
        <f t="shared" si="173"/>
        <v/>
      </c>
      <c r="BN461" s="227">
        <f t="shared" si="174"/>
        <v>0</v>
      </c>
      <c r="BO461" s="227">
        <f t="shared" si="179"/>
        <v>0</v>
      </c>
      <c r="BP461" s="208" t="str">
        <f t="shared" si="180"/>
        <v>＜従来枠＞0 ＜トップ性能枠＞0</v>
      </c>
      <c r="BQ461" s="208" t="str">
        <f>'新規登録用（本体）'!G461&amp;'新規登録用（本体）'!H461&amp;'新規登録用（本体）'!I461</f>
        <v/>
      </c>
      <c r="BR461" s="126" t="str">
        <f t="shared" si="175"/>
        <v/>
      </c>
      <c r="BS461" s="208" t="str">
        <f t="shared" si="176"/>
        <v/>
      </c>
      <c r="BT461" s="227">
        <f t="shared" ref="BT461:BT524" si="187">IF(BS461="",0,COUNTIF($BS$12:$BS$1011,BS461))</f>
        <v>0</v>
      </c>
    </row>
    <row r="462" spans="1:72" s="208" customFormat="1" ht="25.35" customHeight="1" x14ac:dyDescent="0.2">
      <c r="A462" s="210">
        <f t="shared" si="181"/>
        <v>451</v>
      </c>
      <c r="B462" s="171" t="str">
        <f t="shared" si="177"/>
        <v/>
      </c>
      <c r="C462" s="44"/>
      <c r="D462" s="17" t="str">
        <f t="shared" si="182"/>
        <v/>
      </c>
      <c r="E462" s="17" t="str">
        <f t="shared" si="183"/>
        <v/>
      </c>
      <c r="F462" s="97"/>
      <c r="G462" s="16"/>
      <c r="H462" s="15"/>
      <c r="I462" s="17" t="str">
        <f>IF(OR(G462="",H462="",U462=""),"",IFERROR(VLOOKUP(G462&amp;H462&amp;U462,※編集不可※選択項目!$M$3:$R$51,5,FALSE),"該当なし"))</f>
        <v/>
      </c>
      <c r="J462" s="97"/>
      <c r="K462" s="15"/>
      <c r="L462" s="248"/>
      <c r="M462" s="15"/>
      <c r="N462" s="97"/>
      <c r="O462" s="97"/>
      <c r="P462" s="97"/>
      <c r="Q462" s="97"/>
      <c r="R462" s="97"/>
      <c r="S462" s="18" t="str">
        <f t="shared" si="167"/>
        <v/>
      </c>
      <c r="T462" s="15"/>
      <c r="U462" s="15"/>
      <c r="V462" s="15"/>
      <c r="W462" s="15"/>
      <c r="X462" s="15"/>
      <c r="Y462" s="15"/>
      <c r="Z462" s="16"/>
      <c r="AA462" s="16"/>
      <c r="AB462" s="101" t="str">
        <f>IF($C462&lt;&gt;"",※編集不可※選択項目!$J$2,"")</f>
        <v/>
      </c>
      <c r="AC462" s="23"/>
      <c r="AD462" s="97"/>
      <c r="AE462" s="99"/>
      <c r="AF462" s="201" t="str">
        <f t="shared" ref="AF462:AF525" si="188">IF($C$3&lt;&gt;"あり", "-", IF(AND(Z462="可", OR(M462&lt;&gt;"連結", T462&gt;=BD462)), "トップ性能枠対象", "-"))</f>
        <v>-</v>
      </c>
      <c r="AG462" s="219"/>
      <c r="AH462" s="220"/>
      <c r="AI462" s="121" t="str">
        <f t="shared" si="184"/>
        <v/>
      </c>
      <c r="AJ462" s="221"/>
      <c r="AK462" s="222"/>
      <c r="AL462" s="223"/>
      <c r="AM462" s="224">
        <f>IFERROR(INDEX(※編集不可※選択項目!$R$3:$R$51,MATCH(BQ462,※編集不可※選択項目!$T$3:$T$51,0)),0)</f>
        <v>0</v>
      </c>
      <c r="AN462" s="224" t="str">
        <f t="shared" si="168"/>
        <v/>
      </c>
      <c r="AO462" s="224" t="str">
        <f>IF(BR462=※編集不可※選択項目!$L$3,VLOOKUP('新規登録用（本体）'!U462,※編集不可※選択項目!$P$2:$R$13,3,TRUE),AP462)</f>
        <v/>
      </c>
      <c r="AP462" s="224" t="str">
        <f>IF(BR462=※編集不可※選択項目!$L$15,VLOOKUP('新規登録用（本体）'!U462,※編集不可※選択項目!$P$14:$R$25,3,TRUE),AQ462)</f>
        <v/>
      </c>
      <c r="AQ462" s="224" t="str">
        <f>IF(BR462=※編集不可※選択項目!$L$27,VLOOKUP('新規登録用（本体）'!U462,※編集不可※選択項目!$P$26:$R$41,3,TRUE),AR462)</f>
        <v/>
      </c>
      <c r="AR462" s="224" t="str">
        <f>IF(BR462=※編集不可※選択項目!$L$43,VLOOKUP('新規登録用（本体）'!U462,※編集不可※選択項目!$P$42:$R$46,3,TRUE),AS462)</f>
        <v/>
      </c>
      <c r="AS462" s="224" t="str">
        <f>IF(BR462=※編集不可※選択項目!$L$48,VLOOKUP('新規登録用（本体）'!U462,※編集不可※選択項目!$P$47:$R$51,3,TRUE),"")</f>
        <v/>
      </c>
      <c r="AT462" s="225">
        <f>IFERROR(VLOOKUP(Y462&amp;G462&amp;H462,※編集不可※選択項目!X:Y,2,FALSE),0)</f>
        <v>0</v>
      </c>
      <c r="AU462" s="224">
        <f t="shared" si="185"/>
        <v>0</v>
      </c>
      <c r="AV462" s="224">
        <f>IFERROR(INDEX(※編集不可※選択項目!$S$3:$S$51,MATCH(BQ462,※編集不可※選択項目!$T$3:$T$51,0)),0)</f>
        <v>0</v>
      </c>
      <c r="AW462" s="224" t="str">
        <f t="shared" si="169"/>
        <v/>
      </c>
      <c r="AX462" s="224" t="str">
        <f>IF(BR462=※編集不可※選択項目!$L$3,VLOOKUP('新規登録用（本体）'!U462,※編集不可※選択項目!$P$2:$S$13,4,TRUE),AY462)</f>
        <v/>
      </c>
      <c r="AY462" s="224" t="str">
        <f>IF(BR462=※編集不可※選択項目!$L$15,VLOOKUP('新規登録用（本体）'!U462,※編集不可※選択項目!$P$14:$S$25,4,TRUE),AZ462)</f>
        <v/>
      </c>
      <c r="AZ462" s="224" t="str">
        <f>IF(BR462=※編集不可※選択項目!$L$27,VLOOKUP('新規登録用（本体）'!U462,※編集不可※選択項目!$P$26:$S$41,4,TRUE),BA462)</f>
        <v/>
      </c>
      <c r="BA462" s="224" t="str">
        <f>IF(BR462=※編集不可※選択項目!$L$43,VLOOKUP('新規登録用（本体）'!U462,※編集不可※選択項目!$P$42:$S$46,4,TRUE),BB462)</f>
        <v/>
      </c>
      <c r="BB462" s="224" t="str">
        <f>IF(BR462=※編集不可※選択項目!$L$48,VLOOKUP('新規登録用（本体）'!U462,※編集不可※選択項目!$P$47:$S$51,4,TRUE),"")</f>
        <v/>
      </c>
      <c r="BC462" s="225">
        <f>IFERROR(VLOOKUP(Y462&amp;G462&amp;H462,※編集不可※選択項目!X:Y,2,FALSE),0)</f>
        <v>0</v>
      </c>
      <c r="BD462" s="225">
        <f t="shared" si="186"/>
        <v>0</v>
      </c>
      <c r="BE462" s="225"/>
      <c r="BF462" s="225"/>
      <c r="BG462" s="225"/>
      <c r="BH462" s="225" t="str">
        <f t="shared" si="170"/>
        <v/>
      </c>
      <c r="BI462" s="226">
        <f t="shared" si="171"/>
        <v>0</v>
      </c>
      <c r="BJ462" s="226">
        <f t="shared" si="172"/>
        <v>0</v>
      </c>
      <c r="BK462" s="262">
        <f t="shared" ref="BK462:BK525" si="189">IF(AND($C462&lt;&gt;"",$C$3="あり",OR(M462="連結",T462&gt;=BD462),Z462=""),1,0)</f>
        <v>0</v>
      </c>
      <c r="BL462" s="226">
        <f t="shared" si="178"/>
        <v>0</v>
      </c>
      <c r="BM462" s="226" t="str">
        <f t="shared" si="173"/>
        <v/>
      </c>
      <c r="BN462" s="227">
        <f t="shared" si="174"/>
        <v>0</v>
      </c>
      <c r="BO462" s="227">
        <f t="shared" si="179"/>
        <v>0</v>
      </c>
      <c r="BP462" s="208" t="str">
        <f t="shared" si="180"/>
        <v>＜従来枠＞0 ＜トップ性能枠＞0</v>
      </c>
      <c r="BQ462" s="208" t="str">
        <f>'新規登録用（本体）'!G462&amp;'新規登録用（本体）'!H462&amp;'新規登録用（本体）'!I462</f>
        <v/>
      </c>
      <c r="BR462" s="126" t="str">
        <f t="shared" si="175"/>
        <v/>
      </c>
      <c r="BS462" s="208" t="str">
        <f t="shared" si="176"/>
        <v/>
      </c>
      <c r="BT462" s="227">
        <f t="shared" si="187"/>
        <v>0</v>
      </c>
    </row>
    <row r="463" spans="1:72" s="208" customFormat="1" ht="25.35" customHeight="1" x14ac:dyDescent="0.2">
      <c r="A463" s="210">
        <f t="shared" si="181"/>
        <v>452</v>
      </c>
      <c r="B463" s="171" t="str">
        <f t="shared" si="177"/>
        <v/>
      </c>
      <c r="C463" s="44"/>
      <c r="D463" s="17" t="str">
        <f t="shared" si="182"/>
        <v/>
      </c>
      <c r="E463" s="17" t="str">
        <f t="shared" si="183"/>
        <v/>
      </c>
      <c r="F463" s="97"/>
      <c r="G463" s="16"/>
      <c r="H463" s="15"/>
      <c r="I463" s="17" t="str">
        <f>IF(OR(G463="",H463="",U463=""),"",IFERROR(VLOOKUP(G463&amp;H463&amp;U463,※編集不可※選択項目!$M$3:$R$51,5,FALSE),"該当なし"))</f>
        <v/>
      </c>
      <c r="J463" s="97"/>
      <c r="K463" s="15"/>
      <c r="L463" s="248"/>
      <c r="M463" s="15"/>
      <c r="N463" s="97"/>
      <c r="O463" s="97"/>
      <c r="P463" s="97"/>
      <c r="Q463" s="97"/>
      <c r="R463" s="97"/>
      <c r="S463" s="18" t="str">
        <f t="shared" si="167"/>
        <v/>
      </c>
      <c r="T463" s="15"/>
      <c r="U463" s="15"/>
      <c r="V463" s="15"/>
      <c r="W463" s="15"/>
      <c r="X463" s="15"/>
      <c r="Y463" s="15"/>
      <c r="Z463" s="16"/>
      <c r="AA463" s="16"/>
      <c r="AB463" s="101" t="str">
        <f>IF($C463&lt;&gt;"",※編集不可※選択項目!$J$2,"")</f>
        <v/>
      </c>
      <c r="AC463" s="23"/>
      <c r="AD463" s="97"/>
      <c r="AE463" s="99"/>
      <c r="AF463" s="201" t="str">
        <f t="shared" si="188"/>
        <v>-</v>
      </c>
      <c r="AG463" s="219"/>
      <c r="AH463" s="220"/>
      <c r="AI463" s="121" t="str">
        <f t="shared" si="184"/>
        <v/>
      </c>
      <c r="AJ463" s="221"/>
      <c r="AK463" s="222"/>
      <c r="AL463" s="223"/>
      <c r="AM463" s="224">
        <f>IFERROR(INDEX(※編集不可※選択項目!$R$3:$R$51,MATCH(BQ463,※編集不可※選択項目!$T$3:$T$51,0)),0)</f>
        <v>0</v>
      </c>
      <c r="AN463" s="224" t="str">
        <f t="shared" si="168"/>
        <v/>
      </c>
      <c r="AO463" s="224" t="str">
        <f>IF(BR463=※編集不可※選択項目!$L$3,VLOOKUP('新規登録用（本体）'!U463,※編集不可※選択項目!$P$2:$R$13,3,TRUE),AP463)</f>
        <v/>
      </c>
      <c r="AP463" s="224" t="str">
        <f>IF(BR463=※編集不可※選択項目!$L$15,VLOOKUP('新規登録用（本体）'!U463,※編集不可※選択項目!$P$14:$R$25,3,TRUE),AQ463)</f>
        <v/>
      </c>
      <c r="AQ463" s="224" t="str">
        <f>IF(BR463=※編集不可※選択項目!$L$27,VLOOKUP('新規登録用（本体）'!U463,※編集不可※選択項目!$P$26:$R$41,3,TRUE),AR463)</f>
        <v/>
      </c>
      <c r="AR463" s="224" t="str">
        <f>IF(BR463=※編集不可※選択項目!$L$43,VLOOKUP('新規登録用（本体）'!U463,※編集不可※選択項目!$P$42:$R$46,3,TRUE),AS463)</f>
        <v/>
      </c>
      <c r="AS463" s="224" t="str">
        <f>IF(BR463=※編集不可※選択項目!$L$48,VLOOKUP('新規登録用（本体）'!U463,※編集不可※選択項目!$P$47:$R$51,3,TRUE),"")</f>
        <v/>
      </c>
      <c r="AT463" s="225">
        <f>IFERROR(VLOOKUP(Y463&amp;G463&amp;H463,※編集不可※選択項目!X:Y,2,FALSE),0)</f>
        <v>0</v>
      </c>
      <c r="AU463" s="224">
        <f t="shared" si="185"/>
        <v>0</v>
      </c>
      <c r="AV463" s="224">
        <f>IFERROR(INDEX(※編集不可※選択項目!$S$3:$S$51,MATCH(BQ463,※編集不可※選択項目!$T$3:$T$51,0)),0)</f>
        <v>0</v>
      </c>
      <c r="AW463" s="224" t="str">
        <f t="shared" si="169"/>
        <v/>
      </c>
      <c r="AX463" s="224" t="str">
        <f>IF(BR463=※編集不可※選択項目!$L$3,VLOOKUP('新規登録用（本体）'!U463,※編集不可※選択項目!$P$2:$S$13,4,TRUE),AY463)</f>
        <v/>
      </c>
      <c r="AY463" s="224" t="str">
        <f>IF(BR463=※編集不可※選択項目!$L$15,VLOOKUP('新規登録用（本体）'!U463,※編集不可※選択項目!$P$14:$S$25,4,TRUE),AZ463)</f>
        <v/>
      </c>
      <c r="AZ463" s="224" t="str">
        <f>IF(BR463=※編集不可※選択項目!$L$27,VLOOKUP('新規登録用（本体）'!U463,※編集不可※選択項目!$P$26:$S$41,4,TRUE),BA463)</f>
        <v/>
      </c>
      <c r="BA463" s="224" t="str">
        <f>IF(BR463=※編集不可※選択項目!$L$43,VLOOKUP('新規登録用（本体）'!U463,※編集不可※選択項目!$P$42:$S$46,4,TRUE),BB463)</f>
        <v/>
      </c>
      <c r="BB463" s="224" t="str">
        <f>IF(BR463=※編集不可※選択項目!$L$48,VLOOKUP('新規登録用（本体）'!U463,※編集不可※選択項目!$P$47:$S$51,4,TRUE),"")</f>
        <v/>
      </c>
      <c r="BC463" s="225">
        <f>IFERROR(VLOOKUP(Y463&amp;G463&amp;H463,※編集不可※選択項目!X:Y,2,FALSE),0)</f>
        <v>0</v>
      </c>
      <c r="BD463" s="225">
        <f t="shared" si="186"/>
        <v>0</v>
      </c>
      <c r="BE463" s="225"/>
      <c r="BF463" s="225"/>
      <c r="BG463" s="225"/>
      <c r="BH463" s="225" t="str">
        <f t="shared" si="170"/>
        <v/>
      </c>
      <c r="BI463" s="226">
        <f t="shared" si="171"/>
        <v>0</v>
      </c>
      <c r="BJ463" s="226">
        <f t="shared" si="172"/>
        <v>0</v>
      </c>
      <c r="BK463" s="262">
        <f t="shared" si="189"/>
        <v>0</v>
      </c>
      <c r="BL463" s="226">
        <f t="shared" si="178"/>
        <v>0</v>
      </c>
      <c r="BM463" s="226" t="str">
        <f t="shared" si="173"/>
        <v/>
      </c>
      <c r="BN463" s="227">
        <f t="shared" si="174"/>
        <v>0</v>
      </c>
      <c r="BO463" s="227">
        <f t="shared" si="179"/>
        <v>0</v>
      </c>
      <c r="BP463" s="208" t="str">
        <f t="shared" si="180"/>
        <v>＜従来枠＞0 ＜トップ性能枠＞0</v>
      </c>
      <c r="BQ463" s="208" t="str">
        <f>'新規登録用（本体）'!G463&amp;'新規登録用（本体）'!H463&amp;'新規登録用（本体）'!I463</f>
        <v/>
      </c>
      <c r="BR463" s="126" t="str">
        <f t="shared" si="175"/>
        <v/>
      </c>
      <c r="BS463" s="208" t="str">
        <f t="shared" si="176"/>
        <v/>
      </c>
      <c r="BT463" s="227">
        <f t="shared" si="187"/>
        <v>0</v>
      </c>
    </row>
    <row r="464" spans="1:72" s="208" customFormat="1" ht="25.35" customHeight="1" x14ac:dyDescent="0.2">
      <c r="A464" s="210">
        <f t="shared" si="181"/>
        <v>453</v>
      </c>
      <c r="B464" s="171" t="str">
        <f t="shared" si="177"/>
        <v/>
      </c>
      <c r="C464" s="44"/>
      <c r="D464" s="17" t="str">
        <f t="shared" si="182"/>
        <v/>
      </c>
      <c r="E464" s="17" t="str">
        <f t="shared" si="183"/>
        <v/>
      </c>
      <c r="F464" s="97"/>
      <c r="G464" s="16"/>
      <c r="H464" s="15"/>
      <c r="I464" s="17" t="str">
        <f>IF(OR(G464="",H464="",U464=""),"",IFERROR(VLOOKUP(G464&amp;H464&amp;U464,※編集不可※選択項目!$M$3:$R$51,5,FALSE),"該当なし"))</f>
        <v/>
      </c>
      <c r="J464" s="97"/>
      <c r="K464" s="15"/>
      <c r="L464" s="248"/>
      <c r="M464" s="15"/>
      <c r="N464" s="97"/>
      <c r="O464" s="97"/>
      <c r="P464" s="97"/>
      <c r="Q464" s="97"/>
      <c r="R464" s="97"/>
      <c r="S464" s="18" t="str">
        <f t="shared" ref="S464:S527" si="190">IF($M464="連結","連結前のすべての室外機が、基準を満たしていること",IF(AND(AU464="",BD464=""),"",IF(U464="","",BP464)))</f>
        <v/>
      </c>
      <c r="T464" s="15"/>
      <c r="U464" s="15"/>
      <c r="V464" s="15"/>
      <c r="W464" s="15"/>
      <c r="X464" s="15"/>
      <c r="Y464" s="15"/>
      <c r="Z464" s="16"/>
      <c r="AA464" s="16"/>
      <c r="AB464" s="101" t="str">
        <f>IF($C464&lt;&gt;"",※編集不可※選択項目!$J$2,"")</f>
        <v/>
      </c>
      <c r="AC464" s="23"/>
      <c r="AD464" s="97"/>
      <c r="AE464" s="99"/>
      <c r="AF464" s="201" t="str">
        <f t="shared" si="188"/>
        <v>-</v>
      </c>
      <c r="AG464" s="219"/>
      <c r="AH464" s="220"/>
      <c r="AI464" s="121" t="str">
        <f t="shared" si="184"/>
        <v/>
      </c>
      <c r="AJ464" s="221"/>
      <c r="AK464" s="222"/>
      <c r="AL464" s="223"/>
      <c r="AM464" s="224">
        <f>IFERROR(INDEX(※編集不可※選択項目!$R$3:$R$51,MATCH(BQ464,※編集不可※選択項目!$T$3:$T$51,0)),0)</f>
        <v>0</v>
      </c>
      <c r="AN464" s="224" t="str">
        <f t="shared" si="168"/>
        <v/>
      </c>
      <c r="AO464" s="224" t="str">
        <f>IF(BR464=※編集不可※選択項目!$L$3,VLOOKUP('新規登録用（本体）'!U464,※編集不可※選択項目!$P$2:$R$13,3,TRUE),AP464)</f>
        <v/>
      </c>
      <c r="AP464" s="224" t="str">
        <f>IF(BR464=※編集不可※選択項目!$L$15,VLOOKUP('新規登録用（本体）'!U464,※編集不可※選択項目!$P$14:$R$25,3,TRUE),AQ464)</f>
        <v/>
      </c>
      <c r="AQ464" s="224" t="str">
        <f>IF(BR464=※編集不可※選択項目!$L$27,VLOOKUP('新規登録用（本体）'!U464,※編集不可※選択項目!$P$26:$R$41,3,TRUE),AR464)</f>
        <v/>
      </c>
      <c r="AR464" s="224" t="str">
        <f>IF(BR464=※編集不可※選択項目!$L$43,VLOOKUP('新規登録用（本体）'!U464,※編集不可※選択項目!$P$42:$R$46,3,TRUE),AS464)</f>
        <v/>
      </c>
      <c r="AS464" s="224" t="str">
        <f>IF(BR464=※編集不可※選択項目!$L$48,VLOOKUP('新規登録用（本体）'!U464,※編集不可※選択項目!$P$47:$R$51,3,TRUE),"")</f>
        <v/>
      </c>
      <c r="AT464" s="225">
        <f>IFERROR(VLOOKUP(Y464&amp;G464&amp;H464,※編集不可※選択項目!X:Y,2,FALSE),0)</f>
        <v>0</v>
      </c>
      <c r="AU464" s="224">
        <f t="shared" si="185"/>
        <v>0</v>
      </c>
      <c r="AV464" s="224">
        <f>IFERROR(INDEX(※編集不可※選択項目!$S$3:$S$51,MATCH(BQ464,※編集不可※選択項目!$T$3:$T$51,0)),0)</f>
        <v>0</v>
      </c>
      <c r="AW464" s="224" t="str">
        <f t="shared" si="169"/>
        <v/>
      </c>
      <c r="AX464" s="224" t="str">
        <f>IF(BR464=※編集不可※選択項目!$L$3,VLOOKUP('新規登録用（本体）'!U464,※編集不可※選択項目!$P$2:$S$13,4,TRUE),AY464)</f>
        <v/>
      </c>
      <c r="AY464" s="224" t="str">
        <f>IF(BR464=※編集不可※選択項目!$L$15,VLOOKUP('新規登録用（本体）'!U464,※編集不可※選択項目!$P$14:$S$25,4,TRUE),AZ464)</f>
        <v/>
      </c>
      <c r="AZ464" s="224" t="str">
        <f>IF(BR464=※編集不可※選択項目!$L$27,VLOOKUP('新規登録用（本体）'!U464,※編集不可※選択項目!$P$26:$S$41,4,TRUE),BA464)</f>
        <v/>
      </c>
      <c r="BA464" s="224" t="str">
        <f>IF(BR464=※編集不可※選択項目!$L$43,VLOOKUP('新規登録用（本体）'!U464,※編集不可※選択項目!$P$42:$S$46,4,TRUE),BB464)</f>
        <v/>
      </c>
      <c r="BB464" s="224" t="str">
        <f>IF(BR464=※編集不可※選択項目!$L$48,VLOOKUP('新規登録用（本体）'!U464,※編集不可※選択項目!$P$47:$S$51,4,TRUE),"")</f>
        <v/>
      </c>
      <c r="BC464" s="225">
        <f>IFERROR(VLOOKUP(Y464&amp;G464&amp;H464,※編集不可※選択項目!X:Y,2,FALSE),0)</f>
        <v>0</v>
      </c>
      <c r="BD464" s="225">
        <f t="shared" si="186"/>
        <v>0</v>
      </c>
      <c r="BE464" s="225"/>
      <c r="BF464" s="225"/>
      <c r="BG464" s="225"/>
      <c r="BH464" s="225" t="str">
        <f t="shared" si="170"/>
        <v/>
      </c>
      <c r="BI464" s="226">
        <f t="shared" si="171"/>
        <v>0</v>
      </c>
      <c r="BJ464" s="226">
        <f t="shared" si="172"/>
        <v>0</v>
      </c>
      <c r="BK464" s="262">
        <f t="shared" si="189"/>
        <v>0</v>
      </c>
      <c r="BL464" s="226">
        <f t="shared" si="178"/>
        <v>0</v>
      </c>
      <c r="BM464" s="226" t="str">
        <f t="shared" si="173"/>
        <v/>
      </c>
      <c r="BN464" s="227">
        <f t="shared" si="174"/>
        <v>0</v>
      </c>
      <c r="BO464" s="227">
        <f t="shared" si="179"/>
        <v>0</v>
      </c>
      <c r="BP464" s="208" t="str">
        <f t="shared" si="180"/>
        <v>＜従来枠＞0 ＜トップ性能枠＞0</v>
      </c>
      <c r="BQ464" s="208" t="str">
        <f>'新規登録用（本体）'!G464&amp;'新規登録用（本体）'!H464&amp;'新規登録用（本体）'!I464</f>
        <v/>
      </c>
      <c r="BR464" s="126" t="str">
        <f t="shared" si="175"/>
        <v/>
      </c>
      <c r="BS464" s="208" t="str">
        <f t="shared" si="176"/>
        <v/>
      </c>
      <c r="BT464" s="227">
        <f t="shared" si="187"/>
        <v>0</v>
      </c>
    </row>
    <row r="465" spans="1:72" s="208" customFormat="1" ht="25.35" customHeight="1" x14ac:dyDescent="0.2">
      <c r="A465" s="210">
        <f t="shared" si="181"/>
        <v>454</v>
      </c>
      <c r="B465" s="171" t="str">
        <f t="shared" si="177"/>
        <v/>
      </c>
      <c r="C465" s="44"/>
      <c r="D465" s="17" t="str">
        <f t="shared" si="182"/>
        <v/>
      </c>
      <c r="E465" s="17" t="str">
        <f t="shared" si="183"/>
        <v/>
      </c>
      <c r="F465" s="97"/>
      <c r="G465" s="16"/>
      <c r="H465" s="15"/>
      <c r="I465" s="17" t="str">
        <f>IF(OR(G465="",H465="",U465=""),"",IFERROR(VLOOKUP(G465&amp;H465&amp;U465,※編集不可※選択項目!$M$3:$R$51,5,FALSE),"該当なし"))</f>
        <v/>
      </c>
      <c r="J465" s="97"/>
      <c r="K465" s="15"/>
      <c r="L465" s="248"/>
      <c r="M465" s="15"/>
      <c r="N465" s="97"/>
      <c r="O465" s="97"/>
      <c r="P465" s="97"/>
      <c r="Q465" s="97"/>
      <c r="R465" s="97"/>
      <c r="S465" s="18" t="str">
        <f t="shared" si="190"/>
        <v/>
      </c>
      <c r="T465" s="15"/>
      <c r="U465" s="15"/>
      <c r="V465" s="15"/>
      <c r="W465" s="15"/>
      <c r="X465" s="15"/>
      <c r="Y465" s="15"/>
      <c r="Z465" s="16"/>
      <c r="AA465" s="16"/>
      <c r="AB465" s="101" t="str">
        <f>IF($C465&lt;&gt;"",※編集不可※選択項目!$J$2,"")</f>
        <v/>
      </c>
      <c r="AC465" s="23"/>
      <c r="AD465" s="97"/>
      <c r="AE465" s="99"/>
      <c r="AF465" s="201" t="str">
        <f t="shared" si="188"/>
        <v>-</v>
      </c>
      <c r="AG465" s="219"/>
      <c r="AH465" s="220"/>
      <c r="AI465" s="121" t="str">
        <f t="shared" si="184"/>
        <v/>
      </c>
      <c r="AJ465" s="221"/>
      <c r="AK465" s="222"/>
      <c r="AL465" s="223"/>
      <c r="AM465" s="224">
        <f>IFERROR(INDEX(※編集不可※選択項目!$R$3:$R$51,MATCH(BQ465,※編集不可※選択項目!$T$3:$T$51,0)),0)</f>
        <v>0</v>
      </c>
      <c r="AN465" s="224" t="str">
        <f t="shared" si="168"/>
        <v/>
      </c>
      <c r="AO465" s="224" t="str">
        <f>IF(BR465=※編集不可※選択項目!$L$3,VLOOKUP('新規登録用（本体）'!U465,※編集不可※選択項目!$P$2:$R$13,3,TRUE),AP465)</f>
        <v/>
      </c>
      <c r="AP465" s="224" t="str">
        <f>IF(BR465=※編集不可※選択項目!$L$15,VLOOKUP('新規登録用（本体）'!U465,※編集不可※選択項目!$P$14:$R$25,3,TRUE),AQ465)</f>
        <v/>
      </c>
      <c r="AQ465" s="224" t="str">
        <f>IF(BR465=※編集不可※選択項目!$L$27,VLOOKUP('新規登録用（本体）'!U465,※編集不可※選択項目!$P$26:$R$41,3,TRUE),AR465)</f>
        <v/>
      </c>
      <c r="AR465" s="224" t="str">
        <f>IF(BR465=※編集不可※選択項目!$L$43,VLOOKUP('新規登録用（本体）'!U465,※編集不可※選択項目!$P$42:$R$46,3,TRUE),AS465)</f>
        <v/>
      </c>
      <c r="AS465" s="224" t="str">
        <f>IF(BR465=※編集不可※選択項目!$L$48,VLOOKUP('新規登録用（本体）'!U465,※編集不可※選択項目!$P$47:$R$51,3,TRUE),"")</f>
        <v/>
      </c>
      <c r="AT465" s="225">
        <f>IFERROR(VLOOKUP(Y465&amp;G465&amp;H465,※編集不可※選択項目!X:Y,2,FALSE),0)</f>
        <v>0</v>
      </c>
      <c r="AU465" s="224">
        <f t="shared" si="185"/>
        <v>0</v>
      </c>
      <c r="AV465" s="224">
        <f>IFERROR(INDEX(※編集不可※選択項目!$S$3:$S$51,MATCH(BQ465,※編集不可※選択項目!$T$3:$T$51,0)),0)</f>
        <v>0</v>
      </c>
      <c r="AW465" s="224" t="str">
        <f t="shared" si="169"/>
        <v/>
      </c>
      <c r="AX465" s="224" t="str">
        <f>IF(BR465=※編集不可※選択項目!$L$3,VLOOKUP('新規登録用（本体）'!U465,※編集不可※選択項目!$P$2:$S$13,4,TRUE),AY465)</f>
        <v/>
      </c>
      <c r="AY465" s="224" t="str">
        <f>IF(BR465=※編集不可※選択項目!$L$15,VLOOKUP('新規登録用（本体）'!U465,※編集不可※選択項目!$P$14:$S$25,4,TRUE),AZ465)</f>
        <v/>
      </c>
      <c r="AZ465" s="224" t="str">
        <f>IF(BR465=※編集不可※選択項目!$L$27,VLOOKUP('新規登録用（本体）'!U465,※編集不可※選択項目!$P$26:$S$41,4,TRUE),BA465)</f>
        <v/>
      </c>
      <c r="BA465" s="224" t="str">
        <f>IF(BR465=※編集不可※選択項目!$L$43,VLOOKUP('新規登録用（本体）'!U465,※編集不可※選択項目!$P$42:$S$46,4,TRUE),BB465)</f>
        <v/>
      </c>
      <c r="BB465" s="224" t="str">
        <f>IF(BR465=※編集不可※選択項目!$L$48,VLOOKUP('新規登録用（本体）'!U465,※編集不可※選択項目!$P$47:$S$51,4,TRUE),"")</f>
        <v/>
      </c>
      <c r="BC465" s="225">
        <f>IFERROR(VLOOKUP(Y465&amp;G465&amp;H465,※編集不可※選択項目!X:Y,2,FALSE),0)</f>
        <v>0</v>
      </c>
      <c r="BD465" s="225">
        <f t="shared" si="186"/>
        <v>0</v>
      </c>
      <c r="BE465" s="225"/>
      <c r="BF465" s="225"/>
      <c r="BG465" s="225"/>
      <c r="BH465" s="225" t="str">
        <f t="shared" si="170"/>
        <v/>
      </c>
      <c r="BI465" s="226">
        <f t="shared" si="171"/>
        <v>0</v>
      </c>
      <c r="BJ465" s="226">
        <f t="shared" si="172"/>
        <v>0</v>
      </c>
      <c r="BK465" s="262">
        <f t="shared" si="189"/>
        <v>0</v>
      </c>
      <c r="BL465" s="226">
        <f t="shared" si="178"/>
        <v>0</v>
      </c>
      <c r="BM465" s="226" t="str">
        <f t="shared" si="173"/>
        <v/>
      </c>
      <c r="BN465" s="227">
        <f t="shared" si="174"/>
        <v>0</v>
      </c>
      <c r="BO465" s="227">
        <f t="shared" si="179"/>
        <v>0</v>
      </c>
      <c r="BP465" s="208" t="str">
        <f t="shared" si="180"/>
        <v>＜従来枠＞0 ＜トップ性能枠＞0</v>
      </c>
      <c r="BQ465" s="208" t="str">
        <f>'新規登録用（本体）'!G465&amp;'新規登録用（本体）'!H465&amp;'新規登録用（本体）'!I465</f>
        <v/>
      </c>
      <c r="BR465" s="126" t="str">
        <f t="shared" si="175"/>
        <v/>
      </c>
      <c r="BS465" s="208" t="str">
        <f t="shared" si="176"/>
        <v/>
      </c>
      <c r="BT465" s="227">
        <f t="shared" si="187"/>
        <v>0</v>
      </c>
    </row>
    <row r="466" spans="1:72" s="208" customFormat="1" ht="25.35" customHeight="1" x14ac:dyDescent="0.2">
      <c r="A466" s="210">
        <f t="shared" si="181"/>
        <v>455</v>
      </c>
      <c r="B466" s="171" t="str">
        <f t="shared" si="177"/>
        <v/>
      </c>
      <c r="C466" s="44"/>
      <c r="D466" s="17" t="str">
        <f t="shared" si="182"/>
        <v/>
      </c>
      <c r="E466" s="17" t="str">
        <f t="shared" si="183"/>
        <v/>
      </c>
      <c r="F466" s="97"/>
      <c r="G466" s="16"/>
      <c r="H466" s="15"/>
      <c r="I466" s="17" t="str">
        <f>IF(OR(G466="",H466="",U466=""),"",IFERROR(VLOOKUP(G466&amp;H466&amp;U466,※編集不可※選択項目!$M$3:$R$51,5,FALSE),"該当なし"))</f>
        <v/>
      </c>
      <c r="J466" s="97"/>
      <c r="K466" s="15"/>
      <c r="L466" s="248"/>
      <c r="M466" s="15"/>
      <c r="N466" s="97"/>
      <c r="O466" s="97"/>
      <c r="P466" s="97"/>
      <c r="Q466" s="97"/>
      <c r="R466" s="97"/>
      <c r="S466" s="18" t="str">
        <f t="shared" si="190"/>
        <v/>
      </c>
      <c r="T466" s="15"/>
      <c r="U466" s="15"/>
      <c r="V466" s="15"/>
      <c r="W466" s="15"/>
      <c r="X466" s="15"/>
      <c r="Y466" s="15"/>
      <c r="Z466" s="16"/>
      <c r="AA466" s="16"/>
      <c r="AB466" s="101" t="str">
        <f>IF($C466&lt;&gt;"",※編集不可※選択項目!$J$2,"")</f>
        <v/>
      </c>
      <c r="AC466" s="23"/>
      <c r="AD466" s="97"/>
      <c r="AE466" s="99"/>
      <c r="AF466" s="201" t="str">
        <f t="shared" si="188"/>
        <v>-</v>
      </c>
      <c r="AG466" s="219"/>
      <c r="AH466" s="220"/>
      <c r="AI466" s="121" t="str">
        <f t="shared" si="184"/>
        <v/>
      </c>
      <c r="AJ466" s="221"/>
      <c r="AK466" s="222"/>
      <c r="AL466" s="223"/>
      <c r="AM466" s="224">
        <f>IFERROR(INDEX(※編集不可※選択項目!$R$3:$R$51,MATCH(BQ466,※編集不可※選択項目!$T$3:$T$51,0)),0)</f>
        <v>0</v>
      </c>
      <c r="AN466" s="224" t="str">
        <f t="shared" ref="AN466:AN529" si="191">IF(I466&lt;&gt;"該当なし","",AO466)</f>
        <v/>
      </c>
      <c r="AO466" s="224" t="str">
        <f>IF(BR466=※編集不可※選択項目!$L$3,VLOOKUP('新規登録用（本体）'!U466,※編集不可※選択項目!$P$2:$R$13,3,TRUE),AP466)</f>
        <v/>
      </c>
      <c r="AP466" s="224" t="str">
        <f>IF(BR466=※編集不可※選択項目!$L$15,VLOOKUP('新規登録用（本体）'!U466,※編集不可※選択項目!$P$14:$R$25,3,TRUE),AQ466)</f>
        <v/>
      </c>
      <c r="AQ466" s="224" t="str">
        <f>IF(BR466=※編集不可※選択項目!$L$27,VLOOKUP('新規登録用（本体）'!U466,※編集不可※選択項目!$P$26:$R$41,3,TRUE),AR466)</f>
        <v/>
      </c>
      <c r="AR466" s="224" t="str">
        <f>IF(BR466=※編集不可※選択項目!$L$43,VLOOKUP('新規登録用（本体）'!U466,※編集不可※選択項目!$P$42:$R$46,3,TRUE),AS466)</f>
        <v/>
      </c>
      <c r="AS466" s="224" t="str">
        <f>IF(BR466=※編集不可※選択項目!$L$48,VLOOKUP('新規登録用（本体）'!U466,※編集不可※選択項目!$P$47:$R$51,3,TRUE),"")</f>
        <v/>
      </c>
      <c r="AT466" s="225">
        <f>IFERROR(VLOOKUP(Y466&amp;G466&amp;H466,※編集不可※選択項目!X:Y,2,FALSE),0)</f>
        <v>0</v>
      </c>
      <c r="AU466" s="224">
        <f t="shared" si="185"/>
        <v>0</v>
      </c>
      <c r="AV466" s="224">
        <f>IFERROR(INDEX(※編集不可※選択項目!$S$3:$S$51,MATCH(BQ466,※編集不可※選択項目!$T$3:$T$51,0)),0)</f>
        <v>0</v>
      </c>
      <c r="AW466" s="224" t="str">
        <f t="shared" ref="AW466:AW529" si="192">IF(I466&lt;&gt;"該当なし","",AX466)</f>
        <v/>
      </c>
      <c r="AX466" s="224" t="str">
        <f>IF(BR466=※編集不可※選択項目!$L$3,VLOOKUP('新規登録用（本体）'!U466,※編集不可※選択項目!$P$2:$S$13,4,TRUE),AY466)</f>
        <v/>
      </c>
      <c r="AY466" s="224" t="str">
        <f>IF(BR466=※編集不可※選択項目!$L$15,VLOOKUP('新規登録用（本体）'!U466,※編集不可※選択項目!$P$14:$S$25,4,TRUE),AZ466)</f>
        <v/>
      </c>
      <c r="AZ466" s="224" t="str">
        <f>IF(BR466=※編集不可※選択項目!$L$27,VLOOKUP('新規登録用（本体）'!U466,※編集不可※選択項目!$P$26:$S$41,4,TRUE),BA466)</f>
        <v/>
      </c>
      <c r="BA466" s="224" t="str">
        <f>IF(BR466=※編集不可※選択項目!$L$43,VLOOKUP('新規登録用（本体）'!U466,※編集不可※選択項目!$P$42:$S$46,4,TRUE),BB466)</f>
        <v/>
      </c>
      <c r="BB466" s="224" t="str">
        <f>IF(BR466=※編集不可※選択項目!$L$48,VLOOKUP('新規登録用（本体）'!U466,※編集不可※選択項目!$P$47:$S$51,4,TRUE),"")</f>
        <v/>
      </c>
      <c r="BC466" s="225">
        <f>IFERROR(VLOOKUP(Y466&amp;G466&amp;H466,※編集不可※選択項目!X:Y,2,FALSE),0)</f>
        <v>0</v>
      </c>
      <c r="BD466" s="225">
        <f t="shared" si="186"/>
        <v>0</v>
      </c>
      <c r="BE466" s="225"/>
      <c r="BF466" s="225"/>
      <c r="BG466" s="225"/>
      <c r="BH466" s="225" t="str">
        <f t="shared" ref="BH466:BH529" si="193">IF(K466="","","["&amp;K466&amp;"]")</f>
        <v/>
      </c>
      <c r="BI466" s="226">
        <f t="shared" ref="BI466:BI529" si="194">IF(AND(($C466&lt;&gt;""),(OR(F466="",G466="",H466="",J466="",M466="",N466="",AND(M466&lt;&gt;"連結",T466=""),U466="",V466="",W466="",X466="",Y466=""))),1,0)</f>
        <v>0</v>
      </c>
      <c r="BJ466" s="226">
        <f t="shared" ref="BJ466:BJ529" si="195">IF(AND(M466="連結",O466=""),1,0)</f>
        <v>0</v>
      </c>
      <c r="BK466" s="262">
        <f t="shared" si="189"/>
        <v>0</v>
      </c>
      <c r="BL466" s="226">
        <f t="shared" si="178"/>
        <v>0</v>
      </c>
      <c r="BM466" s="226" t="str">
        <f t="shared" ref="BM466:BM529" si="196">IF(J466="","",TEXT(J466&amp;BH466,"G/標準"))</f>
        <v/>
      </c>
      <c r="BN466" s="227">
        <f t="shared" ref="BN466:BN529" si="197">IF(BM466="",0,COUNTIF($BM$12:$BM$1011,BM466))</f>
        <v>0</v>
      </c>
      <c r="BO466" s="227">
        <f t="shared" si="179"/>
        <v>0</v>
      </c>
      <c r="BP466" s="208" t="str">
        <f t="shared" si="180"/>
        <v>＜従来枠＞0 ＜トップ性能枠＞0</v>
      </c>
      <c r="BQ466" s="208" t="str">
        <f>'新規登録用（本体）'!G466&amp;'新規登録用（本体）'!H466&amp;'新規登録用（本体）'!I466</f>
        <v/>
      </c>
      <c r="BR466" s="126" t="str">
        <f t="shared" ref="BR466:BR529" si="198">G466&amp;H466</f>
        <v/>
      </c>
      <c r="BS466" s="208" t="str">
        <f t="shared" si="176"/>
        <v/>
      </c>
      <c r="BT466" s="227">
        <f t="shared" si="187"/>
        <v>0</v>
      </c>
    </row>
    <row r="467" spans="1:72" s="208" customFormat="1" ht="25.35" customHeight="1" x14ac:dyDescent="0.2">
      <c r="A467" s="210">
        <f t="shared" si="181"/>
        <v>456</v>
      </c>
      <c r="B467" s="171" t="str">
        <f t="shared" si="177"/>
        <v/>
      </c>
      <c r="C467" s="44"/>
      <c r="D467" s="17" t="str">
        <f t="shared" si="182"/>
        <v/>
      </c>
      <c r="E467" s="17" t="str">
        <f t="shared" si="183"/>
        <v/>
      </c>
      <c r="F467" s="97"/>
      <c r="G467" s="16"/>
      <c r="H467" s="15"/>
      <c r="I467" s="17" t="str">
        <f>IF(OR(G467="",H467="",U467=""),"",IFERROR(VLOOKUP(G467&amp;H467&amp;U467,※編集不可※選択項目!$M$3:$R$51,5,FALSE),"該当なし"))</f>
        <v/>
      </c>
      <c r="J467" s="97"/>
      <c r="K467" s="15"/>
      <c r="L467" s="248"/>
      <c r="M467" s="15"/>
      <c r="N467" s="97"/>
      <c r="O467" s="97"/>
      <c r="P467" s="97"/>
      <c r="Q467" s="97"/>
      <c r="R467" s="97"/>
      <c r="S467" s="18" t="str">
        <f t="shared" si="190"/>
        <v/>
      </c>
      <c r="T467" s="15"/>
      <c r="U467" s="15"/>
      <c r="V467" s="15"/>
      <c r="W467" s="15"/>
      <c r="X467" s="15"/>
      <c r="Y467" s="15"/>
      <c r="Z467" s="16"/>
      <c r="AA467" s="16"/>
      <c r="AB467" s="101" t="str">
        <f>IF($C467&lt;&gt;"",※編集不可※選択項目!$J$2,"")</f>
        <v/>
      </c>
      <c r="AC467" s="23"/>
      <c r="AD467" s="97"/>
      <c r="AE467" s="99"/>
      <c r="AF467" s="201" t="str">
        <f t="shared" si="188"/>
        <v>-</v>
      </c>
      <c r="AG467" s="219"/>
      <c r="AH467" s="220"/>
      <c r="AI467" s="121" t="str">
        <f t="shared" si="184"/>
        <v/>
      </c>
      <c r="AJ467" s="221"/>
      <c r="AK467" s="222"/>
      <c r="AL467" s="223"/>
      <c r="AM467" s="224">
        <f>IFERROR(INDEX(※編集不可※選択項目!$R$3:$R$51,MATCH(BQ467,※編集不可※選択項目!$T$3:$T$51,0)),0)</f>
        <v>0</v>
      </c>
      <c r="AN467" s="224" t="str">
        <f t="shared" si="191"/>
        <v/>
      </c>
      <c r="AO467" s="224" t="str">
        <f>IF(BR467=※編集不可※選択項目!$L$3,VLOOKUP('新規登録用（本体）'!U467,※編集不可※選択項目!$P$2:$R$13,3,TRUE),AP467)</f>
        <v/>
      </c>
      <c r="AP467" s="224" t="str">
        <f>IF(BR467=※編集不可※選択項目!$L$15,VLOOKUP('新規登録用（本体）'!U467,※編集不可※選択項目!$P$14:$R$25,3,TRUE),AQ467)</f>
        <v/>
      </c>
      <c r="AQ467" s="224" t="str">
        <f>IF(BR467=※編集不可※選択項目!$L$27,VLOOKUP('新規登録用（本体）'!U467,※編集不可※選択項目!$P$26:$R$41,3,TRUE),AR467)</f>
        <v/>
      </c>
      <c r="AR467" s="224" t="str">
        <f>IF(BR467=※編集不可※選択項目!$L$43,VLOOKUP('新規登録用（本体）'!U467,※編集不可※選択項目!$P$42:$R$46,3,TRUE),AS467)</f>
        <v/>
      </c>
      <c r="AS467" s="224" t="str">
        <f>IF(BR467=※編集不可※選択項目!$L$48,VLOOKUP('新規登録用（本体）'!U467,※編集不可※選択項目!$P$47:$R$51,3,TRUE),"")</f>
        <v/>
      </c>
      <c r="AT467" s="225">
        <f>IFERROR(VLOOKUP(Y467&amp;G467&amp;H467,※編集不可※選択項目!X:Y,2,FALSE),0)</f>
        <v>0</v>
      </c>
      <c r="AU467" s="224">
        <f t="shared" si="185"/>
        <v>0</v>
      </c>
      <c r="AV467" s="224">
        <f>IFERROR(INDEX(※編集不可※選択項目!$S$3:$S$51,MATCH(BQ467,※編集不可※選択項目!$T$3:$T$51,0)),0)</f>
        <v>0</v>
      </c>
      <c r="AW467" s="224" t="str">
        <f t="shared" si="192"/>
        <v/>
      </c>
      <c r="AX467" s="224" t="str">
        <f>IF(BR467=※編集不可※選択項目!$L$3,VLOOKUP('新規登録用（本体）'!U467,※編集不可※選択項目!$P$2:$S$13,4,TRUE),AY467)</f>
        <v/>
      </c>
      <c r="AY467" s="224" t="str">
        <f>IF(BR467=※編集不可※選択項目!$L$15,VLOOKUP('新規登録用（本体）'!U467,※編集不可※選択項目!$P$14:$S$25,4,TRUE),AZ467)</f>
        <v/>
      </c>
      <c r="AZ467" s="224" t="str">
        <f>IF(BR467=※編集不可※選択項目!$L$27,VLOOKUP('新規登録用（本体）'!U467,※編集不可※選択項目!$P$26:$S$41,4,TRUE),BA467)</f>
        <v/>
      </c>
      <c r="BA467" s="224" t="str">
        <f>IF(BR467=※編集不可※選択項目!$L$43,VLOOKUP('新規登録用（本体）'!U467,※編集不可※選択項目!$P$42:$S$46,4,TRUE),BB467)</f>
        <v/>
      </c>
      <c r="BB467" s="224" t="str">
        <f>IF(BR467=※編集不可※選択項目!$L$48,VLOOKUP('新規登録用（本体）'!U467,※編集不可※選択項目!$P$47:$S$51,4,TRUE),"")</f>
        <v/>
      </c>
      <c r="BC467" s="225">
        <f>IFERROR(VLOOKUP(Y467&amp;G467&amp;H467,※編集不可※選択項目!X:Y,2,FALSE),0)</f>
        <v>0</v>
      </c>
      <c r="BD467" s="225">
        <f t="shared" si="186"/>
        <v>0</v>
      </c>
      <c r="BE467" s="225"/>
      <c r="BF467" s="225"/>
      <c r="BG467" s="225"/>
      <c r="BH467" s="225" t="str">
        <f t="shared" si="193"/>
        <v/>
      </c>
      <c r="BI467" s="226">
        <f t="shared" si="194"/>
        <v>0</v>
      </c>
      <c r="BJ467" s="226">
        <f t="shared" si="195"/>
        <v>0</v>
      </c>
      <c r="BK467" s="262">
        <f t="shared" si="189"/>
        <v>0</v>
      </c>
      <c r="BL467" s="226">
        <f t="shared" si="178"/>
        <v>0</v>
      </c>
      <c r="BM467" s="226" t="str">
        <f t="shared" si="196"/>
        <v/>
      </c>
      <c r="BN467" s="227">
        <f t="shared" si="197"/>
        <v>0</v>
      </c>
      <c r="BO467" s="227">
        <f t="shared" si="179"/>
        <v>0</v>
      </c>
      <c r="BP467" s="208" t="str">
        <f t="shared" si="180"/>
        <v>＜従来枠＞0 ＜トップ性能枠＞0</v>
      </c>
      <c r="BQ467" s="208" t="str">
        <f>'新規登録用（本体）'!G467&amp;'新規登録用（本体）'!H467&amp;'新規登録用（本体）'!I467</f>
        <v/>
      </c>
      <c r="BR467" s="126" t="str">
        <f t="shared" si="198"/>
        <v/>
      </c>
      <c r="BS467" s="208" t="str">
        <f t="shared" ref="BS467:BS530" si="199">IF(J467="","",TEXT(J467&amp;T467&amp;U467&amp;V467&amp;W467&amp;X467,"G/標準"))</f>
        <v/>
      </c>
      <c r="BT467" s="227">
        <f t="shared" si="187"/>
        <v>0</v>
      </c>
    </row>
    <row r="468" spans="1:72" s="208" customFormat="1" ht="25.35" customHeight="1" x14ac:dyDescent="0.2">
      <c r="A468" s="210">
        <f t="shared" si="181"/>
        <v>457</v>
      </c>
      <c r="B468" s="171" t="str">
        <f t="shared" si="177"/>
        <v/>
      </c>
      <c r="C468" s="44"/>
      <c r="D468" s="17" t="str">
        <f t="shared" si="182"/>
        <v/>
      </c>
      <c r="E468" s="17" t="str">
        <f t="shared" si="183"/>
        <v/>
      </c>
      <c r="F468" s="97"/>
      <c r="G468" s="16"/>
      <c r="H468" s="15"/>
      <c r="I468" s="17" t="str">
        <f>IF(OR(G468="",H468="",U468=""),"",IFERROR(VLOOKUP(G468&amp;H468&amp;U468,※編集不可※選択項目!$M$3:$R$51,5,FALSE),"該当なし"))</f>
        <v/>
      </c>
      <c r="J468" s="97"/>
      <c r="K468" s="15"/>
      <c r="L468" s="248"/>
      <c r="M468" s="15"/>
      <c r="N468" s="97"/>
      <c r="O468" s="97"/>
      <c r="P468" s="97"/>
      <c r="Q468" s="97"/>
      <c r="R468" s="97"/>
      <c r="S468" s="18" t="str">
        <f t="shared" si="190"/>
        <v/>
      </c>
      <c r="T468" s="15"/>
      <c r="U468" s="15"/>
      <c r="V468" s="15"/>
      <c r="W468" s="15"/>
      <c r="X468" s="15"/>
      <c r="Y468" s="15"/>
      <c r="Z468" s="16"/>
      <c r="AA468" s="16"/>
      <c r="AB468" s="101" t="str">
        <f>IF($C468&lt;&gt;"",※編集不可※選択項目!$J$2,"")</f>
        <v/>
      </c>
      <c r="AC468" s="23"/>
      <c r="AD468" s="97"/>
      <c r="AE468" s="99"/>
      <c r="AF468" s="201" t="str">
        <f t="shared" si="188"/>
        <v>-</v>
      </c>
      <c r="AG468" s="219"/>
      <c r="AH468" s="220"/>
      <c r="AI468" s="121" t="str">
        <f t="shared" si="184"/>
        <v/>
      </c>
      <c r="AJ468" s="221"/>
      <c r="AK468" s="222"/>
      <c r="AL468" s="223"/>
      <c r="AM468" s="224">
        <f>IFERROR(INDEX(※編集不可※選択項目!$R$3:$R$51,MATCH(BQ468,※編集不可※選択項目!$T$3:$T$51,0)),0)</f>
        <v>0</v>
      </c>
      <c r="AN468" s="224" t="str">
        <f t="shared" si="191"/>
        <v/>
      </c>
      <c r="AO468" s="224" t="str">
        <f>IF(BR468=※編集不可※選択項目!$L$3,VLOOKUP('新規登録用（本体）'!U468,※編集不可※選択項目!$P$2:$R$13,3,TRUE),AP468)</f>
        <v/>
      </c>
      <c r="AP468" s="224" t="str">
        <f>IF(BR468=※編集不可※選択項目!$L$15,VLOOKUP('新規登録用（本体）'!U468,※編集不可※選択項目!$P$14:$R$25,3,TRUE),AQ468)</f>
        <v/>
      </c>
      <c r="AQ468" s="224" t="str">
        <f>IF(BR468=※編集不可※選択項目!$L$27,VLOOKUP('新規登録用（本体）'!U468,※編集不可※選択項目!$P$26:$R$41,3,TRUE),AR468)</f>
        <v/>
      </c>
      <c r="AR468" s="224" t="str">
        <f>IF(BR468=※編集不可※選択項目!$L$43,VLOOKUP('新規登録用（本体）'!U468,※編集不可※選択項目!$P$42:$R$46,3,TRUE),AS468)</f>
        <v/>
      </c>
      <c r="AS468" s="224" t="str">
        <f>IF(BR468=※編集不可※選択項目!$L$48,VLOOKUP('新規登録用（本体）'!U468,※編集不可※選択項目!$P$47:$R$51,3,TRUE),"")</f>
        <v/>
      </c>
      <c r="AT468" s="225">
        <f>IFERROR(VLOOKUP(Y468&amp;G468&amp;H468,※編集不可※選択項目!X:Y,2,FALSE),0)</f>
        <v>0</v>
      </c>
      <c r="AU468" s="224">
        <f t="shared" si="185"/>
        <v>0</v>
      </c>
      <c r="AV468" s="224">
        <f>IFERROR(INDEX(※編集不可※選択項目!$S$3:$S$51,MATCH(BQ468,※編集不可※選択項目!$T$3:$T$51,0)),0)</f>
        <v>0</v>
      </c>
      <c r="AW468" s="224" t="str">
        <f t="shared" si="192"/>
        <v/>
      </c>
      <c r="AX468" s="224" t="str">
        <f>IF(BR468=※編集不可※選択項目!$L$3,VLOOKUP('新規登録用（本体）'!U468,※編集不可※選択項目!$P$2:$S$13,4,TRUE),AY468)</f>
        <v/>
      </c>
      <c r="AY468" s="224" t="str">
        <f>IF(BR468=※編集不可※選択項目!$L$15,VLOOKUP('新規登録用（本体）'!U468,※編集不可※選択項目!$P$14:$S$25,4,TRUE),AZ468)</f>
        <v/>
      </c>
      <c r="AZ468" s="224" t="str">
        <f>IF(BR468=※編集不可※選択項目!$L$27,VLOOKUP('新規登録用（本体）'!U468,※編集不可※選択項目!$P$26:$S$41,4,TRUE),BA468)</f>
        <v/>
      </c>
      <c r="BA468" s="224" t="str">
        <f>IF(BR468=※編集不可※選択項目!$L$43,VLOOKUP('新規登録用（本体）'!U468,※編集不可※選択項目!$P$42:$S$46,4,TRUE),BB468)</f>
        <v/>
      </c>
      <c r="BB468" s="224" t="str">
        <f>IF(BR468=※編集不可※選択項目!$L$48,VLOOKUP('新規登録用（本体）'!U468,※編集不可※選択項目!$P$47:$S$51,4,TRUE),"")</f>
        <v/>
      </c>
      <c r="BC468" s="225">
        <f>IFERROR(VLOOKUP(Y468&amp;G468&amp;H468,※編集不可※選択項目!X:Y,2,FALSE),0)</f>
        <v>0</v>
      </c>
      <c r="BD468" s="225">
        <f t="shared" si="186"/>
        <v>0</v>
      </c>
      <c r="BE468" s="225"/>
      <c r="BF468" s="225"/>
      <c r="BG468" s="225"/>
      <c r="BH468" s="225" t="str">
        <f t="shared" si="193"/>
        <v/>
      </c>
      <c r="BI468" s="226">
        <f t="shared" si="194"/>
        <v>0</v>
      </c>
      <c r="BJ468" s="226">
        <f t="shared" si="195"/>
        <v>0</v>
      </c>
      <c r="BK468" s="262">
        <f t="shared" si="189"/>
        <v>0</v>
      </c>
      <c r="BL468" s="226">
        <f t="shared" si="178"/>
        <v>0</v>
      </c>
      <c r="BM468" s="226" t="str">
        <f t="shared" si="196"/>
        <v/>
      </c>
      <c r="BN468" s="227">
        <f t="shared" si="197"/>
        <v>0</v>
      </c>
      <c r="BO468" s="227">
        <f t="shared" si="179"/>
        <v>0</v>
      </c>
      <c r="BP468" s="208" t="str">
        <f t="shared" si="180"/>
        <v>＜従来枠＞0 ＜トップ性能枠＞0</v>
      </c>
      <c r="BQ468" s="208" t="str">
        <f>'新規登録用（本体）'!G468&amp;'新規登録用（本体）'!H468&amp;'新規登録用（本体）'!I468</f>
        <v/>
      </c>
      <c r="BR468" s="126" t="str">
        <f t="shared" si="198"/>
        <v/>
      </c>
      <c r="BS468" s="208" t="str">
        <f t="shared" si="199"/>
        <v/>
      </c>
      <c r="BT468" s="227">
        <f t="shared" si="187"/>
        <v>0</v>
      </c>
    </row>
    <row r="469" spans="1:72" s="208" customFormat="1" ht="25.35" customHeight="1" x14ac:dyDescent="0.2">
      <c r="A469" s="210">
        <f t="shared" si="181"/>
        <v>458</v>
      </c>
      <c r="B469" s="171" t="str">
        <f t="shared" si="177"/>
        <v/>
      </c>
      <c r="C469" s="44"/>
      <c r="D469" s="17" t="str">
        <f t="shared" si="182"/>
        <v/>
      </c>
      <c r="E469" s="17" t="str">
        <f t="shared" si="183"/>
        <v/>
      </c>
      <c r="F469" s="97"/>
      <c r="G469" s="16"/>
      <c r="H469" s="15"/>
      <c r="I469" s="17" t="str">
        <f>IF(OR(G469="",H469="",U469=""),"",IFERROR(VLOOKUP(G469&amp;H469&amp;U469,※編集不可※選択項目!$M$3:$R$51,5,FALSE),"該当なし"))</f>
        <v/>
      </c>
      <c r="J469" s="97"/>
      <c r="K469" s="15"/>
      <c r="L469" s="248"/>
      <c r="M469" s="15"/>
      <c r="N469" s="97"/>
      <c r="O469" s="97"/>
      <c r="P469" s="97"/>
      <c r="Q469" s="97"/>
      <c r="R469" s="97"/>
      <c r="S469" s="18" t="str">
        <f t="shared" si="190"/>
        <v/>
      </c>
      <c r="T469" s="15"/>
      <c r="U469" s="15"/>
      <c r="V469" s="15"/>
      <c r="W469" s="15"/>
      <c r="X469" s="15"/>
      <c r="Y469" s="15"/>
      <c r="Z469" s="16"/>
      <c r="AA469" s="16"/>
      <c r="AB469" s="101" t="str">
        <f>IF($C469&lt;&gt;"",※編集不可※選択項目!$J$2,"")</f>
        <v/>
      </c>
      <c r="AC469" s="23"/>
      <c r="AD469" s="97"/>
      <c r="AE469" s="99"/>
      <c r="AF469" s="201" t="str">
        <f t="shared" si="188"/>
        <v>-</v>
      </c>
      <c r="AG469" s="219"/>
      <c r="AH469" s="220"/>
      <c r="AI469" s="121" t="str">
        <f t="shared" si="184"/>
        <v/>
      </c>
      <c r="AJ469" s="221"/>
      <c r="AK469" s="222"/>
      <c r="AL469" s="223"/>
      <c r="AM469" s="224">
        <f>IFERROR(INDEX(※編集不可※選択項目!$R$3:$R$51,MATCH(BQ469,※編集不可※選択項目!$T$3:$T$51,0)),0)</f>
        <v>0</v>
      </c>
      <c r="AN469" s="224" t="str">
        <f t="shared" si="191"/>
        <v/>
      </c>
      <c r="AO469" s="224" t="str">
        <f>IF(BR469=※編集不可※選択項目!$L$3,VLOOKUP('新規登録用（本体）'!U469,※編集不可※選択項目!$P$2:$R$13,3,TRUE),AP469)</f>
        <v/>
      </c>
      <c r="AP469" s="224" t="str">
        <f>IF(BR469=※編集不可※選択項目!$L$15,VLOOKUP('新規登録用（本体）'!U469,※編集不可※選択項目!$P$14:$R$25,3,TRUE),AQ469)</f>
        <v/>
      </c>
      <c r="AQ469" s="224" t="str">
        <f>IF(BR469=※編集不可※選択項目!$L$27,VLOOKUP('新規登録用（本体）'!U469,※編集不可※選択項目!$P$26:$R$41,3,TRUE),AR469)</f>
        <v/>
      </c>
      <c r="AR469" s="224" t="str">
        <f>IF(BR469=※編集不可※選択項目!$L$43,VLOOKUP('新規登録用（本体）'!U469,※編集不可※選択項目!$P$42:$R$46,3,TRUE),AS469)</f>
        <v/>
      </c>
      <c r="AS469" s="224" t="str">
        <f>IF(BR469=※編集不可※選択項目!$L$48,VLOOKUP('新規登録用（本体）'!U469,※編集不可※選択項目!$P$47:$R$51,3,TRUE),"")</f>
        <v/>
      </c>
      <c r="AT469" s="225">
        <f>IFERROR(VLOOKUP(Y469&amp;G469&amp;H469,※編集不可※選択項目!X:Y,2,FALSE),0)</f>
        <v>0</v>
      </c>
      <c r="AU469" s="224">
        <f t="shared" si="185"/>
        <v>0</v>
      </c>
      <c r="AV469" s="224">
        <f>IFERROR(INDEX(※編集不可※選択項目!$S$3:$S$51,MATCH(BQ469,※編集不可※選択項目!$T$3:$T$51,0)),0)</f>
        <v>0</v>
      </c>
      <c r="AW469" s="224" t="str">
        <f t="shared" si="192"/>
        <v/>
      </c>
      <c r="AX469" s="224" t="str">
        <f>IF(BR469=※編集不可※選択項目!$L$3,VLOOKUP('新規登録用（本体）'!U469,※編集不可※選択項目!$P$2:$S$13,4,TRUE),AY469)</f>
        <v/>
      </c>
      <c r="AY469" s="224" t="str">
        <f>IF(BR469=※編集不可※選択項目!$L$15,VLOOKUP('新規登録用（本体）'!U469,※編集不可※選択項目!$P$14:$S$25,4,TRUE),AZ469)</f>
        <v/>
      </c>
      <c r="AZ469" s="224" t="str">
        <f>IF(BR469=※編集不可※選択項目!$L$27,VLOOKUP('新規登録用（本体）'!U469,※編集不可※選択項目!$P$26:$S$41,4,TRUE),BA469)</f>
        <v/>
      </c>
      <c r="BA469" s="224" t="str">
        <f>IF(BR469=※編集不可※選択項目!$L$43,VLOOKUP('新規登録用（本体）'!U469,※編集不可※選択項目!$P$42:$S$46,4,TRUE),BB469)</f>
        <v/>
      </c>
      <c r="BB469" s="224" t="str">
        <f>IF(BR469=※編集不可※選択項目!$L$48,VLOOKUP('新規登録用（本体）'!U469,※編集不可※選択項目!$P$47:$S$51,4,TRUE),"")</f>
        <v/>
      </c>
      <c r="BC469" s="225">
        <f>IFERROR(VLOOKUP(Y469&amp;G469&amp;H469,※編集不可※選択項目!X:Y,2,FALSE),0)</f>
        <v>0</v>
      </c>
      <c r="BD469" s="225">
        <f t="shared" si="186"/>
        <v>0</v>
      </c>
      <c r="BE469" s="225"/>
      <c r="BF469" s="225"/>
      <c r="BG469" s="225"/>
      <c r="BH469" s="225" t="str">
        <f t="shared" si="193"/>
        <v/>
      </c>
      <c r="BI469" s="226">
        <f t="shared" si="194"/>
        <v>0</v>
      </c>
      <c r="BJ469" s="226">
        <f t="shared" si="195"/>
        <v>0</v>
      </c>
      <c r="BK469" s="262">
        <f t="shared" si="189"/>
        <v>0</v>
      </c>
      <c r="BL469" s="226">
        <f t="shared" si="178"/>
        <v>0</v>
      </c>
      <c r="BM469" s="226" t="str">
        <f t="shared" si="196"/>
        <v/>
      </c>
      <c r="BN469" s="227">
        <f t="shared" si="197"/>
        <v>0</v>
      </c>
      <c r="BO469" s="227">
        <f t="shared" si="179"/>
        <v>0</v>
      </c>
      <c r="BP469" s="208" t="str">
        <f t="shared" si="180"/>
        <v>＜従来枠＞0 ＜トップ性能枠＞0</v>
      </c>
      <c r="BQ469" s="208" t="str">
        <f>'新規登録用（本体）'!G469&amp;'新規登録用（本体）'!H469&amp;'新規登録用（本体）'!I469</f>
        <v/>
      </c>
      <c r="BR469" s="126" t="str">
        <f t="shared" si="198"/>
        <v/>
      </c>
      <c r="BS469" s="208" t="str">
        <f t="shared" si="199"/>
        <v/>
      </c>
      <c r="BT469" s="227">
        <f t="shared" si="187"/>
        <v>0</v>
      </c>
    </row>
    <row r="470" spans="1:72" s="208" customFormat="1" ht="25.35" customHeight="1" x14ac:dyDescent="0.2">
      <c r="A470" s="210">
        <f t="shared" si="181"/>
        <v>459</v>
      </c>
      <c r="B470" s="171" t="str">
        <f t="shared" si="177"/>
        <v/>
      </c>
      <c r="C470" s="44"/>
      <c r="D470" s="17" t="str">
        <f t="shared" si="182"/>
        <v/>
      </c>
      <c r="E470" s="17" t="str">
        <f t="shared" si="183"/>
        <v/>
      </c>
      <c r="F470" s="97"/>
      <c r="G470" s="16"/>
      <c r="H470" s="15"/>
      <c r="I470" s="17" t="str">
        <f>IF(OR(G470="",H470="",U470=""),"",IFERROR(VLOOKUP(G470&amp;H470&amp;U470,※編集不可※選択項目!$M$3:$R$51,5,FALSE),"該当なし"))</f>
        <v/>
      </c>
      <c r="J470" s="97"/>
      <c r="K470" s="15"/>
      <c r="L470" s="248"/>
      <c r="M470" s="15"/>
      <c r="N470" s="97"/>
      <c r="O470" s="97"/>
      <c r="P470" s="97"/>
      <c r="Q470" s="97"/>
      <c r="R470" s="97"/>
      <c r="S470" s="18" t="str">
        <f t="shared" si="190"/>
        <v/>
      </c>
      <c r="T470" s="15"/>
      <c r="U470" s="15"/>
      <c r="V470" s="15"/>
      <c r="W470" s="15"/>
      <c r="X470" s="15"/>
      <c r="Y470" s="15"/>
      <c r="Z470" s="16"/>
      <c r="AA470" s="16"/>
      <c r="AB470" s="101" t="str">
        <f>IF($C470&lt;&gt;"",※編集不可※選択項目!$J$2,"")</f>
        <v/>
      </c>
      <c r="AC470" s="23"/>
      <c r="AD470" s="97"/>
      <c r="AE470" s="99"/>
      <c r="AF470" s="201" t="str">
        <f t="shared" si="188"/>
        <v>-</v>
      </c>
      <c r="AG470" s="219"/>
      <c r="AH470" s="220"/>
      <c r="AI470" s="121" t="str">
        <f t="shared" si="184"/>
        <v/>
      </c>
      <c r="AJ470" s="221"/>
      <c r="AK470" s="222"/>
      <c r="AL470" s="223"/>
      <c r="AM470" s="224">
        <f>IFERROR(INDEX(※編集不可※選択項目!$R$3:$R$51,MATCH(BQ470,※編集不可※選択項目!$T$3:$T$51,0)),0)</f>
        <v>0</v>
      </c>
      <c r="AN470" s="224" t="str">
        <f t="shared" si="191"/>
        <v/>
      </c>
      <c r="AO470" s="224" t="str">
        <f>IF(BR470=※編集不可※選択項目!$L$3,VLOOKUP('新規登録用（本体）'!U470,※編集不可※選択項目!$P$2:$R$13,3,TRUE),AP470)</f>
        <v/>
      </c>
      <c r="AP470" s="224" t="str">
        <f>IF(BR470=※編集不可※選択項目!$L$15,VLOOKUP('新規登録用（本体）'!U470,※編集不可※選択項目!$P$14:$R$25,3,TRUE),AQ470)</f>
        <v/>
      </c>
      <c r="AQ470" s="224" t="str">
        <f>IF(BR470=※編集不可※選択項目!$L$27,VLOOKUP('新規登録用（本体）'!U470,※編集不可※選択項目!$P$26:$R$41,3,TRUE),AR470)</f>
        <v/>
      </c>
      <c r="AR470" s="224" t="str">
        <f>IF(BR470=※編集不可※選択項目!$L$43,VLOOKUP('新規登録用（本体）'!U470,※編集不可※選択項目!$P$42:$R$46,3,TRUE),AS470)</f>
        <v/>
      </c>
      <c r="AS470" s="224" t="str">
        <f>IF(BR470=※編集不可※選択項目!$L$48,VLOOKUP('新規登録用（本体）'!U470,※編集不可※選択項目!$P$47:$R$51,3,TRUE),"")</f>
        <v/>
      </c>
      <c r="AT470" s="225">
        <f>IFERROR(VLOOKUP(Y470&amp;G470&amp;H470,※編集不可※選択項目!X:Y,2,FALSE),0)</f>
        <v>0</v>
      </c>
      <c r="AU470" s="224">
        <f t="shared" si="185"/>
        <v>0</v>
      </c>
      <c r="AV470" s="224">
        <f>IFERROR(INDEX(※編集不可※選択項目!$S$3:$S$51,MATCH(BQ470,※編集不可※選択項目!$T$3:$T$51,0)),0)</f>
        <v>0</v>
      </c>
      <c r="AW470" s="224" t="str">
        <f t="shared" si="192"/>
        <v/>
      </c>
      <c r="AX470" s="224" t="str">
        <f>IF(BR470=※編集不可※選択項目!$L$3,VLOOKUP('新規登録用（本体）'!U470,※編集不可※選択項目!$P$2:$S$13,4,TRUE),AY470)</f>
        <v/>
      </c>
      <c r="AY470" s="224" t="str">
        <f>IF(BR470=※編集不可※選択項目!$L$15,VLOOKUP('新規登録用（本体）'!U470,※編集不可※選択項目!$P$14:$S$25,4,TRUE),AZ470)</f>
        <v/>
      </c>
      <c r="AZ470" s="224" t="str">
        <f>IF(BR470=※編集不可※選択項目!$L$27,VLOOKUP('新規登録用（本体）'!U470,※編集不可※選択項目!$P$26:$S$41,4,TRUE),BA470)</f>
        <v/>
      </c>
      <c r="BA470" s="224" t="str">
        <f>IF(BR470=※編集不可※選択項目!$L$43,VLOOKUP('新規登録用（本体）'!U470,※編集不可※選択項目!$P$42:$S$46,4,TRUE),BB470)</f>
        <v/>
      </c>
      <c r="BB470" s="224" t="str">
        <f>IF(BR470=※編集不可※選択項目!$L$48,VLOOKUP('新規登録用（本体）'!U470,※編集不可※選択項目!$P$47:$S$51,4,TRUE),"")</f>
        <v/>
      </c>
      <c r="BC470" s="225">
        <f>IFERROR(VLOOKUP(Y470&amp;G470&amp;H470,※編集不可※選択項目!X:Y,2,FALSE),0)</f>
        <v>0</v>
      </c>
      <c r="BD470" s="225">
        <f t="shared" si="186"/>
        <v>0</v>
      </c>
      <c r="BE470" s="225"/>
      <c r="BF470" s="225"/>
      <c r="BG470" s="225"/>
      <c r="BH470" s="225" t="str">
        <f t="shared" si="193"/>
        <v/>
      </c>
      <c r="BI470" s="226">
        <f t="shared" si="194"/>
        <v>0</v>
      </c>
      <c r="BJ470" s="226">
        <f t="shared" si="195"/>
        <v>0</v>
      </c>
      <c r="BK470" s="262">
        <f t="shared" si="189"/>
        <v>0</v>
      </c>
      <c r="BL470" s="226">
        <f t="shared" si="178"/>
        <v>0</v>
      </c>
      <c r="BM470" s="226" t="str">
        <f t="shared" si="196"/>
        <v/>
      </c>
      <c r="BN470" s="227">
        <f t="shared" si="197"/>
        <v>0</v>
      </c>
      <c r="BO470" s="227">
        <f t="shared" si="179"/>
        <v>0</v>
      </c>
      <c r="BP470" s="208" t="str">
        <f t="shared" si="180"/>
        <v>＜従来枠＞0 ＜トップ性能枠＞0</v>
      </c>
      <c r="BQ470" s="208" t="str">
        <f>'新規登録用（本体）'!G470&amp;'新規登録用（本体）'!H470&amp;'新規登録用（本体）'!I470</f>
        <v/>
      </c>
      <c r="BR470" s="126" t="str">
        <f t="shared" si="198"/>
        <v/>
      </c>
      <c r="BS470" s="208" t="str">
        <f t="shared" si="199"/>
        <v/>
      </c>
      <c r="BT470" s="227">
        <f t="shared" si="187"/>
        <v>0</v>
      </c>
    </row>
    <row r="471" spans="1:72" s="208" customFormat="1" ht="25.35" customHeight="1" x14ac:dyDescent="0.2">
      <c r="A471" s="210">
        <f t="shared" si="181"/>
        <v>460</v>
      </c>
      <c r="B471" s="171" t="str">
        <f t="shared" si="177"/>
        <v/>
      </c>
      <c r="C471" s="44"/>
      <c r="D471" s="17" t="str">
        <f t="shared" si="182"/>
        <v/>
      </c>
      <c r="E471" s="17" t="str">
        <f t="shared" si="183"/>
        <v/>
      </c>
      <c r="F471" s="97"/>
      <c r="G471" s="16"/>
      <c r="H471" s="15"/>
      <c r="I471" s="17" t="str">
        <f>IF(OR(G471="",H471="",U471=""),"",IFERROR(VLOOKUP(G471&amp;H471&amp;U471,※編集不可※選択項目!$M$3:$R$51,5,FALSE),"該当なし"))</f>
        <v/>
      </c>
      <c r="J471" s="97"/>
      <c r="K471" s="15"/>
      <c r="L471" s="248"/>
      <c r="M471" s="15"/>
      <c r="N471" s="97"/>
      <c r="O471" s="97"/>
      <c r="P471" s="97"/>
      <c r="Q471" s="97"/>
      <c r="R471" s="97"/>
      <c r="S471" s="18" t="str">
        <f t="shared" si="190"/>
        <v/>
      </c>
      <c r="T471" s="15"/>
      <c r="U471" s="15"/>
      <c r="V471" s="15"/>
      <c r="W471" s="15"/>
      <c r="X471" s="15"/>
      <c r="Y471" s="15"/>
      <c r="Z471" s="16"/>
      <c r="AA471" s="16"/>
      <c r="AB471" s="101" t="str">
        <f>IF($C471&lt;&gt;"",※編集不可※選択項目!$J$2,"")</f>
        <v/>
      </c>
      <c r="AC471" s="23"/>
      <c r="AD471" s="97"/>
      <c r="AE471" s="99"/>
      <c r="AF471" s="201" t="str">
        <f t="shared" si="188"/>
        <v>-</v>
      </c>
      <c r="AG471" s="219"/>
      <c r="AH471" s="220"/>
      <c r="AI471" s="121" t="str">
        <f t="shared" si="184"/>
        <v/>
      </c>
      <c r="AJ471" s="221"/>
      <c r="AK471" s="222"/>
      <c r="AL471" s="223"/>
      <c r="AM471" s="224">
        <f>IFERROR(INDEX(※編集不可※選択項目!$R$3:$R$51,MATCH(BQ471,※編集不可※選択項目!$T$3:$T$51,0)),0)</f>
        <v>0</v>
      </c>
      <c r="AN471" s="224" t="str">
        <f t="shared" si="191"/>
        <v/>
      </c>
      <c r="AO471" s="224" t="str">
        <f>IF(BR471=※編集不可※選択項目!$L$3,VLOOKUP('新規登録用（本体）'!U471,※編集不可※選択項目!$P$2:$R$13,3,TRUE),AP471)</f>
        <v/>
      </c>
      <c r="AP471" s="224" t="str">
        <f>IF(BR471=※編集不可※選択項目!$L$15,VLOOKUP('新規登録用（本体）'!U471,※編集不可※選択項目!$P$14:$R$25,3,TRUE),AQ471)</f>
        <v/>
      </c>
      <c r="AQ471" s="224" t="str">
        <f>IF(BR471=※編集不可※選択項目!$L$27,VLOOKUP('新規登録用（本体）'!U471,※編集不可※選択項目!$P$26:$R$41,3,TRUE),AR471)</f>
        <v/>
      </c>
      <c r="AR471" s="224" t="str">
        <f>IF(BR471=※編集不可※選択項目!$L$43,VLOOKUP('新規登録用（本体）'!U471,※編集不可※選択項目!$P$42:$R$46,3,TRUE),AS471)</f>
        <v/>
      </c>
      <c r="AS471" s="224" t="str">
        <f>IF(BR471=※編集不可※選択項目!$L$48,VLOOKUP('新規登録用（本体）'!U471,※編集不可※選択項目!$P$47:$R$51,3,TRUE),"")</f>
        <v/>
      </c>
      <c r="AT471" s="225">
        <f>IFERROR(VLOOKUP(Y471&amp;G471&amp;H471,※編集不可※選択項目!X:Y,2,FALSE),0)</f>
        <v>0</v>
      </c>
      <c r="AU471" s="224">
        <f t="shared" si="185"/>
        <v>0</v>
      </c>
      <c r="AV471" s="224">
        <f>IFERROR(INDEX(※編集不可※選択項目!$S$3:$S$51,MATCH(BQ471,※編集不可※選択項目!$T$3:$T$51,0)),0)</f>
        <v>0</v>
      </c>
      <c r="AW471" s="224" t="str">
        <f t="shared" si="192"/>
        <v/>
      </c>
      <c r="AX471" s="224" t="str">
        <f>IF(BR471=※編集不可※選択項目!$L$3,VLOOKUP('新規登録用（本体）'!U471,※編集不可※選択項目!$P$2:$S$13,4,TRUE),AY471)</f>
        <v/>
      </c>
      <c r="AY471" s="224" t="str">
        <f>IF(BR471=※編集不可※選択項目!$L$15,VLOOKUP('新規登録用（本体）'!U471,※編集不可※選択項目!$P$14:$S$25,4,TRUE),AZ471)</f>
        <v/>
      </c>
      <c r="AZ471" s="224" t="str">
        <f>IF(BR471=※編集不可※選択項目!$L$27,VLOOKUP('新規登録用（本体）'!U471,※編集不可※選択項目!$P$26:$S$41,4,TRUE),BA471)</f>
        <v/>
      </c>
      <c r="BA471" s="224" t="str">
        <f>IF(BR471=※編集不可※選択項目!$L$43,VLOOKUP('新規登録用（本体）'!U471,※編集不可※選択項目!$P$42:$S$46,4,TRUE),BB471)</f>
        <v/>
      </c>
      <c r="BB471" s="224" t="str">
        <f>IF(BR471=※編集不可※選択項目!$L$48,VLOOKUP('新規登録用（本体）'!U471,※編集不可※選択項目!$P$47:$S$51,4,TRUE),"")</f>
        <v/>
      </c>
      <c r="BC471" s="225">
        <f>IFERROR(VLOOKUP(Y471&amp;G471&amp;H471,※編集不可※選択項目!X:Y,2,FALSE),0)</f>
        <v>0</v>
      </c>
      <c r="BD471" s="225">
        <f t="shared" si="186"/>
        <v>0</v>
      </c>
      <c r="BE471" s="225"/>
      <c r="BF471" s="225"/>
      <c r="BG471" s="225"/>
      <c r="BH471" s="225" t="str">
        <f t="shared" si="193"/>
        <v/>
      </c>
      <c r="BI471" s="226">
        <f t="shared" si="194"/>
        <v>0</v>
      </c>
      <c r="BJ471" s="226">
        <f t="shared" si="195"/>
        <v>0</v>
      </c>
      <c r="BK471" s="262">
        <f t="shared" si="189"/>
        <v>0</v>
      </c>
      <c r="BL471" s="226">
        <f t="shared" si="178"/>
        <v>0</v>
      </c>
      <c r="BM471" s="226" t="str">
        <f t="shared" si="196"/>
        <v/>
      </c>
      <c r="BN471" s="227">
        <f t="shared" si="197"/>
        <v>0</v>
      </c>
      <c r="BO471" s="227">
        <f t="shared" si="179"/>
        <v>0</v>
      </c>
      <c r="BP471" s="208" t="str">
        <f t="shared" si="180"/>
        <v>＜従来枠＞0 ＜トップ性能枠＞0</v>
      </c>
      <c r="BQ471" s="208" t="str">
        <f>'新規登録用（本体）'!G471&amp;'新規登録用（本体）'!H471&amp;'新規登録用（本体）'!I471</f>
        <v/>
      </c>
      <c r="BR471" s="126" t="str">
        <f t="shared" si="198"/>
        <v/>
      </c>
      <c r="BS471" s="208" t="str">
        <f t="shared" si="199"/>
        <v/>
      </c>
      <c r="BT471" s="227">
        <f t="shared" si="187"/>
        <v>0</v>
      </c>
    </row>
    <row r="472" spans="1:72" s="208" customFormat="1" ht="25.35" customHeight="1" x14ac:dyDescent="0.2">
      <c r="A472" s="210">
        <f t="shared" si="181"/>
        <v>461</v>
      </c>
      <c r="B472" s="171" t="str">
        <f t="shared" si="177"/>
        <v/>
      </c>
      <c r="C472" s="44"/>
      <c r="D472" s="17" t="str">
        <f t="shared" si="182"/>
        <v/>
      </c>
      <c r="E472" s="17" t="str">
        <f t="shared" si="183"/>
        <v/>
      </c>
      <c r="F472" s="97"/>
      <c r="G472" s="16"/>
      <c r="H472" s="15"/>
      <c r="I472" s="17" t="str">
        <f>IF(OR(G472="",H472="",U472=""),"",IFERROR(VLOOKUP(G472&amp;H472&amp;U472,※編集不可※選択項目!$M$3:$R$51,5,FALSE),"該当なし"))</f>
        <v/>
      </c>
      <c r="J472" s="97"/>
      <c r="K472" s="15"/>
      <c r="L472" s="248"/>
      <c r="M472" s="15"/>
      <c r="N472" s="97"/>
      <c r="O472" s="97"/>
      <c r="P472" s="97"/>
      <c r="Q472" s="97"/>
      <c r="R472" s="97"/>
      <c r="S472" s="18" t="str">
        <f t="shared" si="190"/>
        <v/>
      </c>
      <c r="T472" s="15"/>
      <c r="U472" s="15"/>
      <c r="V472" s="15"/>
      <c r="W472" s="15"/>
      <c r="X472" s="15"/>
      <c r="Y472" s="15"/>
      <c r="Z472" s="16"/>
      <c r="AA472" s="16"/>
      <c r="AB472" s="101" t="str">
        <f>IF($C472&lt;&gt;"",※編集不可※選択項目!$J$2,"")</f>
        <v/>
      </c>
      <c r="AC472" s="23"/>
      <c r="AD472" s="97"/>
      <c r="AE472" s="99"/>
      <c r="AF472" s="201" t="str">
        <f t="shared" si="188"/>
        <v>-</v>
      </c>
      <c r="AG472" s="219"/>
      <c r="AH472" s="220"/>
      <c r="AI472" s="121" t="str">
        <f t="shared" si="184"/>
        <v/>
      </c>
      <c r="AJ472" s="221"/>
      <c r="AK472" s="222"/>
      <c r="AL472" s="223"/>
      <c r="AM472" s="224">
        <f>IFERROR(INDEX(※編集不可※選択項目!$R$3:$R$51,MATCH(BQ472,※編集不可※選択項目!$T$3:$T$51,0)),0)</f>
        <v>0</v>
      </c>
      <c r="AN472" s="224" t="str">
        <f t="shared" si="191"/>
        <v/>
      </c>
      <c r="AO472" s="224" t="str">
        <f>IF(BR472=※編集不可※選択項目!$L$3,VLOOKUP('新規登録用（本体）'!U472,※編集不可※選択項目!$P$2:$R$13,3,TRUE),AP472)</f>
        <v/>
      </c>
      <c r="AP472" s="224" t="str">
        <f>IF(BR472=※編集不可※選択項目!$L$15,VLOOKUP('新規登録用（本体）'!U472,※編集不可※選択項目!$P$14:$R$25,3,TRUE),AQ472)</f>
        <v/>
      </c>
      <c r="AQ472" s="224" t="str">
        <f>IF(BR472=※編集不可※選択項目!$L$27,VLOOKUP('新規登録用（本体）'!U472,※編集不可※選択項目!$P$26:$R$41,3,TRUE),AR472)</f>
        <v/>
      </c>
      <c r="AR472" s="224" t="str">
        <f>IF(BR472=※編集不可※選択項目!$L$43,VLOOKUP('新規登録用（本体）'!U472,※編集不可※選択項目!$P$42:$R$46,3,TRUE),AS472)</f>
        <v/>
      </c>
      <c r="AS472" s="224" t="str">
        <f>IF(BR472=※編集不可※選択項目!$L$48,VLOOKUP('新規登録用（本体）'!U472,※編集不可※選択項目!$P$47:$R$51,3,TRUE),"")</f>
        <v/>
      </c>
      <c r="AT472" s="225">
        <f>IFERROR(VLOOKUP(Y472&amp;G472&amp;H472,※編集不可※選択項目!X:Y,2,FALSE),0)</f>
        <v>0</v>
      </c>
      <c r="AU472" s="224">
        <f t="shared" si="185"/>
        <v>0</v>
      </c>
      <c r="AV472" s="224">
        <f>IFERROR(INDEX(※編集不可※選択項目!$S$3:$S$51,MATCH(BQ472,※編集不可※選択項目!$T$3:$T$51,0)),0)</f>
        <v>0</v>
      </c>
      <c r="AW472" s="224" t="str">
        <f t="shared" si="192"/>
        <v/>
      </c>
      <c r="AX472" s="224" t="str">
        <f>IF(BR472=※編集不可※選択項目!$L$3,VLOOKUP('新規登録用（本体）'!U472,※編集不可※選択項目!$P$2:$S$13,4,TRUE),AY472)</f>
        <v/>
      </c>
      <c r="AY472" s="224" t="str">
        <f>IF(BR472=※編集不可※選択項目!$L$15,VLOOKUP('新規登録用（本体）'!U472,※編集不可※選択項目!$P$14:$S$25,4,TRUE),AZ472)</f>
        <v/>
      </c>
      <c r="AZ472" s="224" t="str">
        <f>IF(BR472=※編集不可※選択項目!$L$27,VLOOKUP('新規登録用（本体）'!U472,※編集不可※選択項目!$P$26:$S$41,4,TRUE),BA472)</f>
        <v/>
      </c>
      <c r="BA472" s="224" t="str">
        <f>IF(BR472=※編集不可※選択項目!$L$43,VLOOKUP('新規登録用（本体）'!U472,※編集不可※選択項目!$P$42:$S$46,4,TRUE),BB472)</f>
        <v/>
      </c>
      <c r="BB472" s="224" t="str">
        <f>IF(BR472=※編集不可※選択項目!$L$48,VLOOKUP('新規登録用（本体）'!U472,※編集不可※選択項目!$P$47:$S$51,4,TRUE),"")</f>
        <v/>
      </c>
      <c r="BC472" s="225">
        <f>IFERROR(VLOOKUP(Y472&amp;G472&amp;H472,※編集不可※選択項目!X:Y,2,FALSE),0)</f>
        <v>0</v>
      </c>
      <c r="BD472" s="225">
        <f t="shared" si="186"/>
        <v>0</v>
      </c>
      <c r="BE472" s="225"/>
      <c r="BF472" s="225"/>
      <c r="BG472" s="225"/>
      <c r="BH472" s="225" t="str">
        <f t="shared" si="193"/>
        <v/>
      </c>
      <c r="BI472" s="226">
        <f t="shared" si="194"/>
        <v>0</v>
      </c>
      <c r="BJ472" s="226">
        <f t="shared" si="195"/>
        <v>0</v>
      </c>
      <c r="BK472" s="262">
        <f t="shared" si="189"/>
        <v>0</v>
      </c>
      <c r="BL472" s="226">
        <f t="shared" si="178"/>
        <v>0</v>
      </c>
      <c r="BM472" s="226" t="str">
        <f t="shared" si="196"/>
        <v/>
      </c>
      <c r="BN472" s="227">
        <f t="shared" si="197"/>
        <v>0</v>
      </c>
      <c r="BO472" s="227">
        <f t="shared" si="179"/>
        <v>0</v>
      </c>
      <c r="BP472" s="208" t="str">
        <f t="shared" si="180"/>
        <v>＜従来枠＞0 ＜トップ性能枠＞0</v>
      </c>
      <c r="BQ472" s="208" t="str">
        <f>'新規登録用（本体）'!G472&amp;'新規登録用（本体）'!H472&amp;'新規登録用（本体）'!I472</f>
        <v/>
      </c>
      <c r="BR472" s="126" t="str">
        <f t="shared" si="198"/>
        <v/>
      </c>
      <c r="BS472" s="208" t="str">
        <f t="shared" si="199"/>
        <v/>
      </c>
      <c r="BT472" s="227">
        <f t="shared" si="187"/>
        <v>0</v>
      </c>
    </row>
    <row r="473" spans="1:72" s="208" customFormat="1" ht="25.35" customHeight="1" x14ac:dyDescent="0.2">
      <c r="A473" s="210">
        <f t="shared" si="181"/>
        <v>462</v>
      </c>
      <c r="B473" s="171" t="str">
        <f t="shared" si="177"/>
        <v/>
      </c>
      <c r="C473" s="44"/>
      <c r="D473" s="17" t="str">
        <f t="shared" si="182"/>
        <v/>
      </c>
      <c r="E473" s="17" t="str">
        <f t="shared" si="183"/>
        <v/>
      </c>
      <c r="F473" s="97"/>
      <c r="G473" s="16"/>
      <c r="H473" s="15"/>
      <c r="I473" s="17" t="str">
        <f>IF(OR(G473="",H473="",U473=""),"",IFERROR(VLOOKUP(G473&amp;H473&amp;U473,※編集不可※選択項目!$M$3:$R$51,5,FALSE),"該当なし"))</f>
        <v/>
      </c>
      <c r="J473" s="97"/>
      <c r="K473" s="15"/>
      <c r="L473" s="248"/>
      <c r="M473" s="15"/>
      <c r="N473" s="97"/>
      <c r="O473" s="97"/>
      <c r="P473" s="97"/>
      <c r="Q473" s="97"/>
      <c r="R473" s="97"/>
      <c r="S473" s="18" t="str">
        <f t="shared" si="190"/>
        <v/>
      </c>
      <c r="T473" s="15"/>
      <c r="U473" s="15"/>
      <c r="V473" s="15"/>
      <c r="W473" s="15"/>
      <c r="X473" s="15"/>
      <c r="Y473" s="15"/>
      <c r="Z473" s="16"/>
      <c r="AA473" s="16"/>
      <c r="AB473" s="101" t="str">
        <f>IF($C473&lt;&gt;"",※編集不可※選択項目!$J$2,"")</f>
        <v/>
      </c>
      <c r="AC473" s="23"/>
      <c r="AD473" s="97"/>
      <c r="AE473" s="99"/>
      <c r="AF473" s="201" t="str">
        <f t="shared" si="188"/>
        <v>-</v>
      </c>
      <c r="AG473" s="219"/>
      <c r="AH473" s="220"/>
      <c r="AI473" s="121" t="str">
        <f t="shared" si="184"/>
        <v/>
      </c>
      <c r="AJ473" s="221"/>
      <c r="AK473" s="222"/>
      <c r="AL473" s="223"/>
      <c r="AM473" s="224">
        <f>IFERROR(INDEX(※編集不可※選択項目!$R$3:$R$51,MATCH(BQ473,※編集不可※選択項目!$T$3:$T$51,0)),0)</f>
        <v>0</v>
      </c>
      <c r="AN473" s="224" t="str">
        <f t="shared" si="191"/>
        <v/>
      </c>
      <c r="AO473" s="224" t="str">
        <f>IF(BR473=※編集不可※選択項目!$L$3,VLOOKUP('新規登録用（本体）'!U473,※編集不可※選択項目!$P$2:$R$13,3,TRUE),AP473)</f>
        <v/>
      </c>
      <c r="AP473" s="224" t="str">
        <f>IF(BR473=※編集不可※選択項目!$L$15,VLOOKUP('新規登録用（本体）'!U473,※編集不可※選択項目!$P$14:$R$25,3,TRUE),AQ473)</f>
        <v/>
      </c>
      <c r="AQ473" s="224" t="str">
        <f>IF(BR473=※編集不可※選択項目!$L$27,VLOOKUP('新規登録用（本体）'!U473,※編集不可※選択項目!$P$26:$R$41,3,TRUE),AR473)</f>
        <v/>
      </c>
      <c r="AR473" s="224" t="str">
        <f>IF(BR473=※編集不可※選択項目!$L$43,VLOOKUP('新規登録用（本体）'!U473,※編集不可※選択項目!$P$42:$R$46,3,TRUE),AS473)</f>
        <v/>
      </c>
      <c r="AS473" s="224" t="str">
        <f>IF(BR473=※編集不可※選択項目!$L$48,VLOOKUP('新規登録用（本体）'!U473,※編集不可※選択項目!$P$47:$R$51,3,TRUE),"")</f>
        <v/>
      </c>
      <c r="AT473" s="225">
        <f>IFERROR(VLOOKUP(Y473&amp;G473&amp;H473,※編集不可※選択項目!X:Y,2,FALSE),0)</f>
        <v>0</v>
      </c>
      <c r="AU473" s="224">
        <f t="shared" si="185"/>
        <v>0</v>
      </c>
      <c r="AV473" s="224">
        <f>IFERROR(INDEX(※編集不可※選択項目!$S$3:$S$51,MATCH(BQ473,※編集不可※選択項目!$T$3:$T$51,0)),0)</f>
        <v>0</v>
      </c>
      <c r="AW473" s="224" t="str">
        <f t="shared" si="192"/>
        <v/>
      </c>
      <c r="AX473" s="224" t="str">
        <f>IF(BR473=※編集不可※選択項目!$L$3,VLOOKUP('新規登録用（本体）'!U473,※編集不可※選択項目!$P$2:$S$13,4,TRUE),AY473)</f>
        <v/>
      </c>
      <c r="AY473" s="224" t="str">
        <f>IF(BR473=※編集不可※選択項目!$L$15,VLOOKUP('新規登録用（本体）'!U473,※編集不可※選択項目!$P$14:$S$25,4,TRUE),AZ473)</f>
        <v/>
      </c>
      <c r="AZ473" s="224" t="str">
        <f>IF(BR473=※編集不可※選択項目!$L$27,VLOOKUP('新規登録用（本体）'!U473,※編集不可※選択項目!$P$26:$S$41,4,TRUE),BA473)</f>
        <v/>
      </c>
      <c r="BA473" s="224" t="str">
        <f>IF(BR473=※編集不可※選択項目!$L$43,VLOOKUP('新規登録用（本体）'!U473,※編集不可※選択項目!$P$42:$S$46,4,TRUE),BB473)</f>
        <v/>
      </c>
      <c r="BB473" s="224" t="str">
        <f>IF(BR473=※編集不可※選択項目!$L$48,VLOOKUP('新規登録用（本体）'!U473,※編集不可※選択項目!$P$47:$S$51,4,TRUE),"")</f>
        <v/>
      </c>
      <c r="BC473" s="225">
        <f>IFERROR(VLOOKUP(Y473&amp;G473&amp;H473,※編集不可※選択項目!X:Y,2,FALSE),0)</f>
        <v>0</v>
      </c>
      <c r="BD473" s="225">
        <f t="shared" si="186"/>
        <v>0</v>
      </c>
      <c r="BE473" s="225"/>
      <c r="BF473" s="225"/>
      <c r="BG473" s="225"/>
      <c r="BH473" s="225" t="str">
        <f t="shared" si="193"/>
        <v/>
      </c>
      <c r="BI473" s="226">
        <f t="shared" si="194"/>
        <v>0</v>
      </c>
      <c r="BJ473" s="226">
        <f t="shared" si="195"/>
        <v>0</v>
      </c>
      <c r="BK473" s="262">
        <f t="shared" si="189"/>
        <v>0</v>
      </c>
      <c r="BL473" s="226">
        <f t="shared" si="178"/>
        <v>0</v>
      </c>
      <c r="BM473" s="226" t="str">
        <f t="shared" si="196"/>
        <v/>
      </c>
      <c r="BN473" s="227">
        <f t="shared" si="197"/>
        <v>0</v>
      </c>
      <c r="BO473" s="227">
        <f t="shared" si="179"/>
        <v>0</v>
      </c>
      <c r="BP473" s="208" t="str">
        <f t="shared" si="180"/>
        <v>＜従来枠＞0 ＜トップ性能枠＞0</v>
      </c>
      <c r="BQ473" s="208" t="str">
        <f>'新規登録用（本体）'!G473&amp;'新規登録用（本体）'!H473&amp;'新規登録用（本体）'!I473</f>
        <v/>
      </c>
      <c r="BR473" s="126" t="str">
        <f t="shared" si="198"/>
        <v/>
      </c>
      <c r="BS473" s="208" t="str">
        <f t="shared" si="199"/>
        <v/>
      </c>
      <c r="BT473" s="227">
        <f t="shared" si="187"/>
        <v>0</v>
      </c>
    </row>
    <row r="474" spans="1:72" s="208" customFormat="1" ht="25.35" customHeight="1" x14ac:dyDescent="0.2">
      <c r="A474" s="210">
        <f t="shared" si="181"/>
        <v>463</v>
      </c>
      <c r="B474" s="171" t="str">
        <f t="shared" si="177"/>
        <v/>
      </c>
      <c r="C474" s="44"/>
      <c r="D474" s="17" t="str">
        <f t="shared" si="182"/>
        <v/>
      </c>
      <c r="E474" s="17" t="str">
        <f t="shared" si="183"/>
        <v/>
      </c>
      <c r="F474" s="97"/>
      <c r="G474" s="16"/>
      <c r="H474" s="15"/>
      <c r="I474" s="17" t="str">
        <f>IF(OR(G474="",H474="",U474=""),"",IFERROR(VLOOKUP(G474&amp;H474&amp;U474,※編集不可※選択項目!$M$3:$R$51,5,FALSE),"該当なし"))</f>
        <v/>
      </c>
      <c r="J474" s="97"/>
      <c r="K474" s="15"/>
      <c r="L474" s="248"/>
      <c r="M474" s="15"/>
      <c r="N474" s="97"/>
      <c r="O474" s="97"/>
      <c r="P474" s="97"/>
      <c r="Q474" s="97"/>
      <c r="R474" s="97"/>
      <c r="S474" s="18" t="str">
        <f t="shared" si="190"/>
        <v/>
      </c>
      <c r="T474" s="15"/>
      <c r="U474" s="15"/>
      <c r="V474" s="15"/>
      <c r="W474" s="15"/>
      <c r="X474" s="15"/>
      <c r="Y474" s="15"/>
      <c r="Z474" s="16"/>
      <c r="AA474" s="16"/>
      <c r="AB474" s="101" t="str">
        <f>IF($C474&lt;&gt;"",※編集不可※選択項目!$J$2,"")</f>
        <v/>
      </c>
      <c r="AC474" s="23"/>
      <c r="AD474" s="97"/>
      <c r="AE474" s="99"/>
      <c r="AF474" s="201" t="str">
        <f t="shared" si="188"/>
        <v>-</v>
      </c>
      <c r="AG474" s="219"/>
      <c r="AH474" s="220"/>
      <c r="AI474" s="121" t="str">
        <f t="shared" si="184"/>
        <v/>
      </c>
      <c r="AJ474" s="221"/>
      <c r="AK474" s="222"/>
      <c r="AL474" s="223"/>
      <c r="AM474" s="224">
        <f>IFERROR(INDEX(※編集不可※選択項目!$R$3:$R$51,MATCH(BQ474,※編集不可※選択項目!$T$3:$T$51,0)),0)</f>
        <v>0</v>
      </c>
      <c r="AN474" s="224" t="str">
        <f t="shared" si="191"/>
        <v/>
      </c>
      <c r="AO474" s="224" t="str">
        <f>IF(BR474=※編集不可※選択項目!$L$3,VLOOKUP('新規登録用（本体）'!U474,※編集不可※選択項目!$P$2:$R$13,3,TRUE),AP474)</f>
        <v/>
      </c>
      <c r="AP474" s="224" t="str">
        <f>IF(BR474=※編集不可※選択項目!$L$15,VLOOKUP('新規登録用（本体）'!U474,※編集不可※選択項目!$P$14:$R$25,3,TRUE),AQ474)</f>
        <v/>
      </c>
      <c r="AQ474" s="224" t="str">
        <f>IF(BR474=※編集不可※選択項目!$L$27,VLOOKUP('新規登録用（本体）'!U474,※編集不可※選択項目!$P$26:$R$41,3,TRUE),AR474)</f>
        <v/>
      </c>
      <c r="AR474" s="224" t="str">
        <f>IF(BR474=※編集不可※選択項目!$L$43,VLOOKUP('新規登録用（本体）'!U474,※編集不可※選択項目!$P$42:$R$46,3,TRUE),AS474)</f>
        <v/>
      </c>
      <c r="AS474" s="224" t="str">
        <f>IF(BR474=※編集不可※選択項目!$L$48,VLOOKUP('新規登録用（本体）'!U474,※編集不可※選択項目!$P$47:$R$51,3,TRUE),"")</f>
        <v/>
      </c>
      <c r="AT474" s="225">
        <f>IFERROR(VLOOKUP(Y474&amp;G474&amp;H474,※編集不可※選択項目!X:Y,2,FALSE),0)</f>
        <v>0</v>
      </c>
      <c r="AU474" s="224">
        <f t="shared" si="185"/>
        <v>0</v>
      </c>
      <c r="AV474" s="224">
        <f>IFERROR(INDEX(※編集不可※選択項目!$S$3:$S$51,MATCH(BQ474,※編集不可※選択項目!$T$3:$T$51,0)),0)</f>
        <v>0</v>
      </c>
      <c r="AW474" s="224" t="str">
        <f t="shared" si="192"/>
        <v/>
      </c>
      <c r="AX474" s="224" t="str">
        <f>IF(BR474=※編集不可※選択項目!$L$3,VLOOKUP('新規登録用（本体）'!U474,※編集不可※選択項目!$P$2:$S$13,4,TRUE),AY474)</f>
        <v/>
      </c>
      <c r="AY474" s="224" t="str">
        <f>IF(BR474=※編集不可※選択項目!$L$15,VLOOKUP('新規登録用（本体）'!U474,※編集不可※選択項目!$P$14:$S$25,4,TRUE),AZ474)</f>
        <v/>
      </c>
      <c r="AZ474" s="224" t="str">
        <f>IF(BR474=※編集不可※選択項目!$L$27,VLOOKUP('新規登録用（本体）'!U474,※編集不可※選択項目!$P$26:$S$41,4,TRUE),BA474)</f>
        <v/>
      </c>
      <c r="BA474" s="224" t="str">
        <f>IF(BR474=※編集不可※選択項目!$L$43,VLOOKUP('新規登録用（本体）'!U474,※編集不可※選択項目!$P$42:$S$46,4,TRUE),BB474)</f>
        <v/>
      </c>
      <c r="BB474" s="224" t="str">
        <f>IF(BR474=※編集不可※選択項目!$L$48,VLOOKUP('新規登録用（本体）'!U474,※編集不可※選択項目!$P$47:$S$51,4,TRUE),"")</f>
        <v/>
      </c>
      <c r="BC474" s="225">
        <f>IFERROR(VLOOKUP(Y474&amp;G474&amp;H474,※編集不可※選択項目!X:Y,2,FALSE),0)</f>
        <v>0</v>
      </c>
      <c r="BD474" s="225">
        <f t="shared" si="186"/>
        <v>0</v>
      </c>
      <c r="BE474" s="225"/>
      <c r="BF474" s="225"/>
      <c r="BG474" s="225"/>
      <c r="BH474" s="225" t="str">
        <f t="shared" si="193"/>
        <v/>
      </c>
      <c r="BI474" s="226">
        <f t="shared" si="194"/>
        <v>0</v>
      </c>
      <c r="BJ474" s="226">
        <f t="shared" si="195"/>
        <v>0</v>
      </c>
      <c r="BK474" s="262">
        <f t="shared" si="189"/>
        <v>0</v>
      </c>
      <c r="BL474" s="226">
        <f t="shared" si="178"/>
        <v>0</v>
      </c>
      <c r="BM474" s="226" t="str">
        <f t="shared" si="196"/>
        <v/>
      </c>
      <c r="BN474" s="227">
        <f t="shared" si="197"/>
        <v>0</v>
      </c>
      <c r="BO474" s="227">
        <f t="shared" si="179"/>
        <v>0</v>
      </c>
      <c r="BP474" s="208" t="str">
        <f t="shared" si="180"/>
        <v>＜従来枠＞0 ＜トップ性能枠＞0</v>
      </c>
      <c r="BQ474" s="208" t="str">
        <f>'新規登録用（本体）'!G474&amp;'新規登録用（本体）'!H474&amp;'新規登録用（本体）'!I474</f>
        <v/>
      </c>
      <c r="BR474" s="126" t="str">
        <f t="shared" si="198"/>
        <v/>
      </c>
      <c r="BS474" s="208" t="str">
        <f t="shared" si="199"/>
        <v/>
      </c>
      <c r="BT474" s="227">
        <f t="shared" si="187"/>
        <v>0</v>
      </c>
    </row>
    <row r="475" spans="1:72" s="208" customFormat="1" ht="25.35" customHeight="1" x14ac:dyDescent="0.2">
      <c r="A475" s="210">
        <f t="shared" si="181"/>
        <v>464</v>
      </c>
      <c r="B475" s="171" t="str">
        <f t="shared" si="177"/>
        <v/>
      </c>
      <c r="C475" s="44"/>
      <c r="D475" s="17" t="str">
        <f t="shared" si="182"/>
        <v/>
      </c>
      <c r="E475" s="17" t="str">
        <f t="shared" si="183"/>
        <v/>
      </c>
      <c r="F475" s="97"/>
      <c r="G475" s="16"/>
      <c r="H475" s="15"/>
      <c r="I475" s="17" t="str">
        <f>IF(OR(G475="",H475="",U475=""),"",IFERROR(VLOOKUP(G475&amp;H475&amp;U475,※編集不可※選択項目!$M$3:$R$51,5,FALSE),"該当なし"))</f>
        <v/>
      </c>
      <c r="J475" s="97"/>
      <c r="K475" s="15"/>
      <c r="L475" s="248"/>
      <c r="M475" s="15"/>
      <c r="N475" s="97"/>
      <c r="O475" s="97"/>
      <c r="P475" s="97"/>
      <c r="Q475" s="97"/>
      <c r="R475" s="97"/>
      <c r="S475" s="18" t="str">
        <f t="shared" si="190"/>
        <v/>
      </c>
      <c r="T475" s="15"/>
      <c r="U475" s="15"/>
      <c r="V475" s="15"/>
      <c r="W475" s="15"/>
      <c r="X475" s="15"/>
      <c r="Y475" s="15"/>
      <c r="Z475" s="16"/>
      <c r="AA475" s="16"/>
      <c r="AB475" s="101" t="str">
        <f>IF($C475&lt;&gt;"",※編集不可※選択項目!$J$2,"")</f>
        <v/>
      </c>
      <c r="AC475" s="23"/>
      <c r="AD475" s="97"/>
      <c r="AE475" s="99"/>
      <c r="AF475" s="201" t="str">
        <f t="shared" si="188"/>
        <v>-</v>
      </c>
      <c r="AG475" s="219"/>
      <c r="AH475" s="220"/>
      <c r="AI475" s="121" t="str">
        <f t="shared" si="184"/>
        <v/>
      </c>
      <c r="AJ475" s="221"/>
      <c r="AK475" s="222"/>
      <c r="AL475" s="223"/>
      <c r="AM475" s="224">
        <f>IFERROR(INDEX(※編集不可※選択項目!$R$3:$R$51,MATCH(BQ475,※編集不可※選択項目!$T$3:$T$51,0)),0)</f>
        <v>0</v>
      </c>
      <c r="AN475" s="224" t="str">
        <f t="shared" si="191"/>
        <v/>
      </c>
      <c r="AO475" s="224" t="str">
        <f>IF(BR475=※編集不可※選択項目!$L$3,VLOOKUP('新規登録用（本体）'!U475,※編集不可※選択項目!$P$2:$R$13,3,TRUE),AP475)</f>
        <v/>
      </c>
      <c r="AP475" s="224" t="str">
        <f>IF(BR475=※編集不可※選択項目!$L$15,VLOOKUP('新規登録用（本体）'!U475,※編集不可※選択項目!$P$14:$R$25,3,TRUE),AQ475)</f>
        <v/>
      </c>
      <c r="AQ475" s="224" t="str">
        <f>IF(BR475=※編集不可※選択項目!$L$27,VLOOKUP('新規登録用（本体）'!U475,※編集不可※選択項目!$P$26:$R$41,3,TRUE),AR475)</f>
        <v/>
      </c>
      <c r="AR475" s="224" t="str">
        <f>IF(BR475=※編集不可※選択項目!$L$43,VLOOKUP('新規登録用（本体）'!U475,※編集不可※選択項目!$P$42:$R$46,3,TRUE),AS475)</f>
        <v/>
      </c>
      <c r="AS475" s="224" t="str">
        <f>IF(BR475=※編集不可※選択項目!$L$48,VLOOKUP('新規登録用（本体）'!U475,※編集不可※選択項目!$P$47:$R$51,3,TRUE),"")</f>
        <v/>
      </c>
      <c r="AT475" s="225">
        <f>IFERROR(VLOOKUP(Y475&amp;G475&amp;H475,※編集不可※選択項目!X:Y,2,FALSE),0)</f>
        <v>0</v>
      </c>
      <c r="AU475" s="224">
        <f t="shared" si="185"/>
        <v>0</v>
      </c>
      <c r="AV475" s="224">
        <f>IFERROR(INDEX(※編集不可※選択項目!$S$3:$S$51,MATCH(BQ475,※編集不可※選択項目!$T$3:$T$51,0)),0)</f>
        <v>0</v>
      </c>
      <c r="AW475" s="224" t="str">
        <f t="shared" si="192"/>
        <v/>
      </c>
      <c r="AX475" s="224" t="str">
        <f>IF(BR475=※編集不可※選択項目!$L$3,VLOOKUP('新規登録用（本体）'!U475,※編集不可※選択項目!$P$2:$S$13,4,TRUE),AY475)</f>
        <v/>
      </c>
      <c r="AY475" s="224" t="str">
        <f>IF(BR475=※編集不可※選択項目!$L$15,VLOOKUP('新規登録用（本体）'!U475,※編集不可※選択項目!$P$14:$S$25,4,TRUE),AZ475)</f>
        <v/>
      </c>
      <c r="AZ475" s="224" t="str">
        <f>IF(BR475=※編集不可※選択項目!$L$27,VLOOKUP('新規登録用（本体）'!U475,※編集不可※選択項目!$P$26:$S$41,4,TRUE),BA475)</f>
        <v/>
      </c>
      <c r="BA475" s="224" t="str">
        <f>IF(BR475=※編集不可※選択項目!$L$43,VLOOKUP('新規登録用（本体）'!U475,※編集不可※選択項目!$P$42:$S$46,4,TRUE),BB475)</f>
        <v/>
      </c>
      <c r="BB475" s="224" t="str">
        <f>IF(BR475=※編集不可※選択項目!$L$48,VLOOKUP('新規登録用（本体）'!U475,※編集不可※選択項目!$P$47:$S$51,4,TRUE),"")</f>
        <v/>
      </c>
      <c r="BC475" s="225">
        <f>IFERROR(VLOOKUP(Y475&amp;G475&amp;H475,※編集不可※選択項目!X:Y,2,FALSE),0)</f>
        <v>0</v>
      </c>
      <c r="BD475" s="225">
        <f t="shared" si="186"/>
        <v>0</v>
      </c>
      <c r="BE475" s="225"/>
      <c r="BF475" s="225"/>
      <c r="BG475" s="225"/>
      <c r="BH475" s="225" t="str">
        <f t="shared" si="193"/>
        <v/>
      </c>
      <c r="BI475" s="226">
        <f t="shared" si="194"/>
        <v>0</v>
      </c>
      <c r="BJ475" s="226">
        <f t="shared" si="195"/>
        <v>0</v>
      </c>
      <c r="BK475" s="262">
        <f t="shared" si="189"/>
        <v>0</v>
      </c>
      <c r="BL475" s="226">
        <f t="shared" si="178"/>
        <v>0</v>
      </c>
      <c r="BM475" s="226" t="str">
        <f t="shared" si="196"/>
        <v/>
      </c>
      <c r="BN475" s="227">
        <f t="shared" si="197"/>
        <v>0</v>
      </c>
      <c r="BO475" s="227">
        <f t="shared" si="179"/>
        <v>0</v>
      </c>
      <c r="BP475" s="208" t="str">
        <f t="shared" si="180"/>
        <v>＜従来枠＞0 ＜トップ性能枠＞0</v>
      </c>
      <c r="BQ475" s="208" t="str">
        <f>'新規登録用（本体）'!G475&amp;'新規登録用（本体）'!H475&amp;'新規登録用（本体）'!I475</f>
        <v/>
      </c>
      <c r="BR475" s="126" t="str">
        <f t="shared" si="198"/>
        <v/>
      </c>
      <c r="BS475" s="208" t="str">
        <f t="shared" si="199"/>
        <v/>
      </c>
      <c r="BT475" s="227">
        <f t="shared" si="187"/>
        <v>0</v>
      </c>
    </row>
    <row r="476" spans="1:72" s="208" customFormat="1" ht="25.35" customHeight="1" x14ac:dyDescent="0.2">
      <c r="A476" s="210">
        <f t="shared" si="181"/>
        <v>465</v>
      </c>
      <c r="B476" s="171" t="str">
        <f t="shared" si="177"/>
        <v/>
      </c>
      <c r="C476" s="44"/>
      <c r="D476" s="17" t="str">
        <f t="shared" si="182"/>
        <v/>
      </c>
      <c r="E476" s="17" t="str">
        <f t="shared" si="183"/>
        <v/>
      </c>
      <c r="F476" s="97"/>
      <c r="G476" s="16"/>
      <c r="H476" s="15"/>
      <c r="I476" s="17" t="str">
        <f>IF(OR(G476="",H476="",U476=""),"",IFERROR(VLOOKUP(G476&amp;H476&amp;U476,※編集不可※選択項目!$M$3:$R$51,5,FALSE),"該当なし"))</f>
        <v/>
      </c>
      <c r="J476" s="97"/>
      <c r="K476" s="15"/>
      <c r="L476" s="248"/>
      <c r="M476" s="15"/>
      <c r="N476" s="97"/>
      <c r="O476" s="97"/>
      <c r="P476" s="97"/>
      <c r="Q476" s="97"/>
      <c r="R476" s="97"/>
      <c r="S476" s="18" t="str">
        <f t="shared" si="190"/>
        <v/>
      </c>
      <c r="T476" s="15"/>
      <c r="U476" s="15"/>
      <c r="V476" s="15"/>
      <c r="W476" s="15"/>
      <c r="X476" s="15"/>
      <c r="Y476" s="15"/>
      <c r="Z476" s="16"/>
      <c r="AA476" s="16"/>
      <c r="AB476" s="101" t="str">
        <f>IF($C476&lt;&gt;"",※編集不可※選択項目!$J$2,"")</f>
        <v/>
      </c>
      <c r="AC476" s="23"/>
      <c r="AD476" s="97"/>
      <c r="AE476" s="99"/>
      <c r="AF476" s="201" t="str">
        <f t="shared" si="188"/>
        <v>-</v>
      </c>
      <c r="AG476" s="219"/>
      <c r="AH476" s="220"/>
      <c r="AI476" s="121" t="str">
        <f t="shared" si="184"/>
        <v/>
      </c>
      <c r="AJ476" s="221"/>
      <c r="AK476" s="222"/>
      <c r="AL476" s="223"/>
      <c r="AM476" s="224">
        <f>IFERROR(INDEX(※編集不可※選択項目!$R$3:$R$51,MATCH(BQ476,※編集不可※選択項目!$T$3:$T$51,0)),0)</f>
        <v>0</v>
      </c>
      <c r="AN476" s="224" t="str">
        <f t="shared" si="191"/>
        <v/>
      </c>
      <c r="AO476" s="224" t="str">
        <f>IF(BR476=※編集不可※選択項目!$L$3,VLOOKUP('新規登録用（本体）'!U476,※編集不可※選択項目!$P$2:$R$13,3,TRUE),AP476)</f>
        <v/>
      </c>
      <c r="AP476" s="224" t="str">
        <f>IF(BR476=※編集不可※選択項目!$L$15,VLOOKUP('新規登録用（本体）'!U476,※編集不可※選択項目!$P$14:$R$25,3,TRUE),AQ476)</f>
        <v/>
      </c>
      <c r="AQ476" s="224" t="str">
        <f>IF(BR476=※編集不可※選択項目!$L$27,VLOOKUP('新規登録用（本体）'!U476,※編集不可※選択項目!$P$26:$R$41,3,TRUE),AR476)</f>
        <v/>
      </c>
      <c r="AR476" s="224" t="str">
        <f>IF(BR476=※編集不可※選択項目!$L$43,VLOOKUP('新規登録用（本体）'!U476,※編集不可※選択項目!$P$42:$R$46,3,TRUE),AS476)</f>
        <v/>
      </c>
      <c r="AS476" s="224" t="str">
        <f>IF(BR476=※編集不可※選択項目!$L$48,VLOOKUP('新規登録用（本体）'!U476,※編集不可※選択項目!$P$47:$R$51,3,TRUE),"")</f>
        <v/>
      </c>
      <c r="AT476" s="225">
        <f>IFERROR(VLOOKUP(Y476&amp;G476&amp;H476,※編集不可※選択項目!X:Y,2,FALSE),0)</f>
        <v>0</v>
      </c>
      <c r="AU476" s="224">
        <f t="shared" si="185"/>
        <v>0</v>
      </c>
      <c r="AV476" s="224">
        <f>IFERROR(INDEX(※編集不可※選択項目!$S$3:$S$51,MATCH(BQ476,※編集不可※選択項目!$T$3:$T$51,0)),0)</f>
        <v>0</v>
      </c>
      <c r="AW476" s="224" t="str">
        <f t="shared" si="192"/>
        <v/>
      </c>
      <c r="AX476" s="224" t="str">
        <f>IF(BR476=※編集不可※選択項目!$L$3,VLOOKUP('新規登録用（本体）'!U476,※編集不可※選択項目!$P$2:$S$13,4,TRUE),AY476)</f>
        <v/>
      </c>
      <c r="AY476" s="224" t="str">
        <f>IF(BR476=※編集不可※選択項目!$L$15,VLOOKUP('新規登録用（本体）'!U476,※編集不可※選択項目!$P$14:$S$25,4,TRUE),AZ476)</f>
        <v/>
      </c>
      <c r="AZ476" s="224" t="str">
        <f>IF(BR476=※編集不可※選択項目!$L$27,VLOOKUP('新規登録用（本体）'!U476,※編集不可※選択項目!$P$26:$S$41,4,TRUE),BA476)</f>
        <v/>
      </c>
      <c r="BA476" s="224" t="str">
        <f>IF(BR476=※編集不可※選択項目!$L$43,VLOOKUP('新規登録用（本体）'!U476,※編集不可※選択項目!$P$42:$S$46,4,TRUE),BB476)</f>
        <v/>
      </c>
      <c r="BB476" s="224" t="str">
        <f>IF(BR476=※編集不可※選択項目!$L$48,VLOOKUP('新規登録用（本体）'!U476,※編集不可※選択項目!$P$47:$S$51,4,TRUE),"")</f>
        <v/>
      </c>
      <c r="BC476" s="225">
        <f>IFERROR(VLOOKUP(Y476&amp;G476&amp;H476,※編集不可※選択項目!X:Y,2,FALSE),0)</f>
        <v>0</v>
      </c>
      <c r="BD476" s="225">
        <f t="shared" si="186"/>
        <v>0</v>
      </c>
      <c r="BE476" s="225"/>
      <c r="BF476" s="225"/>
      <c r="BG476" s="225"/>
      <c r="BH476" s="225" t="str">
        <f t="shared" si="193"/>
        <v/>
      </c>
      <c r="BI476" s="226">
        <f t="shared" si="194"/>
        <v>0</v>
      </c>
      <c r="BJ476" s="226">
        <f t="shared" si="195"/>
        <v>0</v>
      </c>
      <c r="BK476" s="262">
        <f t="shared" si="189"/>
        <v>0</v>
      </c>
      <c r="BL476" s="226">
        <f t="shared" si="178"/>
        <v>0</v>
      </c>
      <c r="BM476" s="226" t="str">
        <f t="shared" si="196"/>
        <v/>
      </c>
      <c r="BN476" s="227">
        <f t="shared" si="197"/>
        <v>0</v>
      </c>
      <c r="BO476" s="227">
        <f t="shared" si="179"/>
        <v>0</v>
      </c>
      <c r="BP476" s="208" t="str">
        <f t="shared" si="180"/>
        <v>＜従来枠＞0 ＜トップ性能枠＞0</v>
      </c>
      <c r="BQ476" s="208" t="str">
        <f>'新規登録用（本体）'!G476&amp;'新規登録用（本体）'!H476&amp;'新規登録用（本体）'!I476</f>
        <v/>
      </c>
      <c r="BR476" s="126" t="str">
        <f t="shared" si="198"/>
        <v/>
      </c>
      <c r="BS476" s="208" t="str">
        <f t="shared" si="199"/>
        <v/>
      </c>
      <c r="BT476" s="227">
        <f t="shared" si="187"/>
        <v>0</v>
      </c>
    </row>
    <row r="477" spans="1:72" s="208" customFormat="1" ht="25.35" customHeight="1" x14ac:dyDescent="0.2">
      <c r="A477" s="210">
        <f t="shared" si="181"/>
        <v>466</v>
      </c>
      <c r="B477" s="171" t="str">
        <f t="shared" si="177"/>
        <v/>
      </c>
      <c r="C477" s="44"/>
      <c r="D477" s="17" t="str">
        <f t="shared" si="182"/>
        <v/>
      </c>
      <c r="E477" s="17" t="str">
        <f t="shared" si="183"/>
        <v/>
      </c>
      <c r="F477" s="97"/>
      <c r="G477" s="16"/>
      <c r="H477" s="15"/>
      <c r="I477" s="17" t="str">
        <f>IF(OR(G477="",H477="",U477=""),"",IFERROR(VLOOKUP(G477&amp;H477&amp;U477,※編集不可※選択項目!$M$3:$R$51,5,FALSE),"該当なし"))</f>
        <v/>
      </c>
      <c r="J477" s="97"/>
      <c r="K477" s="15"/>
      <c r="L477" s="248"/>
      <c r="M477" s="15"/>
      <c r="N477" s="97"/>
      <c r="O477" s="97"/>
      <c r="P477" s="97"/>
      <c r="Q477" s="97"/>
      <c r="R477" s="97"/>
      <c r="S477" s="18" t="str">
        <f t="shared" si="190"/>
        <v/>
      </c>
      <c r="T477" s="15"/>
      <c r="U477" s="15"/>
      <c r="V477" s="15"/>
      <c r="W477" s="15"/>
      <c r="X477" s="15"/>
      <c r="Y477" s="15"/>
      <c r="Z477" s="16"/>
      <c r="AA477" s="16"/>
      <c r="AB477" s="101" t="str">
        <f>IF($C477&lt;&gt;"",※編集不可※選択項目!$J$2,"")</f>
        <v/>
      </c>
      <c r="AC477" s="23"/>
      <c r="AD477" s="97"/>
      <c r="AE477" s="99"/>
      <c r="AF477" s="201" t="str">
        <f t="shared" si="188"/>
        <v>-</v>
      </c>
      <c r="AG477" s="219"/>
      <c r="AH477" s="220"/>
      <c r="AI477" s="121" t="str">
        <f t="shared" si="184"/>
        <v/>
      </c>
      <c r="AJ477" s="221"/>
      <c r="AK477" s="222"/>
      <c r="AL477" s="223"/>
      <c r="AM477" s="224">
        <f>IFERROR(INDEX(※編集不可※選択項目!$R$3:$R$51,MATCH(BQ477,※編集不可※選択項目!$T$3:$T$51,0)),0)</f>
        <v>0</v>
      </c>
      <c r="AN477" s="224" t="str">
        <f t="shared" si="191"/>
        <v/>
      </c>
      <c r="AO477" s="224" t="str">
        <f>IF(BR477=※編集不可※選択項目!$L$3,VLOOKUP('新規登録用（本体）'!U477,※編集不可※選択項目!$P$2:$R$13,3,TRUE),AP477)</f>
        <v/>
      </c>
      <c r="AP477" s="224" t="str">
        <f>IF(BR477=※編集不可※選択項目!$L$15,VLOOKUP('新規登録用（本体）'!U477,※編集不可※選択項目!$P$14:$R$25,3,TRUE),AQ477)</f>
        <v/>
      </c>
      <c r="AQ477" s="224" t="str">
        <f>IF(BR477=※編集不可※選択項目!$L$27,VLOOKUP('新規登録用（本体）'!U477,※編集不可※選択項目!$P$26:$R$41,3,TRUE),AR477)</f>
        <v/>
      </c>
      <c r="AR477" s="224" t="str">
        <f>IF(BR477=※編集不可※選択項目!$L$43,VLOOKUP('新規登録用（本体）'!U477,※編集不可※選択項目!$P$42:$R$46,3,TRUE),AS477)</f>
        <v/>
      </c>
      <c r="AS477" s="224" t="str">
        <f>IF(BR477=※編集不可※選択項目!$L$48,VLOOKUP('新規登録用（本体）'!U477,※編集不可※選択項目!$P$47:$R$51,3,TRUE),"")</f>
        <v/>
      </c>
      <c r="AT477" s="225">
        <f>IFERROR(VLOOKUP(Y477&amp;G477&amp;H477,※編集不可※選択項目!X:Y,2,FALSE),0)</f>
        <v>0</v>
      </c>
      <c r="AU477" s="224">
        <f t="shared" si="185"/>
        <v>0</v>
      </c>
      <c r="AV477" s="224">
        <f>IFERROR(INDEX(※編集不可※選択項目!$S$3:$S$51,MATCH(BQ477,※編集不可※選択項目!$T$3:$T$51,0)),0)</f>
        <v>0</v>
      </c>
      <c r="AW477" s="224" t="str">
        <f t="shared" si="192"/>
        <v/>
      </c>
      <c r="AX477" s="224" t="str">
        <f>IF(BR477=※編集不可※選択項目!$L$3,VLOOKUP('新規登録用（本体）'!U477,※編集不可※選択項目!$P$2:$S$13,4,TRUE),AY477)</f>
        <v/>
      </c>
      <c r="AY477" s="224" t="str">
        <f>IF(BR477=※編集不可※選択項目!$L$15,VLOOKUP('新規登録用（本体）'!U477,※編集不可※選択項目!$P$14:$S$25,4,TRUE),AZ477)</f>
        <v/>
      </c>
      <c r="AZ477" s="224" t="str">
        <f>IF(BR477=※編集不可※選択項目!$L$27,VLOOKUP('新規登録用（本体）'!U477,※編集不可※選択項目!$P$26:$S$41,4,TRUE),BA477)</f>
        <v/>
      </c>
      <c r="BA477" s="224" t="str">
        <f>IF(BR477=※編集不可※選択項目!$L$43,VLOOKUP('新規登録用（本体）'!U477,※編集不可※選択項目!$P$42:$S$46,4,TRUE),BB477)</f>
        <v/>
      </c>
      <c r="BB477" s="224" t="str">
        <f>IF(BR477=※編集不可※選択項目!$L$48,VLOOKUP('新規登録用（本体）'!U477,※編集不可※選択項目!$P$47:$S$51,4,TRUE),"")</f>
        <v/>
      </c>
      <c r="BC477" s="225">
        <f>IFERROR(VLOOKUP(Y477&amp;G477&amp;H477,※編集不可※選択項目!X:Y,2,FALSE),0)</f>
        <v>0</v>
      </c>
      <c r="BD477" s="225">
        <f t="shared" si="186"/>
        <v>0</v>
      </c>
      <c r="BE477" s="225"/>
      <c r="BF477" s="225"/>
      <c r="BG477" s="225"/>
      <c r="BH477" s="225" t="str">
        <f t="shared" si="193"/>
        <v/>
      </c>
      <c r="BI477" s="226">
        <f t="shared" si="194"/>
        <v>0</v>
      </c>
      <c r="BJ477" s="226">
        <f t="shared" si="195"/>
        <v>0</v>
      </c>
      <c r="BK477" s="262">
        <f t="shared" si="189"/>
        <v>0</v>
      </c>
      <c r="BL477" s="226">
        <f t="shared" si="178"/>
        <v>0</v>
      </c>
      <c r="BM477" s="226" t="str">
        <f t="shared" si="196"/>
        <v/>
      </c>
      <c r="BN477" s="227">
        <f t="shared" si="197"/>
        <v>0</v>
      </c>
      <c r="BO477" s="227">
        <f t="shared" si="179"/>
        <v>0</v>
      </c>
      <c r="BP477" s="208" t="str">
        <f t="shared" si="180"/>
        <v>＜従来枠＞0 ＜トップ性能枠＞0</v>
      </c>
      <c r="BQ477" s="208" t="str">
        <f>'新規登録用（本体）'!G477&amp;'新規登録用（本体）'!H477&amp;'新規登録用（本体）'!I477</f>
        <v/>
      </c>
      <c r="BR477" s="126" t="str">
        <f t="shared" si="198"/>
        <v/>
      </c>
      <c r="BS477" s="208" t="str">
        <f t="shared" si="199"/>
        <v/>
      </c>
      <c r="BT477" s="227">
        <f t="shared" si="187"/>
        <v>0</v>
      </c>
    </row>
    <row r="478" spans="1:72" s="208" customFormat="1" ht="25.35" customHeight="1" x14ac:dyDescent="0.2">
      <c r="A478" s="210">
        <f t="shared" si="181"/>
        <v>467</v>
      </c>
      <c r="B478" s="171" t="str">
        <f t="shared" si="177"/>
        <v/>
      </c>
      <c r="C478" s="44"/>
      <c r="D478" s="17" t="str">
        <f t="shared" si="182"/>
        <v/>
      </c>
      <c r="E478" s="17" t="str">
        <f t="shared" si="183"/>
        <v/>
      </c>
      <c r="F478" s="97"/>
      <c r="G478" s="16"/>
      <c r="H478" s="15"/>
      <c r="I478" s="17" t="str">
        <f>IF(OR(G478="",H478="",U478=""),"",IFERROR(VLOOKUP(G478&amp;H478&amp;U478,※編集不可※選択項目!$M$3:$R$51,5,FALSE),"該当なし"))</f>
        <v/>
      </c>
      <c r="J478" s="97"/>
      <c r="K478" s="15"/>
      <c r="L478" s="248"/>
      <c r="M478" s="15"/>
      <c r="N478" s="97"/>
      <c r="O478" s="97"/>
      <c r="P478" s="97"/>
      <c r="Q478" s="97"/>
      <c r="R478" s="97"/>
      <c r="S478" s="18" t="str">
        <f t="shared" si="190"/>
        <v/>
      </c>
      <c r="T478" s="15"/>
      <c r="U478" s="15"/>
      <c r="V478" s="15"/>
      <c r="W478" s="15"/>
      <c r="X478" s="15"/>
      <c r="Y478" s="15"/>
      <c r="Z478" s="16"/>
      <c r="AA478" s="16"/>
      <c r="AB478" s="101" t="str">
        <f>IF($C478&lt;&gt;"",※編集不可※選択項目!$J$2,"")</f>
        <v/>
      </c>
      <c r="AC478" s="23"/>
      <c r="AD478" s="97"/>
      <c r="AE478" s="99"/>
      <c r="AF478" s="201" t="str">
        <f t="shared" si="188"/>
        <v>-</v>
      </c>
      <c r="AG478" s="219"/>
      <c r="AH478" s="220"/>
      <c r="AI478" s="121" t="str">
        <f t="shared" si="184"/>
        <v/>
      </c>
      <c r="AJ478" s="221"/>
      <c r="AK478" s="222"/>
      <c r="AL478" s="223"/>
      <c r="AM478" s="224">
        <f>IFERROR(INDEX(※編集不可※選択項目!$R$3:$R$51,MATCH(BQ478,※編集不可※選択項目!$T$3:$T$51,0)),0)</f>
        <v>0</v>
      </c>
      <c r="AN478" s="224" t="str">
        <f t="shared" si="191"/>
        <v/>
      </c>
      <c r="AO478" s="224" t="str">
        <f>IF(BR478=※編集不可※選択項目!$L$3,VLOOKUP('新規登録用（本体）'!U478,※編集不可※選択項目!$P$2:$R$13,3,TRUE),AP478)</f>
        <v/>
      </c>
      <c r="AP478" s="224" t="str">
        <f>IF(BR478=※編集不可※選択項目!$L$15,VLOOKUP('新規登録用（本体）'!U478,※編集不可※選択項目!$P$14:$R$25,3,TRUE),AQ478)</f>
        <v/>
      </c>
      <c r="AQ478" s="224" t="str">
        <f>IF(BR478=※編集不可※選択項目!$L$27,VLOOKUP('新規登録用（本体）'!U478,※編集不可※選択項目!$P$26:$R$41,3,TRUE),AR478)</f>
        <v/>
      </c>
      <c r="AR478" s="224" t="str">
        <f>IF(BR478=※編集不可※選択項目!$L$43,VLOOKUP('新規登録用（本体）'!U478,※編集不可※選択項目!$P$42:$R$46,3,TRUE),AS478)</f>
        <v/>
      </c>
      <c r="AS478" s="224" t="str">
        <f>IF(BR478=※編集不可※選択項目!$L$48,VLOOKUP('新規登録用（本体）'!U478,※編集不可※選択項目!$P$47:$R$51,3,TRUE),"")</f>
        <v/>
      </c>
      <c r="AT478" s="225">
        <f>IFERROR(VLOOKUP(Y478&amp;G478&amp;H478,※編集不可※選択項目!X:Y,2,FALSE),0)</f>
        <v>0</v>
      </c>
      <c r="AU478" s="224">
        <f t="shared" si="185"/>
        <v>0</v>
      </c>
      <c r="AV478" s="224">
        <f>IFERROR(INDEX(※編集不可※選択項目!$S$3:$S$51,MATCH(BQ478,※編集不可※選択項目!$T$3:$T$51,0)),0)</f>
        <v>0</v>
      </c>
      <c r="AW478" s="224" t="str">
        <f t="shared" si="192"/>
        <v/>
      </c>
      <c r="AX478" s="224" t="str">
        <f>IF(BR478=※編集不可※選択項目!$L$3,VLOOKUP('新規登録用（本体）'!U478,※編集不可※選択項目!$P$2:$S$13,4,TRUE),AY478)</f>
        <v/>
      </c>
      <c r="AY478" s="224" t="str">
        <f>IF(BR478=※編集不可※選択項目!$L$15,VLOOKUP('新規登録用（本体）'!U478,※編集不可※選択項目!$P$14:$S$25,4,TRUE),AZ478)</f>
        <v/>
      </c>
      <c r="AZ478" s="224" t="str">
        <f>IF(BR478=※編集不可※選択項目!$L$27,VLOOKUP('新規登録用（本体）'!U478,※編集不可※選択項目!$P$26:$S$41,4,TRUE),BA478)</f>
        <v/>
      </c>
      <c r="BA478" s="224" t="str">
        <f>IF(BR478=※編集不可※選択項目!$L$43,VLOOKUP('新規登録用（本体）'!U478,※編集不可※選択項目!$P$42:$S$46,4,TRUE),BB478)</f>
        <v/>
      </c>
      <c r="BB478" s="224" t="str">
        <f>IF(BR478=※編集不可※選択項目!$L$48,VLOOKUP('新規登録用（本体）'!U478,※編集不可※選択項目!$P$47:$S$51,4,TRUE),"")</f>
        <v/>
      </c>
      <c r="BC478" s="225">
        <f>IFERROR(VLOOKUP(Y478&amp;G478&amp;H478,※編集不可※選択項目!X:Y,2,FALSE),0)</f>
        <v>0</v>
      </c>
      <c r="BD478" s="225">
        <f t="shared" si="186"/>
        <v>0</v>
      </c>
      <c r="BE478" s="225"/>
      <c r="BF478" s="225"/>
      <c r="BG478" s="225"/>
      <c r="BH478" s="225" t="str">
        <f t="shared" si="193"/>
        <v/>
      </c>
      <c r="BI478" s="226">
        <f t="shared" si="194"/>
        <v>0</v>
      </c>
      <c r="BJ478" s="226">
        <f t="shared" si="195"/>
        <v>0</v>
      </c>
      <c r="BK478" s="262">
        <f t="shared" si="189"/>
        <v>0</v>
      </c>
      <c r="BL478" s="226">
        <f t="shared" si="178"/>
        <v>0</v>
      </c>
      <c r="BM478" s="226" t="str">
        <f t="shared" si="196"/>
        <v/>
      </c>
      <c r="BN478" s="227">
        <f t="shared" si="197"/>
        <v>0</v>
      </c>
      <c r="BO478" s="227">
        <f t="shared" si="179"/>
        <v>0</v>
      </c>
      <c r="BP478" s="208" t="str">
        <f t="shared" si="180"/>
        <v>＜従来枠＞0 ＜トップ性能枠＞0</v>
      </c>
      <c r="BQ478" s="208" t="str">
        <f>'新規登録用（本体）'!G478&amp;'新規登録用（本体）'!H478&amp;'新規登録用（本体）'!I478</f>
        <v/>
      </c>
      <c r="BR478" s="126" t="str">
        <f t="shared" si="198"/>
        <v/>
      </c>
      <c r="BS478" s="208" t="str">
        <f t="shared" si="199"/>
        <v/>
      </c>
      <c r="BT478" s="227">
        <f t="shared" si="187"/>
        <v>0</v>
      </c>
    </row>
    <row r="479" spans="1:72" s="208" customFormat="1" ht="25.35" customHeight="1" x14ac:dyDescent="0.2">
      <c r="A479" s="210">
        <f t="shared" si="181"/>
        <v>468</v>
      </c>
      <c r="B479" s="171" t="str">
        <f t="shared" si="177"/>
        <v/>
      </c>
      <c r="C479" s="44"/>
      <c r="D479" s="17" t="str">
        <f t="shared" si="182"/>
        <v/>
      </c>
      <c r="E479" s="17" t="str">
        <f t="shared" si="183"/>
        <v/>
      </c>
      <c r="F479" s="97"/>
      <c r="G479" s="16"/>
      <c r="H479" s="15"/>
      <c r="I479" s="17" t="str">
        <f>IF(OR(G479="",H479="",U479=""),"",IFERROR(VLOOKUP(G479&amp;H479&amp;U479,※編集不可※選択項目!$M$3:$R$51,5,FALSE),"該当なし"))</f>
        <v/>
      </c>
      <c r="J479" s="97"/>
      <c r="K479" s="15"/>
      <c r="L479" s="248"/>
      <c r="M479" s="15"/>
      <c r="N479" s="97"/>
      <c r="O479" s="97"/>
      <c r="P479" s="97"/>
      <c r="Q479" s="97"/>
      <c r="R479" s="97"/>
      <c r="S479" s="18" t="str">
        <f t="shared" si="190"/>
        <v/>
      </c>
      <c r="T479" s="15"/>
      <c r="U479" s="15"/>
      <c r="V479" s="15"/>
      <c r="W479" s="15"/>
      <c r="X479" s="15"/>
      <c r="Y479" s="15"/>
      <c r="Z479" s="16"/>
      <c r="AA479" s="16"/>
      <c r="AB479" s="101" t="str">
        <f>IF($C479&lt;&gt;"",※編集不可※選択項目!$J$2,"")</f>
        <v/>
      </c>
      <c r="AC479" s="23"/>
      <c r="AD479" s="97"/>
      <c r="AE479" s="99"/>
      <c r="AF479" s="201" t="str">
        <f t="shared" si="188"/>
        <v>-</v>
      </c>
      <c r="AG479" s="219"/>
      <c r="AH479" s="220"/>
      <c r="AI479" s="121" t="str">
        <f t="shared" si="184"/>
        <v/>
      </c>
      <c r="AJ479" s="221"/>
      <c r="AK479" s="222"/>
      <c r="AL479" s="223"/>
      <c r="AM479" s="224">
        <f>IFERROR(INDEX(※編集不可※選択項目!$R$3:$R$51,MATCH(BQ479,※編集不可※選択項目!$T$3:$T$51,0)),0)</f>
        <v>0</v>
      </c>
      <c r="AN479" s="224" t="str">
        <f t="shared" si="191"/>
        <v/>
      </c>
      <c r="AO479" s="224" t="str">
        <f>IF(BR479=※編集不可※選択項目!$L$3,VLOOKUP('新規登録用（本体）'!U479,※編集不可※選択項目!$P$2:$R$13,3,TRUE),AP479)</f>
        <v/>
      </c>
      <c r="AP479" s="224" t="str">
        <f>IF(BR479=※編集不可※選択項目!$L$15,VLOOKUP('新規登録用（本体）'!U479,※編集不可※選択項目!$P$14:$R$25,3,TRUE),AQ479)</f>
        <v/>
      </c>
      <c r="AQ479" s="224" t="str">
        <f>IF(BR479=※編集不可※選択項目!$L$27,VLOOKUP('新規登録用（本体）'!U479,※編集不可※選択項目!$P$26:$R$41,3,TRUE),AR479)</f>
        <v/>
      </c>
      <c r="AR479" s="224" t="str">
        <f>IF(BR479=※編集不可※選択項目!$L$43,VLOOKUP('新規登録用（本体）'!U479,※編集不可※選択項目!$P$42:$R$46,3,TRUE),AS479)</f>
        <v/>
      </c>
      <c r="AS479" s="224" t="str">
        <f>IF(BR479=※編集不可※選択項目!$L$48,VLOOKUP('新規登録用（本体）'!U479,※編集不可※選択項目!$P$47:$R$51,3,TRUE),"")</f>
        <v/>
      </c>
      <c r="AT479" s="225">
        <f>IFERROR(VLOOKUP(Y479&amp;G479&amp;H479,※編集不可※選択項目!X:Y,2,FALSE),0)</f>
        <v>0</v>
      </c>
      <c r="AU479" s="224">
        <f t="shared" si="185"/>
        <v>0</v>
      </c>
      <c r="AV479" s="224">
        <f>IFERROR(INDEX(※編集不可※選択項目!$S$3:$S$51,MATCH(BQ479,※編集不可※選択項目!$T$3:$T$51,0)),0)</f>
        <v>0</v>
      </c>
      <c r="AW479" s="224" t="str">
        <f t="shared" si="192"/>
        <v/>
      </c>
      <c r="AX479" s="224" t="str">
        <f>IF(BR479=※編集不可※選択項目!$L$3,VLOOKUP('新規登録用（本体）'!U479,※編集不可※選択項目!$P$2:$S$13,4,TRUE),AY479)</f>
        <v/>
      </c>
      <c r="AY479" s="224" t="str">
        <f>IF(BR479=※編集不可※選択項目!$L$15,VLOOKUP('新規登録用（本体）'!U479,※編集不可※選択項目!$P$14:$S$25,4,TRUE),AZ479)</f>
        <v/>
      </c>
      <c r="AZ479" s="224" t="str">
        <f>IF(BR479=※編集不可※選択項目!$L$27,VLOOKUP('新規登録用（本体）'!U479,※編集不可※選択項目!$P$26:$S$41,4,TRUE),BA479)</f>
        <v/>
      </c>
      <c r="BA479" s="224" t="str">
        <f>IF(BR479=※編集不可※選択項目!$L$43,VLOOKUP('新規登録用（本体）'!U479,※編集不可※選択項目!$P$42:$S$46,4,TRUE),BB479)</f>
        <v/>
      </c>
      <c r="BB479" s="224" t="str">
        <f>IF(BR479=※編集不可※選択項目!$L$48,VLOOKUP('新規登録用（本体）'!U479,※編集不可※選択項目!$P$47:$S$51,4,TRUE),"")</f>
        <v/>
      </c>
      <c r="BC479" s="225">
        <f>IFERROR(VLOOKUP(Y479&amp;G479&amp;H479,※編集不可※選択項目!X:Y,2,FALSE),0)</f>
        <v>0</v>
      </c>
      <c r="BD479" s="225">
        <f t="shared" si="186"/>
        <v>0</v>
      </c>
      <c r="BE479" s="225"/>
      <c r="BF479" s="225"/>
      <c r="BG479" s="225"/>
      <c r="BH479" s="225" t="str">
        <f t="shared" si="193"/>
        <v/>
      </c>
      <c r="BI479" s="226">
        <f t="shared" si="194"/>
        <v>0</v>
      </c>
      <c r="BJ479" s="226">
        <f t="shared" si="195"/>
        <v>0</v>
      </c>
      <c r="BK479" s="262">
        <f t="shared" si="189"/>
        <v>0</v>
      </c>
      <c r="BL479" s="226">
        <f t="shared" si="178"/>
        <v>0</v>
      </c>
      <c r="BM479" s="226" t="str">
        <f t="shared" si="196"/>
        <v/>
      </c>
      <c r="BN479" s="227">
        <f t="shared" si="197"/>
        <v>0</v>
      </c>
      <c r="BO479" s="227">
        <f t="shared" si="179"/>
        <v>0</v>
      </c>
      <c r="BP479" s="208" t="str">
        <f t="shared" si="180"/>
        <v>＜従来枠＞0 ＜トップ性能枠＞0</v>
      </c>
      <c r="BQ479" s="208" t="str">
        <f>'新規登録用（本体）'!G479&amp;'新規登録用（本体）'!H479&amp;'新規登録用（本体）'!I479</f>
        <v/>
      </c>
      <c r="BR479" s="126" t="str">
        <f t="shared" si="198"/>
        <v/>
      </c>
      <c r="BS479" s="208" t="str">
        <f t="shared" si="199"/>
        <v/>
      </c>
      <c r="BT479" s="227">
        <f t="shared" si="187"/>
        <v>0</v>
      </c>
    </row>
    <row r="480" spans="1:72" s="208" customFormat="1" ht="25.35" customHeight="1" x14ac:dyDescent="0.2">
      <c r="A480" s="210">
        <f t="shared" si="181"/>
        <v>469</v>
      </c>
      <c r="B480" s="171" t="str">
        <f t="shared" si="177"/>
        <v/>
      </c>
      <c r="C480" s="44"/>
      <c r="D480" s="17" t="str">
        <f t="shared" si="182"/>
        <v/>
      </c>
      <c r="E480" s="17" t="str">
        <f t="shared" si="183"/>
        <v/>
      </c>
      <c r="F480" s="97"/>
      <c r="G480" s="16"/>
      <c r="H480" s="15"/>
      <c r="I480" s="17" t="str">
        <f>IF(OR(G480="",H480="",U480=""),"",IFERROR(VLOOKUP(G480&amp;H480&amp;U480,※編集不可※選択項目!$M$3:$R$51,5,FALSE),"該当なし"))</f>
        <v/>
      </c>
      <c r="J480" s="97"/>
      <c r="K480" s="15"/>
      <c r="L480" s="248"/>
      <c r="M480" s="15"/>
      <c r="N480" s="97"/>
      <c r="O480" s="97"/>
      <c r="P480" s="97"/>
      <c r="Q480" s="97"/>
      <c r="R480" s="97"/>
      <c r="S480" s="18" t="str">
        <f t="shared" si="190"/>
        <v/>
      </c>
      <c r="T480" s="15"/>
      <c r="U480" s="15"/>
      <c r="V480" s="15"/>
      <c r="W480" s="15"/>
      <c r="X480" s="15"/>
      <c r="Y480" s="15"/>
      <c r="Z480" s="16"/>
      <c r="AA480" s="16"/>
      <c r="AB480" s="101" t="str">
        <f>IF($C480&lt;&gt;"",※編集不可※選択項目!$J$2,"")</f>
        <v/>
      </c>
      <c r="AC480" s="23"/>
      <c r="AD480" s="97"/>
      <c r="AE480" s="99"/>
      <c r="AF480" s="201" t="str">
        <f t="shared" si="188"/>
        <v>-</v>
      </c>
      <c r="AG480" s="219"/>
      <c r="AH480" s="220"/>
      <c r="AI480" s="121" t="str">
        <f t="shared" si="184"/>
        <v/>
      </c>
      <c r="AJ480" s="221"/>
      <c r="AK480" s="222"/>
      <c r="AL480" s="223"/>
      <c r="AM480" s="224">
        <f>IFERROR(INDEX(※編集不可※選択項目!$R$3:$R$51,MATCH(BQ480,※編集不可※選択項目!$T$3:$T$51,0)),0)</f>
        <v>0</v>
      </c>
      <c r="AN480" s="224" t="str">
        <f t="shared" si="191"/>
        <v/>
      </c>
      <c r="AO480" s="224" t="str">
        <f>IF(BR480=※編集不可※選択項目!$L$3,VLOOKUP('新規登録用（本体）'!U480,※編集不可※選択項目!$P$2:$R$13,3,TRUE),AP480)</f>
        <v/>
      </c>
      <c r="AP480" s="224" t="str">
        <f>IF(BR480=※編集不可※選択項目!$L$15,VLOOKUP('新規登録用（本体）'!U480,※編集不可※選択項目!$P$14:$R$25,3,TRUE),AQ480)</f>
        <v/>
      </c>
      <c r="AQ480" s="224" t="str">
        <f>IF(BR480=※編集不可※選択項目!$L$27,VLOOKUP('新規登録用（本体）'!U480,※編集不可※選択項目!$P$26:$R$41,3,TRUE),AR480)</f>
        <v/>
      </c>
      <c r="AR480" s="224" t="str">
        <f>IF(BR480=※編集不可※選択項目!$L$43,VLOOKUP('新規登録用（本体）'!U480,※編集不可※選択項目!$P$42:$R$46,3,TRUE),AS480)</f>
        <v/>
      </c>
      <c r="AS480" s="224" t="str">
        <f>IF(BR480=※編集不可※選択項目!$L$48,VLOOKUP('新規登録用（本体）'!U480,※編集不可※選択項目!$P$47:$R$51,3,TRUE),"")</f>
        <v/>
      </c>
      <c r="AT480" s="225">
        <f>IFERROR(VLOOKUP(Y480&amp;G480&amp;H480,※編集不可※選択項目!X:Y,2,FALSE),0)</f>
        <v>0</v>
      </c>
      <c r="AU480" s="224">
        <f t="shared" si="185"/>
        <v>0</v>
      </c>
      <c r="AV480" s="224">
        <f>IFERROR(INDEX(※編集不可※選択項目!$S$3:$S$51,MATCH(BQ480,※編集不可※選択項目!$T$3:$T$51,0)),0)</f>
        <v>0</v>
      </c>
      <c r="AW480" s="224" t="str">
        <f t="shared" si="192"/>
        <v/>
      </c>
      <c r="AX480" s="224" t="str">
        <f>IF(BR480=※編集不可※選択項目!$L$3,VLOOKUP('新規登録用（本体）'!U480,※編集不可※選択項目!$P$2:$S$13,4,TRUE),AY480)</f>
        <v/>
      </c>
      <c r="AY480" s="224" t="str">
        <f>IF(BR480=※編集不可※選択項目!$L$15,VLOOKUP('新規登録用（本体）'!U480,※編集不可※選択項目!$P$14:$S$25,4,TRUE),AZ480)</f>
        <v/>
      </c>
      <c r="AZ480" s="224" t="str">
        <f>IF(BR480=※編集不可※選択項目!$L$27,VLOOKUP('新規登録用（本体）'!U480,※編集不可※選択項目!$P$26:$S$41,4,TRUE),BA480)</f>
        <v/>
      </c>
      <c r="BA480" s="224" t="str">
        <f>IF(BR480=※編集不可※選択項目!$L$43,VLOOKUP('新規登録用（本体）'!U480,※編集不可※選択項目!$P$42:$S$46,4,TRUE),BB480)</f>
        <v/>
      </c>
      <c r="BB480" s="224" t="str">
        <f>IF(BR480=※編集不可※選択項目!$L$48,VLOOKUP('新規登録用（本体）'!U480,※編集不可※選択項目!$P$47:$S$51,4,TRUE),"")</f>
        <v/>
      </c>
      <c r="BC480" s="225">
        <f>IFERROR(VLOOKUP(Y480&amp;G480&amp;H480,※編集不可※選択項目!X:Y,2,FALSE),0)</f>
        <v>0</v>
      </c>
      <c r="BD480" s="225">
        <f t="shared" si="186"/>
        <v>0</v>
      </c>
      <c r="BE480" s="225"/>
      <c r="BF480" s="225"/>
      <c r="BG480" s="225"/>
      <c r="BH480" s="225" t="str">
        <f t="shared" si="193"/>
        <v/>
      </c>
      <c r="BI480" s="226">
        <f t="shared" si="194"/>
        <v>0</v>
      </c>
      <c r="BJ480" s="226">
        <f t="shared" si="195"/>
        <v>0</v>
      </c>
      <c r="BK480" s="262">
        <f t="shared" si="189"/>
        <v>0</v>
      </c>
      <c r="BL480" s="226">
        <f t="shared" si="178"/>
        <v>0</v>
      </c>
      <c r="BM480" s="226" t="str">
        <f t="shared" si="196"/>
        <v/>
      </c>
      <c r="BN480" s="227">
        <f t="shared" si="197"/>
        <v>0</v>
      </c>
      <c r="BO480" s="227">
        <f t="shared" si="179"/>
        <v>0</v>
      </c>
      <c r="BP480" s="208" t="str">
        <f t="shared" si="180"/>
        <v>＜従来枠＞0 ＜トップ性能枠＞0</v>
      </c>
      <c r="BQ480" s="208" t="str">
        <f>'新規登録用（本体）'!G480&amp;'新規登録用（本体）'!H480&amp;'新規登録用（本体）'!I480</f>
        <v/>
      </c>
      <c r="BR480" s="126" t="str">
        <f t="shared" si="198"/>
        <v/>
      </c>
      <c r="BS480" s="208" t="str">
        <f t="shared" si="199"/>
        <v/>
      </c>
      <c r="BT480" s="227">
        <f t="shared" si="187"/>
        <v>0</v>
      </c>
    </row>
    <row r="481" spans="1:72" s="208" customFormat="1" ht="25.35" customHeight="1" x14ac:dyDescent="0.2">
      <c r="A481" s="210">
        <f t="shared" si="181"/>
        <v>470</v>
      </c>
      <c r="B481" s="171" t="str">
        <f t="shared" si="177"/>
        <v/>
      </c>
      <c r="C481" s="44"/>
      <c r="D481" s="17" t="str">
        <f t="shared" si="182"/>
        <v/>
      </c>
      <c r="E481" s="17" t="str">
        <f t="shared" si="183"/>
        <v/>
      </c>
      <c r="F481" s="97"/>
      <c r="G481" s="16"/>
      <c r="H481" s="15"/>
      <c r="I481" s="17" t="str">
        <f>IF(OR(G481="",H481="",U481=""),"",IFERROR(VLOOKUP(G481&amp;H481&amp;U481,※編集不可※選択項目!$M$3:$R$51,5,FALSE),"該当なし"))</f>
        <v/>
      </c>
      <c r="J481" s="97"/>
      <c r="K481" s="15"/>
      <c r="L481" s="248"/>
      <c r="M481" s="15"/>
      <c r="N481" s="97"/>
      <c r="O481" s="97"/>
      <c r="P481" s="97"/>
      <c r="Q481" s="97"/>
      <c r="R481" s="97"/>
      <c r="S481" s="18" t="str">
        <f t="shared" si="190"/>
        <v/>
      </c>
      <c r="T481" s="15"/>
      <c r="U481" s="15"/>
      <c r="V481" s="15"/>
      <c r="W481" s="15"/>
      <c r="X481" s="15"/>
      <c r="Y481" s="15"/>
      <c r="Z481" s="16"/>
      <c r="AA481" s="16"/>
      <c r="AB481" s="101" t="str">
        <f>IF($C481&lt;&gt;"",※編集不可※選択項目!$J$2,"")</f>
        <v/>
      </c>
      <c r="AC481" s="23"/>
      <c r="AD481" s="97"/>
      <c r="AE481" s="99"/>
      <c r="AF481" s="201" t="str">
        <f t="shared" si="188"/>
        <v>-</v>
      </c>
      <c r="AG481" s="219"/>
      <c r="AH481" s="220"/>
      <c r="AI481" s="121" t="str">
        <f t="shared" si="184"/>
        <v/>
      </c>
      <c r="AJ481" s="221"/>
      <c r="AK481" s="222"/>
      <c r="AL481" s="223"/>
      <c r="AM481" s="224">
        <f>IFERROR(INDEX(※編集不可※選択項目!$R$3:$R$51,MATCH(BQ481,※編集不可※選択項目!$T$3:$T$51,0)),0)</f>
        <v>0</v>
      </c>
      <c r="AN481" s="224" t="str">
        <f t="shared" si="191"/>
        <v/>
      </c>
      <c r="AO481" s="224" t="str">
        <f>IF(BR481=※編集不可※選択項目!$L$3,VLOOKUP('新規登録用（本体）'!U481,※編集不可※選択項目!$P$2:$R$13,3,TRUE),AP481)</f>
        <v/>
      </c>
      <c r="AP481" s="224" t="str">
        <f>IF(BR481=※編集不可※選択項目!$L$15,VLOOKUP('新規登録用（本体）'!U481,※編集不可※選択項目!$P$14:$R$25,3,TRUE),AQ481)</f>
        <v/>
      </c>
      <c r="AQ481" s="224" t="str">
        <f>IF(BR481=※編集不可※選択項目!$L$27,VLOOKUP('新規登録用（本体）'!U481,※編集不可※選択項目!$P$26:$R$41,3,TRUE),AR481)</f>
        <v/>
      </c>
      <c r="AR481" s="224" t="str">
        <f>IF(BR481=※編集不可※選択項目!$L$43,VLOOKUP('新規登録用（本体）'!U481,※編集不可※選択項目!$P$42:$R$46,3,TRUE),AS481)</f>
        <v/>
      </c>
      <c r="AS481" s="224" t="str">
        <f>IF(BR481=※編集不可※選択項目!$L$48,VLOOKUP('新規登録用（本体）'!U481,※編集不可※選択項目!$P$47:$R$51,3,TRUE),"")</f>
        <v/>
      </c>
      <c r="AT481" s="225">
        <f>IFERROR(VLOOKUP(Y481&amp;G481&amp;H481,※編集不可※選択項目!X:Y,2,FALSE),0)</f>
        <v>0</v>
      </c>
      <c r="AU481" s="224">
        <f t="shared" si="185"/>
        <v>0</v>
      </c>
      <c r="AV481" s="224">
        <f>IFERROR(INDEX(※編集不可※選択項目!$S$3:$S$51,MATCH(BQ481,※編集不可※選択項目!$T$3:$T$51,0)),0)</f>
        <v>0</v>
      </c>
      <c r="AW481" s="224" t="str">
        <f t="shared" si="192"/>
        <v/>
      </c>
      <c r="AX481" s="224" t="str">
        <f>IF(BR481=※編集不可※選択項目!$L$3,VLOOKUP('新規登録用（本体）'!U481,※編集不可※選択項目!$P$2:$S$13,4,TRUE),AY481)</f>
        <v/>
      </c>
      <c r="AY481" s="224" t="str">
        <f>IF(BR481=※編集不可※選択項目!$L$15,VLOOKUP('新規登録用（本体）'!U481,※編集不可※選択項目!$P$14:$S$25,4,TRUE),AZ481)</f>
        <v/>
      </c>
      <c r="AZ481" s="224" t="str">
        <f>IF(BR481=※編集不可※選択項目!$L$27,VLOOKUP('新規登録用（本体）'!U481,※編集不可※選択項目!$P$26:$S$41,4,TRUE),BA481)</f>
        <v/>
      </c>
      <c r="BA481" s="224" t="str">
        <f>IF(BR481=※編集不可※選択項目!$L$43,VLOOKUP('新規登録用（本体）'!U481,※編集不可※選択項目!$P$42:$S$46,4,TRUE),BB481)</f>
        <v/>
      </c>
      <c r="BB481" s="224" t="str">
        <f>IF(BR481=※編集不可※選択項目!$L$48,VLOOKUP('新規登録用（本体）'!U481,※編集不可※選択項目!$P$47:$S$51,4,TRUE),"")</f>
        <v/>
      </c>
      <c r="BC481" s="225">
        <f>IFERROR(VLOOKUP(Y481&amp;G481&amp;H481,※編集不可※選択項目!X:Y,2,FALSE),0)</f>
        <v>0</v>
      </c>
      <c r="BD481" s="225">
        <f t="shared" si="186"/>
        <v>0</v>
      </c>
      <c r="BE481" s="225"/>
      <c r="BF481" s="225"/>
      <c r="BG481" s="225"/>
      <c r="BH481" s="225" t="str">
        <f t="shared" si="193"/>
        <v/>
      </c>
      <c r="BI481" s="226">
        <f t="shared" si="194"/>
        <v>0</v>
      </c>
      <c r="BJ481" s="226">
        <f t="shared" si="195"/>
        <v>0</v>
      </c>
      <c r="BK481" s="262">
        <f t="shared" si="189"/>
        <v>0</v>
      </c>
      <c r="BL481" s="226">
        <f t="shared" si="178"/>
        <v>0</v>
      </c>
      <c r="BM481" s="226" t="str">
        <f t="shared" si="196"/>
        <v/>
      </c>
      <c r="BN481" s="227">
        <f t="shared" si="197"/>
        <v>0</v>
      </c>
      <c r="BO481" s="227">
        <f t="shared" si="179"/>
        <v>0</v>
      </c>
      <c r="BP481" s="208" t="str">
        <f t="shared" si="180"/>
        <v>＜従来枠＞0 ＜トップ性能枠＞0</v>
      </c>
      <c r="BQ481" s="208" t="str">
        <f>'新規登録用（本体）'!G481&amp;'新規登録用（本体）'!H481&amp;'新規登録用（本体）'!I481</f>
        <v/>
      </c>
      <c r="BR481" s="126" t="str">
        <f t="shared" si="198"/>
        <v/>
      </c>
      <c r="BS481" s="208" t="str">
        <f t="shared" si="199"/>
        <v/>
      </c>
      <c r="BT481" s="227">
        <f t="shared" si="187"/>
        <v>0</v>
      </c>
    </row>
    <row r="482" spans="1:72" s="208" customFormat="1" ht="25.35" customHeight="1" x14ac:dyDescent="0.2">
      <c r="A482" s="210">
        <f t="shared" si="181"/>
        <v>471</v>
      </c>
      <c r="B482" s="171" t="str">
        <f t="shared" si="177"/>
        <v/>
      </c>
      <c r="C482" s="44"/>
      <c r="D482" s="17" t="str">
        <f t="shared" si="182"/>
        <v/>
      </c>
      <c r="E482" s="17" t="str">
        <f t="shared" si="183"/>
        <v/>
      </c>
      <c r="F482" s="97"/>
      <c r="G482" s="16"/>
      <c r="H482" s="15"/>
      <c r="I482" s="17" t="str">
        <f>IF(OR(G482="",H482="",U482=""),"",IFERROR(VLOOKUP(G482&amp;H482&amp;U482,※編集不可※選択項目!$M$3:$R$51,5,FALSE),"該当なし"))</f>
        <v/>
      </c>
      <c r="J482" s="97"/>
      <c r="K482" s="15"/>
      <c r="L482" s="248"/>
      <c r="M482" s="15"/>
      <c r="N482" s="97"/>
      <c r="O482" s="97"/>
      <c r="P482" s="97"/>
      <c r="Q482" s="97"/>
      <c r="R482" s="97"/>
      <c r="S482" s="18" t="str">
        <f t="shared" si="190"/>
        <v/>
      </c>
      <c r="T482" s="15"/>
      <c r="U482" s="15"/>
      <c r="V482" s="15"/>
      <c r="W482" s="15"/>
      <c r="X482" s="15"/>
      <c r="Y482" s="15"/>
      <c r="Z482" s="16"/>
      <c r="AA482" s="16"/>
      <c r="AB482" s="101" t="str">
        <f>IF($C482&lt;&gt;"",※編集不可※選択項目!$J$2,"")</f>
        <v/>
      </c>
      <c r="AC482" s="23"/>
      <c r="AD482" s="97"/>
      <c r="AE482" s="99"/>
      <c r="AF482" s="201" t="str">
        <f t="shared" si="188"/>
        <v>-</v>
      </c>
      <c r="AG482" s="219"/>
      <c r="AH482" s="220"/>
      <c r="AI482" s="121" t="str">
        <f t="shared" si="184"/>
        <v/>
      </c>
      <c r="AJ482" s="221"/>
      <c r="AK482" s="222"/>
      <c r="AL482" s="223"/>
      <c r="AM482" s="224">
        <f>IFERROR(INDEX(※編集不可※選択項目!$R$3:$R$51,MATCH(BQ482,※編集不可※選択項目!$T$3:$T$51,0)),0)</f>
        <v>0</v>
      </c>
      <c r="AN482" s="224" t="str">
        <f t="shared" si="191"/>
        <v/>
      </c>
      <c r="AO482" s="224" t="str">
        <f>IF(BR482=※編集不可※選択項目!$L$3,VLOOKUP('新規登録用（本体）'!U482,※編集不可※選択項目!$P$2:$R$13,3,TRUE),AP482)</f>
        <v/>
      </c>
      <c r="AP482" s="224" t="str">
        <f>IF(BR482=※編集不可※選択項目!$L$15,VLOOKUP('新規登録用（本体）'!U482,※編集不可※選択項目!$P$14:$R$25,3,TRUE),AQ482)</f>
        <v/>
      </c>
      <c r="AQ482" s="224" t="str">
        <f>IF(BR482=※編集不可※選択項目!$L$27,VLOOKUP('新規登録用（本体）'!U482,※編集不可※選択項目!$P$26:$R$41,3,TRUE),AR482)</f>
        <v/>
      </c>
      <c r="AR482" s="224" t="str">
        <f>IF(BR482=※編集不可※選択項目!$L$43,VLOOKUP('新規登録用（本体）'!U482,※編集不可※選択項目!$P$42:$R$46,3,TRUE),AS482)</f>
        <v/>
      </c>
      <c r="AS482" s="224" t="str">
        <f>IF(BR482=※編集不可※選択項目!$L$48,VLOOKUP('新規登録用（本体）'!U482,※編集不可※選択項目!$P$47:$R$51,3,TRUE),"")</f>
        <v/>
      </c>
      <c r="AT482" s="225">
        <f>IFERROR(VLOOKUP(Y482&amp;G482&amp;H482,※編集不可※選択項目!X:Y,2,FALSE),0)</f>
        <v>0</v>
      </c>
      <c r="AU482" s="224">
        <f t="shared" si="185"/>
        <v>0</v>
      </c>
      <c r="AV482" s="224">
        <f>IFERROR(INDEX(※編集不可※選択項目!$S$3:$S$51,MATCH(BQ482,※編集不可※選択項目!$T$3:$T$51,0)),0)</f>
        <v>0</v>
      </c>
      <c r="AW482" s="224" t="str">
        <f t="shared" si="192"/>
        <v/>
      </c>
      <c r="AX482" s="224" t="str">
        <f>IF(BR482=※編集不可※選択項目!$L$3,VLOOKUP('新規登録用（本体）'!U482,※編集不可※選択項目!$P$2:$S$13,4,TRUE),AY482)</f>
        <v/>
      </c>
      <c r="AY482" s="224" t="str">
        <f>IF(BR482=※編集不可※選択項目!$L$15,VLOOKUP('新規登録用（本体）'!U482,※編集不可※選択項目!$P$14:$S$25,4,TRUE),AZ482)</f>
        <v/>
      </c>
      <c r="AZ482" s="224" t="str">
        <f>IF(BR482=※編集不可※選択項目!$L$27,VLOOKUP('新規登録用（本体）'!U482,※編集不可※選択項目!$P$26:$S$41,4,TRUE),BA482)</f>
        <v/>
      </c>
      <c r="BA482" s="224" t="str">
        <f>IF(BR482=※編集不可※選択項目!$L$43,VLOOKUP('新規登録用（本体）'!U482,※編集不可※選択項目!$P$42:$S$46,4,TRUE),BB482)</f>
        <v/>
      </c>
      <c r="BB482" s="224" t="str">
        <f>IF(BR482=※編集不可※選択項目!$L$48,VLOOKUP('新規登録用（本体）'!U482,※編集不可※選択項目!$P$47:$S$51,4,TRUE),"")</f>
        <v/>
      </c>
      <c r="BC482" s="225">
        <f>IFERROR(VLOOKUP(Y482&amp;G482&amp;H482,※編集不可※選択項目!X:Y,2,FALSE),0)</f>
        <v>0</v>
      </c>
      <c r="BD482" s="225">
        <f t="shared" si="186"/>
        <v>0</v>
      </c>
      <c r="BE482" s="225"/>
      <c r="BF482" s="225"/>
      <c r="BG482" s="225"/>
      <c r="BH482" s="225" t="str">
        <f t="shared" si="193"/>
        <v/>
      </c>
      <c r="BI482" s="226">
        <f t="shared" si="194"/>
        <v>0</v>
      </c>
      <c r="BJ482" s="226">
        <f t="shared" si="195"/>
        <v>0</v>
      </c>
      <c r="BK482" s="262">
        <f t="shared" si="189"/>
        <v>0</v>
      </c>
      <c r="BL482" s="226">
        <f t="shared" si="178"/>
        <v>0</v>
      </c>
      <c r="BM482" s="226" t="str">
        <f t="shared" si="196"/>
        <v/>
      </c>
      <c r="BN482" s="227">
        <f t="shared" si="197"/>
        <v>0</v>
      </c>
      <c r="BO482" s="227">
        <f t="shared" si="179"/>
        <v>0</v>
      </c>
      <c r="BP482" s="208" t="str">
        <f t="shared" si="180"/>
        <v>＜従来枠＞0 ＜トップ性能枠＞0</v>
      </c>
      <c r="BQ482" s="208" t="str">
        <f>'新規登録用（本体）'!G482&amp;'新規登録用（本体）'!H482&amp;'新規登録用（本体）'!I482</f>
        <v/>
      </c>
      <c r="BR482" s="126" t="str">
        <f t="shared" si="198"/>
        <v/>
      </c>
      <c r="BS482" s="208" t="str">
        <f t="shared" si="199"/>
        <v/>
      </c>
      <c r="BT482" s="227">
        <f t="shared" si="187"/>
        <v>0</v>
      </c>
    </row>
    <row r="483" spans="1:72" s="208" customFormat="1" ht="25.35" customHeight="1" x14ac:dyDescent="0.2">
      <c r="A483" s="210">
        <f t="shared" si="181"/>
        <v>472</v>
      </c>
      <c r="B483" s="171" t="str">
        <f t="shared" si="177"/>
        <v/>
      </c>
      <c r="C483" s="44"/>
      <c r="D483" s="17" t="str">
        <f t="shared" si="182"/>
        <v/>
      </c>
      <c r="E483" s="17" t="str">
        <f t="shared" si="183"/>
        <v/>
      </c>
      <c r="F483" s="97"/>
      <c r="G483" s="16"/>
      <c r="H483" s="15"/>
      <c r="I483" s="17" t="str">
        <f>IF(OR(G483="",H483="",U483=""),"",IFERROR(VLOOKUP(G483&amp;H483&amp;U483,※編集不可※選択項目!$M$3:$R$51,5,FALSE),"該当なし"))</f>
        <v/>
      </c>
      <c r="J483" s="97"/>
      <c r="K483" s="15"/>
      <c r="L483" s="248"/>
      <c r="M483" s="15"/>
      <c r="N483" s="97"/>
      <c r="O483" s="97"/>
      <c r="P483" s="97"/>
      <c r="Q483" s="97"/>
      <c r="R483" s="97"/>
      <c r="S483" s="18" t="str">
        <f t="shared" si="190"/>
        <v/>
      </c>
      <c r="T483" s="15"/>
      <c r="U483" s="15"/>
      <c r="V483" s="15"/>
      <c r="W483" s="15"/>
      <c r="X483" s="15"/>
      <c r="Y483" s="15"/>
      <c r="Z483" s="16"/>
      <c r="AA483" s="16"/>
      <c r="AB483" s="101" t="str">
        <f>IF($C483&lt;&gt;"",※編集不可※選択項目!$J$2,"")</f>
        <v/>
      </c>
      <c r="AC483" s="23"/>
      <c r="AD483" s="97"/>
      <c r="AE483" s="99"/>
      <c r="AF483" s="201" t="str">
        <f t="shared" si="188"/>
        <v>-</v>
      </c>
      <c r="AG483" s="219"/>
      <c r="AH483" s="220"/>
      <c r="AI483" s="121" t="str">
        <f t="shared" si="184"/>
        <v/>
      </c>
      <c r="AJ483" s="221"/>
      <c r="AK483" s="222"/>
      <c r="AL483" s="223"/>
      <c r="AM483" s="224">
        <f>IFERROR(INDEX(※編集不可※選択項目!$R$3:$R$51,MATCH(BQ483,※編集不可※選択項目!$T$3:$T$51,0)),0)</f>
        <v>0</v>
      </c>
      <c r="AN483" s="224" t="str">
        <f t="shared" si="191"/>
        <v/>
      </c>
      <c r="AO483" s="224" t="str">
        <f>IF(BR483=※編集不可※選択項目!$L$3,VLOOKUP('新規登録用（本体）'!U483,※編集不可※選択項目!$P$2:$R$13,3,TRUE),AP483)</f>
        <v/>
      </c>
      <c r="AP483" s="224" t="str">
        <f>IF(BR483=※編集不可※選択項目!$L$15,VLOOKUP('新規登録用（本体）'!U483,※編集不可※選択項目!$P$14:$R$25,3,TRUE),AQ483)</f>
        <v/>
      </c>
      <c r="AQ483" s="224" t="str">
        <f>IF(BR483=※編集不可※選択項目!$L$27,VLOOKUP('新規登録用（本体）'!U483,※編集不可※選択項目!$P$26:$R$41,3,TRUE),AR483)</f>
        <v/>
      </c>
      <c r="AR483" s="224" t="str">
        <f>IF(BR483=※編集不可※選択項目!$L$43,VLOOKUP('新規登録用（本体）'!U483,※編集不可※選択項目!$P$42:$R$46,3,TRUE),AS483)</f>
        <v/>
      </c>
      <c r="AS483" s="224" t="str">
        <f>IF(BR483=※編集不可※選択項目!$L$48,VLOOKUP('新規登録用（本体）'!U483,※編集不可※選択項目!$P$47:$R$51,3,TRUE),"")</f>
        <v/>
      </c>
      <c r="AT483" s="225">
        <f>IFERROR(VLOOKUP(Y483&amp;G483&amp;H483,※編集不可※選択項目!X:Y,2,FALSE),0)</f>
        <v>0</v>
      </c>
      <c r="AU483" s="224">
        <f t="shared" si="185"/>
        <v>0</v>
      </c>
      <c r="AV483" s="224">
        <f>IFERROR(INDEX(※編集不可※選択項目!$S$3:$S$51,MATCH(BQ483,※編集不可※選択項目!$T$3:$T$51,0)),0)</f>
        <v>0</v>
      </c>
      <c r="AW483" s="224" t="str">
        <f t="shared" si="192"/>
        <v/>
      </c>
      <c r="AX483" s="224" t="str">
        <f>IF(BR483=※編集不可※選択項目!$L$3,VLOOKUP('新規登録用（本体）'!U483,※編集不可※選択項目!$P$2:$S$13,4,TRUE),AY483)</f>
        <v/>
      </c>
      <c r="AY483" s="224" t="str">
        <f>IF(BR483=※編集不可※選択項目!$L$15,VLOOKUP('新規登録用（本体）'!U483,※編集不可※選択項目!$P$14:$S$25,4,TRUE),AZ483)</f>
        <v/>
      </c>
      <c r="AZ483" s="224" t="str">
        <f>IF(BR483=※編集不可※選択項目!$L$27,VLOOKUP('新規登録用（本体）'!U483,※編集不可※選択項目!$P$26:$S$41,4,TRUE),BA483)</f>
        <v/>
      </c>
      <c r="BA483" s="224" t="str">
        <f>IF(BR483=※編集不可※選択項目!$L$43,VLOOKUP('新規登録用（本体）'!U483,※編集不可※選択項目!$P$42:$S$46,4,TRUE),BB483)</f>
        <v/>
      </c>
      <c r="BB483" s="224" t="str">
        <f>IF(BR483=※編集不可※選択項目!$L$48,VLOOKUP('新規登録用（本体）'!U483,※編集不可※選択項目!$P$47:$S$51,4,TRUE),"")</f>
        <v/>
      </c>
      <c r="BC483" s="225">
        <f>IFERROR(VLOOKUP(Y483&amp;G483&amp;H483,※編集不可※選択項目!X:Y,2,FALSE),0)</f>
        <v>0</v>
      </c>
      <c r="BD483" s="225">
        <f t="shared" si="186"/>
        <v>0</v>
      </c>
      <c r="BE483" s="225"/>
      <c r="BF483" s="225"/>
      <c r="BG483" s="225"/>
      <c r="BH483" s="225" t="str">
        <f t="shared" si="193"/>
        <v/>
      </c>
      <c r="BI483" s="226">
        <f t="shared" si="194"/>
        <v>0</v>
      </c>
      <c r="BJ483" s="226">
        <f t="shared" si="195"/>
        <v>0</v>
      </c>
      <c r="BK483" s="262">
        <f t="shared" si="189"/>
        <v>0</v>
      </c>
      <c r="BL483" s="226">
        <f t="shared" si="178"/>
        <v>0</v>
      </c>
      <c r="BM483" s="226" t="str">
        <f t="shared" si="196"/>
        <v/>
      </c>
      <c r="BN483" s="227">
        <f t="shared" si="197"/>
        <v>0</v>
      </c>
      <c r="BO483" s="227">
        <f t="shared" si="179"/>
        <v>0</v>
      </c>
      <c r="BP483" s="208" t="str">
        <f t="shared" si="180"/>
        <v>＜従来枠＞0 ＜トップ性能枠＞0</v>
      </c>
      <c r="BQ483" s="208" t="str">
        <f>'新規登録用（本体）'!G483&amp;'新規登録用（本体）'!H483&amp;'新規登録用（本体）'!I483</f>
        <v/>
      </c>
      <c r="BR483" s="126" t="str">
        <f t="shared" si="198"/>
        <v/>
      </c>
      <c r="BS483" s="208" t="str">
        <f t="shared" si="199"/>
        <v/>
      </c>
      <c r="BT483" s="227">
        <f t="shared" si="187"/>
        <v>0</v>
      </c>
    </row>
    <row r="484" spans="1:72" s="208" customFormat="1" ht="25.35" customHeight="1" x14ac:dyDescent="0.2">
      <c r="A484" s="210">
        <f t="shared" si="181"/>
        <v>473</v>
      </c>
      <c r="B484" s="171" t="str">
        <f t="shared" si="177"/>
        <v/>
      </c>
      <c r="C484" s="44"/>
      <c r="D484" s="17" t="str">
        <f t="shared" si="182"/>
        <v/>
      </c>
      <c r="E484" s="17" t="str">
        <f t="shared" si="183"/>
        <v/>
      </c>
      <c r="F484" s="97"/>
      <c r="G484" s="16"/>
      <c r="H484" s="15"/>
      <c r="I484" s="17" t="str">
        <f>IF(OR(G484="",H484="",U484=""),"",IFERROR(VLOOKUP(G484&amp;H484&amp;U484,※編集不可※選択項目!$M$3:$R$51,5,FALSE),"該当なし"))</f>
        <v/>
      </c>
      <c r="J484" s="97"/>
      <c r="K484" s="15"/>
      <c r="L484" s="248"/>
      <c r="M484" s="15"/>
      <c r="N484" s="97"/>
      <c r="O484" s="97"/>
      <c r="P484" s="97"/>
      <c r="Q484" s="97"/>
      <c r="R484" s="97"/>
      <c r="S484" s="18" t="str">
        <f t="shared" si="190"/>
        <v/>
      </c>
      <c r="T484" s="15"/>
      <c r="U484" s="15"/>
      <c r="V484" s="15"/>
      <c r="W484" s="15"/>
      <c r="X484" s="15"/>
      <c r="Y484" s="15"/>
      <c r="Z484" s="16"/>
      <c r="AA484" s="16"/>
      <c r="AB484" s="101" t="str">
        <f>IF($C484&lt;&gt;"",※編集不可※選択項目!$J$2,"")</f>
        <v/>
      </c>
      <c r="AC484" s="23"/>
      <c r="AD484" s="97"/>
      <c r="AE484" s="99"/>
      <c r="AF484" s="201" t="str">
        <f t="shared" si="188"/>
        <v>-</v>
      </c>
      <c r="AG484" s="219"/>
      <c r="AH484" s="220"/>
      <c r="AI484" s="121" t="str">
        <f t="shared" si="184"/>
        <v/>
      </c>
      <c r="AJ484" s="221"/>
      <c r="AK484" s="222"/>
      <c r="AL484" s="223"/>
      <c r="AM484" s="224">
        <f>IFERROR(INDEX(※編集不可※選択項目!$R$3:$R$51,MATCH(BQ484,※編集不可※選択項目!$T$3:$T$51,0)),0)</f>
        <v>0</v>
      </c>
      <c r="AN484" s="224" t="str">
        <f t="shared" si="191"/>
        <v/>
      </c>
      <c r="AO484" s="224" t="str">
        <f>IF(BR484=※編集不可※選択項目!$L$3,VLOOKUP('新規登録用（本体）'!U484,※編集不可※選択項目!$P$2:$R$13,3,TRUE),AP484)</f>
        <v/>
      </c>
      <c r="AP484" s="224" t="str">
        <f>IF(BR484=※編集不可※選択項目!$L$15,VLOOKUP('新規登録用（本体）'!U484,※編集不可※選択項目!$P$14:$R$25,3,TRUE),AQ484)</f>
        <v/>
      </c>
      <c r="AQ484" s="224" t="str">
        <f>IF(BR484=※編集不可※選択項目!$L$27,VLOOKUP('新規登録用（本体）'!U484,※編集不可※選択項目!$P$26:$R$41,3,TRUE),AR484)</f>
        <v/>
      </c>
      <c r="AR484" s="224" t="str">
        <f>IF(BR484=※編集不可※選択項目!$L$43,VLOOKUP('新規登録用（本体）'!U484,※編集不可※選択項目!$P$42:$R$46,3,TRUE),AS484)</f>
        <v/>
      </c>
      <c r="AS484" s="224" t="str">
        <f>IF(BR484=※編集不可※選択項目!$L$48,VLOOKUP('新規登録用（本体）'!U484,※編集不可※選択項目!$P$47:$R$51,3,TRUE),"")</f>
        <v/>
      </c>
      <c r="AT484" s="225">
        <f>IFERROR(VLOOKUP(Y484&amp;G484&amp;H484,※編集不可※選択項目!X:Y,2,FALSE),0)</f>
        <v>0</v>
      </c>
      <c r="AU484" s="224">
        <f t="shared" si="185"/>
        <v>0</v>
      </c>
      <c r="AV484" s="224">
        <f>IFERROR(INDEX(※編集不可※選択項目!$S$3:$S$51,MATCH(BQ484,※編集不可※選択項目!$T$3:$T$51,0)),0)</f>
        <v>0</v>
      </c>
      <c r="AW484" s="224" t="str">
        <f t="shared" si="192"/>
        <v/>
      </c>
      <c r="AX484" s="224" t="str">
        <f>IF(BR484=※編集不可※選択項目!$L$3,VLOOKUP('新規登録用（本体）'!U484,※編集不可※選択項目!$P$2:$S$13,4,TRUE),AY484)</f>
        <v/>
      </c>
      <c r="AY484" s="224" t="str">
        <f>IF(BR484=※編集不可※選択項目!$L$15,VLOOKUP('新規登録用（本体）'!U484,※編集不可※選択項目!$P$14:$S$25,4,TRUE),AZ484)</f>
        <v/>
      </c>
      <c r="AZ484" s="224" t="str">
        <f>IF(BR484=※編集不可※選択項目!$L$27,VLOOKUP('新規登録用（本体）'!U484,※編集不可※選択項目!$P$26:$S$41,4,TRUE),BA484)</f>
        <v/>
      </c>
      <c r="BA484" s="224" t="str">
        <f>IF(BR484=※編集不可※選択項目!$L$43,VLOOKUP('新規登録用（本体）'!U484,※編集不可※選択項目!$P$42:$S$46,4,TRUE),BB484)</f>
        <v/>
      </c>
      <c r="BB484" s="224" t="str">
        <f>IF(BR484=※編集不可※選択項目!$L$48,VLOOKUP('新規登録用（本体）'!U484,※編集不可※選択項目!$P$47:$S$51,4,TRUE),"")</f>
        <v/>
      </c>
      <c r="BC484" s="225">
        <f>IFERROR(VLOOKUP(Y484&amp;G484&amp;H484,※編集不可※選択項目!X:Y,2,FALSE),0)</f>
        <v>0</v>
      </c>
      <c r="BD484" s="225">
        <f t="shared" si="186"/>
        <v>0</v>
      </c>
      <c r="BE484" s="225"/>
      <c r="BF484" s="225"/>
      <c r="BG484" s="225"/>
      <c r="BH484" s="225" t="str">
        <f t="shared" si="193"/>
        <v/>
      </c>
      <c r="BI484" s="226">
        <f t="shared" si="194"/>
        <v>0</v>
      </c>
      <c r="BJ484" s="226">
        <f t="shared" si="195"/>
        <v>0</v>
      </c>
      <c r="BK484" s="262">
        <f t="shared" si="189"/>
        <v>0</v>
      </c>
      <c r="BL484" s="226">
        <f t="shared" si="178"/>
        <v>0</v>
      </c>
      <c r="BM484" s="226" t="str">
        <f t="shared" si="196"/>
        <v/>
      </c>
      <c r="BN484" s="227">
        <f t="shared" si="197"/>
        <v>0</v>
      </c>
      <c r="BO484" s="227">
        <f t="shared" si="179"/>
        <v>0</v>
      </c>
      <c r="BP484" s="208" t="str">
        <f t="shared" si="180"/>
        <v>＜従来枠＞0 ＜トップ性能枠＞0</v>
      </c>
      <c r="BQ484" s="208" t="str">
        <f>'新規登録用（本体）'!G484&amp;'新規登録用（本体）'!H484&amp;'新規登録用（本体）'!I484</f>
        <v/>
      </c>
      <c r="BR484" s="126" t="str">
        <f t="shared" si="198"/>
        <v/>
      </c>
      <c r="BS484" s="208" t="str">
        <f t="shared" si="199"/>
        <v/>
      </c>
      <c r="BT484" s="227">
        <f t="shared" si="187"/>
        <v>0</v>
      </c>
    </row>
    <row r="485" spans="1:72" s="208" customFormat="1" ht="25.35" customHeight="1" x14ac:dyDescent="0.2">
      <c r="A485" s="210">
        <f t="shared" si="181"/>
        <v>474</v>
      </c>
      <c r="B485" s="171" t="str">
        <f t="shared" si="177"/>
        <v/>
      </c>
      <c r="C485" s="44"/>
      <c r="D485" s="17" t="str">
        <f t="shared" si="182"/>
        <v/>
      </c>
      <c r="E485" s="17" t="str">
        <f t="shared" si="183"/>
        <v/>
      </c>
      <c r="F485" s="97"/>
      <c r="G485" s="16"/>
      <c r="H485" s="15"/>
      <c r="I485" s="17" t="str">
        <f>IF(OR(G485="",H485="",U485=""),"",IFERROR(VLOOKUP(G485&amp;H485&amp;U485,※編集不可※選択項目!$M$3:$R$51,5,FALSE),"該当なし"))</f>
        <v/>
      </c>
      <c r="J485" s="97"/>
      <c r="K485" s="15"/>
      <c r="L485" s="248"/>
      <c r="M485" s="15"/>
      <c r="N485" s="97"/>
      <c r="O485" s="97"/>
      <c r="P485" s="97"/>
      <c r="Q485" s="97"/>
      <c r="R485" s="97"/>
      <c r="S485" s="18" t="str">
        <f t="shared" si="190"/>
        <v/>
      </c>
      <c r="T485" s="15"/>
      <c r="U485" s="15"/>
      <c r="V485" s="15"/>
      <c r="W485" s="15"/>
      <c r="X485" s="15"/>
      <c r="Y485" s="15"/>
      <c r="Z485" s="16"/>
      <c r="AA485" s="16"/>
      <c r="AB485" s="101" t="str">
        <f>IF($C485&lt;&gt;"",※編集不可※選択項目!$J$2,"")</f>
        <v/>
      </c>
      <c r="AC485" s="23"/>
      <c r="AD485" s="97"/>
      <c r="AE485" s="99"/>
      <c r="AF485" s="201" t="str">
        <f t="shared" si="188"/>
        <v>-</v>
      </c>
      <c r="AG485" s="219"/>
      <c r="AH485" s="220"/>
      <c r="AI485" s="121" t="str">
        <f t="shared" si="184"/>
        <v/>
      </c>
      <c r="AJ485" s="221"/>
      <c r="AK485" s="222"/>
      <c r="AL485" s="223"/>
      <c r="AM485" s="224">
        <f>IFERROR(INDEX(※編集不可※選択項目!$R$3:$R$51,MATCH(BQ485,※編集不可※選択項目!$T$3:$T$51,0)),0)</f>
        <v>0</v>
      </c>
      <c r="AN485" s="224" t="str">
        <f t="shared" si="191"/>
        <v/>
      </c>
      <c r="AO485" s="224" t="str">
        <f>IF(BR485=※編集不可※選択項目!$L$3,VLOOKUP('新規登録用（本体）'!U485,※編集不可※選択項目!$P$2:$R$13,3,TRUE),AP485)</f>
        <v/>
      </c>
      <c r="AP485" s="224" t="str">
        <f>IF(BR485=※編集不可※選択項目!$L$15,VLOOKUP('新規登録用（本体）'!U485,※編集不可※選択項目!$P$14:$R$25,3,TRUE),AQ485)</f>
        <v/>
      </c>
      <c r="AQ485" s="224" t="str">
        <f>IF(BR485=※編集不可※選択項目!$L$27,VLOOKUP('新規登録用（本体）'!U485,※編集不可※選択項目!$P$26:$R$41,3,TRUE),AR485)</f>
        <v/>
      </c>
      <c r="AR485" s="224" t="str">
        <f>IF(BR485=※編集不可※選択項目!$L$43,VLOOKUP('新規登録用（本体）'!U485,※編集不可※選択項目!$P$42:$R$46,3,TRUE),AS485)</f>
        <v/>
      </c>
      <c r="AS485" s="224" t="str">
        <f>IF(BR485=※編集不可※選択項目!$L$48,VLOOKUP('新規登録用（本体）'!U485,※編集不可※選択項目!$P$47:$R$51,3,TRUE),"")</f>
        <v/>
      </c>
      <c r="AT485" s="225">
        <f>IFERROR(VLOOKUP(Y485&amp;G485&amp;H485,※編集不可※選択項目!X:Y,2,FALSE),0)</f>
        <v>0</v>
      </c>
      <c r="AU485" s="224">
        <f t="shared" si="185"/>
        <v>0</v>
      </c>
      <c r="AV485" s="224">
        <f>IFERROR(INDEX(※編集不可※選択項目!$S$3:$S$51,MATCH(BQ485,※編集不可※選択項目!$T$3:$T$51,0)),0)</f>
        <v>0</v>
      </c>
      <c r="AW485" s="224" t="str">
        <f t="shared" si="192"/>
        <v/>
      </c>
      <c r="AX485" s="224" t="str">
        <f>IF(BR485=※編集不可※選択項目!$L$3,VLOOKUP('新規登録用（本体）'!U485,※編集不可※選択項目!$P$2:$S$13,4,TRUE),AY485)</f>
        <v/>
      </c>
      <c r="AY485" s="224" t="str">
        <f>IF(BR485=※編集不可※選択項目!$L$15,VLOOKUP('新規登録用（本体）'!U485,※編集不可※選択項目!$P$14:$S$25,4,TRUE),AZ485)</f>
        <v/>
      </c>
      <c r="AZ485" s="224" t="str">
        <f>IF(BR485=※編集不可※選択項目!$L$27,VLOOKUP('新規登録用（本体）'!U485,※編集不可※選択項目!$P$26:$S$41,4,TRUE),BA485)</f>
        <v/>
      </c>
      <c r="BA485" s="224" t="str">
        <f>IF(BR485=※編集不可※選択項目!$L$43,VLOOKUP('新規登録用（本体）'!U485,※編集不可※選択項目!$P$42:$S$46,4,TRUE),BB485)</f>
        <v/>
      </c>
      <c r="BB485" s="224" t="str">
        <f>IF(BR485=※編集不可※選択項目!$L$48,VLOOKUP('新規登録用（本体）'!U485,※編集不可※選択項目!$P$47:$S$51,4,TRUE),"")</f>
        <v/>
      </c>
      <c r="BC485" s="225">
        <f>IFERROR(VLOOKUP(Y485&amp;G485&amp;H485,※編集不可※選択項目!X:Y,2,FALSE),0)</f>
        <v>0</v>
      </c>
      <c r="BD485" s="225">
        <f t="shared" si="186"/>
        <v>0</v>
      </c>
      <c r="BE485" s="225"/>
      <c r="BF485" s="225"/>
      <c r="BG485" s="225"/>
      <c r="BH485" s="225" t="str">
        <f t="shared" si="193"/>
        <v/>
      </c>
      <c r="BI485" s="226">
        <f t="shared" si="194"/>
        <v>0</v>
      </c>
      <c r="BJ485" s="226">
        <f t="shared" si="195"/>
        <v>0</v>
      </c>
      <c r="BK485" s="262">
        <f t="shared" si="189"/>
        <v>0</v>
      </c>
      <c r="BL485" s="226">
        <f t="shared" si="178"/>
        <v>0</v>
      </c>
      <c r="BM485" s="226" t="str">
        <f t="shared" si="196"/>
        <v/>
      </c>
      <c r="BN485" s="227">
        <f t="shared" si="197"/>
        <v>0</v>
      </c>
      <c r="BO485" s="227">
        <f t="shared" si="179"/>
        <v>0</v>
      </c>
      <c r="BP485" s="208" t="str">
        <f t="shared" si="180"/>
        <v>＜従来枠＞0 ＜トップ性能枠＞0</v>
      </c>
      <c r="BQ485" s="208" t="str">
        <f>'新規登録用（本体）'!G485&amp;'新規登録用（本体）'!H485&amp;'新規登録用（本体）'!I485</f>
        <v/>
      </c>
      <c r="BR485" s="126" t="str">
        <f t="shared" si="198"/>
        <v/>
      </c>
      <c r="BS485" s="208" t="str">
        <f t="shared" si="199"/>
        <v/>
      </c>
      <c r="BT485" s="227">
        <f t="shared" si="187"/>
        <v>0</v>
      </c>
    </row>
    <row r="486" spans="1:72" s="208" customFormat="1" ht="25.35" customHeight="1" x14ac:dyDescent="0.2">
      <c r="A486" s="210">
        <f t="shared" si="181"/>
        <v>475</v>
      </c>
      <c r="B486" s="171" t="str">
        <f t="shared" si="177"/>
        <v/>
      </c>
      <c r="C486" s="44"/>
      <c r="D486" s="17" t="str">
        <f t="shared" si="182"/>
        <v/>
      </c>
      <c r="E486" s="17" t="str">
        <f t="shared" si="183"/>
        <v/>
      </c>
      <c r="F486" s="97"/>
      <c r="G486" s="16"/>
      <c r="H486" s="15"/>
      <c r="I486" s="17" t="str">
        <f>IF(OR(G486="",H486="",U486=""),"",IFERROR(VLOOKUP(G486&amp;H486&amp;U486,※編集不可※選択項目!$M$3:$R$51,5,FALSE),"該当なし"))</f>
        <v/>
      </c>
      <c r="J486" s="97"/>
      <c r="K486" s="15"/>
      <c r="L486" s="248"/>
      <c r="M486" s="15"/>
      <c r="N486" s="97"/>
      <c r="O486" s="97"/>
      <c r="P486" s="97"/>
      <c r="Q486" s="97"/>
      <c r="R486" s="97"/>
      <c r="S486" s="18" t="str">
        <f t="shared" si="190"/>
        <v/>
      </c>
      <c r="T486" s="15"/>
      <c r="U486" s="15"/>
      <c r="V486" s="15"/>
      <c r="W486" s="15"/>
      <c r="X486" s="15"/>
      <c r="Y486" s="15"/>
      <c r="Z486" s="16"/>
      <c r="AA486" s="16"/>
      <c r="AB486" s="101" t="str">
        <f>IF($C486&lt;&gt;"",※編集不可※選択項目!$J$2,"")</f>
        <v/>
      </c>
      <c r="AC486" s="23"/>
      <c r="AD486" s="97"/>
      <c r="AE486" s="99"/>
      <c r="AF486" s="201" t="str">
        <f t="shared" si="188"/>
        <v>-</v>
      </c>
      <c r="AG486" s="219"/>
      <c r="AH486" s="220"/>
      <c r="AI486" s="121" t="str">
        <f t="shared" si="184"/>
        <v/>
      </c>
      <c r="AJ486" s="221"/>
      <c r="AK486" s="222"/>
      <c r="AL486" s="223"/>
      <c r="AM486" s="224">
        <f>IFERROR(INDEX(※編集不可※選択項目!$R$3:$R$51,MATCH(BQ486,※編集不可※選択項目!$T$3:$T$51,0)),0)</f>
        <v>0</v>
      </c>
      <c r="AN486" s="224" t="str">
        <f t="shared" si="191"/>
        <v/>
      </c>
      <c r="AO486" s="224" t="str">
        <f>IF(BR486=※編集不可※選択項目!$L$3,VLOOKUP('新規登録用（本体）'!U486,※編集不可※選択項目!$P$2:$R$13,3,TRUE),AP486)</f>
        <v/>
      </c>
      <c r="AP486" s="224" t="str">
        <f>IF(BR486=※編集不可※選択項目!$L$15,VLOOKUP('新規登録用（本体）'!U486,※編集不可※選択項目!$P$14:$R$25,3,TRUE),AQ486)</f>
        <v/>
      </c>
      <c r="AQ486" s="224" t="str">
        <f>IF(BR486=※編集不可※選択項目!$L$27,VLOOKUP('新規登録用（本体）'!U486,※編集不可※選択項目!$P$26:$R$41,3,TRUE),AR486)</f>
        <v/>
      </c>
      <c r="AR486" s="224" t="str">
        <f>IF(BR486=※編集不可※選択項目!$L$43,VLOOKUP('新規登録用（本体）'!U486,※編集不可※選択項目!$P$42:$R$46,3,TRUE),AS486)</f>
        <v/>
      </c>
      <c r="AS486" s="224" t="str">
        <f>IF(BR486=※編集不可※選択項目!$L$48,VLOOKUP('新規登録用（本体）'!U486,※編集不可※選択項目!$P$47:$R$51,3,TRUE),"")</f>
        <v/>
      </c>
      <c r="AT486" s="225">
        <f>IFERROR(VLOOKUP(Y486&amp;G486&amp;H486,※編集不可※選択項目!X:Y,2,FALSE),0)</f>
        <v>0</v>
      </c>
      <c r="AU486" s="224">
        <f t="shared" si="185"/>
        <v>0</v>
      </c>
      <c r="AV486" s="224">
        <f>IFERROR(INDEX(※編集不可※選択項目!$S$3:$S$51,MATCH(BQ486,※編集不可※選択項目!$T$3:$T$51,0)),0)</f>
        <v>0</v>
      </c>
      <c r="AW486" s="224" t="str">
        <f t="shared" si="192"/>
        <v/>
      </c>
      <c r="AX486" s="224" t="str">
        <f>IF(BR486=※編集不可※選択項目!$L$3,VLOOKUP('新規登録用（本体）'!U486,※編集不可※選択項目!$P$2:$S$13,4,TRUE),AY486)</f>
        <v/>
      </c>
      <c r="AY486" s="224" t="str">
        <f>IF(BR486=※編集不可※選択項目!$L$15,VLOOKUP('新規登録用（本体）'!U486,※編集不可※選択項目!$P$14:$S$25,4,TRUE),AZ486)</f>
        <v/>
      </c>
      <c r="AZ486" s="224" t="str">
        <f>IF(BR486=※編集不可※選択項目!$L$27,VLOOKUP('新規登録用（本体）'!U486,※編集不可※選択項目!$P$26:$S$41,4,TRUE),BA486)</f>
        <v/>
      </c>
      <c r="BA486" s="224" t="str">
        <f>IF(BR486=※編集不可※選択項目!$L$43,VLOOKUP('新規登録用（本体）'!U486,※編集不可※選択項目!$P$42:$S$46,4,TRUE),BB486)</f>
        <v/>
      </c>
      <c r="BB486" s="224" t="str">
        <f>IF(BR486=※編集不可※選択項目!$L$48,VLOOKUP('新規登録用（本体）'!U486,※編集不可※選択項目!$P$47:$S$51,4,TRUE),"")</f>
        <v/>
      </c>
      <c r="BC486" s="225">
        <f>IFERROR(VLOOKUP(Y486&amp;G486&amp;H486,※編集不可※選択項目!X:Y,2,FALSE),0)</f>
        <v>0</v>
      </c>
      <c r="BD486" s="225">
        <f t="shared" si="186"/>
        <v>0</v>
      </c>
      <c r="BE486" s="225"/>
      <c r="BF486" s="225"/>
      <c r="BG486" s="225"/>
      <c r="BH486" s="225" t="str">
        <f t="shared" si="193"/>
        <v/>
      </c>
      <c r="BI486" s="226">
        <f t="shared" si="194"/>
        <v>0</v>
      </c>
      <c r="BJ486" s="226">
        <f t="shared" si="195"/>
        <v>0</v>
      </c>
      <c r="BK486" s="262">
        <f t="shared" si="189"/>
        <v>0</v>
      </c>
      <c r="BL486" s="226">
        <f t="shared" si="178"/>
        <v>0</v>
      </c>
      <c r="BM486" s="226" t="str">
        <f t="shared" si="196"/>
        <v/>
      </c>
      <c r="BN486" s="227">
        <f t="shared" si="197"/>
        <v>0</v>
      </c>
      <c r="BO486" s="227">
        <f t="shared" si="179"/>
        <v>0</v>
      </c>
      <c r="BP486" s="208" t="str">
        <f t="shared" si="180"/>
        <v>＜従来枠＞0 ＜トップ性能枠＞0</v>
      </c>
      <c r="BQ486" s="208" t="str">
        <f>'新規登録用（本体）'!G486&amp;'新規登録用（本体）'!H486&amp;'新規登録用（本体）'!I486</f>
        <v/>
      </c>
      <c r="BR486" s="126" t="str">
        <f t="shared" si="198"/>
        <v/>
      </c>
      <c r="BS486" s="208" t="str">
        <f t="shared" si="199"/>
        <v/>
      </c>
      <c r="BT486" s="227">
        <f t="shared" si="187"/>
        <v>0</v>
      </c>
    </row>
    <row r="487" spans="1:72" s="208" customFormat="1" ht="25.35" customHeight="1" x14ac:dyDescent="0.2">
      <c r="A487" s="210">
        <f t="shared" si="181"/>
        <v>476</v>
      </c>
      <c r="B487" s="171" t="str">
        <f t="shared" si="177"/>
        <v/>
      </c>
      <c r="C487" s="44"/>
      <c r="D487" s="17" t="str">
        <f t="shared" si="182"/>
        <v/>
      </c>
      <c r="E487" s="17" t="str">
        <f t="shared" si="183"/>
        <v/>
      </c>
      <c r="F487" s="97"/>
      <c r="G487" s="16"/>
      <c r="H487" s="15"/>
      <c r="I487" s="17" t="str">
        <f>IF(OR(G487="",H487="",U487=""),"",IFERROR(VLOOKUP(G487&amp;H487&amp;U487,※編集不可※選択項目!$M$3:$R$51,5,FALSE),"該当なし"))</f>
        <v/>
      </c>
      <c r="J487" s="97"/>
      <c r="K487" s="15"/>
      <c r="L487" s="248"/>
      <c r="M487" s="15"/>
      <c r="N487" s="97"/>
      <c r="O487" s="97"/>
      <c r="P487" s="97"/>
      <c r="Q487" s="97"/>
      <c r="R487" s="97"/>
      <c r="S487" s="18" t="str">
        <f t="shared" si="190"/>
        <v/>
      </c>
      <c r="T487" s="15"/>
      <c r="U487" s="15"/>
      <c r="V487" s="15"/>
      <c r="W487" s="15"/>
      <c r="X487" s="15"/>
      <c r="Y487" s="15"/>
      <c r="Z487" s="16"/>
      <c r="AA487" s="16"/>
      <c r="AB487" s="101" t="str">
        <f>IF($C487&lt;&gt;"",※編集不可※選択項目!$J$2,"")</f>
        <v/>
      </c>
      <c r="AC487" s="23"/>
      <c r="AD487" s="97"/>
      <c r="AE487" s="99"/>
      <c r="AF487" s="201" t="str">
        <f t="shared" si="188"/>
        <v>-</v>
      </c>
      <c r="AG487" s="219"/>
      <c r="AH487" s="220"/>
      <c r="AI487" s="121" t="str">
        <f t="shared" si="184"/>
        <v/>
      </c>
      <c r="AJ487" s="221"/>
      <c r="AK487" s="222"/>
      <c r="AL487" s="223"/>
      <c r="AM487" s="224">
        <f>IFERROR(INDEX(※編集不可※選択項目!$R$3:$R$51,MATCH(BQ487,※編集不可※選択項目!$T$3:$T$51,0)),0)</f>
        <v>0</v>
      </c>
      <c r="AN487" s="224" t="str">
        <f t="shared" si="191"/>
        <v/>
      </c>
      <c r="AO487" s="224" t="str">
        <f>IF(BR487=※編集不可※選択項目!$L$3,VLOOKUP('新規登録用（本体）'!U487,※編集不可※選択項目!$P$2:$R$13,3,TRUE),AP487)</f>
        <v/>
      </c>
      <c r="AP487" s="224" t="str">
        <f>IF(BR487=※編集不可※選択項目!$L$15,VLOOKUP('新規登録用（本体）'!U487,※編集不可※選択項目!$P$14:$R$25,3,TRUE),AQ487)</f>
        <v/>
      </c>
      <c r="AQ487" s="224" t="str">
        <f>IF(BR487=※編集不可※選択項目!$L$27,VLOOKUP('新規登録用（本体）'!U487,※編集不可※選択項目!$P$26:$R$41,3,TRUE),AR487)</f>
        <v/>
      </c>
      <c r="AR487" s="224" t="str">
        <f>IF(BR487=※編集不可※選択項目!$L$43,VLOOKUP('新規登録用（本体）'!U487,※編集不可※選択項目!$P$42:$R$46,3,TRUE),AS487)</f>
        <v/>
      </c>
      <c r="AS487" s="224" t="str">
        <f>IF(BR487=※編集不可※選択項目!$L$48,VLOOKUP('新規登録用（本体）'!U487,※編集不可※選択項目!$P$47:$R$51,3,TRUE),"")</f>
        <v/>
      </c>
      <c r="AT487" s="225">
        <f>IFERROR(VLOOKUP(Y487&amp;G487&amp;H487,※編集不可※選択項目!X:Y,2,FALSE),0)</f>
        <v>0</v>
      </c>
      <c r="AU487" s="224">
        <f t="shared" si="185"/>
        <v>0</v>
      </c>
      <c r="AV487" s="224">
        <f>IFERROR(INDEX(※編集不可※選択項目!$S$3:$S$51,MATCH(BQ487,※編集不可※選択項目!$T$3:$T$51,0)),0)</f>
        <v>0</v>
      </c>
      <c r="AW487" s="224" t="str">
        <f t="shared" si="192"/>
        <v/>
      </c>
      <c r="AX487" s="224" t="str">
        <f>IF(BR487=※編集不可※選択項目!$L$3,VLOOKUP('新規登録用（本体）'!U487,※編集不可※選択項目!$P$2:$S$13,4,TRUE),AY487)</f>
        <v/>
      </c>
      <c r="AY487" s="224" t="str">
        <f>IF(BR487=※編集不可※選択項目!$L$15,VLOOKUP('新規登録用（本体）'!U487,※編集不可※選択項目!$P$14:$S$25,4,TRUE),AZ487)</f>
        <v/>
      </c>
      <c r="AZ487" s="224" t="str">
        <f>IF(BR487=※編集不可※選択項目!$L$27,VLOOKUP('新規登録用（本体）'!U487,※編集不可※選択項目!$P$26:$S$41,4,TRUE),BA487)</f>
        <v/>
      </c>
      <c r="BA487" s="224" t="str">
        <f>IF(BR487=※編集不可※選択項目!$L$43,VLOOKUP('新規登録用（本体）'!U487,※編集不可※選択項目!$P$42:$S$46,4,TRUE),BB487)</f>
        <v/>
      </c>
      <c r="BB487" s="224" t="str">
        <f>IF(BR487=※編集不可※選択項目!$L$48,VLOOKUP('新規登録用（本体）'!U487,※編集不可※選択項目!$P$47:$S$51,4,TRUE),"")</f>
        <v/>
      </c>
      <c r="BC487" s="225">
        <f>IFERROR(VLOOKUP(Y487&amp;G487&amp;H487,※編集不可※選択項目!X:Y,2,FALSE),0)</f>
        <v>0</v>
      </c>
      <c r="BD487" s="225">
        <f t="shared" si="186"/>
        <v>0</v>
      </c>
      <c r="BE487" s="225"/>
      <c r="BF487" s="225"/>
      <c r="BG487" s="225"/>
      <c r="BH487" s="225" t="str">
        <f t="shared" si="193"/>
        <v/>
      </c>
      <c r="BI487" s="226">
        <f t="shared" si="194"/>
        <v>0</v>
      </c>
      <c r="BJ487" s="226">
        <f t="shared" si="195"/>
        <v>0</v>
      </c>
      <c r="BK487" s="262">
        <f t="shared" si="189"/>
        <v>0</v>
      </c>
      <c r="BL487" s="226">
        <f t="shared" si="178"/>
        <v>0</v>
      </c>
      <c r="BM487" s="226" t="str">
        <f t="shared" si="196"/>
        <v/>
      </c>
      <c r="BN487" s="227">
        <f t="shared" si="197"/>
        <v>0</v>
      </c>
      <c r="BO487" s="227">
        <f t="shared" si="179"/>
        <v>0</v>
      </c>
      <c r="BP487" s="208" t="str">
        <f t="shared" si="180"/>
        <v>＜従来枠＞0 ＜トップ性能枠＞0</v>
      </c>
      <c r="BQ487" s="208" t="str">
        <f>'新規登録用（本体）'!G487&amp;'新規登録用（本体）'!H487&amp;'新規登録用（本体）'!I487</f>
        <v/>
      </c>
      <c r="BR487" s="126" t="str">
        <f t="shared" si="198"/>
        <v/>
      </c>
      <c r="BS487" s="208" t="str">
        <f t="shared" si="199"/>
        <v/>
      </c>
      <c r="BT487" s="227">
        <f t="shared" si="187"/>
        <v>0</v>
      </c>
    </row>
    <row r="488" spans="1:72" s="208" customFormat="1" ht="25.35" customHeight="1" x14ac:dyDescent="0.2">
      <c r="A488" s="210">
        <f t="shared" si="181"/>
        <v>477</v>
      </c>
      <c r="B488" s="171" t="str">
        <f t="shared" si="177"/>
        <v/>
      </c>
      <c r="C488" s="44"/>
      <c r="D488" s="17" t="str">
        <f t="shared" si="182"/>
        <v/>
      </c>
      <c r="E488" s="17" t="str">
        <f t="shared" si="183"/>
        <v/>
      </c>
      <c r="F488" s="97"/>
      <c r="G488" s="16"/>
      <c r="H488" s="15"/>
      <c r="I488" s="17" t="str">
        <f>IF(OR(G488="",H488="",U488=""),"",IFERROR(VLOOKUP(G488&amp;H488&amp;U488,※編集不可※選択項目!$M$3:$R$51,5,FALSE),"該当なし"))</f>
        <v/>
      </c>
      <c r="J488" s="97"/>
      <c r="K488" s="15"/>
      <c r="L488" s="248"/>
      <c r="M488" s="15"/>
      <c r="N488" s="97"/>
      <c r="O488" s="97"/>
      <c r="P488" s="97"/>
      <c r="Q488" s="97"/>
      <c r="R488" s="97"/>
      <c r="S488" s="18" t="str">
        <f t="shared" si="190"/>
        <v/>
      </c>
      <c r="T488" s="15"/>
      <c r="U488" s="15"/>
      <c r="V488" s="15"/>
      <c r="W488" s="15"/>
      <c r="X488" s="15"/>
      <c r="Y488" s="15"/>
      <c r="Z488" s="16"/>
      <c r="AA488" s="16"/>
      <c r="AB488" s="101" t="str">
        <f>IF($C488&lt;&gt;"",※編集不可※選択項目!$J$2,"")</f>
        <v/>
      </c>
      <c r="AC488" s="23"/>
      <c r="AD488" s="97"/>
      <c r="AE488" s="99"/>
      <c r="AF488" s="201" t="str">
        <f t="shared" si="188"/>
        <v>-</v>
      </c>
      <c r="AG488" s="219"/>
      <c r="AH488" s="220"/>
      <c r="AI488" s="121" t="str">
        <f t="shared" si="184"/>
        <v/>
      </c>
      <c r="AJ488" s="221"/>
      <c r="AK488" s="222"/>
      <c r="AL488" s="223"/>
      <c r="AM488" s="224">
        <f>IFERROR(INDEX(※編集不可※選択項目!$R$3:$R$51,MATCH(BQ488,※編集不可※選択項目!$T$3:$T$51,0)),0)</f>
        <v>0</v>
      </c>
      <c r="AN488" s="224" t="str">
        <f t="shared" si="191"/>
        <v/>
      </c>
      <c r="AO488" s="224" t="str">
        <f>IF(BR488=※編集不可※選択項目!$L$3,VLOOKUP('新規登録用（本体）'!U488,※編集不可※選択項目!$P$2:$R$13,3,TRUE),AP488)</f>
        <v/>
      </c>
      <c r="AP488" s="224" t="str">
        <f>IF(BR488=※編集不可※選択項目!$L$15,VLOOKUP('新規登録用（本体）'!U488,※編集不可※選択項目!$P$14:$R$25,3,TRUE),AQ488)</f>
        <v/>
      </c>
      <c r="AQ488" s="224" t="str">
        <f>IF(BR488=※編集不可※選択項目!$L$27,VLOOKUP('新規登録用（本体）'!U488,※編集不可※選択項目!$P$26:$R$41,3,TRUE),AR488)</f>
        <v/>
      </c>
      <c r="AR488" s="224" t="str">
        <f>IF(BR488=※編集不可※選択項目!$L$43,VLOOKUP('新規登録用（本体）'!U488,※編集不可※選択項目!$P$42:$R$46,3,TRUE),AS488)</f>
        <v/>
      </c>
      <c r="AS488" s="224" t="str">
        <f>IF(BR488=※編集不可※選択項目!$L$48,VLOOKUP('新規登録用（本体）'!U488,※編集不可※選択項目!$P$47:$R$51,3,TRUE),"")</f>
        <v/>
      </c>
      <c r="AT488" s="225">
        <f>IFERROR(VLOOKUP(Y488&amp;G488&amp;H488,※編集不可※選択項目!X:Y,2,FALSE),0)</f>
        <v>0</v>
      </c>
      <c r="AU488" s="224">
        <f t="shared" si="185"/>
        <v>0</v>
      </c>
      <c r="AV488" s="224">
        <f>IFERROR(INDEX(※編集不可※選択項目!$S$3:$S$51,MATCH(BQ488,※編集不可※選択項目!$T$3:$T$51,0)),0)</f>
        <v>0</v>
      </c>
      <c r="AW488" s="224" t="str">
        <f t="shared" si="192"/>
        <v/>
      </c>
      <c r="AX488" s="224" t="str">
        <f>IF(BR488=※編集不可※選択項目!$L$3,VLOOKUP('新規登録用（本体）'!U488,※編集不可※選択項目!$P$2:$S$13,4,TRUE),AY488)</f>
        <v/>
      </c>
      <c r="AY488" s="224" t="str">
        <f>IF(BR488=※編集不可※選択項目!$L$15,VLOOKUP('新規登録用（本体）'!U488,※編集不可※選択項目!$P$14:$S$25,4,TRUE),AZ488)</f>
        <v/>
      </c>
      <c r="AZ488" s="224" t="str">
        <f>IF(BR488=※編集不可※選択項目!$L$27,VLOOKUP('新規登録用（本体）'!U488,※編集不可※選択項目!$P$26:$S$41,4,TRUE),BA488)</f>
        <v/>
      </c>
      <c r="BA488" s="224" t="str">
        <f>IF(BR488=※編集不可※選択項目!$L$43,VLOOKUP('新規登録用（本体）'!U488,※編集不可※選択項目!$P$42:$S$46,4,TRUE),BB488)</f>
        <v/>
      </c>
      <c r="BB488" s="224" t="str">
        <f>IF(BR488=※編集不可※選択項目!$L$48,VLOOKUP('新規登録用（本体）'!U488,※編集不可※選択項目!$P$47:$S$51,4,TRUE),"")</f>
        <v/>
      </c>
      <c r="BC488" s="225">
        <f>IFERROR(VLOOKUP(Y488&amp;G488&amp;H488,※編集不可※選択項目!X:Y,2,FALSE),0)</f>
        <v>0</v>
      </c>
      <c r="BD488" s="225">
        <f t="shared" si="186"/>
        <v>0</v>
      </c>
      <c r="BE488" s="225"/>
      <c r="BF488" s="225"/>
      <c r="BG488" s="225"/>
      <c r="BH488" s="225" t="str">
        <f t="shared" si="193"/>
        <v/>
      </c>
      <c r="BI488" s="226">
        <f t="shared" si="194"/>
        <v>0</v>
      </c>
      <c r="BJ488" s="226">
        <f t="shared" si="195"/>
        <v>0</v>
      </c>
      <c r="BK488" s="262">
        <f t="shared" si="189"/>
        <v>0</v>
      </c>
      <c r="BL488" s="226">
        <f t="shared" si="178"/>
        <v>0</v>
      </c>
      <c r="BM488" s="226" t="str">
        <f t="shared" si="196"/>
        <v/>
      </c>
      <c r="BN488" s="227">
        <f t="shared" si="197"/>
        <v>0</v>
      </c>
      <c r="BO488" s="227">
        <f t="shared" si="179"/>
        <v>0</v>
      </c>
      <c r="BP488" s="208" t="str">
        <f t="shared" si="180"/>
        <v>＜従来枠＞0 ＜トップ性能枠＞0</v>
      </c>
      <c r="BQ488" s="208" t="str">
        <f>'新規登録用（本体）'!G488&amp;'新規登録用（本体）'!H488&amp;'新規登録用（本体）'!I488</f>
        <v/>
      </c>
      <c r="BR488" s="126" t="str">
        <f t="shared" si="198"/>
        <v/>
      </c>
      <c r="BS488" s="208" t="str">
        <f t="shared" si="199"/>
        <v/>
      </c>
      <c r="BT488" s="227">
        <f t="shared" si="187"/>
        <v>0</v>
      </c>
    </row>
    <row r="489" spans="1:72" s="208" customFormat="1" ht="25.35" customHeight="1" x14ac:dyDescent="0.2">
      <c r="A489" s="210">
        <f t="shared" si="181"/>
        <v>478</v>
      </c>
      <c r="B489" s="171" t="str">
        <f t="shared" si="177"/>
        <v/>
      </c>
      <c r="C489" s="44"/>
      <c r="D489" s="17" t="str">
        <f t="shared" si="182"/>
        <v/>
      </c>
      <c r="E489" s="17" t="str">
        <f t="shared" si="183"/>
        <v/>
      </c>
      <c r="F489" s="97"/>
      <c r="G489" s="16"/>
      <c r="H489" s="15"/>
      <c r="I489" s="17" t="str">
        <f>IF(OR(G489="",H489="",U489=""),"",IFERROR(VLOOKUP(G489&amp;H489&amp;U489,※編集不可※選択項目!$M$3:$R$51,5,FALSE),"該当なし"))</f>
        <v/>
      </c>
      <c r="J489" s="97"/>
      <c r="K489" s="15"/>
      <c r="L489" s="248"/>
      <c r="M489" s="15"/>
      <c r="N489" s="97"/>
      <c r="O489" s="97"/>
      <c r="P489" s="97"/>
      <c r="Q489" s="97"/>
      <c r="R489" s="97"/>
      <c r="S489" s="18" t="str">
        <f t="shared" si="190"/>
        <v/>
      </c>
      <c r="T489" s="15"/>
      <c r="U489" s="15"/>
      <c r="V489" s="15"/>
      <c r="W489" s="15"/>
      <c r="X489" s="15"/>
      <c r="Y489" s="15"/>
      <c r="Z489" s="16"/>
      <c r="AA489" s="16"/>
      <c r="AB489" s="101" t="str">
        <f>IF($C489&lt;&gt;"",※編集不可※選択項目!$J$2,"")</f>
        <v/>
      </c>
      <c r="AC489" s="23"/>
      <c r="AD489" s="97"/>
      <c r="AE489" s="99"/>
      <c r="AF489" s="201" t="str">
        <f t="shared" si="188"/>
        <v>-</v>
      </c>
      <c r="AG489" s="219"/>
      <c r="AH489" s="220"/>
      <c r="AI489" s="121" t="str">
        <f t="shared" si="184"/>
        <v/>
      </c>
      <c r="AJ489" s="221"/>
      <c r="AK489" s="222"/>
      <c r="AL489" s="223"/>
      <c r="AM489" s="224">
        <f>IFERROR(INDEX(※編集不可※選択項目!$R$3:$R$51,MATCH(BQ489,※編集不可※選択項目!$T$3:$T$51,0)),0)</f>
        <v>0</v>
      </c>
      <c r="AN489" s="224" t="str">
        <f t="shared" si="191"/>
        <v/>
      </c>
      <c r="AO489" s="224" t="str">
        <f>IF(BR489=※編集不可※選択項目!$L$3,VLOOKUP('新規登録用（本体）'!U489,※編集不可※選択項目!$P$2:$R$13,3,TRUE),AP489)</f>
        <v/>
      </c>
      <c r="AP489" s="224" t="str">
        <f>IF(BR489=※編集不可※選択項目!$L$15,VLOOKUP('新規登録用（本体）'!U489,※編集不可※選択項目!$P$14:$R$25,3,TRUE),AQ489)</f>
        <v/>
      </c>
      <c r="AQ489" s="224" t="str">
        <f>IF(BR489=※編集不可※選択項目!$L$27,VLOOKUP('新規登録用（本体）'!U489,※編集不可※選択項目!$P$26:$R$41,3,TRUE),AR489)</f>
        <v/>
      </c>
      <c r="AR489" s="224" t="str">
        <f>IF(BR489=※編集不可※選択項目!$L$43,VLOOKUP('新規登録用（本体）'!U489,※編集不可※選択項目!$P$42:$R$46,3,TRUE),AS489)</f>
        <v/>
      </c>
      <c r="AS489" s="224" t="str">
        <f>IF(BR489=※編集不可※選択項目!$L$48,VLOOKUP('新規登録用（本体）'!U489,※編集不可※選択項目!$P$47:$R$51,3,TRUE),"")</f>
        <v/>
      </c>
      <c r="AT489" s="225">
        <f>IFERROR(VLOOKUP(Y489&amp;G489&amp;H489,※編集不可※選択項目!X:Y,2,FALSE),0)</f>
        <v>0</v>
      </c>
      <c r="AU489" s="224">
        <f t="shared" si="185"/>
        <v>0</v>
      </c>
      <c r="AV489" s="224">
        <f>IFERROR(INDEX(※編集不可※選択項目!$S$3:$S$51,MATCH(BQ489,※編集不可※選択項目!$T$3:$T$51,0)),0)</f>
        <v>0</v>
      </c>
      <c r="AW489" s="224" t="str">
        <f t="shared" si="192"/>
        <v/>
      </c>
      <c r="AX489" s="224" t="str">
        <f>IF(BR489=※編集不可※選択項目!$L$3,VLOOKUP('新規登録用（本体）'!U489,※編集不可※選択項目!$P$2:$S$13,4,TRUE),AY489)</f>
        <v/>
      </c>
      <c r="AY489" s="224" t="str">
        <f>IF(BR489=※編集不可※選択項目!$L$15,VLOOKUP('新規登録用（本体）'!U489,※編集不可※選択項目!$P$14:$S$25,4,TRUE),AZ489)</f>
        <v/>
      </c>
      <c r="AZ489" s="224" t="str">
        <f>IF(BR489=※編集不可※選択項目!$L$27,VLOOKUP('新規登録用（本体）'!U489,※編集不可※選択項目!$P$26:$S$41,4,TRUE),BA489)</f>
        <v/>
      </c>
      <c r="BA489" s="224" t="str">
        <f>IF(BR489=※編集不可※選択項目!$L$43,VLOOKUP('新規登録用（本体）'!U489,※編集不可※選択項目!$P$42:$S$46,4,TRUE),BB489)</f>
        <v/>
      </c>
      <c r="BB489" s="224" t="str">
        <f>IF(BR489=※編集不可※選択項目!$L$48,VLOOKUP('新規登録用（本体）'!U489,※編集不可※選択項目!$P$47:$S$51,4,TRUE),"")</f>
        <v/>
      </c>
      <c r="BC489" s="225">
        <f>IFERROR(VLOOKUP(Y489&amp;G489&amp;H489,※編集不可※選択項目!X:Y,2,FALSE),0)</f>
        <v>0</v>
      </c>
      <c r="BD489" s="225">
        <f t="shared" si="186"/>
        <v>0</v>
      </c>
      <c r="BE489" s="225"/>
      <c r="BF489" s="225"/>
      <c r="BG489" s="225"/>
      <c r="BH489" s="225" t="str">
        <f t="shared" si="193"/>
        <v/>
      </c>
      <c r="BI489" s="226">
        <f t="shared" si="194"/>
        <v>0</v>
      </c>
      <c r="BJ489" s="226">
        <f t="shared" si="195"/>
        <v>0</v>
      </c>
      <c r="BK489" s="262">
        <f t="shared" si="189"/>
        <v>0</v>
      </c>
      <c r="BL489" s="226">
        <f t="shared" si="178"/>
        <v>0</v>
      </c>
      <c r="BM489" s="226" t="str">
        <f t="shared" si="196"/>
        <v/>
      </c>
      <c r="BN489" s="227">
        <f t="shared" si="197"/>
        <v>0</v>
      </c>
      <c r="BO489" s="227">
        <f t="shared" si="179"/>
        <v>0</v>
      </c>
      <c r="BP489" s="208" t="str">
        <f t="shared" si="180"/>
        <v>＜従来枠＞0 ＜トップ性能枠＞0</v>
      </c>
      <c r="BQ489" s="208" t="str">
        <f>'新規登録用（本体）'!G489&amp;'新規登録用（本体）'!H489&amp;'新規登録用（本体）'!I489</f>
        <v/>
      </c>
      <c r="BR489" s="126" t="str">
        <f t="shared" si="198"/>
        <v/>
      </c>
      <c r="BS489" s="208" t="str">
        <f t="shared" si="199"/>
        <v/>
      </c>
      <c r="BT489" s="227">
        <f t="shared" si="187"/>
        <v>0</v>
      </c>
    </row>
    <row r="490" spans="1:72" s="208" customFormat="1" ht="25.35" customHeight="1" x14ac:dyDescent="0.2">
      <c r="A490" s="210">
        <f t="shared" si="181"/>
        <v>479</v>
      </c>
      <c r="B490" s="171" t="str">
        <f t="shared" si="177"/>
        <v/>
      </c>
      <c r="C490" s="44"/>
      <c r="D490" s="17" t="str">
        <f t="shared" si="182"/>
        <v/>
      </c>
      <c r="E490" s="17" t="str">
        <f t="shared" si="183"/>
        <v/>
      </c>
      <c r="F490" s="97"/>
      <c r="G490" s="16"/>
      <c r="H490" s="15"/>
      <c r="I490" s="17" t="str">
        <f>IF(OR(G490="",H490="",U490=""),"",IFERROR(VLOOKUP(G490&amp;H490&amp;U490,※編集不可※選択項目!$M$3:$R$51,5,FALSE),"該当なし"))</f>
        <v/>
      </c>
      <c r="J490" s="97"/>
      <c r="K490" s="15"/>
      <c r="L490" s="248"/>
      <c r="M490" s="15"/>
      <c r="N490" s="97"/>
      <c r="O490" s="97"/>
      <c r="P490" s="97"/>
      <c r="Q490" s="97"/>
      <c r="R490" s="97"/>
      <c r="S490" s="18" t="str">
        <f t="shared" si="190"/>
        <v/>
      </c>
      <c r="T490" s="15"/>
      <c r="U490" s="15"/>
      <c r="V490" s="15"/>
      <c r="W490" s="15"/>
      <c r="X490" s="15"/>
      <c r="Y490" s="15"/>
      <c r="Z490" s="16"/>
      <c r="AA490" s="16"/>
      <c r="AB490" s="101" t="str">
        <f>IF($C490&lt;&gt;"",※編集不可※選択項目!$J$2,"")</f>
        <v/>
      </c>
      <c r="AC490" s="23"/>
      <c r="AD490" s="97"/>
      <c r="AE490" s="99"/>
      <c r="AF490" s="201" t="str">
        <f t="shared" si="188"/>
        <v>-</v>
      </c>
      <c r="AG490" s="219"/>
      <c r="AH490" s="220"/>
      <c r="AI490" s="121" t="str">
        <f t="shared" si="184"/>
        <v/>
      </c>
      <c r="AJ490" s="221"/>
      <c r="AK490" s="222"/>
      <c r="AL490" s="223"/>
      <c r="AM490" s="224">
        <f>IFERROR(INDEX(※編集不可※選択項目!$R$3:$R$51,MATCH(BQ490,※編集不可※選択項目!$T$3:$T$51,0)),0)</f>
        <v>0</v>
      </c>
      <c r="AN490" s="224" t="str">
        <f t="shared" si="191"/>
        <v/>
      </c>
      <c r="AO490" s="224" t="str">
        <f>IF(BR490=※編集不可※選択項目!$L$3,VLOOKUP('新規登録用（本体）'!U490,※編集不可※選択項目!$P$2:$R$13,3,TRUE),AP490)</f>
        <v/>
      </c>
      <c r="AP490" s="224" t="str">
        <f>IF(BR490=※編集不可※選択項目!$L$15,VLOOKUP('新規登録用（本体）'!U490,※編集不可※選択項目!$P$14:$R$25,3,TRUE),AQ490)</f>
        <v/>
      </c>
      <c r="AQ490" s="224" t="str">
        <f>IF(BR490=※編集不可※選択項目!$L$27,VLOOKUP('新規登録用（本体）'!U490,※編集不可※選択項目!$P$26:$R$41,3,TRUE),AR490)</f>
        <v/>
      </c>
      <c r="AR490" s="224" t="str">
        <f>IF(BR490=※編集不可※選択項目!$L$43,VLOOKUP('新規登録用（本体）'!U490,※編集不可※選択項目!$P$42:$R$46,3,TRUE),AS490)</f>
        <v/>
      </c>
      <c r="AS490" s="224" t="str">
        <f>IF(BR490=※編集不可※選択項目!$L$48,VLOOKUP('新規登録用（本体）'!U490,※編集不可※選択項目!$P$47:$R$51,3,TRUE),"")</f>
        <v/>
      </c>
      <c r="AT490" s="225">
        <f>IFERROR(VLOOKUP(Y490&amp;G490&amp;H490,※編集不可※選択項目!X:Y,2,FALSE),0)</f>
        <v>0</v>
      </c>
      <c r="AU490" s="224">
        <f t="shared" si="185"/>
        <v>0</v>
      </c>
      <c r="AV490" s="224">
        <f>IFERROR(INDEX(※編集不可※選択項目!$S$3:$S$51,MATCH(BQ490,※編集不可※選択項目!$T$3:$T$51,0)),0)</f>
        <v>0</v>
      </c>
      <c r="AW490" s="224" t="str">
        <f t="shared" si="192"/>
        <v/>
      </c>
      <c r="AX490" s="224" t="str">
        <f>IF(BR490=※編集不可※選択項目!$L$3,VLOOKUP('新規登録用（本体）'!U490,※編集不可※選択項目!$P$2:$S$13,4,TRUE),AY490)</f>
        <v/>
      </c>
      <c r="AY490" s="224" t="str">
        <f>IF(BR490=※編集不可※選択項目!$L$15,VLOOKUP('新規登録用（本体）'!U490,※編集不可※選択項目!$P$14:$S$25,4,TRUE),AZ490)</f>
        <v/>
      </c>
      <c r="AZ490" s="224" t="str">
        <f>IF(BR490=※編集不可※選択項目!$L$27,VLOOKUP('新規登録用（本体）'!U490,※編集不可※選択項目!$P$26:$S$41,4,TRUE),BA490)</f>
        <v/>
      </c>
      <c r="BA490" s="224" t="str">
        <f>IF(BR490=※編集不可※選択項目!$L$43,VLOOKUP('新規登録用（本体）'!U490,※編集不可※選択項目!$P$42:$S$46,4,TRUE),BB490)</f>
        <v/>
      </c>
      <c r="BB490" s="224" t="str">
        <f>IF(BR490=※編集不可※選択項目!$L$48,VLOOKUP('新規登録用（本体）'!U490,※編集不可※選択項目!$P$47:$S$51,4,TRUE),"")</f>
        <v/>
      </c>
      <c r="BC490" s="225">
        <f>IFERROR(VLOOKUP(Y490&amp;G490&amp;H490,※編集不可※選択項目!X:Y,2,FALSE),0)</f>
        <v>0</v>
      </c>
      <c r="BD490" s="225">
        <f t="shared" si="186"/>
        <v>0</v>
      </c>
      <c r="BE490" s="225"/>
      <c r="BF490" s="225"/>
      <c r="BG490" s="225"/>
      <c r="BH490" s="225" t="str">
        <f t="shared" si="193"/>
        <v/>
      </c>
      <c r="BI490" s="226">
        <f t="shared" si="194"/>
        <v>0</v>
      </c>
      <c r="BJ490" s="226">
        <f t="shared" si="195"/>
        <v>0</v>
      </c>
      <c r="BK490" s="262">
        <f t="shared" si="189"/>
        <v>0</v>
      </c>
      <c r="BL490" s="226">
        <f t="shared" si="178"/>
        <v>0</v>
      </c>
      <c r="BM490" s="226" t="str">
        <f t="shared" si="196"/>
        <v/>
      </c>
      <c r="BN490" s="227">
        <f t="shared" si="197"/>
        <v>0</v>
      </c>
      <c r="BO490" s="227">
        <f t="shared" si="179"/>
        <v>0</v>
      </c>
      <c r="BP490" s="208" t="str">
        <f t="shared" si="180"/>
        <v>＜従来枠＞0 ＜トップ性能枠＞0</v>
      </c>
      <c r="BQ490" s="208" t="str">
        <f>'新規登録用（本体）'!G490&amp;'新規登録用（本体）'!H490&amp;'新規登録用（本体）'!I490</f>
        <v/>
      </c>
      <c r="BR490" s="126" t="str">
        <f t="shared" si="198"/>
        <v/>
      </c>
      <c r="BS490" s="208" t="str">
        <f t="shared" si="199"/>
        <v/>
      </c>
      <c r="BT490" s="227">
        <f t="shared" si="187"/>
        <v>0</v>
      </c>
    </row>
    <row r="491" spans="1:72" s="208" customFormat="1" ht="25.35" customHeight="1" x14ac:dyDescent="0.2">
      <c r="A491" s="210">
        <f t="shared" si="181"/>
        <v>480</v>
      </c>
      <c r="B491" s="171" t="str">
        <f t="shared" si="177"/>
        <v/>
      </c>
      <c r="C491" s="44"/>
      <c r="D491" s="17" t="str">
        <f t="shared" si="182"/>
        <v/>
      </c>
      <c r="E491" s="17" t="str">
        <f t="shared" si="183"/>
        <v/>
      </c>
      <c r="F491" s="97"/>
      <c r="G491" s="16"/>
      <c r="H491" s="15"/>
      <c r="I491" s="17" t="str">
        <f>IF(OR(G491="",H491="",U491=""),"",IFERROR(VLOOKUP(G491&amp;H491&amp;U491,※編集不可※選択項目!$M$3:$R$51,5,FALSE),"該当なし"))</f>
        <v/>
      </c>
      <c r="J491" s="97"/>
      <c r="K491" s="15"/>
      <c r="L491" s="248"/>
      <c r="M491" s="15"/>
      <c r="N491" s="97"/>
      <c r="O491" s="97"/>
      <c r="P491" s="97"/>
      <c r="Q491" s="97"/>
      <c r="R491" s="97"/>
      <c r="S491" s="18" t="str">
        <f t="shared" si="190"/>
        <v/>
      </c>
      <c r="T491" s="15"/>
      <c r="U491" s="15"/>
      <c r="V491" s="15"/>
      <c r="W491" s="15"/>
      <c r="X491" s="15"/>
      <c r="Y491" s="15"/>
      <c r="Z491" s="16"/>
      <c r="AA491" s="16"/>
      <c r="AB491" s="101" t="str">
        <f>IF($C491&lt;&gt;"",※編集不可※選択項目!$J$2,"")</f>
        <v/>
      </c>
      <c r="AC491" s="23"/>
      <c r="AD491" s="97"/>
      <c r="AE491" s="99"/>
      <c r="AF491" s="201" t="str">
        <f t="shared" si="188"/>
        <v>-</v>
      </c>
      <c r="AG491" s="219"/>
      <c r="AH491" s="220"/>
      <c r="AI491" s="121" t="str">
        <f t="shared" si="184"/>
        <v/>
      </c>
      <c r="AJ491" s="221"/>
      <c r="AK491" s="222"/>
      <c r="AL491" s="223"/>
      <c r="AM491" s="224">
        <f>IFERROR(INDEX(※編集不可※選択項目!$R$3:$R$51,MATCH(BQ491,※編集不可※選択項目!$T$3:$T$51,0)),0)</f>
        <v>0</v>
      </c>
      <c r="AN491" s="224" t="str">
        <f t="shared" si="191"/>
        <v/>
      </c>
      <c r="AO491" s="224" t="str">
        <f>IF(BR491=※編集不可※選択項目!$L$3,VLOOKUP('新規登録用（本体）'!U491,※編集不可※選択項目!$P$2:$R$13,3,TRUE),AP491)</f>
        <v/>
      </c>
      <c r="AP491" s="224" t="str">
        <f>IF(BR491=※編集不可※選択項目!$L$15,VLOOKUP('新規登録用（本体）'!U491,※編集不可※選択項目!$P$14:$R$25,3,TRUE),AQ491)</f>
        <v/>
      </c>
      <c r="AQ491" s="224" t="str">
        <f>IF(BR491=※編集不可※選択項目!$L$27,VLOOKUP('新規登録用（本体）'!U491,※編集不可※選択項目!$P$26:$R$41,3,TRUE),AR491)</f>
        <v/>
      </c>
      <c r="AR491" s="224" t="str">
        <f>IF(BR491=※編集不可※選択項目!$L$43,VLOOKUP('新規登録用（本体）'!U491,※編集不可※選択項目!$P$42:$R$46,3,TRUE),AS491)</f>
        <v/>
      </c>
      <c r="AS491" s="224" t="str">
        <f>IF(BR491=※編集不可※選択項目!$L$48,VLOOKUP('新規登録用（本体）'!U491,※編集不可※選択項目!$P$47:$R$51,3,TRUE),"")</f>
        <v/>
      </c>
      <c r="AT491" s="225">
        <f>IFERROR(VLOOKUP(Y491&amp;G491&amp;H491,※編集不可※選択項目!X:Y,2,FALSE),0)</f>
        <v>0</v>
      </c>
      <c r="AU491" s="224">
        <f t="shared" si="185"/>
        <v>0</v>
      </c>
      <c r="AV491" s="224">
        <f>IFERROR(INDEX(※編集不可※選択項目!$S$3:$S$51,MATCH(BQ491,※編集不可※選択項目!$T$3:$T$51,0)),0)</f>
        <v>0</v>
      </c>
      <c r="AW491" s="224" t="str">
        <f t="shared" si="192"/>
        <v/>
      </c>
      <c r="AX491" s="224" t="str">
        <f>IF(BR491=※編集不可※選択項目!$L$3,VLOOKUP('新規登録用（本体）'!U491,※編集不可※選択項目!$P$2:$S$13,4,TRUE),AY491)</f>
        <v/>
      </c>
      <c r="AY491" s="224" t="str">
        <f>IF(BR491=※編集不可※選択項目!$L$15,VLOOKUP('新規登録用（本体）'!U491,※編集不可※選択項目!$P$14:$S$25,4,TRUE),AZ491)</f>
        <v/>
      </c>
      <c r="AZ491" s="224" t="str">
        <f>IF(BR491=※編集不可※選択項目!$L$27,VLOOKUP('新規登録用（本体）'!U491,※編集不可※選択項目!$P$26:$S$41,4,TRUE),BA491)</f>
        <v/>
      </c>
      <c r="BA491" s="224" t="str">
        <f>IF(BR491=※編集不可※選択項目!$L$43,VLOOKUP('新規登録用（本体）'!U491,※編集不可※選択項目!$P$42:$S$46,4,TRUE),BB491)</f>
        <v/>
      </c>
      <c r="BB491" s="224" t="str">
        <f>IF(BR491=※編集不可※選択項目!$L$48,VLOOKUP('新規登録用（本体）'!U491,※編集不可※選択項目!$P$47:$S$51,4,TRUE),"")</f>
        <v/>
      </c>
      <c r="BC491" s="225">
        <f>IFERROR(VLOOKUP(Y491&amp;G491&amp;H491,※編集不可※選択項目!X:Y,2,FALSE),0)</f>
        <v>0</v>
      </c>
      <c r="BD491" s="225">
        <f t="shared" si="186"/>
        <v>0</v>
      </c>
      <c r="BE491" s="225"/>
      <c r="BF491" s="225"/>
      <c r="BG491" s="225"/>
      <c r="BH491" s="225" t="str">
        <f t="shared" si="193"/>
        <v/>
      </c>
      <c r="BI491" s="226">
        <f t="shared" si="194"/>
        <v>0</v>
      </c>
      <c r="BJ491" s="226">
        <f t="shared" si="195"/>
        <v>0</v>
      </c>
      <c r="BK491" s="262">
        <f t="shared" si="189"/>
        <v>0</v>
      </c>
      <c r="BL491" s="226">
        <f t="shared" si="178"/>
        <v>0</v>
      </c>
      <c r="BM491" s="226" t="str">
        <f t="shared" si="196"/>
        <v/>
      </c>
      <c r="BN491" s="227">
        <f t="shared" si="197"/>
        <v>0</v>
      </c>
      <c r="BO491" s="227">
        <f t="shared" si="179"/>
        <v>0</v>
      </c>
      <c r="BP491" s="208" t="str">
        <f t="shared" si="180"/>
        <v>＜従来枠＞0 ＜トップ性能枠＞0</v>
      </c>
      <c r="BQ491" s="208" t="str">
        <f>'新規登録用（本体）'!G491&amp;'新規登録用（本体）'!H491&amp;'新規登録用（本体）'!I491</f>
        <v/>
      </c>
      <c r="BR491" s="126" t="str">
        <f t="shared" si="198"/>
        <v/>
      </c>
      <c r="BS491" s="208" t="str">
        <f t="shared" si="199"/>
        <v/>
      </c>
      <c r="BT491" s="227">
        <f t="shared" si="187"/>
        <v>0</v>
      </c>
    </row>
    <row r="492" spans="1:72" s="208" customFormat="1" ht="25.35" customHeight="1" x14ac:dyDescent="0.2">
      <c r="A492" s="210">
        <f t="shared" si="181"/>
        <v>481</v>
      </c>
      <c r="B492" s="171" t="str">
        <f t="shared" si="177"/>
        <v/>
      </c>
      <c r="C492" s="44"/>
      <c r="D492" s="17" t="str">
        <f t="shared" si="182"/>
        <v/>
      </c>
      <c r="E492" s="17" t="str">
        <f t="shared" si="183"/>
        <v/>
      </c>
      <c r="F492" s="97"/>
      <c r="G492" s="16"/>
      <c r="H492" s="15"/>
      <c r="I492" s="17" t="str">
        <f>IF(OR(G492="",H492="",U492=""),"",IFERROR(VLOOKUP(G492&amp;H492&amp;U492,※編集不可※選択項目!$M$3:$R$51,5,FALSE),"該当なし"))</f>
        <v/>
      </c>
      <c r="J492" s="97"/>
      <c r="K492" s="15"/>
      <c r="L492" s="248"/>
      <c r="M492" s="15"/>
      <c r="N492" s="97"/>
      <c r="O492" s="97"/>
      <c r="P492" s="97"/>
      <c r="Q492" s="97"/>
      <c r="R492" s="97"/>
      <c r="S492" s="18" t="str">
        <f t="shared" si="190"/>
        <v/>
      </c>
      <c r="T492" s="15"/>
      <c r="U492" s="15"/>
      <c r="V492" s="15"/>
      <c r="W492" s="15"/>
      <c r="X492" s="15"/>
      <c r="Y492" s="15"/>
      <c r="Z492" s="16"/>
      <c r="AA492" s="16"/>
      <c r="AB492" s="101" t="str">
        <f>IF($C492&lt;&gt;"",※編集不可※選択項目!$J$2,"")</f>
        <v/>
      </c>
      <c r="AC492" s="23"/>
      <c r="AD492" s="97"/>
      <c r="AE492" s="99"/>
      <c r="AF492" s="201" t="str">
        <f t="shared" si="188"/>
        <v>-</v>
      </c>
      <c r="AG492" s="219"/>
      <c r="AH492" s="220"/>
      <c r="AI492" s="121" t="str">
        <f t="shared" si="184"/>
        <v/>
      </c>
      <c r="AJ492" s="221"/>
      <c r="AK492" s="222"/>
      <c r="AL492" s="223"/>
      <c r="AM492" s="224">
        <f>IFERROR(INDEX(※編集不可※選択項目!$R$3:$R$51,MATCH(BQ492,※編集不可※選択項目!$T$3:$T$51,0)),0)</f>
        <v>0</v>
      </c>
      <c r="AN492" s="224" t="str">
        <f t="shared" si="191"/>
        <v/>
      </c>
      <c r="AO492" s="224" t="str">
        <f>IF(BR492=※編集不可※選択項目!$L$3,VLOOKUP('新規登録用（本体）'!U492,※編集不可※選択項目!$P$2:$R$13,3,TRUE),AP492)</f>
        <v/>
      </c>
      <c r="AP492" s="224" t="str">
        <f>IF(BR492=※編集不可※選択項目!$L$15,VLOOKUP('新規登録用（本体）'!U492,※編集不可※選択項目!$P$14:$R$25,3,TRUE),AQ492)</f>
        <v/>
      </c>
      <c r="AQ492" s="224" t="str">
        <f>IF(BR492=※編集不可※選択項目!$L$27,VLOOKUP('新規登録用（本体）'!U492,※編集不可※選択項目!$P$26:$R$41,3,TRUE),AR492)</f>
        <v/>
      </c>
      <c r="AR492" s="224" t="str">
        <f>IF(BR492=※編集不可※選択項目!$L$43,VLOOKUP('新規登録用（本体）'!U492,※編集不可※選択項目!$P$42:$R$46,3,TRUE),AS492)</f>
        <v/>
      </c>
      <c r="AS492" s="224" t="str">
        <f>IF(BR492=※編集不可※選択項目!$L$48,VLOOKUP('新規登録用（本体）'!U492,※編集不可※選択項目!$P$47:$R$51,3,TRUE),"")</f>
        <v/>
      </c>
      <c r="AT492" s="225">
        <f>IFERROR(VLOOKUP(Y492&amp;G492&amp;H492,※編集不可※選択項目!X:Y,2,FALSE),0)</f>
        <v>0</v>
      </c>
      <c r="AU492" s="224">
        <f t="shared" si="185"/>
        <v>0</v>
      </c>
      <c r="AV492" s="224">
        <f>IFERROR(INDEX(※編集不可※選択項目!$S$3:$S$51,MATCH(BQ492,※編集不可※選択項目!$T$3:$T$51,0)),0)</f>
        <v>0</v>
      </c>
      <c r="AW492" s="224" t="str">
        <f t="shared" si="192"/>
        <v/>
      </c>
      <c r="AX492" s="224" t="str">
        <f>IF(BR492=※編集不可※選択項目!$L$3,VLOOKUP('新規登録用（本体）'!U492,※編集不可※選択項目!$P$2:$S$13,4,TRUE),AY492)</f>
        <v/>
      </c>
      <c r="AY492" s="224" t="str">
        <f>IF(BR492=※編集不可※選択項目!$L$15,VLOOKUP('新規登録用（本体）'!U492,※編集不可※選択項目!$P$14:$S$25,4,TRUE),AZ492)</f>
        <v/>
      </c>
      <c r="AZ492" s="224" t="str">
        <f>IF(BR492=※編集不可※選択項目!$L$27,VLOOKUP('新規登録用（本体）'!U492,※編集不可※選択項目!$P$26:$S$41,4,TRUE),BA492)</f>
        <v/>
      </c>
      <c r="BA492" s="224" t="str">
        <f>IF(BR492=※編集不可※選択項目!$L$43,VLOOKUP('新規登録用（本体）'!U492,※編集不可※選択項目!$P$42:$S$46,4,TRUE),BB492)</f>
        <v/>
      </c>
      <c r="BB492" s="224" t="str">
        <f>IF(BR492=※編集不可※選択項目!$L$48,VLOOKUP('新規登録用（本体）'!U492,※編集不可※選択項目!$P$47:$S$51,4,TRUE),"")</f>
        <v/>
      </c>
      <c r="BC492" s="225">
        <f>IFERROR(VLOOKUP(Y492&amp;G492&amp;H492,※編集不可※選択項目!X:Y,2,FALSE),0)</f>
        <v>0</v>
      </c>
      <c r="BD492" s="225">
        <f t="shared" si="186"/>
        <v>0</v>
      </c>
      <c r="BE492" s="225"/>
      <c r="BF492" s="225"/>
      <c r="BG492" s="225"/>
      <c r="BH492" s="225" t="str">
        <f t="shared" si="193"/>
        <v/>
      </c>
      <c r="BI492" s="226">
        <f t="shared" si="194"/>
        <v>0</v>
      </c>
      <c r="BJ492" s="226">
        <f t="shared" si="195"/>
        <v>0</v>
      </c>
      <c r="BK492" s="262">
        <f t="shared" si="189"/>
        <v>0</v>
      </c>
      <c r="BL492" s="226">
        <f t="shared" si="178"/>
        <v>0</v>
      </c>
      <c r="BM492" s="226" t="str">
        <f t="shared" si="196"/>
        <v/>
      </c>
      <c r="BN492" s="227">
        <f t="shared" si="197"/>
        <v>0</v>
      </c>
      <c r="BO492" s="227">
        <f t="shared" si="179"/>
        <v>0</v>
      </c>
      <c r="BP492" s="208" t="str">
        <f t="shared" si="180"/>
        <v>＜従来枠＞0 ＜トップ性能枠＞0</v>
      </c>
      <c r="BQ492" s="208" t="str">
        <f>'新規登録用（本体）'!G492&amp;'新規登録用（本体）'!H492&amp;'新規登録用（本体）'!I492</f>
        <v/>
      </c>
      <c r="BR492" s="126" t="str">
        <f t="shared" si="198"/>
        <v/>
      </c>
      <c r="BS492" s="208" t="str">
        <f t="shared" si="199"/>
        <v/>
      </c>
      <c r="BT492" s="227">
        <f t="shared" si="187"/>
        <v>0</v>
      </c>
    </row>
    <row r="493" spans="1:72" s="208" customFormat="1" ht="25.35" customHeight="1" x14ac:dyDescent="0.2">
      <c r="A493" s="210">
        <f t="shared" si="181"/>
        <v>482</v>
      </c>
      <c r="B493" s="171" t="str">
        <f t="shared" si="177"/>
        <v/>
      </c>
      <c r="C493" s="44"/>
      <c r="D493" s="17" t="str">
        <f t="shared" si="182"/>
        <v/>
      </c>
      <c r="E493" s="17" t="str">
        <f t="shared" si="183"/>
        <v/>
      </c>
      <c r="F493" s="97"/>
      <c r="G493" s="16"/>
      <c r="H493" s="15"/>
      <c r="I493" s="17" t="str">
        <f>IF(OR(G493="",H493="",U493=""),"",IFERROR(VLOOKUP(G493&amp;H493&amp;U493,※編集不可※選択項目!$M$3:$R$51,5,FALSE),"該当なし"))</f>
        <v/>
      </c>
      <c r="J493" s="97"/>
      <c r="K493" s="15"/>
      <c r="L493" s="248"/>
      <c r="M493" s="15"/>
      <c r="N493" s="97"/>
      <c r="O493" s="97"/>
      <c r="P493" s="97"/>
      <c r="Q493" s="97"/>
      <c r="R493" s="97"/>
      <c r="S493" s="18" t="str">
        <f t="shared" si="190"/>
        <v/>
      </c>
      <c r="T493" s="15"/>
      <c r="U493" s="15"/>
      <c r="V493" s="15"/>
      <c r="W493" s="15"/>
      <c r="X493" s="15"/>
      <c r="Y493" s="15"/>
      <c r="Z493" s="16"/>
      <c r="AA493" s="16"/>
      <c r="AB493" s="101" t="str">
        <f>IF($C493&lt;&gt;"",※編集不可※選択項目!$J$2,"")</f>
        <v/>
      </c>
      <c r="AC493" s="23"/>
      <c r="AD493" s="97"/>
      <c r="AE493" s="99"/>
      <c r="AF493" s="201" t="str">
        <f t="shared" si="188"/>
        <v>-</v>
      </c>
      <c r="AG493" s="219"/>
      <c r="AH493" s="220"/>
      <c r="AI493" s="121" t="str">
        <f t="shared" si="184"/>
        <v/>
      </c>
      <c r="AJ493" s="221"/>
      <c r="AK493" s="222"/>
      <c r="AL493" s="223"/>
      <c r="AM493" s="224">
        <f>IFERROR(INDEX(※編集不可※選択項目!$R$3:$R$51,MATCH(BQ493,※編集不可※選択項目!$T$3:$T$51,0)),0)</f>
        <v>0</v>
      </c>
      <c r="AN493" s="224" t="str">
        <f t="shared" si="191"/>
        <v/>
      </c>
      <c r="AO493" s="224" t="str">
        <f>IF(BR493=※編集不可※選択項目!$L$3,VLOOKUP('新規登録用（本体）'!U493,※編集不可※選択項目!$P$2:$R$13,3,TRUE),AP493)</f>
        <v/>
      </c>
      <c r="AP493" s="224" t="str">
        <f>IF(BR493=※編集不可※選択項目!$L$15,VLOOKUP('新規登録用（本体）'!U493,※編集不可※選択項目!$P$14:$R$25,3,TRUE),AQ493)</f>
        <v/>
      </c>
      <c r="AQ493" s="224" t="str">
        <f>IF(BR493=※編集不可※選択項目!$L$27,VLOOKUP('新規登録用（本体）'!U493,※編集不可※選択項目!$P$26:$R$41,3,TRUE),AR493)</f>
        <v/>
      </c>
      <c r="AR493" s="224" t="str">
        <f>IF(BR493=※編集不可※選択項目!$L$43,VLOOKUP('新規登録用（本体）'!U493,※編集不可※選択項目!$P$42:$R$46,3,TRUE),AS493)</f>
        <v/>
      </c>
      <c r="AS493" s="224" t="str">
        <f>IF(BR493=※編集不可※選択項目!$L$48,VLOOKUP('新規登録用（本体）'!U493,※編集不可※選択項目!$P$47:$R$51,3,TRUE),"")</f>
        <v/>
      </c>
      <c r="AT493" s="225">
        <f>IFERROR(VLOOKUP(Y493&amp;G493&amp;H493,※編集不可※選択項目!X:Y,2,FALSE),0)</f>
        <v>0</v>
      </c>
      <c r="AU493" s="224">
        <f t="shared" si="185"/>
        <v>0</v>
      </c>
      <c r="AV493" s="224">
        <f>IFERROR(INDEX(※編集不可※選択項目!$S$3:$S$51,MATCH(BQ493,※編集不可※選択項目!$T$3:$T$51,0)),0)</f>
        <v>0</v>
      </c>
      <c r="AW493" s="224" t="str">
        <f t="shared" si="192"/>
        <v/>
      </c>
      <c r="AX493" s="224" t="str">
        <f>IF(BR493=※編集不可※選択項目!$L$3,VLOOKUP('新規登録用（本体）'!U493,※編集不可※選択項目!$P$2:$S$13,4,TRUE),AY493)</f>
        <v/>
      </c>
      <c r="AY493" s="224" t="str">
        <f>IF(BR493=※編集不可※選択項目!$L$15,VLOOKUP('新規登録用（本体）'!U493,※編集不可※選択項目!$P$14:$S$25,4,TRUE),AZ493)</f>
        <v/>
      </c>
      <c r="AZ493" s="224" t="str">
        <f>IF(BR493=※編集不可※選択項目!$L$27,VLOOKUP('新規登録用（本体）'!U493,※編集不可※選択項目!$P$26:$S$41,4,TRUE),BA493)</f>
        <v/>
      </c>
      <c r="BA493" s="224" t="str">
        <f>IF(BR493=※編集不可※選択項目!$L$43,VLOOKUP('新規登録用（本体）'!U493,※編集不可※選択項目!$P$42:$S$46,4,TRUE),BB493)</f>
        <v/>
      </c>
      <c r="BB493" s="224" t="str">
        <f>IF(BR493=※編集不可※選択項目!$L$48,VLOOKUP('新規登録用（本体）'!U493,※編集不可※選択項目!$P$47:$S$51,4,TRUE),"")</f>
        <v/>
      </c>
      <c r="BC493" s="225">
        <f>IFERROR(VLOOKUP(Y493&amp;G493&amp;H493,※編集不可※選択項目!X:Y,2,FALSE),0)</f>
        <v>0</v>
      </c>
      <c r="BD493" s="225">
        <f t="shared" si="186"/>
        <v>0</v>
      </c>
      <c r="BE493" s="225"/>
      <c r="BF493" s="225"/>
      <c r="BG493" s="225"/>
      <c r="BH493" s="225" t="str">
        <f t="shared" si="193"/>
        <v/>
      </c>
      <c r="BI493" s="226">
        <f t="shared" si="194"/>
        <v>0</v>
      </c>
      <c r="BJ493" s="226">
        <f t="shared" si="195"/>
        <v>0</v>
      </c>
      <c r="BK493" s="262">
        <f t="shared" si="189"/>
        <v>0</v>
      </c>
      <c r="BL493" s="226">
        <f t="shared" si="178"/>
        <v>0</v>
      </c>
      <c r="BM493" s="226" t="str">
        <f t="shared" si="196"/>
        <v/>
      </c>
      <c r="BN493" s="227">
        <f t="shared" si="197"/>
        <v>0</v>
      </c>
      <c r="BO493" s="227">
        <f t="shared" si="179"/>
        <v>0</v>
      </c>
      <c r="BP493" s="208" t="str">
        <f t="shared" si="180"/>
        <v>＜従来枠＞0 ＜トップ性能枠＞0</v>
      </c>
      <c r="BQ493" s="208" t="str">
        <f>'新規登録用（本体）'!G493&amp;'新規登録用（本体）'!H493&amp;'新規登録用（本体）'!I493</f>
        <v/>
      </c>
      <c r="BR493" s="126" t="str">
        <f t="shared" si="198"/>
        <v/>
      </c>
      <c r="BS493" s="208" t="str">
        <f t="shared" si="199"/>
        <v/>
      </c>
      <c r="BT493" s="227">
        <f t="shared" si="187"/>
        <v>0</v>
      </c>
    </row>
    <row r="494" spans="1:72" s="208" customFormat="1" ht="25.35" customHeight="1" x14ac:dyDescent="0.2">
      <c r="A494" s="210">
        <f t="shared" si="181"/>
        <v>483</v>
      </c>
      <c r="B494" s="171" t="str">
        <f t="shared" si="177"/>
        <v/>
      </c>
      <c r="C494" s="44"/>
      <c r="D494" s="17" t="str">
        <f t="shared" si="182"/>
        <v/>
      </c>
      <c r="E494" s="17" t="str">
        <f t="shared" si="183"/>
        <v/>
      </c>
      <c r="F494" s="97"/>
      <c r="G494" s="16"/>
      <c r="H494" s="15"/>
      <c r="I494" s="17" t="str">
        <f>IF(OR(G494="",H494="",U494=""),"",IFERROR(VLOOKUP(G494&amp;H494&amp;U494,※編集不可※選択項目!$M$3:$R$51,5,FALSE),"該当なし"))</f>
        <v/>
      </c>
      <c r="J494" s="97"/>
      <c r="K494" s="15"/>
      <c r="L494" s="248"/>
      <c r="M494" s="15"/>
      <c r="N494" s="97"/>
      <c r="O494" s="97"/>
      <c r="P494" s="97"/>
      <c r="Q494" s="97"/>
      <c r="R494" s="97"/>
      <c r="S494" s="18" t="str">
        <f t="shared" si="190"/>
        <v/>
      </c>
      <c r="T494" s="15"/>
      <c r="U494" s="15"/>
      <c r="V494" s="15"/>
      <c r="W494" s="15"/>
      <c r="X494" s="15"/>
      <c r="Y494" s="15"/>
      <c r="Z494" s="16"/>
      <c r="AA494" s="16"/>
      <c r="AB494" s="101" t="str">
        <f>IF($C494&lt;&gt;"",※編集不可※選択項目!$J$2,"")</f>
        <v/>
      </c>
      <c r="AC494" s="23"/>
      <c r="AD494" s="97"/>
      <c r="AE494" s="99"/>
      <c r="AF494" s="201" t="str">
        <f t="shared" si="188"/>
        <v>-</v>
      </c>
      <c r="AG494" s="219"/>
      <c r="AH494" s="220"/>
      <c r="AI494" s="121" t="str">
        <f t="shared" si="184"/>
        <v/>
      </c>
      <c r="AJ494" s="221"/>
      <c r="AK494" s="222"/>
      <c r="AL494" s="223"/>
      <c r="AM494" s="224">
        <f>IFERROR(INDEX(※編集不可※選択項目!$R$3:$R$51,MATCH(BQ494,※編集不可※選択項目!$T$3:$T$51,0)),0)</f>
        <v>0</v>
      </c>
      <c r="AN494" s="224" t="str">
        <f t="shared" si="191"/>
        <v/>
      </c>
      <c r="AO494" s="224" t="str">
        <f>IF(BR494=※編集不可※選択項目!$L$3,VLOOKUP('新規登録用（本体）'!U494,※編集不可※選択項目!$P$2:$R$13,3,TRUE),AP494)</f>
        <v/>
      </c>
      <c r="AP494" s="224" t="str">
        <f>IF(BR494=※編集不可※選択項目!$L$15,VLOOKUP('新規登録用（本体）'!U494,※編集不可※選択項目!$P$14:$R$25,3,TRUE),AQ494)</f>
        <v/>
      </c>
      <c r="AQ494" s="224" t="str">
        <f>IF(BR494=※編集不可※選択項目!$L$27,VLOOKUP('新規登録用（本体）'!U494,※編集不可※選択項目!$P$26:$R$41,3,TRUE),AR494)</f>
        <v/>
      </c>
      <c r="AR494" s="224" t="str">
        <f>IF(BR494=※編集不可※選択項目!$L$43,VLOOKUP('新規登録用（本体）'!U494,※編集不可※選択項目!$P$42:$R$46,3,TRUE),AS494)</f>
        <v/>
      </c>
      <c r="AS494" s="224" t="str">
        <f>IF(BR494=※編集不可※選択項目!$L$48,VLOOKUP('新規登録用（本体）'!U494,※編集不可※選択項目!$P$47:$R$51,3,TRUE),"")</f>
        <v/>
      </c>
      <c r="AT494" s="225">
        <f>IFERROR(VLOOKUP(Y494&amp;G494&amp;H494,※編集不可※選択項目!X:Y,2,FALSE),0)</f>
        <v>0</v>
      </c>
      <c r="AU494" s="224">
        <f t="shared" si="185"/>
        <v>0</v>
      </c>
      <c r="AV494" s="224">
        <f>IFERROR(INDEX(※編集不可※選択項目!$S$3:$S$51,MATCH(BQ494,※編集不可※選択項目!$T$3:$T$51,0)),0)</f>
        <v>0</v>
      </c>
      <c r="AW494" s="224" t="str">
        <f t="shared" si="192"/>
        <v/>
      </c>
      <c r="AX494" s="224" t="str">
        <f>IF(BR494=※編集不可※選択項目!$L$3,VLOOKUP('新規登録用（本体）'!U494,※編集不可※選択項目!$P$2:$S$13,4,TRUE),AY494)</f>
        <v/>
      </c>
      <c r="AY494" s="224" t="str">
        <f>IF(BR494=※編集不可※選択項目!$L$15,VLOOKUP('新規登録用（本体）'!U494,※編集不可※選択項目!$P$14:$S$25,4,TRUE),AZ494)</f>
        <v/>
      </c>
      <c r="AZ494" s="224" t="str">
        <f>IF(BR494=※編集不可※選択項目!$L$27,VLOOKUP('新規登録用（本体）'!U494,※編集不可※選択項目!$P$26:$S$41,4,TRUE),BA494)</f>
        <v/>
      </c>
      <c r="BA494" s="224" t="str">
        <f>IF(BR494=※編集不可※選択項目!$L$43,VLOOKUP('新規登録用（本体）'!U494,※編集不可※選択項目!$P$42:$S$46,4,TRUE),BB494)</f>
        <v/>
      </c>
      <c r="BB494" s="224" t="str">
        <f>IF(BR494=※編集不可※選択項目!$L$48,VLOOKUP('新規登録用（本体）'!U494,※編集不可※選択項目!$P$47:$S$51,4,TRUE),"")</f>
        <v/>
      </c>
      <c r="BC494" s="225">
        <f>IFERROR(VLOOKUP(Y494&amp;G494&amp;H494,※編集不可※選択項目!X:Y,2,FALSE),0)</f>
        <v>0</v>
      </c>
      <c r="BD494" s="225">
        <f t="shared" si="186"/>
        <v>0</v>
      </c>
      <c r="BE494" s="225"/>
      <c r="BF494" s="225"/>
      <c r="BG494" s="225"/>
      <c r="BH494" s="225" t="str">
        <f t="shared" si="193"/>
        <v/>
      </c>
      <c r="BI494" s="226">
        <f t="shared" si="194"/>
        <v>0</v>
      </c>
      <c r="BJ494" s="226">
        <f t="shared" si="195"/>
        <v>0</v>
      </c>
      <c r="BK494" s="262">
        <f t="shared" si="189"/>
        <v>0</v>
      </c>
      <c r="BL494" s="226">
        <f t="shared" si="178"/>
        <v>0</v>
      </c>
      <c r="BM494" s="226" t="str">
        <f t="shared" si="196"/>
        <v/>
      </c>
      <c r="BN494" s="227">
        <f t="shared" si="197"/>
        <v>0</v>
      </c>
      <c r="BO494" s="227">
        <f t="shared" si="179"/>
        <v>0</v>
      </c>
      <c r="BP494" s="208" t="str">
        <f t="shared" si="180"/>
        <v>＜従来枠＞0 ＜トップ性能枠＞0</v>
      </c>
      <c r="BQ494" s="208" t="str">
        <f>'新規登録用（本体）'!G494&amp;'新規登録用（本体）'!H494&amp;'新規登録用（本体）'!I494</f>
        <v/>
      </c>
      <c r="BR494" s="126" t="str">
        <f t="shared" si="198"/>
        <v/>
      </c>
      <c r="BS494" s="208" t="str">
        <f t="shared" si="199"/>
        <v/>
      </c>
      <c r="BT494" s="227">
        <f t="shared" si="187"/>
        <v>0</v>
      </c>
    </row>
    <row r="495" spans="1:72" s="208" customFormat="1" ht="25.35" customHeight="1" x14ac:dyDescent="0.2">
      <c r="A495" s="210">
        <f t="shared" si="181"/>
        <v>484</v>
      </c>
      <c r="B495" s="171" t="str">
        <f t="shared" si="177"/>
        <v/>
      </c>
      <c r="C495" s="44"/>
      <c r="D495" s="17" t="str">
        <f t="shared" si="182"/>
        <v/>
      </c>
      <c r="E495" s="17" t="str">
        <f t="shared" si="183"/>
        <v/>
      </c>
      <c r="F495" s="97"/>
      <c r="G495" s="16"/>
      <c r="H495" s="15"/>
      <c r="I495" s="17" t="str">
        <f>IF(OR(G495="",H495="",U495=""),"",IFERROR(VLOOKUP(G495&amp;H495&amp;U495,※編集不可※選択項目!$M$3:$R$51,5,FALSE),"該当なし"))</f>
        <v/>
      </c>
      <c r="J495" s="97"/>
      <c r="K495" s="15"/>
      <c r="L495" s="248"/>
      <c r="M495" s="15"/>
      <c r="N495" s="97"/>
      <c r="O495" s="97"/>
      <c r="P495" s="97"/>
      <c r="Q495" s="97"/>
      <c r="R495" s="97"/>
      <c r="S495" s="18" t="str">
        <f t="shared" si="190"/>
        <v/>
      </c>
      <c r="T495" s="15"/>
      <c r="U495" s="15"/>
      <c r="V495" s="15"/>
      <c r="W495" s="15"/>
      <c r="X495" s="15"/>
      <c r="Y495" s="15"/>
      <c r="Z495" s="16"/>
      <c r="AA495" s="16"/>
      <c r="AB495" s="101" t="str">
        <f>IF($C495&lt;&gt;"",※編集不可※選択項目!$J$2,"")</f>
        <v/>
      </c>
      <c r="AC495" s="23"/>
      <c r="AD495" s="97"/>
      <c r="AE495" s="99"/>
      <c r="AF495" s="201" t="str">
        <f t="shared" si="188"/>
        <v>-</v>
      </c>
      <c r="AG495" s="219"/>
      <c r="AH495" s="220"/>
      <c r="AI495" s="121" t="str">
        <f t="shared" si="184"/>
        <v/>
      </c>
      <c r="AJ495" s="221"/>
      <c r="AK495" s="222"/>
      <c r="AL495" s="223"/>
      <c r="AM495" s="224">
        <f>IFERROR(INDEX(※編集不可※選択項目!$R$3:$R$51,MATCH(BQ495,※編集不可※選択項目!$T$3:$T$51,0)),0)</f>
        <v>0</v>
      </c>
      <c r="AN495" s="224" t="str">
        <f t="shared" si="191"/>
        <v/>
      </c>
      <c r="AO495" s="224" t="str">
        <f>IF(BR495=※編集不可※選択項目!$L$3,VLOOKUP('新規登録用（本体）'!U495,※編集不可※選択項目!$P$2:$R$13,3,TRUE),AP495)</f>
        <v/>
      </c>
      <c r="AP495" s="224" t="str">
        <f>IF(BR495=※編集不可※選択項目!$L$15,VLOOKUP('新規登録用（本体）'!U495,※編集不可※選択項目!$P$14:$R$25,3,TRUE),AQ495)</f>
        <v/>
      </c>
      <c r="AQ495" s="224" t="str">
        <f>IF(BR495=※編集不可※選択項目!$L$27,VLOOKUP('新規登録用（本体）'!U495,※編集不可※選択項目!$P$26:$R$41,3,TRUE),AR495)</f>
        <v/>
      </c>
      <c r="AR495" s="224" t="str">
        <f>IF(BR495=※編集不可※選択項目!$L$43,VLOOKUP('新規登録用（本体）'!U495,※編集不可※選択項目!$P$42:$R$46,3,TRUE),AS495)</f>
        <v/>
      </c>
      <c r="AS495" s="224" t="str">
        <f>IF(BR495=※編集不可※選択項目!$L$48,VLOOKUP('新規登録用（本体）'!U495,※編集不可※選択項目!$P$47:$R$51,3,TRUE),"")</f>
        <v/>
      </c>
      <c r="AT495" s="225">
        <f>IFERROR(VLOOKUP(Y495&amp;G495&amp;H495,※編集不可※選択項目!X:Y,2,FALSE),0)</f>
        <v>0</v>
      </c>
      <c r="AU495" s="224">
        <f t="shared" si="185"/>
        <v>0</v>
      </c>
      <c r="AV495" s="224">
        <f>IFERROR(INDEX(※編集不可※選択項目!$S$3:$S$51,MATCH(BQ495,※編集不可※選択項目!$T$3:$T$51,0)),0)</f>
        <v>0</v>
      </c>
      <c r="AW495" s="224" t="str">
        <f t="shared" si="192"/>
        <v/>
      </c>
      <c r="AX495" s="224" t="str">
        <f>IF(BR495=※編集不可※選択項目!$L$3,VLOOKUP('新規登録用（本体）'!U495,※編集不可※選択項目!$P$2:$S$13,4,TRUE),AY495)</f>
        <v/>
      </c>
      <c r="AY495" s="224" t="str">
        <f>IF(BR495=※編集不可※選択項目!$L$15,VLOOKUP('新規登録用（本体）'!U495,※編集不可※選択項目!$P$14:$S$25,4,TRUE),AZ495)</f>
        <v/>
      </c>
      <c r="AZ495" s="224" t="str">
        <f>IF(BR495=※編集不可※選択項目!$L$27,VLOOKUP('新規登録用（本体）'!U495,※編集不可※選択項目!$P$26:$S$41,4,TRUE),BA495)</f>
        <v/>
      </c>
      <c r="BA495" s="224" t="str">
        <f>IF(BR495=※編集不可※選択項目!$L$43,VLOOKUP('新規登録用（本体）'!U495,※編集不可※選択項目!$P$42:$S$46,4,TRUE),BB495)</f>
        <v/>
      </c>
      <c r="BB495" s="224" t="str">
        <f>IF(BR495=※編集不可※選択項目!$L$48,VLOOKUP('新規登録用（本体）'!U495,※編集不可※選択項目!$P$47:$S$51,4,TRUE),"")</f>
        <v/>
      </c>
      <c r="BC495" s="225">
        <f>IFERROR(VLOOKUP(Y495&amp;G495&amp;H495,※編集不可※選択項目!X:Y,2,FALSE),0)</f>
        <v>0</v>
      </c>
      <c r="BD495" s="225">
        <f t="shared" si="186"/>
        <v>0</v>
      </c>
      <c r="BE495" s="225"/>
      <c r="BF495" s="225"/>
      <c r="BG495" s="225"/>
      <c r="BH495" s="225" t="str">
        <f t="shared" si="193"/>
        <v/>
      </c>
      <c r="BI495" s="226">
        <f t="shared" si="194"/>
        <v>0</v>
      </c>
      <c r="BJ495" s="226">
        <f t="shared" si="195"/>
        <v>0</v>
      </c>
      <c r="BK495" s="262">
        <f t="shared" si="189"/>
        <v>0</v>
      </c>
      <c r="BL495" s="226">
        <f t="shared" si="178"/>
        <v>0</v>
      </c>
      <c r="BM495" s="226" t="str">
        <f t="shared" si="196"/>
        <v/>
      </c>
      <c r="BN495" s="227">
        <f t="shared" si="197"/>
        <v>0</v>
      </c>
      <c r="BO495" s="227">
        <f t="shared" si="179"/>
        <v>0</v>
      </c>
      <c r="BP495" s="208" t="str">
        <f t="shared" si="180"/>
        <v>＜従来枠＞0 ＜トップ性能枠＞0</v>
      </c>
      <c r="BQ495" s="208" t="str">
        <f>'新規登録用（本体）'!G495&amp;'新規登録用（本体）'!H495&amp;'新規登録用（本体）'!I495</f>
        <v/>
      </c>
      <c r="BR495" s="126" t="str">
        <f t="shared" si="198"/>
        <v/>
      </c>
      <c r="BS495" s="208" t="str">
        <f t="shared" si="199"/>
        <v/>
      </c>
      <c r="BT495" s="227">
        <f t="shared" si="187"/>
        <v>0</v>
      </c>
    </row>
    <row r="496" spans="1:72" s="208" customFormat="1" ht="25.35" customHeight="1" x14ac:dyDescent="0.2">
      <c r="A496" s="210">
        <f t="shared" si="181"/>
        <v>485</v>
      </c>
      <c r="B496" s="171" t="str">
        <f t="shared" si="177"/>
        <v/>
      </c>
      <c r="C496" s="44"/>
      <c r="D496" s="17" t="str">
        <f t="shared" si="182"/>
        <v/>
      </c>
      <c r="E496" s="17" t="str">
        <f t="shared" si="183"/>
        <v/>
      </c>
      <c r="F496" s="97"/>
      <c r="G496" s="16"/>
      <c r="H496" s="15"/>
      <c r="I496" s="17" t="str">
        <f>IF(OR(G496="",H496="",U496=""),"",IFERROR(VLOOKUP(G496&amp;H496&amp;U496,※編集不可※選択項目!$M$3:$R$51,5,FALSE),"該当なし"))</f>
        <v/>
      </c>
      <c r="J496" s="97"/>
      <c r="K496" s="15"/>
      <c r="L496" s="248"/>
      <c r="M496" s="15"/>
      <c r="N496" s="97"/>
      <c r="O496" s="97"/>
      <c r="P496" s="97"/>
      <c r="Q496" s="97"/>
      <c r="R496" s="97"/>
      <c r="S496" s="18" t="str">
        <f t="shared" si="190"/>
        <v/>
      </c>
      <c r="T496" s="15"/>
      <c r="U496" s="15"/>
      <c r="V496" s="15"/>
      <c r="W496" s="15"/>
      <c r="X496" s="15"/>
      <c r="Y496" s="15"/>
      <c r="Z496" s="16"/>
      <c r="AA496" s="16"/>
      <c r="AB496" s="101" t="str">
        <f>IF($C496&lt;&gt;"",※編集不可※選択項目!$J$2,"")</f>
        <v/>
      </c>
      <c r="AC496" s="23"/>
      <c r="AD496" s="97"/>
      <c r="AE496" s="99"/>
      <c r="AF496" s="201" t="str">
        <f t="shared" si="188"/>
        <v>-</v>
      </c>
      <c r="AG496" s="219"/>
      <c r="AH496" s="220"/>
      <c r="AI496" s="121" t="str">
        <f t="shared" si="184"/>
        <v/>
      </c>
      <c r="AJ496" s="221"/>
      <c r="AK496" s="222"/>
      <c r="AL496" s="223"/>
      <c r="AM496" s="224">
        <f>IFERROR(INDEX(※編集不可※選択項目!$R$3:$R$51,MATCH(BQ496,※編集不可※選択項目!$T$3:$T$51,0)),0)</f>
        <v>0</v>
      </c>
      <c r="AN496" s="224" t="str">
        <f t="shared" si="191"/>
        <v/>
      </c>
      <c r="AO496" s="224" t="str">
        <f>IF(BR496=※編集不可※選択項目!$L$3,VLOOKUP('新規登録用（本体）'!U496,※編集不可※選択項目!$P$2:$R$13,3,TRUE),AP496)</f>
        <v/>
      </c>
      <c r="AP496" s="224" t="str">
        <f>IF(BR496=※編集不可※選択項目!$L$15,VLOOKUP('新規登録用（本体）'!U496,※編集不可※選択項目!$P$14:$R$25,3,TRUE),AQ496)</f>
        <v/>
      </c>
      <c r="AQ496" s="224" t="str">
        <f>IF(BR496=※編集不可※選択項目!$L$27,VLOOKUP('新規登録用（本体）'!U496,※編集不可※選択項目!$P$26:$R$41,3,TRUE),AR496)</f>
        <v/>
      </c>
      <c r="AR496" s="224" t="str">
        <f>IF(BR496=※編集不可※選択項目!$L$43,VLOOKUP('新規登録用（本体）'!U496,※編集不可※選択項目!$P$42:$R$46,3,TRUE),AS496)</f>
        <v/>
      </c>
      <c r="AS496" s="224" t="str">
        <f>IF(BR496=※編集不可※選択項目!$L$48,VLOOKUP('新規登録用（本体）'!U496,※編集不可※選択項目!$P$47:$R$51,3,TRUE),"")</f>
        <v/>
      </c>
      <c r="AT496" s="225">
        <f>IFERROR(VLOOKUP(Y496&amp;G496&amp;H496,※編集不可※選択項目!X:Y,2,FALSE),0)</f>
        <v>0</v>
      </c>
      <c r="AU496" s="224">
        <f t="shared" si="185"/>
        <v>0</v>
      </c>
      <c r="AV496" s="224">
        <f>IFERROR(INDEX(※編集不可※選択項目!$S$3:$S$51,MATCH(BQ496,※編集不可※選択項目!$T$3:$T$51,0)),0)</f>
        <v>0</v>
      </c>
      <c r="AW496" s="224" t="str">
        <f t="shared" si="192"/>
        <v/>
      </c>
      <c r="AX496" s="224" t="str">
        <f>IF(BR496=※編集不可※選択項目!$L$3,VLOOKUP('新規登録用（本体）'!U496,※編集不可※選択項目!$P$2:$S$13,4,TRUE),AY496)</f>
        <v/>
      </c>
      <c r="AY496" s="224" t="str">
        <f>IF(BR496=※編集不可※選択項目!$L$15,VLOOKUP('新規登録用（本体）'!U496,※編集不可※選択項目!$P$14:$S$25,4,TRUE),AZ496)</f>
        <v/>
      </c>
      <c r="AZ496" s="224" t="str">
        <f>IF(BR496=※編集不可※選択項目!$L$27,VLOOKUP('新規登録用（本体）'!U496,※編集不可※選択項目!$P$26:$S$41,4,TRUE),BA496)</f>
        <v/>
      </c>
      <c r="BA496" s="224" t="str">
        <f>IF(BR496=※編集不可※選択項目!$L$43,VLOOKUP('新規登録用（本体）'!U496,※編集不可※選択項目!$P$42:$S$46,4,TRUE),BB496)</f>
        <v/>
      </c>
      <c r="BB496" s="224" t="str">
        <f>IF(BR496=※編集不可※選択項目!$L$48,VLOOKUP('新規登録用（本体）'!U496,※編集不可※選択項目!$P$47:$S$51,4,TRUE),"")</f>
        <v/>
      </c>
      <c r="BC496" s="225">
        <f>IFERROR(VLOOKUP(Y496&amp;G496&amp;H496,※編集不可※選択項目!X:Y,2,FALSE),0)</f>
        <v>0</v>
      </c>
      <c r="BD496" s="225">
        <f t="shared" si="186"/>
        <v>0</v>
      </c>
      <c r="BE496" s="225"/>
      <c r="BF496" s="225"/>
      <c r="BG496" s="225"/>
      <c r="BH496" s="225" t="str">
        <f t="shared" si="193"/>
        <v/>
      </c>
      <c r="BI496" s="226">
        <f t="shared" si="194"/>
        <v>0</v>
      </c>
      <c r="BJ496" s="226">
        <f t="shared" si="195"/>
        <v>0</v>
      </c>
      <c r="BK496" s="262">
        <f t="shared" si="189"/>
        <v>0</v>
      </c>
      <c r="BL496" s="226">
        <f t="shared" si="178"/>
        <v>0</v>
      </c>
      <c r="BM496" s="226" t="str">
        <f t="shared" si="196"/>
        <v/>
      </c>
      <c r="BN496" s="227">
        <f t="shared" si="197"/>
        <v>0</v>
      </c>
      <c r="BO496" s="227">
        <f t="shared" si="179"/>
        <v>0</v>
      </c>
      <c r="BP496" s="208" t="str">
        <f t="shared" si="180"/>
        <v>＜従来枠＞0 ＜トップ性能枠＞0</v>
      </c>
      <c r="BQ496" s="208" t="str">
        <f>'新規登録用（本体）'!G496&amp;'新規登録用（本体）'!H496&amp;'新規登録用（本体）'!I496</f>
        <v/>
      </c>
      <c r="BR496" s="126" t="str">
        <f t="shared" si="198"/>
        <v/>
      </c>
      <c r="BS496" s="208" t="str">
        <f t="shared" si="199"/>
        <v/>
      </c>
      <c r="BT496" s="227">
        <f t="shared" si="187"/>
        <v>0</v>
      </c>
    </row>
    <row r="497" spans="1:72" s="208" customFormat="1" ht="25.35" customHeight="1" x14ac:dyDescent="0.2">
      <c r="A497" s="210">
        <f t="shared" si="181"/>
        <v>486</v>
      </c>
      <c r="B497" s="171" t="str">
        <f t="shared" si="177"/>
        <v/>
      </c>
      <c r="C497" s="44"/>
      <c r="D497" s="17" t="str">
        <f t="shared" si="182"/>
        <v/>
      </c>
      <c r="E497" s="17" t="str">
        <f t="shared" si="183"/>
        <v/>
      </c>
      <c r="F497" s="97"/>
      <c r="G497" s="16"/>
      <c r="H497" s="15"/>
      <c r="I497" s="17" t="str">
        <f>IF(OR(G497="",H497="",U497=""),"",IFERROR(VLOOKUP(G497&amp;H497&amp;U497,※編集不可※選択項目!$M$3:$R$51,5,FALSE),"該当なし"))</f>
        <v/>
      </c>
      <c r="J497" s="97"/>
      <c r="K497" s="15"/>
      <c r="L497" s="248"/>
      <c r="M497" s="15"/>
      <c r="N497" s="97"/>
      <c r="O497" s="97"/>
      <c r="P497" s="97"/>
      <c r="Q497" s="97"/>
      <c r="R497" s="97"/>
      <c r="S497" s="18" t="str">
        <f t="shared" si="190"/>
        <v/>
      </c>
      <c r="T497" s="15"/>
      <c r="U497" s="15"/>
      <c r="V497" s="15"/>
      <c r="W497" s="15"/>
      <c r="X497" s="15"/>
      <c r="Y497" s="15"/>
      <c r="Z497" s="16"/>
      <c r="AA497" s="16"/>
      <c r="AB497" s="101" t="str">
        <f>IF($C497&lt;&gt;"",※編集不可※選択項目!$J$2,"")</f>
        <v/>
      </c>
      <c r="AC497" s="23"/>
      <c r="AD497" s="97"/>
      <c r="AE497" s="99"/>
      <c r="AF497" s="201" t="str">
        <f t="shared" si="188"/>
        <v>-</v>
      </c>
      <c r="AG497" s="219"/>
      <c r="AH497" s="220"/>
      <c r="AI497" s="121" t="str">
        <f t="shared" si="184"/>
        <v/>
      </c>
      <c r="AJ497" s="221"/>
      <c r="AK497" s="222"/>
      <c r="AL497" s="223"/>
      <c r="AM497" s="224">
        <f>IFERROR(INDEX(※編集不可※選択項目!$R$3:$R$51,MATCH(BQ497,※編集不可※選択項目!$T$3:$T$51,0)),0)</f>
        <v>0</v>
      </c>
      <c r="AN497" s="224" t="str">
        <f t="shared" si="191"/>
        <v/>
      </c>
      <c r="AO497" s="224" t="str">
        <f>IF(BR497=※編集不可※選択項目!$L$3,VLOOKUP('新規登録用（本体）'!U497,※編集不可※選択項目!$P$2:$R$13,3,TRUE),AP497)</f>
        <v/>
      </c>
      <c r="AP497" s="224" t="str">
        <f>IF(BR497=※編集不可※選択項目!$L$15,VLOOKUP('新規登録用（本体）'!U497,※編集不可※選択項目!$P$14:$R$25,3,TRUE),AQ497)</f>
        <v/>
      </c>
      <c r="AQ497" s="224" t="str">
        <f>IF(BR497=※編集不可※選択項目!$L$27,VLOOKUP('新規登録用（本体）'!U497,※編集不可※選択項目!$P$26:$R$41,3,TRUE),AR497)</f>
        <v/>
      </c>
      <c r="AR497" s="224" t="str">
        <f>IF(BR497=※編集不可※選択項目!$L$43,VLOOKUP('新規登録用（本体）'!U497,※編集不可※選択項目!$P$42:$R$46,3,TRUE),AS497)</f>
        <v/>
      </c>
      <c r="AS497" s="224" t="str">
        <f>IF(BR497=※編集不可※選択項目!$L$48,VLOOKUP('新規登録用（本体）'!U497,※編集不可※選択項目!$P$47:$R$51,3,TRUE),"")</f>
        <v/>
      </c>
      <c r="AT497" s="225">
        <f>IFERROR(VLOOKUP(Y497&amp;G497&amp;H497,※編集不可※選択項目!X:Y,2,FALSE),0)</f>
        <v>0</v>
      </c>
      <c r="AU497" s="224">
        <f t="shared" si="185"/>
        <v>0</v>
      </c>
      <c r="AV497" s="224">
        <f>IFERROR(INDEX(※編集不可※選択項目!$S$3:$S$51,MATCH(BQ497,※編集不可※選択項目!$T$3:$T$51,0)),0)</f>
        <v>0</v>
      </c>
      <c r="AW497" s="224" t="str">
        <f t="shared" si="192"/>
        <v/>
      </c>
      <c r="AX497" s="224" t="str">
        <f>IF(BR497=※編集不可※選択項目!$L$3,VLOOKUP('新規登録用（本体）'!U497,※編集不可※選択項目!$P$2:$S$13,4,TRUE),AY497)</f>
        <v/>
      </c>
      <c r="AY497" s="224" t="str">
        <f>IF(BR497=※編集不可※選択項目!$L$15,VLOOKUP('新規登録用（本体）'!U497,※編集不可※選択項目!$P$14:$S$25,4,TRUE),AZ497)</f>
        <v/>
      </c>
      <c r="AZ497" s="224" t="str">
        <f>IF(BR497=※編集不可※選択項目!$L$27,VLOOKUP('新規登録用（本体）'!U497,※編集不可※選択項目!$P$26:$S$41,4,TRUE),BA497)</f>
        <v/>
      </c>
      <c r="BA497" s="224" t="str">
        <f>IF(BR497=※編集不可※選択項目!$L$43,VLOOKUP('新規登録用（本体）'!U497,※編集不可※選択項目!$P$42:$S$46,4,TRUE),BB497)</f>
        <v/>
      </c>
      <c r="BB497" s="224" t="str">
        <f>IF(BR497=※編集不可※選択項目!$L$48,VLOOKUP('新規登録用（本体）'!U497,※編集不可※選択項目!$P$47:$S$51,4,TRUE),"")</f>
        <v/>
      </c>
      <c r="BC497" s="225">
        <f>IFERROR(VLOOKUP(Y497&amp;G497&amp;H497,※編集不可※選択項目!X:Y,2,FALSE),0)</f>
        <v>0</v>
      </c>
      <c r="BD497" s="225">
        <f t="shared" si="186"/>
        <v>0</v>
      </c>
      <c r="BE497" s="225"/>
      <c r="BF497" s="225"/>
      <c r="BG497" s="225"/>
      <c r="BH497" s="225" t="str">
        <f t="shared" si="193"/>
        <v/>
      </c>
      <c r="BI497" s="226">
        <f t="shared" si="194"/>
        <v>0</v>
      </c>
      <c r="BJ497" s="226">
        <f t="shared" si="195"/>
        <v>0</v>
      </c>
      <c r="BK497" s="262">
        <f t="shared" si="189"/>
        <v>0</v>
      </c>
      <c r="BL497" s="226">
        <f t="shared" si="178"/>
        <v>0</v>
      </c>
      <c r="BM497" s="226" t="str">
        <f t="shared" si="196"/>
        <v/>
      </c>
      <c r="BN497" s="227">
        <f t="shared" si="197"/>
        <v>0</v>
      </c>
      <c r="BO497" s="227">
        <f t="shared" si="179"/>
        <v>0</v>
      </c>
      <c r="BP497" s="208" t="str">
        <f t="shared" si="180"/>
        <v>＜従来枠＞0 ＜トップ性能枠＞0</v>
      </c>
      <c r="BQ497" s="208" t="str">
        <f>'新規登録用（本体）'!G497&amp;'新規登録用（本体）'!H497&amp;'新規登録用（本体）'!I497</f>
        <v/>
      </c>
      <c r="BR497" s="126" t="str">
        <f t="shared" si="198"/>
        <v/>
      </c>
      <c r="BS497" s="208" t="str">
        <f t="shared" si="199"/>
        <v/>
      </c>
      <c r="BT497" s="227">
        <f t="shared" si="187"/>
        <v>0</v>
      </c>
    </row>
    <row r="498" spans="1:72" s="208" customFormat="1" ht="25.35" customHeight="1" x14ac:dyDescent="0.2">
      <c r="A498" s="210">
        <f t="shared" si="181"/>
        <v>487</v>
      </c>
      <c r="B498" s="171" t="str">
        <f t="shared" si="177"/>
        <v/>
      </c>
      <c r="C498" s="44"/>
      <c r="D498" s="17" t="str">
        <f t="shared" si="182"/>
        <v/>
      </c>
      <c r="E498" s="17" t="str">
        <f t="shared" si="183"/>
        <v/>
      </c>
      <c r="F498" s="97"/>
      <c r="G498" s="16"/>
      <c r="H498" s="15"/>
      <c r="I498" s="17" t="str">
        <f>IF(OR(G498="",H498="",U498=""),"",IFERROR(VLOOKUP(G498&amp;H498&amp;U498,※編集不可※選択項目!$M$3:$R$51,5,FALSE),"該当なし"))</f>
        <v/>
      </c>
      <c r="J498" s="97"/>
      <c r="K498" s="15"/>
      <c r="L498" s="248"/>
      <c r="M498" s="15"/>
      <c r="N498" s="97"/>
      <c r="O498" s="97"/>
      <c r="P498" s="97"/>
      <c r="Q498" s="97"/>
      <c r="R498" s="97"/>
      <c r="S498" s="18" t="str">
        <f t="shared" si="190"/>
        <v/>
      </c>
      <c r="T498" s="15"/>
      <c r="U498" s="15"/>
      <c r="V498" s="15"/>
      <c r="W498" s="15"/>
      <c r="X498" s="15"/>
      <c r="Y498" s="15"/>
      <c r="Z498" s="16"/>
      <c r="AA498" s="16"/>
      <c r="AB498" s="101" t="str">
        <f>IF($C498&lt;&gt;"",※編集不可※選択項目!$J$2,"")</f>
        <v/>
      </c>
      <c r="AC498" s="23"/>
      <c r="AD498" s="97"/>
      <c r="AE498" s="99"/>
      <c r="AF498" s="201" t="str">
        <f t="shared" si="188"/>
        <v>-</v>
      </c>
      <c r="AG498" s="219"/>
      <c r="AH498" s="220"/>
      <c r="AI498" s="121" t="str">
        <f t="shared" si="184"/>
        <v/>
      </c>
      <c r="AJ498" s="221"/>
      <c r="AK498" s="222"/>
      <c r="AL498" s="223"/>
      <c r="AM498" s="224">
        <f>IFERROR(INDEX(※編集不可※選択項目!$R$3:$R$51,MATCH(BQ498,※編集不可※選択項目!$T$3:$T$51,0)),0)</f>
        <v>0</v>
      </c>
      <c r="AN498" s="224" t="str">
        <f t="shared" si="191"/>
        <v/>
      </c>
      <c r="AO498" s="224" t="str">
        <f>IF(BR498=※編集不可※選択項目!$L$3,VLOOKUP('新規登録用（本体）'!U498,※編集不可※選択項目!$P$2:$R$13,3,TRUE),AP498)</f>
        <v/>
      </c>
      <c r="AP498" s="224" t="str">
        <f>IF(BR498=※編集不可※選択項目!$L$15,VLOOKUP('新規登録用（本体）'!U498,※編集不可※選択項目!$P$14:$R$25,3,TRUE),AQ498)</f>
        <v/>
      </c>
      <c r="AQ498" s="224" t="str">
        <f>IF(BR498=※編集不可※選択項目!$L$27,VLOOKUP('新規登録用（本体）'!U498,※編集不可※選択項目!$P$26:$R$41,3,TRUE),AR498)</f>
        <v/>
      </c>
      <c r="AR498" s="224" t="str">
        <f>IF(BR498=※編集不可※選択項目!$L$43,VLOOKUP('新規登録用（本体）'!U498,※編集不可※選択項目!$P$42:$R$46,3,TRUE),AS498)</f>
        <v/>
      </c>
      <c r="AS498" s="224" t="str">
        <f>IF(BR498=※編集不可※選択項目!$L$48,VLOOKUP('新規登録用（本体）'!U498,※編集不可※選択項目!$P$47:$R$51,3,TRUE),"")</f>
        <v/>
      </c>
      <c r="AT498" s="225">
        <f>IFERROR(VLOOKUP(Y498&amp;G498&amp;H498,※編集不可※選択項目!X:Y,2,FALSE),0)</f>
        <v>0</v>
      </c>
      <c r="AU498" s="224">
        <f t="shared" si="185"/>
        <v>0</v>
      </c>
      <c r="AV498" s="224">
        <f>IFERROR(INDEX(※編集不可※選択項目!$S$3:$S$51,MATCH(BQ498,※編集不可※選択項目!$T$3:$T$51,0)),0)</f>
        <v>0</v>
      </c>
      <c r="AW498" s="224" t="str">
        <f t="shared" si="192"/>
        <v/>
      </c>
      <c r="AX498" s="224" t="str">
        <f>IF(BR498=※編集不可※選択項目!$L$3,VLOOKUP('新規登録用（本体）'!U498,※編集不可※選択項目!$P$2:$S$13,4,TRUE),AY498)</f>
        <v/>
      </c>
      <c r="AY498" s="224" t="str">
        <f>IF(BR498=※編集不可※選択項目!$L$15,VLOOKUP('新規登録用（本体）'!U498,※編集不可※選択項目!$P$14:$S$25,4,TRUE),AZ498)</f>
        <v/>
      </c>
      <c r="AZ498" s="224" t="str">
        <f>IF(BR498=※編集不可※選択項目!$L$27,VLOOKUP('新規登録用（本体）'!U498,※編集不可※選択項目!$P$26:$S$41,4,TRUE),BA498)</f>
        <v/>
      </c>
      <c r="BA498" s="224" t="str">
        <f>IF(BR498=※編集不可※選択項目!$L$43,VLOOKUP('新規登録用（本体）'!U498,※編集不可※選択項目!$P$42:$S$46,4,TRUE),BB498)</f>
        <v/>
      </c>
      <c r="BB498" s="224" t="str">
        <f>IF(BR498=※編集不可※選択項目!$L$48,VLOOKUP('新規登録用（本体）'!U498,※編集不可※選択項目!$P$47:$S$51,4,TRUE),"")</f>
        <v/>
      </c>
      <c r="BC498" s="225">
        <f>IFERROR(VLOOKUP(Y498&amp;G498&amp;H498,※編集不可※選択項目!X:Y,2,FALSE),0)</f>
        <v>0</v>
      </c>
      <c r="BD498" s="225">
        <f t="shared" si="186"/>
        <v>0</v>
      </c>
      <c r="BE498" s="225"/>
      <c r="BF498" s="225"/>
      <c r="BG498" s="225"/>
      <c r="BH498" s="225" t="str">
        <f t="shared" si="193"/>
        <v/>
      </c>
      <c r="BI498" s="226">
        <f t="shared" si="194"/>
        <v>0</v>
      </c>
      <c r="BJ498" s="226">
        <f t="shared" si="195"/>
        <v>0</v>
      </c>
      <c r="BK498" s="262">
        <f t="shared" si="189"/>
        <v>0</v>
      </c>
      <c r="BL498" s="226">
        <f t="shared" si="178"/>
        <v>0</v>
      </c>
      <c r="BM498" s="226" t="str">
        <f t="shared" si="196"/>
        <v/>
      </c>
      <c r="BN498" s="227">
        <f t="shared" si="197"/>
        <v>0</v>
      </c>
      <c r="BO498" s="227">
        <f t="shared" si="179"/>
        <v>0</v>
      </c>
      <c r="BP498" s="208" t="str">
        <f t="shared" si="180"/>
        <v>＜従来枠＞0 ＜トップ性能枠＞0</v>
      </c>
      <c r="BQ498" s="208" t="str">
        <f>'新規登録用（本体）'!G498&amp;'新規登録用（本体）'!H498&amp;'新規登録用（本体）'!I498</f>
        <v/>
      </c>
      <c r="BR498" s="126" t="str">
        <f t="shared" si="198"/>
        <v/>
      </c>
      <c r="BS498" s="208" t="str">
        <f t="shared" si="199"/>
        <v/>
      </c>
      <c r="BT498" s="227">
        <f t="shared" si="187"/>
        <v>0</v>
      </c>
    </row>
    <row r="499" spans="1:72" s="208" customFormat="1" ht="25.35" customHeight="1" x14ac:dyDescent="0.2">
      <c r="A499" s="210">
        <f t="shared" si="181"/>
        <v>488</v>
      </c>
      <c r="B499" s="171" t="str">
        <f t="shared" si="177"/>
        <v/>
      </c>
      <c r="C499" s="44"/>
      <c r="D499" s="17" t="str">
        <f t="shared" si="182"/>
        <v/>
      </c>
      <c r="E499" s="17" t="str">
        <f t="shared" si="183"/>
        <v/>
      </c>
      <c r="F499" s="97"/>
      <c r="G499" s="16"/>
      <c r="H499" s="15"/>
      <c r="I499" s="17" t="str">
        <f>IF(OR(G499="",H499="",U499=""),"",IFERROR(VLOOKUP(G499&amp;H499&amp;U499,※編集不可※選択項目!$M$3:$R$51,5,FALSE),"該当なし"))</f>
        <v/>
      </c>
      <c r="J499" s="97"/>
      <c r="K499" s="15"/>
      <c r="L499" s="248"/>
      <c r="M499" s="15"/>
      <c r="N499" s="97"/>
      <c r="O499" s="97"/>
      <c r="P499" s="97"/>
      <c r="Q499" s="97"/>
      <c r="R499" s="97"/>
      <c r="S499" s="18" t="str">
        <f t="shared" si="190"/>
        <v/>
      </c>
      <c r="T499" s="15"/>
      <c r="U499" s="15"/>
      <c r="V499" s="15"/>
      <c r="W499" s="15"/>
      <c r="X499" s="15"/>
      <c r="Y499" s="15"/>
      <c r="Z499" s="16"/>
      <c r="AA499" s="16"/>
      <c r="AB499" s="101" t="str">
        <f>IF($C499&lt;&gt;"",※編集不可※選択項目!$J$2,"")</f>
        <v/>
      </c>
      <c r="AC499" s="23"/>
      <c r="AD499" s="97"/>
      <c r="AE499" s="99"/>
      <c r="AF499" s="201" t="str">
        <f t="shared" si="188"/>
        <v>-</v>
      </c>
      <c r="AG499" s="219"/>
      <c r="AH499" s="220"/>
      <c r="AI499" s="121" t="str">
        <f t="shared" si="184"/>
        <v/>
      </c>
      <c r="AJ499" s="221"/>
      <c r="AK499" s="222"/>
      <c r="AL499" s="223"/>
      <c r="AM499" s="224">
        <f>IFERROR(INDEX(※編集不可※選択項目!$R$3:$R$51,MATCH(BQ499,※編集不可※選択項目!$T$3:$T$51,0)),0)</f>
        <v>0</v>
      </c>
      <c r="AN499" s="224" t="str">
        <f t="shared" si="191"/>
        <v/>
      </c>
      <c r="AO499" s="224" t="str">
        <f>IF(BR499=※編集不可※選択項目!$L$3,VLOOKUP('新規登録用（本体）'!U499,※編集不可※選択項目!$P$2:$R$13,3,TRUE),AP499)</f>
        <v/>
      </c>
      <c r="AP499" s="224" t="str">
        <f>IF(BR499=※編集不可※選択項目!$L$15,VLOOKUP('新規登録用（本体）'!U499,※編集不可※選択項目!$P$14:$R$25,3,TRUE),AQ499)</f>
        <v/>
      </c>
      <c r="AQ499" s="224" t="str">
        <f>IF(BR499=※編集不可※選択項目!$L$27,VLOOKUP('新規登録用（本体）'!U499,※編集不可※選択項目!$P$26:$R$41,3,TRUE),AR499)</f>
        <v/>
      </c>
      <c r="AR499" s="224" t="str">
        <f>IF(BR499=※編集不可※選択項目!$L$43,VLOOKUP('新規登録用（本体）'!U499,※編集不可※選択項目!$P$42:$R$46,3,TRUE),AS499)</f>
        <v/>
      </c>
      <c r="AS499" s="224" t="str">
        <f>IF(BR499=※編集不可※選択項目!$L$48,VLOOKUP('新規登録用（本体）'!U499,※編集不可※選択項目!$P$47:$R$51,3,TRUE),"")</f>
        <v/>
      </c>
      <c r="AT499" s="225">
        <f>IFERROR(VLOOKUP(Y499&amp;G499&amp;H499,※編集不可※選択項目!X:Y,2,FALSE),0)</f>
        <v>0</v>
      </c>
      <c r="AU499" s="224">
        <f t="shared" si="185"/>
        <v>0</v>
      </c>
      <c r="AV499" s="224">
        <f>IFERROR(INDEX(※編集不可※選択項目!$S$3:$S$51,MATCH(BQ499,※編集不可※選択項目!$T$3:$T$51,0)),0)</f>
        <v>0</v>
      </c>
      <c r="AW499" s="224" t="str">
        <f t="shared" si="192"/>
        <v/>
      </c>
      <c r="AX499" s="224" t="str">
        <f>IF(BR499=※編集不可※選択項目!$L$3,VLOOKUP('新規登録用（本体）'!U499,※編集不可※選択項目!$P$2:$S$13,4,TRUE),AY499)</f>
        <v/>
      </c>
      <c r="AY499" s="224" t="str">
        <f>IF(BR499=※編集不可※選択項目!$L$15,VLOOKUP('新規登録用（本体）'!U499,※編集不可※選択項目!$P$14:$S$25,4,TRUE),AZ499)</f>
        <v/>
      </c>
      <c r="AZ499" s="224" t="str">
        <f>IF(BR499=※編集不可※選択項目!$L$27,VLOOKUP('新規登録用（本体）'!U499,※編集不可※選択項目!$P$26:$S$41,4,TRUE),BA499)</f>
        <v/>
      </c>
      <c r="BA499" s="224" t="str">
        <f>IF(BR499=※編集不可※選択項目!$L$43,VLOOKUP('新規登録用（本体）'!U499,※編集不可※選択項目!$P$42:$S$46,4,TRUE),BB499)</f>
        <v/>
      </c>
      <c r="BB499" s="224" t="str">
        <f>IF(BR499=※編集不可※選択項目!$L$48,VLOOKUP('新規登録用（本体）'!U499,※編集不可※選択項目!$P$47:$S$51,4,TRUE),"")</f>
        <v/>
      </c>
      <c r="BC499" s="225">
        <f>IFERROR(VLOOKUP(Y499&amp;G499&amp;H499,※編集不可※選択項目!X:Y,2,FALSE),0)</f>
        <v>0</v>
      </c>
      <c r="BD499" s="225">
        <f t="shared" si="186"/>
        <v>0</v>
      </c>
      <c r="BE499" s="225"/>
      <c r="BF499" s="225"/>
      <c r="BG499" s="225"/>
      <c r="BH499" s="225" t="str">
        <f t="shared" si="193"/>
        <v/>
      </c>
      <c r="BI499" s="226">
        <f t="shared" si="194"/>
        <v>0</v>
      </c>
      <c r="BJ499" s="226">
        <f t="shared" si="195"/>
        <v>0</v>
      </c>
      <c r="BK499" s="262">
        <f t="shared" si="189"/>
        <v>0</v>
      </c>
      <c r="BL499" s="226">
        <f t="shared" si="178"/>
        <v>0</v>
      </c>
      <c r="BM499" s="226" t="str">
        <f t="shared" si="196"/>
        <v/>
      </c>
      <c r="BN499" s="227">
        <f t="shared" si="197"/>
        <v>0</v>
      </c>
      <c r="BO499" s="227">
        <f t="shared" si="179"/>
        <v>0</v>
      </c>
      <c r="BP499" s="208" t="str">
        <f t="shared" si="180"/>
        <v>＜従来枠＞0 ＜トップ性能枠＞0</v>
      </c>
      <c r="BQ499" s="208" t="str">
        <f>'新規登録用（本体）'!G499&amp;'新規登録用（本体）'!H499&amp;'新規登録用（本体）'!I499</f>
        <v/>
      </c>
      <c r="BR499" s="126" t="str">
        <f t="shared" si="198"/>
        <v/>
      </c>
      <c r="BS499" s="208" t="str">
        <f t="shared" si="199"/>
        <v/>
      </c>
      <c r="BT499" s="227">
        <f t="shared" si="187"/>
        <v>0</v>
      </c>
    </row>
    <row r="500" spans="1:72" s="208" customFormat="1" ht="25.35" customHeight="1" x14ac:dyDescent="0.2">
      <c r="A500" s="210">
        <f t="shared" si="181"/>
        <v>489</v>
      </c>
      <c r="B500" s="171" t="str">
        <f t="shared" si="177"/>
        <v/>
      </c>
      <c r="C500" s="44"/>
      <c r="D500" s="17" t="str">
        <f t="shared" si="182"/>
        <v/>
      </c>
      <c r="E500" s="17" t="str">
        <f t="shared" si="183"/>
        <v/>
      </c>
      <c r="F500" s="97"/>
      <c r="G500" s="16"/>
      <c r="H500" s="15"/>
      <c r="I500" s="17" t="str">
        <f>IF(OR(G500="",H500="",U500=""),"",IFERROR(VLOOKUP(G500&amp;H500&amp;U500,※編集不可※選択項目!$M$3:$R$51,5,FALSE),"該当なし"))</f>
        <v/>
      </c>
      <c r="J500" s="97"/>
      <c r="K500" s="15"/>
      <c r="L500" s="248"/>
      <c r="M500" s="15"/>
      <c r="N500" s="97"/>
      <c r="O500" s="97"/>
      <c r="P500" s="97"/>
      <c r="Q500" s="97"/>
      <c r="R500" s="97"/>
      <c r="S500" s="18" t="str">
        <f t="shared" si="190"/>
        <v/>
      </c>
      <c r="T500" s="15"/>
      <c r="U500" s="15"/>
      <c r="V500" s="15"/>
      <c r="W500" s="15"/>
      <c r="X500" s="15"/>
      <c r="Y500" s="15"/>
      <c r="Z500" s="16"/>
      <c r="AA500" s="16"/>
      <c r="AB500" s="101" t="str">
        <f>IF($C500&lt;&gt;"",※編集不可※選択項目!$J$2,"")</f>
        <v/>
      </c>
      <c r="AC500" s="23"/>
      <c r="AD500" s="97"/>
      <c r="AE500" s="99"/>
      <c r="AF500" s="201" t="str">
        <f t="shared" si="188"/>
        <v>-</v>
      </c>
      <c r="AG500" s="219"/>
      <c r="AH500" s="220"/>
      <c r="AI500" s="121" t="str">
        <f t="shared" si="184"/>
        <v/>
      </c>
      <c r="AJ500" s="221"/>
      <c r="AK500" s="222"/>
      <c r="AL500" s="223"/>
      <c r="AM500" s="224">
        <f>IFERROR(INDEX(※編集不可※選択項目!$R$3:$R$51,MATCH(BQ500,※編集不可※選択項目!$T$3:$T$51,0)),0)</f>
        <v>0</v>
      </c>
      <c r="AN500" s="224" t="str">
        <f t="shared" si="191"/>
        <v/>
      </c>
      <c r="AO500" s="224" t="str">
        <f>IF(BR500=※編集不可※選択項目!$L$3,VLOOKUP('新規登録用（本体）'!U500,※編集不可※選択項目!$P$2:$R$13,3,TRUE),AP500)</f>
        <v/>
      </c>
      <c r="AP500" s="224" t="str">
        <f>IF(BR500=※編集不可※選択項目!$L$15,VLOOKUP('新規登録用（本体）'!U500,※編集不可※選択項目!$P$14:$R$25,3,TRUE),AQ500)</f>
        <v/>
      </c>
      <c r="AQ500" s="224" t="str">
        <f>IF(BR500=※編集不可※選択項目!$L$27,VLOOKUP('新規登録用（本体）'!U500,※編集不可※選択項目!$P$26:$R$41,3,TRUE),AR500)</f>
        <v/>
      </c>
      <c r="AR500" s="224" t="str">
        <f>IF(BR500=※編集不可※選択項目!$L$43,VLOOKUP('新規登録用（本体）'!U500,※編集不可※選択項目!$P$42:$R$46,3,TRUE),AS500)</f>
        <v/>
      </c>
      <c r="AS500" s="224" t="str">
        <f>IF(BR500=※編集不可※選択項目!$L$48,VLOOKUP('新規登録用（本体）'!U500,※編集不可※選択項目!$P$47:$R$51,3,TRUE),"")</f>
        <v/>
      </c>
      <c r="AT500" s="225">
        <f>IFERROR(VLOOKUP(Y500&amp;G500&amp;H500,※編集不可※選択項目!X:Y,2,FALSE),0)</f>
        <v>0</v>
      </c>
      <c r="AU500" s="224">
        <f t="shared" si="185"/>
        <v>0</v>
      </c>
      <c r="AV500" s="224">
        <f>IFERROR(INDEX(※編集不可※選択項目!$S$3:$S$51,MATCH(BQ500,※編集不可※選択項目!$T$3:$T$51,0)),0)</f>
        <v>0</v>
      </c>
      <c r="AW500" s="224" t="str">
        <f t="shared" si="192"/>
        <v/>
      </c>
      <c r="AX500" s="224" t="str">
        <f>IF(BR500=※編集不可※選択項目!$L$3,VLOOKUP('新規登録用（本体）'!U500,※編集不可※選択項目!$P$2:$S$13,4,TRUE),AY500)</f>
        <v/>
      </c>
      <c r="AY500" s="224" t="str">
        <f>IF(BR500=※編集不可※選択項目!$L$15,VLOOKUP('新規登録用（本体）'!U500,※編集不可※選択項目!$P$14:$S$25,4,TRUE),AZ500)</f>
        <v/>
      </c>
      <c r="AZ500" s="224" t="str">
        <f>IF(BR500=※編集不可※選択項目!$L$27,VLOOKUP('新規登録用（本体）'!U500,※編集不可※選択項目!$P$26:$S$41,4,TRUE),BA500)</f>
        <v/>
      </c>
      <c r="BA500" s="224" t="str">
        <f>IF(BR500=※編集不可※選択項目!$L$43,VLOOKUP('新規登録用（本体）'!U500,※編集不可※選択項目!$P$42:$S$46,4,TRUE),BB500)</f>
        <v/>
      </c>
      <c r="BB500" s="224" t="str">
        <f>IF(BR500=※編集不可※選択項目!$L$48,VLOOKUP('新規登録用（本体）'!U500,※編集不可※選択項目!$P$47:$S$51,4,TRUE),"")</f>
        <v/>
      </c>
      <c r="BC500" s="225">
        <f>IFERROR(VLOOKUP(Y500&amp;G500&amp;H500,※編集不可※選択項目!X:Y,2,FALSE),0)</f>
        <v>0</v>
      </c>
      <c r="BD500" s="225">
        <f t="shared" si="186"/>
        <v>0</v>
      </c>
      <c r="BE500" s="225"/>
      <c r="BF500" s="225"/>
      <c r="BG500" s="225"/>
      <c r="BH500" s="225" t="str">
        <f t="shared" si="193"/>
        <v/>
      </c>
      <c r="BI500" s="226">
        <f t="shared" si="194"/>
        <v>0</v>
      </c>
      <c r="BJ500" s="226">
        <f t="shared" si="195"/>
        <v>0</v>
      </c>
      <c r="BK500" s="262">
        <f t="shared" si="189"/>
        <v>0</v>
      </c>
      <c r="BL500" s="226">
        <f t="shared" si="178"/>
        <v>0</v>
      </c>
      <c r="BM500" s="226" t="str">
        <f t="shared" si="196"/>
        <v/>
      </c>
      <c r="BN500" s="227">
        <f t="shared" si="197"/>
        <v>0</v>
      </c>
      <c r="BO500" s="227">
        <f t="shared" si="179"/>
        <v>0</v>
      </c>
      <c r="BP500" s="208" t="str">
        <f t="shared" si="180"/>
        <v>＜従来枠＞0 ＜トップ性能枠＞0</v>
      </c>
      <c r="BQ500" s="208" t="str">
        <f>'新規登録用（本体）'!G500&amp;'新規登録用（本体）'!H500&amp;'新規登録用（本体）'!I500</f>
        <v/>
      </c>
      <c r="BR500" s="126" t="str">
        <f t="shared" si="198"/>
        <v/>
      </c>
      <c r="BS500" s="208" t="str">
        <f t="shared" si="199"/>
        <v/>
      </c>
      <c r="BT500" s="227">
        <f t="shared" si="187"/>
        <v>0</v>
      </c>
    </row>
    <row r="501" spans="1:72" s="208" customFormat="1" ht="25.35" customHeight="1" x14ac:dyDescent="0.2">
      <c r="A501" s="210">
        <f t="shared" si="181"/>
        <v>490</v>
      </c>
      <c r="B501" s="171" t="str">
        <f t="shared" si="177"/>
        <v/>
      </c>
      <c r="C501" s="44"/>
      <c r="D501" s="17" t="str">
        <f t="shared" si="182"/>
        <v/>
      </c>
      <c r="E501" s="17" t="str">
        <f t="shared" si="183"/>
        <v/>
      </c>
      <c r="F501" s="97"/>
      <c r="G501" s="16"/>
      <c r="H501" s="15"/>
      <c r="I501" s="17" t="str">
        <f>IF(OR(G501="",H501="",U501=""),"",IFERROR(VLOOKUP(G501&amp;H501&amp;U501,※編集不可※選択項目!$M$3:$R$51,5,FALSE),"該当なし"))</f>
        <v/>
      </c>
      <c r="J501" s="97"/>
      <c r="K501" s="15"/>
      <c r="L501" s="248"/>
      <c r="M501" s="15"/>
      <c r="N501" s="97"/>
      <c r="O501" s="97"/>
      <c r="P501" s="97"/>
      <c r="Q501" s="97"/>
      <c r="R501" s="97"/>
      <c r="S501" s="18" t="str">
        <f t="shared" si="190"/>
        <v/>
      </c>
      <c r="T501" s="15"/>
      <c r="U501" s="15"/>
      <c r="V501" s="15"/>
      <c r="W501" s="15"/>
      <c r="X501" s="15"/>
      <c r="Y501" s="15"/>
      <c r="Z501" s="16"/>
      <c r="AA501" s="16"/>
      <c r="AB501" s="101" t="str">
        <f>IF($C501&lt;&gt;"",※編集不可※選択項目!$J$2,"")</f>
        <v/>
      </c>
      <c r="AC501" s="23"/>
      <c r="AD501" s="97"/>
      <c r="AE501" s="99"/>
      <c r="AF501" s="201" t="str">
        <f t="shared" si="188"/>
        <v>-</v>
      </c>
      <c r="AG501" s="219"/>
      <c r="AH501" s="220"/>
      <c r="AI501" s="121" t="str">
        <f t="shared" si="184"/>
        <v/>
      </c>
      <c r="AJ501" s="221"/>
      <c r="AK501" s="222"/>
      <c r="AL501" s="223"/>
      <c r="AM501" s="224">
        <f>IFERROR(INDEX(※編集不可※選択項目!$R$3:$R$51,MATCH(BQ501,※編集不可※選択項目!$T$3:$T$51,0)),0)</f>
        <v>0</v>
      </c>
      <c r="AN501" s="224" t="str">
        <f t="shared" si="191"/>
        <v/>
      </c>
      <c r="AO501" s="224" t="str">
        <f>IF(BR501=※編集不可※選択項目!$L$3,VLOOKUP('新規登録用（本体）'!U501,※編集不可※選択項目!$P$2:$R$13,3,TRUE),AP501)</f>
        <v/>
      </c>
      <c r="AP501" s="224" t="str">
        <f>IF(BR501=※編集不可※選択項目!$L$15,VLOOKUP('新規登録用（本体）'!U501,※編集不可※選択項目!$P$14:$R$25,3,TRUE),AQ501)</f>
        <v/>
      </c>
      <c r="AQ501" s="224" t="str">
        <f>IF(BR501=※編集不可※選択項目!$L$27,VLOOKUP('新規登録用（本体）'!U501,※編集不可※選択項目!$P$26:$R$41,3,TRUE),AR501)</f>
        <v/>
      </c>
      <c r="AR501" s="224" t="str">
        <f>IF(BR501=※編集不可※選択項目!$L$43,VLOOKUP('新規登録用（本体）'!U501,※編集不可※選択項目!$P$42:$R$46,3,TRUE),AS501)</f>
        <v/>
      </c>
      <c r="AS501" s="224" t="str">
        <f>IF(BR501=※編集不可※選択項目!$L$48,VLOOKUP('新規登録用（本体）'!U501,※編集不可※選択項目!$P$47:$R$51,3,TRUE),"")</f>
        <v/>
      </c>
      <c r="AT501" s="225">
        <f>IFERROR(VLOOKUP(Y501&amp;G501&amp;H501,※編集不可※選択項目!X:Y,2,FALSE),0)</f>
        <v>0</v>
      </c>
      <c r="AU501" s="224">
        <f t="shared" si="185"/>
        <v>0</v>
      </c>
      <c r="AV501" s="224">
        <f>IFERROR(INDEX(※編集不可※選択項目!$S$3:$S$51,MATCH(BQ501,※編集不可※選択項目!$T$3:$T$51,0)),0)</f>
        <v>0</v>
      </c>
      <c r="AW501" s="224" t="str">
        <f t="shared" si="192"/>
        <v/>
      </c>
      <c r="AX501" s="224" t="str">
        <f>IF(BR501=※編集不可※選択項目!$L$3,VLOOKUP('新規登録用（本体）'!U501,※編集不可※選択項目!$P$2:$S$13,4,TRUE),AY501)</f>
        <v/>
      </c>
      <c r="AY501" s="224" t="str">
        <f>IF(BR501=※編集不可※選択項目!$L$15,VLOOKUP('新規登録用（本体）'!U501,※編集不可※選択項目!$P$14:$S$25,4,TRUE),AZ501)</f>
        <v/>
      </c>
      <c r="AZ501" s="224" t="str">
        <f>IF(BR501=※編集不可※選択項目!$L$27,VLOOKUP('新規登録用（本体）'!U501,※編集不可※選択項目!$P$26:$S$41,4,TRUE),BA501)</f>
        <v/>
      </c>
      <c r="BA501" s="224" t="str">
        <f>IF(BR501=※編集不可※選択項目!$L$43,VLOOKUP('新規登録用（本体）'!U501,※編集不可※選択項目!$P$42:$S$46,4,TRUE),BB501)</f>
        <v/>
      </c>
      <c r="BB501" s="224" t="str">
        <f>IF(BR501=※編集不可※選択項目!$L$48,VLOOKUP('新規登録用（本体）'!U501,※編集不可※選択項目!$P$47:$S$51,4,TRUE),"")</f>
        <v/>
      </c>
      <c r="BC501" s="225">
        <f>IFERROR(VLOOKUP(Y501&amp;G501&amp;H501,※編集不可※選択項目!X:Y,2,FALSE),0)</f>
        <v>0</v>
      </c>
      <c r="BD501" s="225">
        <f t="shared" si="186"/>
        <v>0</v>
      </c>
      <c r="BE501" s="225"/>
      <c r="BF501" s="225"/>
      <c r="BG501" s="225"/>
      <c r="BH501" s="225" t="str">
        <f t="shared" si="193"/>
        <v/>
      </c>
      <c r="BI501" s="226">
        <f t="shared" si="194"/>
        <v>0</v>
      </c>
      <c r="BJ501" s="226">
        <f t="shared" si="195"/>
        <v>0</v>
      </c>
      <c r="BK501" s="262">
        <f t="shared" si="189"/>
        <v>0</v>
      </c>
      <c r="BL501" s="226">
        <f t="shared" si="178"/>
        <v>0</v>
      </c>
      <c r="BM501" s="226" t="str">
        <f t="shared" si="196"/>
        <v/>
      </c>
      <c r="BN501" s="227">
        <f t="shared" si="197"/>
        <v>0</v>
      </c>
      <c r="BO501" s="227">
        <f t="shared" si="179"/>
        <v>0</v>
      </c>
      <c r="BP501" s="208" t="str">
        <f t="shared" si="180"/>
        <v>＜従来枠＞0 ＜トップ性能枠＞0</v>
      </c>
      <c r="BQ501" s="208" t="str">
        <f>'新規登録用（本体）'!G501&amp;'新規登録用（本体）'!H501&amp;'新規登録用（本体）'!I501</f>
        <v/>
      </c>
      <c r="BR501" s="126" t="str">
        <f t="shared" si="198"/>
        <v/>
      </c>
      <c r="BS501" s="208" t="str">
        <f t="shared" si="199"/>
        <v/>
      </c>
      <c r="BT501" s="227">
        <f t="shared" si="187"/>
        <v>0</v>
      </c>
    </row>
    <row r="502" spans="1:72" s="208" customFormat="1" ht="25.35" customHeight="1" x14ac:dyDescent="0.2">
      <c r="A502" s="210">
        <f t="shared" si="181"/>
        <v>491</v>
      </c>
      <c r="B502" s="171" t="str">
        <f t="shared" si="177"/>
        <v/>
      </c>
      <c r="C502" s="44"/>
      <c r="D502" s="17" t="str">
        <f t="shared" si="182"/>
        <v/>
      </c>
      <c r="E502" s="17" t="str">
        <f t="shared" si="183"/>
        <v/>
      </c>
      <c r="F502" s="97"/>
      <c r="G502" s="16"/>
      <c r="H502" s="15"/>
      <c r="I502" s="17" t="str">
        <f>IF(OR(G502="",H502="",U502=""),"",IFERROR(VLOOKUP(G502&amp;H502&amp;U502,※編集不可※選択項目!$M$3:$R$51,5,FALSE),"該当なし"))</f>
        <v/>
      </c>
      <c r="J502" s="97"/>
      <c r="K502" s="15"/>
      <c r="L502" s="248"/>
      <c r="M502" s="15"/>
      <c r="N502" s="97"/>
      <c r="O502" s="97"/>
      <c r="P502" s="97"/>
      <c r="Q502" s="97"/>
      <c r="R502" s="97"/>
      <c r="S502" s="18" t="str">
        <f t="shared" si="190"/>
        <v/>
      </c>
      <c r="T502" s="15"/>
      <c r="U502" s="15"/>
      <c r="V502" s="15"/>
      <c r="W502" s="15"/>
      <c r="X502" s="15"/>
      <c r="Y502" s="15"/>
      <c r="Z502" s="16"/>
      <c r="AA502" s="16"/>
      <c r="AB502" s="101" t="str">
        <f>IF($C502&lt;&gt;"",※編集不可※選択項目!$J$2,"")</f>
        <v/>
      </c>
      <c r="AC502" s="23"/>
      <c r="AD502" s="97"/>
      <c r="AE502" s="99"/>
      <c r="AF502" s="201" t="str">
        <f t="shared" si="188"/>
        <v>-</v>
      </c>
      <c r="AG502" s="219"/>
      <c r="AH502" s="220"/>
      <c r="AI502" s="121" t="str">
        <f t="shared" si="184"/>
        <v/>
      </c>
      <c r="AJ502" s="221"/>
      <c r="AK502" s="222"/>
      <c r="AL502" s="223"/>
      <c r="AM502" s="224">
        <f>IFERROR(INDEX(※編集不可※選択項目!$R$3:$R$51,MATCH(BQ502,※編集不可※選択項目!$T$3:$T$51,0)),0)</f>
        <v>0</v>
      </c>
      <c r="AN502" s="224" t="str">
        <f t="shared" si="191"/>
        <v/>
      </c>
      <c r="AO502" s="224" t="str">
        <f>IF(BR502=※編集不可※選択項目!$L$3,VLOOKUP('新規登録用（本体）'!U502,※編集不可※選択項目!$P$2:$R$13,3,TRUE),AP502)</f>
        <v/>
      </c>
      <c r="AP502" s="224" t="str">
        <f>IF(BR502=※編集不可※選択項目!$L$15,VLOOKUP('新規登録用（本体）'!U502,※編集不可※選択項目!$P$14:$R$25,3,TRUE),AQ502)</f>
        <v/>
      </c>
      <c r="AQ502" s="224" t="str">
        <f>IF(BR502=※編集不可※選択項目!$L$27,VLOOKUP('新規登録用（本体）'!U502,※編集不可※選択項目!$P$26:$R$41,3,TRUE),AR502)</f>
        <v/>
      </c>
      <c r="AR502" s="224" t="str">
        <f>IF(BR502=※編集不可※選択項目!$L$43,VLOOKUP('新規登録用（本体）'!U502,※編集不可※選択項目!$P$42:$R$46,3,TRUE),AS502)</f>
        <v/>
      </c>
      <c r="AS502" s="224" t="str">
        <f>IF(BR502=※編集不可※選択項目!$L$48,VLOOKUP('新規登録用（本体）'!U502,※編集不可※選択項目!$P$47:$R$51,3,TRUE),"")</f>
        <v/>
      </c>
      <c r="AT502" s="225">
        <f>IFERROR(VLOOKUP(Y502&amp;G502&amp;H502,※編集不可※選択項目!X:Y,2,FALSE),0)</f>
        <v>0</v>
      </c>
      <c r="AU502" s="224">
        <f t="shared" si="185"/>
        <v>0</v>
      </c>
      <c r="AV502" s="224">
        <f>IFERROR(INDEX(※編集不可※選択項目!$S$3:$S$51,MATCH(BQ502,※編集不可※選択項目!$T$3:$T$51,0)),0)</f>
        <v>0</v>
      </c>
      <c r="AW502" s="224" t="str">
        <f t="shared" si="192"/>
        <v/>
      </c>
      <c r="AX502" s="224" t="str">
        <f>IF(BR502=※編集不可※選択項目!$L$3,VLOOKUP('新規登録用（本体）'!U502,※編集不可※選択項目!$P$2:$S$13,4,TRUE),AY502)</f>
        <v/>
      </c>
      <c r="AY502" s="224" t="str">
        <f>IF(BR502=※編集不可※選択項目!$L$15,VLOOKUP('新規登録用（本体）'!U502,※編集不可※選択項目!$P$14:$S$25,4,TRUE),AZ502)</f>
        <v/>
      </c>
      <c r="AZ502" s="224" t="str">
        <f>IF(BR502=※編集不可※選択項目!$L$27,VLOOKUP('新規登録用（本体）'!U502,※編集不可※選択項目!$P$26:$S$41,4,TRUE),BA502)</f>
        <v/>
      </c>
      <c r="BA502" s="224" t="str">
        <f>IF(BR502=※編集不可※選択項目!$L$43,VLOOKUP('新規登録用（本体）'!U502,※編集不可※選択項目!$P$42:$S$46,4,TRUE),BB502)</f>
        <v/>
      </c>
      <c r="BB502" s="224" t="str">
        <f>IF(BR502=※編集不可※選択項目!$L$48,VLOOKUP('新規登録用（本体）'!U502,※編集不可※選択項目!$P$47:$S$51,4,TRUE),"")</f>
        <v/>
      </c>
      <c r="BC502" s="225">
        <f>IFERROR(VLOOKUP(Y502&amp;G502&amp;H502,※編集不可※選択項目!X:Y,2,FALSE),0)</f>
        <v>0</v>
      </c>
      <c r="BD502" s="225">
        <f t="shared" si="186"/>
        <v>0</v>
      </c>
      <c r="BE502" s="225"/>
      <c r="BF502" s="225"/>
      <c r="BG502" s="225"/>
      <c r="BH502" s="225" t="str">
        <f t="shared" si="193"/>
        <v/>
      </c>
      <c r="BI502" s="226">
        <f t="shared" si="194"/>
        <v>0</v>
      </c>
      <c r="BJ502" s="226">
        <f t="shared" si="195"/>
        <v>0</v>
      </c>
      <c r="BK502" s="262">
        <f t="shared" si="189"/>
        <v>0</v>
      </c>
      <c r="BL502" s="226">
        <f t="shared" si="178"/>
        <v>0</v>
      </c>
      <c r="BM502" s="226" t="str">
        <f t="shared" si="196"/>
        <v/>
      </c>
      <c r="BN502" s="227">
        <f t="shared" si="197"/>
        <v>0</v>
      </c>
      <c r="BO502" s="227">
        <f t="shared" si="179"/>
        <v>0</v>
      </c>
      <c r="BP502" s="208" t="str">
        <f t="shared" si="180"/>
        <v>＜従来枠＞0 ＜トップ性能枠＞0</v>
      </c>
      <c r="BQ502" s="208" t="str">
        <f>'新規登録用（本体）'!G502&amp;'新規登録用（本体）'!H502&amp;'新規登録用（本体）'!I502</f>
        <v/>
      </c>
      <c r="BR502" s="126" t="str">
        <f t="shared" si="198"/>
        <v/>
      </c>
      <c r="BS502" s="208" t="str">
        <f t="shared" si="199"/>
        <v/>
      </c>
      <c r="BT502" s="227">
        <f t="shared" si="187"/>
        <v>0</v>
      </c>
    </row>
    <row r="503" spans="1:72" s="208" customFormat="1" ht="25.35" customHeight="1" x14ac:dyDescent="0.2">
      <c r="A503" s="210">
        <f t="shared" si="181"/>
        <v>492</v>
      </c>
      <c r="B503" s="171" t="str">
        <f t="shared" si="177"/>
        <v/>
      </c>
      <c r="C503" s="44"/>
      <c r="D503" s="17" t="str">
        <f t="shared" si="182"/>
        <v/>
      </c>
      <c r="E503" s="17" t="str">
        <f t="shared" si="183"/>
        <v/>
      </c>
      <c r="F503" s="97"/>
      <c r="G503" s="16"/>
      <c r="H503" s="15"/>
      <c r="I503" s="17" t="str">
        <f>IF(OR(G503="",H503="",U503=""),"",IFERROR(VLOOKUP(G503&amp;H503&amp;U503,※編集不可※選択項目!$M$3:$R$51,5,FALSE),"該当なし"))</f>
        <v/>
      </c>
      <c r="J503" s="97"/>
      <c r="K503" s="15"/>
      <c r="L503" s="248"/>
      <c r="M503" s="15"/>
      <c r="N503" s="97"/>
      <c r="O503" s="97"/>
      <c r="P503" s="97"/>
      <c r="Q503" s="97"/>
      <c r="R503" s="97"/>
      <c r="S503" s="18" t="str">
        <f t="shared" si="190"/>
        <v/>
      </c>
      <c r="T503" s="15"/>
      <c r="U503" s="15"/>
      <c r="V503" s="15"/>
      <c r="W503" s="15"/>
      <c r="X503" s="15"/>
      <c r="Y503" s="15"/>
      <c r="Z503" s="16"/>
      <c r="AA503" s="16"/>
      <c r="AB503" s="101" t="str">
        <f>IF($C503&lt;&gt;"",※編集不可※選択項目!$J$2,"")</f>
        <v/>
      </c>
      <c r="AC503" s="23"/>
      <c r="AD503" s="97"/>
      <c r="AE503" s="99"/>
      <c r="AF503" s="201" t="str">
        <f t="shared" si="188"/>
        <v>-</v>
      </c>
      <c r="AG503" s="219"/>
      <c r="AH503" s="220"/>
      <c r="AI503" s="121" t="str">
        <f t="shared" si="184"/>
        <v/>
      </c>
      <c r="AJ503" s="221"/>
      <c r="AK503" s="222"/>
      <c r="AL503" s="223"/>
      <c r="AM503" s="224">
        <f>IFERROR(INDEX(※編集不可※選択項目!$R$3:$R$51,MATCH(BQ503,※編集不可※選択項目!$T$3:$T$51,0)),0)</f>
        <v>0</v>
      </c>
      <c r="AN503" s="224" t="str">
        <f t="shared" si="191"/>
        <v/>
      </c>
      <c r="AO503" s="224" t="str">
        <f>IF(BR503=※編集不可※選択項目!$L$3,VLOOKUP('新規登録用（本体）'!U503,※編集不可※選択項目!$P$2:$R$13,3,TRUE),AP503)</f>
        <v/>
      </c>
      <c r="AP503" s="224" t="str">
        <f>IF(BR503=※編集不可※選択項目!$L$15,VLOOKUP('新規登録用（本体）'!U503,※編集不可※選択項目!$P$14:$R$25,3,TRUE),AQ503)</f>
        <v/>
      </c>
      <c r="AQ503" s="224" t="str">
        <f>IF(BR503=※編集不可※選択項目!$L$27,VLOOKUP('新規登録用（本体）'!U503,※編集不可※選択項目!$P$26:$R$41,3,TRUE),AR503)</f>
        <v/>
      </c>
      <c r="AR503" s="224" t="str">
        <f>IF(BR503=※編集不可※選択項目!$L$43,VLOOKUP('新規登録用（本体）'!U503,※編集不可※選択項目!$P$42:$R$46,3,TRUE),AS503)</f>
        <v/>
      </c>
      <c r="AS503" s="224" t="str">
        <f>IF(BR503=※編集不可※選択項目!$L$48,VLOOKUP('新規登録用（本体）'!U503,※編集不可※選択項目!$P$47:$R$51,3,TRUE),"")</f>
        <v/>
      </c>
      <c r="AT503" s="225">
        <f>IFERROR(VLOOKUP(Y503&amp;G503&amp;H503,※編集不可※選択項目!X:Y,2,FALSE),0)</f>
        <v>0</v>
      </c>
      <c r="AU503" s="224">
        <f t="shared" si="185"/>
        <v>0</v>
      </c>
      <c r="AV503" s="224">
        <f>IFERROR(INDEX(※編集不可※選択項目!$S$3:$S$51,MATCH(BQ503,※編集不可※選択項目!$T$3:$T$51,0)),0)</f>
        <v>0</v>
      </c>
      <c r="AW503" s="224" t="str">
        <f t="shared" si="192"/>
        <v/>
      </c>
      <c r="AX503" s="224" t="str">
        <f>IF(BR503=※編集不可※選択項目!$L$3,VLOOKUP('新規登録用（本体）'!U503,※編集不可※選択項目!$P$2:$S$13,4,TRUE),AY503)</f>
        <v/>
      </c>
      <c r="AY503" s="224" t="str">
        <f>IF(BR503=※編集不可※選択項目!$L$15,VLOOKUP('新規登録用（本体）'!U503,※編集不可※選択項目!$P$14:$S$25,4,TRUE),AZ503)</f>
        <v/>
      </c>
      <c r="AZ503" s="224" t="str">
        <f>IF(BR503=※編集不可※選択項目!$L$27,VLOOKUP('新規登録用（本体）'!U503,※編集不可※選択項目!$P$26:$S$41,4,TRUE),BA503)</f>
        <v/>
      </c>
      <c r="BA503" s="224" t="str">
        <f>IF(BR503=※編集不可※選択項目!$L$43,VLOOKUP('新規登録用（本体）'!U503,※編集不可※選択項目!$P$42:$S$46,4,TRUE),BB503)</f>
        <v/>
      </c>
      <c r="BB503" s="224" t="str">
        <f>IF(BR503=※編集不可※選択項目!$L$48,VLOOKUP('新規登録用（本体）'!U503,※編集不可※選択項目!$P$47:$S$51,4,TRUE),"")</f>
        <v/>
      </c>
      <c r="BC503" s="225">
        <f>IFERROR(VLOOKUP(Y503&amp;G503&amp;H503,※編集不可※選択項目!X:Y,2,FALSE),0)</f>
        <v>0</v>
      </c>
      <c r="BD503" s="225">
        <f t="shared" si="186"/>
        <v>0</v>
      </c>
      <c r="BE503" s="225"/>
      <c r="BF503" s="225"/>
      <c r="BG503" s="225"/>
      <c r="BH503" s="225" t="str">
        <f t="shared" si="193"/>
        <v/>
      </c>
      <c r="BI503" s="226">
        <f t="shared" si="194"/>
        <v>0</v>
      </c>
      <c r="BJ503" s="226">
        <f t="shared" si="195"/>
        <v>0</v>
      </c>
      <c r="BK503" s="262">
        <f t="shared" si="189"/>
        <v>0</v>
      </c>
      <c r="BL503" s="226">
        <f t="shared" si="178"/>
        <v>0</v>
      </c>
      <c r="BM503" s="226" t="str">
        <f t="shared" si="196"/>
        <v/>
      </c>
      <c r="BN503" s="227">
        <f t="shared" si="197"/>
        <v>0</v>
      </c>
      <c r="BO503" s="227">
        <f t="shared" si="179"/>
        <v>0</v>
      </c>
      <c r="BP503" s="208" t="str">
        <f t="shared" si="180"/>
        <v>＜従来枠＞0 ＜トップ性能枠＞0</v>
      </c>
      <c r="BQ503" s="208" t="str">
        <f>'新規登録用（本体）'!G503&amp;'新規登録用（本体）'!H503&amp;'新規登録用（本体）'!I503</f>
        <v/>
      </c>
      <c r="BR503" s="126" t="str">
        <f t="shared" si="198"/>
        <v/>
      </c>
      <c r="BS503" s="208" t="str">
        <f t="shared" si="199"/>
        <v/>
      </c>
      <c r="BT503" s="227">
        <f t="shared" si="187"/>
        <v>0</v>
      </c>
    </row>
    <row r="504" spans="1:72" s="208" customFormat="1" ht="25.35" customHeight="1" x14ac:dyDescent="0.2">
      <c r="A504" s="210">
        <f t="shared" si="181"/>
        <v>493</v>
      </c>
      <c r="B504" s="171" t="str">
        <f t="shared" si="177"/>
        <v/>
      </c>
      <c r="C504" s="44"/>
      <c r="D504" s="17" t="str">
        <f t="shared" si="182"/>
        <v/>
      </c>
      <c r="E504" s="17" t="str">
        <f t="shared" si="183"/>
        <v/>
      </c>
      <c r="F504" s="97"/>
      <c r="G504" s="16"/>
      <c r="H504" s="15"/>
      <c r="I504" s="17" t="str">
        <f>IF(OR(G504="",H504="",U504=""),"",IFERROR(VLOOKUP(G504&amp;H504&amp;U504,※編集不可※選択項目!$M$3:$R$51,5,FALSE),"該当なし"))</f>
        <v/>
      </c>
      <c r="J504" s="97"/>
      <c r="K504" s="15"/>
      <c r="L504" s="248"/>
      <c r="M504" s="15"/>
      <c r="N504" s="97"/>
      <c r="O504" s="97"/>
      <c r="P504" s="97"/>
      <c r="Q504" s="97"/>
      <c r="R504" s="97"/>
      <c r="S504" s="18" t="str">
        <f t="shared" si="190"/>
        <v/>
      </c>
      <c r="T504" s="15"/>
      <c r="U504" s="15"/>
      <c r="V504" s="15"/>
      <c r="W504" s="15"/>
      <c r="X504" s="15"/>
      <c r="Y504" s="15"/>
      <c r="Z504" s="16"/>
      <c r="AA504" s="16"/>
      <c r="AB504" s="101" t="str">
        <f>IF($C504&lt;&gt;"",※編集不可※選択項目!$J$2,"")</f>
        <v/>
      </c>
      <c r="AC504" s="23"/>
      <c r="AD504" s="97"/>
      <c r="AE504" s="99"/>
      <c r="AF504" s="201" t="str">
        <f t="shared" si="188"/>
        <v>-</v>
      </c>
      <c r="AG504" s="219"/>
      <c r="AH504" s="220"/>
      <c r="AI504" s="121" t="str">
        <f t="shared" si="184"/>
        <v/>
      </c>
      <c r="AJ504" s="221"/>
      <c r="AK504" s="222"/>
      <c r="AL504" s="223"/>
      <c r="AM504" s="224">
        <f>IFERROR(INDEX(※編集不可※選択項目!$R$3:$R$51,MATCH(BQ504,※編集不可※選択項目!$T$3:$T$51,0)),0)</f>
        <v>0</v>
      </c>
      <c r="AN504" s="224" t="str">
        <f t="shared" si="191"/>
        <v/>
      </c>
      <c r="AO504" s="224" t="str">
        <f>IF(BR504=※編集不可※選択項目!$L$3,VLOOKUP('新規登録用（本体）'!U504,※編集不可※選択項目!$P$2:$R$13,3,TRUE),AP504)</f>
        <v/>
      </c>
      <c r="AP504" s="224" t="str">
        <f>IF(BR504=※編集不可※選択項目!$L$15,VLOOKUP('新規登録用（本体）'!U504,※編集不可※選択項目!$P$14:$R$25,3,TRUE),AQ504)</f>
        <v/>
      </c>
      <c r="AQ504" s="224" t="str">
        <f>IF(BR504=※編集不可※選択項目!$L$27,VLOOKUP('新規登録用（本体）'!U504,※編集不可※選択項目!$P$26:$R$41,3,TRUE),AR504)</f>
        <v/>
      </c>
      <c r="AR504" s="224" t="str">
        <f>IF(BR504=※編集不可※選択項目!$L$43,VLOOKUP('新規登録用（本体）'!U504,※編集不可※選択項目!$P$42:$R$46,3,TRUE),AS504)</f>
        <v/>
      </c>
      <c r="AS504" s="224" t="str">
        <f>IF(BR504=※編集不可※選択項目!$L$48,VLOOKUP('新規登録用（本体）'!U504,※編集不可※選択項目!$P$47:$R$51,3,TRUE),"")</f>
        <v/>
      </c>
      <c r="AT504" s="225">
        <f>IFERROR(VLOOKUP(Y504&amp;G504&amp;H504,※編集不可※選択項目!X:Y,2,FALSE),0)</f>
        <v>0</v>
      </c>
      <c r="AU504" s="224">
        <f t="shared" si="185"/>
        <v>0</v>
      </c>
      <c r="AV504" s="224">
        <f>IFERROR(INDEX(※編集不可※選択項目!$S$3:$S$51,MATCH(BQ504,※編集不可※選択項目!$T$3:$T$51,0)),0)</f>
        <v>0</v>
      </c>
      <c r="AW504" s="224" t="str">
        <f t="shared" si="192"/>
        <v/>
      </c>
      <c r="AX504" s="224" t="str">
        <f>IF(BR504=※編集不可※選択項目!$L$3,VLOOKUP('新規登録用（本体）'!U504,※編集不可※選択項目!$P$2:$S$13,4,TRUE),AY504)</f>
        <v/>
      </c>
      <c r="AY504" s="224" t="str">
        <f>IF(BR504=※編集不可※選択項目!$L$15,VLOOKUP('新規登録用（本体）'!U504,※編集不可※選択項目!$P$14:$S$25,4,TRUE),AZ504)</f>
        <v/>
      </c>
      <c r="AZ504" s="224" t="str">
        <f>IF(BR504=※編集不可※選択項目!$L$27,VLOOKUP('新規登録用（本体）'!U504,※編集不可※選択項目!$P$26:$S$41,4,TRUE),BA504)</f>
        <v/>
      </c>
      <c r="BA504" s="224" t="str">
        <f>IF(BR504=※編集不可※選択項目!$L$43,VLOOKUP('新規登録用（本体）'!U504,※編集不可※選択項目!$P$42:$S$46,4,TRUE),BB504)</f>
        <v/>
      </c>
      <c r="BB504" s="224" t="str">
        <f>IF(BR504=※編集不可※選択項目!$L$48,VLOOKUP('新規登録用（本体）'!U504,※編集不可※選択項目!$P$47:$S$51,4,TRUE),"")</f>
        <v/>
      </c>
      <c r="BC504" s="225">
        <f>IFERROR(VLOOKUP(Y504&amp;G504&amp;H504,※編集不可※選択項目!X:Y,2,FALSE),0)</f>
        <v>0</v>
      </c>
      <c r="BD504" s="225">
        <f t="shared" si="186"/>
        <v>0</v>
      </c>
      <c r="BE504" s="225"/>
      <c r="BF504" s="225"/>
      <c r="BG504" s="225"/>
      <c r="BH504" s="225" t="str">
        <f t="shared" si="193"/>
        <v/>
      </c>
      <c r="BI504" s="226">
        <f t="shared" si="194"/>
        <v>0</v>
      </c>
      <c r="BJ504" s="226">
        <f t="shared" si="195"/>
        <v>0</v>
      </c>
      <c r="BK504" s="262">
        <f t="shared" si="189"/>
        <v>0</v>
      </c>
      <c r="BL504" s="226">
        <f t="shared" si="178"/>
        <v>0</v>
      </c>
      <c r="BM504" s="226" t="str">
        <f t="shared" si="196"/>
        <v/>
      </c>
      <c r="BN504" s="227">
        <f t="shared" si="197"/>
        <v>0</v>
      </c>
      <c r="BO504" s="227">
        <f t="shared" si="179"/>
        <v>0</v>
      </c>
      <c r="BP504" s="208" t="str">
        <f t="shared" si="180"/>
        <v>＜従来枠＞0 ＜トップ性能枠＞0</v>
      </c>
      <c r="BQ504" s="208" t="str">
        <f>'新規登録用（本体）'!G504&amp;'新規登録用（本体）'!H504&amp;'新規登録用（本体）'!I504</f>
        <v/>
      </c>
      <c r="BR504" s="126" t="str">
        <f t="shared" si="198"/>
        <v/>
      </c>
      <c r="BS504" s="208" t="str">
        <f t="shared" si="199"/>
        <v/>
      </c>
      <c r="BT504" s="227">
        <f t="shared" si="187"/>
        <v>0</v>
      </c>
    </row>
    <row r="505" spans="1:72" s="208" customFormat="1" ht="25.35" customHeight="1" x14ac:dyDescent="0.2">
      <c r="A505" s="210">
        <f t="shared" si="181"/>
        <v>494</v>
      </c>
      <c r="B505" s="171" t="str">
        <f t="shared" si="177"/>
        <v/>
      </c>
      <c r="C505" s="44"/>
      <c r="D505" s="17" t="str">
        <f t="shared" si="182"/>
        <v/>
      </c>
      <c r="E505" s="17" t="str">
        <f t="shared" si="183"/>
        <v/>
      </c>
      <c r="F505" s="97"/>
      <c r="G505" s="16"/>
      <c r="H505" s="15"/>
      <c r="I505" s="17" t="str">
        <f>IF(OR(G505="",H505="",U505=""),"",IFERROR(VLOOKUP(G505&amp;H505&amp;U505,※編集不可※選択項目!$M$3:$R$51,5,FALSE),"該当なし"))</f>
        <v/>
      </c>
      <c r="J505" s="97"/>
      <c r="K505" s="15"/>
      <c r="L505" s="248"/>
      <c r="M505" s="15"/>
      <c r="N505" s="97"/>
      <c r="O505" s="97"/>
      <c r="P505" s="97"/>
      <c r="Q505" s="97"/>
      <c r="R505" s="97"/>
      <c r="S505" s="18" t="str">
        <f t="shared" si="190"/>
        <v/>
      </c>
      <c r="T505" s="15"/>
      <c r="U505" s="15"/>
      <c r="V505" s="15"/>
      <c r="W505" s="15"/>
      <c r="X505" s="15"/>
      <c r="Y505" s="15"/>
      <c r="Z505" s="16"/>
      <c r="AA505" s="16"/>
      <c r="AB505" s="101" t="str">
        <f>IF($C505&lt;&gt;"",※編集不可※選択項目!$J$2,"")</f>
        <v/>
      </c>
      <c r="AC505" s="23"/>
      <c r="AD505" s="97"/>
      <c r="AE505" s="99"/>
      <c r="AF505" s="201" t="str">
        <f t="shared" si="188"/>
        <v>-</v>
      </c>
      <c r="AG505" s="219"/>
      <c r="AH505" s="220"/>
      <c r="AI505" s="121" t="str">
        <f t="shared" si="184"/>
        <v/>
      </c>
      <c r="AJ505" s="221"/>
      <c r="AK505" s="222"/>
      <c r="AL505" s="223"/>
      <c r="AM505" s="224">
        <f>IFERROR(INDEX(※編集不可※選択項目!$R$3:$R$51,MATCH(BQ505,※編集不可※選択項目!$T$3:$T$51,0)),0)</f>
        <v>0</v>
      </c>
      <c r="AN505" s="224" t="str">
        <f t="shared" si="191"/>
        <v/>
      </c>
      <c r="AO505" s="224" t="str">
        <f>IF(BR505=※編集不可※選択項目!$L$3,VLOOKUP('新規登録用（本体）'!U505,※編集不可※選択項目!$P$2:$R$13,3,TRUE),AP505)</f>
        <v/>
      </c>
      <c r="AP505" s="224" t="str">
        <f>IF(BR505=※編集不可※選択項目!$L$15,VLOOKUP('新規登録用（本体）'!U505,※編集不可※選択項目!$P$14:$R$25,3,TRUE),AQ505)</f>
        <v/>
      </c>
      <c r="AQ505" s="224" t="str">
        <f>IF(BR505=※編集不可※選択項目!$L$27,VLOOKUP('新規登録用（本体）'!U505,※編集不可※選択項目!$P$26:$R$41,3,TRUE),AR505)</f>
        <v/>
      </c>
      <c r="AR505" s="224" t="str">
        <f>IF(BR505=※編集不可※選択項目!$L$43,VLOOKUP('新規登録用（本体）'!U505,※編集不可※選択項目!$P$42:$R$46,3,TRUE),AS505)</f>
        <v/>
      </c>
      <c r="AS505" s="224" t="str">
        <f>IF(BR505=※編集不可※選択項目!$L$48,VLOOKUP('新規登録用（本体）'!U505,※編集不可※選択項目!$P$47:$R$51,3,TRUE),"")</f>
        <v/>
      </c>
      <c r="AT505" s="225">
        <f>IFERROR(VLOOKUP(Y505&amp;G505&amp;H505,※編集不可※選択項目!X:Y,2,FALSE),0)</f>
        <v>0</v>
      </c>
      <c r="AU505" s="224">
        <f t="shared" si="185"/>
        <v>0</v>
      </c>
      <c r="AV505" s="224">
        <f>IFERROR(INDEX(※編集不可※選択項目!$S$3:$S$51,MATCH(BQ505,※編集不可※選択項目!$T$3:$T$51,0)),0)</f>
        <v>0</v>
      </c>
      <c r="AW505" s="224" t="str">
        <f t="shared" si="192"/>
        <v/>
      </c>
      <c r="AX505" s="224" t="str">
        <f>IF(BR505=※編集不可※選択項目!$L$3,VLOOKUP('新規登録用（本体）'!U505,※編集不可※選択項目!$P$2:$S$13,4,TRUE),AY505)</f>
        <v/>
      </c>
      <c r="AY505" s="224" t="str">
        <f>IF(BR505=※編集不可※選択項目!$L$15,VLOOKUP('新規登録用（本体）'!U505,※編集不可※選択項目!$P$14:$S$25,4,TRUE),AZ505)</f>
        <v/>
      </c>
      <c r="AZ505" s="224" t="str">
        <f>IF(BR505=※編集不可※選択項目!$L$27,VLOOKUP('新規登録用（本体）'!U505,※編集不可※選択項目!$P$26:$S$41,4,TRUE),BA505)</f>
        <v/>
      </c>
      <c r="BA505" s="224" t="str">
        <f>IF(BR505=※編集不可※選択項目!$L$43,VLOOKUP('新規登録用（本体）'!U505,※編集不可※選択項目!$P$42:$S$46,4,TRUE),BB505)</f>
        <v/>
      </c>
      <c r="BB505" s="224" t="str">
        <f>IF(BR505=※編集不可※選択項目!$L$48,VLOOKUP('新規登録用（本体）'!U505,※編集不可※選択項目!$P$47:$S$51,4,TRUE),"")</f>
        <v/>
      </c>
      <c r="BC505" s="225">
        <f>IFERROR(VLOOKUP(Y505&amp;G505&amp;H505,※編集不可※選択項目!X:Y,2,FALSE),0)</f>
        <v>0</v>
      </c>
      <c r="BD505" s="225">
        <f t="shared" si="186"/>
        <v>0</v>
      </c>
      <c r="BE505" s="225"/>
      <c r="BF505" s="225"/>
      <c r="BG505" s="225"/>
      <c r="BH505" s="225" t="str">
        <f t="shared" si="193"/>
        <v/>
      </c>
      <c r="BI505" s="226">
        <f t="shared" si="194"/>
        <v>0</v>
      </c>
      <c r="BJ505" s="226">
        <f t="shared" si="195"/>
        <v>0</v>
      </c>
      <c r="BK505" s="262">
        <f t="shared" si="189"/>
        <v>0</v>
      </c>
      <c r="BL505" s="226">
        <f t="shared" si="178"/>
        <v>0</v>
      </c>
      <c r="BM505" s="226" t="str">
        <f t="shared" si="196"/>
        <v/>
      </c>
      <c r="BN505" s="227">
        <f t="shared" si="197"/>
        <v>0</v>
      </c>
      <c r="BO505" s="227">
        <f t="shared" si="179"/>
        <v>0</v>
      </c>
      <c r="BP505" s="208" t="str">
        <f t="shared" si="180"/>
        <v>＜従来枠＞0 ＜トップ性能枠＞0</v>
      </c>
      <c r="BQ505" s="208" t="str">
        <f>'新規登録用（本体）'!G505&amp;'新規登録用（本体）'!H505&amp;'新規登録用（本体）'!I505</f>
        <v/>
      </c>
      <c r="BR505" s="126" t="str">
        <f t="shared" si="198"/>
        <v/>
      </c>
      <c r="BS505" s="208" t="str">
        <f t="shared" si="199"/>
        <v/>
      </c>
      <c r="BT505" s="227">
        <f t="shared" si="187"/>
        <v>0</v>
      </c>
    </row>
    <row r="506" spans="1:72" s="208" customFormat="1" ht="25.35" customHeight="1" x14ac:dyDescent="0.2">
      <c r="A506" s="210">
        <f t="shared" si="181"/>
        <v>495</v>
      </c>
      <c r="B506" s="171" t="str">
        <f t="shared" si="177"/>
        <v/>
      </c>
      <c r="C506" s="44"/>
      <c r="D506" s="17" t="str">
        <f t="shared" si="182"/>
        <v/>
      </c>
      <c r="E506" s="17" t="str">
        <f t="shared" si="183"/>
        <v/>
      </c>
      <c r="F506" s="97"/>
      <c r="G506" s="16"/>
      <c r="H506" s="15"/>
      <c r="I506" s="17" t="str">
        <f>IF(OR(G506="",H506="",U506=""),"",IFERROR(VLOOKUP(G506&amp;H506&amp;U506,※編集不可※選択項目!$M$3:$R$51,5,FALSE),"該当なし"))</f>
        <v/>
      </c>
      <c r="J506" s="97"/>
      <c r="K506" s="15"/>
      <c r="L506" s="248"/>
      <c r="M506" s="15"/>
      <c r="N506" s="97"/>
      <c r="O506" s="97"/>
      <c r="P506" s="97"/>
      <c r="Q506" s="97"/>
      <c r="R506" s="97"/>
      <c r="S506" s="18" t="str">
        <f t="shared" si="190"/>
        <v/>
      </c>
      <c r="T506" s="15"/>
      <c r="U506" s="15"/>
      <c r="V506" s="15"/>
      <c r="W506" s="15"/>
      <c r="X506" s="15"/>
      <c r="Y506" s="15"/>
      <c r="Z506" s="16"/>
      <c r="AA506" s="16"/>
      <c r="AB506" s="101" t="str">
        <f>IF($C506&lt;&gt;"",※編集不可※選択項目!$J$2,"")</f>
        <v/>
      </c>
      <c r="AC506" s="23"/>
      <c r="AD506" s="97"/>
      <c r="AE506" s="99"/>
      <c r="AF506" s="201" t="str">
        <f t="shared" si="188"/>
        <v>-</v>
      </c>
      <c r="AG506" s="219"/>
      <c r="AH506" s="220"/>
      <c r="AI506" s="121" t="str">
        <f t="shared" si="184"/>
        <v/>
      </c>
      <c r="AJ506" s="221"/>
      <c r="AK506" s="222"/>
      <c r="AL506" s="223"/>
      <c r="AM506" s="224">
        <f>IFERROR(INDEX(※編集不可※選択項目!$R$3:$R$51,MATCH(BQ506,※編集不可※選択項目!$T$3:$T$51,0)),0)</f>
        <v>0</v>
      </c>
      <c r="AN506" s="224" t="str">
        <f t="shared" si="191"/>
        <v/>
      </c>
      <c r="AO506" s="224" t="str">
        <f>IF(BR506=※編集不可※選択項目!$L$3,VLOOKUP('新規登録用（本体）'!U506,※編集不可※選択項目!$P$2:$R$13,3,TRUE),AP506)</f>
        <v/>
      </c>
      <c r="AP506" s="224" t="str">
        <f>IF(BR506=※編集不可※選択項目!$L$15,VLOOKUP('新規登録用（本体）'!U506,※編集不可※選択項目!$P$14:$R$25,3,TRUE),AQ506)</f>
        <v/>
      </c>
      <c r="AQ506" s="224" t="str">
        <f>IF(BR506=※編集不可※選択項目!$L$27,VLOOKUP('新規登録用（本体）'!U506,※編集不可※選択項目!$P$26:$R$41,3,TRUE),AR506)</f>
        <v/>
      </c>
      <c r="AR506" s="224" t="str">
        <f>IF(BR506=※編集不可※選択項目!$L$43,VLOOKUP('新規登録用（本体）'!U506,※編集不可※選択項目!$P$42:$R$46,3,TRUE),AS506)</f>
        <v/>
      </c>
      <c r="AS506" s="224" t="str">
        <f>IF(BR506=※編集不可※選択項目!$L$48,VLOOKUP('新規登録用（本体）'!U506,※編集不可※選択項目!$P$47:$R$51,3,TRUE),"")</f>
        <v/>
      </c>
      <c r="AT506" s="225">
        <f>IFERROR(VLOOKUP(Y506&amp;G506&amp;H506,※編集不可※選択項目!X:Y,2,FALSE),0)</f>
        <v>0</v>
      </c>
      <c r="AU506" s="224">
        <f t="shared" si="185"/>
        <v>0</v>
      </c>
      <c r="AV506" s="224">
        <f>IFERROR(INDEX(※編集不可※選択項目!$S$3:$S$51,MATCH(BQ506,※編集不可※選択項目!$T$3:$T$51,0)),0)</f>
        <v>0</v>
      </c>
      <c r="AW506" s="224" t="str">
        <f t="shared" si="192"/>
        <v/>
      </c>
      <c r="AX506" s="224" t="str">
        <f>IF(BR506=※編集不可※選択項目!$L$3,VLOOKUP('新規登録用（本体）'!U506,※編集不可※選択項目!$P$2:$S$13,4,TRUE),AY506)</f>
        <v/>
      </c>
      <c r="AY506" s="224" t="str">
        <f>IF(BR506=※編集不可※選択項目!$L$15,VLOOKUP('新規登録用（本体）'!U506,※編集不可※選択項目!$P$14:$S$25,4,TRUE),AZ506)</f>
        <v/>
      </c>
      <c r="AZ506" s="224" t="str">
        <f>IF(BR506=※編集不可※選択項目!$L$27,VLOOKUP('新規登録用（本体）'!U506,※編集不可※選択項目!$P$26:$S$41,4,TRUE),BA506)</f>
        <v/>
      </c>
      <c r="BA506" s="224" t="str">
        <f>IF(BR506=※編集不可※選択項目!$L$43,VLOOKUP('新規登録用（本体）'!U506,※編集不可※選択項目!$P$42:$S$46,4,TRUE),BB506)</f>
        <v/>
      </c>
      <c r="BB506" s="224" t="str">
        <f>IF(BR506=※編集不可※選択項目!$L$48,VLOOKUP('新規登録用（本体）'!U506,※編集不可※選択項目!$P$47:$S$51,4,TRUE),"")</f>
        <v/>
      </c>
      <c r="BC506" s="225">
        <f>IFERROR(VLOOKUP(Y506&amp;G506&amp;H506,※編集不可※選択項目!X:Y,2,FALSE),0)</f>
        <v>0</v>
      </c>
      <c r="BD506" s="225">
        <f t="shared" si="186"/>
        <v>0</v>
      </c>
      <c r="BE506" s="225"/>
      <c r="BF506" s="225"/>
      <c r="BG506" s="225"/>
      <c r="BH506" s="225" t="str">
        <f t="shared" si="193"/>
        <v/>
      </c>
      <c r="BI506" s="226">
        <f t="shared" si="194"/>
        <v>0</v>
      </c>
      <c r="BJ506" s="226">
        <f t="shared" si="195"/>
        <v>0</v>
      </c>
      <c r="BK506" s="262">
        <f t="shared" si="189"/>
        <v>0</v>
      </c>
      <c r="BL506" s="226">
        <f t="shared" si="178"/>
        <v>0</v>
      </c>
      <c r="BM506" s="226" t="str">
        <f t="shared" si="196"/>
        <v/>
      </c>
      <c r="BN506" s="227">
        <f t="shared" si="197"/>
        <v>0</v>
      </c>
      <c r="BO506" s="227">
        <f t="shared" si="179"/>
        <v>0</v>
      </c>
      <c r="BP506" s="208" t="str">
        <f t="shared" si="180"/>
        <v>＜従来枠＞0 ＜トップ性能枠＞0</v>
      </c>
      <c r="BQ506" s="208" t="str">
        <f>'新規登録用（本体）'!G506&amp;'新規登録用（本体）'!H506&amp;'新規登録用（本体）'!I506</f>
        <v/>
      </c>
      <c r="BR506" s="126" t="str">
        <f t="shared" si="198"/>
        <v/>
      </c>
      <c r="BS506" s="208" t="str">
        <f t="shared" si="199"/>
        <v/>
      </c>
      <c r="BT506" s="227">
        <f t="shared" si="187"/>
        <v>0</v>
      </c>
    </row>
    <row r="507" spans="1:72" s="208" customFormat="1" ht="25.35" customHeight="1" x14ac:dyDescent="0.2">
      <c r="A507" s="210">
        <f t="shared" si="181"/>
        <v>496</v>
      </c>
      <c r="B507" s="171" t="str">
        <f t="shared" si="177"/>
        <v/>
      </c>
      <c r="C507" s="44"/>
      <c r="D507" s="17" t="str">
        <f t="shared" si="182"/>
        <v/>
      </c>
      <c r="E507" s="17" t="str">
        <f t="shared" si="183"/>
        <v/>
      </c>
      <c r="F507" s="97"/>
      <c r="G507" s="16"/>
      <c r="H507" s="15"/>
      <c r="I507" s="17" t="str">
        <f>IF(OR(G507="",H507="",U507=""),"",IFERROR(VLOOKUP(G507&amp;H507&amp;U507,※編集不可※選択項目!$M$3:$R$51,5,FALSE),"該当なし"))</f>
        <v/>
      </c>
      <c r="J507" s="97"/>
      <c r="K507" s="15"/>
      <c r="L507" s="248"/>
      <c r="M507" s="15"/>
      <c r="N507" s="97"/>
      <c r="O507" s="97"/>
      <c r="P507" s="97"/>
      <c r="Q507" s="97"/>
      <c r="R507" s="97"/>
      <c r="S507" s="18" t="str">
        <f t="shared" si="190"/>
        <v/>
      </c>
      <c r="T507" s="15"/>
      <c r="U507" s="15"/>
      <c r="V507" s="15"/>
      <c r="W507" s="15"/>
      <c r="X507" s="15"/>
      <c r="Y507" s="15"/>
      <c r="Z507" s="16"/>
      <c r="AA507" s="16"/>
      <c r="AB507" s="101" t="str">
        <f>IF($C507&lt;&gt;"",※編集不可※選択項目!$J$2,"")</f>
        <v/>
      </c>
      <c r="AC507" s="23"/>
      <c r="AD507" s="97"/>
      <c r="AE507" s="99"/>
      <c r="AF507" s="201" t="str">
        <f t="shared" si="188"/>
        <v>-</v>
      </c>
      <c r="AG507" s="219"/>
      <c r="AH507" s="220"/>
      <c r="AI507" s="121" t="str">
        <f t="shared" si="184"/>
        <v/>
      </c>
      <c r="AJ507" s="221"/>
      <c r="AK507" s="222"/>
      <c r="AL507" s="223"/>
      <c r="AM507" s="224">
        <f>IFERROR(INDEX(※編集不可※選択項目!$R$3:$R$51,MATCH(BQ507,※編集不可※選択項目!$T$3:$T$51,0)),0)</f>
        <v>0</v>
      </c>
      <c r="AN507" s="224" t="str">
        <f t="shared" si="191"/>
        <v/>
      </c>
      <c r="AO507" s="224" t="str">
        <f>IF(BR507=※編集不可※選択項目!$L$3,VLOOKUP('新規登録用（本体）'!U507,※編集不可※選択項目!$P$2:$R$13,3,TRUE),AP507)</f>
        <v/>
      </c>
      <c r="AP507" s="224" t="str">
        <f>IF(BR507=※編集不可※選択項目!$L$15,VLOOKUP('新規登録用（本体）'!U507,※編集不可※選択項目!$P$14:$R$25,3,TRUE),AQ507)</f>
        <v/>
      </c>
      <c r="AQ507" s="224" t="str">
        <f>IF(BR507=※編集不可※選択項目!$L$27,VLOOKUP('新規登録用（本体）'!U507,※編集不可※選択項目!$P$26:$R$41,3,TRUE),AR507)</f>
        <v/>
      </c>
      <c r="AR507" s="224" t="str">
        <f>IF(BR507=※編集不可※選択項目!$L$43,VLOOKUP('新規登録用（本体）'!U507,※編集不可※選択項目!$P$42:$R$46,3,TRUE),AS507)</f>
        <v/>
      </c>
      <c r="AS507" s="224" t="str">
        <f>IF(BR507=※編集不可※選択項目!$L$48,VLOOKUP('新規登録用（本体）'!U507,※編集不可※選択項目!$P$47:$R$51,3,TRUE),"")</f>
        <v/>
      </c>
      <c r="AT507" s="225">
        <f>IFERROR(VLOOKUP(Y507&amp;G507&amp;H507,※編集不可※選択項目!X:Y,2,FALSE),0)</f>
        <v>0</v>
      </c>
      <c r="AU507" s="224">
        <f t="shared" si="185"/>
        <v>0</v>
      </c>
      <c r="AV507" s="224">
        <f>IFERROR(INDEX(※編集不可※選択項目!$S$3:$S$51,MATCH(BQ507,※編集不可※選択項目!$T$3:$T$51,0)),0)</f>
        <v>0</v>
      </c>
      <c r="AW507" s="224" t="str">
        <f t="shared" si="192"/>
        <v/>
      </c>
      <c r="AX507" s="224" t="str">
        <f>IF(BR507=※編集不可※選択項目!$L$3,VLOOKUP('新規登録用（本体）'!U507,※編集不可※選択項目!$P$2:$S$13,4,TRUE),AY507)</f>
        <v/>
      </c>
      <c r="AY507" s="224" t="str">
        <f>IF(BR507=※編集不可※選択項目!$L$15,VLOOKUP('新規登録用（本体）'!U507,※編集不可※選択項目!$P$14:$S$25,4,TRUE),AZ507)</f>
        <v/>
      </c>
      <c r="AZ507" s="224" t="str">
        <f>IF(BR507=※編集不可※選択項目!$L$27,VLOOKUP('新規登録用（本体）'!U507,※編集不可※選択項目!$P$26:$S$41,4,TRUE),BA507)</f>
        <v/>
      </c>
      <c r="BA507" s="224" t="str">
        <f>IF(BR507=※編集不可※選択項目!$L$43,VLOOKUP('新規登録用（本体）'!U507,※編集不可※選択項目!$P$42:$S$46,4,TRUE),BB507)</f>
        <v/>
      </c>
      <c r="BB507" s="224" t="str">
        <f>IF(BR507=※編集不可※選択項目!$L$48,VLOOKUP('新規登録用（本体）'!U507,※編集不可※選択項目!$P$47:$S$51,4,TRUE),"")</f>
        <v/>
      </c>
      <c r="BC507" s="225">
        <f>IFERROR(VLOOKUP(Y507&amp;G507&amp;H507,※編集不可※選択項目!X:Y,2,FALSE),0)</f>
        <v>0</v>
      </c>
      <c r="BD507" s="225">
        <f t="shared" si="186"/>
        <v>0</v>
      </c>
      <c r="BE507" s="225"/>
      <c r="BF507" s="225"/>
      <c r="BG507" s="225"/>
      <c r="BH507" s="225" t="str">
        <f t="shared" si="193"/>
        <v/>
      </c>
      <c r="BI507" s="226">
        <f t="shared" si="194"/>
        <v>0</v>
      </c>
      <c r="BJ507" s="226">
        <f t="shared" si="195"/>
        <v>0</v>
      </c>
      <c r="BK507" s="262">
        <f t="shared" si="189"/>
        <v>0</v>
      </c>
      <c r="BL507" s="226">
        <f t="shared" si="178"/>
        <v>0</v>
      </c>
      <c r="BM507" s="226" t="str">
        <f t="shared" si="196"/>
        <v/>
      </c>
      <c r="BN507" s="227">
        <f t="shared" si="197"/>
        <v>0</v>
      </c>
      <c r="BO507" s="227">
        <f t="shared" si="179"/>
        <v>0</v>
      </c>
      <c r="BP507" s="208" t="str">
        <f t="shared" si="180"/>
        <v>＜従来枠＞0 ＜トップ性能枠＞0</v>
      </c>
      <c r="BQ507" s="208" t="str">
        <f>'新規登録用（本体）'!G507&amp;'新規登録用（本体）'!H507&amp;'新規登録用（本体）'!I507</f>
        <v/>
      </c>
      <c r="BR507" s="126" t="str">
        <f t="shared" si="198"/>
        <v/>
      </c>
      <c r="BS507" s="208" t="str">
        <f t="shared" si="199"/>
        <v/>
      </c>
      <c r="BT507" s="227">
        <f t="shared" si="187"/>
        <v>0</v>
      </c>
    </row>
    <row r="508" spans="1:72" s="208" customFormat="1" ht="25.35" customHeight="1" x14ac:dyDescent="0.2">
      <c r="A508" s="210">
        <f t="shared" si="181"/>
        <v>497</v>
      </c>
      <c r="B508" s="171" t="str">
        <f t="shared" si="177"/>
        <v/>
      </c>
      <c r="C508" s="44"/>
      <c r="D508" s="17" t="str">
        <f t="shared" si="182"/>
        <v/>
      </c>
      <c r="E508" s="17" t="str">
        <f t="shared" si="183"/>
        <v/>
      </c>
      <c r="F508" s="97"/>
      <c r="G508" s="16"/>
      <c r="H508" s="15"/>
      <c r="I508" s="17" t="str">
        <f>IF(OR(G508="",H508="",U508=""),"",IFERROR(VLOOKUP(G508&amp;H508&amp;U508,※編集不可※選択項目!$M$3:$R$51,5,FALSE),"該当なし"))</f>
        <v/>
      </c>
      <c r="J508" s="97"/>
      <c r="K508" s="15"/>
      <c r="L508" s="248"/>
      <c r="M508" s="15"/>
      <c r="N508" s="97"/>
      <c r="O508" s="97"/>
      <c r="P508" s="97"/>
      <c r="Q508" s="97"/>
      <c r="R508" s="97"/>
      <c r="S508" s="18" t="str">
        <f t="shared" si="190"/>
        <v/>
      </c>
      <c r="T508" s="15"/>
      <c r="U508" s="15"/>
      <c r="V508" s="15"/>
      <c r="W508" s="15"/>
      <c r="X508" s="15"/>
      <c r="Y508" s="15"/>
      <c r="Z508" s="16"/>
      <c r="AA508" s="16"/>
      <c r="AB508" s="101" t="str">
        <f>IF($C508&lt;&gt;"",※編集不可※選択項目!$J$2,"")</f>
        <v/>
      </c>
      <c r="AC508" s="23"/>
      <c r="AD508" s="97"/>
      <c r="AE508" s="99"/>
      <c r="AF508" s="201" t="str">
        <f t="shared" si="188"/>
        <v>-</v>
      </c>
      <c r="AG508" s="219"/>
      <c r="AH508" s="220"/>
      <c r="AI508" s="121" t="str">
        <f t="shared" si="184"/>
        <v/>
      </c>
      <c r="AJ508" s="221"/>
      <c r="AK508" s="222"/>
      <c r="AL508" s="223"/>
      <c r="AM508" s="224">
        <f>IFERROR(INDEX(※編集不可※選択項目!$R$3:$R$51,MATCH(BQ508,※編集不可※選択項目!$T$3:$T$51,0)),0)</f>
        <v>0</v>
      </c>
      <c r="AN508" s="224" t="str">
        <f t="shared" si="191"/>
        <v/>
      </c>
      <c r="AO508" s="224" t="str">
        <f>IF(BR508=※編集不可※選択項目!$L$3,VLOOKUP('新規登録用（本体）'!U508,※編集不可※選択項目!$P$2:$R$13,3,TRUE),AP508)</f>
        <v/>
      </c>
      <c r="AP508" s="224" t="str">
        <f>IF(BR508=※編集不可※選択項目!$L$15,VLOOKUP('新規登録用（本体）'!U508,※編集不可※選択項目!$P$14:$R$25,3,TRUE),AQ508)</f>
        <v/>
      </c>
      <c r="AQ508" s="224" t="str">
        <f>IF(BR508=※編集不可※選択項目!$L$27,VLOOKUP('新規登録用（本体）'!U508,※編集不可※選択項目!$P$26:$R$41,3,TRUE),AR508)</f>
        <v/>
      </c>
      <c r="AR508" s="224" t="str">
        <f>IF(BR508=※編集不可※選択項目!$L$43,VLOOKUP('新規登録用（本体）'!U508,※編集不可※選択項目!$P$42:$R$46,3,TRUE),AS508)</f>
        <v/>
      </c>
      <c r="AS508" s="224" t="str">
        <f>IF(BR508=※編集不可※選択項目!$L$48,VLOOKUP('新規登録用（本体）'!U508,※編集不可※選択項目!$P$47:$R$51,3,TRUE),"")</f>
        <v/>
      </c>
      <c r="AT508" s="225">
        <f>IFERROR(VLOOKUP(Y508&amp;G508&amp;H508,※編集不可※選択項目!X:Y,2,FALSE),0)</f>
        <v>0</v>
      </c>
      <c r="AU508" s="224">
        <f t="shared" si="185"/>
        <v>0</v>
      </c>
      <c r="AV508" s="224">
        <f>IFERROR(INDEX(※編集不可※選択項目!$S$3:$S$51,MATCH(BQ508,※編集不可※選択項目!$T$3:$T$51,0)),0)</f>
        <v>0</v>
      </c>
      <c r="AW508" s="224" t="str">
        <f t="shared" si="192"/>
        <v/>
      </c>
      <c r="AX508" s="224" t="str">
        <f>IF(BR508=※編集不可※選択項目!$L$3,VLOOKUP('新規登録用（本体）'!U508,※編集不可※選択項目!$P$2:$S$13,4,TRUE),AY508)</f>
        <v/>
      </c>
      <c r="AY508" s="224" t="str">
        <f>IF(BR508=※編集不可※選択項目!$L$15,VLOOKUP('新規登録用（本体）'!U508,※編集不可※選択項目!$P$14:$S$25,4,TRUE),AZ508)</f>
        <v/>
      </c>
      <c r="AZ508" s="224" t="str">
        <f>IF(BR508=※編集不可※選択項目!$L$27,VLOOKUP('新規登録用（本体）'!U508,※編集不可※選択項目!$P$26:$S$41,4,TRUE),BA508)</f>
        <v/>
      </c>
      <c r="BA508" s="224" t="str">
        <f>IF(BR508=※編集不可※選択項目!$L$43,VLOOKUP('新規登録用（本体）'!U508,※編集不可※選択項目!$P$42:$S$46,4,TRUE),BB508)</f>
        <v/>
      </c>
      <c r="BB508" s="224" t="str">
        <f>IF(BR508=※編集不可※選択項目!$L$48,VLOOKUP('新規登録用（本体）'!U508,※編集不可※選択項目!$P$47:$S$51,4,TRUE),"")</f>
        <v/>
      </c>
      <c r="BC508" s="225">
        <f>IFERROR(VLOOKUP(Y508&amp;G508&amp;H508,※編集不可※選択項目!X:Y,2,FALSE),0)</f>
        <v>0</v>
      </c>
      <c r="BD508" s="225">
        <f t="shared" si="186"/>
        <v>0</v>
      </c>
      <c r="BE508" s="225"/>
      <c r="BF508" s="225"/>
      <c r="BG508" s="225"/>
      <c r="BH508" s="225" t="str">
        <f t="shared" si="193"/>
        <v/>
      </c>
      <c r="BI508" s="226">
        <f t="shared" si="194"/>
        <v>0</v>
      </c>
      <c r="BJ508" s="226">
        <f t="shared" si="195"/>
        <v>0</v>
      </c>
      <c r="BK508" s="262">
        <f t="shared" si="189"/>
        <v>0</v>
      </c>
      <c r="BL508" s="226">
        <f t="shared" si="178"/>
        <v>0</v>
      </c>
      <c r="BM508" s="226" t="str">
        <f t="shared" si="196"/>
        <v/>
      </c>
      <c r="BN508" s="227">
        <f t="shared" si="197"/>
        <v>0</v>
      </c>
      <c r="BO508" s="227">
        <f t="shared" si="179"/>
        <v>0</v>
      </c>
      <c r="BP508" s="208" t="str">
        <f t="shared" si="180"/>
        <v>＜従来枠＞0 ＜トップ性能枠＞0</v>
      </c>
      <c r="BQ508" s="208" t="str">
        <f>'新規登録用（本体）'!G508&amp;'新規登録用（本体）'!H508&amp;'新規登録用（本体）'!I508</f>
        <v/>
      </c>
      <c r="BR508" s="126" t="str">
        <f t="shared" si="198"/>
        <v/>
      </c>
      <c r="BS508" s="208" t="str">
        <f t="shared" si="199"/>
        <v/>
      </c>
      <c r="BT508" s="227">
        <f t="shared" si="187"/>
        <v>0</v>
      </c>
    </row>
    <row r="509" spans="1:72" s="208" customFormat="1" ht="25.35" customHeight="1" x14ac:dyDescent="0.2">
      <c r="A509" s="210">
        <f t="shared" si="181"/>
        <v>498</v>
      </c>
      <c r="B509" s="171" t="str">
        <f t="shared" si="177"/>
        <v/>
      </c>
      <c r="C509" s="44"/>
      <c r="D509" s="17" t="str">
        <f t="shared" si="182"/>
        <v/>
      </c>
      <c r="E509" s="17" t="str">
        <f t="shared" si="183"/>
        <v/>
      </c>
      <c r="F509" s="97"/>
      <c r="G509" s="16"/>
      <c r="H509" s="15"/>
      <c r="I509" s="17" t="str">
        <f>IF(OR(G509="",H509="",U509=""),"",IFERROR(VLOOKUP(G509&amp;H509&amp;U509,※編集不可※選択項目!$M$3:$R$51,5,FALSE),"該当なし"))</f>
        <v/>
      </c>
      <c r="J509" s="97"/>
      <c r="K509" s="15"/>
      <c r="L509" s="248"/>
      <c r="M509" s="15"/>
      <c r="N509" s="97"/>
      <c r="O509" s="97"/>
      <c r="P509" s="97"/>
      <c r="Q509" s="97"/>
      <c r="R509" s="97"/>
      <c r="S509" s="18" t="str">
        <f t="shared" si="190"/>
        <v/>
      </c>
      <c r="T509" s="15"/>
      <c r="U509" s="15"/>
      <c r="V509" s="15"/>
      <c r="W509" s="15"/>
      <c r="X509" s="15"/>
      <c r="Y509" s="15"/>
      <c r="Z509" s="16"/>
      <c r="AA509" s="16"/>
      <c r="AB509" s="101" t="str">
        <f>IF($C509&lt;&gt;"",※編集不可※選択項目!$J$2,"")</f>
        <v/>
      </c>
      <c r="AC509" s="23"/>
      <c r="AD509" s="97"/>
      <c r="AE509" s="99"/>
      <c r="AF509" s="201" t="str">
        <f t="shared" si="188"/>
        <v>-</v>
      </c>
      <c r="AG509" s="219"/>
      <c r="AH509" s="220"/>
      <c r="AI509" s="121" t="str">
        <f t="shared" si="184"/>
        <v/>
      </c>
      <c r="AJ509" s="221"/>
      <c r="AK509" s="222"/>
      <c r="AL509" s="223"/>
      <c r="AM509" s="224">
        <f>IFERROR(INDEX(※編集不可※選択項目!$R$3:$R$51,MATCH(BQ509,※編集不可※選択項目!$T$3:$T$51,0)),0)</f>
        <v>0</v>
      </c>
      <c r="AN509" s="224" t="str">
        <f t="shared" si="191"/>
        <v/>
      </c>
      <c r="AO509" s="224" t="str">
        <f>IF(BR509=※編集不可※選択項目!$L$3,VLOOKUP('新規登録用（本体）'!U509,※編集不可※選択項目!$P$2:$R$13,3,TRUE),AP509)</f>
        <v/>
      </c>
      <c r="AP509" s="224" t="str">
        <f>IF(BR509=※編集不可※選択項目!$L$15,VLOOKUP('新規登録用（本体）'!U509,※編集不可※選択項目!$P$14:$R$25,3,TRUE),AQ509)</f>
        <v/>
      </c>
      <c r="AQ509" s="224" t="str">
        <f>IF(BR509=※編集不可※選択項目!$L$27,VLOOKUP('新規登録用（本体）'!U509,※編集不可※選択項目!$P$26:$R$41,3,TRUE),AR509)</f>
        <v/>
      </c>
      <c r="AR509" s="224" t="str">
        <f>IF(BR509=※編集不可※選択項目!$L$43,VLOOKUP('新規登録用（本体）'!U509,※編集不可※選択項目!$P$42:$R$46,3,TRUE),AS509)</f>
        <v/>
      </c>
      <c r="AS509" s="224" t="str">
        <f>IF(BR509=※編集不可※選択項目!$L$48,VLOOKUP('新規登録用（本体）'!U509,※編集不可※選択項目!$P$47:$R$51,3,TRUE),"")</f>
        <v/>
      </c>
      <c r="AT509" s="225">
        <f>IFERROR(VLOOKUP(Y509&amp;G509&amp;H509,※編集不可※選択項目!X:Y,2,FALSE),0)</f>
        <v>0</v>
      </c>
      <c r="AU509" s="224">
        <f t="shared" si="185"/>
        <v>0</v>
      </c>
      <c r="AV509" s="224">
        <f>IFERROR(INDEX(※編集不可※選択項目!$S$3:$S$51,MATCH(BQ509,※編集不可※選択項目!$T$3:$T$51,0)),0)</f>
        <v>0</v>
      </c>
      <c r="AW509" s="224" t="str">
        <f t="shared" si="192"/>
        <v/>
      </c>
      <c r="AX509" s="224" t="str">
        <f>IF(BR509=※編集不可※選択項目!$L$3,VLOOKUP('新規登録用（本体）'!U509,※編集不可※選択項目!$P$2:$S$13,4,TRUE),AY509)</f>
        <v/>
      </c>
      <c r="AY509" s="224" t="str">
        <f>IF(BR509=※編集不可※選択項目!$L$15,VLOOKUP('新規登録用（本体）'!U509,※編集不可※選択項目!$P$14:$S$25,4,TRUE),AZ509)</f>
        <v/>
      </c>
      <c r="AZ509" s="224" t="str">
        <f>IF(BR509=※編集不可※選択項目!$L$27,VLOOKUP('新規登録用（本体）'!U509,※編集不可※選択項目!$P$26:$S$41,4,TRUE),BA509)</f>
        <v/>
      </c>
      <c r="BA509" s="224" t="str">
        <f>IF(BR509=※編集不可※選択項目!$L$43,VLOOKUP('新規登録用（本体）'!U509,※編集不可※選択項目!$P$42:$S$46,4,TRUE),BB509)</f>
        <v/>
      </c>
      <c r="BB509" s="224" t="str">
        <f>IF(BR509=※編集不可※選択項目!$L$48,VLOOKUP('新規登録用（本体）'!U509,※編集不可※選択項目!$P$47:$S$51,4,TRUE),"")</f>
        <v/>
      </c>
      <c r="BC509" s="225">
        <f>IFERROR(VLOOKUP(Y509&amp;G509&amp;H509,※編集不可※選択項目!X:Y,2,FALSE),0)</f>
        <v>0</v>
      </c>
      <c r="BD509" s="225">
        <f t="shared" si="186"/>
        <v>0</v>
      </c>
      <c r="BE509" s="225"/>
      <c r="BF509" s="225"/>
      <c r="BG509" s="225"/>
      <c r="BH509" s="225" t="str">
        <f t="shared" si="193"/>
        <v/>
      </c>
      <c r="BI509" s="226">
        <f t="shared" si="194"/>
        <v>0</v>
      </c>
      <c r="BJ509" s="226">
        <f t="shared" si="195"/>
        <v>0</v>
      </c>
      <c r="BK509" s="262">
        <f t="shared" si="189"/>
        <v>0</v>
      </c>
      <c r="BL509" s="226">
        <f t="shared" si="178"/>
        <v>0</v>
      </c>
      <c r="BM509" s="226" t="str">
        <f t="shared" si="196"/>
        <v/>
      </c>
      <c r="BN509" s="227">
        <f t="shared" si="197"/>
        <v>0</v>
      </c>
      <c r="BO509" s="227">
        <f t="shared" si="179"/>
        <v>0</v>
      </c>
      <c r="BP509" s="208" t="str">
        <f t="shared" si="180"/>
        <v>＜従来枠＞0 ＜トップ性能枠＞0</v>
      </c>
      <c r="BQ509" s="208" t="str">
        <f>'新規登録用（本体）'!G509&amp;'新規登録用（本体）'!H509&amp;'新規登録用（本体）'!I509</f>
        <v/>
      </c>
      <c r="BR509" s="126" t="str">
        <f t="shared" si="198"/>
        <v/>
      </c>
      <c r="BS509" s="208" t="str">
        <f t="shared" si="199"/>
        <v/>
      </c>
      <c r="BT509" s="227">
        <f t="shared" si="187"/>
        <v>0</v>
      </c>
    </row>
    <row r="510" spans="1:72" s="208" customFormat="1" ht="25.35" customHeight="1" x14ac:dyDescent="0.2">
      <c r="A510" s="210">
        <f t="shared" si="181"/>
        <v>499</v>
      </c>
      <c r="B510" s="171" t="str">
        <f t="shared" si="177"/>
        <v/>
      </c>
      <c r="C510" s="44"/>
      <c r="D510" s="17" t="str">
        <f t="shared" si="182"/>
        <v/>
      </c>
      <c r="E510" s="17" t="str">
        <f t="shared" si="183"/>
        <v/>
      </c>
      <c r="F510" s="97"/>
      <c r="G510" s="16"/>
      <c r="H510" s="15"/>
      <c r="I510" s="17" t="str">
        <f>IF(OR(G510="",H510="",U510=""),"",IFERROR(VLOOKUP(G510&amp;H510&amp;U510,※編集不可※選択項目!$M$3:$R$51,5,FALSE),"該当なし"))</f>
        <v/>
      </c>
      <c r="J510" s="97"/>
      <c r="K510" s="15"/>
      <c r="L510" s="248"/>
      <c r="M510" s="15"/>
      <c r="N510" s="97"/>
      <c r="O510" s="97"/>
      <c r="P510" s="97"/>
      <c r="Q510" s="97"/>
      <c r="R510" s="97"/>
      <c r="S510" s="18" t="str">
        <f t="shared" si="190"/>
        <v/>
      </c>
      <c r="T510" s="15"/>
      <c r="U510" s="15"/>
      <c r="V510" s="15"/>
      <c r="W510" s="15"/>
      <c r="X510" s="15"/>
      <c r="Y510" s="15"/>
      <c r="Z510" s="16"/>
      <c r="AA510" s="16"/>
      <c r="AB510" s="101" t="str">
        <f>IF($C510&lt;&gt;"",※編集不可※選択項目!$J$2,"")</f>
        <v/>
      </c>
      <c r="AC510" s="23"/>
      <c r="AD510" s="97"/>
      <c r="AE510" s="99"/>
      <c r="AF510" s="201" t="str">
        <f t="shared" si="188"/>
        <v>-</v>
      </c>
      <c r="AG510" s="219"/>
      <c r="AH510" s="220"/>
      <c r="AI510" s="121" t="str">
        <f t="shared" si="184"/>
        <v/>
      </c>
      <c r="AJ510" s="221"/>
      <c r="AK510" s="222"/>
      <c r="AL510" s="223"/>
      <c r="AM510" s="224">
        <f>IFERROR(INDEX(※編集不可※選択項目!$R$3:$R$51,MATCH(BQ510,※編集不可※選択項目!$T$3:$T$51,0)),0)</f>
        <v>0</v>
      </c>
      <c r="AN510" s="224" t="str">
        <f t="shared" si="191"/>
        <v/>
      </c>
      <c r="AO510" s="224" t="str">
        <f>IF(BR510=※編集不可※選択項目!$L$3,VLOOKUP('新規登録用（本体）'!U510,※編集不可※選択項目!$P$2:$R$13,3,TRUE),AP510)</f>
        <v/>
      </c>
      <c r="AP510" s="224" t="str">
        <f>IF(BR510=※編集不可※選択項目!$L$15,VLOOKUP('新規登録用（本体）'!U510,※編集不可※選択項目!$P$14:$R$25,3,TRUE),AQ510)</f>
        <v/>
      </c>
      <c r="AQ510" s="224" t="str">
        <f>IF(BR510=※編集不可※選択項目!$L$27,VLOOKUP('新規登録用（本体）'!U510,※編集不可※選択項目!$P$26:$R$41,3,TRUE),AR510)</f>
        <v/>
      </c>
      <c r="AR510" s="224" t="str">
        <f>IF(BR510=※編集不可※選択項目!$L$43,VLOOKUP('新規登録用（本体）'!U510,※編集不可※選択項目!$P$42:$R$46,3,TRUE),AS510)</f>
        <v/>
      </c>
      <c r="AS510" s="224" t="str">
        <f>IF(BR510=※編集不可※選択項目!$L$48,VLOOKUP('新規登録用（本体）'!U510,※編集不可※選択項目!$P$47:$R$51,3,TRUE),"")</f>
        <v/>
      </c>
      <c r="AT510" s="225">
        <f>IFERROR(VLOOKUP(Y510&amp;G510&amp;H510,※編集不可※選択項目!X:Y,2,FALSE),0)</f>
        <v>0</v>
      </c>
      <c r="AU510" s="224">
        <f t="shared" si="185"/>
        <v>0</v>
      </c>
      <c r="AV510" s="224">
        <f>IFERROR(INDEX(※編集不可※選択項目!$S$3:$S$51,MATCH(BQ510,※編集不可※選択項目!$T$3:$T$51,0)),0)</f>
        <v>0</v>
      </c>
      <c r="AW510" s="224" t="str">
        <f t="shared" si="192"/>
        <v/>
      </c>
      <c r="AX510" s="224" t="str">
        <f>IF(BR510=※編集不可※選択項目!$L$3,VLOOKUP('新規登録用（本体）'!U510,※編集不可※選択項目!$P$2:$S$13,4,TRUE),AY510)</f>
        <v/>
      </c>
      <c r="AY510" s="224" t="str">
        <f>IF(BR510=※編集不可※選択項目!$L$15,VLOOKUP('新規登録用（本体）'!U510,※編集不可※選択項目!$P$14:$S$25,4,TRUE),AZ510)</f>
        <v/>
      </c>
      <c r="AZ510" s="224" t="str">
        <f>IF(BR510=※編集不可※選択項目!$L$27,VLOOKUP('新規登録用（本体）'!U510,※編集不可※選択項目!$P$26:$S$41,4,TRUE),BA510)</f>
        <v/>
      </c>
      <c r="BA510" s="224" t="str">
        <f>IF(BR510=※編集不可※選択項目!$L$43,VLOOKUP('新規登録用（本体）'!U510,※編集不可※選択項目!$P$42:$S$46,4,TRUE),BB510)</f>
        <v/>
      </c>
      <c r="BB510" s="224" t="str">
        <f>IF(BR510=※編集不可※選択項目!$L$48,VLOOKUP('新規登録用（本体）'!U510,※編集不可※選択項目!$P$47:$S$51,4,TRUE),"")</f>
        <v/>
      </c>
      <c r="BC510" s="225">
        <f>IFERROR(VLOOKUP(Y510&amp;G510&amp;H510,※編集不可※選択項目!X:Y,2,FALSE),0)</f>
        <v>0</v>
      </c>
      <c r="BD510" s="225">
        <f t="shared" si="186"/>
        <v>0</v>
      </c>
      <c r="BE510" s="225"/>
      <c r="BF510" s="225"/>
      <c r="BG510" s="225"/>
      <c r="BH510" s="225" t="str">
        <f t="shared" si="193"/>
        <v/>
      </c>
      <c r="BI510" s="226">
        <f t="shared" si="194"/>
        <v>0</v>
      </c>
      <c r="BJ510" s="226">
        <f t="shared" si="195"/>
        <v>0</v>
      </c>
      <c r="BK510" s="262">
        <f t="shared" si="189"/>
        <v>0</v>
      </c>
      <c r="BL510" s="226">
        <f t="shared" si="178"/>
        <v>0</v>
      </c>
      <c r="BM510" s="226" t="str">
        <f t="shared" si="196"/>
        <v/>
      </c>
      <c r="BN510" s="227">
        <f t="shared" si="197"/>
        <v>0</v>
      </c>
      <c r="BO510" s="227">
        <f t="shared" si="179"/>
        <v>0</v>
      </c>
      <c r="BP510" s="208" t="str">
        <f t="shared" si="180"/>
        <v>＜従来枠＞0 ＜トップ性能枠＞0</v>
      </c>
      <c r="BQ510" s="208" t="str">
        <f>'新規登録用（本体）'!G510&amp;'新規登録用（本体）'!H510&amp;'新規登録用（本体）'!I510</f>
        <v/>
      </c>
      <c r="BR510" s="126" t="str">
        <f t="shared" si="198"/>
        <v/>
      </c>
      <c r="BS510" s="208" t="str">
        <f t="shared" si="199"/>
        <v/>
      </c>
      <c r="BT510" s="227">
        <f t="shared" si="187"/>
        <v>0</v>
      </c>
    </row>
    <row r="511" spans="1:72" s="208" customFormat="1" ht="25.35" customHeight="1" x14ac:dyDescent="0.2">
      <c r="A511" s="210">
        <f t="shared" si="181"/>
        <v>500</v>
      </c>
      <c r="B511" s="171" t="str">
        <f t="shared" si="177"/>
        <v/>
      </c>
      <c r="C511" s="44"/>
      <c r="D511" s="17" t="str">
        <f t="shared" si="182"/>
        <v/>
      </c>
      <c r="E511" s="17" t="str">
        <f t="shared" si="183"/>
        <v/>
      </c>
      <c r="F511" s="97"/>
      <c r="G511" s="16"/>
      <c r="H511" s="15"/>
      <c r="I511" s="17" t="str">
        <f>IF(OR(G511="",H511="",U511=""),"",IFERROR(VLOOKUP(G511&amp;H511&amp;U511,※編集不可※選択項目!$M$3:$R$51,5,FALSE),"該当なし"))</f>
        <v/>
      </c>
      <c r="J511" s="97"/>
      <c r="K511" s="15"/>
      <c r="L511" s="248"/>
      <c r="M511" s="15"/>
      <c r="N511" s="97"/>
      <c r="O511" s="97"/>
      <c r="P511" s="97"/>
      <c r="Q511" s="97"/>
      <c r="R511" s="97"/>
      <c r="S511" s="18" t="str">
        <f t="shared" si="190"/>
        <v/>
      </c>
      <c r="T511" s="15"/>
      <c r="U511" s="15"/>
      <c r="V511" s="15"/>
      <c r="W511" s="15"/>
      <c r="X511" s="15"/>
      <c r="Y511" s="15"/>
      <c r="Z511" s="16"/>
      <c r="AA511" s="16"/>
      <c r="AB511" s="101" t="str">
        <f>IF($C511&lt;&gt;"",※編集不可※選択項目!$J$2,"")</f>
        <v/>
      </c>
      <c r="AC511" s="23"/>
      <c r="AD511" s="97"/>
      <c r="AE511" s="99"/>
      <c r="AF511" s="201" t="str">
        <f t="shared" si="188"/>
        <v>-</v>
      </c>
      <c r="AG511" s="219"/>
      <c r="AH511" s="220"/>
      <c r="AI511" s="121" t="str">
        <f t="shared" si="184"/>
        <v/>
      </c>
      <c r="AJ511" s="221"/>
      <c r="AK511" s="222"/>
      <c r="AL511" s="223"/>
      <c r="AM511" s="224">
        <f>IFERROR(INDEX(※編集不可※選択項目!$R$3:$R$51,MATCH(BQ511,※編集不可※選択項目!$T$3:$T$51,0)),0)</f>
        <v>0</v>
      </c>
      <c r="AN511" s="224" t="str">
        <f t="shared" si="191"/>
        <v/>
      </c>
      <c r="AO511" s="224" t="str">
        <f>IF(BR511=※編集不可※選択項目!$L$3,VLOOKUP('新規登録用（本体）'!U511,※編集不可※選択項目!$P$2:$R$13,3,TRUE),AP511)</f>
        <v/>
      </c>
      <c r="AP511" s="224" t="str">
        <f>IF(BR511=※編集不可※選択項目!$L$15,VLOOKUP('新規登録用（本体）'!U511,※編集不可※選択項目!$P$14:$R$25,3,TRUE),AQ511)</f>
        <v/>
      </c>
      <c r="AQ511" s="224" t="str">
        <f>IF(BR511=※編集不可※選択項目!$L$27,VLOOKUP('新規登録用（本体）'!U511,※編集不可※選択項目!$P$26:$R$41,3,TRUE),AR511)</f>
        <v/>
      </c>
      <c r="AR511" s="224" t="str">
        <f>IF(BR511=※編集不可※選択項目!$L$43,VLOOKUP('新規登録用（本体）'!U511,※編集不可※選択項目!$P$42:$R$46,3,TRUE),AS511)</f>
        <v/>
      </c>
      <c r="AS511" s="224" t="str">
        <f>IF(BR511=※編集不可※選択項目!$L$48,VLOOKUP('新規登録用（本体）'!U511,※編集不可※選択項目!$P$47:$R$51,3,TRUE),"")</f>
        <v/>
      </c>
      <c r="AT511" s="225">
        <f>IFERROR(VLOOKUP(Y511&amp;G511&amp;H511,※編集不可※選択項目!X:Y,2,FALSE),0)</f>
        <v>0</v>
      </c>
      <c r="AU511" s="224">
        <f t="shared" si="185"/>
        <v>0</v>
      </c>
      <c r="AV511" s="224">
        <f>IFERROR(INDEX(※編集不可※選択項目!$S$3:$S$51,MATCH(BQ511,※編集不可※選択項目!$T$3:$T$51,0)),0)</f>
        <v>0</v>
      </c>
      <c r="AW511" s="224" t="str">
        <f t="shared" si="192"/>
        <v/>
      </c>
      <c r="AX511" s="224" t="str">
        <f>IF(BR511=※編集不可※選択項目!$L$3,VLOOKUP('新規登録用（本体）'!U511,※編集不可※選択項目!$P$2:$S$13,4,TRUE),AY511)</f>
        <v/>
      </c>
      <c r="AY511" s="224" t="str">
        <f>IF(BR511=※編集不可※選択項目!$L$15,VLOOKUP('新規登録用（本体）'!U511,※編集不可※選択項目!$P$14:$S$25,4,TRUE),AZ511)</f>
        <v/>
      </c>
      <c r="AZ511" s="224" t="str">
        <f>IF(BR511=※編集不可※選択項目!$L$27,VLOOKUP('新規登録用（本体）'!U511,※編集不可※選択項目!$P$26:$S$41,4,TRUE),BA511)</f>
        <v/>
      </c>
      <c r="BA511" s="224" t="str">
        <f>IF(BR511=※編集不可※選択項目!$L$43,VLOOKUP('新規登録用（本体）'!U511,※編集不可※選択項目!$P$42:$S$46,4,TRUE),BB511)</f>
        <v/>
      </c>
      <c r="BB511" s="224" t="str">
        <f>IF(BR511=※編集不可※選択項目!$L$48,VLOOKUP('新規登録用（本体）'!U511,※編集不可※選択項目!$P$47:$S$51,4,TRUE),"")</f>
        <v/>
      </c>
      <c r="BC511" s="225">
        <f>IFERROR(VLOOKUP(Y511&amp;G511&amp;H511,※編集不可※選択項目!X:Y,2,FALSE),0)</f>
        <v>0</v>
      </c>
      <c r="BD511" s="225">
        <f t="shared" si="186"/>
        <v>0</v>
      </c>
      <c r="BE511" s="225"/>
      <c r="BF511" s="225"/>
      <c r="BG511" s="225"/>
      <c r="BH511" s="225" t="str">
        <f t="shared" si="193"/>
        <v/>
      </c>
      <c r="BI511" s="226">
        <f t="shared" si="194"/>
        <v>0</v>
      </c>
      <c r="BJ511" s="226">
        <f t="shared" si="195"/>
        <v>0</v>
      </c>
      <c r="BK511" s="262">
        <f t="shared" si="189"/>
        <v>0</v>
      </c>
      <c r="BL511" s="226">
        <f t="shared" si="178"/>
        <v>0</v>
      </c>
      <c r="BM511" s="226" t="str">
        <f t="shared" si="196"/>
        <v/>
      </c>
      <c r="BN511" s="227">
        <f t="shared" si="197"/>
        <v>0</v>
      </c>
      <c r="BO511" s="227">
        <f t="shared" si="179"/>
        <v>0</v>
      </c>
      <c r="BP511" s="208" t="str">
        <f t="shared" si="180"/>
        <v>＜従来枠＞0 ＜トップ性能枠＞0</v>
      </c>
      <c r="BQ511" s="208" t="str">
        <f>'新規登録用（本体）'!G511&amp;'新規登録用（本体）'!H511&amp;'新規登録用（本体）'!I511</f>
        <v/>
      </c>
      <c r="BR511" s="126" t="str">
        <f t="shared" si="198"/>
        <v/>
      </c>
      <c r="BS511" s="208" t="str">
        <f t="shared" si="199"/>
        <v/>
      </c>
      <c r="BT511" s="227">
        <f t="shared" si="187"/>
        <v>0</v>
      </c>
    </row>
    <row r="512" spans="1:72" s="208" customFormat="1" ht="25.35" customHeight="1" x14ac:dyDescent="0.2">
      <c r="A512" s="210">
        <f t="shared" si="181"/>
        <v>501</v>
      </c>
      <c r="B512" s="171" t="str">
        <f t="shared" si="177"/>
        <v/>
      </c>
      <c r="C512" s="44"/>
      <c r="D512" s="17" t="str">
        <f t="shared" si="182"/>
        <v/>
      </c>
      <c r="E512" s="17" t="str">
        <f t="shared" si="183"/>
        <v/>
      </c>
      <c r="F512" s="97"/>
      <c r="G512" s="16"/>
      <c r="H512" s="15"/>
      <c r="I512" s="17" t="str">
        <f>IF(OR(G512="",H512="",U512=""),"",IFERROR(VLOOKUP(G512&amp;H512&amp;U512,※編集不可※選択項目!$M$3:$R$51,5,FALSE),"該当なし"))</f>
        <v/>
      </c>
      <c r="J512" s="97"/>
      <c r="K512" s="15"/>
      <c r="L512" s="248"/>
      <c r="M512" s="15"/>
      <c r="N512" s="97"/>
      <c r="O512" s="97"/>
      <c r="P512" s="97"/>
      <c r="Q512" s="97"/>
      <c r="R512" s="97"/>
      <c r="S512" s="18" t="str">
        <f t="shared" si="190"/>
        <v/>
      </c>
      <c r="T512" s="15"/>
      <c r="U512" s="15"/>
      <c r="V512" s="15"/>
      <c r="W512" s="15"/>
      <c r="X512" s="15"/>
      <c r="Y512" s="15"/>
      <c r="Z512" s="16"/>
      <c r="AA512" s="16"/>
      <c r="AB512" s="101" t="str">
        <f>IF($C512&lt;&gt;"",※編集不可※選択項目!$J$2,"")</f>
        <v/>
      </c>
      <c r="AC512" s="23"/>
      <c r="AD512" s="97"/>
      <c r="AE512" s="99"/>
      <c r="AF512" s="201" t="str">
        <f t="shared" si="188"/>
        <v>-</v>
      </c>
      <c r="AG512" s="219"/>
      <c r="AH512" s="220"/>
      <c r="AI512" s="121" t="str">
        <f t="shared" si="184"/>
        <v/>
      </c>
      <c r="AJ512" s="221"/>
      <c r="AK512" s="222"/>
      <c r="AL512" s="223"/>
      <c r="AM512" s="224">
        <f>IFERROR(INDEX(※編集不可※選択項目!$R$3:$R$51,MATCH(BQ512,※編集不可※選択項目!$T$3:$T$51,0)),0)</f>
        <v>0</v>
      </c>
      <c r="AN512" s="224" t="str">
        <f t="shared" si="191"/>
        <v/>
      </c>
      <c r="AO512" s="224" t="str">
        <f>IF(BR512=※編集不可※選択項目!$L$3,VLOOKUP('新規登録用（本体）'!U512,※編集不可※選択項目!$P$2:$R$13,3,TRUE),AP512)</f>
        <v/>
      </c>
      <c r="AP512" s="224" t="str">
        <f>IF(BR512=※編集不可※選択項目!$L$15,VLOOKUP('新規登録用（本体）'!U512,※編集不可※選択項目!$P$14:$R$25,3,TRUE),AQ512)</f>
        <v/>
      </c>
      <c r="AQ512" s="224" t="str">
        <f>IF(BR512=※編集不可※選択項目!$L$27,VLOOKUP('新規登録用（本体）'!U512,※編集不可※選択項目!$P$26:$R$41,3,TRUE),AR512)</f>
        <v/>
      </c>
      <c r="AR512" s="224" t="str">
        <f>IF(BR512=※編集不可※選択項目!$L$43,VLOOKUP('新規登録用（本体）'!U512,※編集不可※選択項目!$P$42:$R$46,3,TRUE),AS512)</f>
        <v/>
      </c>
      <c r="AS512" s="224" t="str">
        <f>IF(BR512=※編集不可※選択項目!$L$48,VLOOKUP('新規登録用（本体）'!U512,※編集不可※選択項目!$P$47:$R$51,3,TRUE),"")</f>
        <v/>
      </c>
      <c r="AT512" s="225">
        <f>IFERROR(VLOOKUP(Y512&amp;G512&amp;H512,※編集不可※選択項目!X:Y,2,FALSE),0)</f>
        <v>0</v>
      </c>
      <c r="AU512" s="224">
        <f t="shared" si="185"/>
        <v>0</v>
      </c>
      <c r="AV512" s="224">
        <f>IFERROR(INDEX(※編集不可※選択項目!$S$3:$S$51,MATCH(BQ512,※編集不可※選択項目!$T$3:$T$51,0)),0)</f>
        <v>0</v>
      </c>
      <c r="AW512" s="224" t="str">
        <f t="shared" si="192"/>
        <v/>
      </c>
      <c r="AX512" s="224" t="str">
        <f>IF(BR512=※編集不可※選択項目!$L$3,VLOOKUP('新規登録用（本体）'!U512,※編集不可※選択項目!$P$2:$S$13,4,TRUE),AY512)</f>
        <v/>
      </c>
      <c r="AY512" s="224" t="str">
        <f>IF(BR512=※編集不可※選択項目!$L$15,VLOOKUP('新規登録用（本体）'!U512,※編集不可※選択項目!$P$14:$S$25,4,TRUE),AZ512)</f>
        <v/>
      </c>
      <c r="AZ512" s="224" t="str">
        <f>IF(BR512=※編集不可※選択項目!$L$27,VLOOKUP('新規登録用（本体）'!U512,※編集不可※選択項目!$P$26:$S$41,4,TRUE),BA512)</f>
        <v/>
      </c>
      <c r="BA512" s="224" t="str">
        <f>IF(BR512=※編集不可※選択項目!$L$43,VLOOKUP('新規登録用（本体）'!U512,※編集不可※選択項目!$P$42:$S$46,4,TRUE),BB512)</f>
        <v/>
      </c>
      <c r="BB512" s="224" t="str">
        <f>IF(BR512=※編集不可※選択項目!$L$48,VLOOKUP('新規登録用（本体）'!U512,※編集不可※選択項目!$P$47:$S$51,4,TRUE),"")</f>
        <v/>
      </c>
      <c r="BC512" s="225">
        <f>IFERROR(VLOOKUP(Y512&amp;G512&amp;H512,※編集不可※選択項目!X:Y,2,FALSE),0)</f>
        <v>0</v>
      </c>
      <c r="BD512" s="225">
        <f t="shared" si="186"/>
        <v>0</v>
      </c>
      <c r="BE512" s="225"/>
      <c r="BF512" s="225"/>
      <c r="BG512" s="225"/>
      <c r="BH512" s="225" t="str">
        <f t="shared" si="193"/>
        <v/>
      </c>
      <c r="BI512" s="226">
        <f t="shared" si="194"/>
        <v>0</v>
      </c>
      <c r="BJ512" s="226">
        <f t="shared" si="195"/>
        <v>0</v>
      </c>
      <c r="BK512" s="262">
        <f t="shared" si="189"/>
        <v>0</v>
      </c>
      <c r="BL512" s="226">
        <f t="shared" si="178"/>
        <v>0</v>
      </c>
      <c r="BM512" s="226" t="str">
        <f t="shared" si="196"/>
        <v/>
      </c>
      <c r="BN512" s="227">
        <f t="shared" si="197"/>
        <v>0</v>
      </c>
      <c r="BO512" s="227">
        <f t="shared" si="179"/>
        <v>0</v>
      </c>
      <c r="BP512" s="208" t="str">
        <f t="shared" si="180"/>
        <v>＜従来枠＞0 ＜トップ性能枠＞0</v>
      </c>
      <c r="BQ512" s="208" t="str">
        <f>'新規登録用（本体）'!G512&amp;'新規登録用（本体）'!H512&amp;'新規登録用（本体）'!I512</f>
        <v/>
      </c>
      <c r="BR512" s="126" t="str">
        <f t="shared" si="198"/>
        <v/>
      </c>
      <c r="BS512" s="208" t="str">
        <f t="shared" si="199"/>
        <v/>
      </c>
      <c r="BT512" s="227">
        <f t="shared" si="187"/>
        <v>0</v>
      </c>
    </row>
    <row r="513" spans="1:72" s="208" customFormat="1" ht="25.35" customHeight="1" x14ac:dyDescent="0.2">
      <c r="A513" s="210">
        <f t="shared" si="181"/>
        <v>502</v>
      </c>
      <c r="B513" s="171" t="str">
        <f t="shared" si="177"/>
        <v/>
      </c>
      <c r="C513" s="44"/>
      <c r="D513" s="17" t="str">
        <f t="shared" si="182"/>
        <v/>
      </c>
      <c r="E513" s="17" t="str">
        <f t="shared" si="183"/>
        <v/>
      </c>
      <c r="F513" s="97"/>
      <c r="G513" s="16"/>
      <c r="H513" s="15"/>
      <c r="I513" s="17" t="str">
        <f>IF(OR(G513="",H513="",U513=""),"",IFERROR(VLOOKUP(G513&amp;H513&amp;U513,※編集不可※選択項目!$M$3:$R$51,5,FALSE),"該当なし"))</f>
        <v/>
      </c>
      <c r="J513" s="97"/>
      <c r="K513" s="15"/>
      <c r="L513" s="248"/>
      <c r="M513" s="15"/>
      <c r="N513" s="97"/>
      <c r="O513" s="97"/>
      <c r="P513" s="97"/>
      <c r="Q513" s="97"/>
      <c r="R513" s="97"/>
      <c r="S513" s="18" t="str">
        <f t="shared" si="190"/>
        <v/>
      </c>
      <c r="T513" s="15"/>
      <c r="U513" s="15"/>
      <c r="V513" s="15"/>
      <c r="W513" s="15"/>
      <c r="X513" s="15"/>
      <c r="Y513" s="15"/>
      <c r="Z513" s="16"/>
      <c r="AA513" s="16"/>
      <c r="AB513" s="101" t="str">
        <f>IF($C513&lt;&gt;"",※編集不可※選択項目!$J$2,"")</f>
        <v/>
      </c>
      <c r="AC513" s="23"/>
      <c r="AD513" s="97"/>
      <c r="AE513" s="99"/>
      <c r="AF513" s="201" t="str">
        <f t="shared" si="188"/>
        <v>-</v>
      </c>
      <c r="AG513" s="219"/>
      <c r="AH513" s="220"/>
      <c r="AI513" s="121" t="str">
        <f t="shared" si="184"/>
        <v/>
      </c>
      <c r="AJ513" s="221"/>
      <c r="AK513" s="222"/>
      <c r="AL513" s="223"/>
      <c r="AM513" s="224">
        <f>IFERROR(INDEX(※編集不可※選択項目!$R$3:$R$51,MATCH(BQ513,※編集不可※選択項目!$T$3:$T$51,0)),0)</f>
        <v>0</v>
      </c>
      <c r="AN513" s="224" t="str">
        <f t="shared" si="191"/>
        <v/>
      </c>
      <c r="AO513" s="224" t="str">
        <f>IF(BR513=※編集不可※選択項目!$L$3,VLOOKUP('新規登録用（本体）'!U513,※編集不可※選択項目!$P$2:$R$13,3,TRUE),AP513)</f>
        <v/>
      </c>
      <c r="AP513" s="224" t="str">
        <f>IF(BR513=※編集不可※選択項目!$L$15,VLOOKUP('新規登録用（本体）'!U513,※編集不可※選択項目!$P$14:$R$25,3,TRUE),AQ513)</f>
        <v/>
      </c>
      <c r="AQ513" s="224" t="str">
        <f>IF(BR513=※編集不可※選択項目!$L$27,VLOOKUP('新規登録用（本体）'!U513,※編集不可※選択項目!$P$26:$R$41,3,TRUE),AR513)</f>
        <v/>
      </c>
      <c r="AR513" s="224" t="str">
        <f>IF(BR513=※編集不可※選択項目!$L$43,VLOOKUP('新規登録用（本体）'!U513,※編集不可※選択項目!$P$42:$R$46,3,TRUE),AS513)</f>
        <v/>
      </c>
      <c r="AS513" s="224" t="str">
        <f>IF(BR513=※編集不可※選択項目!$L$48,VLOOKUP('新規登録用（本体）'!U513,※編集不可※選択項目!$P$47:$R$51,3,TRUE),"")</f>
        <v/>
      </c>
      <c r="AT513" s="225">
        <f>IFERROR(VLOOKUP(Y513&amp;G513&amp;H513,※編集不可※選択項目!X:Y,2,FALSE),0)</f>
        <v>0</v>
      </c>
      <c r="AU513" s="224">
        <f t="shared" si="185"/>
        <v>0</v>
      </c>
      <c r="AV513" s="224">
        <f>IFERROR(INDEX(※編集不可※選択項目!$S$3:$S$51,MATCH(BQ513,※編集不可※選択項目!$T$3:$T$51,0)),0)</f>
        <v>0</v>
      </c>
      <c r="AW513" s="224" t="str">
        <f t="shared" si="192"/>
        <v/>
      </c>
      <c r="AX513" s="224" t="str">
        <f>IF(BR513=※編集不可※選択項目!$L$3,VLOOKUP('新規登録用（本体）'!U513,※編集不可※選択項目!$P$2:$S$13,4,TRUE),AY513)</f>
        <v/>
      </c>
      <c r="AY513" s="224" t="str">
        <f>IF(BR513=※編集不可※選択項目!$L$15,VLOOKUP('新規登録用（本体）'!U513,※編集不可※選択項目!$P$14:$S$25,4,TRUE),AZ513)</f>
        <v/>
      </c>
      <c r="AZ513" s="224" t="str">
        <f>IF(BR513=※編集不可※選択項目!$L$27,VLOOKUP('新規登録用（本体）'!U513,※編集不可※選択項目!$P$26:$S$41,4,TRUE),BA513)</f>
        <v/>
      </c>
      <c r="BA513" s="224" t="str">
        <f>IF(BR513=※編集不可※選択項目!$L$43,VLOOKUP('新規登録用（本体）'!U513,※編集不可※選択項目!$P$42:$S$46,4,TRUE),BB513)</f>
        <v/>
      </c>
      <c r="BB513" s="224" t="str">
        <f>IF(BR513=※編集不可※選択項目!$L$48,VLOOKUP('新規登録用（本体）'!U513,※編集不可※選択項目!$P$47:$S$51,4,TRUE),"")</f>
        <v/>
      </c>
      <c r="BC513" s="225">
        <f>IFERROR(VLOOKUP(Y513&amp;G513&amp;H513,※編集不可※選択項目!X:Y,2,FALSE),0)</f>
        <v>0</v>
      </c>
      <c r="BD513" s="225">
        <f t="shared" si="186"/>
        <v>0</v>
      </c>
      <c r="BE513" s="225"/>
      <c r="BF513" s="225"/>
      <c r="BG513" s="225"/>
      <c r="BH513" s="225" t="str">
        <f t="shared" si="193"/>
        <v/>
      </c>
      <c r="BI513" s="226">
        <f t="shared" si="194"/>
        <v>0</v>
      </c>
      <c r="BJ513" s="226">
        <f t="shared" si="195"/>
        <v>0</v>
      </c>
      <c r="BK513" s="262">
        <f t="shared" si="189"/>
        <v>0</v>
      </c>
      <c r="BL513" s="226">
        <f t="shared" si="178"/>
        <v>0</v>
      </c>
      <c r="BM513" s="226" t="str">
        <f t="shared" si="196"/>
        <v/>
      </c>
      <c r="BN513" s="227">
        <f t="shared" si="197"/>
        <v>0</v>
      </c>
      <c r="BO513" s="227">
        <f t="shared" si="179"/>
        <v>0</v>
      </c>
      <c r="BP513" s="208" t="str">
        <f t="shared" si="180"/>
        <v>＜従来枠＞0 ＜トップ性能枠＞0</v>
      </c>
      <c r="BQ513" s="208" t="str">
        <f>'新規登録用（本体）'!G513&amp;'新規登録用（本体）'!H513&amp;'新規登録用（本体）'!I513</f>
        <v/>
      </c>
      <c r="BR513" s="126" t="str">
        <f t="shared" si="198"/>
        <v/>
      </c>
      <c r="BS513" s="208" t="str">
        <f t="shared" si="199"/>
        <v/>
      </c>
      <c r="BT513" s="227">
        <f t="shared" si="187"/>
        <v>0</v>
      </c>
    </row>
    <row r="514" spans="1:72" s="208" customFormat="1" ht="25.35" customHeight="1" x14ac:dyDescent="0.2">
      <c r="A514" s="210">
        <f t="shared" si="181"/>
        <v>503</v>
      </c>
      <c r="B514" s="171" t="str">
        <f t="shared" si="177"/>
        <v/>
      </c>
      <c r="C514" s="44"/>
      <c r="D514" s="17" t="str">
        <f t="shared" si="182"/>
        <v/>
      </c>
      <c r="E514" s="17" t="str">
        <f t="shared" si="183"/>
        <v/>
      </c>
      <c r="F514" s="97"/>
      <c r="G514" s="16"/>
      <c r="H514" s="15"/>
      <c r="I514" s="17" t="str">
        <f>IF(OR(G514="",H514="",U514=""),"",IFERROR(VLOOKUP(G514&amp;H514&amp;U514,※編集不可※選択項目!$M$3:$R$51,5,FALSE),"該当なし"))</f>
        <v/>
      </c>
      <c r="J514" s="97"/>
      <c r="K514" s="15"/>
      <c r="L514" s="248"/>
      <c r="M514" s="15"/>
      <c r="N514" s="97"/>
      <c r="O514" s="97"/>
      <c r="P514" s="97"/>
      <c r="Q514" s="97"/>
      <c r="R514" s="97"/>
      <c r="S514" s="18" t="str">
        <f t="shared" si="190"/>
        <v/>
      </c>
      <c r="T514" s="15"/>
      <c r="U514" s="15"/>
      <c r="V514" s="15"/>
      <c r="W514" s="15"/>
      <c r="X514" s="15"/>
      <c r="Y514" s="15"/>
      <c r="Z514" s="16"/>
      <c r="AA514" s="16"/>
      <c r="AB514" s="101" t="str">
        <f>IF($C514&lt;&gt;"",※編集不可※選択項目!$J$2,"")</f>
        <v/>
      </c>
      <c r="AC514" s="23"/>
      <c r="AD514" s="97"/>
      <c r="AE514" s="99"/>
      <c r="AF514" s="201" t="str">
        <f t="shared" si="188"/>
        <v>-</v>
      </c>
      <c r="AG514" s="219"/>
      <c r="AH514" s="220"/>
      <c r="AI514" s="121" t="str">
        <f t="shared" si="184"/>
        <v/>
      </c>
      <c r="AJ514" s="221"/>
      <c r="AK514" s="222"/>
      <c r="AL514" s="223"/>
      <c r="AM514" s="224">
        <f>IFERROR(INDEX(※編集不可※選択項目!$R$3:$R$51,MATCH(BQ514,※編集不可※選択項目!$T$3:$T$51,0)),0)</f>
        <v>0</v>
      </c>
      <c r="AN514" s="224" t="str">
        <f t="shared" si="191"/>
        <v/>
      </c>
      <c r="AO514" s="224" t="str">
        <f>IF(BR514=※編集不可※選択項目!$L$3,VLOOKUP('新規登録用（本体）'!U514,※編集不可※選択項目!$P$2:$R$13,3,TRUE),AP514)</f>
        <v/>
      </c>
      <c r="AP514" s="224" t="str">
        <f>IF(BR514=※編集不可※選択項目!$L$15,VLOOKUP('新規登録用（本体）'!U514,※編集不可※選択項目!$P$14:$R$25,3,TRUE),AQ514)</f>
        <v/>
      </c>
      <c r="AQ514" s="224" t="str">
        <f>IF(BR514=※編集不可※選択項目!$L$27,VLOOKUP('新規登録用（本体）'!U514,※編集不可※選択項目!$P$26:$R$41,3,TRUE),AR514)</f>
        <v/>
      </c>
      <c r="AR514" s="224" t="str">
        <f>IF(BR514=※編集不可※選択項目!$L$43,VLOOKUP('新規登録用（本体）'!U514,※編集不可※選択項目!$P$42:$R$46,3,TRUE),AS514)</f>
        <v/>
      </c>
      <c r="AS514" s="224" t="str">
        <f>IF(BR514=※編集不可※選択項目!$L$48,VLOOKUP('新規登録用（本体）'!U514,※編集不可※選択項目!$P$47:$R$51,3,TRUE),"")</f>
        <v/>
      </c>
      <c r="AT514" s="225">
        <f>IFERROR(VLOOKUP(Y514&amp;G514&amp;H514,※編集不可※選択項目!X:Y,2,FALSE),0)</f>
        <v>0</v>
      </c>
      <c r="AU514" s="224">
        <f t="shared" si="185"/>
        <v>0</v>
      </c>
      <c r="AV514" s="224">
        <f>IFERROR(INDEX(※編集不可※選択項目!$S$3:$S$51,MATCH(BQ514,※編集不可※選択項目!$T$3:$T$51,0)),0)</f>
        <v>0</v>
      </c>
      <c r="AW514" s="224" t="str">
        <f t="shared" si="192"/>
        <v/>
      </c>
      <c r="AX514" s="224" t="str">
        <f>IF(BR514=※編集不可※選択項目!$L$3,VLOOKUP('新規登録用（本体）'!U514,※編集不可※選択項目!$P$2:$S$13,4,TRUE),AY514)</f>
        <v/>
      </c>
      <c r="AY514" s="224" t="str">
        <f>IF(BR514=※編集不可※選択項目!$L$15,VLOOKUP('新規登録用（本体）'!U514,※編集不可※選択項目!$P$14:$S$25,4,TRUE),AZ514)</f>
        <v/>
      </c>
      <c r="AZ514" s="224" t="str">
        <f>IF(BR514=※編集不可※選択項目!$L$27,VLOOKUP('新規登録用（本体）'!U514,※編集不可※選択項目!$P$26:$S$41,4,TRUE),BA514)</f>
        <v/>
      </c>
      <c r="BA514" s="224" t="str">
        <f>IF(BR514=※編集不可※選択項目!$L$43,VLOOKUP('新規登録用（本体）'!U514,※編集不可※選択項目!$P$42:$S$46,4,TRUE),BB514)</f>
        <v/>
      </c>
      <c r="BB514" s="224" t="str">
        <f>IF(BR514=※編集不可※選択項目!$L$48,VLOOKUP('新規登録用（本体）'!U514,※編集不可※選択項目!$P$47:$S$51,4,TRUE),"")</f>
        <v/>
      </c>
      <c r="BC514" s="225">
        <f>IFERROR(VLOOKUP(Y514&amp;G514&amp;H514,※編集不可※選択項目!X:Y,2,FALSE),0)</f>
        <v>0</v>
      </c>
      <c r="BD514" s="225">
        <f t="shared" si="186"/>
        <v>0</v>
      </c>
      <c r="BE514" s="225"/>
      <c r="BF514" s="225"/>
      <c r="BG514" s="225"/>
      <c r="BH514" s="225" t="str">
        <f t="shared" si="193"/>
        <v/>
      </c>
      <c r="BI514" s="226">
        <f t="shared" si="194"/>
        <v>0</v>
      </c>
      <c r="BJ514" s="226">
        <f t="shared" si="195"/>
        <v>0</v>
      </c>
      <c r="BK514" s="262">
        <f t="shared" si="189"/>
        <v>0</v>
      </c>
      <c r="BL514" s="226">
        <f t="shared" si="178"/>
        <v>0</v>
      </c>
      <c r="BM514" s="226" t="str">
        <f t="shared" si="196"/>
        <v/>
      </c>
      <c r="BN514" s="227">
        <f t="shared" si="197"/>
        <v>0</v>
      </c>
      <c r="BO514" s="227">
        <f t="shared" si="179"/>
        <v>0</v>
      </c>
      <c r="BP514" s="208" t="str">
        <f t="shared" si="180"/>
        <v>＜従来枠＞0 ＜トップ性能枠＞0</v>
      </c>
      <c r="BQ514" s="208" t="str">
        <f>'新規登録用（本体）'!G514&amp;'新規登録用（本体）'!H514&amp;'新規登録用（本体）'!I514</f>
        <v/>
      </c>
      <c r="BR514" s="126" t="str">
        <f t="shared" si="198"/>
        <v/>
      </c>
      <c r="BS514" s="208" t="str">
        <f t="shared" si="199"/>
        <v/>
      </c>
      <c r="BT514" s="227">
        <f t="shared" si="187"/>
        <v>0</v>
      </c>
    </row>
    <row r="515" spans="1:72" s="208" customFormat="1" ht="25.35" customHeight="1" x14ac:dyDescent="0.2">
      <c r="A515" s="210">
        <f t="shared" si="181"/>
        <v>504</v>
      </c>
      <c r="B515" s="171" t="str">
        <f t="shared" si="177"/>
        <v/>
      </c>
      <c r="C515" s="44"/>
      <c r="D515" s="17" t="str">
        <f t="shared" si="182"/>
        <v/>
      </c>
      <c r="E515" s="17" t="str">
        <f t="shared" si="183"/>
        <v/>
      </c>
      <c r="F515" s="97"/>
      <c r="G515" s="16"/>
      <c r="H515" s="15"/>
      <c r="I515" s="17" t="str">
        <f>IF(OR(G515="",H515="",U515=""),"",IFERROR(VLOOKUP(G515&amp;H515&amp;U515,※編集不可※選択項目!$M$3:$R$51,5,FALSE),"該当なし"))</f>
        <v/>
      </c>
      <c r="J515" s="97"/>
      <c r="K515" s="15"/>
      <c r="L515" s="248"/>
      <c r="M515" s="15"/>
      <c r="N515" s="97"/>
      <c r="O515" s="97"/>
      <c r="P515" s="97"/>
      <c r="Q515" s="97"/>
      <c r="R515" s="97"/>
      <c r="S515" s="18" t="str">
        <f t="shared" si="190"/>
        <v/>
      </c>
      <c r="T515" s="15"/>
      <c r="U515" s="15"/>
      <c r="V515" s="15"/>
      <c r="W515" s="15"/>
      <c r="X515" s="15"/>
      <c r="Y515" s="15"/>
      <c r="Z515" s="16"/>
      <c r="AA515" s="16"/>
      <c r="AB515" s="101" t="str">
        <f>IF($C515&lt;&gt;"",※編集不可※選択項目!$J$2,"")</f>
        <v/>
      </c>
      <c r="AC515" s="23"/>
      <c r="AD515" s="97"/>
      <c r="AE515" s="99"/>
      <c r="AF515" s="201" t="str">
        <f t="shared" si="188"/>
        <v>-</v>
      </c>
      <c r="AG515" s="219"/>
      <c r="AH515" s="220"/>
      <c r="AI515" s="121" t="str">
        <f t="shared" si="184"/>
        <v/>
      </c>
      <c r="AJ515" s="221"/>
      <c r="AK515" s="222"/>
      <c r="AL515" s="223"/>
      <c r="AM515" s="224">
        <f>IFERROR(INDEX(※編集不可※選択項目!$R$3:$R$51,MATCH(BQ515,※編集不可※選択項目!$T$3:$T$51,0)),0)</f>
        <v>0</v>
      </c>
      <c r="AN515" s="224" t="str">
        <f t="shared" si="191"/>
        <v/>
      </c>
      <c r="AO515" s="224" t="str">
        <f>IF(BR515=※編集不可※選択項目!$L$3,VLOOKUP('新規登録用（本体）'!U515,※編集不可※選択項目!$P$2:$R$13,3,TRUE),AP515)</f>
        <v/>
      </c>
      <c r="AP515" s="224" t="str">
        <f>IF(BR515=※編集不可※選択項目!$L$15,VLOOKUP('新規登録用（本体）'!U515,※編集不可※選択項目!$P$14:$R$25,3,TRUE),AQ515)</f>
        <v/>
      </c>
      <c r="AQ515" s="224" t="str">
        <f>IF(BR515=※編集不可※選択項目!$L$27,VLOOKUP('新規登録用（本体）'!U515,※編集不可※選択項目!$P$26:$R$41,3,TRUE),AR515)</f>
        <v/>
      </c>
      <c r="AR515" s="224" t="str">
        <f>IF(BR515=※編集不可※選択項目!$L$43,VLOOKUP('新規登録用（本体）'!U515,※編集不可※選択項目!$P$42:$R$46,3,TRUE),AS515)</f>
        <v/>
      </c>
      <c r="AS515" s="224" t="str">
        <f>IF(BR515=※編集不可※選択項目!$L$48,VLOOKUP('新規登録用（本体）'!U515,※編集不可※選択項目!$P$47:$R$51,3,TRUE),"")</f>
        <v/>
      </c>
      <c r="AT515" s="225">
        <f>IFERROR(VLOOKUP(Y515&amp;G515&amp;H515,※編集不可※選択項目!X:Y,2,FALSE),0)</f>
        <v>0</v>
      </c>
      <c r="AU515" s="224">
        <f t="shared" si="185"/>
        <v>0</v>
      </c>
      <c r="AV515" s="224">
        <f>IFERROR(INDEX(※編集不可※選択項目!$S$3:$S$51,MATCH(BQ515,※編集不可※選択項目!$T$3:$T$51,0)),0)</f>
        <v>0</v>
      </c>
      <c r="AW515" s="224" t="str">
        <f t="shared" si="192"/>
        <v/>
      </c>
      <c r="AX515" s="224" t="str">
        <f>IF(BR515=※編集不可※選択項目!$L$3,VLOOKUP('新規登録用（本体）'!U515,※編集不可※選択項目!$P$2:$S$13,4,TRUE),AY515)</f>
        <v/>
      </c>
      <c r="AY515" s="224" t="str">
        <f>IF(BR515=※編集不可※選択項目!$L$15,VLOOKUP('新規登録用（本体）'!U515,※編集不可※選択項目!$P$14:$S$25,4,TRUE),AZ515)</f>
        <v/>
      </c>
      <c r="AZ515" s="224" t="str">
        <f>IF(BR515=※編集不可※選択項目!$L$27,VLOOKUP('新規登録用（本体）'!U515,※編集不可※選択項目!$P$26:$S$41,4,TRUE),BA515)</f>
        <v/>
      </c>
      <c r="BA515" s="224" t="str">
        <f>IF(BR515=※編集不可※選択項目!$L$43,VLOOKUP('新規登録用（本体）'!U515,※編集不可※選択項目!$P$42:$S$46,4,TRUE),BB515)</f>
        <v/>
      </c>
      <c r="BB515" s="224" t="str">
        <f>IF(BR515=※編集不可※選択項目!$L$48,VLOOKUP('新規登録用（本体）'!U515,※編集不可※選択項目!$P$47:$S$51,4,TRUE),"")</f>
        <v/>
      </c>
      <c r="BC515" s="225">
        <f>IFERROR(VLOOKUP(Y515&amp;G515&amp;H515,※編集不可※選択項目!X:Y,2,FALSE),0)</f>
        <v>0</v>
      </c>
      <c r="BD515" s="225">
        <f t="shared" si="186"/>
        <v>0</v>
      </c>
      <c r="BE515" s="225"/>
      <c r="BF515" s="225"/>
      <c r="BG515" s="225"/>
      <c r="BH515" s="225" t="str">
        <f t="shared" si="193"/>
        <v/>
      </c>
      <c r="BI515" s="226">
        <f t="shared" si="194"/>
        <v>0</v>
      </c>
      <c r="BJ515" s="226">
        <f t="shared" si="195"/>
        <v>0</v>
      </c>
      <c r="BK515" s="262">
        <f t="shared" si="189"/>
        <v>0</v>
      </c>
      <c r="BL515" s="226">
        <f t="shared" si="178"/>
        <v>0</v>
      </c>
      <c r="BM515" s="226" t="str">
        <f t="shared" si="196"/>
        <v/>
      </c>
      <c r="BN515" s="227">
        <f t="shared" si="197"/>
        <v>0</v>
      </c>
      <c r="BO515" s="227">
        <f t="shared" si="179"/>
        <v>0</v>
      </c>
      <c r="BP515" s="208" t="str">
        <f t="shared" si="180"/>
        <v>＜従来枠＞0 ＜トップ性能枠＞0</v>
      </c>
      <c r="BQ515" s="208" t="str">
        <f>'新規登録用（本体）'!G515&amp;'新規登録用（本体）'!H515&amp;'新規登録用（本体）'!I515</f>
        <v/>
      </c>
      <c r="BR515" s="126" t="str">
        <f t="shared" si="198"/>
        <v/>
      </c>
      <c r="BS515" s="208" t="str">
        <f t="shared" si="199"/>
        <v/>
      </c>
      <c r="BT515" s="227">
        <f t="shared" si="187"/>
        <v>0</v>
      </c>
    </row>
    <row r="516" spans="1:72" s="208" customFormat="1" ht="25.35" customHeight="1" x14ac:dyDescent="0.2">
      <c r="A516" s="210">
        <f t="shared" si="181"/>
        <v>505</v>
      </c>
      <c r="B516" s="171" t="str">
        <f t="shared" si="177"/>
        <v/>
      </c>
      <c r="C516" s="44"/>
      <c r="D516" s="17" t="str">
        <f t="shared" si="182"/>
        <v/>
      </c>
      <c r="E516" s="17" t="str">
        <f t="shared" si="183"/>
        <v/>
      </c>
      <c r="F516" s="97"/>
      <c r="G516" s="16"/>
      <c r="H516" s="15"/>
      <c r="I516" s="17" t="str">
        <f>IF(OR(G516="",H516="",U516=""),"",IFERROR(VLOOKUP(G516&amp;H516&amp;U516,※編集不可※選択項目!$M$3:$R$51,5,FALSE),"該当なし"))</f>
        <v/>
      </c>
      <c r="J516" s="97"/>
      <c r="K516" s="15"/>
      <c r="L516" s="248"/>
      <c r="M516" s="15"/>
      <c r="N516" s="97"/>
      <c r="O516" s="97"/>
      <c r="P516" s="97"/>
      <c r="Q516" s="97"/>
      <c r="R516" s="97"/>
      <c r="S516" s="18" t="str">
        <f t="shared" si="190"/>
        <v/>
      </c>
      <c r="T516" s="15"/>
      <c r="U516" s="15"/>
      <c r="V516" s="15"/>
      <c r="W516" s="15"/>
      <c r="X516" s="15"/>
      <c r="Y516" s="15"/>
      <c r="Z516" s="16"/>
      <c r="AA516" s="16"/>
      <c r="AB516" s="101" t="str">
        <f>IF($C516&lt;&gt;"",※編集不可※選択項目!$J$2,"")</f>
        <v/>
      </c>
      <c r="AC516" s="23"/>
      <c r="AD516" s="97"/>
      <c r="AE516" s="99"/>
      <c r="AF516" s="201" t="str">
        <f t="shared" si="188"/>
        <v>-</v>
      </c>
      <c r="AG516" s="219"/>
      <c r="AH516" s="220"/>
      <c r="AI516" s="121" t="str">
        <f t="shared" si="184"/>
        <v/>
      </c>
      <c r="AJ516" s="221"/>
      <c r="AK516" s="222"/>
      <c r="AL516" s="223"/>
      <c r="AM516" s="224">
        <f>IFERROR(INDEX(※編集不可※選択項目!$R$3:$R$51,MATCH(BQ516,※編集不可※選択項目!$T$3:$T$51,0)),0)</f>
        <v>0</v>
      </c>
      <c r="AN516" s="224" t="str">
        <f t="shared" si="191"/>
        <v/>
      </c>
      <c r="AO516" s="224" t="str">
        <f>IF(BR516=※編集不可※選択項目!$L$3,VLOOKUP('新規登録用（本体）'!U516,※編集不可※選択項目!$P$2:$R$13,3,TRUE),AP516)</f>
        <v/>
      </c>
      <c r="AP516" s="224" t="str">
        <f>IF(BR516=※編集不可※選択項目!$L$15,VLOOKUP('新規登録用（本体）'!U516,※編集不可※選択項目!$P$14:$R$25,3,TRUE),AQ516)</f>
        <v/>
      </c>
      <c r="AQ516" s="224" t="str">
        <f>IF(BR516=※編集不可※選択項目!$L$27,VLOOKUP('新規登録用（本体）'!U516,※編集不可※選択項目!$P$26:$R$41,3,TRUE),AR516)</f>
        <v/>
      </c>
      <c r="AR516" s="224" t="str">
        <f>IF(BR516=※編集不可※選択項目!$L$43,VLOOKUP('新規登録用（本体）'!U516,※編集不可※選択項目!$P$42:$R$46,3,TRUE),AS516)</f>
        <v/>
      </c>
      <c r="AS516" s="224" t="str">
        <f>IF(BR516=※編集不可※選択項目!$L$48,VLOOKUP('新規登録用（本体）'!U516,※編集不可※選択項目!$P$47:$R$51,3,TRUE),"")</f>
        <v/>
      </c>
      <c r="AT516" s="225">
        <f>IFERROR(VLOOKUP(Y516&amp;G516&amp;H516,※編集不可※選択項目!X:Y,2,FALSE),0)</f>
        <v>0</v>
      </c>
      <c r="AU516" s="224">
        <f t="shared" si="185"/>
        <v>0</v>
      </c>
      <c r="AV516" s="224">
        <f>IFERROR(INDEX(※編集不可※選択項目!$S$3:$S$51,MATCH(BQ516,※編集不可※選択項目!$T$3:$T$51,0)),0)</f>
        <v>0</v>
      </c>
      <c r="AW516" s="224" t="str">
        <f t="shared" si="192"/>
        <v/>
      </c>
      <c r="AX516" s="224" t="str">
        <f>IF(BR516=※編集不可※選択項目!$L$3,VLOOKUP('新規登録用（本体）'!U516,※編集不可※選択項目!$P$2:$S$13,4,TRUE),AY516)</f>
        <v/>
      </c>
      <c r="AY516" s="224" t="str">
        <f>IF(BR516=※編集不可※選択項目!$L$15,VLOOKUP('新規登録用（本体）'!U516,※編集不可※選択項目!$P$14:$S$25,4,TRUE),AZ516)</f>
        <v/>
      </c>
      <c r="AZ516" s="224" t="str">
        <f>IF(BR516=※編集不可※選択項目!$L$27,VLOOKUP('新規登録用（本体）'!U516,※編集不可※選択項目!$P$26:$S$41,4,TRUE),BA516)</f>
        <v/>
      </c>
      <c r="BA516" s="224" t="str">
        <f>IF(BR516=※編集不可※選択項目!$L$43,VLOOKUP('新規登録用（本体）'!U516,※編集不可※選択項目!$P$42:$S$46,4,TRUE),BB516)</f>
        <v/>
      </c>
      <c r="BB516" s="224" t="str">
        <f>IF(BR516=※編集不可※選択項目!$L$48,VLOOKUP('新規登録用（本体）'!U516,※編集不可※選択項目!$P$47:$S$51,4,TRUE),"")</f>
        <v/>
      </c>
      <c r="BC516" s="225">
        <f>IFERROR(VLOOKUP(Y516&amp;G516&amp;H516,※編集不可※選択項目!X:Y,2,FALSE),0)</f>
        <v>0</v>
      </c>
      <c r="BD516" s="225">
        <f t="shared" si="186"/>
        <v>0</v>
      </c>
      <c r="BE516" s="225"/>
      <c r="BF516" s="225"/>
      <c r="BG516" s="225"/>
      <c r="BH516" s="225" t="str">
        <f t="shared" si="193"/>
        <v/>
      </c>
      <c r="BI516" s="226">
        <f t="shared" si="194"/>
        <v>0</v>
      </c>
      <c r="BJ516" s="226">
        <f t="shared" si="195"/>
        <v>0</v>
      </c>
      <c r="BK516" s="262">
        <f t="shared" si="189"/>
        <v>0</v>
      </c>
      <c r="BL516" s="226">
        <f t="shared" si="178"/>
        <v>0</v>
      </c>
      <c r="BM516" s="226" t="str">
        <f t="shared" si="196"/>
        <v/>
      </c>
      <c r="BN516" s="227">
        <f t="shared" si="197"/>
        <v>0</v>
      </c>
      <c r="BO516" s="227">
        <f t="shared" si="179"/>
        <v>0</v>
      </c>
      <c r="BP516" s="208" t="str">
        <f t="shared" si="180"/>
        <v>＜従来枠＞0 ＜トップ性能枠＞0</v>
      </c>
      <c r="BQ516" s="208" t="str">
        <f>'新規登録用（本体）'!G516&amp;'新規登録用（本体）'!H516&amp;'新規登録用（本体）'!I516</f>
        <v/>
      </c>
      <c r="BR516" s="126" t="str">
        <f t="shared" si="198"/>
        <v/>
      </c>
      <c r="BS516" s="208" t="str">
        <f t="shared" si="199"/>
        <v/>
      </c>
      <c r="BT516" s="227">
        <f t="shared" si="187"/>
        <v>0</v>
      </c>
    </row>
    <row r="517" spans="1:72" s="208" customFormat="1" ht="25.35" customHeight="1" x14ac:dyDescent="0.2">
      <c r="A517" s="210">
        <f t="shared" si="181"/>
        <v>506</v>
      </c>
      <c r="B517" s="171" t="str">
        <f t="shared" si="177"/>
        <v/>
      </c>
      <c r="C517" s="44"/>
      <c r="D517" s="17" t="str">
        <f t="shared" si="182"/>
        <v/>
      </c>
      <c r="E517" s="17" t="str">
        <f t="shared" si="183"/>
        <v/>
      </c>
      <c r="F517" s="97"/>
      <c r="G517" s="16"/>
      <c r="H517" s="15"/>
      <c r="I517" s="17" t="str">
        <f>IF(OR(G517="",H517="",U517=""),"",IFERROR(VLOOKUP(G517&amp;H517&amp;U517,※編集不可※選択項目!$M$3:$R$51,5,FALSE),"該当なし"))</f>
        <v/>
      </c>
      <c r="J517" s="97"/>
      <c r="K517" s="15"/>
      <c r="L517" s="248"/>
      <c r="M517" s="15"/>
      <c r="N517" s="97"/>
      <c r="O517" s="97"/>
      <c r="P517" s="97"/>
      <c r="Q517" s="97"/>
      <c r="R517" s="97"/>
      <c r="S517" s="18" t="str">
        <f t="shared" si="190"/>
        <v/>
      </c>
      <c r="T517" s="15"/>
      <c r="U517" s="15"/>
      <c r="V517" s="15"/>
      <c r="W517" s="15"/>
      <c r="X517" s="15"/>
      <c r="Y517" s="15"/>
      <c r="Z517" s="16"/>
      <c r="AA517" s="16"/>
      <c r="AB517" s="101" t="str">
        <f>IF($C517&lt;&gt;"",※編集不可※選択項目!$J$2,"")</f>
        <v/>
      </c>
      <c r="AC517" s="23"/>
      <c r="AD517" s="97"/>
      <c r="AE517" s="99"/>
      <c r="AF517" s="201" t="str">
        <f t="shared" si="188"/>
        <v>-</v>
      </c>
      <c r="AG517" s="219"/>
      <c r="AH517" s="220"/>
      <c r="AI517" s="121" t="str">
        <f t="shared" si="184"/>
        <v/>
      </c>
      <c r="AJ517" s="221"/>
      <c r="AK517" s="222"/>
      <c r="AL517" s="223"/>
      <c r="AM517" s="224">
        <f>IFERROR(INDEX(※編集不可※選択項目!$R$3:$R$51,MATCH(BQ517,※編集不可※選択項目!$T$3:$T$51,0)),0)</f>
        <v>0</v>
      </c>
      <c r="AN517" s="224" t="str">
        <f t="shared" si="191"/>
        <v/>
      </c>
      <c r="AO517" s="224" t="str">
        <f>IF(BR517=※編集不可※選択項目!$L$3,VLOOKUP('新規登録用（本体）'!U517,※編集不可※選択項目!$P$2:$R$13,3,TRUE),AP517)</f>
        <v/>
      </c>
      <c r="AP517" s="224" t="str">
        <f>IF(BR517=※編集不可※選択項目!$L$15,VLOOKUP('新規登録用（本体）'!U517,※編集不可※選択項目!$P$14:$R$25,3,TRUE),AQ517)</f>
        <v/>
      </c>
      <c r="AQ517" s="224" t="str">
        <f>IF(BR517=※編集不可※選択項目!$L$27,VLOOKUP('新規登録用（本体）'!U517,※編集不可※選択項目!$P$26:$R$41,3,TRUE),AR517)</f>
        <v/>
      </c>
      <c r="AR517" s="224" t="str">
        <f>IF(BR517=※編集不可※選択項目!$L$43,VLOOKUP('新規登録用（本体）'!U517,※編集不可※選択項目!$P$42:$R$46,3,TRUE),AS517)</f>
        <v/>
      </c>
      <c r="AS517" s="224" t="str">
        <f>IF(BR517=※編集不可※選択項目!$L$48,VLOOKUP('新規登録用（本体）'!U517,※編集不可※選択項目!$P$47:$R$51,3,TRUE),"")</f>
        <v/>
      </c>
      <c r="AT517" s="225">
        <f>IFERROR(VLOOKUP(Y517&amp;G517&amp;H517,※編集不可※選択項目!X:Y,2,FALSE),0)</f>
        <v>0</v>
      </c>
      <c r="AU517" s="224">
        <f t="shared" si="185"/>
        <v>0</v>
      </c>
      <c r="AV517" s="224">
        <f>IFERROR(INDEX(※編集不可※選択項目!$S$3:$S$51,MATCH(BQ517,※編集不可※選択項目!$T$3:$T$51,0)),0)</f>
        <v>0</v>
      </c>
      <c r="AW517" s="224" t="str">
        <f t="shared" si="192"/>
        <v/>
      </c>
      <c r="AX517" s="224" t="str">
        <f>IF(BR517=※編集不可※選択項目!$L$3,VLOOKUP('新規登録用（本体）'!U517,※編集不可※選択項目!$P$2:$S$13,4,TRUE),AY517)</f>
        <v/>
      </c>
      <c r="AY517" s="224" t="str">
        <f>IF(BR517=※編集不可※選択項目!$L$15,VLOOKUP('新規登録用（本体）'!U517,※編集不可※選択項目!$P$14:$S$25,4,TRUE),AZ517)</f>
        <v/>
      </c>
      <c r="AZ517" s="224" t="str">
        <f>IF(BR517=※編集不可※選択項目!$L$27,VLOOKUP('新規登録用（本体）'!U517,※編集不可※選択項目!$P$26:$S$41,4,TRUE),BA517)</f>
        <v/>
      </c>
      <c r="BA517" s="224" t="str">
        <f>IF(BR517=※編集不可※選択項目!$L$43,VLOOKUP('新規登録用（本体）'!U517,※編集不可※選択項目!$P$42:$S$46,4,TRUE),BB517)</f>
        <v/>
      </c>
      <c r="BB517" s="224" t="str">
        <f>IF(BR517=※編集不可※選択項目!$L$48,VLOOKUP('新規登録用（本体）'!U517,※編集不可※選択項目!$P$47:$S$51,4,TRUE),"")</f>
        <v/>
      </c>
      <c r="BC517" s="225">
        <f>IFERROR(VLOOKUP(Y517&amp;G517&amp;H517,※編集不可※選択項目!X:Y,2,FALSE),0)</f>
        <v>0</v>
      </c>
      <c r="BD517" s="225">
        <f t="shared" si="186"/>
        <v>0</v>
      </c>
      <c r="BE517" s="225"/>
      <c r="BF517" s="225"/>
      <c r="BG517" s="225"/>
      <c r="BH517" s="225" t="str">
        <f t="shared" si="193"/>
        <v/>
      </c>
      <c r="BI517" s="226">
        <f t="shared" si="194"/>
        <v>0</v>
      </c>
      <c r="BJ517" s="226">
        <f t="shared" si="195"/>
        <v>0</v>
      </c>
      <c r="BK517" s="262">
        <f t="shared" si="189"/>
        <v>0</v>
      </c>
      <c r="BL517" s="226">
        <f t="shared" si="178"/>
        <v>0</v>
      </c>
      <c r="BM517" s="226" t="str">
        <f t="shared" si="196"/>
        <v/>
      </c>
      <c r="BN517" s="227">
        <f t="shared" si="197"/>
        <v>0</v>
      </c>
      <c r="BO517" s="227">
        <f t="shared" si="179"/>
        <v>0</v>
      </c>
      <c r="BP517" s="208" t="str">
        <f t="shared" si="180"/>
        <v>＜従来枠＞0 ＜トップ性能枠＞0</v>
      </c>
      <c r="BQ517" s="208" t="str">
        <f>'新規登録用（本体）'!G517&amp;'新規登録用（本体）'!H517&amp;'新規登録用（本体）'!I517</f>
        <v/>
      </c>
      <c r="BR517" s="126" t="str">
        <f t="shared" si="198"/>
        <v/>
      </c>
      <c r="BS517" s="208" t="str">
        <f t="shared" si="199"/>
        <v/>
      </c>
      <c r="BT517" s="227">
        <f t="shared" si="187"/>
        <v>0</v>
      </c>
    </row>
    <row r="518" spans="1:72" s="208" customFormat="1" ht="25.35" customHeight="1" x14ac:dyDescent="0.2">
      <c r="A518" s="210">
        <f t="shared" si="181"/>
        <v>507</v>
      </c>
      <c r="B518" s="171" t="str">
        <f t="shared" si="177"/>
        <v/>
      </c>
      <c r="C518" s="44"/>
      <c r="D518" s="17" t="str">
        <f t="shared" si="182"/>
        <v/>
      </c>
      <c r="E518" s="17" t="str">
        <f t="shared" si="183"/>
        <v/>
      </c>
      <c r="F518" s="97"/>
      <c r="G518" s="16"/>
      <c r="H518" s="15"/>
      <c r="I518" s="17" t="str">
        <f>IF(OR(G518="",H518="",U518=""),"",IFERROR(VLOOKUP(G518&amp;H518&amp;U518,※編集不可※選択項目!$M$3:$R$51,5,FALSE),"該当なし"))</f>
        <v/>
      </c>
      <c r="J518" s="97"/>
      <c r="K518" s="15"/>
      <c r="L518" s="248"/>
      <c r="M518" s="15"/>
      <c r="N518" s="97"/>
      <c r="O518" s="97"/>
      <c r="P518" s="97"/>
      <c r="Q518" s="97"/>
      <c r="R518" s="97"/>
      <c r="S518" s="18" t="str">
        <f t="shared" si="190"/>
        <v/>
      </c>
      <c r="T518" s="15"/>
      <c r="U518" s="15"/>
      <c r="V518" s="15"/>
      <c r="W518" s="15"/>
      <c r="X518" s="15"/>
      <c r="Y518" s="15"/>
      <c r="Z518" s="16"/>
      <c r="AA518" s="16"/>
      <c r="AB518" s="101" t="str">
        <f>IF($C518&lt;&gt;"",※編集不可※選択項目!$J$2,"")</f>
        <v/>
      </c>
      <c r="AC518" s="23"/>
      <c r="AD518" s="97"/>
      <c r="AE518" s="99"/>
      <c r="AF518" s="201" t="str">
        <f t="shared" si="188"/>
        <v>-</v>
      </c>
      <c r="AG518" s="219"/>
      <c r="AH518" s="220"/>
      <c r="AI518" s="121" t="str">
        <f t="shared" si="184"/>
        <v/>
      </c>
      <c r="AJ518" s="221"/>
      <c r="AK518" s="222"/>
      <c r="AL518" s="223"/>
      <c r="AM518" s="224">
        <f>IFERROR(INDEX(※編集不可※選択項目!$R$3:$R$51,MATCH(BQ518,※編集不可※選択項目!$T$3:$T$51,0)),0)</f>
        <v>0</v>
      </c>
      <c r="AN518" s="224" t="str">
        <f t="shared" si="191"/>
        <v/>
      </c>
      <c r="AO518" s="224" t="str">
        <f>IF(BR518=※編集不可※選択項目!$L$3,VLOOKUP('新規登録用（本体）'!U518,※編集不可※選択項目!$P$2:$R$13,3,TRUE),AP518)</f>
        <v/>
      </c>
      <c r="AP518" s="224" t="str">
        <f>IF(BR518=※編集不可※選択項目!$L$15,VLOOKUP('新規登録用（本体）'!U518,※編集不可※選択項目!$P$14:$R$25,3,TRUE),AQ518)</f>
        <v/>
      </c>
      <c r="AQ518" s="224" t="str">
        <f>IF(BR518=※編集不可※選択項目!$L$27,VLOOKUP('新規登録用（本体）'!U518,※編集不可※選択項目!$P$26:$R$41,3,TRUE),AR518)</f>
        <v/>
      </c>
      <c r="AR518" s="224" t="str">
        <f>IF(BR518=※編集不可※選択項目!$L$43,VLOOKUP('新規登録用（本体）'!U518,※編集不可※選択項目!$P$42:$R$46,3,TRUE),AS518)</f>
        <v/>
      </c>
      <c r="AS518" s="224" t="str">
        <f>IF(BR518=※編集不可※選択項目!$L$48,VLOOKUP('新規登録用（本体）'!U518,※編集不可※選択項目!$P$47:$R$51,3,TRUE),"")</f>
        <v/>
      </c>
      <c r="AT518" s="225">
        <f>IFERROR(VLOOKUP(Y518&amp;G518&amp;H518,※編集不可※選択項目!X:Y,2,FALSE),0)</f>
        <v>0</v>
      </c>
      <c r="AU518" s="224">
        <f t="shared" si="185"/>
        <v>0</v>
      </c>
      <c r="AV518" s="224">
        <f>IFERROR(INDEX(※編集不可※選択項目!$S$3:$S$51,MATCH(BQ518,※編集不可※選択項目!$T$3:$T$51,0)),0)</f>
        <v>0</v>
      </c>
      <c r="AW518" s="224" t="str">
        <f t="shared" si="192"/>
        <v/>
      </c>
      <c r="AX518" s="224" t="str">
        <f>IF(BR518=※編集不可※選択項目!$L$3,VLOOKUP('新規登録用（本体）'!U518,※編集不可※選択項目!$P$2:$S$13,4,TRUE),AY518)</f>
        <v/>
      </c>
      <c r="AY518" s="224" t="str">
        <f>IF(BR518=※編集不可※選択項目!$L$15,VLOOKUP('新規登録用（本体）'!U518,※編集不可※選択項目!$P$14:$S$25,4,TRUE),AZ518)</f>
        <v/>
      </c>
      <c r="AZ518" s="224" t="str">
        <f>IF(BR518=※編集不可※選択項目!$L$27,VLOOKUP('新規登録用（本体）'!U518,※編集不可※選択項目!$P$26:$S$41,4,TRUE),BA518)</f>
        <v/>
      </c>
      <c r="BA518" s="224" t="str">
        <f>IF(BR518=※編集不可※選択項目!$L$43,VLOOKUP('新規登録用（本体）'!U518,※編集不可※選択項目!$P$42:$S$46,4,TRUE),BB518)</f>
        <v/>
      </c>
      <c r="BB518" s="224" t="str">
        <f>IF(BR518=※編集不可※選択項目!$L$48,VLOOKUP('新規登録用（本体）'!U518,※編集不可※選択項目!$P$47:$S$51,4,TRUE),"")</f>
        <v/>
      </c>
      <c r="BC518" s="225">
        <f>IFERROR(VLOOKUP(Y518&amp;G518&amp;H518,※編集不可※選択項目!X:Y,2,FALSE),0)</f>
        <v>0</v>
      </c>
      <c r="BD518" s="225">
        <f t="shared" si="186"/>
        <v>0</v>
      </c>
      <c r="BE518" s="225"/>
      <c r="BF518" s="225"/>
      <c r="BG518" s="225"/>
      <c r="BH518" s="225" t="str">
        <f t="shared" si="193"/>
        <v/>
      </c>
      <c r="BI518" s="226">
        <f t="shared" si="194"/>
        <v>0</v>
      </c>
      <c r="BJ518" s="226">
        <f t="shared" si="195"/>
        <v>0</v>
      </c>
      <c r="BK518" s="262">
        <f t="shared" si="189"/>
        <v>0</v>
      </c>
      <c r="BL518" s="226">
        <f t="shared" si="178"/>
        <v>0</v>
      </c>
      <c r="BM518" s="226" t="str">
        <f t="shared" si="196"/>
        <v/>
      </c>
      <c r="BN518" s="227">
        <f t="shared" si="197"/>
        <v>0</v>
      </c>
      <c r="BO518" s="227">
        <f t="shared" si="179"/>
        <v>0</v>
      </c>
      <c r="BP518" s="208" t="str">
        <f t="shared" si="180"/>
        <v>＜従来枠＞0 ＜トップ性能枠＞0</v>
      </c>
      <c r="BQ518" s="208" t="str">
        <f>'新規登録用（本体）'!G518&amp;'新規登録用（本体）'!H518&amp;'新規登録用（本体）'!I518</f>
        <v/>
      </c>
      <c r="BR518" s="126" t="str">
        <f t="shared" si="198"/>
        <v/>
      </c>
      <c r="BS518" s="208" t="str">
        <f t="shared" si="199"/>
        <v/>
      </c>
      <c r="BT518" s="227">
        <f t="shared" si="187"/>
        <v>0</v>
      </c>
    </row>
    <row r="519" spans="1:72" s="208" customFormat="1" ht="25.35" customHeight="1" x14ac:dyDescent="0.2">
      <c r="A519" s="210">
        <f t="shared" si="181"/>
        <v>508</v>
      </c>
      <c r="B519" s="171" t="str">
        <f t="shared" si="177"/>
        <v/>
      </c>
      <c r="C519" s="44"/>
      <c r="D519" s="17" t="str">
        <f t="shared" si="182"/>
        <v/>
      </c>
      <c r="E519" s="17" t="str">
        <f t="shared" si="183"/>
        <v/>
      </c>
      <c r="F519" s="97"/>
      <c r="G519" s="16"/>
      <c r="H519" s="15"/>
      <c r="I519" s="17" t="str">
        <f>IF(OR(G519="",H519="",U519=""),"",IFERROR(VLOOKUP(G519&amp;H519&amp;U519,※編集不可※選択項目!$M$3:$R$51,5,FALSE),"該当なし"))</f>
        <v/>
      </c>
      <c r="J519" s="97"/>
      <c r="K519" s="15"/>
      <c r="L519" s="248"/>
      <c r="M519" s="15"/>
      <c r="N519" s="97"/>
      <c r="O519" s="97"/>
      <c r="P519" s="97"/>
      <c r="Q519" s="97"/>
      <c r="R519" s="97"/>
      <c r="S519" s="18" t="str">
        <f t="shared" si="190"/>
        <v/>
      </c>
      <c r="T519" s="15"/>
      <c r="U519" s="15"/>
      <c r="V519" s="15"/>
      <c r="W519" s="15"/>
      <c r="X519" s="15"/>
      <c r="Y519" s="15"/>
      <c r="Z519" s="16"/>
      <c r="AA519" s="16"/>
      <c r="AB519" s="101" t="str">
        <f>IF($C519&lt;&gt;"",※編集不可※選択項目!$J$2,"")</f>
        <v/>
      </c>
      <c r="AC519" s="23"/>
      <c r="AD519" s="97"/>
      <c r="AE519" s="99"/>
      <c r="AF519" s="201" t="str">
        <f t="shared" si="188"/>
        <v>-</v>
      </c>
      <c r="AG519" s="219"/>
      <c r="AH519" s="220"/>
      <c r="AI519" s="121" t="str">
        <f t="shared" si="184"/>
        <v/>
      </c>
      <c r="AJ519" s="221"/>
      <c r="AK519" s="222"/>
      <c r="AL519" s="223"/>
      <c r="AM519" s="224">
        <f>IFERROR(INDEX(※編集不可※選択項目!$R$3:$R$51,MATCH(BQ519,※編集不可※選択項目!$T$3:$T$51,0)),0)</f>
        <v>0</v>
      </c>
      <c r="AN519" s="224" t="str">
        <f t="shared" si="191"/>
        <v/>
      </c>
      <c r="AO519" s="224" t="str">
        <f>IF(BR519=※編集不可※選択項目!$L$3,VLOOKUP('新規登録用（本体）'!U519,※編集不可※選択項目!$P$2:$R$13,3,TRUE),AP519)</f>
        <v/>
      </c>
      <c r="AP519" s="224" t="str">
        <f>IF(BR519=※編集不可※選択項目!$L$15,VLOOKUP('新規登録用（本体）'!U519,※編集不可※選択項目!$P$14:$R$25,3,TRUE),AQ519)</f>
        <v/>
      </c>
      <c r="AQ519" s="224" t="str">
        <f>IF(BR519=※編集不可※選択項目!$L$27,VLOOKUP('新規登録用（本体）'!U519,※編集不可※選択項目!$P$26:$R$41,3,TRUE),AR519)</f>
        <v/>
      </c>
      <c r="AR519" s="224" t="str">
        <f>IF(BR519=※編集不可※選択項目!$L$43,VLOOKUP('新規登録用（本体）'!U519,※編集不可※選択項目!$P$42:$R$46,3,TRUE),AS519)</f>
        <v/>
      </c>
      <c r="AS519" s="224" t="str">
        <f>IF(BR519=※編集不可※選択項目!$L$48,VLOOKUP('新規登録用（本体）'!U519,※編集不可※選択項目!$P$47:$R$51,3,TRUE),"")</f>
        <v/>
      </c>
      <c r="AT519" s="225">
        <f>IFERROR(VLOOKUP(Y519&amp;G519&amp;H519,※編集不可※選択項目!X:Y,2,FALSE),0)</f>
        <v>0</v>
      </c>
      <c r="AU519" s="224">
        <f t="shared" si="185"/>
        <v>0</v>
      </c>
      <c r="AV519" s="224">
        <f>IFERROR(INDEX(※編集不可※選択項目!$S$3:$S$51,MATCH(BQ519,※編集不可※選択項目!$T$3:$T$51,0)),0)</f>
        <v>0</v>
      </c>
      <c r="AW519" s="224" t="str">
        <f t="shared" si="192"/>
        <v/>
      </c>
      <c r="AX519" s="224" t="str">
        <f>IF(BR519=※編集不可※選択項目!$L$3,VLOOKUP('新規登録用（本体）'!U519,※編集不可※選択項目!$P$2:$S$13,4,TRUE),AY519)</f>
        <v/>
      </c>
      <c r="AY519" s="224" t="str">
        <f>IF(BR519=※編集不可※選択項目!$L$15,VLOOKUP('新規登録用（本体）'!U519,※編集不可※選択項目!$P$14:$S$25,4,TRUE),AZ519)</f>
        <v/>
      </c>
      <c r="AZ519" s="224" t="str">
        <f>IF(BR519=※編集不可※選択項目!$L$27,VLOOKUP('新規登録用（本体）'!U519,※編集不可※選択項目!$P$26:$S$41,4,TRUE),BA519)</f>
        <v/>
      </c>
      <c r="BA519" s="224" t="str">
        <f>IF(BR519=※編集不可※選択項目!$L$43,VLOOKUP('新規登録用（本体）'!U519,※編集不可※選択項目!$P$42:$S$46,4,TRUE),BB519)</f>
        <v/>
      </c>
      <c r="BB519" s="224" t="str">
        <f>IF(BR519=※編集不可※選択項目!$L$48,VLOOKUP('新規登録用（本体）'!U519,※編集不可※選択項目!$P$47:$S$51,4,TRUE),"")</f>
        <v/>
      </c>
      <c r="BC519" s="225">
        <f>IFERROR(VLOOKUP(Y519&amp;G519&amp;H519,※編集不可※選択項目!X:Y,2,FALSE),0)</f>
        <v>0</v>
      </c>
      <c r="BD519" s="225">
        <f t="shared" si="186"/>
        <v>0</v>
      </c>
      <c r="BE519" s="225"/>
      <c r="BF519" s="225"/>
      <c r="BG519" s="225"/>
      <c r="BH519" s="225" t="str">
        <f t="shared" si="193"/>
        <v/>
      </c>
      <c r="BI519" s="226">
        <f t="shared" si="194"/>
        <v>0</v>
      </c>
      <c r="BJ519" s="226">
        <f t="shared" si="195"/>
        <v>0</v>
      </c>
      <c r="BK519" s="262">
        <f t="shared" si="189"/>
        <v>0</v>
      </c>
      <c r="BL519" s="226">
        <f t="shared" si="178"/>
        <v>0</v>
      </c>
      <c r="BM519" s="226" t="str">
        <f t="shared" si="196"/>
        <v/>
      </c>
      <c r="BN519" s="227">
        <f t="shared" si="197"/>
        <v>0</v>
      </c>
      <c r="BO519" s="227">
        <f t="shared" si="179"/>
        <v>0</v>
      </c>
      <c r="BP519" s="208" t="str">
        <f t="shared" si="180"/>
        <v>＜従来枠＞0 ＜トップ性能枠＞0</v>
      </c>
      <c r="BQ519" s="208" t="str">
        <f>'新規登録用（本体）'!G519&amp;'新規登録用（本体）'!H519&amp;'新規登録用（本体）'!I519</f>
        <v/>
      </c>
      <c r="BR519" s="126" t="str">
        <f t="shared" si="198"/>
        <v/>
      </c>
      <c r="BS519" s="208" t="str">
        <f t="shared" si="199"/>
        <v/>
      </c>
      <c r="BT519" s="227">
        <f t="shared" si="187"/>
        <v>0</v>
      </c>
    </row>
    <row r="520" spans="1:72" s="208" customFormat="1" ht="25.35" customHeight="1" x14ac:dyDescent="0.2">
      <c r="A520" s="210">
        <f t="shared" si="181"/>
        <v>509</v>
      </c>
      <c r="B520" s="171" t="str">
        <f t="shared" si="177"/>
        <v/>
      </c>
      <c r="C520" s="44"/>
      <c r="D520" s="17" t="str">
        <f t="shared" si="182"/>
        <v/>
      </c>
      <c r="E520" s="17" t="str">
        <f t="shared" si="183"/>
        <v/>
      </c>
      <c r="F520" s="97"/>
      <c r="G520" s="16"/>
      <c r="H520" s="15"/>
      <c r="I520" s="17" t="str">
        <f>IF(OR(G520="",H520="",U520=""),"",IFERROR(VLOOKUP(G520&amp;H520&amp;U520,※編集不可※選択項目!$M$3:$R$51,5,FALSE),"該当なし"))</f>
        <v/>
      </c>
      <c r="J520" s="97"/>
      <c r="K520" s="15"/>
      <c r="L520" s="248"/>
      <c r="M520" s="15"/>
      <c r="N520" s="97"/>
      <c r="O520" s="97"/>
      <c r="P520" s="97"/>
      <c r="Q520" s="97"/>
      <c r="R520" s="97"/>
      <c r="S520" s="18" t="str">
        <f t="shared" si="190"/>
        <v/>
      </c>
      <c r="T520" s="15"/>
      <c r="U520" s="15"/>
      <c r="V520" s="15"/>
      <c r="W520" s="15"/>
      <c r="X520" s="15"/>
      <c r="Y520" s="15"/>
      <c r="Z520" s="16"/>
      <c r="AA520" s="16"/>
      <c r="AB520" s="101" t="str">
        <f>IF($C520&lt;&gt;"",※編集不可※選択項目!$J$2,"")</f>
        <v/>
      </c>
      <c r="AC520" s="23"/>
      <c r="AD520" s="97"/>
      <c r="AE520" s="99"/>
      <c r="AF520" s="201" t="str">
        <f t="shared" si="188"/>
        <v>-</v>
      </c>
      <c r="AG520" s="219"/>
      <c r="AH520" s="220"/>
      <c r="AI520" s="121" t="str">
        <f t="shared" si="184"/>
        <v/>
      </c>
      <c r="AJ520" s="221"/>
      <c r="AK520" s="222"/>
      <c r="AL520" s="223"/>
      <c r="AM520" s="224">
        <f>IFERROR(INDEX(※編集不可※選択項目!$R$3:$R$51,MATCH(BQ520,※編集不可※選択項目!$T$3:$T$51,0)),0)</f>
        <v>0</v>
      </c>
      <c r="AN520" s="224" t="str">
        <f t="shared" si="191"/>
        <v/>
      </c>
      <c r="AO520" s="224" t="str">
        <f>IF(BR520=※編集不可※選択項目!$L$3,VLOOKUP('新規登録用（本体）'!U520,※編集不可※選択項目!$P$2:$R$13,3,TRUE),AP520)</f>
        <v/>
      </c>
      <c r="AP520" s="224" t="str">
        <f>IF(BR520=※編集不可※選択項目!$L$15,VLOOKUP('新規登録用（本体）'!U520,※編集不可※選択項目!$P$14:$R$25,3,TRUE),AQ520)</f>
        <v/>
      </c>
      <c r="AQ520" s="224" t="str">
        <f>IF(BR520=※編集不可※選択項目!$L$27,VLOOKUP('新規登録用（本体）'!U520,※編集不可※選択項目!$P$26:$R$41,3,TRUE),AR520)</f>
        <v/>
      </c>
      <c r="AR520" s="224" t="str">
        <f>IF(BR520=※編集不可※選択項目!$L$43,VLOOKUP('新規登録用（本体）'!U520,※編集不可※選択項目!$P$42:$R$46,3,TRUE),AS520)</f>
        <v/>
      </c>
      <c r="AS520" s="224" t="str">
        <f>IF(BR520=※編集不可※選択項目!$L$48,VLOOKUP('新規登録用（本体）'!U520,※編集不可※選択項目!$P$47:$R$51,3,TRUE),"")</f>
        <v/>
      </c>
      <c r="AT520" s="225">
        <f>IFERROR(VLOOKUP(Y520&amp;G520&amp;H520,※編集不可※選択項目!X:Y,2,FALSE),0)</f>
        <v>0</v>
      </c>
      <c r="AU520" s="224">
        <f t="shared" si="185"/>
        <v>0</v>
      </c>
      <c r="AV520" s="224">
        <f>IFERROR(INDEX(※編集不可※選択項目!$S$3:$S$51,MATCH(BQ520,※編集不可※選択項目!$T$3:$T$51,0)),0)</f>
        <v>0</v>
      </c>
      <c r="AW520" s="224" t="str">
        <f t="shared" si="192"/>
        <v/>
      </c>
      <c r="AX520" s="224" t="str">
        <f>IF(BR520=※編集不可※選択項目!$L$3,VLOOKUP('新規登録用（本体）'!U520,※編集不可※選択項目!$P$2:$S$13,4,TRUE),AY520)</f>
        <v/>
      </c>
      <c r="AY520" s="224" t="str">
        <f>IF(BR520=※編集不可※選択項目!$L$15,VLOOKUP('新規登録用（本体）'!U520,※編集不可※選択項目!$P$14:$S$25,4,TRUE),AZ520)</f>
        <v/>
      </c>
      <c r="AZ520" s="224" t="str">
        <f>IF(BR520=※編集不可※選択項目!$L$27,VLOOKUP('新規登録用（本体）'!U520,※編集不可※選択項目!$P$26:$S$41,4,TRUE),BA520)</f>
        <v/>
      </c>
      <c r="BA520" s="224" t="str">
        <f>IF(BR520=※編集不可※選択項目!$L$43,VLOOKUP('新規登録用（本体）'!U520,※編集不可※選択項目!$P$42:$S$46,4,TRUE),BB520)</f>
        <v/>
      </c>
      <c r="BB520" s="224" t="str">
        <f>IF(BR520=※編集不可※選択項目!$L$48,VLOOKUP('新規登録用（本体）'!U520,※編集不可※選択項目!$P$47:$S$51,4,TRUE),"")</f>
        <v/>
      </c>
      <c r="BC520" s="225">
        <f>IFERROR(VLOOKUP(Y520&amp;G520&amp;H520,※編集不可※選択項目!X:Y,2,FALSE),0)</f>
        <v>0</v>
      </c>
      <c r="BD520" s="225">
        <f t="shared" si="186"/>
        <v>0</v>
      </c>
      <c r="BE520" s="225"/>
      <c r="BF520" s="225"/>
      <c r="BG520" s="225"/>
      <c r="BH520" s="225" t="str">
        <f t="shared" si="193"/>
        <v/>
      </c>
      <c r="BI520" s="226">
        <f t="shared" si="194"/>
        <v>0</v>
      </c>
      <c r="BJ520" s="226">
        <f t="shared" si="195"/>
        <v>0</v>
      </c>
      <c r="BK520" s="262">
        <f t="shared" si="189"/>
        <v>0</v>
      </c>
      <c r="BL520" s="226">
        <f t="shared" si="178"/>
        <v>0</v>
      </c>
      <c r="BM520" s="226" t="str">
        <f t="shared" si="196"/>
        <v/>
      </c>
      <c r="BN520" s="227">
        <f t="shared" si="197"/>
        <v>0</v>
      </c>
      <c r="BO520" s="227">
        <f t="shared" si="179"/>
        <v>0</v>
      </c>
      <c r="BP520" s="208" t="str">
        <f t="shared" si="180"/>
        <v>＜従来枠＞0 ＜トップ性能枠＞0</v>
      </c>
      <c r="BQ520" s="208" t="str">
        <f>'新規登録用（本体）'!G520&amp;'新規登録用（本体）'!H520&amp;'新規登録用（本体）'!I520</f>
        <v/>
      </c>
      <c r="BR520" s="126" t="str">
        <f t="shared" si="198"/>
        <v/>
      </c>
      <c r="BS520" s="208" t="str">
        <f t="shared" si="199"/>
        <v/>
      </c>
      <c r="BT520" s="227">
        <f t="shared" si="187"/>
        <v>0</v>
      </c>
    </row>
    <row r="521" spans="1:72" s="208" customFormat="1" ht="25.35" customHeight="1" x14ac:dyDescent="0.2">
      <c r="A521" s="210">
        <f t="shared" si="181"/>
        <v>510</v>
      </c>
      <c r="B521" s="171" t="str">
        <f t="shared" si="177"/>
        <v/>
      </c>
      <c r="C521" s="44"/>
      <c r="D521" s="17" t="str">
        <f t="shared" si="182"/>
        <v/>
      </c>
      <c r="E521" s="17" t="str">
        <f t="shared" si="183"/>
        <v/>
      </c>
      <c r="F521" s="97"/>
      <c r="G521" s="16"/>
      <c r="H521" s="15"/>
      <c r="I521" s="17" t="str">
        <f>IF(OR(G521="",H521="",U521=""),"",IFERROR(VLOOKUP(G521&amp;H521&amp;U521,※編集不可※選択項目!$M$3:$R$51,5,FALSE),"該当なし"))</f>
        <v/>
      </c>
      <c r="J521" s="97"/>
      <c r="K521" s="15"/>
      <c r="L521" s="248"/>
      <c r="M521" s="15"/>
      <c r="N521" s="97"/>
      <c r="O521" s="97"/>
      <c r="P521" s="97"/>
      <c r="Q521" s="97"/>
      <c r="R521" s="97"/>
      <c r="S521" s="18" t="str">
        <f t="shared" si="190"/>
        <v/>
      </c>
      <c r="T521" s="15"/>
      <c r="U521" s="15"/>
      <c r="V521" s="15"/>
      <c r="W521" s="15"/>
      <c r="X521" s="15"/>
      <c r="Y521" s="15"/>
      <c r="Z521" s="16"/>
      <c r="AA521" s="16"/>
      <c r="AB521" s="101" t="str">
        <f>IF($C521&lt;&gt;"",※編集不可※選択項目!$J$2,"")</f>
        <v/>
      </c>
      <c r="AC521" s="23"/>
      <c r="AD521" s="97"/>
      <c r="AE521" s="99"/>
      <c r="AF521" s="201" t="str">
        <f t="shared" si="188"/>
        <v>-</v>
      </c>
      <c r="AG521" s="219"/>
      <c r="AH521" s="220"/>
      <c r="AI521" s="121" t="str">
        <f t="shared" si="184"/>
        <v/>
      </c>
      <c r="AJ521" s="221"/>
      <c r="AK521" s="222"/>
      <c r="AL521" s="223"/>
      <c r="AM521" s="224">
        <f>IFERROR(INDEX(※編集不可※選択項目!$R$3:$R$51,MATCH(BQ521,※編集不可※選択項目!$T$3:$T$51,0)),0)</f>
        <v>0</v>
      </c>
      <c r="AN521" s="224" t="str">
        <f t="shared" si="191"/>
        <v/>
      </c>
      <c r="AO521" s="224" t="str">
        <f>IF(BR521=※編集不可※選択項目!$L$3,VLOOKUP('新規登録用（本体）'!U521,※編集不可※選択項目!$P$2:$R$13,3,TRUE),AP521)</f>
        <v/>
      </c>
      <c r="AP521" s="224" t="str">
        <f>IF(BR521=※編集不可※選択項目!$L$15,VLOOKUP('新規登録用（本体）'!U521,※編集不可※選択項目!$P$14:$R$25,3,TRUE),AQ521)</f>
        <v/>
      </c>
      <c r="AQ521" s="224" t="str">
        <f>IF(BR521=※編集不可※選択項目!$L$27,VLOOKUP('新規登録用（本体）'!U521,※編集不可※選択項目!$P$26:$R$41,3,TRUE),AR521)</f>
        <v/>
      </c>
      <c r="AR521" s="224" t="str">
        <f>IF(BR521=※編集不可※選択項目!$L$43,VLOOKUP('新規登録用（本体）'!U521,※編集不可※選択項目!$P$42:$R$46,3,TRUE),AS521)</f>
        <v/>
      </c>
      <c r="AS521" s="224" t="str">
        <f>IF(BR521=※編集不可※選択項目!$L$48,VLOOKUP('新規登録用（本体）'!U521,※編集不可※選択項目!$P$47:$R$51,3,TRUE),"")</f>
        <v/>
      </c>
      <c r="AT521" s="225">
        <f>IFERROR(VLOOKUP(Y521&amp;G521&amp;H521,※編集不可※選択項目!X:Y,2,FALSE),0)</f>
        <v>0</v>
      </c>
      <c r="AU521" s="224">
        <f t="shared" si="185"/>
        <v>0</v>
      </c>
      <c r="AV521" s="224">
        <f>IFERROR(INDEX(※編集不可※選択項目!$S$3:$S$51,MATCH(BQ521,※編集不可※選択項目!$T$3:$T$51,0)),0)</f>
        <v>0</v>
      </c>
      <c r="AW521" s="224" t="str">
        <f t="shared" si="192"/>
        <v/>
      </c>
      <c r="AX521" s="224" t="str">
        <f>IF(BR521=※編集不可※選択項目!$L$3,VLOOKUP('新規登録用（本体）'!U521,※編集不可※選択項目!$P$2:$S$13,4,TRUE),AY521)</f>
        <v/>
      </c>
      <c r="AY521" s="224" t="str">
        <f>IF(BR521=※編集不可※選択項目!$L$15,VLOOKUP('新規登録用（本体）'!U521,※編集不可※選択項目!$P$14:$S$25,4,TRUE),AZ521)</f>
        <v/>
      </c>
      <c r="AZ521" s="224" t="str">
        <f>IF(BR521=※編集不可※選択項目!$L$27,VLOOKUP('新規登録用（本体）'!U521,※編集不可※選択項目!$P$26:$S$41,4,TRUE),BA521)</f>
        <v/>
      </c>
      <c r="BA521" s="224" t="str">
        <f>IF(BR521=※編集不可※選択項目!$L$43,VLOOKUP('新規登録用（本体）'!U521,※編集不可※選択項目!$P$42:$S$46,4,TRUE),BB521)</f>
        <v/>
      </c>
      <c r="BB521" s="224" t="str">
        <f>IF(BR521=※編集不可※選択項目!$L$48,VLOOKUP('新規登録用（本体）'!U521,※編集不可※選択項目!$P$47:$S$51,4,TRUE),"")</f>
        <v/>
      </c>
      <c r="BC521" s="225">
        <f>IFERROR(VLOOKUP(Y521&amp;G521&amp;H521,※編集不可※選択項目!X:Y,2,FALSE),0)</f>
        <v>0</v>
      </c>
      <c r="BD521" s="225">
        <f t="shared" si="186"/>
        <v>0</v>
      </c>
      <c r="BE521" s="225"/>
      <c r="BF521" s="225"/>
      <c r="BG521" s="225"/>
      <c r="BH521" s="225" t="str">
        <f t="shared" si="193"/>
        <v/>
      </c>
      <c r="BI521" s="226">
        <f t="shared" si="194"/>
        <v>0</v>
      </c>
      <c r="BJ521" s="226">
        <f t="shared" si="195"/>
        <v>0</v>
      </c>
      <c r="BK521" s="262">
        <f t="shared" si="189"/>
        <v>0</v>
      </c>
      <c r="BL521" s="226">
        <f t="shared" si="178"/>
        <v>0</v>
      </c>
      <c r="BM521" s="226" t="str">
        <f t="shared" si="196"/>
        <v/>
      </c>
      <c r="BN521" s="227">
        <f t="shared" si="197"/>
        <v>0</v>
      </c>
      <c r="BO521" s="227">
        <f t="shared" si="179"/>
        <v>0</v>
      </c>
      <c r="BP521" s="208" t="str">
        <f t="shared" si="180"/>
        <v>＜従来枠＞0 ＜トップ性能枠＞0</v>
      </c>
      <c r="BQ521" s="208" t="str">
        <f>'新規登録用（本体）'!G521&amp;'新規登録用（本体）'!H521&amp;'新規登録用（本体）'!I521</f>
        <v/>
      </c>
      <c r="BR521" s="126" t="str">
        <f t="shared" si="198"/>
        <v/>
      </c>
      <c r="BS521" s="208" t="str">
        <f t="shared" si="199"/>
        <v/>
      </c>
      <c r="BT521" s="227">
        <f t="shared" si="187"/>
        <v>0</v>
      </c>
    </row>
    <row r="522" spans="1:72" s="208" customFormat="1" ht="25.35" customHeight="1" x14ac:dyDescent="0.2">
      <c r="A522" s="210">
        <f t="shared" si="181"/>
        <v>511</v>
      </c>
      <c r="B522" s="171" t="str">
        <f t="shared" si="177"/>
        <v/>
      </c>
      <c r="C522" s="44"/>
      <c r="D522" s="17" t="str">
        <f t="shared" si="182"/>
        <v/>
      </c>
      <c r="E522" s="17" t="str">
        <f t="shared" si="183"/>
        <v/>
      </c>
      <c r="F522" s="97"/>
      <c r="G522" s="16"/>
      <c r="H522" s="15"/>
      <c r="I522" s="17" t="str">
        <f>IF(OR(G522="",H522="",U522=""),"",IFERROR(VLOOKUP(G522&amp;H522&amp;U522,※編集不可※選択項目!$M$3:$R$51,5,FALSE),"該当なし"))</f>
        <v/>
      </c>
      <c r="J522" s="97"/>
      <c r="K522" s="15"/>
      <c r="L522" s="248"/>
      <c r="M522" s="15"/>
      <c r="N522" s="97"/>
      <c r="O522" s="97"/>
      <c r="P522" s="97"/>
      <c r="Q522" s="97"/>
      <c r="R522" s="97"/>
      <c r="S522" s="18" t="str">
        <f t="shared" si="190"/>
        <v/>
      </c>
      <c r="T522" s="15"/>
      <c r="U522" s="15"/>
      <c r="V522" s="15"/>
      <c r="W522" s="15"/>
      <c r="X522" s="15"/>
      <c r="Y522" s="15"/>
      <c r="Z522" s="16"/>
      <c r="AA522" s="16"/>
      <c r="AB522" s="101" t="str">
        <f>IF($C522&lt;&gt;"",※編集不可※選択項目!$J$2,"")</f>
        <v/>
      </c>
      <c r="AC522" s="23"/>
      <c r="AD522" s="97"/>
      <c r="AE522" s="99"/>
      <c r="AF522" s="201" t="str">
        <f t="shared" si="188"/>
        <v>-</v>
      </c>
      <c r="AG522" s="219"/>
      <c r="AH522" s="220"/>
      <c r="AI522" s="121" t="str">
        <f t="shared" si="184"/>
        <v/>
      </c>
      <c r="AJ522" s="221"/>
      <c r="AK522" s="222"/>
      <c r="AL522" s="223"/>
      <c r="AM522" s="224">
        <f>IFERROR(INDEX(※編集不可※選択項目!$R$3:$R$51,MATCH(BQ522,※編集不可※選択項目!$T$3:$T$51,0)),0)</f>
        <v>0</v>
      </c>
      <c r="AN522" s="224" t="str">
        <f t="shared" si="191"/>
        <v/>
      </c>
      <c r="AO522" s="224" t="str">
        <f>IF(BR522=※編集不可※選択項目!$L$3,VLOOKUP('新規登録用（本体）'!U522,※編集不可※選択項目!$P$2:$R$13,3,TRUE),AP522)</f>
        <v/>
      </c>
      <c r="AP522" s="224" t="str">
        <f>IF(BR522=※編集不可※選択項目!$L$15,VLOOKUP('新規登録用（本体）'!U522,※編集不可※選択項目!$P$14:$R$25,3,TRUE),AQ522)</f>
        <v/>
      </c>
      <c r="AQ522" s="224" t="str">
        <f>IF(BR522=※編集不可※選択項目!$L$27,VLOOKUP('新規登録用（本体）'!U522,※編集不可※選択項目!$P$26:$R$41,3,TRUE),AR522)</f>
        <v/>
      </c>
      <c r="AR522" s="224" t="str">
        <f>IF(BR522=※編集不可※選択項目!$L$43,VLOOKUP('新規登録用（本体）'!U522,※編集不可※選択項目!$P$42:$R$46,3,TRUE),AS522)</f>
        <v/>
      </c>
      <c r="AS522" s="224" t="str">
        <f>IF(BR522=※編集不可※選択項目!$L$48,VLOOKUP('新規登録用（本体）'!U522,※編集不可※選択項目!$P$47:$R$51,3,TRUE),"")</f>
        <v/>
      </c>
      <c r="AT522" s="225">
        <f>IFERROR(VLOOKUP(Y522&amp;G522&amp;H522,※編集不可※選択項目!X:Y,2,FALSE),0)</f>
        <v>0</v>
      </c>
      <c r="AU522" s="224">
        <f t="shared" si="185"/>
        <v>0</v>
      </c>
      <c r="AV522" s="224">
        <f>IFERROR(INDEX(※編集不可※選択項目!$S$3:$S$51,MATCH(BQ522,※編集不可※選択項目!$T$3:$T$51,0)),0)</f>
        <v>0</v>
      </c>
      <c r="AW522" s="224" t="str">
        <f t="shared" si="192"/>
        <v/>
      </c>
      <c r="AX522" s="224" t="str">
        <f>IF(BR522=※編集不可※選択項目!$L$3,VLOOKUP('新規登録用（本体）'!U522,※編集不可※選択項目!$P$2:$S$13,4,TRUE),AY522)</f>
        <v/>
      </c>
      <c r="AY522" s="224" t="str">
        <f>IF(BR522=※編集不可※選択項目!$L$15,VLOOKUP('新規登録用（本体）'!U522,※編集不可※選択項目!$P$14:$S$25,4,TRUE),AZ522)</f>
        <v/>
      </c>
      <c r="AZ522" s="224" t="str">
        <f>IF(BR522=※編集不可※選択項目!$L$27,VLOOKUP('新規登録用（本体）'!U522,※編集不可※選択項目!$P$26:$S$41,4,TRUE),BA522)</f>
        <v/>
      </c>
      <c r="BA522" s="224" t="str">
        <f>IF(BR522=※編集不可※選択項目!$L$43,VLOOKUP('新規登録用（本体）'!U522,※編集不可※選択項目!$P$42:$S$46,4,TRUE),BB522)</f>
        <v/>
      </c>
      <c r="BB522" s="224" t="str">
        <f>IF(BR522=※編集不可※選択項目!$L$48,VLOOKUP('新規登録用（本体）'!U522,※編集不可※選択項目!$P$47:$S$51,4,TRUE),"")</f>
        <v/>
      </c>
      <c r="BC522" s="225">
        <f>IFERROR(VLOOKUP(Y522&amp;G522&amp;H522,※編集不可※選択項目!X:Y,2,FALSE),0)</f>
        <v>0</v>
      </c>
      <c r="BD522" s="225">
        <f t="shared" si="186"/>
        <v>0</v>
      </c>
      <c r="BE522" s="225"/>
      <c r="BF522" s="225"/>
      <c r="BG522" s="225"/>
      <c r="BH522" s="225" t="str">
        <f t="shared" si="193"/>
        <v/>
      </c>
      <c r="BI522" s="226">
        <f t="shared" si="194"/>
        <v>0</v>
      </c>
      <c r="BJ522" s="226">
        <f t="shared" si="195"/>
        <v>0</v>
      </c>
      <c r="BK522" s="262">
        <f t="shared" si="189"/>
        <v>0</v>
      </c>
      <c r="BL522" s="226">
        <f t="shared" si="178"/>
        <v>0</v>
      </c>
      <c r="BM522" s="226" t="str">
        <f t="shared" si="196"/>
        <v/>
      </c>
      <c r="BN522" s="227">
        <f t="shared" si="197"/>
        <v>0</v>
      </c>
      <c r="BO522" s="227">
        <f t="shared" si="179"/>
        <v>0</v>
      </c>
      <c r="BP522" s="208" t="str">
        <f t="shared" si="180"/>
        <v>＜従来枠＞0 ＜トップ性能枠＞0</v>
      </c>
      <c r="BQ522" s="208" t="str">
        <f>'新規登録用（本体）'!G522&amp;'新規登録用（本体）'!H522&amp;'新規登録用（本体）'!I522</f>
        <v/>
      </c>
      <c r="BR522" s="126" t="str">
        <f t="shared" si="198"/>
        <v/>
      </c>
      <c r="BS522" s="208" t="str">
        <f t="shared" si="199"/>
        <v/>
      </c>
      <c r="BT522" s="227">
        <f t="shared" si="187"/>
        <v>0</v>
      </c>
    </row>
    <row r="523" spans="1:72" s="208" customFormat="1" ht="25.35" customHeight="1" x14ac:dyDescent="0.2">
      <c r="A523" s="210">
        <f t="shared" si="181"/>
        <v>512</v>
      </c>
      <c r="B523" s="171" t="str">
        <f t="shared" ref="B523:B586" si="200">IF($C523="","","高効率空調")</f>
        <v/>
      </c>
      <c r="C523" s="44"/>
      <c r="D523" s="17" t="str">
        <f t="shared" si="182"/>
        <v/>
      </c>
      <c r="E523" s="17" t="str">
        <f t="shared" si="183"/>
        <v/>
      </c>
      <c r="F523" s="97"/>
      <c r="G523" s="16"/>
      <c r="H523" s="15"/>
      <c r="I523" s="17" t="str">
        <f>IF(OR(G523="",H523="",U523=""),"",IFERROR(VLOOKUP(G523&amp;H523&amp;U523,※編集不可※選択項目!$M$3:$R$51,5,FALSE),"該当なし"))</f>
        <v/>
      </c>
      <c r="J523" s="97"/>
      <c r="K523" s="15"/>
      <c r="L523" s="248"/>
      <c r="M523" s="15"/>
      <c r="N523" s="97"/>
      <c r="O523" s="97"/>
      <c r="P523" s="97"/>
      <c r="Q523" s="97"/>
      <c r="R523" s="97"/>
      <c r="S523" s="18" t="str">
        <f t="shared" si="190"/>
        <v/>
      </c>
      <c r="T523" s="15"/>
      <c r="U523" s="15"/>
      <c r="V523" s="15"/>
      <c r="W523" s="15"/>
      <c r="X523" s="15"/>
      <c r="Y523" s="15"/>
      <c r="Z523" s="16"/>
      <c r="AA523" s="16"/>
      <c r="AB523" s="101" t="str">
        <f>IF($C523&lt;&gt;"",※編集不可※選択項目!$J$2,"")</f>
        <v/>
      </c>
      <c r="AC523" s="23"/>
      <c r="AD523" s="97"/>
      <c r="AE523" s="99"/>
      <c r="AF523" s="201" t="str">
        <f t="shared" si="188"/>
        <v>-</v>
      </c>
      <c r="AG523" s="219"/>
      <c r="AH523" s="220"/>
      <c r="AI523" s="121" t="str">
        <f t="shared" si="184"/>
        <v/>
      </c>
      <c r="AJ523" s="221"/>
      <c r="AK523" s="222"/>
      <c r="AL523" s="223"/>
      <c r="AM523" s="224">
        <f>IFERROR(INDEX(※編集不可※選択項目!$R$3:$R$51,MATCH(BQ523,※編集不可※選択項目!$T$3:$T$51,0)),0)</f>
        <v>0</v>
      </c>
      <c r="AN523" s="224" t="str">
        <f t="shared" si="191"/>
        <v/>
      </c>
      <c r="AO523" s="224" t="str">
        <f>IF(BR523=※編集不可※選択項目!$L$3,VLOOKUP('新規登録用（本体）'!U523,※編集不可※選択項目!$P$2:$R$13,3,TRUE),AP523)</f>
        <v/>
      </c>
      <c r="AP523" s="224" t="str">
        <f>IF(BR523=※編集不可※選択項目!$L$15,VLOOKUP('新規登録用（本体）'!U523,※編集不可※選択項目!$P$14:$R$25,3,TRUE),AQ523)</f>
        <v/>
      </c>
      <c r="AQ523" s="224" t="str">
        <f>IF(BR523=※編集不可※選択項目!$L$27,VLOOKUP('新規登録用（本体）'!U523,※編集不可※選択項目!$P$26:$R$41,3,TRUE),AR523)</f>
        <v/>
      </c>
      <c r="AR523" s="224" t="str">
        <f>IF(BR523=※編集不可※選択項目!$L$43,VLOOKUP('新規登録用（本体）'!U523,※編集不可※選択項目!$P$42:$R$46,3,TRUE),AS523)</f>
        <v/>
      </c>
      <c r="AS523" s="224" t="str">
        <f>IF(BR523=※編集不可※選択項目!$L$48,VLOOKUP('新規登録用（本体）'!U523,※編集不可※選択項目!$P$47:$R$51,3,TRUE),"")</f>
        <v/>
      </c>
      <c r="AT523" s="225">
        <f>IFERROR(VLOOKUP(Y523&amp;G523&amp;H523,※編集不可※選択項目!X:Y,2,FALSE),0)</f>
        <v>0</v>
      </c>
      <c r="AU523" s="224">
        <f t="shared" si="185"/>
        <v>0</v>
      </c>
      <c r="AV523" s="224">
        <f>IFERROR(INDEX(※編集不可※選択項目!$S$3:$S$51,MATCH(BQ523,※編集不可※選択項目!$T$3:$T$51,0)),0)</f>
        <v>0</v>
      </c>
      <c r="AW523" s="224" t="str">
        <f t="shared" si="192"/>
        <v/>
      </c>
      <c r="AX523" s="224" t="str">
        <f>IF(BR523=※編集不可※選択項目!$L$3,VLOOKUP('新規登録用（本体）'!U523,※編集不可※選択項目!$P$2:$S$13,4,TRUE),AY523)</f>
        <v/>
      </c>
      <c r="AY523" s="224" t="str">
        <f>IF(BR523=※編集不可※選択項目!$L$15,VLOOKUP('新規登録用（本体）'!U523,※編集不可※選択項目!$P$14:$S$25,4,TRUE),AZ523)</f>
        <v/>
      </c>
      <c r="AZ523" s="224" t="str">
        <f>IF(BR523=※編集不可※選択項目!$L$27,VLOOKUP('新規登録用（本体）'!U523,※編集不可※選択項目!$P$26:$S$41,4,TRUE),BA523)</f>
        <v/>
      </c>
      <c r="BA523" s="224" t="str">
        <f>IF(BR523=※編集不可※選択項目!$L$43,VLOOKUP('新規登録用（本体）'!U523,※編集不可※選択項目!$P$42:$S$46,4,TRUE),BB523)</f>
        <v/>
      </c>
      <c r="BB523" s="224" t="str">
        <f>IF(BR523=※編集不可※選択項目!$L$48,VLOOKUP('新規登録用（本体）'!U523,※編集不可※選択項目!$P$47:$S$51,4,TRUE),"")</f>
        <v/>
      </c>
      <c r="BC523" s="225">
        <f>IFERROR(VLOOKUP(Y523&amp;G523&amp;H523,※編集不可※選択項目!X:Y,2,FALSE),0)</f>
        <v>0</v>
      </c>
      <c r="BD523" s="225">
        <f t="shared" si="186"/>
        <v>0</v>
      </c>
      <c r="BE523" s="225"/>
      <c r="BF523" s="225"/>
      <c r="BG523" s="225"/>
      <c r="BH523" s="225" t="str">
        <f t="shared" si="193"/>
        <v/>
      </c>
      <c r="BI523" s="226">
        <f t="shared" si="194"/>
        <v>0</v>
      </c>
      <c r="BJ523" s="226">
        <f t="shared" si="195"/>
        <v>0</v>
      </c>
      <c r="BK523" s="262">
        <f t="shared" si="189"/>
        <v>0</v>
      </c>
      <c r="BL523" s="226">
        <f t="shared" si="178"/>
        <v>0</v>
      </c>
      <c r="BM523" s="226" t="str">
        <f t="shared" si="196"/>
        <v/>
      </c>
      <c r="BN523" s="227">
        <f t="shared" si="197"/>
        <v>0</v>
      </c>
      <c r="BO523" s="227">
        <f t="shared" si="179"/>
        <v>0</v>
      </c>
      <c r="BP523" s="208" t="str">
        <f t="shared" si="180"/>
        <v>＜従来枠＞0 ＜トップ性能枠＞0</v>
      </c>
      <c r="BQ523" s="208" t="str">
        <f>'新規登録用（本体）'!G523&amp;'新規登録用（本体）'!H523&amp;'新規登録用（本体）'!I523</f>
        <v/>
      </c>
      <c r="BR523" s="126" t="str">
        <f t="shared" si="198"/>
        <v/>
      </c>
      <c r="BS523" s="208" t="str">
        <f t="shared" si="199"/>
        <v/>
      </c>
      <c r="BT523" s="227">
        <f t="shared" si="187"/>
        <v>0</v>
      </c>
    </row>
    <row r="524" spans="1:72" s="208" customFormat="1" ht="25.35" customHeight="1" x14ac:dyDescent="0.2">
      <c r="A524" s="210">
        <f t="shared" si="181"/>
        <v>513</v>
      </c>
      <c r="B524" s="171" t="str">
        <f t="shared" si="200"/>
        <v/>
      </c>
      <c r="C524" s="44"/>
      <c r="D524" s="17" t="str">
        <f t="shared" si="182"/>
        <v/>
      </c>
      <c r="E524" s="17" t="str">
        <f t="shared" si="183"/>
        <v/>
      </c>
      <c r="F524" s="97"/>
      <c r="G524" s="16"/>
      <c r="H524" s="15"/>
      <c r="I524" s="17" t="str">
        <f>IF(OR(G524="",H524="",U524=""),"",IFERROR(VLOOKUP(G524&amp;H524&amp;U524,※編集不可※選択項目!$M$3:$R$51,5,FALSE),"該当なし"))</f>
        <v/>
      </c>
      <c r="J524" s="97"/>
      <c r="K524" s="15"/>
      <c r="L524" s="248"/>
      <c r="M524" s="15"/>
      <c r="N524" s="97"/>
      <c r="O524" s="97"/>
      <c r="P524" s="97"/>
      <c r="Q524" s="97"/>
      <c r="R524" s="97"/>
      <c r="S524" s="18" t="str">
        <f t="shared" si="190"/>
        <v/>
      </c>
      <c r="T524" s="15"/>
      <c r="U524" s="15"/>
      <c r="V524" s="15"/>
      <c r="W524" s="15"/>
      <c r="X524" s="15"/>
      <c r="Y524" s="15"/>
      <c r="Z524" s="16"/>
      <c r="AA524" s="16"/>
      <c r="AB524" s="101" t="str">
        <f>IF($C524&lt;&gt;"",※編集不可※選択項目!$J$2,"")</f>
        <v/>
      </c>
      <c r="AC524" s="23"/>
      <c r="AD524" s="97"/>
      <c r="AE524" s="99"/>
      <c r="AF524" s="201" t="str">
        <f t="shared" si="188"/>
        <v>-</v>
      </c>
      <c r="AG524" s="219"/>
      <c r="AH524" s="220"/>
      <c r="AI524" s="121" t="str">
        <f t="shared" si="184"/>
        <v/>
      </c>
      <c r="AJ524" s="221"/>
      <c r="AK524" s="222"/>
      <c r="AL524" s="223"/>
      <c r="AM524" s="224">
        <f>IFERROR(INDEX(※編集不可※選択項目!$R$3:$R$51,MATCH(BQ524,※編集不可※選択項目!$T$3:$T$51,0)),0)</f>
        <v>0</v>
      </c>
      <c r="AN524" s="224" t="str">
        <f t="shared" si="191"/>
        <v/>
      </c>
      <c r="AO524" s="224" t="str">
        <f>IF(BR524=※編集不可※選択項目!$L$3,VLOOKUP('新規登録用（本体）'!U524,※編集不可※選択項目!$P$2:$R$13,3,TRUE),AP524)</f>
        <v/>
      </c>
      <c r="AP524" s="224" t="str">
        <f>IF(BR524=※編集不可※選択項目!$L$15,VLOOKUP('新規登録用（本体）'!U524,※編集不可※選択項目!$P$14:$R$25,3,TRUE),AQ524)</f>
        <v/>
      </c>
      <c r="AQ524" s="224" t="str">
        <f>IF(BR524=※編集不可※選択項目!$L$27,VLOOKUP('新規登録用（本体）'!U524,※編集不可※選択項目!$P$26:$R$41,3,TRUE),AR524)</f>
        <v/>
      </c>
      <c r="AR524" s="224" t="str">
        <f>IF(BR524=※編集不可※選択項目!$L$43,VLOOKUP('新規登録用（本体）'!U524,※編集不可※選択項目!$P$42:$R$46,3,TRUE),AS524)</f>
        <v/>
      </c>
      <c r="AS524" s="224" t="str">
        <f>IF(BR524=※編集不可※選択項目!$L$48,VLOOKUP('新規登録用（本体）'!U524,※編集不可※選択項目!$P$47:$R$51,3,TRUE),"")</f>
        <v/>
      </c>
      <c r="AT524" s="225">
        <f>IFERROR(VLOOKUP(Y524&amp;G524&amp;H524,※編集不可※選択項目!X:Y,2,FALSE),0)</f>
        <v>0</v>
      </c>
      <c r="AU524" s="224">
        <f t="shared" si="185"/>
        <v>0</v>
      </c>
      <c r="AV524" s="224">
        <f>IFERROR(INDEX(※編集不可※選択項目!$S$3:$S$51,MATCH(BQ524,※編集不可※選択項目!$T$3:$T$51,0)),0)</f>
        <v>0</v>
      </c>
      <c r="AW524" s="224" t="str">
        <f t="shared" si="192"/>
        <v/>
      </c>
      <c r="AX524" s="224" t="str">
        <f>IF(BR524=※編集不可※選択項目!$L$3,VLOOKUP('新規登録用（本体）'!U524,※編集不可※選択項目!$P$2:$S$13,4,TRUE),AY524)</f>
        <v/>
      </c>
      <c r="AY524" s="224" t="str">
        <f>IF(BR524=※編集不可※選択項目!$L$15,VLOOKUP('新規登録用（本体）'!U524,※編集不可※選択項目!$P$14:$S$25,4,TRUE),AZ524)</f>
        <v/>
      </c>
      <c r="AZ524" s="224" t="str">
        <f>IF(BR524=※編集不可※選択項目!$L$27,VLOOKUP('新規登録用（本体）'!U524,※編集不可※選択項目!$P$26:$S$41,4,TRUE),BA524)</f>
        <v/>
      </c>
      <c r="BA524" s="224" t="str">
        <f>IF(BR524=※編集不可※選択項目!$L$43,VLOOKUP('新規登録用（本体）'!U524,※編集不可※選択項目!$P$42:$S$46,4,TRUE),BB524)</f>
        <v/>
      </c>
      <c r="BB524" s="224" t="str">
        <f>IF(BR524=※編集不可※選択項目!$L$48,VLOOKUP('新規登録用（本体）'!U524,※編集不可※選択項目!$P$47:$S$51,4,TRUE),"")</f>
        <v/>
      </c>
      <c r="BC524" s="225">
        <f>IFERROR(VLOOKUP(Y524&amp;G524&amp;H524,※編集不可※選択項目!X:Y,2,FALSE),0)</f>
        <v>0</v>
      </c>
      <c r="BD524" s="225">
        <f t="shared" si="186"/>
        <v>0</v>
      </c>
      <c r="BE524" s="225"/>
      <c r="BF524" s="225"/>
      <c r="BG524" s="225"/>
      <c r="BH524" s="225" t="str">
        <f t="shared" si="193"/>
        <v/>
      </c>
      <c r="BI524" s="226">
        <f t="shared" si="194"/>
        <v>0</v>
      </c>
      <c r="BJ524" s="226">
        <f t="shared" si="195"/>
        <v>0</v>
      </c>
      <c r="BK524" s="262">
        <f t="shared" si="189"/>
        <v>0</v>
      </c>
      <c r="BL524" s="226">
        <f t="shared" ref="BL524:BL587" si="201">IF(AND($J524&lt;&gt;"",COUNTIF($J524,"*■*")&gt;0,$AD524=""),1,0)</f>
        <v>0</v>
      </c>
      <c r="BM524" s="226" t="str">
        <f t="shared" si="196"/>
        <v/>
      </c>
      <c r="BN524" s="227">
        <f t="shared" si="197"/>
        <v>0</v>
      </c>
      <c r="BO524" s="227">
        <f t="shared" ref="BO524:BO587" si="202">IF(AND($T524&lt;&gt;"",$T524&lt;$AU524),1,0)</f>
        <v>0</v>
      </c>
      <c r="BP524" s="208" t="str">
        <f t="shared" ref="BP524:BP587" si="203">"＜従来枠＞"&amp;AU524&amp;" "&amp;"＜トップ性能枠＞"&amp;BD524</f>
        <v>＜従来枠＞0 ＜トップ性能枠＞0</v>
      </c>
      <c r="BQ524" s="208" t="str">
        <f>'新規登録用（本体）'!G524&amp;'新規登録用（本体）'!H524&amp;'新規登録用（本体）'!I524</f>
        <v/>
      </c>
      <c r="BR524" s="126" t="str">
        <f t="shared" si="198"/>
        <v/>
      </c>
      <c r="BS524" s="208" t="str">
        <f t="shared" si="199"/>
        <v/>
      </c>
      <c r="BT524" s="227">
        <f t="shared" si="187"/>
        <v>0</v>
      </c>
    </row>
    <row r="525" spans="1:72" s="208" customFormat="1" ht="25.35" customHeight="1" x14ac:dyDescent="0.2">
      <c r="A525" s="210">
        <f t="shared" ref="A525:A588" si="204">ROW()-11</f>
        <v>514</v>
      </c>
      <c r="B525" s="171" t="str">
        <f t="shared" si="200"/>
        <v/>
      </c>
      <c r="C525" s="44"/>
      <c r="D525" s="17" t="str">
        <f t="shared" ref="D525:D588" si="205">IF($C$2="","",IF($B525&lt;&gt;"",$C$2,""))</f>
        <v/>
      </c>
      <c r="E525" s="17" t="str">
        <f t="shared" ref="E525:E588" si="206">IF($F$2="","",IF($B525&lt;&gt;"",$F$2,""))</f>
        <v/>
      </c>
      <c r="F525" s="97"/>
      <c r="G525" s="16"/>
      <c r="H525" s="15"/>
      <c r="I525" s="17" t="str">
        <f>IF(OR(G525="",H525="",U525=""),"",IFERROR(VLOOKUP(G525&amp;H525&amp;U525,※編集不可※選択項目!$M$3:$R$51,5,FALSE),"該当なし"))</f>
        <v/>
      </c>
      <c r="J525" s="97"/>
      <c r="K525" s="15"/>
      <c r="L525" s="248"/>
      <c r="M525" s="15"/>
      <c r="N525" s="97"/>
      <c r="O525" s="97"/>
      <c r="P525" s="97"/>
      <c r="Q525" s="97"/>
      <c r="R525" s="97"/>
      <c r="S525" s="18" t="str">
        <f t="shared" si="190"/>
        <v/>
      </c>
      <c r="T525" s="15"/>
      <c r="U525" s="15"/>
      <c r="V525" s="15"/>
      <c r="W525" s="15"/>
      <c r="X525" s="15"/>
      <c r="Y525" s="15"/>
      <c r="Z525" s="16"/>
      <c r="AA525" s="16"/>
      <c r="AB525" s="101" t="str">
        <f>IF($C525&lt;&gt;"",※編集不可※選択項目!$J$2,"")</f>
        <v/>
      </c>
      <c r="AC525" s="23"/>
      <c r="AD525" s="97"/>
      <c r="AE525" s="99"/>
      <c r="AF525" s="201" t="str">
        <f t="shared" si="188"/>
        <v>-</v>
      </c>
      <c r="AG525" s="219"/>
      <c r="AH525" s="220"/>
      <c r="AI525" s="121" t="str">
        <f t="shared" ref="AI525:AI588" si="207">IF($F$2="","",IF(AND($B525&lt;&gt;"",$C$3="あり"),1,""))</f>
        <v/>
      </c>
      <c r="AJ525" s="221"/>
      <c r="AK525" s="222"/>
      <c r="AL525" s="223"/>
      <c r="AM525" s="224">
        <f>IFERROR(INDEX(※編集不可※選択項目!$R$3:$R$51,MATCH(BQ525,※編集不可※選択項目!$T$3:$T$51,0)),0)</f>
        <v>0</v>
      </c>
      <c r="AN525" s="224" t="str">
        <f t="shared" si="191"/>
        <v/>
      </c>
      <c r="AO525" s="224" t="str">
        <f>IF(BR525=※編集不可※選択項目!$L$3,VLOOKUP('新規登録用（本体）'!U525,※編集不可※選択項目!$P$2:$R$13,3,TRUE),AP525)</f>
        <v/>
      </c>
      <c r="AP525" s="224" t="str">
        <f>IF(BR525=※編集不可※選択項目!$L$15,VLOOKUP('新規登録用（本体）'!U525,※編集不可※選択項目!$P$14:$R$25,3,TRUE),AQ525)</f>
        <v/>
      </c>
      <c r="AQ525" s="224" t="str">
        <f>IF(BR525=※編集不可※選択項目!$L$27,VLOOKUP('新規登録用（本体）'!U525,※編集不可※選択項目!$P$26:$R$41,3,TRUE),AR525)</f>
        <v/>
      </c>
      <c r="AR525" s="224" t="str">
        <f>IF(BR525=※編集不可※選択項目!$L$43,VLOOKUP('新規登録用（本体）'!U525,※編集不可※選択項目!$P$42:$R$46,3,TRUE),AS525)</f>
        <v/>
      </c>
      <c r="AS525" s="224" t="str">
        <f>IF(BR525=※編集不可※選択項目!$L$48,VLOOKUP('新規登録用（本体）'!U525,※編集不可※選択項目!$P$47:$R$51,3,TRUE),"")</f>
        <v/>
      </c>
      <c r="AT525" s="225">
        <f>IFERROR(VLOOKUP(Y525&amp;G525&amp;H525,※編集不可※選択項目!X:Y,2,FALSE),0)</f>
        <v>0</v>
      </c>
      <c r="AU525" s="224">
        <f t="shared" ref="AU525:AU588" si="208">IFERROR(IF(I525="該当なし",_xlfn.IFNA(ROUNDDOWN(AN525*AT525,1),""),_xlfn.IFNA(ROUNDDOWN(AM525*AT525,1),"")),"")</f>
        <v>0</v>
      </c>
      <c r="AV525" s="224">
        <f>IFERROR(INDEX(※編集不可※選択項目!$S$3:$S$51,MATCH(BQ525,※編集不可※選択項目!$T$3:$T$51,0)),0)</f>
        <v>0</v>
      </c>
      <c r="AW525" s="224" t="str">
        <f t="shared" si="192"/>
        <v/>
      </c>
      <c r="AX525" s="224" t="str">
        <f>IF(BR525=※編集不可※選択項目!$L$3,VLOOKUP('新規登録用（本体）'!U525,※編集不可※選択項目!$P$2:$S$13,4,TRUE),AY525)</f>
        <v/>
      </c>
      <c r="AY525" s="224" t="str">
        <f>IF(BR525=※編集不可※選択項目!$L$15,VLOOKUP('新規登録用（本体）'!U525,※編集不可※選択項目!$P$14:$S$25,4,TRUE),AZ525)</f>
        <v/>
      </c>
      <c r="AZ525" s="224" t="str">
        <f>IF(BR525=※編集不可※選択項目!$L$27,VLOOKUP('新規登録用（本体）'!U525,※編集不可※選択項目!$P$26:$S$41,4,TRUE),BA525)</f>
        <v/>
      </c>
      <c r="BA525" s="224" t="str">
        <f>IF(BR525=※編集不可※選択項目!$L$43,VLOOKUP('新規登録用（本体）'!U525,※編集不可※選択項目!$P$42:$S$46,4,TRUE),BB525)</f>
        <v/>
      </c>
      <c r="BB525" s="224" t="str">
        <f>IF(BR525=※編集不可※選択項目!$L$48,VLOOKUP('新規登録用（本体）'!U525,※編集不可※選択項目!$P$47:$S$51,4,TRUE),"")</f>
        <v/>
      </c>
      <c r="BC525" s="225">
        <f>IFERROR(VLOOKUP(Y525&amp;G525&amp;H525,※編集不可※選択項目!X:Y,2,FALSE),0)</f>
        <v>0</v>
      </c>
      <c r="BD525" s="225">
        <f t="shared" ref="BD525:BD588" si="209">IFERROR(IF(I525="該当なし",_xlfn.IFNA(ROUNDDOWN(AW525*BC525,1),""),_xlfn.IFNA(ROUNDDOWN(AV525*BC525,1),"")), "")</f>
        <v>0</v>
      </c>
      <c r="BE525" s="225"/>
      <c r="BF525" s="225"/>
      <c r="BG525" s="225"/>
      <c r="BH525" s="225" t="str">
        <f t="shared" si="193"/>
        <v/>
      </c>
      <c r="BI525" s="226">
        <f t="shared" si="194"/>
        <v>0</v>
      </c>
      <c r="BJ525" s="226">
        <f t="shared" si="195"/>
        <v>0</v>
      </c>
      <c r="BK525" s="262">
        <f t="shared" si="189"/>
        <v>0</v>
      </c>
      <c r="BL525" s="226">
        <f t="shared" si="201"/>
        <v>0</v>
      </c>
      <c r="BM525" s="226" t="str">
        <f t="shared" si="196"/>
        <v/>
      </c>
      <c r="BN525" s="227">
        <f t="shared" si="197"/>
        <v>0</v>
      </c>
      <c r="BO525" s="227">
        <f t="shared" si="202"/>
        <v>0</v>
      </c>
      <c r="BP525" s="208" t="str">
        <f t="shared" si="203"/>
        <v>＜従来枠＞0 ＜トップ性能枠＞0</v>
      </c>
      <c r="BQ525" s="208" t="str">
        <f>'新規登録用（本体）'!G525&amp;'新規登録用（本体）'!H525&amp;'新規登録用（本体）'!I525</f>
        <v/>
      </c>
      <c r="BR525" s="126" t="str">
        <f t="shared" si="198"/>
        <v/>
      </c>
      <c r="BS525" s="208" t="str">
        <f t="shared" si="199"/>
        <v/>
      </c>
      <c r="BT525" s="227">
        <f t="shared" ref="BT525:BT588" si="210">IF(BS525="",0,COUNTIF($BS$12:$BS$1011,BS525))</f>
        <v>0</v>
      </c>
    </row>
    <row r="526" spans="1:72" s="208" customFormat="1" ht="25.35" customHeight="1" x14ac:dyDescent="0.2">
      <c r="A526" s="210">
        <f t="shared" si="204"/>
        <v>515</v>
      </c>
      <c r="B526" s="171" t="str">
        <f t="shared" si="200"/>
        <v/>
      </c>
      <c r="C526" s="44"/>
      <c r="D526" s="17" t="str">
        <f t="shared" si="205"/>
        <v/>
      </c>
      <c r="E526" s="17" t="str">
        <f t="shared" si="206"/>
        <v/>
      </c>
      <c r="F526" s="97"/>
      <c r="G526" s="16"/>
      <c r="H526" s="15"/>
      <c r="I526" s="17" t="str">
        <f>IF(OR(G526="",H526="",U526=""),"",IFERROR(VLOOKUP(G526&amp;H526&amp;U526,※編集不可※選択項目!$M$3:$R$51,5,FALSE),"該当なし"))</f>
        <v/>
      </c>
      <c r="J526" s="97"/>
      <c r="K526" s="15"/>
      <c r="L526" s="248"/>
      <c r="M526" s="15"/>
      <c r="N526" s="97"/>
      <c r="O526" s="97"/>
      <c r="P526" s="97"/>
      <c r="Q526" s="97"/>
      <c r="R526" s="97"/>
      <c r="S526" s="18" t="str">
        <f t="shared" si="190"/>
        <v/>
      </c>
      <c r="T526" s="15"/>
      <c r="U526" s="15"/>
      <c r="V526" s="15"/>
      <c r="W526" s="15"/>
      <c r="X526" s="15"/>
      <c r="Y526" s="15"/>
      <c r="Z526" s="16"/>
      <c r="AA526" s="16"/>
      <c r="AB526" s="101" t="str">
        <f>IF($C526&lt;&gt;"",※編集不可※選択項目!$J$2,"")</f>
        <v/>
      </c>
      <c r="AC526" s="23"/>
      <c r="AD526" s="97"/>
      <c r="AE526" s="99"/>
      <c r="AF526" s="201" t="str">
        <f t="shared" ref="AF526:AF589" si="211">IF($C$3&lt;&gt;"あり", "-", IF(AND(Z526="可", OR(M526&lt;&gt;"連結", T526&gt;=BD526)), "トップ性能枠対象", "-"))</f>
        <v>-</v>
      </c>
      <c r="AG526" s="219"/>
      <c r="AH526" s="220"/>
      <c r="AI526" s="121" t="str">
        <f t="shared" si="207"/>
        <v/>
      </c>
      <c r="AJ526" s="221"/>
      <c r="AK526" s="222"/>
      <c r="AL526" s="223"/>
      <c r="AM526" s="224">
        <f>IFERROR(INDEX(※編集不可※選択項目!$R$3:$R$51,MATCH(BQ526,※編集不可※選択項目!$T$3:$T$51,0)),0)</f>
        <v>0</v>
      </c>
      <c r="AN526" s="224" t="str">
        <f t="shared" si="191"/>
        <v/>
      </c>
      <c r="AO526" s="224" t="str">
        <f>IF(BR526=※編集不可※選択項目!$L$3,VLOOKUP('新規登録用（本体）'!U526,※編集不可※選択項目!$P$2:$R$13,3,TRUE),AP526)</f>
        <v/>
      </c>
      <c r="AP526" s="224" t="str">
        <f>IF(BR526=※編集不可※選択項目!$L$15,VLOOKUP('新規登録用（本体）'!U526,※編集不可※選択項目!$P$14:$R$25,3,TRUE),AQ526)</f>
        <v/>
      </c>
      <c r="AQ526" s="224" t="str">
        <f>IF(BR526=※編集不可※選択項目!$L$27,VLOOKUP('新規登録用（本体）'!U526,※編集不可※選択項目!$P$26:$R$41,3,TRUE),AR526)</f>
        <v/>
      </c>
      <c r="AR526" s="224" t="str">
        <f>IF(BR526=※編集不可※選択項目!$L$43,VLOOKUP('新規登録用（本体）'!U526,※編集不可※選択項目!$P$42:$R$46,3,TRUE),AS526)</f>
        <v/>
      </c>
      <c r="AS526" s="224" t="str">
        <f>IF(BR526=※編集不可※選択項目!$L$48,VLOOKUP('新規登録用（本体）'!U526,※編集不可※選択項目!$P$47:$R$51,3,TRUE),"")</f>
        <v/>
      </c>
      <c r="AT526" s="225">
        <f>IFERROR(VLOOKUP(Y526&amp;G526&amp;H526,※編集不可※選択項目!X:Y,2,FALSE),0)</f>
        <v>0</v>
      </c>
      <c r="AU526" s="224">
        <f t="shared" si="208"/>
        <v>0</v>
      </c>
      <c r="AV526" s="224">
        <f>IFERROR(INDEX(※編集不可※選択項目!$S$3:$S$51,MATCH(BQ526,※編集不可※選択項目!$T$3:$T$51,0)),0)</f>
        <v>0</v>
      </c>
      <c r="AW526" s="224" t="str">
        <f t="shared" si="192"/>
        <v/>
      </c>
      <c r="AX526" s="224" t="str">
        <f>IF(BR526=※編集不可※選択項目!$L$3,VLOOKUP('新規登録用（本体）'!U526,※編集不可※選択項目!$P$2:$S$13,4,TRUE),AY526)</f>
        <v/>
      </c>
      <c r="AY526" s="224" t="str">
        <f>IF(BR526=※編集不可※選択項目!$L$15,VLOOKUP('新規登録用（本体）'!U526,※編集不可※選択項目!$P$14:$S$25,4,TRUE),AZ526)</f>
        <v/>
      </c>
      <c r="AZ526" s="224" t="str">
        <f>IF(BR526=※編集不可※選択項目!$L$27,VLOOKUP('新規登録用（本体）'!U526,※編集不可※選択項目!$P$26:$S$41,4,TRUE),BA526)</f>
        <v/>
      </c>
      <c r="BA526" s="224" t="str">
        <f>IF(BR526=※編集不可※選択項目!$L$43,VLOOKUP('新規登録用（本体）'!U526,※編集不可※選択項目!$P$42:$S$46,4,TRUE),BB526)</f>
        <v/>
      </c>
      <c r="BB526" s="224" t="str">
        <f>IF(BR526=※編集不可※選択項目!$L$48,VLOOKUP('新規登録用（本体）'!U526,※編集不可※選択項目!$P$47:$S$51,4,TRUE),"")</f>
        <v/>
      </c>
      <c r="BC526" s="225">
        <f>IFERROR(VLOOKUP(Y526&amp;G526&amp;H526,※編集不可※選択項目!X:Y,2,FALSE),0)</f>
        <v>0</v>
      </c>
      <c r="BD526" s="225">
        <f t="shared" si="209"/>
        <v>0</v>
      </c>
      <c r="BE526" s="225"/>
      <c r="BF526" s="225"/>
      <c r="BG526" s="225"/>
      <c r="BH526" s="225" t="str">
        <f t="shared" si="193"/>
        <v/>
      </c>
      <c r="BI526" s="226">
        <f t="shared" si="194"/>
        <v>0</v>
      </c>
      <c r="BJ526" s="226">
        <f t="shared" si="195"/>
        <v>0</v>
      </c>
      <c r="BK526" s="262">
        <f t="shared" ref="BK526:BK589" si="212">IF(AND($C526&lt;&gt;"",$C$3="あり",OR(M526="連結",T526&gt;=BD526),Z526=""),1,0)</f>
        <v>0</v>
      </c>
      <c r="BL526" s="226">
        <f t="shared" si="201"/>
        <v>0</v>
      </c>
      <c r="BM526" s="226" t="str">
        <f t="shared" si="196"/>
        <v/>
      </c>
      <c r="BN526" s="227">
        <f t="shared" si="197"/>
        <v>0</v>
      </c>
      <c r="BO526" s="227">
        <f t="shared" si="202"/>
        <v>0</v>
      </c>
      <c r="BP526" s="208" t="str">
        <f t="shared" si="203"/>
        <v>＜従来枠＞0 ＜トップ性能枠＞0</v>
      </c>
      <c r="BQ526" s="208" t="str">
        <f>'新規登録用（本体）'!G526&amp;'新規登録用（本体）'!H526&amp;'新規登録用（本体）'!I526</f>
        <v/>
      </c>
      <c r="BR526" s="126" t="str">
        <f t="shared" si="198"/>
        <v/>
      </c>
      <c r="BS526" s="208" t="str">
        <f t="shared" si="199"/>
        <v/>
      </c>
      <c r="BT526" s="227">
        <f t="shared" si="210"/>
        <v>0</v>
      </c>
    </row>
    <row r="527" spans="1:72" s="208" customFormat="1" ht="25.35" customHeight="1" x14ac:dyDescent="0.2">
      <c r="A527" s="210">
        <f t="shared" si="204"/>
        <v>516</v>
      </c>
      <c r="B527" s="171" t="str">
        <f t="shared" si="200"/>
        <v/>
      </c>
      <c r="C527" s="44"/>
      <c r="D527" s="17" t="str">
        <f t="shared" si="205"/>
        <v/>
      </c>
      <c r="E527" s="17" t="str">
        <f t="shared" si="206"/>
        <v/>
      </c>
      <c r="F527" s="97"/>
      <c r="G527" s="16"/>
      <c r="H527" s="15"/>
      <c r="I527" s="17" t="str">
        <f>IF(OR(G527="",H527="",U527=""),"",IFERROR(VLOOKUP(G527&amp;H527&amp;U527,※編集不可※選択項目!$M$3:$R$51,5,FALSE),"該当なし"))</f>
        <v/>
      </c>
      <c r="J527" s="97"/>
      <c r="K527" s="15"/>
      <c r="L527" s="248"/>
      <c r="M527" s="15"/>
      <c r="N527" s="97"/>
      <c r="O527" s="97"/>
      <c r="P527" s="97"/>
      <c r="Q527" s="97"/>
      <c r="R527" s="97"/>
      <c r="S527" s="18" t="str">
        <f t="shared" si="190"/>
        <v/>
      </c>
      <c r="T527" s="15"/>
      <c r="U527" s="15"/>
      <c r="V527" s="15"/>
      <c r="W527" s="15"/>
      <c r="X527" s="15"/>
      <c r="Y527" s="15"/>
      <c r="Z527" s="16"/>
      <c r="AA527" s="16"/>
      <c r="AB527" s="101" t="str">
        <f>IF($C527&lt;&gt;"",※編集不可※選択項目!$J$2,"")</f>
        <v/>
      </c>
      <c r="AC527" s="23"/>
      <c r="AD527" s="97"/>
      <c r="AE527" s="99"/>
      <c r="AF527" s="201" t="str">
        <f t="shared" si="211"/>
        <v>-</v>
      </c>
      <c r="AG527" s="219"/>
      <c r="AH527" s="220"/>
      <c r="AI527" s="121" t="str">
        <f t="shared" si="207"/>
        <v/>
      </c>
      <c r="AJ527" s="221"/>
      <c r="AK527" s="222"/>
      <c r="AL527" s="223"/>
      <c r="AM527" s="224">
        <f>IFERROR(INDEX(※編集不可※選択項目!$R$3:$R$51,MATCH(BQ527,※編集不可※選択項目!$T$3:$T$51,0)),0)</f>
        <v>0</v>
      </c>
      <c r="AN527" s="224" t="str">
        <f t="shared" si="191"/>
        <v/>
      </c>
      <c r="AO527" s="224" t="str">
        <f>IF(BR527=※編集不可※選択項目!$L$3,VLOOKUP('新規登録用（本体）'!U527,※編集不可※選択項目!$P$2:$R$13,3,TRUE),AP527)</f>
        <v/>
      </c>
      <c r="AP527" s="224" t="str">
        <f>IF(BR527=※編集不可※選択項目!$L$15,VLOOKUP('新規登録用（本体）'!U527,※編集不可※選択項目!$P$14:$R$25,3,TRUE),AQ527)</f>
        <v/>
      </c>
      <c r="AQ527" s="224" t="str">
        <f>IF(BR527=※編集不可※選択項目!$L$27,VLOOKUP('新規登録用（本体）'!U527,※編集不可※選択項目!$P$26:$R$41,3,TRUE),AR527)</f>
        <v/>
      </c>
      <c r="AR527" s="224" t="str">
        <f>IF(BR527=※編集不可※選択項目!$L$43,VLOOKUP('新規登録用（本体）'!U527,※編集不可※選択項目!$P$42:$R$46,3,TRUE),AS527)</f>
        <v/>
      </c>
      <c r="AS527" s="224" t="str">
        <f>IF(BR527=※編集不可※選択項目!$L$48,VLOOKUP('新規登録用（本体）'!U527,※編集不可※選択項目!$P$47:$R$51,3,TRUE),"")</f>
        <v/>
      </c>
      <c r="AT527" s="225">
        <f>IFERROR(VLOOKUP(Y527&amp;G527&amp;H527,※編集不可※選択項目!X:Y,2,FALSE),0)</f>
        <v>0</v>
      </c>
      <c r="AU527" s="224">
        <f t="shared" si="208"/>
        <v>0</v>
      </c>
      <c r="AV527" s="224">
        <f>IFERROR(INDEX(※編集不可※選択項目!$S$3:$S$51,MATCH(BQ527,※編集不可※選択項目!$T$3:$T$51,0)),0)</f>
        <v>0</v>
      </c>
      <c r="AW527" s="224" t="str">
        <f t="shared" si="192"/>
        <v/>
      </c>
      <c r="AX527" s="224" t="str">
        <f>IF(BR527=※編集不可※選択項目!$L$3,VLOOKUP('新規登録用（本体）'!U527,※編集不可※選択項目!$P$2:$S$13,4,TRUE),AY527)</f>
        <v/>
      </c>
      <c r="AY527" s="224" t="str">
        <f>IF(BR527=※編集不可※選択項目!$L$15,VLOOKUP('新規登録用（本体）'!U527,※編集不可※選択項目!$P$14:$S$25,4,TRUE),AZ527)</f>
        <v/>
      </c>
      <c r="AZ527" s="224" t="str">
        <f>IF(BR527=※編集不可※選択項目!$L$27,VLOOKUP('新規登録用（本体）'!U527,※編集不可※選択項目!$P$26:$S$41,4,TRUE),BA527)</f>
        <v/>
      </c>
      <c r="BA527" s="224" t="str">
        <f>IF(BR527=※編集不可※選択項目!$L$43,VLOOKUP('新規登録用（本体）'!U527,※編集不可※選択項目!$P$42:$S$46,4,TRUE),BB527)</f>
        <v/>
      </c>
      <c r="BB527" s="224" t="str">
        <f>IF(BR527=※編集不可※選択項目!$L$48,VLOOKUP('新規登録用（本体）'!U527,※編集不可※選択項目!$P$47:$S$51,4,TRUE),"")</f>
        <v/>
      </c>
      <c r="BC527" s="225">
        <f>IFERROR(VLOOKUP(Y527&amp;G527&amp;H527,※編集不可※選択項目!X:Y,2,FALSE),0)</f>
        <v>0</v>
      </c>
      <c r="BD527" s="225">
        <f t="shared" si="209"/>
        <v>0</v>
      </c>
      <c r="BE527" s="225"/>
      <c r="BF527" s="225"/>
      <c r="BG527" s="225"/>
      <c r="BH527" s="225" t="str">
        <f t="shared" si="193"/>
        <v/>
      </c>
      <c r="BI527" s="226">
        <f t="shared" si="194"/>
        <v>0</v>
      </c>
      <c r="BJ527" s="226">
        <f t="shared" si="195"/>
        <v>0</v>
      </c>
      <c r="BK527" s="262">
        <f t="shared" si="212"/>
        <v>0</v>
      </c>
      <c r="BL527" s="226">
        <f t="shared" si="201"/>
        <v>0</v>
      </c>
      <c r="BM527" s="226" t="str">
        <f t="shared" si="196"/>
        <v/>
      </c>
      <c r="BN527" s="227">
        <f t="shared" si="197"/>
        <v>0</v>
      </c>
      <c r="BO527" s="227">
        <f t="shared" si="202"/>
        <v>0</v>
      </c>
      <c r="BP527" s="208" t="str">
        <f t="shared" si="203"/>
        <v>＜従来枠＞0 ＜トップ性能枠＞0</v>
      </c>
      <c r="BQ527" s="208" t="str">
        <f>'新規登録用（本体）'!G527&amp;'新規登録用（本体）'!H527&amp;'新規登録用（本体）'!I527</f>
        <v/>
      </c>
      <c r="BR527" s="126" t="str">
        <f t="shared" si="198"/>
        <v/>
      </c>
      <c r="BS527" s="208" t="str">
        <f t="shared" si="199"/>
        <v/>
      </c>
      <c r="BT527" s="227">
        <f t="shared" si="210"/>
        <v>0</v>
      </c>
    </row>
    <row r="528" spans="1:72" s="208" customFormat="1" ht="25.35" customHeight="1" x14ac:dyDescent="0.2">
      <c r="A528" s="210">
        <f t="shared" si="204"/>
        <v>517</v>
      </c>
      <c r="B528" s="171" t="str">
        <f t="shared" si="200"/>
        <v/>
      </c>
      <c r="C528" s="44"/>
      <c r="D528" s="17" t="str">
        <f t="shared" si="205"/>
        <v/>
      </c>
      <c r="E528" s="17" t="str">
        <f t="shared" si="206"/>
        <v/>
      </c>
      <c r="F528" s="97"/>
      <c r="G528" s="16"/>
      <c r="H528" s="15"/>
      <c r="I528" s="17" t="str">
        <f>IF(OR(G528="",H528="",U528=""),"",IFERROR(VLOOKUP(G528&amp;H528&amp;U528,※編集不可※選択項目!$M$3:$R$51,5,FALSE),"該当なし"))</f>
        <v/>
      </c>
      <c r="J528" s="97"/>
      <c r="K528" s="15"/>
      <c r="L528" s="248"/>
      <c r="M528" s="15"/>
      <c r="N528" s="97"/>
      <c r="O528" s="97"/>
      <c r="P528" s="97"/>
      <c r="Q528" s="97"/>
      <c r="R528" s="97"/>
      <c r="S528" s="18" t="str">
        <f t="shared" ref="S528:S591" si="213">IF($M528="連結","連結前のすべての室外機が、基準を満たしていること",IF(AND(AU528="",BD528=""),"",IF(U528="","",BP528)))</f>
        <v/>
      </c>
      <c r="T528" s="15"/>
      <c r="U528" s="15"/>
      <c r="V528" s="15"/>
      <c r="W528" s="15"/>
      <c r="X528" s="15"/>
      <c r="Y528" s="15"/>
      <c r="Z528" s="16"/>
      <c r="AA528" s="16"/>
      <c r="AB528" s="101" t="str">
        <f>IF($C528&lt;&gt;"",※編集不可※選択項目!$J$2,"")</f>
        <v/>
      </c>
      <c r="AC528" s="23"/>
      <c r="AD528" s="97"/>
      <c r="AE528" s="99"/>
      <c r="AF528" s="201" t="str">
        <f t="shared" si="211"/>
        <v>-</v>
      </c>
      <c r="AG528" s="219"/>
      <c r="AH528" s="220"/>
      <c r="AI528" s="121" t="str">
        <f t="shared" si="207"/>
        <v/>
      </c>
      <c r="AJ528" s="221"/>
      <c r="AK528" s="222"/>
      <c r="AL528" s="223"/>
      <c r="AM528" s="224">
        <f>IFERROR(INDEX(※編集不可※選択項目!$R$3:$R$51,MATCH(BQ528,※編集不可※選択項目!$T$3:$T$51,0)),0)</f>
        <v>0</v>
      </c>
      <c r="AN528" s="224" t="str">
        <f t="shared" si="191"/>
        <v/>
      </c>
      <c r="AO528" s="224" t="str">
        <f>IF(BR528=※編集不可※選択項目!$L$3,VLOOKUP('新規登録用（本体）'!U528,※編集不可※選択項目!$P$2:$R$13,3,TRUE),AP528)</f>
        <v/>
      </c>
      <c r="AP528" s="224" t="str">
        <f>IF(BR528=※編集不可※選択項目!$L$15,VLOOKUP('新規登録用（本体）'!U528,※編集不可※選択項目!$P$14:$R$25,3,TRUE),AQ528)</f>
        <v/>
      </c>
      <c r="AQ528" s="224" t="str">
        <f>IF(BR528=※編集不可※選択項目!$L$27,VLOOKUP('新規登録用（本体）'!U528,※編集不可※選択項目!$P$26:$R$41,3,TRUE),AR528)</f>
        <v/>
      </c>
      <c r="AR528" s="224" t="str">
        <f>IF(BR528=※編集不可※選択項目!$L$43,VLOOKUP('新規登録用（本体）'!U528,※編集不可※選択項目!$P$42:$R$46,3,TRUE),AS528)</f>
        <v/>
      </c>
      <c r="AS528" s="224" t="str">
        <f>IF(BR528=※編集不可※選択項目!$L$48,VLOOKUP('新規登録用（本体）'!U528,※編集不可※選択項目!$P$47:$R$51,3,TRUE),"")</f>
        <v/>
      </c>
      <c r="AT528" s="225">
        <f>IFERROR(VLOOKUP(Y528&amp;G528&amp;H528,※編集不可※選択項目!X:Y,2,FALSE),0)</f>
        <v>0</v>
      </c>
      <c r="AU528" s="224">
        <f t="shared" si="208"/>
        <v>0</v>
      </c>
      <c r="AV528" s="224">
        <f>IFERROR(INDEX(※編集不可※選択項目!$S$3:$S$51,MATCH(BQ528,※編集不可※選択項目!$T$3:$T$51,0)),0)</f>
        <v>0</v>
      </c>
      <c r="AW528" s="224" t="str">
        <f t="shared" si="192"/>
        <v/>
      </c>
      <c r="AX528" s="224" t="str">
        <f>IF(BR528=※編集不可※選択項目!$L$3,VLOOKUP('新規登録用（本体）'!U528,※編集不可※選択項目!$P$2:$S$13,4,TRUE),AY528)</f>
        <v/>
      </c>
      <c r="AY528" s="224" t="str">
        <f>IF(BR528=※編集不可※選択項目!$L$15,VLOOKUP('新規登録用（本体）'!U528,※編集不可※選択項目!$P$14:$S$25,4,TRUE),AZ528)</f>
        <v/>
      </c>
      <c r="AZ528" s="224" t="str">
        <f>IF(BR528=※編集不可※選択項目!$L$27,VLOOKUP('新規登録用（本体）'!U528,※編集不可※選択項目!$P$26:$S$41,4,TRUE),BA528)</f>
        <v/>
      </c>
      <c r="BA528" s="224" t="str">
        <f>IF(BR528=※編集不可※選択項目!$L$43,VLOOKUP('新規登録用（本体）'!U528,※編集不可※選択項目!$P$42:$S$46,4,TRUE),BB528)</f>
        <v/>
      </c>
      <c r="BB528" s="224" t="str">
        <f>IF(BR528=※編集不可※選択項目!$L$48,VLOOKUP('新規登録用（本体）'!U528,※編集不可※選択項目!$P$47:$S$51,4,TRUE),"")</f>
        <v/>
      </c>
      <c r="BC528" s="225">
        <f>IFERROR(VLOOKUP(Y528&amp;G528&amp;H528,※編集不可※選択項目!X:Y,2,FALSE),0)</f>
        <v>0</v>
      </c>
      <c r="BD528" s="225">
        <f t="shared" si="209"/>
        <v>0</v>
      </c>
      <c r="BE528" s="225"/>
      <c r="BF528" s="225"/>
      <c r="BG528" s="225"/>
      <c r="BH528" s="225" t="str">
        <f t="shared" si="193"/>
        <v/>
      </c>
      <c r="BI528" s="226">
        <f t="shared" si="194"/>
        <v>0</v>
      </c>
      <c r="BJ528" s="226">
        <f t="shared" si="195"/>
        <v>0</v>
      </c>
      <c r="BK528" s="262">
        <f t="shared" si="212"/>
        <v>0</v>
      </c>
      <c r="BL528" s="226">
        <f t="shared" si="201"/>
        <v>0</v>
      </c>
      <c r="BM528" s="226" t="str">
        <f t="shared" si="196"/>
        <v/>
      </c>
      <c r="BN528" s="227">
        <f t="shared" si="197"/>
        <v>0</v>
      </c>
      <c r="BO528" s="227">
        <f t="shared" si="202"/>
        <v>0</v>
      </c>
      <c r="BP528" s="208" t="str">
        <f t="shared" si="203"/>
        <v>＜従来枠＞0 ＜トップ性能枠＞0</v>
      </c>
      <c r="BQ528" s="208" t="str">
        <f>'新規登録用（本体）'!G528&amp;'新規登録用（本体）'!H528&amp;'新規登録用（本体）'!I528</f>
        <v/>
      </c>
      <c r="BR528" s="126" t="str">
        <f t="shared" si="198"/>
        <v/>
      </c>
      <c r="BS528" s="208" t="str">
        <f t="shared" si="199"/>
        <v/>
      </c>
      <c r="BT528" s="227">
        <f t="shared" si="210"/>
        <v>0</v>
      </c>
    </row>
    <row r="529" spans="1:72" s="208" customFormat="1" ht="25.35" customHeight="1" x14ac:dyDescent="0.2">
      <c r="A529" s="210">
        <f t="shared" si="204"/>
        <v>518</v>
      </c>
      <c r="B529" s="171" t="str">
        <f t="shared" si="200"/>
        <v/>
      </c>
      <c r="C529" s="44"/>
      <c r="D529" s="17" t="str">
        <f t="shared" si="205"/>
        <v/>
      </c>
      <c r="E529" s="17" t="str">
        <f t="shared" si="206"/>
        <v/>
      </c>
      <c r="F529" s="97"/>
      <c r="G529" s="16"/>
      <c r="H529" s="15"/>
      <c r="I529" s="17" t="str">
        <f>IF(OR(G529="",H529="",U529=""),"",IFERROR(VLOOKUP(G529&amp;H529&amp;U529,※編集不可※選択項目!$M$3:$R$51,5,FALSE),"該当なし"))</f>
        <v/>
      </c>
      <c r="J529" s="97"/>
      <c r="K529" s="15"/>
      <c r="L529" s="248"/>
      <c r="M529" s="15"/>
      <c r="N529" s="97"/>
      <c r="O529" s="97"/>
      <c r="P529" s="97"/>
      <c r="Q529" s="97"/>
      <c r="R529" s="97"/>
      <c r="S529" s="18" t="str">
        <f t="shared" si="213"/>
        <v/>
      </c>
      <c r="T529" s="15"/>
      <c r="U529" s="15"/>
      <c r="V529" s="15"/>
      <c r="W529" s="15"/>
      <c r="X529" s="15"/>
      <c r="Y529" s="15"/>
      <c r="Z529" s="16"/>
      <c r="AA529" s="16"/>
      <c r="AB529" s="101" t="str">
        <f>IF($C529&lt;&gt;"",※編集不可※選択項目!$J$2,"")</f>
        <v/>
      </c>
      <c r="AC529" s="23"/>
      <c r="AD529" s="97"/>
      <c r="AE529" s="99"/>
      <c r="AF529" s="201" t="str">
        <f t="shared" si="211"/>
        <v>-</v>
      </c>
      <c r="AG529" s="219"/>
      <c r="AH529" s="220"/>
      <c r="AI529" s="121" t="str">
        <f t="shared" si="207"/>
        <v/>
      </c>
      <c r="AJ529" s="221"/>
      <c r="AK529" s="222"/>
      <c r="AL529" s="223"/>
      <c r="AM529" s="224">
        <f>IFERROR(INDEX(※編集不可※選択項目!$R$3:$R$51,MATCH(BQ529,※編集不可※選択項目!$T$3:$T$51,0)),0)</f>
        <v>0</v>
      </c>
      <c r="AN529" s="224" t="str">
        <f t="shared" si="191"/>
        <v/>
      </c>
      <c r="AO529" s="224" t="str">
        <f>IF(BR529=※編集不可※選択項目!$L$3,VLOOKUP('新規登録用（本体）'!U529,※編集不可※選択項目!$P$2:$R$13,3,TRUE),AP529)</f>
        <v/>
      </c>
      <c r="AP529" s="224" t="str">
        <f>IF(BR529=※編集不可※選択項目!$L$15,VLOOKUP('新規登録用（本体）'!U529,※編集不可※選択項目!$P$14:$R$25,3,TRUE),AQ529)</f>
        <v/>
      </c>
      <c r="AQ529" s="224" t="str">
        <f>IF(BR529=※編集不可※選択項目!$L$27,VLOOKUP('新規登録用（本体）'!U529,※編集不可※選択項目!$P$26:$R$41,3,TRUE),AR529)</f>
        <v/>
      </c>
      <c r="AR529" s="224" t="str">
        <f>IF(BR529=※編集不可※選択項目!$L$43,VLOOKUP('新規登録用（本体）'!U529,※編集不可※選択項目!$P$42:$R$46,3,TRUE),AS529)</f>
        <v/>
      </c>
      <c r="AS529" s="224" t="str">
        <f>IF(BR529=※編集不可※選択項目!$L$48,VLOOKUP('新規登録用（本体）'!U529,※編集不可※選択項目!$P$47:$R$51,3,TRUE),"")</f>
        <v/>
      </c>
      <c r="AT529" s="225">
        <f>IFERROR(VLOOKUP(Y529&amp;G529&amp;H529,※編集不可※選択項目!X:Y,2,FALSE),0)</f>
        <v>0</v>
      </c>
      <c r="AU529" s="224">
        <f t="shared" si="208"/>
        <v>0</v>
      </c>
      <c r="AV529" s="224">
        <f>IFERROR(INDEX(※編集不可※選択項目!$S$3:$S$51,MATCH(BQ529,※編集不可※選択項目!$T$3:$T$51,0)),0)</f>
        <v>0</v>
      </c>
      <c r="AW529" s="224" t="str">
        <f t="shared" si="192"/>
        <v/>
      </c>
      <c r="AX529" s="224" t="str">
        <f>IF(BR529=※編集不可※選択項目!$L$3,VLOOKUP('新規登録用（本体）'!U529,※編集不可※選択項目!$P$2:$S$13,4,TRUE),AY529)</f>
        <v/>
      </c>
      <c r="AY529" s="224" t="str">
        <f>IF(BR529=※編集不可※選択項目!$L$15,VLOOKUP('新規登録用（本体）'!U529,※編集不可※選択項目!$P$14:$S$25,4,TRUE),AZ529)</f>
        <v/>
      </c>
      <c r="AZ529" s="224" t="str">
        <f>IF(BR529=※編集不可※選択項目!$L$27,VLOOKUP('新規登録用（本体）'!U529,※編集不可※選択項目!$P$26:$S$41,4,TRUE),BA529)</f>
        <v/>
      </c>
      <c r="BA529" s="224" t="str">
        <f>IF(BR529=※編集不可※選択項目!$L$43,VLOOKUP('新規登録用（本体）'!U529,※編集不可※選択項目!$P$42:$S$46,4,TRUE),BB529)</f>
        <v/>
      </c>
      <c r="BB529" s="224" t="str">
        <f>IF(BR529=※編集不可※選択項目!$L$48,VLOOKUP('新規登録用（本体）'!U529,※編集不可※選択項目!$P$47:$S$51,4,TRUE),"")</f>
        <v/>
      </c>
      <c r="BC529" s="225">
        <f>IFERROR(VLOOKUP(Y529&amp;G529&amp;H529,※編集不可※選択項目!X:Y,2,FALSE),0)</f>
        <v>0</v>
      </c>
      <c r="BD529" s="225">
        <f t="shared" si="209"/>
        <v>0</v>
      </c>
      <c r="BE529" s="225"/>
      <c r="BF529" s="225"/>
      <c r="BG529" s="225"/>
      <c r="BH529" s="225" t="str">
        <f t="shared" si="193"/>
        <v/>
      </c>
      <c r="BI529" s="226">
        <f t="shared" si="194"/>
        <v>0</v>
      </c>
      <c r="BJ529" s="226">
        <f t="shared" si="195"/>
        <v>0</v>
      </c>
      <c r="BK529" s="262">
        <f t="shared" si="212"/>
        <v>0</v>
      </c>
      <c r="BL529" s="226">
        <f t="shared" si="201"/>
        <v>0</v>
      </c>
      <c r="BM529" s="226" t="str">
        <f t="shared" si="196"/>
        <v/>
      </c>
      <c r="BN529" s="227">
        <f t="shared" si="197"/>
        <v>0</v>
      </c>
      <c r="BO529" s="227">
        <f t="shared" si="202"/>
        <v>0</v>
      </c>
      <c r="BP529" s="208" t="str">
        <f t="shared" si="203"/>
        <v>＜従来枠＞0 ＜トップ性能枠＞0</v>
      </c>
      <c r="BQ529" s="208" t="str">
        <f>'新規登録用（本体）'!G529&amp;'新規登録用（本体）'!H529&amp;'新規登録用（本体）'!I529</f>
        <v/>
      </c>
      <c r="BR529" s="126" t="str">
        <f t="shared" si="198"/>
        <v/>
      </c>
      <c r="BS529" s="208" t="str">
        <f t="shared" si="199"/>
        <v/>
      </c>
      <c r="BT529" s="227">
        <f t="shared" si="210"/>
        <v>0</v>
      </c>
    </row>
    <row r="530" spans="1:72" s="208" customFormat="1" ht="25.35" customHeight="1" x14ac:dyDescent="0.2">
      <c r="A530" s="210">
        <f t="shared" si="204"/>
        <v>519</v>
      </c>
      <c r="B530" s="171" t="str">
        <f t="shared" si="200"/>
        <v/>
      </c>
      <c r="C530" s="44"/>
      <c r="D530" s="17" t="str">
        <f t="shared" si="205"/>
        <v/>
      </c>
      <c r="E530" s="17" t="str">
        <f t="shared" si="206"/>
        <v/>
      </c>
      <c r="F530" s="97"/>
      <c r="G530" s="16"/>
      <c r="H530" s="15"/>
      <c r="I530" s="17" t="str">
        <f>IF(OR(G530="",H530="",U530=""),"",IFERROR(VLOOKUP(G530&amp;H530&amp;U530,※編集不可※選択項目!$M$3:$R$51,5,FALSE),"該当なし"))</f>
        <v/>
      </c>
      <c r="J530" s="97"/>
      <c r="K530" s="15"/>
      <c r="L530" s="248"/>
      <c r="M530" s="15"/>
      <c r="N530" s="97"/>
      <c r="O530" s="97"/>
      <c r="P530" s="97"/>
      <c r="Q530" s="97"/>
      <c r="R530" s="97"/>
      <c r="S530" s="18" t="str">
        <f t="shared" si="213"/>
        <v/>
      </c>
      <c r="T530" s="15"/>
      <c r="U530" s="15"/>
      <c r="V530" s="15"/>
      <c r="W530" s="15"/>
      <c r="X530" s="15"/>
      <c r="Y530" s="15"/>
      <c r="Z530" s="16"/>
      <c r="AA530" s="16"/>
      <c r="AB530" s="101" t="str">
        <f>IF($C530&lt;&gt;"",※編集不可※選択項目!$J$2,"")</f>
        <v/>
      </c>
      <c r="AC530" s="23"/>
      <c r="AD530" s="97"/>
      <c r="AE530" s="99"/>
      <c r="AF530" s="201" t="str">
        <f t="shared" si="211"/>
        <v>-</v>
      </c>
      <c r="AG530" s="219"/>
      <c r="AH530" s="220"/>
      <c r="AI530" s="121" t="str">
        <f t="shared" si="207"/>
        <v/>
      </c>
      <c r="AJ530" s="221"/>
      <c r="AK530" s="222"/>
      <c r="AL530" s="223"/>
      <c r="AM530" s="224">
        <f>IFERROR(INDEX(※編集不可※選択項目!$R$3:$R$51,MATCH(BQ530,※編集不可※選択項目!$T$3:$T$51,0)),0)</f>
        <v>0</v>
      </c>
      <c r="AN530" s="224" t="str">
        <f t="shared" ref="AN530:AN593" si="214">IF(I530&lt;&gt;"該当なし","",AO530)</f>
        <v/>
      </c>
      <c r="AO530" s="224" t="str">
        <f>IF(BR530=※編集不可※選択項目!$L$3,VLOOKUP('新規登録用（本体）'!U530,※編集不可※選択項目!$P$2:$R$13,3,TRUE),AP530)</f>
        <v/>
      </c>
      <c r="AP530" s="224" t="str">
        <f>IF(BR530=※編集不可※選択項目!$L$15,VLOOKUP('新規登録用（本体）'!U530,※編集不可※選択項目!$P$14:$R$25,3,TRUE),AQ530)</f>
        <v/>
      </c>
      <c r="AQ530" s="224" t="str">
        <f>IF(BR530=※編集不可※選択項目!$L$27,VLOOKUP('新規登録用（本体）'!U530,※編集不可※選択項目!$P$26:$R$41,3,TRUE),AR530)</f>
        <v/>
      </c>
      <c r="AR530" s="224" t="str">
        <f>IF(BR530=※編集不可※選択項目!$L$43,VLOOKUP('新規登録用（本体）'!U530,※編集不可※選択項目!$P$42:$R$46,3,TRUE),AS530)</f>
        <v/>
      </c>
      <c r="AS530" s="224" t="str">
        <f>IF(BR530=※編集不可※選択項目!$L$48,VLOOKUP('新規登録用（本体）'!U530,※編集不可※選択項目!$P$47:$R$51,3,TRUE),"")</f>
        <v/>
      </c>
      <c r="AT530" s="225">
        <f>IFERROR(VLOOKUP(Y530&amp;G530&amp;H530,※編集不可※選択項目!X:Y,2,FALSE),0)</f>
        <v>0</v>
      </c>
      <c r="AU530" s="224">
        <f t="shared" si="208"/>
        <v>0</v>
      </c>
      <c r="AV530" s="224">
        <f>IFERROR(INDEX(※編集不可※選択項目!$S$3:$S$51,MATCH(BQ530,※編集不可※選択項目!$T$3:$T$51,0)),0)</f>
        <v>0</v>
      </c>
      <c r="AW530" s="224" t="str">
        <f t="shared" ref="AW530:AW593" si="215">IF(I530&lt;&gt;"該当なし","",AX530)</f>
        <v/>
      </c>
      <c r="AX530" s="224" t="str">
        <f>IF(BR530=※編集不可※選択項目!$L$3,VLOOKUP('新規登録用（本体）'!U530,※編集不可※選択項目!$P$2:$S$13,4,TRUE),AY530)</f>
        <v/>
      </c>
      <c r="AY530" s="224" t="str">
        <f>IF(BR530=※編集不可※選択項目!$L$15,VLOOKUP('新規登録用（本体）'!U530,※編集不可※選択項目!$P$14:$S$25,4,TRUE),AZ530)</f>
        <v/>
      </c>
      <c r="AZ530" s="224" t="str">
        <f>IF(BR530=※編集不可※選択項目!$L$27,VLOOKUP('新規登録用（本体）'!U530,※編集不可※選択項目!$P$26:$S$41,4,TRUE),BA530)</f>
        <v/>
      </c>
      <c r="BA530" s="224" t="str">
        <f>IF(BR530=※編集不可※選択項目!$L$43,VLOOKUP('新規登録用（本体）'!U530,※編集不可※選択項目!$P$42:$S$46,4,TRUE),BB530)</f>
        <v/>
      </c>
      <c r="BB530" s="224" t="str">
        <f>IF(BR530=※編集不可※選択項目!$L$48,VLOOKUP('新規登録用（本体）'!U530,※編集不可※選択項目!$P$47:$S$51,4,TRUE),"")</f>
        <v/>
      </c>
      <c r="BC530" s="225">
        <f>IFERROR(VLOOKUP(Y530&amp;G530&amp;H530,※編集不可※選択項目!X:Y,2,FALSE),0)</f>
        <v>0</v>
      </c>
      <c r="BD530" s="225">
        <f t="shared" si="209"/>
        <v>0</v>
      </c>
      <c r="BE530" s="225"/>
      <c r="BF530" s="225"/>
      <c r="BG530" s="225"/>
      <c r="BH530" s="225" t="str">
        <f t="shared" ref="BH530:BH593" si="216">IF(K530="","","["&amp;K530&amp;"]")</f>
        <v/>
      </c>
      <c r="BI530" s="226">
        <f t="shared" ref="BI530:BI593" si="217">IF(AND(($C530&lt;&gt;""),(OR(F530="",G530="",H530="",J530="",M530="",N530="",AND(M530&lt;&gt;"連結",T530=""),U530="",V530="",W530="",X530="",Y530=""))),1,0)</f>
        <v>0</v>
      </c>
      <c r="BJ530" s="226">
        <f t="shared" ref="BJ530:BJ593" si="218">IF(AND(M530="連結",O530=""),1,0)</f>
        <v>0</v>
      </c>
      <c r="BK530" s="262">
        <f t="shared" si="212"/>
        <v>0</v>
      </c>
      <c r="BL530" s="226">
        <f t="shared" si="201"/>
        <v>0</v>
      </c>
      <c r="BM530" s="226" t="str">
        <f t="shared" ref="BM530:BM593" si="219">IF(J530="","",TEXT(J530&amp;BH530,"G/標準"))</f>
        <v/>
      </c>
      <c r="BN530" s="227">
        <f t="shared" ref="BN530:BN593" si="220">IF(BM530="",0,COUNTIF($BM$12:$BM$1011,BM530))</f>
        <v>0</v>
      </c>
      <c r="BO530" s="227">
        <f t="shared" si="202"/>
        <v>0</v>
      </c>
      <c r="BP530" s="208" t="str">
        <f t="shared" si="203"/>
        <v>＜従来枠＞0 ＜トップ性能枠＞0</v>
      </c>
      <c r="BQ530" s="208" t="str">
        <f>'新規登録用（本体）'!G530&amp;'新規登録用（本体）'!H530&amp;'新規登録用（本体）'!I530</f>
        <v/>
      </c>
      <c r="BR530" s="126" t="str">
        <f t="shared" ref="BR530:BR593" si="221">G530&amp;H530</f>
        <v/>
      </c>
      <c r="BS530" s="208" t="str">
        <f t="shared" si="199"/>
        <v/>
      </c>
      <c r="BT530" s="227">
        <f t="shared" si="210"/>
        <v>0</v>
      </c>
    </row>
    <row r="531" spans="1:72" s="208" customFormat="1" ht="25.35" customHeight="1" x14ac:dyDescent="0.2">
      <c r="A531" s="210">
        <f t="shared" si="204"/>
        <v>520</v>
      </c>
      <c r="B531" s="171" t="str">
        <f t="shared" si="200"/>
        <v/>
      </c>
      <c r="C531" s="44"/>
      <c r="D531" s="17" t="str">
        <f t="shared" si="205"/>
        <v/>
      </c>
      <c r="E531" s="17" t="str">
        <f t="shared" si="206"/>
        <v/>
      </c>
      <c r="F531" s="97"/>
      <c r="G531" s="16"/>
      <c r="H531" s="15"/>
      <c r="I531" s="17" t="str">
        <f>IF(OR(G531="",H531="",U531=""),"",IFERROR(VLOOKUP(G531&amp;H531&amp;U531,※編集不可※選択項目!$M$3:$R$51,5,FALSE),"該当なし"))</f>
        <v/>
      </c>
      <c r="J531" s="97"/>
      <c r="K531" s="15"/>
      <c r="L531" s="248"/>
      <c r="M531" s="15"/>
      <c r="N531" s="97"/>
      <c r="O531" s="97"/>
      <c r="P531" s="97"/>
      <c r="Q531" s="97"/>
      <c r="R531" s="97"/>
      <c r="S531" s="18" t="str">
        <f t="shared" si="213"/>
        <v/>
      </c>
      <c r="T531" s="15"/>
      <c r="U531" s="15"/>
      <c r="V531" s="15"/>
      <c r="W531" s="15"/>
      <c r="X531" s="15"/>
      <c r="Y531" s="15"/>
      <c r="Z531" s="16"/>
      <c r="AA531" s="16"/>
      <c r="AB531" s="101" t="str">
        <f>IF($C531&lt;&gt;"",※編集不可※選択項目!$J$2,"")</f>
        <v/>
      </c>
      <c r="AC531" s="23"/>
      <c r="AD531" s="97"/>
      <c r="AE531" s="99"/>
      <c r="AF531" s="201" t="str">
        <f t="shared" si="211"/>
        <v>-</v>
      </c>
      <c r="AG531" s="219"/>
      <c r="AH531" s="220"/>
      <c r="AI531" s="121" t="str">
        <f t="shared" si="207"/>
        <v/>
      </c>
      <c r="AJ531" s="221"/>
      <c r="AK531" s="222"/>
      <c r="AL531" s="223"/>
      <c r="AM531" s="224">
        <f>IFERROR(INDEX(※編集不可※選択項目!$R$3:$R$51,MATCH(BQ531,※編集不可※選択項目!$T$3:$T$51,0)),0)</f>
        <v>0</v>
      </c>
      <c r="AN531" s="224" t="str">
        <f t="shared" si="214"/>
        <v/>
      </c>
      <c r="AO531" s="224" t="str">
        <f>IF(BR531=※編集不可※選択項目!$L$3,VLOOKUP('新規登録用（本体）'!U531,※編集不可※選択項目!$P$2:$R$13,3,TRUE),AP531)</f>
        <v/>
      </c>
      <c r="AP531" s="224" t="str">
        <f>IF(BR531=※編集不可※選択項目!$L$15,VLOOKUP('新規登録用（本体）'!U531,※編集不可※選択項目!$P$14:$R$25,3,TRUE),AQ531)</f>
        <v/>
      </c>
      <c r="AQ531" s="224" t="str">
        <f>IF(BR531=※編集不可※選択項目!$L$27,VLOOKUP('新規登録用（本体）'!U531,※編集不可※選択項目!$P$26:$R$41,3,TRUE),AR531)</f>
        <v/>
      </c>
      <c r="AR531" s="224" t="str">
        <f>IF(BR531=※編集不可※選択項目!$L$43,VLOOKUP('新規登録用（本体）'!U531,※編集不可※選択項目!$P$42:$R$46,3,TRUE),AS531)</f>
        <v/>
      </c>
      <c r="AS531" s="224" t="str">
        <f>IF(BR531=※編集不可※選択項目!$L$48,VLOOKUP('新規登録用（本体）'!U531,※編集不可※選択項目!$P$47:$R$51,3,TRUE),"")</f>
        <v/>
      </c>
      <c r="AT531" s="225">
        <f>IFERROR(VLOOKUP(Y531&amp;G531&amp;H531,※編集不可※選択項目!X:Y,2,FALSE),0)</f>
        <v>0</v>
      </c>
      <c r="AU531" s="224">
        <f t="shared" si="208"/>
        <v>0</v>
      </c>
      <c r="AV531" s="224">
        <f>IFERROR(INDEX(※編集不可※選択項目!$S$3:$S$51,MATCH(BQ531,※編集不可※選択項目!$T$3:$T$51,0)),0)</f>
        <v>0</v>
      </c>
      <c r="AW531" s="224" t="str">
        <f t="shared" si="215"/>
        <v/>
      </c>
      <c r="AX531" s="224" t="str">
        <f>IF(BR531=※編集不可※選択項目!$L$3,VLOOKUP('新規登録用（本体）'!U531,※編集不可※選択項目!$P$2:$S$13,4,TRUE),AY531)</f>
        <v/>
      </c>
      <c r="AY531" s="224" t="str">
        <f>IF(BR531=※編集不可※選択項目!$L$15,VLOOKUP('新規登録用（本体）'!U531,※編集不可※選択項目!$P$14:$S$25,4,TRUE),AZ531)</f>
        <v/>
      </c>
      <c r="AZ531" s="224" t="str">
        <f>IF(BR531=※編集不可※選択項目!$L$27,VLOOKUP('新規登録用（本体）'!U531,※編集不可※選択項目!$P$26:$S$41,4,TRUE),BA531)</f>
        <v/>
      </c>
      <c r="BA531" s="224" t="str">
        <f>IF(BR531=※編集不可※選択項目!$L$43,VLOOKUP('新規登録用（本体）'!U531,※編集不可※選択項目!$P$42:$S$46,4,TRUE),BB531)</f>
        <v/>
      </c>
      <c r="BB531" s="224" t="str">
        <f>IF(BR531=※編集不可※選択項目!$L$48,VLOOKUP('新規登録用（本体）'!U531,※編集不可※選択項目!$P$47:$S$51,4,TRUE),"")</f>
        <v/>
      </c>
      <c r="BC531" s="225">
        <f>IFERROR(VLOOKUP(Y531&amp;G531&amp;H531,※編集不可※選択項目!X:Y,2,FALSE),0)</f>
        <v>0</v>
      </c>
      <c r="BD531" s="225">
        <f t="shared" si="209"/>
        <v>0</v>
      </c>
      <c r="BE531" s="225"/>
      <c r="BF531" s="225"/>
      <c r="BG531" s="225"/>
      <c r="BH531" s="225" t="str">
        <f t="shared" si="216"/>
        <v/>
      </c>
      <c r="BI531" s="226">
        <f t="shared" si="217"/>
        <v>0</v>
      </c>
      <c r="BJ531" s="226">
        <f t="shared" si="218"/>
        <v>0</v>
      </c>
      <c r="BK531" s="262">
        <f t="shared" si="212"/>
        <v>0</v>
      </c>
      <c r="BL531" s="226">
        <f t="shared" si="201"/>
        <v>0</v>
      </c>
      <c r="BM531" s="226" t="str">
        <f t="shared" si="219"/>
        <v/>
      </c>
      <c r="BN531" s="227">
        <f t="shared" si="220"/>
        <v>0</v>
      </c>
      <c r="BO531" s="227">
        <f t="shared" si="202"/>
        <v>0</v>
      </c>
      <c r="BP531" s="208" t="str">
        <f t="shared" si="203"/>
        <v>＜従来枠＞0 ＜トップ性能枠＞0</v>
      </c>
      <c r="BQ531" s="208" t="str">
        <f>'新規登録用（本体）'!G531&amp;'新規登録用（本体）'!H531&amp;'新規登録用（本体）'!I531</f>
        <v/>
      </c>
      <c r="BR531" s="126" t="str">
        <f t="shared" si="221"/>
        <v/>
      </c>
      <c r="BS531" s="208" t="str">
        <f t="shared" ref="BS531:BS594" si="222">IF(J531="","",TEXT(J531&amp;T531&amp;U531&amp;V531&amp;W531&amp;X531,"G/標準"))</f>
        <v/>
      </c>
      <c r="BT531" s="227">
        <f t="shared" si="210"/>
        <v>0</v>
      </c>
    </row>
    <row r="532" spans="1:72" s="208" customFormat="1" ht="25.35" customHeight="1" x14ac:dyDescent="0.2">
      <c r="A532" s="210">
        <f t="shared" si="204"/>
        <v>521</v>
      </c>
      <c r="B532" s="171" t="str">
        <f t="shared" si="200"/>
        <v/>
      </c>
      <c r="C532" s="44"/>
      <c r="D532" s="17" t="str">
        <f t="shared" si="205"/>
        <v/>
      </c>
      <c r="E532" s="17" t="str">
        <f t="shared" si="206"/>
        <v/>
      </c>
      <c r="F532" s="97"/>
      <c r="G532" s="16"/>
      <c r="H532" s="15"/>
      <c r="I532" s="17" t="str">
        <f>IF(OR(G532="",H532="",U532=""),"",IFERROR(VLOOKUP(G532&amp;H532&amp;U532,※編集不可※選択項目!$M$3:$R$51,5,FALSE),"該当なし"))</f>
        <v/>
      </c>
      <c r="J532" s="97"/>
      <c r="K532" s="15"/>
      <c r="L532" s="248"/>
      <c r="M532" s="15"/>
      <c r="N532" s="97"/>
      <c r="O532" s="97"/>
      <c r="P532" s="97"/>
      <c r="Q532" s="97"/>
      <c r="R532" s="97"/>
      <c r="S532" s="18" t="str">
        <f t="shared" si="213"/>
        <v/>
      </c>
      <c r="T532" s="15"/>
      <c r="U532" s="15"/>
      <c r="V532" s="15"/>
      <c r="W532" s="15"/>
      <c r="X532" s="15"/>
      <c r="Y532" s="15"/>
      <c r="Z532" s="16"/>
      <c r="AA532" s="16"/>
      <c r="AB532" s="101" t="str">
        <f>IF($C532&lt;&gt;"",※編集不可※選択項目!$J$2,"")</f>
        <v/>
      </c>
      <c r="AC532" s="23"/>
      <c r="AD532" s="97"/>
      <c r="AE532" s="99"/>
      <c r="AF532" s="201" t="str">
        <f t="shared" si="211"/>
        <v>-</v>
      </c>
      <c r="AG532" s="219"/>
      <c r="AH532" s="220"/>
      <c r="AI532" s="121" t="str">
        <f t="shared" si="207"/>
        <v/>
      </c>
      <c r="AJ532" s="221"/>
      <c r="AK532" s="222"/>
      <c r="AL532" s="223"/>
      <c r="AM532" s="224">
        <f>IFERROR(INDEX(※編集不可※選択項目!$R$3:$R$51,MATCH(BQ532,※編集不可※選択項目!$T$3:$T$51,0)),0)</f>
        <v>0</v>
      </c>
      <c r="AN532" s="224" t="str">
        <f t="shared" si="214"/>
        <v/>
      </c>
      <c r="AO532" s="224" t="str">
        <f>IF(BR532=※編集不可※選択項目!$L$3,VLOOKUP('新規登録用（本体）'!U532,※編集不可※選択項目!$P$2:$R$13,3,TRUE),AP532)</f>
        <v/>
      </c>
      <c r="AP532" s="224" t="str">
        <f>IF(BR532=※編集不可※選択項目!$L$15,VLOOKUP('新規登録用（本体）'!U532,※編集不可※選択項目!$P$14:$R$25,3,TRUE),AQ532)</f>
        <v/>
      </c>
      <c r="AQ532" s="224" t="str">
        <f>IF(BR532=※編集不可※選択項目!$L$27,VLOOKUP('新規登録用（本体）'!U532,※編集不可※選択項目!$P$26:$R$41,3,TRUE),AR532)</f>
        <v/>
      </c>
      <c r="AR532" s="224" t="str">
        <f>IF(BR532=※編集不可※選択項目!$L$43,VLOOKUP('新規登録用（本体）'!U532,※編集不可※選択項目!$P$42:$R$46,3,TRUE),AS532)</f>
        <v/>
      </c>
      <c r="AS532" s="224" t="str">
        <f>IF(BR532=※編集不可※選択項目!$L$48,VLOOKUP('新規登録用（本体）'!U532,※編集不可※選択項目!$P$47:$R$51,3,TRUE),"")</f>
        <v/>
      </c>
      <c r="AT532" s="225">
        <f>IFERROR(VLOOKUP(Y532&amp;G532&amp;H532,※編集不可※選択項目!X:Y,2,FALSE),0)</f>
        <v>0</v>
      </c>
      <c r="AU532" s="224">
        <f t="shared" si="208"/>
        <v>0</v>
      </c>
      <c r="AV532" s="224">
        <f>IFERROR(INDEX(※編集不可※選択項目!$S$3:$S$51,MATCH(BQ532,※編集不可※選択項目!$T$3:$T$51,0)),0)</f>
        <v>0</v>
      </c>
      <c r="AW532" s="224" t="str">
        <f t="shared" si="215"/>
        <v/>
      </c>
      <c r="AX532" s="224" t="str">
        <f>IF(BR532=※編集不可※選択項目!$L$3,VLOOKUP('新規登録用（本体）'!U532,※編集不可※選択項目!$P$2:$S$13,4,TRUE),AY532)</f>
        <v/>
      </c>
      <c r="AY532" s="224" t="str">
        <f>IF(BR532=※編集不可※選択項目!$L$15,VLOOKUP('新規登録用（本体）'!U532,※編集不可※選択項目!$P$14:$S$25,4,TRUE),AZ532)</f>
        <v/>
      </c>
      <c r="AZ532" s="224" t="str">
        <f>IF(BR532=※編集不可※選択項目!$L$27,VLOOKUP('新規登録用（本体）'!U532,※編集不可※選択項目!$P$26:$S$41,4,TRUE),BA532)</f>
        <v/>
      </c>
      <c r="BA532" s="224" t="str">
        <f>IF(BR532=※編集不可※選択項目!$L$43,VLOOKUP('新規登録用（本体）'!U532,※編集不可※選択項目!$P$42:$S$46,4,TRUE),BB532)</f>
        <v/>
      </c>
      <c r="BB532" s="224" t="str">
        <f>IF(BR532=※編集不可※選択項目!$L$48,VLOOKUP('新規登録用（本体）'!U532,※編集不可※選択項目!$P$47:$S$51,4,TRUE),"")</f>
        <v/>
      </c>
      <c r="BC532" s="225">
        <f>IFERROR(VLOOKUP(Y532&amp;G532&amp;H532,※編集不可※選択項目!X:Y,2,FALSE),0)</f>
        <v>0</v>
      </c>
      <c r="BD532" s="225">
        <f t="shared" si="209"/>
        <v>0</v>
      </c>
      <c r="BE532" s="225"/>
      <c r="BF532" s="225"/>
      <c r="BG532" s="225"/>
      <c r="BH532" s="225" t="str">
        <f t="shared" si="216"/>
        <v/>
      </c>
      <c r="BI532" s="226">
        <f t="shared" si="217"/>
        <v>0</v>
      </c>
      <c r="BJ532" s="226">
        <f t="shared" si="218"/>
        <v>0</v>
      </c>
      <c r="BK532" s="262">
        <f t="shared" si="212"/>
        <v>0</v>
      </c>
      <c r="BL532" s="226">
        <f t="shared" si="201"/>
        <v>0</v>
      </c>
      <c r="BM532" s="226" t="str">
        <f t="shared" si="219"/>
        <v/>
      </c>
      <c r="BN532" s="227">
        <f t="shared" si="220"/>
        <v>0</v>
      </c>
      <c r="BO532" s="227">
        <f t="shared" si="202"/>
        <v>0</v>
      </c>
      <c r="BP532" s="208" t="str">
        <f t="shared" si="203"/>
        <v>＜従来枠＞0 ＜トップ性能枠＞0</v>
      </c>
      <c r="BQ532" s="208" t="str">
        <f>'新規登録用（本体）'!G532&amp;'新規登録用（本体）'!H532&amp;'新規登録用（本体）'!I532</f>
        <v/>
      </c>
      <c r="BR532" s="126" t="str">
        <f t="shared" si="221"/>
        <v/>
      </c>
      <c r="BS532" s="208" t="str">
        <f t="shared" si="222"/>
        <v/>
      </c>
      <c r="BT532" s="227">
        <f t="shared" si="210"/>
        <v>0</v>
      </c>
    </row>
    <row r="533" spans="1:72" s="208" customFormat="1" ht="25.35" customHeight="1" x14ac:dyDescent="0.2">
      <c r="A533" s="210">
        <f t="shared" si="204"/>
        <v>522</v>
      </c>
      <c r="B533" s="171" t="str">
        <f t="shared" si="200"/>
        <v/>
      </c>
      <c r="C533" s="44"/>
      <c r="D533" s="17" t="str">
        <f t="shared" si="205"/>
        <v/>
      </c>
      <c r="E533" s="17" t="str">
        <f t="shared" si="206"/>
        <v/>
      </c>
      <c r="F533" s="97"/>
      <c r="G533" s="16"/>
      <c r="H533" s="15"/>
      <c r="I533" s="17" t="str">
        <f>IF(OR(G533="",H533="",U533=""),"",IFERROR(VLOOKUP(G533&amp;H533&amp;U533,※編集不可※選択項目!$M$3:$R$51,5,FALSE),"該当なし"))</f>
        <v/>
      </c>
      <c r="J533" s="97"/>
      <c r="K533" s="15"/>
      <c r="L533" s="248"/>
      <c r="M533" s="15"/>
      <c r="N533" s="97"/>
      <c r="O533" s="97"/>
      <c r="P533" s="97"/>
      <c r="Q533" s="97"/>
      <c r="R533" s="97"/>
      <c r="S533" s="18" t="str">
        <f t="shared" si="213"/>
        <v/>
      </c>
      <c r="T533" s="15"/>
      <c r="U533" s="15"/>
      <c r="V533" s="15"/>
      <c r="W533" s="15"/>
      <c r="X533" s="15"/>
      <c r="Y533" s="15"/>
      <c r="Z533" s="16"/>
      <c r="AA533" s="16"/>
      <c r="AB533" s="101" t="str">
        <f>IF($C533&lt;&gt;"",※編集不可※選択項目!$J$2,"")</f>
        <v/>
      </c>
      <c r="AC533" s="23"/>
      <c r="AD533" s="97"/>
      <c r="AE533" s="99"/>
      <c r="AF533" s="201" t="str">
        <f t="shared" si="211"/>
        <v>-</v>
      </c>
      <c r="AG533" s="219"/>
      <c r="AH533" s="220"/>
      <c r="AI533" s="121" t="str">
        <f t="shared" si="207"/>
        <v/>
      </c>
      <c r="AJ533" s="221"/>
      <c r="AK533" s="222"/>
      <c r="AL533" s="223"/>
      <c r="AM533" s="224">
        <f>IFERROR(INDEX(※編集不可※選択項目!$R$3:$R$51,MATCH(BQ533,※編集不可※選択項目!$T$3:$T$51,0)),0)</f>
        <v>0</v>
      </c>
      <c r="AN533" s="224" t="str">
        <f t="shared" si="214"/>
        <v/>
      </c>
      <c r="AO533" s="224" t="str">
        <f>IF(BR533=※編集不可※選択項目!$L$3,VLOOKUP('新規登録用（本体）'!U533,※編集不可※選択項目!$P$2:$R$13,3,TRUE),AP533)</f>
        <v/>
      </c>
      <c r="AP533" s="224" t="str">
        <f>IF(BR533=※編集不可※選択項目!$L$15,VLOOKUP('新規登録用（本体）'!U533,※編集不可※選択項目!$P$14:$R$25,3,TRUE),AQ533)</f>
        <v/>
      </c>
      <c r="AQ533" s="224" t="str">
        <f>IF(BR533=※編集不可※選択項目!$L$27,VLOOKUP('新規登録用（本体）'!U533,※編集不可※選択項目!$P$26:$R$41,3,TRUE),AR533)</f>
        <v/>
      </c>
      <c r="AR533" s="224" t="str">
        <f>IF(BR533=※編集不可※選択項目!$L$43,VLOOKUP('新規登録用（本体）'!U533,※編集不可※選択項目!$P$42:$R$46,3,TRUE),AS533)</f>
        <v/>
      </c>
      <c r="AS533" s="224" t="str">
        <f>IF(BR533=※編集不可※選択項目!$L$48,VLOOKUP('新規登録用（本体）'!U533,※編集不可※選択項目!$P$47:$R$51,3,TRUE),"")</f>
        <v/>
      </c>
      <c r="AT533" s="225">
        <f>IFERROR(VLOOKUP(Y533&amp;G533&amp;H533,※編集不可※選択項目!X:Y,2,FALSE),0)</f>
        <v>0</v>
      </c>
      <c r="AU533" s="224">
        <f t="shared" si="208"/>
        <v>0</v>
      </c>
      <c r="AV533" s="224">
        <f>IFERROR(INDEX(※編集不可※選択項目!$S$3:$S$51,MATCH(BQ533,※編集不可※選択項目!$T$3:$T$51,0)),0)</f>
        <v>0</v>
      </c>
      <c r="AW533" s="224" t="str">
        <f t="shared" si="215"/>
        <v/>
      </c>
      <c r="AX533" s="224" t="str">
        <f>IF(BR533=※編集不可※選択項目!$L$3,VLOOKUP('新規登録用（本体）'!U533,※編集不可※選択項目!$P$2:$S$13,4,TRUE),AY533)</f>
        <v/>
      </c>
      <c r="AY533" s="224" t="str">
        <f>IF(BR533=※編集不可※選択項目!$L$15,VLOOKUP('新規登録用（本体）'!U533,※編集不可※選択項目!$P$14:$S$25,4,TRUE),AZ533)</f>
        <v/>
      </c>
      <c r="AZ533" s="224" t="str">
        <f>IF(BR533=※編集不可※選択項目!$L$27,VLOOKUP('新規登録用（本体）'!U533,※編集不可※選択項目!$P$26:$S$41,4,TRUE),BA533)</f>
        <v/>
      </c>
      <c r="BA533" s="224" t="str">
        <f>IF(BR533=※編集不可※選択項目!$L$43,VLOOKUP('新規登録用（本体）'!U533,※編集不可※選択項目!$P$42:$S$46,4,TRUE),BB533)</f>
        <v/>
      </c>
      <c r="BB533" s="224" t="str">
        <f>IF(BR533=※編集不可※選択項目!$L$48,VLOOKUP('新規登録用（本体）'!U533,※編集不可※選択項目!$P$47:$S$51,4,TRUE),"")</f>
        <v/>
      </c>
      <c r="BC533" s="225">
        <f>IFERROR(VLOOKUP(Y533&amp;G533&amp;H533,※編集不可※選択項目!X:Y,2,FALSE),0)</f>
        <v>0</v>
      </c>
      <c r="BD533" s="225">
        <f t="shared" si="209"/>
        <v>0</v>
      </c>
      <c r="BE533" s="225"/>
      <c r="BF533" s="225"/>
      <c r="BG533" s="225"/>
      <c r="BH533" s="225" t="str">
        <f t="shared" si="216"/>
        <v/>
      </c>
      <c r="BI533" s="226">
        <f t="shared" si="217"/>
        <v>0</v>
      </c>
      <c r="BJ533" s="226">
        <f t="shared" si="218"/>
        <v>0</v>
      </c>
      <c r="BK533" s="262">
        <f t="shared" si="212"/>
        <v>0</v>
      </c>
      <c r="BL533" s="226">
        <f t="shared" si="201"/>
        <v>0</v>
      </c>
      <c r="BM533" s="226" t="str">
        <f t="shared" si="219"/>
        <v/>
      </c>
      <c r="BN533" s="227">
        <f t="shared" si="220"/>
        <v>0</v>
      </c>
      <c r="BO533" s="227">
        <f t="shared" si="202"/>
        <v>0</v>
      </c>
      <c r="BP533" s="208" t="str">
        <f t="shared" si="203"/>
        <v>＜従来枠＞0 ＜トップ性能枠＞0</v>
      </c>
      <c r="BQ533" s="208" t="str">
        <f>'新規登録用（本体）'!G533&amp;'新規登録用（本体）'!H533&amp;'新規登録用（本体）'!I533</f>
        <v/>
      </c>
      <c r="BR533" s="126" t="str">
        <f t="shared" si="221"/>
        <v/>
      </c>
      <c r="BS533" s="208" t="str">
        <f t="shared" si="222"/>
        <v/>
      </c>
      <c r="BT533" s="227">
        <f t="shared" si="210"/>
        <v>0</v>
      </c>
    </row>
    <row r="534" spans="1:72" s="208" customFormat="1" ht="25.35" customHeight="1" x14ac:dyDescent="0.2">
      <c r="A534" s="210">
        <f t="shared" si="204"/>
        <v>523</v>
      </c>
      <c r="B534" s="171" t="str">
        <f t="shared" si="200"/>
        <v/>
      </c>
      <c r="C534" s="44"/>
      <c r="D534" s="17" t="str">
        <f t="shared" si="205"/>
        <v/>
      </c>
      <c r="E534" s="17" t="str">
        <f t="shared" si="206"/>
        <v/>
      </c>
      <c r="F534" s="97"/>
      <c r="G534" s="16"/>
      <c r="H534" s="15"/>
      <c r="I534" s="17" t="str">
        <f>IF(OR(G534="",H534="",U534=""),"",IFERROR(VLOOKUP(G534&amp;H534&amp;U534,※編集不可※選択項目!$M$3:$R$51,5,FALSE),"該当なし"))</f>
        <v/>
      </c>
      <c r="J534" s="97"/>
      <c r="K534" s="15"/>
      <c r="L534" s="248"/>
      <c r="M534" s="15"/>
      <c r="N534" s="97"/>
      <c r="O534" s="97"/>
      <c r="P534" s="97"/>
      <c r="Q534" s="97"/>
      <c r="R534" s="97"/>
      <c r="S534" s="18" t="str">
        <f t="shared" si="213"/>
        <v/>
      </c>
      <c r="T534" s="15"/>
      <c r="U534" s="15"/>
      <c r="V534" s="15"/>
      <c r="W534" s="15"/>
      <c r="X534" s="15"/>
      <c r="Y534" s="15"/>
      <c r="Z534" s="16"/>
      <c r="AA534" s="16"/>
      <c r="AB534" s="101" t="str">
        <f>IF($C534&lt;&gt;"",※編集不可※選択項目!$J$2,"")</f>
        <v/>
      </c>
      <c r="AC534" s="23"/>
      <c r="AD534" s="97"/>
      <c r="AE534" s="99"/>
      <c r="AF534" s="201" t="str">
        <f t="shared" si="211"/>
        <v>-</v>
      </c>
      <c r="AG534" s="219"/>
      <c r="AH534" s="220"/>
      <c r="AI534" s="121" t="str">
        <f t="shared" si="207"/>
        <v/>
      </c>
      <c r="AJ534" s="221"/>
      <c r="AK534" s="222"/>
      <c r="AL534" s="223"/>
      <c r="AM534" s="224">
        <f>IFERROR(INDEX(※編集不可※選択項目!$R$3:$R$51,MATCH(BQ534,※編集不可※選択項目!$T$3:$T$51,0)),0)</f>
        <v>0</v>
      </c>
      <c r="AN534" s="224" t="str">
        <f t="shared" si="214"/>
        <v/>
      </c>
      <c r="AO534" s="224" t="str">
        <f>IF(BR534=※編集不可※選択項目!$L$3,VLOOKUP('新規登録用（本体）'!U534,※編集不可※選択項目!$P$2:$R$13,3,TRUE),AP534)</f>
        <v/>
      </c>
      <c r="AP534" s="224" t="str">
        <f>IF(BR534=※編集不可※選択項目!$L$15,VLOOKUP('新規登録用（本体）'!U534,※編集不可※選択項目!$P$14:$R$25,3,TRUE),AQ534)</f>
        <v/>
      </c>
      <c r="AQ534" s="224" t="str">
        <f>IF(BR534=※編集不可※選択項目!$L$27,VLOOKUP('新規登録用（本体）'!U534,※編集不可※選択項目!$P$26:$R$41,3,TRUE),AR534)</f>
        <v/>
      </c>
      <c r="AR534" s="224" t="str">
        <f>IF(BR534=※編集不可※選択項目!$L$43,VLOOKUP('新規登録用（本体）'!U534,※編集不可※選択項目!$P$42:$R$46,3,TRUE),AS534)</f>
        <v/>
      </c>
      <c r="AS534" s="224" t="str">
        <f>IF(BR534=※編集不可※選択項目!$L$48,VLOOKUP('新規登録用（本体）'!U534,※編集不可※選択項目!$P$47:$R$51,3,TRUE),"")</f>
        <v/>
      </c>
      <c r="AT534" s="225">
        <f>IFERROR(VLOOKUP(Y534&amp;G534&amp;H534,※編集不可※選択項目!X:Y,2,FALSE),0)</f>
        <v>0</v>
      </c>
      <c r="AU534" s="224">
        <f t="shared" si="208"/>
        <v>0</v>
      </c>
      <c r="AV534" s="224">
        <f>IFERROR(INDEX(※編集不可※選択項目!$S$3:$S$51,MATCH(BQ534,※編集不可※選択項目!$T$3:$T$51,0)),0)</f>
        <v>0</v>
      </c>
      <c r="AW534" s="224" t="str">
        <f t="shared" si="215"/>
        <v/>
      </c>
      <c r="AX534" s="224" t="str">
        <f>IF(BR534=※編集不可※選択項目!$L$3,VLOOKUP('新規登録用（本体）'!U534,※編集不可※選択項目!$P$2:$S$13,4,TRUE),AY534)</f>
        <v/>
      </c>
      <c r="AY534" s="224" t="str">
        <f>IF(BR534=※編集不可※選択項目!$L$15,VLOOKUP('新規登録用（本体）'!U534,※編集不可※選択項目!$P$14:$S$25,4,TRUE),AZ534)</f>
        <v/>
      </c>
      <c r="AZ534" s="224" t="str">
        <f>IF(BR534=※編集不可※選択項目!$L$27,VLOOKUP('新規登録用（本体）'!U534,※編集不可※選択項目!$P$26:$S$41,4,TRUE),BA534)</f>
        <v/>
      </c>
      <c r="BA534" s="224" t="str">
        <f>IF(BR534=※編集不可※選択項目!$L$43,VLOOKUP('新規登録用（本体）'!U534,※編集不可※選択項目!$P$42:$S$46,4,TRUE),BB534)</f>
        <v/>
      </c>
      <c r="BB534" s="224" t="str">
        <f>IF(BR534=※編集不可※選択項目!$L$48,VLOOKUP('新規登録用（本体）'!U534,※編集不可※選択項目!$P$47:$S$51,4,TRUE),"")</f>
        <v/>
      </c>
      <c r="BC534" s="225">
        <f>IFERROR(VLOOKUP(Y534&amp;G534&amp;H534,※編集不可※選択項目!X:Y,2,FALSE),0)</f>
        <v>0</v>
      </c>
      <c r="BD534" s="225">
        <f t="shared" si="209"/>
        <v>0</v>
      </c>
      <c r="BE534" s="225"/>
      <c r="BF534" s="225"/>
      <c r="BG534" s="225"/>
      <c r="BH534" s="225" t="str">
        <f t="shared" si="216"/>
        <v/>
      </c>
      <c r="BI534" s="226">
        <f t="shared" si="217"/>
        <v>0</v>
      </c>
      <c r="BJ534" s="226">
        <f t="shared" si="218"/>
        <v>0</v>
      </c>
      <c r="BK534" s="262">
        <f t="shared" si="212"/>
        <v>0</v>
      </c>
      <c r="BL534" s="226">
        <f t="shared" si="201"/>
        <v>0</v>
      </c>
      <c r="BM534" s="226" t="str">
        <f t="shared" si="219"/>
        <v/>
      </c>
      <c r="BN534" s="227">
        <f t="shared" si="220"/>
        <v>0</v>
      </c>
      <c r="BO534" s="227">
        <f t="shared" si="202"/>
        <v>0</v>
      </c>
      <c r="BP534" s="208" t="str">
        <f t="shared" si="203"/>
        <v>＜従来枠＞0 ＜トップ性能枠＞0</v>
      </c>
      <c r="BQ534" s="208" t="str">
        <f>'新規登録用（本体）'!G534&amp;'新規登録用（本体）'!H534&amp;'新規登録用（本体）'!I534</f>
        <v/>
      </c>
      <c r="BR534" s="126" t="str">
        <f t="shared" si="221"/>
        <v/>
      </c>
      <c r="BS534" s="208" t="str">
        <f t="shared" si="222"/>
        <v/>
      </c>
      <c r="BT534" s="227">
        <f t="shared" si="210"/>
        <v>0</v>
      </c>
    </row>
    <row r="535" spans="1:72" s="208" customFormat="1" ht="25.35" customHeight="1" x14ac:dyDescent="0.2">
      <c r="A535" s="210">
        <f t="shared" si="204"/>
        <v>524</v>
      </c>
      <c r="B535" s="171" t="str">
        <f t="shared" si="200"/>
        <v/>
      </c>
      <c r="C535" s="44"/>
      <c r="D535" s="17" t="str">
        <f t="shared" si="205"/>
        <v/>
      </c>
      <c r="E535" s="17" t="str">
        <f t="shared" si="206"/>
        <v/>
      </c>
      <c r="F535" s="97"/>
      <c r="G535" s="16"/>
      <c r="H535" s="15"/>
      <c r="I535" s="17" t="str">
        <f>IF(OR(G535="",H535="",U535=""),"",IFERROR(VLOOKUP(G535&amp;H535&amp;U535,※編集不可※選択項目!$M$3:$R$51,5,FALSE),"該当なし"))</f>
        <v/>
      </c>
      <c r="J535" s="97"/>
      <c r="K535" s="15"/>
      <c r="L535" s="248"/>
      <c r="M535" s="15"/>
      <c r="N535" s="97"/>
      <c r="O535" s="97"/>
      <c r="P535" s="97"/>
      <c r="Q535" s="97"/>
      <c r="R535" s="97"/>
      <c r="S535" s="18" t="str">
        <f t="shared" si="213"/>
        <v/>
      </c>
      <c r="T535" s="15"/>
      <c r="U535" s="15"/>
      <c r="V535" s="15"/>
      <c r="W535" s="15"/>
      <c r="X535" s="15"/>
      <c r="Y535" s="15"/>
      <c r="Z535" s="16"/>
      <c r="AA535" s="16"/>
      <c r="AB535" s="101" t="str">
        <f>IF($C535&lt;&gt;"",※編集不可※選択項目!$J$2,"")</f>
        <v/>
      </c>
      <c r="AC535" s="23"/>
      <c r="AD535" s="97"/>
      <c r="AE535" s="99"/>
      <c r="AF535" s="201" t="str">
        <f t="shared" si="211"/>
        <v>-</v>
      </c>
      <c r="AG535" s="219"/>
      <c r="AH535" s="220"/>
      <c r="AI535" s="121" t="str">
        <f t="shared" si="207"/>
        <v/>
      </c>
      <c r="AJ535" s="221"/>
      <c r="AK535" s="222"/>
      <c r="AL535" s="223"/>
      <c r="AM535" s="224">
        <f>IFERROR(INDEX(※編集不可※選択項目!$R$3:$R$51,MATCH(BQ535,※編集不可※選択項目!$T$3:$T$51,0)),0)</f>
        <v>0</v>
      </c>
      <c r="AN535" s="224" t="str">
        <f t="shared" si="214"/>
        <v/>
      </c>
      <c r="AO535" s="224" t="str">
        <f>IF(BR535=※編集不可※選択項目!$L$3,VLOOKUP('新規登録用（本体）'!U535,※編集不可※選択項目!$P$2:$R$13,3,TRUE),AP535)</f>
        <v/>
      </c>
      <c r="AP535" s="224" t="str">
        <f>IF(BR535=※編集不可※選択項目!$L$15,VLOOKUP('新規登録用（本体）'!U535,※編集不可※選択項目!$P$14:$R$25,3,TRUE),AQ535)</f>
        <v/>
      </c>
      <c r="AQ535" s="224" t="str">
        <f>IF(BR535=※編集不可※選択項目!$L$27,VLOOKUP('新規登録用（本体）'!U535,※編集不可※選択項目!$P$26:$R$41,3,TRUE),AR535)</f>
        <v/>
      </c>
      <c r="AR535" s="224" t="str">
        <f>IF(BR535=※編集不可※選択項目!$L$43,VLOOKUP('新規登録用（本体）'!U535,※編集不可※選択項目!$P$42:$R$46,3,TRUE),AS535)</f>
        <v/>
      </c>
      <c r="AS535" s="224" t="str">
        <f>IF(BR535=※編集不可※選択項目!$L$48,VLOOKUP('新規登録用（本体）'!U535,※編集不可※選択項目!$P$47:$R$51,3,TRUE),"")</f>
        <v/>
      </c>
      <c r="AT535" s="225">
        <f>IFERROR(VLOOKUP(Y535&amp;G535&amp;H535,※編集不可※選択項目!X:Y,2,FALSE),0)</f>
        <v>0</v>
      </c>
      <c r="AU535" s="224">
        <f t="shared" si="208"/>
        <v>0</v>
      </c>
      <c r="AV535" s="224">
        <f>IFERROR(INDEX(※編集不可※選択項目!$S$3:$S$51,MATCH(BQ535,※編集不可※選択項目!$T$3:$T$51,0)),0)</f>
        <v>0</v>
      </c>
      <c r="AW535" s="224" t="str">
        <f t="shared" si="215"/>
        <v/>
      </c>
      <c r="AX535" s="224" t="str">
        <f>IF(BR535=※編集不可※選択項目!$L$3,VLOOKUP('新規登録用（本体）'!U535,※編集不可※選択項目!$P$2:$S$13,4,TRUE),AY535)</f>
        <v/>
      </c>
      <c r="AY535" s="224" t="str">
        <f>IF(BR535=※編集不可※選択項目!$L$15,VLOOKUP('新規登録用（本体）'!U535,※編集不可※選択項目!$P$14:$S$25,4,TRUE),AZ535)</f>
        <v/>
      </c>
      <c r="AZ535" s="224" t="str">
        <f>IF(BR535=※編集不可※選択項目!$L$27,VLOOKUP('新規登録用（本体）'!U535,※編集不可※選択項目!$P$26:$S$41,4,TRUE),BA535)</f>
        <v/>
      </c>
      <c r="BA535" s="224" t="str">
        <f>IF(BR535=※編集不可※選択項目!$L$43,VLOOKUP('新規登録用（本体）'!U535,※編集不可※選択項目!$P$42:$S$46,4,TRUE),BB535)</f>
        <v/>
      </c>
      <c r="BB535" s="224" t="str">
        <f>IF(BR535=※編集不可※選択項目!$L$48,VLOOKUP('新規登録用（本体）'!U535,※編集不可※選択項目!$P$47:$S$51,4,TRUE),"")</f>
        <v/>
      </c>
      <c r="BC535" s="225">
        <f>IFERROR(VLOOKUP(Y535&amp;G535&amp;H535,※編集不可※選択項目!X:Y,2,FALSE),0)</f>
        <v>0</v>
      </c>
      <c r="BD535" s="225">
        <f t="shared" si="209"/>
        <v>0</v>
      </c>
      <c r="BE535" s="225"/>
      <c r="BF535" s="225"/>
      <c r="BG535" s="225"/>
      <c r="BH535" s="225" t="str">
        <f t="shared" si="216"/>
        <v/>
      </c>
      <c r="BI535" s="226">
        <f t="shared" si="217"/>
        <v>0</v>
      </c>
      <c r="BJ535" s="226">
        <f t="shared" si="218"/>
        <v>0</v>
      </c>
      <c r="BK535" s="262">
        <f t="shared" si="212"/>
        <v>0</v>
      </c>
      <c r="BL535" s="226">
        <f t="shared" si="201"/>
        <v>0</v>
      </c>
      <c r="BM535" s="226" t="str">
        <f t="shared" si="219"/>
        <v/>
      </c>
      <c r="BN535" s="227">
        <f t="shared" si="220"/>
        <v>0</v>
      </c>
      <c r="BO535" s="227">
        <f t="shared" si="202"/>
        <v>0</v>
      </c>
      <c r="BP535" s="208" t="str">
        <f t="shared" si="203"/>
        <v>＜従来枠＞0 ＜トップ性能枠＞0</v>
      </c>
      <c r="BQ535" s="208" t="str">
        <f>'新規登録用（本体）'!G535&amp;'新規登録用（本体）'!H535&amp;'新規登録用（本体）'!I535</f>
        <v/>
      </c>
      <c r="BR535" s="126" t="str">
        <f t="shared" si="221"/>
        <v/>
      </c>
      <c r="BS535" s="208" t="str">
        <f t="shared" si="222"/>
        <v/>
      </c>
      <c r="BT535" s="227">
        <f t="shared" si="210"/>
        <v>0</v>
      </c>
    </row>
    <row r="536" spans="1:72" s="208" customFormat="1" ht="25.35" customHeight="1" x14ac:dyDescent="0.2">
      <c r="A536" s="210">
        <f t="shared" si="204"/>
        <v>525</v>
      </c>
      <c r="B536" s="171" t="str">
        <f t="shared" si="200"/>
        <v/>
      </c>
      <c r="C536" s="44"/>
      <c r="D536" s="17" t="str">
        <f t="shared" si="205"/>
        <v/>
      </c>
      <c r="E536" s="17" t="str">
        <f t="shared" si="206"/>
        <v/>
      </c>
      <c r="F536" s="97"/>
      <c r="G536" s="16"/>
      <c r="H536" s="15"/>
      <c r="I536" s="17" t="str">
        <f>IF(OR(G536="",H536="",U536=""),"",IFERROR(VLOOKUP(G536&amp;H536&amp;U536,※編集不可※選択項目!$M$3:$R$51,5,FALSE),"該当なし"))</f>
        <v/>
      </c>
      <c r="J536" s="97"/>
      <c r="K536" s="15"/>
      <c r="L536" s="248"/>
      <c r="M536" s="15"/>
      <c r="N536" s="97"/>
      <c r="O536" s="97"/>
      <c r="P536" s="97"/>
      <c r="Q536" s="97"/>
      <c r="R536" s="97"/>
      <c r="S536" s="18" t="str">
        <f t="shared" si="213"/>
        <v/>
      </c>
      <c r="T536" s="15"/>
      <c r="U536" s="15"/>
      <c r="V536" s="15"/>
      <c r="W536" s="15"/>
      <c r="X536" s="15"/>
      <c r="Y536" s="15"/>
      <c r="Z536" s="16"/>
      <c r="AA536" s="16"/>
      <c r="AB536" s="101" t="str">
        <f>IF($C536&lt;&gt;"",※編集不可※選択項目!$J$2,"")</f>
        <v/>
      </c>
      <c r="AC536" s="23"/>
      <c r="AD536" s="97"/>
      <c r="AE536" s="99"/>
      <c r="AF536" s="201" t="str">
        <f t="shared" si="211"/>
        <v>-</v>
      </c>
      <c r="AG536" s="219"/>
      <c r="AH536" s="220"/>
      <c r="AI536" s="121" t="str">
        <f t="shared" si="207"/>
        <v/>
      </c>
      <c r="AJ536" s="221"/>
      <c r="AK536" s="222"/>
      <c r="AL536" s="223"/>
      <c r="AM536" s="224">
        <f>IFERROR(INDEX(※編集不可※選択項目!$R$3:$R$51,MATCH(BQ536,※編集不可※選択項目!$T$3:$T$51,0)),0)</f>
        <v>0</v>
      </c>
      <c r="AN536" s="224" t="str">
        <f t="shared" si="214"/>
        <v/>
      </c>
      <c r="AO536" s="224" t="str">
        <f>IF(BR536=※編集不可※選択項目!$L$3,VLOOKUP('新規登録用（本体）'!U536,※編集不可※選択項目!$P$2:$R$13,3,TRUE),AP536)</f>
        <v/>
      </c>
      <c r="AP536" s="224" t="str">
        <f>IF(BR536=※編集不可※選択項目!$L$15,VLOOKUP('新規登録用（本体）'!U536,※編集不可※選択項目!$P$14:$R$25,3,TRUE),AQ536)</f>
        <v/>
      </c>
      <c r="AQ536" s="224" t="str">
        <f>IF(BR536=※編集不可※選択項目!$L$27,VLOOKUP('新規登録用（本体）'!U536,※編集不可※選択項目!$P$26:$R$41,3,TRUE),AR536)</f>
        <v/>
      </c>
      <c r="AR536" s="224" t="str">
        <f>IF(BR536=※編集不可※選択項目!$L$43,VLOOKUP('新規登録用（本体）'!U536,※編集不可※選択項目!$P$42:$R$46,3,TRUE),AS536)</f>
        <v/>
      </c>
      <c r="AS536" s="224" t="str">
        <f>IF(BR536=※編集不可※選択項目!$L$48,VLOOKUP('新規登録用（本体）'!U536,※編集不可※選択項目!$P$47:$R$51,3,TRUE),"")</f>
        <v/>
      </c>
      <c r="AT536" s="225">
        <f>IFERROR(VLOOKUP(Y536&amp;G536&amp;H536,※編集不可※選択項目!X:Y,2,FALSE),0)</f>
        <v>0</v>
      </c>
      <c r="AU536" s="224">
        <f t="shared" si="208"/>
        <v>0</v>
      </c>
      <c r="AV536" s="224">
        <f>IFERROR(INDEX(※編集不可※選択項目!$S$3:$S$51,MATCH(BQ536,※編集不可※選択項目!$T$3:$T$51,0)),0)</f>
        <v>0</v>
      </c>
      <c r="AW536" s="224" t="str">
        <f t="shared" si="215"/>
        <v/>
      </c>
      <c r="AX536" s="224" t="str">
        <f>IF(BR536=※編集不可※選択項目!$L$3,VLOOKUP('新規登録用（本体）'!U536,※編集不可※選択項目!$P$2:$S$13,4,TRUE),AY536)</f>
        <v/>
      </c>
      <c r="AY536" s="224" t="str">
        <f>IF(BR536=※編集不可※選択項目!$L$15,VLOOKUP('新規登録用（本体）'!U536,※編集不可※選択項目!$P$14:$S$25,4,TRUE),AZ536)</f>
        <v/>
      </c>
      <c r="AZ536" s="224" t="str">
        <f>IF(BR536=※編集不可※選択項目!$L$27,VLOOKUP('新規登録用（本体）'!U536,※編集不可※選択項目!$P$26:$S$41,4,TRUE),BA536)</f>
        <v/>
      </c>
      <c r="BA536" s="224" t="str">
        <f>IF(BR536=※編集不可※選択項目!$L$43,VLOOKUP('新規登録用（本体）'!U536,※編集不可※選択項目!$P$42:$S$46,4,TRUE),BB536)</f>
        <v/>
      </c>
      <c r="BB536" s="224" t="str">
        <f>IF(BR536=※編集不可※選択項目!$L$48,VLOOKUP('新規登録用（本体）'!U536,※編集不可※選択項目!$P$47:$S$51,4,TRUE),"")</f>
        <v/>
      </c>
      <c r="BC536" s="225">
        <f>IFERROR(VLOOKUP(Y536&amp;G536&amp;H536,※編集不可※選択項目!X:Y,2,FALSE),0)</f>
        <v>0</v>
      </c>
      <c r="BD536" s="225">
        <f t="shared" si="209"/>
        <v>0</v>
      </c>
      <c r="BE536" s="225"/>
      <c r="BF536" s="225"/>
      <c r="BG536" s="225"/>
      <c r="BH536" s="225" t="str">
        <f t="shared" si="216"/>
        <v/>
      </c>
      <c r="BI536" s="226">
        <f t="shared" si="217"/>
        <v>0</v>
      </c>
      <c r="BJ536" s="226">
        <f t="shared" si="218"/>
        <v>0</v>
      </c>
      <c r="BK536" s="262">
        <f t="shared" si="212"/>
        <v>0</v>
      </c>
      <c r="BL536" s="226">
        <f t="shared" si="201"/>
        <v>0</v>
      </c>
      <c r="BM536" s="226" t="str">
        <f t="shared" si="219"/>
        <v/>
      </c>
      <c r="BN536" s="227">
        <f t="shared" si="220"/>
        <v>0</v>
      </c>
      <c r="BO536" s="227">
        <f t="shared" si="202"/>
        <v>0</v>
      </c>
      <c r="BP536" s="208" t="str">
        <f t="shared" si="203"/>
        <v>＜従来枠＞0 ＜トップ性能枠＞0</v>
      </c>
      <c r="BQ536" s="208" t="str">
        <f>'新規登録用（本体）'!G536&amp;'新規登録用（本体）'!H536&amp;'新規登録用（本体）'!I536</f>
        <v/>
      </c>
      <c r="BR536" s="126" t="str">
        <f t="shared" si="221"/>
        <v/>
      </c>
      <c r="BS536" s="208" t="str">
        <f t="shared" si="222"/>
        <v/>
      </c>
      <c r="BT536" s="227">
        <f t="shared" si="210"/>
        <v>0</v>
      </c>
    </row>
    <row r="537" spans="1:72" s="208" customFormat="1" ht="25.35" customHeight="1" x14ac:dyDescent="0.2">
      <c r="A537" s="210">
        <f t="shared" si="204"/>
        <v>526</v>
      </c>
      <c r="B537" s="171" t="str">
        <f t="shared" si="200"/>
        <v/>
      </c>
      <c r="C537" s="44"/>
      <c r="D537" s="17" t="str">
        <f t="shared" si="205"/>
        <v/>
      </c>
      <c r="E537" s="17" t="str">
        <f t="shared" si="206"/>
        <v/>
      </c>
      <c r="F537" s="97"/>
      <c r="G537" s="16"/>
      <c r="H537" s="15"/>
      <c r="I537" s="17" t="str">
        <f>IF(OR(G537="",H537="",U537=""),"",IFERROR(VLOOKUP(G537&amp;H537&amp;U537,※編集不可※選択項目!$M$3:$R$51,5,FALSE),"該当なし"))</f>
        <v/>
      </c>
      <c r="J537" s="97"/>
      <c r="K537" s="15"/>
      <c r="L537" s="248"/>
      <c r="M537" s="15"/>
      <c r="N537" s="97"/>
      <c r="O537" s="97"/>
      <c r="P537" s="97"/>
      <c r="Q537" s="97"/>
      <c r="R537" s="97"/>
      <c r="S537" s="18" t="str">
        <f t="shared" si="213"/>
        <v/>
      </c>
      <c r="T537" s="15"/>
      <c r="U537" s="15"/>
      <c r="V537" s="15"/>
      <c r="W537" s="15"/>
      <c r="X537" s="15"/>
      <c r="Y537" s="15"/>
      <c r="Z537" s="16"/>
      <c r="AA537" s="16"/>
      <c r="AB537" s="101" t="str">
        <f>IF($C537&lt;&gt;"",※編集不可※選択項目!$J$2,"")</f>
        <v/>
      </c>
      <c r="AC537" s="23"/>
      <c r="AD537" s="97"/>
      <c r="AE537" s="99"/>
      <c r="AF537" s="201" t="str">
        <f t="shared" si="211"/>
        <v>-</v>
      </c>
      <c r="AG537" s="219"/>
      <c r="AH537" s="220"/>
      <c r="AI537" s="121" t="str">
        <f t="shared" si="207"/>
        <v/>
      </c>
      <c r="AJ537" s="221"/>
      <c r="AK537" s="222"/>
      <c r="AL537" s="223"/>
      <c r="AM537" s="224">
        <f>IFERROR(INDEX(※編集不可※選択項目!$R$3:$R$51,MATCH(BQ537,※編集不可※選択項目!$T$3:$T$51,0)),0)</f>
        <v>0</v>
      </c>
      <c r="AN537" s="224" t="str">
        <f t="shared" si="214"/>
        <v/>
      </c>
      <c r="AO537" s="224" t="str">
        <f>IF(BR537=※編集不可※選択項目!$L$3,VLOOKUP('新規登録用（本体）'!U537,※編集不可※選択項目!$P$2:$R$13,3,TRUE),AP537)</f>
        <v/>
      </c>
      <c r="AP537" s="224" t="str">
        <f>IF(BR537=※編集不可※選択項目!$L$15,VLOOKUP('新規登録用（本体）'!U537,※編集不可※選択項目!$P$14:$R$25,3,TRUE),AQ537)</f>
        <v/>
      </c>
      <c r="AQ537" s="224" t="str">
        <f>IF(BR537=※編集不可※選択項目!$L$27,VLOOKUP('新規登録用（本体）'!U537,※編集不可※選択項目!$P$26:$R$41,3,TRUE),AR537)</f>
        <v/>
      </c>
      <c r="AR537" s="224" t="str">
        <f>IF(BR537=※編集不可※選択項目!$L$43,VLOOKUP('新規登録用（本体）'!U537,※編集不可※選択項目!$P$42:$R$46,3,TRUE),AS537)</f>
        <v/>
      </c>
      <c r="AS537" s="224" t="str">
        <f>IF(BR537=※編集不可※選択項目!$L$48,VLOOKUP('新規登録用（本体）'!U537,※編集不可※選択項目!$P$47:$R$51,3,TRUE),"")</f>
        <v/>
      </c>
      <c r="AT537" s="225">
        <f>IFERROR(VLOOKUP(Y537&amp;G537&amp;H537,※編集不可※選択項目!X:Y,2,FALSE),0)</f>
        <v>0</v>
      </c>
      <c r="AU537" s="224">
        <f t="shared" si="208"/>
        <v>0</v>
      </c>
      <c r="AV537" s="224">
        <f>IFERROR(INDEX(※編集不可※選択項目!$S$3:$S$51,MATCH(BQ537,※編集不可※選択項目!$T$3:$T$51,0)),0)</f>
        <v>0</v>
      </c>
      <c r="AW537" s="224" t="str">
        <f t="shared" si="215"/>
        <v/>
      </c>
      <c r="AX537" s="224" t="str">
        <f>IF(BR537=※編集不可※選択項目!$L$3,VLOOKUP('新規登録用（本体）'!U537,※編集不可※選択項目!$P$2:$S$13,4,TRUE),AY537)</f>
        <v/>
      </c>
      <c r="AY537" s="224" t="str">
        <f>IF(BR537=※編集不可※選択項目!$L$15,VLOOKUP('新規登録用（本体）'!U537,※編集不可※選択項目!$P$14:$S$25,4,TRUE),AZ537)</f>
        <v/>
      </c>
      <c r="AZ537" s="224" t="str">
        <f>IF(BR537=※編集不可※選択項目!$L$27,VLOOKUP('新規登録用（本体）'!U537,※編集不可※選択項目!$P$26:$S$41,4,TRUE),BA537)</f>
        <v/>
      </c>
      <c r="BA537" s="224" t="str">
        <f>IF(BR537=※編集不可※選択項目!$L$43,VLOOKUP('新規登録用（本体）'!U537,※編集不可※選択項目!$P$42:$S$46,4,TRUE),BB537)</f>
        <v/>
      </c>
      <c r="BB537" s="224" t="str">
        <f>IF(BR537=※編集不可※選択項目!$L$48,VLOOKUP('新規登録用（本体）'!U537,※編集不可※選択項目!$P$47:$S$51,4,TRUE),"")</f>
        <v/>
      </c>
      <c r="BC537" s="225">
        <f>IFERROR(VLOOKUP(Y537&amp;G537&amp;H537,※編集不可※選択項目!X:Y,2,FALSE),0)</f>
        <v>0</v>
      </c>
      <c r="BD537" s="225">
        <f t="shared" si="209"/>
        <v>0</v>
      </c>
      <c r="BE537" s="225"/>
      <c r="BF537" s="225"/>
      <c r="BG537" s="225"/>
      <c r="BH537" s="225" t="str">
        <f t="shared" si="216"/>
        <v/>
      </c>
      <c r="BI537" s="226">
        <f t="shared" si="217"/>
        <v>0</v>
      </c>
      <c r="BJ537" s="226">
        <f t="shared" si="218"/>
        <v>0</v>
      </c>
      <c r="BK537" s="262">
        <f t="shared" si="212"/>
        <v>0</v>
      </c>
      <c r="BL537" s="226">
        <f t="shared" si="201"/>
        <v>0</v>
      </c>
      <c r="BM537" s="226" t="str">
        <f t="shared" si="219"/>
        <v/>
      </c>
      <c r="BN537" s="227">
        <f t="shared" si="220"/>
        <v>0</v>
      </c>
      <c r="BO537" s="227">
        <f t="shared" si="202"/>
        <v>0</v>
      </c>
      <c r="BP537" s="208" t="str">
        <f t="shared" si="203"/>
        <v>＜従来枠＞0 ＜トップ性能枠＞0</v>
      </c>
      <c r="BQ537" s="208" t="str">
        <f>'新規登録用（本体）'!G537&amp;'新規登録用（本体）'!H537&amp;'新規登録用（本体）'!I537</f>
        <v/>
      </c>
      <c r="BR537" s="126" t="str">
        <f t="shared" si="221"/>
        <v/>
      </c>
      <c r="BS537" s="208" t="str">
        <f t="shared" si="222"/>
        <v/>
      </c>
      <c r="BT537" s="227">
        <f t="shared" si="210"/>
        <v>0</v>
      </c>
    </row>
    <row r="538" spans="1:72" s="208" customFormat="1" ht="25.35" customHeight="1" x14ac:dyDescent="0.2">
      <c r="A538" s="210">
        <f t="shared" si="204"/>
        <v>527</v>
      </c>
      <c r="B538" s="171" t="str">
        <f t="shared" si="200"/>
        <v/>
      </c>
      <c r="C538" s="44"/>
      <c r="D538" s="17" t="str">
        <f t="shared" si="205"/>
        <v/>
      </c>
      <c r="E538" s="17" t="str">
        <f t="shared" si="206"/>
        <v/>
      </c>
      <c r="F538" s="97"/>
      <c r="G538" s="16"/>
      <c r="H538" s="15"/>
      <c r="I538" s="17" t="str">
        <f>IF(OR(G538="",H538="",U538=""),"",IFERROR(VLOOKUP(G538&amp;H538&amp;U538,※編集不可※選択項目!$M$3:$R$51,5,FALSE),"該当なし"))</f>
        <v/>
      </c>
      <c r="J538" s="97"/>
      <c r="K538" s="15"/>
      <c r="L538" s="248"/>
      <c r="M538" s="15"/>
      <c r="N538" s="97"/>
      <c r="O538" s="97"/>
      <c r="P538" s="97"/>
      <c r="Q538" s="97"/>
      <c r="R538" s="97"/>
      <c r="S538" s="18" t="str">
        <f t="shared" si="213"/>
        <v/>
      </c>
      <c r="T538" s="15"/>
      <c r="U538" s="15"/>
      <c r="V538" s="15"/>
      <c r="W538" s="15"/>
      <c r="X538" s="15"/>
      <c r="Y538" s="15"/>
      <c r="Z538" s="16"/>
      <c r="AA538" s="16"/>
      <c r="AB538" s="101" t="str">
        <f>IF($C538&lt;&gt;"",※編集不可※選択項目!$J$2,"")</f>
        <v/>
      </c>
      <c r="AC538" s="23"/>
      <c r="AD538" s="97"/>
      <c r="AE538" s="99"/>
      <c r="AF538" s="201" t="str">
        <f t="shared" si="211"/>
        <v>-</v>
      </c>
      <c r="AG538" s="219"/>
      <c r="AH538" s="220"/>
      <c r="AI538" s="121" t="str">
        <f t="shared" si="207"/>
        <v/>
      </c>
      <c r="AJ538" s="221"/>
      <c r="AK538" s="222"/>
      <c r="AL538" s="223"/>
      <c r="AM538" s="224">
        <f>IFERROR(INDEX(※編集不可※選択項目!$R$3:$R$51,MATCH(BQ538,※編集不可※選択項目!$T$3:$T$51,0)),0)</f>
        <v>0</v>
      </c>
      <c r="AN538" s="224" t="str">
        <f t="shared" si="214"/>
        <v/>
      </c>
      <c r="AO538" s="224" t="str">
        <f>IF(BR538=※編集不可※選択項目!$L$3,VLOOKUP('新規登録用（本体）'!U538,※編集不可※選択項目!$P$2:$R$13,3,TRUE),AP538)</f>
        <v/>
      </c>
      <c r="AP538" s="224" t="str">
        <f>IF(BR538=※編集不可※選択項目!$L$15,VLOOKUP('新規登録用（本体）'!U538,※編集不可※選択項目!$P$14:$R$25,3,TRUE),AQ538)</f>
        <v/>
      </c>
      <c r="AQ538" s="224" t="str">
        <f>IF(BR538=※編集不可※選択項目!$L$27,VLOOKUP('新規登録用（本体）'!U538,※編集不可※選択項目!$P$26:$R$41,3,TRUE),AR538)</f>
        <v/>
      </c>
      <c r="AR538" s="224" t="str">
        <f>IF(BR538=※編集不可※選択項目!$L$43,VLOOKUP('新規登録用（本体）'!U538,※編集不可※選択項目!$P$42:$R$46,3,TRUE),AS538)</f>
        <v/>
      </c>
      <c r="AS538" s="224" t="str">
        <f>IF(BR538=※編集不可※選択項目!$L$48,VLOOKUP('新規登録用（本体）'!U538,※編集不可※選択項目!$P$47:$R$51,3,TRUE),"")</f>
        <v/>
      </c>
      <c r="AT538" s="225">
        <f>IFERROR(VLOOKUP(Y538&amp;G538&amp;H538,※編集不可※選択項目!X:Y,2,FALSE),0)</f>
        <v>0</v>
      </c>
      <c r="AU538" s="224">
        <f t="shared" si="208"/>
        <v>0</v>
      </c>
      <c r="AV538" s="224">
        <f>IFERROR(INDEX(※編集不可※選択項目!$S$3:$S$51,MATCH(BQ538,※編集不可※選択項目!$T$3:$T$51,0)),0)</f>
        <v>0</v>
      </c>
      <c r="AW538" s="224" t="str">
        <f t="shared" si="215"/>
        <v/>
      </c>
      <c r="AX538" s="224" t="str">
        <f>IF(BR538=※編集不可※選択項目!$L$3,VLOOKUP('新規登録用（本体）'!U538,※編集不可※選択項目!$P$2:$S$13,4,TRUE),AY538)</f>
        <v/>
      </c>
      <c r="AY538" s="224" t="str">
        <f>IF(BR538=※編集不可※選択項目!$L$15,VLOOKUP('新規登録用（本体）'!U538,※編集不可※選択項目!$P$14:$S$25,4,TRUE),AZ538)</f>
        <v/>
      </c>
      <c r="AZ538" s="224" t="str">
        <f>IF(BR538=※編集不可※選択項目!$L$27,VLOOKUP('新規登録用（本体）'!U538,※編集不可※選択項目!$P$26:$S$41,4,TRUE),BA538)</f>
        <v/>
      </c>
      <c r="BA538" s="224" t="str">
        <f>IF(BR538=※編集不可※選択項目!$L$43,VLOOKUP('新規登録用（本体）'!U538,※編集不可※選択項目!$P$42:$S$46,4,TRUE),BB538)</f>
        <v/>
      </c>
      <c r="BB538" s="224" t="str">
        <f>IF(BR538=※編集不可※選択項目!$L$48,VLOOKUP('新規登録用（本体）'!U538,※編集不可※選択項目!$P$47:$S$51,4,TRUE),"")</f>
        <v/>
      </c>
      <c r="BC538" s="225">
        <f>IFERROR(VLOOKUP(Y538&amp;G538&amp;H538,※編集不可※選択項目!X:Y,2,FALSE),0)</f>
        <v>0</v>
      </c>
      <c r="BD538" s="225">
        <f t="shared" si="209"/>
        <v>0</v>
      </c>
      <c r="BE538" s="225"/>
      <c r="BF538" s="225"/>
      <c r="BG538" s="225"/>
      <c r="BH538" s="225" t="str">
        <f t="shared" si="216"/>
        <v/>
      </c>
      <c r="BI538" s="226">
        <f t="shared" si="217"/>
        <v>0</v>
      </c>
      <c r="BJ538" s="226">
        <f t="shared" si="218"/>
        <v>0</v>
      </c>
      <c r="BK538" s="262">
        <f t="shared" si="212"/>
        <v>0</v>
      </c>
      <c r="BL538" s="226">
        <f t="shared" si="201"/>
        <v>0</v>
      </c>
      <c r="BM538" s="226" t="str">
        <f t="shared" si="219"/>
        <v/>
      </c>
      <c r="BN538" s="227">
        <f t="shared" si="220"/>
        <v>0</v>
      </c>
      <c r="BO538" s="227">
        <f t="shared" si="202"/>
        <v>0</v>
      </c>
      <c r="BP538" s="208" t="str">
        <f t="shared" si="203"/>
        <v>＜従来枠＞0 ＜トップ性能枠＞0</v>
      </c>
      <c r="BQ538" s="208" t="str">
        <f>'新規登録用（本体）'!G538&amp;'新規登録用（本体）'!H538&amp;'新規登録用（本体）'!I538</f>
        <v/>
      </c>
      <c r="BR538" s="126" t="str">
        <f t="shared" si="221"/>
        <v/>
      </c>
      <c r="BS538" s="208" t="str">
        <f t="shared" si="222"/>
        <v/>
      </c>
      <c r="BT538" s="227">
        <f t="shared" si="210"/>
        <v>0</v>
      </c>
    </row>
    <row r="539" spans="1:72" s="208" customFormat="1" ht="25.35" customHeight="1" x14ac:dyDescent="0.2">
      <c r="A539" s="210">
        <f t="shared" si="204"/>
        <v>528</v>
      </c>
      <c r="B539" s="171" t="str">
        <f t="shared" si="200"/>
        <v/>
      </c>
      <c r="C539" s="44"/>
      <c r="D539" s="17" t="str">
        <f t="shared" si="205"/>
        <v/>
      </c>
      <c r="E539" s="17" t="str">
        <f t="shared" si="206"/>
        <v/>
      </c>
      <c r="F539" s="97"/>
      <c r="G539" s="16"/>
      <c r="H539" s="15"/>
      <c r="I539" s="17" t="str">
        <f>IF(OR(G539="",H539="",U539=""),"",IFERROR(VLOOKUP(G539&amp;H539&amp;U539,※編集不可※選択項目!$M$3:$R$51,5,FALSE),"該当なし"))</f>
        <v/>
      </c>
      <c r="J539" s="97"/>
      <c r="K539" s="15"/>
      <c r="L539" s="248"/>
      <c r="M539" s="15"/>
      <c r="N539" s="97"/>
      <c r="O539" s="97"/>
      <c r="P539" s="97"/>
      <c r="Q539" s="97"/>
      <c r="R539" s="97"/>
      <c r="S539" s="18" t="str">
        <f t="shared" si="213"/>
        <v/>
      </c>
      <c r="T539" s="15"/>
      <c r="U539" s="15"/>
      <c r="V539" s="15"/>
      <c r="W539" s="15"/>
      <c r="X539" s="15"/>
      <c r="Y539" s="15"/>
      <c r="Z539" s="16"/>
      <c r="AA539" s="16"/>
      <c r="AB539" s="101" t="str">
        <f>IF($C539&lt;&gt;"",※編集不可※選択項目!$J$2,"")</f>
        <v/>
      </c>
      <c r="AC539" s="23"/>
      <c r="AD539" s="97"/>
      <c r="AE539" s="99"/>
      <c r="AF539" s="201" t="str">
        <f t="shared" si="211"/>
        <v>-</v>
      </c>
      <c r="AG539" s="219"/>
      <c r="AH539" s="220"/>
      <c r="AI539" s="121" t="str">
        <f t="shared" si="207"/>
        <v/>
      </c>
      <c r="AJ539" s="221"/>
      <c r="AK539" s="222"/>
      <c r="AL539" s="223"/>
      <c r="AM539" s="224">
        <f>IFERROR(INDEX(※編集不可※選択項目!$R$3:$R$51,MATCH(BQ539,※編集不可※選択項目!$T$3:$T$51,0)),0)</f>
        <v>0</v>
      </c>
      <c r="AN539" s="224" t="str">
        <f t="shared" si="214"/>
        <v/>
      </c>
      <c r="AO539" s="224" t="str">
        <f>IF(BR539=※編集不可※選択項目!$L$3,VLOOKUP('新規登録用（本体）'!U539,※編集不可※選択項目!$P$2:$R$13,3,TRUE),AP539)</f>
        <v/>
      </c>
      <c r="AP539" s="224" t="str">
        <f>IF(BR539=※編集不可※選択項目!$L$15,VLOOKUP('新規登録用（本体）'!U539,※編集不可※選択項目!$P$14:$R$25,3,TRUE),AQ539)</f>
        <v/>
      </c>
      <c r="AQ539" s="224" t="str">
        <f>IF(BR539=※編集不可※選択項目!$L$27,VLOOKUP('新規登録用（本体）'!U539,※編集不可※選択項目!$P$26:$R$41,3,TRUE),AR539)</f>
        <v/>
      </c>
      <c r="AR539" s="224" t="str">
        <f>IF(BR539=※編集不可※選択項目!$L$43,VLOOKUP('新規登録用（本体）'!U539,※編集不可※選択項目!$P$42:$R$46,3,TRUE),AS539)</f>
        <v/>
      </c>
      <c r="AS539" s="224" t="str">
        <f>IF(BR539=※編集不可※選択項目!$L$48,VLOOKUP('新規登録用（本体）'!U539,※編集不可※選択項目!$P$47:$R$51,3,TRUE),"")</f>
        <v/>
      </c>
      <c r="AT539" s="225">
        <f>IFERROR(VLOOKUP(Y539&amp;G539&amp;H539,※編集不可※選択項目!X:Y,2,FALSE),0)</f>
        <v>0</v>
      </c>
      <c r="AU539" s="224">
        <f t="shared" si="208"/>
        <v>0</v>
      </c>
      <c r="AV539" s="224">
        <f>IFERROR(INDEX(※編集不可※選択項目!$S$3:$S$51,MATCH(BQ539,※編集不可※選択項目!$T$3:$T$51,0)),0)</f>
        <v>0</v>
      </c>
      <c r="AW539" s="224" t="str">
        <f t="shared" si="215"/>
        <v/>
      </c>
      <c r="AX539" s="224" t="str">
        <f>IF(BR539=※編集不可※選択項目!$L$3,VLOOKUP('新規登録用（本体）'!U539,※編集不可※選択項目!$P$2:$S$13,4,TRUE),AY539)</f>
        <v/>
      </c>
      <c r="AY539" s="224" t="str">
        <f>IF(BR539=※編集不可※選択項目!$L$15,VLOOKUP('新規登録用（本体）'!U539,※編集不可※選択項目!$P$14:$S$25,4,TRUE),AZ539)</f>
        <v/>
      </c>
      <c r="AZ539" s="224" t="str">
        <f>IF(BR539=※編集不可※選択項目!$L$27,VLOOKUP('新規登録用（本体）'!U539,※編集不可※選択項目!$P$26:$S$41,4,TRUE),BA539)</f>
        <v/>
      </c>
      <c r="BA539" s="224" t="str">
        <f>IF(BR539=※編集不可※選択項目!$L$43,VLOOKUP('新規登録用（本体）'!U539,※編集不可※選択項目!$P$42:$S$46,4,TRUE),BB539)</f>
        <v/>
      </c>
      <c r="BB539" s="224" t="str">
        <f>IF(BR539=※編集不可※選択項目!$L$48,VLOOKUP('新規登録用（本体）'!U539,※編集不可※選択項目!$P$47:$S$51,4,TRUE),"")</f>
        <v/>
      </c>
      <c r="BC539" s="225">
        <f>IFERROR(VLOOKUP(Y539&amp;G539&amp;H539,※編集不可※選択項目!X:Y,2,FALSE),0)</f>
        <v>0</v>
      </c>
      <c r="BD539" s="225">
        <f t="shared" si="209"/>
        <v>0</v>
      </c>
      <c r="BE539" s="225"/>
      <c r="BF539" s="225"/>
      <c r="BG539" s="225"/>
      <c r="BH539" s="225" t="str">
        <f t="shared" si="216"/>
        <v/>
      </c>
      <c r="BI539" s="226">
        <f t="shared" si="217"/>
        <v>0</v>
      </c>
      <c r="BJ539" s="226">
        <f t="shared" si="218"/>
        <v>0</v>
      </c>
      <c r="BK539" s="262">
        <f t="shared" si="212"/>
        <v>0</v>
      </c>
      <c r="BL539" s="226">
        <f t="shared" si="201"/>
        <v>0</v>
      </c>
      <c r="BM539" s="226" t="str">
        <f t="shared" si="219"/>
        <v/>
      </c>
      <c r="BN539" s="227">
        <f t="shared" si="220"/>
        <v>0</v>
      </c>
      <c r="BO539" s="227">
        <f t="shared" si="202"/>
        <v>0</v>
      </c>
      <c r="BP539" s="208" t="str">
        <f t="shared" si="203"/>
        <v>＜従来枠＞0 ＜トップ性能枠＞0</v>
      </c>
      <c r="BQ539" s="208" t="str">
        <f>'新規登録用（本体）'!G539&amp;'新規登録用（本体）'!H539&amp;'新規登録用（本体）'!I539</f>
        <v/>
      </c>
      <c r="BR539" s="126" t="str">
        <f t="shared" si="221"/>
        <v/>
      </c>
      <c r="BS539" s="208" t="str">
        <f t="shared" si="222"/>
        <v/>
      </c>
      <c r="BT539" s="227">
        <f t="shared" si="210"/>
        <v>0</v>
      </c>
    </row>
    <row r="540" spans="1:72" s="208" customFormat="1" ht="25.35" customHeight="1" x14ac:dyDescent="0.2">
      <c r="A540" s="210">
        <f t="shared" si="204"/>
        <v>529</v>
      </c>
      <c r="B540" s="171" t="str">
        <f t="shared" si="200"/>
        <v/>
      </c>
      <c r="C540" s="44"/>
      <c r="D540" s="17" t="str">
        <f t="shared" si="205"/>
        <v/>
      </c>
      <c r="E540" s="17" t="str">
        <f t="shared" si="206"/>
        <v/>
      </c>
      <c r="F540" s="97"/>
      <c r="G540" s="16"/>
      <c r="H540" s="15"/>
      <c r="I540" s="17" t="str">
        <f>IF(OR(G540="",H540="",U540=""),"",IFERROR(VLOOKUP(G540&amp;H540&amp;U540,※編集不可※選択項目!$M$3:$R$51,5,FALSE),"該当なし"))</f>
        <v/>
      </c>
      <c r="J540" s="97"/>
      <c r="K540" s="15"/>
      <c r="L540" s="248"/>
      <c r="M540" s="15"/>
      <c r="N540" s="97"/>
      <c r="O540" s="97"/>
      <c r="P540" s="97"/>
      <c r="Q540" s="97"/>
      <c r="R540" s="97"/>
      <c r="S540" s="18" t="str">
        <f t="shared" si="213"/>
        <v/>
      </c>
      <c r="T540" s="15"/>
      <c r="U540" s="15"/>
      <c r="V540" s="15"/>
      <c r="W540" s="15"/>
      <c r="X540" s="15"/>
      <c r="Y540" s="15"/>
      <c r="Z540" s="16"/>
      <c r="AA540" s="16"/>
      <c r="AB540" s="101" t="str">
        <f>IF($C540&lt;&gt;"",※編集不可※選択項目!$J$2,"")</f>
        <v/>
      </c>
      <c r="AC540" s="23"/>
      <c r="AD540" s="97"/>
      <c r="AE540" s="99"/>
      <c r="AF540" s="201" t="str">
        <f t="shared" si="211"/>
        <v>-</v>
      </c>
      <c r="AG540" s="219"/>
      <c r="AH540" s="220"/>
      <c r="AI540" s="121" t="str">
        <f t="shared" si="207"/>
        <v/>
      </c>
      <c r="AJ540" s="221"/>
      <c r="AK540" s="222"/>
      <c r="AL540" s="223"/>
      <c r="AM540" s="224">
        <f>IFERROR(INDEX(※編集不可※選択項目!$R$3:$R$51,MATCH(BQ540,※編集不可※選択項目!$T$3:$T$51,0)),0)</f>
        <v>0</v>
      </c>
      <c r="AN540" s="224" t="str">
        <f t="shared" si="214"/>
        <v/>
      </c>
      <c r="AO540" s="224" t="str">
        <f>IF(BR540=※編集不可※選択項目!$L$3,VLOOKUP('新規登録用（本体）'!U540,※編集不可※選択項目!$P$2:$R$13,3,TRUE),AP540)</f>
        <v/>
      </c>
      <c r="AP540" s="224" t="str">
        <f>IF(BR540=※編集不可※選択項目!$L$15,VLOOKUP('新規登録用（本体）'!U540,※編集不可※選択項目!$P$14:$R$25,3,TRUE),AQ540)</f>
        <v/>
      </c>
      <c r="AQ540" s="224" t="str">
        <f>IF(BR540=※編集不可※選択項目!$L$27,VLOOKUP('新規登録用（本体）'!U540,※編集不可※選択項目!$P$26:$R$41,3,TRUE),AR540)</f>
        <v/>
      </c>
      <c r="AR540" s="224" t="str">
        <f>IF(BR540=※編集不可※選択項目!$L$43,VLOOKUP('新規登録用（本体）'!U540,※編集不可※選択項目!$P$42:$R$46,3,TRUE),AS540)</f>
        <v/>
      </c>
      <c r="AS540" s="224" t="str">
        <f>IF(BR540=※編集不可※選択項目!$L$48,VLOOKUP('新規登録用（本体）'!U540,※編集不可※選択項目!$P$47:$R$51,3,TRUE),"")</f>
        <v/>
      </c>
      <c r="AT540" s="225">
        <f>IFERROR(VLOOKUP(Y540&amp;G540&amp;H540,※編集不可※選択項目!X:Y,2,FALSE),0)</f>
        <v>0</v>
      </c>
      <c r="AU540" s="224">
        <f t="shared" si="208"/>
        <v>0</v>
      </c>
      <c r="AV540" s="224">
        <f>IFERROR(INDEX(※編集不可※選択項目!$S$3:$S$51,MATCH(BQ540,※編集不可※選択項目!$T$3:$T$51,0)),0)</f>
        <v>0</v>
      </c>
      <c r="AW540" s="224" t="str">
        <f t="shared" si="215"/>
        <v/>
      </c>
      <c r="AX540" s="224" t="str">
        <f>IF(BR540=※編集不可※選択項目!$L$3,VLOOKUP('新規登録用（本体）'!U540,※編集不可※選択項目!$P$2:$S$13,4,TRUE),AY540)</f>
        <v/>
      </c>
      <c r="AY540" s="224" t="str">
        <f>IF(BR540=※編集不可※選択項目!$L$15,VLOOKUP('新規登録用（本体）'!U540,※編集不可※選択項目!$P$14:$S$25,4,TRUE),AZ540)</f>
        <v/>
      </c>
      <c r="AZ540" s="224" t="str">
        <f>IF(BR540=※編集不可※選択項目!$L$27,VLOOKUP('新規登録用（本体）'!U540,※編集不可※選択項目!$P$26:$S$41,4,TRUE),BA540)</f>
        <v/>
      </c>
      <c r="BA540" s="224" t="str">
        <f>IF(BR540=※編集不可※選択項目!$L$43,VLOOKUP('新規登録用（本体）'!U540,※編集不可※選択項目!$P$42:$S$46,4,TRUE),BB540)</f>
        <v/>
      </c>
      <c r="BB540" s="224" t="str">
        <f>IF(BR540=※編集不可※選択項目!$L$48,VLOOKUP('新規登録用（本体）'!U540,※編集不可※選択項目!$P$47:$S$51,4,TRUE),"")</f>
        <v/>
      </c>
      <c r="BC540" s="225">
        <f>IFERROR(VLOOKUP(Y540&amp;G540&amp;H540,※編集不可※選択項目!X:Y,2,FALSE),0)</f>
        <v>0</v>
      </c>
      <c r="BD540" s="225">
        <f t="shared" si="209"/>
        <v>0</v>
      </c>
      <c r="BE540" s="225"/>
      <c r="BF540" s="225"/>
      <c r="BG540" s="225"/>
      <c r="BH540" s="225" t="str">
        <f t="shared" si="216"/>
        <v/>
      </c>
      <c r="BI540" s="226">
        <f t="shared" si="217"/>
        <v>0</v>
      </c>
      <c r="BJ540" s="226">
        <f t="shared" si="218"/>
        <v>0</v>
      </c>
      <c r="BK540" s="262">
        <f t="shared" si="212"/>
        <v>0</v>
      </c>
      <c r="BL540" s="226">
        <f t="shared" si="201"/>
        <v>0</v>
      </c>
      <c r="BM540" s="226" t="str">
        <f t="shared" si="219"/>
        <v/>
      </c>
      <c r="BN540" s="227">
        <f t="shared" si="220"/>
        <v>0</v>
      </c>
      <c r="BO540" s="227">
        <f t="shared" si="202"/>
        <v>0</v>
      </c>
      <c r="BP540" s="208" t="str">
        <f t="shared" si="203"/>
        <v>＜従来枠＞0 ＜トップ性能枠＞0</v>
      </c>
      <c r="BQ540" s="208" t="str">
        <f>'新規登録用（本体）'!G540&amp;'新規登録用（本体）'!H540&amp;'新規登録用（本体）'!I540</f>
        <v/>
      </c>
      <c r="BR540" s="126" t="str">
        <f t="shared" si="221"/>
        <v/>
      </c>
      <c r="BS540" s="208" t="str">
        <f t="shared" si="222"/>
        <v/>
      </c>
      <c r="BT540" s="227">
        <f t="shared" si="210"/>
        <v>0</v>
      </c>
    </row>
    <row r="541" spans="1:72" s="208" customFormat="1" ht="25.35" customHeight="1" x14ac:dyDescent="0.2">
      <c r="A541" s="210">
        <f t="shared" si="204"/>
        <v>530</v>
      </c>
      <c r="B541" s="171" t="str">
        <f t="shared" si="200"/>
        <v/>
      </c>
      <c r="C541" s="44"/>
      <c r="D541" s="17" t="str">
        <f t="shared" si="205"/>
        <v/>
      </c>
      <c r="E541" s="17" t="str">
        <f t="shared" si="206"/>
        <v/>
      </c>
      <c r="F541" s="97"/>
      <c r="G541" s="16"/>
      <c r="H541" s="15"/>
      <c r="I541" s="17" t="str">
        <f>IF(OR(G541="",H541="",U541=""),"",IFERROR(VLOOKUP(G541&amp;H541&amp;U541,※編集不可※選択項目!$M$3:$R$51,5,FALSE),"該当なし"))</f>
        <v/>
      </c>
      <c r="J541" s="97"/>
      <c r="K541" s="15"/>
      <c r="L541" s="248"/>
      <c r="M541" s="15"/>
      <c r="N541" s="97"/>
      <c r="O541" s="97"/>
      <c r="P541" s="97"/>
      <c r="Q541" s="97"/>
      <c r="R541" s="97"/>
      <c r="S541" s="18" t="str">
        <f t="shared" si="213"/>
        <v/>
      </c>
      <c r="T541" s="15"/>
      <c r="U541" s="15"/>
      <c r="V541" s="15"/>
      <c r="W541" s="15"/>
      <c r="X541" s="15"/>
      <c r="Y541" s="15"/>
      <c r="Z541" s="16"/>
      <c r="AA541" s="16"/>
      <c r="AB541" s="101" t="str">
        <f>IF($C541&lt;&gt;"",※編集不可※選択項目!$J$2,"")</f>
        <v/>
      </c>
      <c r="AC541" s="23"/>
      <c r="AD541" s="97"/>
      <c r="AE541" s="99"/>
      <c r="AF541" s="201" t="str">
        <f t="shared" si="211"/>
        <v>-</v>
      </c>
      <c r="AG541" s="219"/>
      <c r="AH541" s="220"/>
      <c r="AI541" s="121" t="str">
        <f t="shared" si="207"/>
        <v/>
      </c>
      <c r="AJ541" s="221"/>
      <c r="AK541" s="222"/>
      <c r="AL541" s="223"/>
      <c r="AM541" s="224">
        <f>IFERROR(INDEX(※編集不可※選択項目!$R$3:$R$51,MATCH(BQ541,※編集不可※選択項目!$T$3:$T$51,0)),0)</f>
        <v>0</v>
      </c>
      <c r="AN541" s="224" t="str">
        <f t="shared" si="214"/>
        <v/>
      </c>
      <c r="AO541" s="224" t="str">
        <f>IF(BR541=※編集不可※選択項目!$L$3,VLOOKUP('新規登録用（本体）'!U541,※編集不可※選択項目!$P$2:$R$13,3,TRUE),AP541)</f>
        <v/>
      </c>
      <c r="AP541" s="224" t="str">
        <f>IF(BR541=※編集不可※選択項目!$L$15,VLOOKUP('新規登録用（本体）'!U541,※編集不可※選択項目!$P$14:$R$25,3,TRUE),AQ541)</f>
        <v/>
      </c>
      <c r="AQ541" s="224" t="str">
        <f>IF(BR541=※編集不可※選択項目!$L$27,VLOOKUP('新規登録用（本体）'!U541,※編集不可※選択項目!$P$26:$R$41,3,TRUE),AR541)</f>
        <v/>
      </c>
      <c r="AR541" s="224" t="str">
        <f>IF(BR541=※編集不可※選択項目!$L$43,VLOOKUP('新規登録用（本体）'!U541,※編集不可※選択項目!$P$42:$R$46,3,TRUE),AS541)</f>
        <v/>
      </c>
      <c r="AS541" s="224" t="str">
        <f>IF(BR541=※編集不可※選択項目!$L$48,VLOOKUP('新規登録用（本体）'!U541,※編集不可※選択項目!$P$47:$R$51,3,TRUE),"")</f>
        <v/>
      </c>
      <c r="AT541" s="225">
        <f>IFERROR(VLOOKUP(Y541&amp;G541&amp;H541,※編集不可※選択項目!X:Y,2,FALSE),0)</f>
        <v>0</v>
      </c>
      <c r="AU541" s="224">
        <f t="shared" si="208"/>
        <v>0</v>
      </c>
      <c r="AV541" s="224">
        <f>IFERROR(INDEX(※編集不可※選択項目!$S$3:$S$51,MATCH(BQ541,※編集不可※選択項目!$T$3:$T$51,0)),0)</f>
        <v>0</v>
      </c>
      <c r="AW541" s="224" t="str">
        <f t="shared" si="215"/>
        <v/>
      </c>
      <c r="AX541" s="224" t="str">
        <f>IF(BR541=※編集不可※選択項目!$L$3,VLOOKUP('新規登録用（本体）'!U541,※編集不可※選択項目!$P$2:$S$13,4,TRUE),AY541)</f>
        <v/>
      </c>
      <c r="AY541" s="224" t="str">
        <f>IF(BR541=※編集不可※選択項目!$L$15,VLOOKUP('新規登録用（本体）'!U541,※編集不可※選択項目!$P$14:$S$25,4,TRUE),AZ541)</f>
        <v/>
      </c>
      <c r="AZ541" s="224" t="str">
        <f>IF(BR541=※編集不可※選択項目!$L$27,VLOOKUP('新規登録用（本体）'!U541,※編集不可※選択項目!$P$26:$S$41,4,TRUE),BA541)</f>
        <v/>
      </c>
      <c r="BA541" s="224" t="str">
        <f>IF(BR541=※編集不可※選択項目!$L$43,VLOOKUP('新規登録用（本体）'!U541,※編集不可※選択項目!$P$42:$S$46,4,TRUE),BB541)</f>
        <v/>
      </c>
      <c r="BB541" s="224" t="str">
        <f>IF(BR541=※編集不可※選択項目!$L$48,VLOOKUP('新規登録用（本体）'!U541,※編集不可※選択項目!$P$47:$S$51,4,TRUE),"")</f>
        <v/>
      </c>
      <c r="BC541" s="225">
        <f>IFERROR(VLOOKUP(Y541&amp;G541&amp;H541,※編集不可※選択項目!X:Y,2,FALSE),0)</f>
        <v>0</v>
      </c>
      <c r="BD541" s="225">
        <f t="shared" si="209"/>
        <v>0</v>
      </c>
      <c r="BE541" s="225"/>
      <c r="BF541" s="225"/>
      <c r="BG541" s="225"/>
      <c r="BH541" s="225" t="str">
        <f t="shared" si="216"/>
        <v/>
      </c>
      <c r="BI541" s="226">
        <f t="shared" si="217"/>
        <v>0</v>
      </c>
      <c r="BJ541" s="226">
        <f t="shared" si="218"/>
        <v>0</v>
      </c>
      <c r="BK541" s="262">
        <f t="shared" si="212"/>
        <v>0</v>
      </c>
      <c r="BL541" s="226">
        <f t="shared" si="201"/>
        <v>0</v>
      </c>
      <c r="BM541" s="226" t="str">
        <f t="shared" si="219"/>
        <v/>
      </c>
      <c r="BN541" s="227">
        <f t="shared" si="220"/>
        <v>0</v>
      </c>
      <c r="BO541" s="227">
        <f t="shared" si="202"/>
        <v>0</v>
      </c>
      <c r="BP541" s="208" t="str">
        <f t="shared" si="203"/>
        <v>＜従来枠＞0 ＜トップ性能枠＞0</v>
      </c>
      <c r="BQ541" s="208" t="str">
        <f>'新規登録用（本体）'!G541&amp;'新規登録用（本体）'!H541&amp;'新規登録用（本体）'!I541</f>
        <v/>
      </c>
      <c r="BR541" s="126" t="str">
        <f t="shared" si="221"/>
        <v/>
      </c>
      <c r="BS541" s="208" t="str">
        <f t="shared" si="222"/>
        <v/>
      </c>
      <c r="BT541" s="227">
        <f t="shared" si="210"/>
        <v>0</v>
      </c>
    </row>
    <row r="542" spans="1:72" s="208" customFormat="1" ht="25.35" customHeight="1" x14ac:dyDescent="0.2">
      <c r="A542" s="210">
        <f t="shared" si="204"/>
        <v>531</v>
      </c>
      <c r="B542" s="171" t="str">
        <f t="shared" si="200"/>
        <v/>
      </c>
      <c r="C542" s="44"/>
      <c r="D542" s="17" t="str">
        <f t="shared" si="205"/>
        <v/>
      </c>
      <c r="E542" s="17" t="str">
        <f t="shared" si="206"/>
        <v/>
      </c>
      <c r="F542" s="97"/>
      <c r="G542" s="16"/>
      <c r="H542" s="15"/>
      <c r="I542" s="17" t="str">
        <f>IF(OR(G542="",H542="",U542=""),"",IFERROR(VLOOKUP(G542&amp;H542&amp;U542,※編集不可※選択項目!$M$3:$R$51,5,FALSE),"該当なし"))</f>
        <v/>
      </c>
      <c r="J542" s="97"/>
      <c r="K542" s="15"/>
      <c r="L542" s="248"/>
      <c r="M542" s="15"/>
      <c r="N542" s="97"/>
      <c r="O542" s="97"/>
      <c r="P542" s="97"/>
      <c r="Q542" s="97"/>
      <c r="R542" s="97"/>
      <c r="S542" s="18" t="str">
        <f t="shared" si="213"/>
        <v/>
      </c>
      <c r="T542" s="15"/>
      <c r="U542" s="15"/>
      <c r="V542" s="15"/>
      <c r="W542" s="15"/>
      <c r="X542" s="15"/>
      <c r="Y542" s="15"/>
      <c r="Z542" s="16"/>
      <c r="AA542" s="16"/>
      <c r="AB542" s="101" t="str">
        <f>IF($C542&lt;&gt;"",※編集不可※選択項目!$J$2,"")</f>
        <v/>
      </c>
      <c r="AC542" s="23"/>
      <c r="AD542" s="97"/>
      <c r="AE542" s="99"/>
      <c r="AF542" s="201" t="str">
        <f t="shared" si="211"/>
        <v>-</v>
      </c>
      <c r="AG542" s="219"/>
      <c r="AH542" s="220"/>
      <c r="AI542" s="121" t="str">
        <f t="shared" si="207"/>
        <v/>
      </c>
      <c r="AJ542" s="221"/>
      <c r="AK542" s="222"/>
      <c r="AL542" s="223"/>
      <c r="AM542" s="224">
        <f>IFERROR(INDEX(※編集不可※選択項目!$R$3:$R$51,MATCH(BQ542,※編集不可※選択項目!$T$3:$T$51,0)),0)</f>
        <v>0</v>
      </c>
      <c r="AN542" s="224" t="str">
        <f t="shared" si="214"/>
        <v/>
      </c>
      <c r="AO542" s="224" t="str">
        <f>IF(BR542=※編集不可※選択項目!$L$3,VLOOKUP('新規登録用（本体）'!U542,※編集不可※選択項目!$P$2:$R$13,3,TRUE),AP542)</f>
        <v/>
      </c>
      <c r="AP542" s="224" t="str">
        <f>IF(BR542=※編集不可※選択項目!$L$15,VLOOKUP('新規登録用（本体）'!U542,※編集不可※選択項目!$P$14:$R$25,3,TRUE),AQ542)</f>
        <v/>
      </c>
      <c r="AQ542" s="224" t="str">
        <f>IF(BR542=※編集不可※選択項目!$L$27,VLOOKUP('新規登録用（本体）'!U542,※編集不可※選択項目!$P$26:$R$41,3,TRUE),AR542)</f>
        <v/>
      </c>
      <c r="AR542" s="224" t="str">
        <f>IF(BR542=※編集不可※選択項目!$L$43,VLOOKUP('新規登録用（本体）'!U542,※編集不可※選択項目!$P$42:$R$46,3,TRUE),AS542)</f>
        <v/>
      </c>
      <c r="AS542" s="224" t="str">
        <f>IF(BR542=※編集不可※選択項目!$L$48,VLOOKUP('新規登録用（本体）'!U542,※編集不可※選択項目!$P$47:$R$51,3,TRUE),"")</f>
        <v/>
      </c>
      <c r="AT542" s="225">
        <f>IFERROR(VLOOKUP(Y542&amp;G542&amp;H542,※編集不可※選択項目!X:Y,2,FALSE),0)</f>
        <v>0</v>
      </c>
      <c r="AU542" s="224">
        <f t="shared" si="208"/>
        <v>0</v>
      </c>
      <c r="AV542" s="224">
        <f>IFERROR(INDEX(※編集不可※選択項目!$S$3:$S$51,MATCH(BQ542,※編集不可※選択項目!$T$3:$T$51,0)),0)</f>
        <v>0</v>
      </c>
      <c r="AW542" s="224" t="str">
        <f t="shared" si="215"/>
        <v/>
      </c>
      <c r="AX542" s="224" t="str">
        <f>IF(BR542=※編集不可※選択項目!$L$3,VLOOKUP('新規登録用（本体）'!U542,※編集不可※選択項目!$P$2:$S$13,4,TRUE),AY542)</f>
        <v/>
      </c>
      <c r="AY542" s="224" t="str">
        <f>IF(BR542=※編集不可※選択項目!$L$15,VLOOKUP('新規登録用（本体）'!U542,※編集不可※選択項目!$P$14:$S$25,4,TRUE),AZ542)</f>
        <v/>
      </c>
      <c r="AZ542" s="224" t="str">
        <f>IF(BR542=※編集不可※選択項目!$L$27,VLOOKUP('新規登録用（本体）'!U542,※編集不可※選択項目!$P$26:$S$41,4,TRUE),BA542)</f>
        <v/>
      </c>
      <c r="BA542" s="224" t="str">
        <f>IF(BR542=※編集不可※選択項目!$L$43,VLOOKUP('新規登録用（本体）'!U542,※編集不可※選択項目!$P$42:$S$46,4,TRUE),BB542)</f>
        <v/>
      </c>
      <c r="BB542" s="224" t="str">
        <f>IF(BR542=※編集不可※選択項目!$L$48,VLOOKUP('新規登録用（本体）'!U542,※編集不可※選択項目!$P$47:$S$51,4,TRUE),"")</f>
        <v/>
      </c>
      <c r="BC542" s="225">
        <f>IFERROR(VLOOKUP(Y542&amp;G542&amp;H542,※編集不可※選択項目!X:Y,2,FALSE),0)</f>
        <v>0</v>
      </c>
      <c r="BD542" s="225">
        <f t="shared" si="209"/>
        <v>0</v>
      </c>
      <c r="BE542" s="225"/>
      <c r="BF542" s="225"/>
      <c r="BG542" s="225"/>
      <c r="BH542" s="225" t="str">
        <f t="shared" si="216"/>
        <v/>
      </c>
      <c r="BI542" s="226">
        <f t="shared" si="217"/>
        <v>0</v>
      </c>
      <c r="BJ542" s="226">
        <f t="shared" si="218"/>
        <v>0</v>
      </c>
      <c r="BK542" s="262">
        <f t="shared" si="212"/>
        <v>0</v>
      </c>
      <c r="BL542" s="226">
        <f t="shared" si="201"/>
        <v>0</v>
      </c>
      <c r="BM542" s="226" t="str">
        <f t="shared" si="219"/>
        <v/>
      </c>
      <c r="BN542" s="227">
        <f t="shared" si="220"/>
        <v>0</v>
      </c>
      <c r="BO542" s="227">
        <f t="shared" si="202"/>
        <v>0</v>
      </c>
      <c r="BP542" s="208" t="str">
        <f t="shared" si="203"/>
        <v>＜従来枠＞0 ＜トップ性能枠＞0</v>
      </c>
      <c r="BQ542" s="208" t="str">
        <f>'新規登録用（本体）'!G542&amp;'新規登録用（本体）'!H542&amp;'新規登録用（本体）'!I542</f>
        <v/>
      </c>
      <c r="BR542" s="126" t="str">
        <f t="shared" si="221"/>
        <v/>
      </c>
      <c r="BS542" s="208" t="str">
        <f t="shared" si="222"/>
        <v/>
      </c>
      <c r="BT542" s="227">
        <f t="shared" si="210"/>
        <v>0</v>
      </c>
    </row>
    <row r="543" spans="1:72" s="208" customFormat="1" ht="25.35" customHeight="1" x14ac:dyDescent="0.2">
      <c r="A543" s="210">
        <f t="shared" si="204"/>
        <v>532</v>
      </c>
      <c r="B543" s="171" t="str">
        <f t="shared" si="200"/>
        <v/>
      </c>
      <c r="C543" s="44"/>
      <c r="D543" s="17" t="str">
        <f t="shared" si="205"/>
        <v/>
      </c>
      <c r="E543" s="17" t="str">
        <f t="shared" si="206"/>
        <v/>
      </c>
      <c r="F543" s="97"/>
      <c r="G543" s="16"/>
      <c r="H543" s="15"/>
      <c r="I543" s="17" t="str">
        <f>IF(OR(G543="",H543="",U543=""),"",IFERROR(VLOOKUP(G543&amp;H543&amp;U543,※編集不可※選択項目!$M$3:$R$51,5,FALSE),"該当なし"))</f>
        <v/>
      </c>
      <c r="J543" s="97"/>
      <c r="K543" s="15"/>
      <c r="L543" s="248"/>
      <c r="M543" s="15"/>
      <c r="N543" s="97"/>
      <c r="O543" s="97"/>
      <c r="P543" s="97"/>
      <c r="Q543" s="97"/>
      <c r="R543" s="97"/>
      <c r="S543" s="18" t="str">
        <f t="shared" si="213"/>
        <v/>
      </c>
      <c r="T543" s="15"/>
      <c r="U543" s="15"/>
      <c r="V543" s="15"/>
      <c r="W543" s="15"/>
      <c r="X543" s="15"/>
      <c r="Y543" s="15"/>
      <c r="Z543" s="16"/>
      <c r="AA543" s="16"/>
      <c r="AB543" s="101" t="str">
        <f>IF($C543&lt;&gt;"",※編集不可※選択項目!$J$2,"")</f>
        <v/>
      </c>
      <c r="AC543" s="23"/>
      <c r="AD543" s="97"/>
      <c r="AE543" s="99"/>
      <c r="AF543" s="201" t="str">
        <f t="shared" si="211"/>
        <v>-</v>
      </c>
      <c r="AG543" s="219"/>
      <c r="AH543" s="220"/>
      <c r="AI543" s="121" t="str">
        <f t="shared" si="207"/>
        <v/>
      </c>
      <c r="AJ543" s="221"/>
      <c r="AK543" s="222"/>
      <c r="AL543" s="223"/>
      <c r="AM543" s="224">
        <f>IFERROR(INDEX(※編集不可※選択項目!$R$3:$R$51,MATCH(BQ543,※編集不可※選択項目!$T$3:$T$51,0)),0)</f>
        <v>0</v>
      </c>
      <c r="AN543" s="224" t="str">
        <f t="shared" si="214"/>
        <v/>
      </c>
      <c r="AO543" s="224" t="str">
        <f>IF(BR543=※編集不可※選択項目!$L$3,VLOOKUP('新規登録用（本体）'!U543,※編集不可※選択項目!$P$2:$R$13,3,TRUE),AP543)</f>
        <v/>
      </c>
      <c r="AP543" s="224" t="str">
        <f>IF(BR543=※編集不可※選択項目!$L$15,VLOOKUP('新規登録用（本体）'!U543,※編集不可※選択項目!$P$14:$R$25,3,TRUE),AQ543)</f>
        <v/>
      </c>
      <c r="AQ543" s="224" t="str">
        <f>IF(BR543=※編集不可※選択項目!$L$27,VLOOKUP('新規登録用（本体）'!U543,※編集不可※選択項目!$P$26:$R$41,3,TRUE),AR543)</f>
        <v/>
      </c>
      <c r="AR543" s="224" t="str">
        <f>IF(BR543=※編集不可※選択項目!$L$43,VLOOKUP('新規登録用（本体）'!U543,※編集不可※選択項目!$P$42:$R$46,3,TRUE),AS543)</f>
        <v/>
      </c>
      <c r="AS543" s="224" t="str">
        <f>IF(BR543=※編集不可※選択項目!$L$48,VLOOKUP('新規登録用（本体）'!U543,※編集不可※選択項目!$P$47:$R$51,3,TRUE),"")</f>
        <v/>
      </c>
      <c r="AT543" s="225">
        <f>IFERROR(VLOOKUP(Y543&amp;G543&amp;H543,※編集不可※選択項目!X:Y,2,FALSE),0)</f>
        <v>0</v>
      </c>
      <c r="AU543" s="224">
        <f t="shared" si="208"/>
        <v>0</v>
      </c>
      <c r="AV543" s="224">
        <f>IFERROR(INDEX(※編集不可※選択項目!$S$3:$S$51,MATCH(BQ543,※編集不可※選択項目!$T$3:$T$51,0)),0)</f>
        <v>0</v>
      </c>
      <c r="AW543" s="224" t="str">
        <f t="shared" si="215"/>
        <v/>
      </c>
      <c r="AX543" s="224" t="str">
        <f>IF(BR543=※編集不可※選択項目!$L$3,VLOOKUP('新規登録用（本体）'!U543,※編集不可※選択項目!$P$2:$S$13,4,TRUE),AY543)</f>
        <v/>
      </c>
      <c r="AY543" s="224" t="str">
        <f>IF(BR543=※編集不可※選択項目!$L$15,VLOOKUP('新規登録用（本体）'!U543,※編集不可※選択項目!$P$14:$S$25,4,TRUE),AZ543)</f>
        <v/>
      </c>
      <c r="AZ543" s="224" t="str">
        <f>IF(BR543=※編集不可※選択項目!$L$27,VLOOKUP('新規登録用（本体）'!U543,※編集不可※選択項目!$P$26:$S$41,4,TRUE),BA543)</f>
        <v/>
      </c>
      <c r="BA543" s="224" t="str">
        <f>IF(BR543=※編集不可※選択項目!$L$43,VLOOKUP('新規登録用（本体）'!U543,※編集不可※選択項目!$P$42:$S$46,4,TRUE),BB543)</f>
        <v/>
      </c>
      <c r="BB543" s="224" t="str">
        <f>IF(BR543=※編集不可※選択項目!$L$48,VLOOKUP('新規登録用（本体）'!U543,※編集不可※選択項目!$P$47:$S$51,4,TRUE),"")</f>
        <v/>
      </c>
      <c r="BC543" s="225">
        <f>IFERROR(VLOOKUP(Y543&amp;G543&amp;H543,※編集不可※選択項目!X:Y,2,FALSE),0)</f>
        <v>0</v>
      </c>
      <c r="BD543" s="225">
        <f t="shared" si="209"/>
        <v>0</v>
      </c>
      <c r="BE543" s="225"/>
      <c r="BF543" s="225"/>
      <c r="BG543" s="225"/>
      <c r="BH543" s="225" t="str">
        <f t="shared" si="216"/>
        <v/>
      </c>
      <c r="BI543" s="226">
        <f t="shared" si="217"/>
        <v>0</v>
      </c>
      <c r="BJ543" s="226">
        <f t="shared" si="218"/>
        <v>0</v>
      </c>
      <c r="BK543" s="262">
        <f t="shared" si="212"/>
        <v>0</v>
      </c>
      <c r="BL543" s="226">
        <f t="shared" si="201"/>
        <v>0</v>
      </c>
      <c r="BM543" s="226" t="str">
        <f t="shared" si="219"/>
        <v/>
      </c>
      <c r="BN543" s="227">
        <f t="shared" si="220"/>
        <v>0</v>
      </c>
      <c r="BO543" s="227">
        <f t="shared" si="202"/>
        <v>0</v>
      </c>
      <c r="BP543" s="208" t="str">
        <f t="shared" si="203"/>
        <v>＜従来枠＞0 ＜トップ性能枠＞0</v>
      </c>
      <c r="BQ543" s="208" t="str">
        <f>'新規登録用（本体）'!G543&amp;'新規登録用（本体）'!H543&amp;'新規登録用（本体）'!I543</f>
        <v/>
      </c>
      <c r="BR543" s="126" t="str">
        <f t="shared" si="221"/>
        <v/>
      </c>
      <c r="BS543" s="208" t="str">
        <f t="shared" si="222"/>
        <v/>
      </c>
      <c r="BT543" s="227">
        <f t="shared" si="210"/>
        <v>0</v>
      </c>
    </row>
    <row r="544" spans="1:72" s="208" customFormat="1" ht="25.35" customHeight="1" x14ac:dyDescent="0.2">
      <c r="A544" s="210">
        <f t="shared" si="204"/>
        <v>533</v>
      </c>
      <c r="B544" s="171" t="str">
        <f t="shared" si="200"/>
        <v/>
      </c>
      <c r="C544" s="44"/>
      <c r="D544" s="17" t="str">
        <f t="shared" si="205"/>
        <v/>
      </c>
      <c r="E544" s="17" t="str">
        <f t="shared" si="206"/>
        <v/>
      </c>
      <c r="F544" s="97"/>
      <c r="G544" s="16"/>
      <c r="H544" s="15"/>
      <c r="I544" s="17" t="str">
        <f>IF(OR(G544="",H544="",U544=""),"",IFERROR(VLOOKUP(G544&amp;H544&amp;U544,※編集不可※選択項目!$M$3:$R$51,5,FALSE),"該当なし"))</f>
        <v/>
      </c>
      <c r="J544" s="97"/>
      <c r="K544" s="15"/>
      <c r="L544" s="248"/>
      <c r="M544" s="15"/>
      <c r="N544" s="97"/>
      <c r="O544" s="97"/>
      <c r="P544" s="97"/>
      <c r="Q544" s="97"/>
      <c r="R544" s="97"/>
      <c r="S544" s="18" t="str">
        <f t="shared" si="213"/>
        <v/>
      </c>
      <c r="T544" s="15"/>
      <c r="U544" s="15"/>
      <c r="V544" s="15"/>
      <c r="W544" s="15"/>
      <c r="X544" s="15"/>
      <c r="Y544" s="15"/>
      <c r="Z544" s="16"/>
      <c r="AA544" s="16"/>
      <c r="AB544" s="101" t="str">
        <f>IF($C544&lt;&gt;"",※編集不可※選択項目!$J$2,"")</f>
        <v/>
      </c>
      <c r="AC544" s="23"/>
      <c r="AD544" s="97"/>
      <c r="AE544" s="99"/>
      <c r="AF544" s="201" t="str">
        <f t="shared" si="211"/>
        <v>-</v>
      </c>
      <c r="AG544" s="219"/>
      <c r="AH544" s="220"/>
      <c r="AI544" s="121" t="str">
        <f t="shared" si="207"/>
        <v/>
      </c>
      <c r="AJ544" s="221"/>
      <c r="AK544" s="222"/>
      <c r="AL544" s="223"/>
      <c r="AM544" s="224">
        <f>IFERROR(INDEX(※編集不可※選択項目!$R$3:$R$51,MATCH(BQ544,※編集不可※選択項目!$T$3:$T$51,0)),0)</f>
        <v>0</v>
      </c>
      <c r="AN544" s="224" t="str">
        <f t="shared" si="214"/>
        <v/>
      </c>
      <c r="AO544" s="224" t="str">
        <f>IF(BR544=※編集不可※選択項目!$L$3,VLOOKUP('新規登録用（本体）'!U544,※編集不可※選択項目!$P$2:$R$13,3,TRUE),AP544)</f>
        <v/>
      </c>
      <c r="AP544" s="224" t="str">
        <f>IF(BR544=※編集不可※選択項目!$L$15,VLOOKUP('新規登録用（本体）'!U544,※編集不可※選択項目!$P$14:$R$25,3,TRUE),AQ544)</f>
        <v/>
      </c>
      <c r="AQ544" s="224" t="str">
        <f>IF(BR544=※編集不可※選択項目!$L$27,VLOOKUP('新規登録用（本体）'!U544,※編集不可※選択項目!$P$26:$R$41,3,TRUE),AR544)</f>
        <v/>
      </c>
      <c r="AR544" s="224" t="str">
        <f>IF(BR544=※編集不可※選択項目!$L$43,VLOOKUP('新規登録用（本体）'!U544,※編集不可※選択項目!$P$42:$R$46,3,TRUE),AS544)</f>
        <v/>
      </c>
      <c r="AS544" s="224" t="str">
        <f>IF(BR544=※編集不可※選択項目!$L$48,VLOOKUP('新規登録用（本体）'!U544,※編集不可※選択項目!$P$47:$R$51,3,TRUE),"")</f>
        <v/>
      </c>
      <c r="AT544" s="225">
        <f>IFERROR(VLOOKUP(Y544&amp;G544&amp;H544,※編集不可※選択項目!X:Y,2,FALSE),0)</f>
        <v>0</v>
      </c>
      <c r="AU544" s="224">
        <f t="shared" si="208"/>
        <v>0</v>
      </c>
      <c r="AV544" s="224">
        <f>IFERROR(INDEX(※編集不可※選択項目!$S$3:$S$51,MATCH(BQ544,※編集不可※選択項目!$T$3:$T$51,0)),0)</f>
        <v>0</v>
      </c>
      <c r="AW544" s="224" t="str">
        <f t="shared" si="215"/>
        <v/>
      </c>
      <c r="AX544" s="224" t="str">
        <f>IF(BR544=※編集不可※選択項目!$L$3,VLOOKUP('新規登録用（本体）'!U544,※編集不可※選択項目!$P$2:$S$13,4,TRUE),AY544)</f>
        <v/>
      </c>
      <c r="AY544" s="224" t="str">
        <f>IF(BR544=※編集不可※選択項目!$L$15,VLOOKUP('新規登録用（本体）'!U544,※編集不可※選択項目!$P$14:$S$25,4,TRUE),AZ544)</f>
        <v/>
      </c>
      <c r="AZ544" s="224" t="str">
        <f>IF(BR544=※編集不可※選択項目!$L$27,VLOOKUP('新規登録用（本体）'!U544,※編集不可※選択項目!$P$26:$S$41,4,TRUE),BA544)</f>
        <v/>
      </c>
      <c r="BA544" s="224" t="str">
        <f>IF(BR544=※編集不可※選択項目!$L$43,VLOOKUP('新規登録用（本体）'!U544,※編集不可※選択項目!$P$42:$S$46,4,TRUE),BB544)</f>
        <v/>
      </c>
      <c r="BB544" s="224" t="str">
        <f>IF(BR544=※編集不可※選択項目!$L$48,VLOOKUP('新規登録用（本体）'!U544,※編集不可※選択項目!$P$47:$S$51,4,TRUE),"")</f>
        <v/>
      </c>
      <c r="BC544" s="225">
        <f>IFERROR(VLOOKUP(Y544&amp;G544&amp;H544,※編集不可※選択項目!X:Y,2,FALSE),0)</f>
        <v>0</v>
      </c>
      <c r="BD544" s="225">
        <f t="shared" si="209"/>
        <v>0</v>
      </c>
      <c r="BE544" s="225"/>
      <c r="BF544" s="225"/>
      <c r="BG544" s="225"/>
      <c r="BH544" s="225" t="str">
        <f t="shared" si="216"/>
        <v/>
      </c>
      <c r="BI544" s="226">
        <f t="shared" si="217"/>
        <v>0</v>
      </c>
      <c r="BJ544" s="226">
        <f t="shared" si="218"/>
        <v>0</v>
      </c>
      <c r="BK544" s="262">
        <f t="shared" si="212"/>
        <v>0</v>
      </c>
      <c r="BL544" s="226">
        <f t="shared" si="201"/>
        <v>0</v>
      </c>
      <c r="BM544" s="226" t="str">
        <f t="shared" si="219"/>
        <v/>
      </c>
      <c r="BN544" s="227">
        <f t="shared" si="220"/>
        <v>0</v>
      </c>
      <c r="BO544" s="227">
        <f t="shared" si="202"/>
        <v>0</v>
      </c>
      <c r="BP544" s="208" t="str">
        <f t="shared" si="203"/>
        <v>＜従来枠＞0 ＜トップ性能枠＞0</v>
      </c>
      <c r="BQ544" s="208" t="str">
        <f>'新規登録用（本体）'!G544&amp;'新規登録用（本体）'!H544&amp;'新規登録用（本体）'!I544</f>
        <v/>
      </c>
      <c r="BR544" s="126" t="str">
        <f t="shared" si="221"/>
        <v/>
      </c>
      <c r="BS544" s="208" t="str">
        <f t="shared" si="222"/>
        <v/>
      </c>
      <c r="BT544" s="227">
        <f t="shared" si="210"/>
        <v>0</v>
      </c>
    </row>
    <row r="545" spans="1:72" s="208" customFormat="1" ht="25.35" customHeight="1" x14ac:dyDescent="0.2">
      <c r="A545" s="210">
        <f t="shared" si="204"/>
        <v>534</v>
      </c>
      <c r="B545" s="171" t="str">
        <f t="shared" si="200"/>
        <v/>
      </c>
      <c r="C545" s="44"/>
      <c r="D545" s="17" t="str">
        <f t="shared" si="205"/>
        <v/>
      </c>
      <c r="E545" s="17" t="str">
        <f t="shared" si="206"/>
        <v/>
      </c>
      <c r="F545" s="97"/>
      <c r="G545" s="16"/>
      <c r="H545" s="15"/>
      <c r="I545" s="17" t="str">
        <f>IF(OR(G545="",H545="",U545=""),"",IFERROR(VLOOKUP(G545&amp;H545&amp;U545,※編集不可※選択項目!$M$3:$R$51,5,FALSE),"該当なし"))</f>
        <v/>
      </c>
      <c r="J545" s="97"/>
      <c r="K545" s="15"/>
      <c r="L545" s="248"/>
      <c r="M545" s="15"/>
      <c r="N545" s="97"/>
      <c r="O545" s="97"/>
      <c r="P545" s="97"/>
      <c r="Q545" s="97"/>
      <c r="R545" s="97"/>
      <c r="S545" s="18" t="str">
        <f t="shared" si="213"/>
        <v/>
      </c>
      <c r="T545" s="15"/>
      <c r="U545" s="15"/>
      <c r="V545" s="15"/>
      <c r="W545" s="15"/>
      <c r="X545" s="15"/>
      <c r="Y545" s="15"/>
      <c r="Z545" s="16"/>
      <c r="AA545" s="16"/>
      <c r="AB545" s="101" t="str">
        <f>IF($C545&lt;&gt;"",※編集不可※選択項目!$J$2,"")</f>
        <v/>
      </c>
      <c r="AC545" s="23"/>
      <c r="AD545" s="97"/>
      <c r="AE545" s="99"/>
      <c r="AF545" s="201" t="str">
        <f t="shared" si="211"/>
        <v>-</v>
      </c>
      <c r="AG545" s="219"/>
      <c r="AH545" s="220"/>
      <c r="AI545" s="121" t="str">
        <f t="shared" si="207"/>
        <v/>
      </c>
      <c r="AJ545" s="221"/>
      <c r="AK545" s="222"/>
      <c r="AL545" s="223"/>
      <c r="AM545" s="224">
        <f>IFERROR(INDEX(※編集不可※選択項目!$R$3:$R$51,MATCH(BQ545,※編集不可※選択項目!$T$3:$T$51,0)),0)</f>
        <v>0</v>
      </c>
      <c r="AN545" s="224" t="str">
        <f t="shared" si="214"/>
        <v/>
      </c>
      <c r="AO545" s="224" t="str">
        <f>IF(BR545=※編集不可※選択項目!$L$3,VLOOKUP('新規登録用（本体）'!U545,※編集不可※選択項目!$P$2:$R$13,3,TRUE),AP545)</f>
        <v/>
      </c>
      <c r="AP545" s="224" t="str">
        <f>IF(BR545=※編集不可※選択項目!$L$15,VLOOKUP('新規登録用（本体）'!U545,※編集不可※選択項目!$P$14:$R$25,3,TRUE),AQ545)</f>
        <v/>
      </c>
      <c r="AQ545" s="224" t="str">
        <f>IF(BR545=※編集不可※選択項目!$L$27,VLOOKUP('新規登録用（本体）'!U545,※編集不可※選択項目!$P$26:$R$41,3,TRUE),AR545)</f>
        <v/>
      </c>
      <c r="AR545" s="224" t="str">
        <f>IF(BR545=※編集不可※選択項目!$L$43,VLOOKUP('新規登録用（本体）'!U545,※編集不可※選択項目!$P$42:$R$46,3,TRUE),AS545)</f>
        <v/>
      </c>
      <c r="AS545" s="224" t="str">
        <f>IF(BR545=※編集不可※選択項目!$L$48,VLOOKUP('新規登録用（本体）'!U545,※編集不可※選択項目!$P$47:$R$51,3,TRUE),"")</f>
        <v/>
      </c>
      <c r="AT545" s="225">
        <f>IFERROR(VLOOKUP(Y545&amp;G545&amp;H545,※編集不可※選択項目!X:Y,2,FALSE),0)</f>
        <v>0</v>
      </c>
      <c r="AU545" s="224">
        <f t="shared" si="208"/>
        <v>0</v>
      </c>
      <c r="AV545" s="224">
        <f>IFERROR(INDEX(※編集不可※選択項目!$S$3:$S$51,MATCH(BQ545,※編集不可※選択項目!$T$3:$T$51,0)),0)</f>
        <v>0</v>
      </c>
      <c r="AW545" s="224" t="str">
        <f t="shared" si="215"/>
        <v/>
      </c>
      <c r="AX545" s="224" t="str">
        <f>IF(BR545=※編集不可※選択項目!$L$3,VLOOKUP('新規登録用（本体）'!U545,※編集不可※選択項目!$P$2:$S$13,4,TRUE),AY545)</f>
        <v/>
      </c>
      <c r="AY545" s="224" t="str">
        <f>IF(BR545=※編集不可※選択項目!$L$15,VLOOKUP('新規登録用（本体）'!U545,※編集不可※選択項目!$P$14:$S$25,4,TRUE),AZ545)</f>
        <v/>
      </c>
      <c r="AZ545" s="224" t="str">
        <f>IF(BR545=※編集不可※選択項目!$L$27,VLOOKUP('新規登録用（本体）'!U545,※編集不可※選択項目!$P$26:$S$41,4,TRUE),BA545)</f>
        <v/>
      </c>
      <c r="BA545" s="224" t="str">
        <f>IF(BR545=※編集不可※選択項目!$L$43,VLOOKUP('新規登録用（本体）'!U545,※編集不可※選択項目!$P$42:$S$46,4,TRUE),BB545)</f>
        <v/>
      </c>
      <c r="BB545" s="224" t="str">
        <f>IF(BR545=※編集不可※選択項目!$L$48,VLOOKUP('新規登録用（本体）'!U545,※編集不可※選択項目!$P$47:$S$51,4,TRUE),"")</f>
        <v/>
      </c>
      <c r="BC545" s="225">
        <f>IFERROR(VLOOKUP(Y545&amp;G545&amp;H545,※編集不可※選択項目!X:Y,2,FALSE),0)</f>
        <v>0</v>
      </c>
      <c r="BD545" s="225">
        <f t="shared" si="209"/>
        <v>0</v>
      </c>
      <c r="BE545" s="225"/>
      <c r="BF545" s="225"/>
      <c r="BG545" s="225"/>
      <c r="BH545" s="225" t="str">
        <f t="shared" si="216"/>
        <v/>
      </c>
      <c r="BI545" s="226">
        <f t="shared" si="217"/>
        <v>0</v>
      </c>
      <c r="BJ545" s="226">
        <f t="shared" si="218"/>
        <v>0</v>
      </c>
      <c r="BK545" s="262">
        <f t="shared" si="212"/>
        <v>0</v>
      </c>
      <c r="BL545" s="226">
        <f t="shared" si="201"/>
        <v>0</v>
      </c>
      <c r="BM545" s="226" t="str">
        <f t="shared" si="219"/>
        <v/>
      </c>
      <c r="BN545" s="227">
        <f t="shared" si="220"/>
        <v>0</v>
      </c>
      <c r="BO545" s="227">
        <f t="shared" si="202"/>
        <v>0</v>
      </c>
      <c r="BP545" s="208" t="str">
        <f t="shared" si="203"/>
        <v>＜従来枠＞0 ＜トップ性能枠＞0</v>
      </c>
      <c r="BQ545" s="208" t="str">
        <f>'新規登録用（本体）'!G545&amp;'新規登録用（本体）'!H545&amp;'新規登録用（本体）'!I545</f>
        <v/>
      </c>
      <c r="BR545" s="126" t="str">
        <f t="shared" si="221"/>
        <v/>
      </c>
      <c r="BS545" s="208" t="str">
        <f t="shared" si="222"/>
        <v/>
      </c>
      <c r="BT545" s="227">
        <f t="shared" si="210"/>
        <v>0</v>
      </c>
    </row>
    <row r="546" spans="1:72" s="208" customFormat="1" ht="25.35" customHeight="1" x14ac:dyDescent="0.2">
      <c r="A546" s="210">
        <f t="shared" si="204"/>
        <v>535</v>
      </c>
      <c r="B546" s="171" t="str">
        <f t="shared" si="200"/>
        <v/>
      </c>
      <c r="C546" s="44"/>
      <c r="D546" s="17" t="str">
        <f t="shared" si="205"/>
        <v/>
      </c>
      <c r="E546" s="17" t="str">
        <f t="shared" si="206"/>
        <v/>
      </c>
      <c r="F546" s="97"/>
      <c r="G546" s="16"/>
      <c r="H546" s="15"/>
      <c r="I546" s="17" t="str">
        <f>IF(OR(G546="",H546="",U546=""),"",IFERROR(VLOOKUP(G546&amp;H546&amp;U546,※編集不可※選択項目!$M$3:$R$51,5,FALSE),"該当なし"))</f>
        <v/>
      </c>
      <c r="J546" s="97"/>
      <c r="K546" s="15"/>
      <c r="L546" s="248"/>
      <c r="M546" s="15"/>
      <c r="N546" s="97"/>
      <c r="O546" s="97"/>
      <c r="P546" s="97"/>
      <c r="Q546" s="97"/>
      <c r="R546" s="97"/>
      <c r="S546" s="18" t="str">
        <f t="shared" si="213"/>
        <v/>
      </c>
      <c r="T546" s="15"/>
      <c r="U546" s="15"/>
      <c r="V546" s="15"/>
      <c r="W546" s="15"/>
      <c r="X546" s="15"/>
      <c r="Y546" s="15"/>
      <c r="Z546" s="16"/>
      <c r="AA546" s="16"/>
      <c r="AB546" s="101" t="str">
        <f>IF($C546&lt;&gt;"",※編集不可※選択項目!$J$2,"")</f>
        <v/>
      </c>
      <c r="AC546" s="23"/>
      <c r="AD546" s="97"/>
      <c r="AE546" s="99"/>
      <c r="AF546" s="201" t="str">
        <f t="shared" si="211"/>
        <v>-</v>
      </c>
      <c r="AG546" s="219"/>
      <c r="AH546" s="220"/>
      <c r="AI546" s="121" t="str">
        <f t="shared" si="207"/>
        <v/>
      </c>
      <c r="AJ546" s="221"/>
      <c r="AK546" s="222"/>
      <c r="AL546" s="223"/>
      <c r="AM546" s="224">
        <f>IFERROR(INDEX(※編集不可※選択項目!$R$3:$R$51,MATCH(BQ546,※編集不可※選択項目!$T$3:$T$51,0)),0)</f>
        <v>0</v>
      </c>
      <c r="AN546" s="224" t="str">
        <f t="shared" si="214"/>
        <v/>
      </c>
      <c r="AO546" s="224" t="str">
        <f>IF(BR546=※編集不可※選択項目!$L$3,VLOOKUP('新規登録用（本体）'!U546,※編集不可※選択項目!$P$2:$R$13,3,TRUE),AP546)</f>
        <v/>
      </c>
      <c r="AP546" s="224" t="str">
        <f>IF(BR546=※編集不可※選択項目!$L$15,VLOOKUP('新規登録用（本体）'!U546,※編集不可※選択項目!$P$14:$R$25,3,TRUE),AQ546)</f>
        <v/>
      </c>
      <c r="AQ546" s="224" t="str">
        <f>IF(BR546=※編集不可※選択項目!$L$27,VLOOKUP('新規登録用（本体）'!U546,※編集不可※選択項目!$P$26:$R$41,3,TRUE),AR546)</f>
        <v/>
      </c>
      <c r="AR546" s="224" t="str">
        <f>IF(BR546=※編集不可※選択項目!$L$43,VLOOKUP('新規登録用（本体）'!U546,※編集不可※選択項目!$P$42:$R$46,3,TRUE),AS546)</f>
        <v/>
      </c>
      <c r="AS546" s="224" t="str">
        <f>IF(BR546=※編集不可※選択項目!$L$48,VLOOKUP('新規登録用（本体）'!U546,※編集不可※選択項目!$P$47:$R$51,3,TRUE),"")</f>
        <v/>
      </c>
      <c r="AT546" s="225">
        <f>IFERROR(VLOOKUP(Y546&amp;G546&amp;H546,※編集不可※選択項目!X:Y,2,FALSE),0)</f>
        <v>0</v>
      </c>
      <c r="AU546" s="224">
        <f t="shared" si="208"/>
        <v>0</v>
      </c>
      <c r="AV546" s="224">
        <f>IFERROR(INDEX(※編集不可※選択項目!$S$3:$S$51,MATCH(BQ546,※編集不可※選択項目!$T$3:$T$51,0)),0)</f>
        <v>0</v>
      </c>
      <c r="AW546" s="224" t="str">
        <f t="shared" si="215"/>
        <v/>
      </c>
      <c r="AX546" s="224" t="str">
        <f>IF(BR546=※編集不可※選択項目!$L$3,VLOOKUP('新規登録用（本体）'!U546,※編集不可※選択項目!$P$2:$S$13,4,TRUE),AY546)</f>
        <v/>
      </c>
      <c r="AY546" s="224" t="str">
        <f>IF(BR546=※編集不可※選択項目!$L$15,VLOOKUP('新規登録用（本体）'!U546,※編集不可※選択項目!$P$14:$S$25,4,TRUE),AZ546)</f>
        <v/>
      </c>
      <c r="AZ546" s="224" t="str">
        <f>IF(BR546=※編集不可※選択項目!$L$27,VLOOKUP('新規登録用（本体）'!U546,※編集不可※選択項目!$P$26:$S$41,4,TRUE),BA546)</f>
        <v/>
      </c>
      <c r="BA546" s="224" t="str">
        <f>IF(BR546=※編集不可※選択項目!$L$43,VLOOKUP('新規登録用（本体）'!U546,※編集不可※選択項目!$P$42:$S$46,4,TRUE),BB546)</f>
        <v/>
      </c>
      <c r="BB546" s="224" t="str">
        <f>IF(BR546=※編集不可※選択項目!$L$48,VLOOKUP('新規登録用（本体）'!U546,※編集不可※選択項目!$P$47:$S$51,4,TRUE),"")</f>
        <v/>
      </c>
      <c r="BC546" s="225">
        <f>IFERROR(VLOOKUP(Y546&amp;G546&amp;H546,※編集不可※選択項目!X:Y,2,FALSE),0)</f>
        <v>0</v>
      </c>
      <c r="BD546" s="225">
        <f t="shared" si="209"/>
        <v>0</v>
      </c>
      <c r="BE546" s="225"/>
      <c r="BF546" s="225"/>
      <c r="BG546" s="225"/>
      <c r="BH546" s="225" t="str">
        <f t="shared" si="216"/>
        <v/>
      </c>
      <c r="BI546" s="226">
        <f t="shared" si="217"/>
        <v>0</v>
      </c>
      <c r="BJ546" s="226">
        <f t="shared" si="218"/>
        <v>0</v>
      </c>
      <c r="BK546" s="262">
        <f t="shared" si="212"/>
        <v>0</v>
      </c>
      <c r="BL546" s="226">
        <f t="shared" si="201"/>
        <v>0</v>
      </c>
      <c r="BM546" s="226" t="str">
        <f t="shared" si="219"/>
        <v/>
      </c>
      <c r="BN546" s="227">
        <f t="shared" si="220"/>
        <v>0</v>
      </c>
      <c r="BO546" s="227">
        <f t="shared" si="202"/>
        <v>0</v>
      </c>
      <c r="BP546" s="208" t="str">
        <f t="shared" si="203"/>
        <v>＜従来枠＞0 ＜トップ性能枠＞0</v>
      </c>
      <c r="BQ546" s="208" t="str">
        <f>'新規登録用（本体）'!G546&amp;'新規登録用（本体）'!H546&amp;'新規登録用（本体）'!I546</f>
        <v/>
      </c>
      <c r="BR546" s="126" t="str">
        <f t="shared" si="221"/>
        <v/>
      </c>
      <c r="BS546" s="208" t="str">
        <f t="shared" si="222"/>
        <v/>
      </c>
      <c r="BT546" s="227">
        <f t="shared" si="210"/>
        <v>0</v>
      </c>
    </row>
    <row r="547" spans="1:72" s="208" customFormat="1" ht="25.35" customHeight="1" x14ac:dyDescent="0.2">
      <c r="A547" s="210">
        <f t="shared" si="204"/>
        <v>536</v>
      </c>
      <c r="B547" s="171" t="str">
        <f t="shared" si="200"/>
        <v/>
      </c>
      <c r="C547" s="44"/>
      <c r="D547" s="17" t="str">
        <f t="shared" si="205"/>
        <v/>
      </c>
      <c r="E547" s="17" t="str">
        <f t="shared" si="206"/>
        <v/>
      </c>
      <c r="F547" s="97"/>
      <c r="G547" s="16"/>
      <c r="H547" s="15"/>
      <c r="I547" s="17" t="str">
        <f>IF(OR(G547="",H547="",U547=""),"",IFERROR(VLOOKUP(G547&amp;H547&amp;U547,※編集不可※選択項目!$M$3:$R$51,5,FALSE),"該当なし"))</f>
        <v/>
      </c>
      <c r="J547" s="97"/>
      <c r="K547" s="15"/>
      <c r="L547" s="248"/>
      <c r="M547" s="15"/>
      <c r="N547" s="97"/>
      <c r="O547" s="97"/>
      <c r="P547" s="97"/>
      <c r="Q547" s="97"/>
      <c r="R547" s="97"/>
      <c r="S547" s="18" t="str">
        <f t="shared" si="213"/>
        <v/>
      </c>
      <c r="T547" s="15"/>
      <c r="U547" s="15"/>
      <c r="V547" s="15"/>
      <c r="W547" s="15"/>
      <c r="X547" s="15"/>
      <c r="Y547" s="15"/>
      <c r="Z547" s="16"/>
      <c r="AA547" s="16"/>
      <c r="AB547" s="101" t="str">
        <f>IF($C547&lt;&gt;"",※編集不可※選択項目!$J$2,"")</f>
        <v/>
      </c>
      <c r="AC547" s="23"/>
      <c r="AD547" s="97"/>
      <c r="AE547" s="99"/>
      <c r="AF547" s="201" t="str">
        <f t="shared" si="211"/>
        <v>-</v>
      </c>
      <c r="AG547" s="219"/>
      <c r="AH547" s="220"/>
      <c r="AI547" s="121" t="str">
        <f t="shared" si="207"/>
        <v/>
      </c>
      <c r="AJ547" s="221"/>
      <c r="AK547" s="222"/>
      <c r="AL547" s="223"/>
      <c r="AM547" s="224">
        <f>IFERROR(INDEX(※編集不可※選択項目!$R$3:$R$51,MATCH(BQ547,※編集不可※選択項目!$T$3:$T$51,0)),0)</f>
        <v>0</v>
      </c>
      <c r="AN547" s="224" t="str">
        <f t="shared" si="214"/>
        <v/>
      </c>
      <c r="AO547" s="224" t="str">
        <f>IF(BR547=※編集不可※選択項目!$L$3,VLOOKUP('新規登録用（本体）'!U547,※編集不可※選択項目!$P$2:$R$13,3,TRUE),AP547)</f>
        <v/>
      </c>
      <c r="AP547" s="224" t="str">
        <f>IF(BR547=※編集不可※選択項目!$L$15,VLOOKUP('新規登録用（本体）'!U547,※編集不可※選択項目!$P$14:$R$25,3,TRUE),AQ547)</f>
        <v/>
      </c>
      <c r="AQ547" s="224" t="str">
        <f>IF(BR547=※編集不可※選択項目!$L$27,VLOOKUP('新規登録用（本体）'!U547,※編集不可※選択項目!$P$26:$R$41,3,TRUE),AR547)</f>
        <v/>
      </c>
      <c r="AR547" s="224" t="str">
        <f>IF(BR547=※編集不可※選択項目!$L$43,VLOOKUP('新規登録用（本体）'!U547,※編集不可※選択項目!$P$42:$R$46,3,TRUE),AS547)</f>
        <v/>
      </c>
      <c r="AS547" s="224" t="str">
        <f>IF(BR547=※編集不可※選択項目!$L$48,VLOOKUP('新規登録用（本体）'!U547,※編集不可※選択項目!$P$47:$R$51,3,TRUE),"")</f>
        <v/>
      </c>
      <c r="AT547" s="225">
        <f>IFERROR(VLOOKUP(Y547&amp;G547&amp;H547,※編集不可※選択項目!X:Y,2,FALSE),0)</f>
        <v>0</v>
      </c>
      <c r="AU547" s="224">
        <f t="shared" si="208"/>
        <v>0</v>
      </c>
      <c r="AV547" s="224">
        <f>IFERROR(INDEX(※編集不可※選択項目!$S$3:$S$51,MATCH(BQ547,※編集不可※選択項目!$T$3:$T$51,0)),0)</f>
        <v>0</v>
      </c>
      <c r="AW547" s="224" t="str">
        <f t="shared" si="215"/>
        <v/>
      </c>
      <c r="AX547" s="224" t="str">
        <f>IF(BR547=※編集不可※選択項目!$L$3,VLOOKUP('新規登録用（本体）'!U547,※編集不可※選択項目!$P$2:$S$13,4,TRUE),AY547)</f>
        <v/>
      </c>
      <c r="AY547" s="224" t="str">
        <f>IF(BR547=※編集不可※選択項目!$L$15,VLOOKUP('新規登録用（本体）'!U547,※編集不可※選択項目!$P$14:$S$25,4,TRUE),AZ547)</f>
        <v/>
      </c>
      <c r="AZ547" s="224" t="str">
        <f>IF(BR547=※編集不可※選択項目!$L$27,VLOOKUP('新規登録用（本体）'!U547,※編集不可※選択項目!$P$26:$S$41,4,TRUE),BA547)</f>
        <v/>
      </c>
      <c r="BA547" s="224" t="str">
        <f>IF(BR547=※編集不可※選択項目!$L$43,VLOOKUP('新規登録用（本体）'!U547,※編集不可※選択項目!$P$42:$S$46,4,TRUE),BB547)</f>
        <v/>
      </c>
      <c r="BB547" s="224" t="str">
        <f>IF(BR547=※編集不可※選択項目!$L$48,VLOOKUP('新規登録用（本体）'!U547,※編集不可※選択項目!$P$47:$S$51,4,TRUE),"")</f>
        <v/>
      </c>
      <c r="BC547" s="225">
        <f>IFERROR(VLOOKUP(Y547&amp;G547&amp;H547,※編集不可※選択項目!X:Y,2,FALSE),0)</f>
        <v>0</v>
      </c>
      <c r="BD547" s="225">
        <f t="shared" si="209"/>
        <v>0</v>
      </c>
      <c r="BE547" s="225"/>
      <c r="BF547" s="225"/>
      <c r="BG547" s="225"/>
      <c r="BH547" s="225" t="str">
        <f t="shared" si="216"/>
        <v/>
      </c>
      <c r="BI547" s="226">
        <f t="shared" si="217"/>
        <v>0</v>
      </c>
      <c r="BJ547" s="226">
        <f t="shared" si="218"/>
        <v>0</v>
      </c>
      <c r="BK547" s="262">
        <f t="shared" si="212"/>
        <v>0</v>
      </c>
      <c r="BL547" s="226">
        <f t="shared" si="201"/>
        <v>0</v>
      </c>
      <c r="BM547" s="226" t="str">
        <f t="shared" si="219"/>
        <v/>
      </c>
      <c r="BN547" s="227">
        <f t="shared" si="220"/>
        <v>0</v>
      </c>
      <c r="BO547" s="227">
        <f t="shared" si="202"/>
        <v>0</v>
      </c>
      <c r="BP547" s="208" t="str">
        <f t="shared" si="203"/>
        <v>＜従来枠＞0 ＜トップ性能枠＞0</v>
      </c>
      <c r="BQ547" s="208" t="str">
        <f>'新規登録用（本体）'!G547&amp;'新規登録用（本体）'!H547&amp;'新規登録用（本体）'!I547</f>
        <v/>
      </c>
      <c r="BR547" s="126" t="str">
        <f t="shared" si="221"/>
        <v/>
      </c>
      <c r="BS547" s="208" t="str">
        <f t="shared" si="222"/>
        <v/>
      </c>
      <c r="BT547" s="227">
        <f t="shared" si="210"/>
        <v>0</v>
      </c>
    </row>
    <row r="548" spans="1:72" s="208" customFormat="1" ht="25.35" customHeight="1" x14ac:dyDescent="0.2">
      <c r="A548" s="210">
        <f t="shared" si="204"/>
        <v>537</v>
      </c>
      <c r="B548" s="171" t="str">
        <f t="shared" si="200"/>
        <v/>
      </c>
      <c r="C548" s="44"/>
      <c r="D548" s="17" t="str">
        <f t="shared" si="205"/>
        <v/>
      </c>
      <c r="E548" s="17" t="str">
        <f t="shared" si="206"/>
        <v/>
      </c>
      <c r="F548" s="97"/>
      <c r="G548" s="16"/>
      <c r="H548" s="15"/>
      <c r="I548" s="17" t="str">
        <f>IF(OR(G548="",H548="",U548=""),"",IFERROR(VLOOKUP(G548&amp;H548&amp;U548,※編集不可※選択項目!$M$3:$R$51,5,FALSE),"該当なし"))</f>
        <v/>
      </c>
      <c r="J548" s="97"/>
      <c r="K548" s="15"/>
      <c r="L548" s="248"/>
      <c r="M548" s="15"/>
      <c r="N548" s="97"/>
      <c r="O548" s="97"/>
      <c r="P548" s="97"/>
      <c r="Q548" s="97"/>
      <c r="R548" s="97"/>
      <c r="S548" s="18" t="str">
        <f t="shared" si="213"/>
        <v/>
      </c>
      <c r="T548" s="15"/>
      <c r="U548" s="15"/>
      <c r="V548" s="15"/>
      <c r="W548" s="15"/>
      <c r="X548" s="15"/>
      <c r="Y548" s="15"/>
      <c r="Z548" s="16"/>
      <c r="AA548" s="16"/>
      <c r="AB548" s="101" t="str">
        <f>IF($C548&lt;&gt;"",※編集不可※選択項目!$J$2,"")</f>
        <v/>
      </c>
      <c r="AC548" s="23"/>
      <c r="AD548" s="97"/>
      <c r="AE548" s="99"/>
      <c r="AF548" s="201" t="str">
        <f t="shared" si="211"/>
        <v>-</v>
      </c>
      <c r="AG548" s="219"/>
      <c r="AH548" s="220"/>
      <c r="AI548" s="121" t="str">
        <f t="shared" si="207"/>
        <v/>
      </c>
      <c r="AJ548" s="221"/>
      <c r="AK548" s="222"/>
      <c r="AL548" s="223"/>
      <c r="AM548" s="224">
        <f>IFERROR(INDEX(※編集不可※選択項目!$R$3:$R$51,MATCH(BQ548,※編集不可※選択項目!$T$3:$T$51,0)),0)</f>
        <v>0</v>
      </c>
      <c r="AN548" s="224" t="str">
        <f t="shared" si="214"/>
        <v/>
      </c>
      <c r="AO548" s="224" t="str">
        <f>IF(BR548=※編集不可※選択項目!$L$3,VLOOKUP('新規登録用（本体）'!U548,※編集不可※選択項目!$P$2:$R$13,3,TRUE),AP548)</f>
        <v/>
      </c>
      <c r="AP548" s="224" t="str">
        <f>IF(BR548=※編集不可※選択項目!$L$15,VLOOKUP('新規登録用（本体）'!U548,※編集不可※選択項目!$P$14:$R$25,3,TRUE),AQ548)</f>
        <v/>
      </c>
      <c r="AQ548" s="224" t="str">
        <f>IF(BR548=※編集不可※選択項目!$L$27,VLOOKUP('新規登録用（本体）'!U548,※編集不可※選択項目!$P$26:$R$41,3,TRUE),AR548)</f>
        <v/>
      </c>
      <c r="AR548" s="224" t="str">
        <f>IF(BR548=※編集不可※選択項目!$L$43,VLOOKUP('新規登録用（本体）'!U548,※編集不可※選択項目!$P$42:$R$46,3,TRUE),AS548)</f>
        <v/>
      </c>
      <c r="AS548" s="224" t="str">
        <f>IF(BR548=※編集不可※選択項目!$L$48,VLOOKUP('新規登録用（本体）'!U548,※編集不可※選択項目!$P$47:$R$51,3,TRUE),"")</f>
        <v/>
      </c>
      <c r="AT548" s="225">
        <f>IFERROR(VLOOKUP(Y548&amp;G548&amp;H548,※編集不可※選択項目!X:Y,2,FALSE),0)</f>
        <v>0</v>
      </c>
      <c r="AU548" s="224">
        <f t="shared" si="208"/>
        <v>0</v>
      </c>
      <c r="AV548" s="224">
        <f>IFERROR(INDEX(※編集不可※選択項目!$S$3:$S$51,MATCH(BQ548,※編集不可※選択項目!$T$3:$T$51,0)),0)</f>
        <v>0</v>
      </c>
      <c r="AW548" s="224" t="str">
        <f t="shared" si="215"/>
        <v/>
      </c>
      <c r="AX548" s="224" t="str">
        <f>IF(BR548=※編集不可※選択項目!$L$3,VLOOKUP('新規登録用（本体）'!U548,※編集不可※選択項目!$P$2:$S$13,4,TRUE),AY548)</f>
        <v/>
      </c>
      <c r="AY548" s="224" t="str">
        <f>IF(BR548=※編集不可※選択項目!$L$15,VLOOKUP('新規登録用（本体）'!U548,※編集不可※選択項目!$P$14:$S$25,4,TRUE),AZ548)</f>
        <v/>
      </c>
      <c r="AZ548" s="224" t="str">
        <f>IF(BR548=※編集不可※選択項目!$L$27,VLOOKUP('新規登録用（本体）'!U548,※編集不可※選択項目!$P$26:$S$41,4,TRUE),BA548)</f>
        <v/>
      </c>
      <c r="BA548" s="224" t="str">
        <f>IF(BR548=※編集不可※選択項目!$L$43,VLOOKUP('新規登録用（本体）'!U548,※編集不可※選択項目!$P$42:$S$46,4,TRUE),BB548)</f>
        <v/>
      </c>
      <c r="BB548" s="224" t="str">
        <f>IF(BR548=※編集不可※選択項目!$L$48,VLOOKUP('新規登録用（本体）'!U548,※編集不可※選択項目!$P$47:$S$51,4,TRUE),"")</f>
        <v/>
      </c>
      <c r="BC548" s="225">
        <f>IFERROR(VLOOKUP(Y548&amp;G548&amp;H548,※編集不可※選択項目!X:Y,2,FALSE),0)</f>
        <v>0</v>
      </c>
      <c r="BD548" s="225">
        <f t="shared" si="209"/>
        <v>0</v>
      </c>
      <c r="BE548" s="225"/>
      <c r="BF548" s="225"/>
      <c r="BG548" s="225"/>
      <c r="BH548" s="225" t="str">
        <f t="shared" si="216"/>
        <v/>
      </c>
      <c r="BI548" s="226">
        <f t="shared" si="217"/>
        <v>0</v>
      </c>
      <c r="BJ548" s="226">
        <f t="shared" si="218"/>
        <v>0</v>
      </c>
      <c r="BK548" s="262">
        <f t="shared" si="212"/>
        <v>0</v>
      </c>
      <c r="BL548" s="226">
        <f t="shared" si="201"/>
        <v>0</v>
      </c>
      <c r="BM548" s="226" t="str">
        <f t="shared" si="219"/>
        <v/>
      </c>
      <c r="BN548" s="227">
        <f t="shared" si="220"/>
        <v>0</v>
      </c>
      <c r="BO548" s="227">
        <f t="shared" si="202"/>
        <v>0</v>
      </c>
      <c r="BP548" s="208" t="str">
        <f t="shared" si="203"/>
        <v>＜従来枠＞0 ＜トップ性能枠＞0</v>
      </c>
      <c r="BQ548" s="208" t="str">
        <f>'新規登録用（本体）'!G548&amp;'新規登録用（本体）'!H548&amp;'新規登録用（本体）'!I548</f>
        <v/>
      </c>
      <c r="BR548" s="126" t="str">
        <f t="shared" si="221"/>
        <v/>
      </c>
      <c r="BS548" s="208" t="str">
        <f t="shared" si="222"/>
        <v/>
      </c>
      <c r="BT548" s="227">
        <f t="shared" si="210"/>
        <v>0</v>
      </c>
    </row>
    <row r="549" spans="1:72" s="208" customFormat="1" ht="25.35" customHeight="1" x14ac:dyDescent="0.2">
      <c r="A549" s="210">
        <f t="shared" si="204"/>
        <v>538</v>
      </c>
      <c r="B549" s="171" t="str">
        <f t="shared" si="200"/>
        <v/>
      </c>
      <c r="C549" s="44"/>
      <c r="D549" s="17" t="str">
        <f t="shared" si="205"/>
        <v/>
      </c>
      <c r="E549" s="17" t="str">
        <f t="shared" si="206"/>
        <v/>
      </c>
      <c r="F549" s="97"/>
      <c r="G549" s="16"/>
      <c r="H549" s="15"/>
      <c r="I549" s="17" t="str">
        <f>IF(OR(G549="",H549="",U549=""),"",IFERROR(VLOOKUP(G549&amp;H549&amp;U549,※編集不可※選択項目!$M$3:$R$51,5,FALSE),"該当なし"))</f>
        <v/>
      </c>
      <c r="J549" s="97"/>
      <c r="K549" s="15"/>
      <c r="L549" s="248"/>
      <c r="M549" s="15"/>
      <c r="N549" s="97"/>
      <c r="O549" s="97"/>
      <c r="P549" s="97"/>
      <c r="Q549" s="97"/>
      <c r="R549" s="97"/>
      <c r="S549" s="18" t="str">
        <f t="shared" si="213"/>
        <v/>
      </c>
      <c r="T549" s="15"/>
      <c r="U549" s="15"/>
      <c r="V549" s="15"/>
      <c r="W549" s="15"/>
      <c r="X549" s="15"/>
      <c r="Y549" s="15"/>
      <c r="Z549" s="16"/>
      <c r="AA549" s="16"/>
      <c r="AB549" s="101" t="str">
        <f>IF($C549&lt;&gt;"",※編集不可※選択項目!$J$2,"")</f>
        <v/>
      </c>
      <c r="AC549" s="23"/>
      <c r="AD549" s="97"/>
      <c r="AE549" s="99"/>
      <c r="AF549" s="201" t="str">
        <f t="shared" si="211"/>
        <v>-</v>
      </c>
      <c r="AG549" s="219"/>
      <c r="AH549" s="220"/>
      <c r="AI549" s="121" t="str">
        <f t="shared" si="207"/>
        <v/>
      </c>
      <c r="AJ549" s="221"/>
      <c r="AK549" s="222"/>
      <c r="AL549" s="223"/>
      <c r="AM549" s="224">
        <f>IFERROR(INDEX(※編集不可※選択項目!$R$3:$R$51,MATCH(BQ549,※編集不可※選択項目!$T$3:$T$51,0)),0)</f>
        <v>0</v>
      </c>
      <c r="AN549" s="224" t="str">
        <f t="shared" si="214"/>
        <v/>
      </c>
      <c r="AO549" s="224" t="str">
        <f>IF(BR549=※編集不可※選択項目!$L$3,VLOOKUP('新規登録用（本体）'!U549,※編集不可※選択項目!$P$2:$R$13,3,TRUE),AP549)</f>
        <v/>
      </c>
      <c r="AP549" s="224" t="str">
        <f>IF(BR549=※編集不可※選択項目!$L$15,VLOOKUP('新規登録用（本体）'!U549,※編集不可※選択項目!$P$14:$R$25,3,TRUE),AQ549)</f>
        <v/>
      </c>
      <c r="AQ549" s="224" t="str">
        <f>IF(BR549=※編集不可※選択項目!$L$27,VLOOKUP('新規登録用（本体）'!U549,※編集不可※選択項目!$P$26:$R$41,3,TRUE),AR549)</f>
        <v/>
      </c>
      <c r="AR549" s="224" t="str">
        <f>IF(BR549=※編集不可※選択項目!$L$43,VLOOKUP('新規登録用（本体）'!U549,※編集不可※選択項目!$P$42:$R$46,3,TRUE),AS549)</f>
        <v/>
      </c>
      <c r="AS549" s="224" t="str">
        <f>IF(BR549=※編集不可※選択項目!$L$48,VLOOKUP('新規登録用（本体）'!U549,※編集不可※選択項目!$P$47:$R$51,3,TRUE),"")</f>
        <v/>
      </c>
      <c r="AT549" s="225">
        <f>IFERROR(VLOOKUP(Y549&amp;G549&amp;H549,※編集不可※選択項目!X:Y,2,FALSE),0)</f>
        <v>0</v>
      </c>
      <c r="AU549" s="224">
        <f t="shared" si="208"/>
        <v>0</v>
      </c>
      <c r="AV549" s="224">
        <f>IFERROR(INDEX(※編集不可※選択項目!$S$3:$S$51,MATCH(BQ549,※編集不可※選択項目!$T$3:$T$51,0)),0)</f>
        <v>0</v>
      </c>
      <c r="AW549" s="224" t="str">
        <f t="shared" si="215"/>
        <v/>
      </c>
      <c r="AX549" s="224" t="str">
        <f>IF(BR549=※編集不可※選択項目!$L$3,VLOOKUP('新規登録用（本体）'!U549,※編集不可※選択項目!$P$2:$S$13,4,TRUE),AY549)</f>
        <v/>
      </c>
      <c r="AY549" s="224" t="str">
        <f>IF(BR549=※編集不可※選択項目!$L$15,VLOOKUP('新規登録用（本体）'!U549,※編集不可※選択項目!$P$14:$S$25,4,TRUE),AZ549)</f>
        <v/>
      </c>
      <c r="AZ549" s="224" t="str">
        <f>IF(BR549=※編集不可※選択項目!$L$27,VLOOKUP('新規登録用（本体）'!U549,※編集不可※選択項目!$P$26:$S$41,4,TRUE),BA549)</f>
        <v/>
      </c>
      <c r="BA549" s="224" t="str">
        <f>IF(BR549=※編集不可※選択項目!$L$43,VLOOKUP('新規登録用（本体）'!U549,※編集不可※選択項目!$P$42:$S$46,4,TRUE),BB549)</f>
        <v/>
      </c>
      <c r="BB549" s="224" t="str">
        <f>IF(BR549=※編集不可※選択項目!$L$48,VLOOKUP('新規登録用（本体）'!U549,※編集不可※選択項目!$P$47:$S$51,4,TRUE),"")</f>
        <v/>
      </c>
      <c r="BC549" s="225">
        <f>IFERROR(VLOOKUP(Y549&amp;G549&amp;H549,※編集不可※選択項目!X:Y,2,FALSE),0)</f>
        <v>0</v>
      </c>
      <c r="BD549" s="225">
        <f t="shared" si="209"/>
        <v>0</v>
      </c>
      <c r="BE549" s="225"/>
      <c r="BF549" s="225"/>
      <c r="BG549" s="225"/>
      <c r="BH549" s="225" t="str">
        <f t="shared" si="216"/>
        <v/>
      </c>
      <c r="BI549" s="226">
        <f t="shared" si="217"/>
        <v>0</v>
      </c>
      <c r="BJ549" s="226">
        <f t="shared" si="218"/>
        <v>0</v>
      </c>
      <c r="BK549" s="262">
        <f t="shared" si="212"/>
        <v>0</v>
      </c>
      <c r="BL549" s="226">
        <f t="shared" si="201"/>
        <v>0</v>
      </c>
      <c r="BM549" s="226" t="str">
        <f t="shared" si="219"/>
        <v/>
      </c>
      <c r="BN549" s="227">
        <f t="shared" si="220"/>
        <v>0</v>
      </c>
      <c r="BO549" s="227">
        <f t="shared" si="202"/>
        <v>0</v>
      </c>
      <c r="BP549" s="208" t="str">
        <f t="shared" si="203"/>
        <v>＜従来枠＞0 ＜トップ性能枠＞0</v>
      </c>
      <c r="BQ549" s="208" t="str">
        <f>'新規登録用（本体）'!G549&amp;'新規登録用（本体）'!H549&amp;'新規登録用（本体）'!I549</f>
        <v/>
      </c>
      <c r="BR549" s="126" t="str">
        <f t="shared" si="221"/>
        <v/>
      </c>
      <c r="BS549" s="208" t="str">
        <f t="shared" si="222"/>
        <v/>
      </c>
      <c r="BT549" s="227">
        <f t="shared" si="210"/>
        <v>0</v>
      </c>
    </row>
    <row r="550" spans="1:72" s="208" customFormat="1" ht="25.35" customHeight="1" x14ac:dyDescent="0.2">
      <c r="A550" s="210">
        <f t="shared" si="204"/>
        <v>539</v>
      </c>
      <c r="B550" s="171" t="str">
        <f t="shared" si="200"/>
        <v/>
      </c>
      <c r="C550" s="44"/>
      <c r="D550" s="17" t="str">
        <f t="shared" si="205"/>
        <v/>
      </c>
      <c r="E550" s="17" t="str">
        <f t="shared" si="206"/>
        <v/>
      </c>
      <c r="F550" s="97"/>
      <c r="G550" s="16"/>
      <c r="H550" s="15"/>
      <c r="I550" s="17" t="str">
        <f>IF(OR(G550="",H550="",U550=""),"",IFERROR(VLOOKUP(G550&amp;H550&amp;U550,※編集不可※選択項目!$M$3:$R$51,5,FALSE),"該当なし"))</f>
        <v/>
      </c>
      <c r="J550" s="97"/>
      <c r="K550" s="15"/>
      <c r="L550" s="248"/>
      <c r="M550" s="15"/>
      <c r="N550" s="97"/>
      <c r="O550" s="97"/>
      <c r="P550" s="97"/>
      <c r="Q550" s="97"/>
      <c r="R550" s="97"/>
      <c r="S550" s="18" t="str">
        <f t="shared" si="213"/>
        <v/>
      </c>
      <c r="T550" s="15"/>
      <c r="U550" s="15"/>
      <c r="V550" s="15"/>
      <c r="W550" s="15"/>
      <c r="X550" s="15"/>
      <c r="Y550" s="15"/>
      <c r="Z550" s="16"/>
      <c r="AA550" s="16"/>
      <c r="AB550" s="101" t="str">
        <f>IF($C550&lt;&gt;"",※編集不可※選択項目!$J$2,"")</f>
        <v/>
      </c>
      <c r="AC550" s="23"/>
      <c r="AD550" s="97"/>
      <c r="AE550" s="99"/>
      <c r="AF550" s="201" t="str">
        <f t="shared" si="211"/>
        <v>-</v>
      </c>
      <c r="AG550" s="219"/>
      <c r="AH550" s="220"/>
      <c r="AI550" s="121" t="str">
        <f t="shared" si="207"/>
        <v/>
      </c>
      <c r="AJ550" s="221"/>
      <c r="AK550" s="222"/>
      <c r="AL550" s="223"/>
      <c r="AM550" s="224">
        <f>IFERROR(INDEX(※編集不可※選択項目!$R$3:$R$51,MATCH(BQ550,※編集不可※選択項目!$T$3:$T$51,0)),0)</f>
        <v>0</v>
      </c>
      <c r="AN550" s="224" t="str">
        <f t="shared" si="214"/>
        <v/>
      </c>
      <c r="AO550" s="224" t="str">
        <f>IF(BR550=※編集不可※選択項目!$L$3,VLOOKUP('新規登録用（本体）'!U550,※編集不可※選択項目!$P$2:$R$13,3,TRUE),AP550)</f>
        <v/>
      </c>
      <c r="AP550" s="224" t="str">
        <f>IF(BR550=※編集不可※選択項目!$L$15,VLOOKUP('新規登録用（本体）'!U550,※編集不可※選択項目!$P$14:$R$25,3,TRUE),AQ550)</f>
        <v/>
      </c>
      <c r="AQ550" s="224" t="str">
        <f>IF(BR550=※編集不可※選択項目!$L$27,VLOOKUP('新規登録用（本体）'!U550,※編集不可※選択項目!$P$26:$R$41,3,TRUE),AR550)</f>
        <v/>
      </c>
      <c r="AR550" s="224" t="str">
        <f>IF(BR550=※編集不可※選択項目!$L$43,VLOOKUP('新規登録用（本体）'!U550,※編集不可※選択項目!$P$42:$R$46,3,TRUE),AS550)</f>
        <v/>
      </c>
      <c r="AS550" s="224" t="str">
        <f>IF(BR550=※編集不可※選択項目!$L$48,VLOOKUP('新規登録用（本体）'!U550,※編集不可※選択項目!$P$47:$R$51,3,TRUE),"")</f>
        <v/>
      </c>
      <c r="AT550" s="225">
        <f>IFERROR(VLOOKUP(Y550&amp;G550&amp;H550,※編集不可※選択項目!X:Y,2,FALSE),0)</f>
        <v>0</v>
      </c>
      <c r="AU550" s="224">
        <f t="shared" si="208"/>
        <v>0</v>
      </c>
      <c r="AV550" s="224">
        <f>IFERROR(INDEX(※編集不可※選択項目!$S$3:$S$51,MATCH(BQ550,※編集不可※選択項目!$T$3:$T$51,0)),0)</f>
        <v>0</v>
      </c>
      <c r="AW550" s="224" t="str">
        <f t="shared" si="215"/>
        <v/>
      </c>
      <c r="AX550" s="224" t="str">
        <f>IF(BR550=※編集不可※選択項目!$L$3,VLOOKUP('新規登録用（本体）'!U550,※編集不可※選択項目!$P$2:$S$13,4,TRUE),AY550)</f>
        <v/>
      </c>
      <c r="AY550" s="224" t="str">
        <f>IF(BR550=※編集不可※選択項目!$L$15,VLOOKUP('新規登録用（本体）'!U550,※編集不可※選択項目!$P$14:$S$25,4,TRUE),AZ550)</f>
        <v/>
      </c>
      <c r="AZ550" s="224" t="str">
        <f>IF(BR550=※編集不可※選択項目!$L$27,VLOOKUP('新規登録用（本体）'!U550,※編集不可※選択項目!$P$26:$S$41,4,TRUE),BA550)</f>
        <v/>
      </c>
      <c r="BA550" s="224" t="str">
        <f>IF(BR550=※編集不可※選択項目!$L$43,VLOOKUP('新規登録用（本体）'!U550,※編集不可※選択項目!$P$42:$S$46,4,TRUE),BB550)</f>
        <v/>
      </c>
      <c r="BB550" s="224" t="str">
        <f>IF(BR550=※編集不可※選択項目!$L$48,VLOOKUP('新規登録用（本体）'!U550,※編集不可※選択項目!$P$47:$S$51,4,TRUE),"")</f>
        <v/>
      </c>
      <c r="BC550" s="225">
        <f>IFERROR(VLOOKUP(Y550&amp;G550&amp;H550,※編集不可※選択項目!X:Y,2,FALSE),0)</f>
        <v>0</v>
      </c>
      <c r="BD550" s="225">
        <f t="shared" si="209"/>
        <v>0</v>
      </c>
      <c r="BE550" s="225"/>
      <c r="BF550" s="225"/>
      <c r="BG550" s="225"/>
      <c r="BH550" s="225" t="str">
        <f t="shared" si="216"/>
        <v/>
      </c>
      <c r="BI550" s="226">
        <f t="shared" si="217"/>
        <v>0</v>
      </c>
      <c r="BJ550" s="226">
        <f t="shared" si="218"/>
        <v>0</v>
      </c>
      <c r="BK550" s="262">
        <f t="shared" si="212"/>
        <v>0</v>
      </c>
      <c r="BL550" s="226">
        <f t="shared" si="201"/>
        <v>0</v>
      </c>
      <c r="BM550" s="226" t="str">
        <f t="shared" si="219"/>
        <v/>
      </c>
      <c r="BN550" s="227">
        <f t="shared" si="220"/>
        <v>0</v>
      </c>
      <c r="BO550" s="227">
        <f t="shared" si="202"/>
        <v>0</v>
      </c>
      <c r="BP550" s="208" t="str">
        <f t="shared" si="203"/>
        <v>＜従来枠＞0 ＜トップ性能枠＞0</v>
      </c>
      <c r="BQ550" s="208" t="str">
        <f>'新規登録用（本体）'!G550&amp;'新規登録用（本体）'!H550&amp;'新規登録用（本体）'!I550</f>
        <v/>
      </c>
      <c r="BR550" s="126" t="str">
        <f t="shared" si="221"/>
        <v/>
      </c>
      <c r="BS550" s="208" t="str">
        <f t="shared" si="222"/>
        <v/>
      </c>
      <c r="BT550" s="227">
        <f t="shared" si="210"/>
        <v>0</v>
      </c>
    </row>
    <row r="551" spans="1:72" s="208" customFormat="1" ht="25.35" customHeight="1" x14ac:dyDescent="0.2">
      <c r="A551" s="210">
        <f t="shared" si="204"/>
        <v>540</v>
      </c>
      <c r="B551" s="171" t="str">
        <f t="shared" si="200"/>
        <v/>
      </c>
      <c r="C551" s="44"/>
      <c r="D551" s="17" t="str">
        <f t="shared" si="205"/>
        <v/>
      </c>
      <c r="E551" s="17" t="str">
        <f t="shared" si="206"/>
        <v/>
      </c>
      <c r="F551" s="97"/>
      <c r="G551" s="16"/>
      <c r="H551" s="15"/>
      <c r="I551" s="17" t="str">
        <f>IF(OR(G551="",H551="",U551=""),"",IFERROR(VLOOKUP(G551&amp;H551&amp;U551,※編集不可※選択項目!$M$3:$R$51,5,FALSE),"該当なし"))</f>
        <v/>
      </c>
      <c r="J551" s="97"/>
      <c r="K551" s="15"/>
      <c r="L551" s="248"/>
      <c r="M551" s="15"/>
      <c r="N551" s="97"/>
      <c r="O551" s="97"/>
      <c r="P551" s="97"/>
      <c r="Q551" s="97"/>
      <c r="R551" s="97"/>
      <c r="S551" s="18" t="str">
        <f t="shared" si="213"/>
        <v/>
      </c>
      <c r="T551" s="15"/>
      <c r="U551" s="15"/>
      <c r="V551" s="15"/>
      <c r="W551" s="15"/>
      <c r="X551" s="15"/>
      <c r="Y551" s="15"/>
      <c r="Z551" s="16"/>
      <c r="AA551" s="16"/>
      <c r="AB551" s="101" t="str">
        <f>IF($C551&lt;&gt;"",※編集不可※選択項目!$J$2,"")</f>
        <v/>
      </c>
      <c r="AC551" s="23"/>
      <c r="AD551" s="97"/>
      <c r="AE551" s="99"/>
      <c r="AF551" s="201" t="str">
        <f t="shared" si="211"/>
        <v>-</v>
      </c>
      <c r="AG551" s="219"/>
      <c r="AH551" s="220"/>
      <c r="AI551" s="121" t="str">
        <f t="shared" si="207"/>
        <v/>
      </c>
      <c r="AJ551" s="221"/>
      <c r="AK551" s="222"/>
      <c r="AL551" s="223"/>
      <c r="AM551" s="224">
        <f>IFERROR(INDEX(※編集不可※選択項目!$R$3:$R$51,MATCH(BQ551,※編集不可※選択項目!$T$3:$T$51,0)),0)</f>
        <v>0</v>
      </c>
      <c r="AN551" s="224" t="str">
        <f t="shared" si="214"/>
        <v/>
      </c>
      <c r="AO551" s="224" t="str">
        <f>IF(BR551=※編集不可※選択項目!$L$3,VLOOKUP('新規登録用（本体）'!U551,※編集不可※選択項目!$P$2:$R$13,3,TRUE),AP551)</f>
        <v/>
      </c>
      <c r="AP551" s="224" t="str">
        <f>IF(BR551=※編集不可※選択項目!$L$15,VLOOKUP('新規登録用（本体）'!U551,※編集不可※選択項目!$P$14:$R$25,3,TRUE),AQ551)</f>
        <v/>
      </c>
      <c r="AQ551" s="224" t="str">
        <f>IF(BR551=※編集不可※選択項目!$L$27,VLOOKUP('新規登録用（本体）'!U551,※編集不可※選択項目!$P$26:$R$41,3,TRUE),AR551)</f>
        <v/>
      </c>
      <c r="AR551" s="224" t="str">
        <f>IF(BR551=※編集不可※選択項目!$L$43,VLOOKUP('新規登録用（本体）'!U551,※編集不可※選択項目!$P$42:$R$46,3,TRUE),AS551)</f>
        <v/>
      </c>
      <c r="AS551" s="224" t="str">
        <f>IF(BR551=※編集不可※選択項目!$L$48,VLOOKUP('新規登録用（本体）'!U551,※編集不可※選択項目!$P$47:$R$51,3,TRUE),"")</f>
        <v/>
      </c>
      <c r="AT551" s="225">
        <f>IFERROR(VLOOKUP(Y551&amp;G551&amp;H551,※編集不可※選択項目!X:Y,2,FALSE),0)</f>
        <v>0</v>
      </c>
      <c r="AU551" s="224">
        <f t="shared" si="208"/>
        <v>0</v>
      </c>
      <c r="AV551" s="224">
        <f>IFERROR(INDEX(※編集不可※選択項目!$S$3:$S$51,MATCH(BQ551,※編集不可※選択項目!$T$3:$T$51,0)),0)</f>
        <v>0</v>
      </c>
      <c r="AW551" s="224" t="str">
        <f t="shared" si="215"/>
        <v/>
      </c>
      <c r="AX551" s="224" t="str">
        <f>IF(BR551=※編集不可※選択項目!$L$3,VLOOKUP('新規登録用（本体）'!U551,※編集不可※選択項目!$P$2:$S$13,4,TRUE),AY551)</f>
        <v/>
      </c>
      <c r="AY551" s="224" t="str">
        <f>IF(BR551=※編集不可※選択項目!$L$15,VLOOKUP('新規登録用（本体）'!U551,※編集不可※選択項目!$P$14:$S$25,4,TRUE),AZ551)</f>
        <v/>
      </c>
      <c r="AZ551" s="224" t="str">
        <f>IF(BR551=※編集不可※選択項目!$L$27,VLOOKUP('新規登録用（本体）'!U551,※編集不可※選択項目!$P$26:$S$41,4,TRUE),BA551)</f>
        <v/>
      </c>
      <c r="BA551" s="224" t="str">
        <f>IF(BR551=※編集不可※選択項目!$L$43,VLOOKUP('新規登録用（本体）'!U551,※編集不可※選択項目!$P$42:$S$46,4,TRUE),BB551)</f>
        <v/>
      </c>
      <c r="BB551" s="224" t="str">
        <f>IF(BR551=※編集不可※選択項目!$L$48,VLOOKUP('新規登録用（本体）'!U551,※編集不可※選択項目!$P$47:$S$51,4,TRUE),"")</f>
        <v/>
      </c>
      <c r="BC551" s="225">
        <f>IFERROR(VLOOKUP(Y551&amp;G551&amp;H551,※編集不可※選択項目!X:Y,2,FALSE),0)</f>
        <v>0</v>
      </c>
      <c r="BD551" s="225">
        <f t="shared" si="209"/>
        <v>0</v>
      </c>
      <c r="BE551" s="225"/>
      <c r="BF551" s="225"/>
      <c r="BG551" s="225"/>
      <c r="BH551" s="225" t="str">
        <f t="shared" si="216"/>
        <v/>
      </c>
      <c r="BI551" s="226">
        <f t="shared" si="217"/>
        <v>0</v>
      </c>
      <c r="BJ551" s="226">
        <f t="shared" si="218"/>
        <v>0</v>
      </c>
      <c r="BK551" s="262">
        <f t="shared" si="212"/>
        <v>0</v>
      </c>
      <c r="BL551" s="226">
        <f t="shared" si="201"/>
        <v>0</v>
      </c>
      <c r="BM551" s="226" t="str">
        <f t="shared" si="219"/>
        <v/>
      </c>
      <c r="BN551" s="227">
        <f t="shared" si="220"/>
        <v>0</v>
      </c>
      <c r="BO551" s="227">
        <f t="shared" si="202"/>
        <v>0</v>
      </c>
      <c r="BP551" s="208" t="str">
        <f t="shared" si="203"/>
        <v>＜従来枠＞0 ＜トップ性能枠＞0</v>
      </c>
      <c r="BQ551" s="208" t="str">
        <f>'新規登録用（本体）'!G551&amp;'新規登録用（本体）'!H551&amp;'新規登録用（本体）'!I551</f>
        <v/>
      </c>
      <c r="BR551" s="126" t="str">
        <f t="shared" si="221"/>
        <v/>
      </c>
      <c r="BS551" s="208" t="str">
        <f t="shared" si="222"/>
        <v/>
      </c>
      <c r="BT551" s="227">
        <f t="shared" si="210"/>
        <v>0</v>
      </c>
    </row>
    <row r="552" spans="1:72" s="208" customFormat="1" ht="25.35" customHeight="1" x14ac:dyDescent="0.2">
      <c r="A552" s="210">
        <f t="shared" si="204"/>
        <v>541</v>
      </c>
      <c r="B552" s="171" t="str">
        <f t="shared" si="200"/>
        <v/>
      </c>
      <c r="C552" s="44"/>
      <c r="D552" s="17" t="str">
        <f t="shared" si="205"/>
        <v/>
      </c>
      <c r="E552" s="17" t="str">
        <f t="shared" si="206"/>
        <v/>
      </c>
      <c r="F552" s="97"/>
      <c r="G552" s="16"/>
      <c r="H552" s="15"/>
      <c r="I552" s="17" t="str">
        <f>IF(OR(G552="",H552="",U552=""),"",IFERROR(VLOOKUP(G552&amp;H552&amp;U552,※編集不可※選択項目!$M$3:$R$51,5,FALSE),"該当なし"))</f>
        <v/>
      </c>
      <c r="J552" s="97"/>
      <c r="K552" s="15"/>
      <c r="L552" s="248"/>
      <c r="M552" s="15"/>
      <c r="N552" s="97"/>
      <c r="O552" s="97"/>
      <c r="P552" s="97"/>
      <c r="Q552" s="97"/>
      <c r="R552" s="97"/>
      <c r="S552" s="18" t="str">
        <f t="shared" si="213"/>
        <v/>
      </c>
      <c r="T552" s="15"/>
      <c r="U552" s="15"/>
      <c r="V552" s="15"/>
      <c r="W552" s="15"/>
      <c r="X552" s="15"/>
      <c r="Y552" s="15"/>
      <c r="Z552" s="16"/>
      <c r="AA552" s="16"/>
      <c r="AB552" s="101" t="str">
        <f>IF($C552&lt;&gt;"",※編集不可※選択項目!$J$2,"")</f>
        <v/>
      </c>
      <c r="AC552" s="23"/>
      <c r="AD552" s="97"/>
      <c r="AE552" s="99"/>
      <c r="AF552" s="201" t="str">
        <f t="shared" si="211"/>
        <v>-</v>
      </c>
      <c r="AG552" s="219"/>
      <c r="AH552" s="220"/>
      <c r="AI552" s="121" t="str">
        <f t="shared" si="207"/>
        <v/>
      </c>
      <c r="AJ552" s="221"/>
      <c r="AK552" s="222"/>
      <c r="AL552" s="223"/>
      <c r="AM552" s="224">
        <f>IFERROR(INDEX(※編集不可※選択項目!$R$3:$R$51,MATCH(BQ552,※編集不可※選択項目!$T$3:$T$51,0)),0)</f>
        <v>0</v>
      </c>
      <c r="AN552" s="224" t="str">
        <f t="shared" si="214"/>
        <v/>
      </c>
      <c r="AO552" s="224" t="str">
        <f>IF(BR552=※編集不可※選択項目!$L$3,VLOOKUP('新規登録用（本体）'!U552,※編集不可※選択項目!$P$2:$R$13,3,TRUE),AP552)</f>
        <v/>
      </c>
      <c r="AP552" s="224" t="str">
        <f>IF(BR552=※編集不可※選択項目!$L$15,VLOOKUP('新規登録用（本体）'!U552,※編集不可※選択項目!$P$14:$R$25,3,TRUE),AQ552)</f>
        <v/>
      </c>
      <c r="AQ552" s="224" t="str">
        <f>IF(BR552=※編集不可※選択項目!$L$27,VLOOKUP('新規登録用（本体）'!U552,※編集不可※選択項目!$P$26:$R$41,3,TRUE),AR552)</f>
        <v/>
      </c>
      <c r="AR552" s="224" t="str">
        <f>IF(BR552=※編集不可※選択項目!$L$43,VLOOKUP('新規登録用（本体）'!U552,※編集不可※選択項目!$P$42:$R$46,3,TRUE),AS552)</f>
        <v/>
      </c>
      <c r="AS552" s="224" t="str">
        <f>IF(BR552=※編集不可※選択項目!$L$48,VLOOKUP('新規登録用（本体）'!U552,※編集不可※選択項目!$P$47:$R$51,3,TRUE),"")</f>
        <v/>
      </c>
      <c r="AT552" s="225">
        <f>IFERROR(VLOOKUP(Y552&amp;G552&amp;H552,※編集不可※選択項目!X:Y,2,FALSE),0)</f>
        <v>0</v>
      </c>
      <c r="AU552" s="224">
        <f t="shared" si="208"/>
        <v>0</v>
      </c>
      <c r="AV552" s="224">
        <f>IFERROR(INDEX(※編集不可※選択項目!$S$3:$S$51,MATCH(BQ552,※編集不可※選択項目!$T$3:$T$51,0)),0)</f>
        <v>0</v>
      </c>
      <c r="AW552" s="224" t="str">
        <f t="shared" si="215"/>
        <v/>
      </c>
      <c r="AX552" s="224" t="str">
        <f>IF(BR552=※編集不可※選択項目!$L$3,VLOOKUP('新規登録用（本体）'!U552,※編集不可※選択項目!$P$2:$S$13,4,TRUE),AY552)</f>
        <v/>
      </c>
      <c r="AY552" s="224" t="str">
        <f>IF(BR552=※編集不可※選択項目!$L$15,VLOOKUP('新規登録用（本体）'!U552,※編集不可※選択項目!$P$14:$S$25,4,TRUE),AZ552)</f>
        <v/>
      </c>
      <c r="AZ552" s="224" t="str">
        <f>IF(BR552=※編集不可※選択項目!$L$27,VLOOKUP('新規登録用（本体）'!U552,※編集不可※選択項目!$P$26:$S$41,4,TRUE),BA552)</f>
        <v/>
      </c>
      <c r="BA552" s="224" t="str">
        <f>IF(BR552=※編集不可※選択項目!$L$43,VLOOKUP('新規登録用（本体）'!U552,※編集不可※選択項目!$P$42:$S$46,4,TRUE),BB552)</f>
        <v/>
      </c>
      <c r="BB552" s="224" t="str">
        <f>IF(BR552=※編集不可※選択項目!$L$48,VLOOKUP('新規登録用（本体）'!U552,※編集不可※選択項目!$P$47:$S$51,4,TRUE),"")</f>
        <v/>
      </c>
      <c r="BC552" s="225">
        <f>IFERROR(VLOOKUP(Y552&amp;G552&amp;H552,※編集不可※選択項目!X:Y,2,FALSE),0)</f>
        <v>0</v>
      </c>
      <c r="BD552" s="225">
        <f t="shared" si="209"/>
        <v>0</v>
      </c>
      <c r="BE552" s="225"/>
      <c r="BF552" s="225"/>
      <c r="BG552" s="225"/>
      <c r="BH552" s="225" t="str">
        <f t="shared" si="216"/>
        <v/>
      </c>
      <c r="BI552" s="226">
        <f t="shared" si="217"/>
        <v>0</v>
      </c>
      <c r="BJ552" s="226">
        <f t="shared" si="218"/>
        <v>0</v>
      </c>
      <c r="BK552" s="262">
        <f t="shared" si="212"/>
        <v>0</v>
      </c>
      <c r="BL552" s="226">
        <f t="shared" si="201"/>
        <v>0</v>
      </c>
      <c r="BM552" s="226" t="str">
        <f t="shared" si="219"/>
        <v/>
      </c>
      <c r="BN552" s="227">
        <f t="shared" si="220"/>
        <v>0</v>
      </c>
      <c r="BO552" s="227">
        <f t="shared" si="202"/>
        <v>0</v>
      </c>
      <c r="BP552" s="208" t="str">
        <f t="shared" si="203"/>
        <v>＜従来枠＞0 ＜トップ性能枠＞0</v>
      </c>
      <c r="BQ552" s="208" t="str">
        <f>'新規登録用（本体）'!G552&amp;'新規登録用（本体）'!H552&amp;'新規登録用（本体）'!I552</f>
        <v/>
      </c>
      <c r="BR552" s="126" t="str">
        <f t="shared" si="221"/>
        <v/>
      </c>
      <c r="BS552" s="208" t="str">
        <f t="shared" si="222"/>
        <v/>
      </c>
      <c r="BT552" s="227">
        <f t="shared" si="210"/>
        <v>0</v>
      </c>
    </row>
    <row r="553" spans="1:72" s="208" customFormat="1" ht="25.35" customHeight="1" x14ac:dyDescent="0.2">
      <c r="A553" s="210">
        <f t="shared" si="204"/>
        <v>542</v>
      </c>
      <c r="B553" s="171" t="str">
        <f t="shared" si="200"/>
        <v/>
      </c>
      <c r="C553" s="44"/>
      <c r="D553" s="17" t="str">
        <f t="shared" si="205"/>
        <v/>
      </c>
      <c r="E553" s="17" t="str">
        <f t="shared" si="206"/>
        <v/>
      </c>
      <c r="F553" s="97"/>
      <c r="G553" s="16"/>
      <c r="H553" s="15"/>
      <c r="I553" s="17" t="str">
        <f>IF(OR(G553="",H553="",U553=""),"",IFERROR(VLOOKUP(G553&amp;H553&amp;U553,※編集不可※選択項目!$M$3:$R$51,5,FALSE),"該当なし"))</f>
        <v/>
      </c>
      <c r="J553" s="97"/>
      <c r="K553" s="15"/>
      <c r="L553" s="248"/>
      <c r="M553" s="15"/>
      <c r="N553" s="97"/>
      <c r="O553" s="97"/>
      <c r="P553" s="97"/>
      <c r="Q553" s="97"/>
      <c r="R553" s="97"/>
      <c r="S553" s="18" t="str">
        <f t="shared" si="213"/>
        <v/>
      </c>
      <c r="T553" s="15"/>
      <c r="U553" s="15"/>
      <c r="V553" s="15"/>
      <c r="W553" s="15"/>
      <c r="X553" s="15"/>
      <c r="Y553" s="15"/>
      <c r="Z553" s="16"/>
      <c r="AA553" s="16"/>
      <c r="AB553" s="101" t="str">
        <f>IF($C553&lt;&gt;"",※編集不可※選択項目!$J$2,"")</f>
        <v/>
      </c>
      <c r="AC553" s="23"/>
      <c r="AD553" s="97"/>
      <c r="AE553" s="99"/>
      <c r="AF553" s="201" t="str">
        <f t="shared" si="211"/>
        <v>-</v>
      </c>
      <c r="AG553" s="219"/>
      <c r="AH553" s="220"/>
      <c r="AI553" s="121" t="str">
        <f t="shared" si="207"/>
        <v/>
      </c>
      <c r="AJ553" s="221"/>
      <c r="AK553" s="222"/>
      <c r="AL553" s="223"/>
      <c r="AM553" s="224">
        <f>IFERROR(INDEX(※編集不可※選択項目!$R$3:$R$51,MATCH(BQ553,※編集不可※選択項目!$T$3:$T$51,0)),0)</f>
        <v>0</v>
      </c>
      <c r="AN553" s="224" t="str">
        <f t="shared" si="214"/>
        <v/>
      </c>
      <c r="AO553" s="224" t="str">
        <f>IF(BR553=※編集不可※選択項目!$L$3,VLOOKUP('新規登録用（本体）'!U553,※編集不可※選択項目!$P$2:$R$13,3,TRUE),AP553)</f>
        <v/>
      </c>
      <c r="AP553" s="224" t="str">
        <f>IF(BR553=※編集不可※選択項目!$L$15,VLOOKUP('新規登録用（本体）'!U553,※編集不可※選択項目!$P$14:$R$25,3,TRUE),AQ553)</f>
        <v/>
      </c>
      <c r="AQ553" s="224" t="str">
        <f>IF(BR553=※編集不可※選択項目!$L$27,VLOOKUP('新規登録用（本体）'!U553,※編集不可※選択項目!$P$26:$R$41,3,TRUE),AR553)</f>
        <v/>
      </c>
      <c r="AR553" s="224" t="str">
        <f>IF(BR553=※編集不可※選択項目!$L$43,VLOOKUP('新規登録用（本体）'!U553,※編集不可※選択項目!$P$42:$R$46,3,TRUE),AS553)</f>
        <v/>
      </c>
      <c r="AS553" s="224" t="str">
        <f>IF(BR553=※編集不可※選択項目!$L$48,VLOOKUP('新規登録用（本体）'!U553,※編集不可※選択項目!$P$47:$R$51,3,TRUE),"")</f>
        <v/>
      </c>
      <c r="AT553" s="225">
        <f>IFERROR(VLOOKUP(Y553&amp;G553&amp;H553,※編集不可※選択項目!X:Y,2,FALSE),0)</f>
        <v>0</v>
      </c>
      <c r="AU553" s="224">
        <f t="shared" si="208"/>
        <v>0</v>
      </c>
      <c r="AV553" s="224">
        <f>IFERROR(INDEX(※編集不可※選択項目!$S$3:$S$51,MATCH(BQ553,※編集不可※選択項目!$T$3:$T$51,0)),0)</f>
        <v>0</v>
      </c>
      <c r="AW553" s="224" t="str">
        <f t="shared" si="215"/>
        <v/>
      </c>
      <c r="AX553" s="224" t="str">
        <f>IF(BR553=※編集不可※選択項目!$L$3,VLOOKUP('新規登録用（本体）'!U553,※編集不可※選択項目!$P$2:$S$13,4,TRUE),AY553)</f>
        <v/>
      </c>
      <c r="AY553" s="224" t="str">
        <f>IF(BR553=※編集不可※選択項目!$L$15,VLOOKUP('新規登録用（本体）'!U553,※編集不可※選択項目!$P$14:$S$25,4,TRUE),AZ553)</f>
        <v/>
      </c>
      <c r="AZ553" s="224" t="str">
        <f>IF(BR553=※編集不可※選択項目!$L$27,VLOOKUP('新規登録用（本体）'!U553,※編集不可※選択項目!$P$26:$S$41,4,TRUE),BA553)</f>
        <v/>
      </c>
      <c r="BA553" s="224" t="str">
        <f>IF(BR553=※編集不可※選択項目!$L$43,VLOOKUP('新規登録用（本体）'!U553,※編集不可※選択項目!$P$42:$S$46,4,TRUE),BB553)</f>
        <v/>
      </c>
      <c r="BB553" s="224" t="str">
        <f>IF(BR553=※編集不可※選択項目!$L$48,VLOOKUP('新規登録用（本体）'!U553,※編集不可※選択項目!$P$47:$S$51,4,TRUE),"")</f>
        <v/>
      </c>
      <c r="BC553" s="225">
        <f>IFERROR(VLOOKUP(Y553&amp;G553&amp;H553,※編集不可※選択項目!X:Y,2,FALSE),0)</f>
        <v>0</v>
      </c>
      <c r="BD553" s="225">
        <f t="shared" si="209"/>
        <v>0</v>
      </c>
      <c r="BE553" s="225"/>
      <c r="BF553" s="225"/>
      <c r="BG553" s="225"/>
      <c r="BH553" s="225" t="str">
        <f t="shared" si="216"/>
        <v/>
      </c>
      <c r="BI553" s="226">
        <f t="shared" si="217"/>
        <v>0</v>
      </c>
      <c r="BJ553" s="226">
        <f t="shared" si="218"/>
        <v>0</v>
      </c>
      <c r="BK553" s="262">
        <f t="shared" si="212"/>
        <v>0</v>
      </c>
      <c r="BL553" s="226">
        <f t="shared" si="201"/>
        <v>0</v>
      </c>
      <c r="BM553" s="226" t="str">
        <f t="shared" si="219"/>
        <v/>
      </c>
      <c r="BN553" s="227">
        <f t="shared" si="220"/>
        <v>0</v>
      </c>
      <c r="BO553" s="227">
        <f t="shared" si="202"/>
        <v>0</v>
      </c>
      <c r="BP553" s="208" t="str">
        <f t="shared" si="203"/>
        <v>＜従来枠＞0 ＜トップ性能枠＞0</v>
      </c>
      <c r="BQ553" s="208" t="str">
        <f>'新規登録用（本体）'!G553&amp;'新規登録用（本体）'!H553&amp;'新規登録用（本体）'!I553</f>
        <v/>
      </c>
      <c r="BR553" s="126" t="str">
        <f t="shared" si="221"/>
        <v/>
      </c>
      <c r="BS553" s="208" t="str">
        <f t="shared" si="222"/>
        <v/>
      </c>
      <c r="BT553" s="227">
        <f t="shared" si="210"/>
        <v>0</v>
      </c>
    </row>
    <row r="554" spans="1:72" s="208" customFormat="1" ht="25.35" customHeight="1" x14ac:dyDescent="0.2">
      <c r="A554" s="210">
        <f t="shared" si="204"/>
        <v>543</v>
      </c>
      <c r="B554" s="171" t="str">
        <f t="shared" si="200"/>
        <v/>
      </c>
      <c r="C554" s="44"/>
      <c r="D554" s="17" t="str">
        <f t="shared" si="205"/>
        <v/>
      </c>
      <c r="E554" s="17" t="str">
        <f t="shared" si="206"/>
        <v/>
      </c>
      <c r="F554" s="97"/>
      <c r="G554" s="16"/>
      <c r="H554" s="15"/>
      <c r="I554" s="17" t="str">
        <f>IF(OR(G554="",H554="",U554=""),"",IFERROR(VLOOKUP(G554&amp;H554&amp;U554,※編集不可※選択項目!$M$3:$R$51,5,FALSE),"該当なし"))</f>
        <v/>
      </c>
      <c r="J554" s="97"/>
      <c r="K554" s="15"/>
      <c r="L554" s="248"/>
      <c r="M554" s="15"/>
      <c r="N554" s="97"/>
      <c r="O554" s="97"/>
      <c r="P554" s="97"/>
      <c r="Q554" s="97"/>
      <c r="R554" s="97"/>
      <c r="S554" s="18" t="str">
        <f t="shared" si="213"/>
        <v/>
      </c>
      <c r="T554" s="15"/>
      <c r="U554" s="15"/>
      <c r="V554" s="15"/>
      <c r="W554" s="15"/>
      <c r="X554" s="15"/>
      <c r="Y554" s="15"/>
      <c r="Z554" s="16"/>
      <c r="AA554" s="16"/>
      <c r="AB554" s="101" t="str">
        <f>IF($C554&lt;&gt;"",※編集不可※選択項目!$J$2,"")</f>
        <v/>
      </c>
      <c r="AC554" s="23"/>
      <c r="AD554" s="97"/>
      <c r="AE554" s="99"/>
      <c r="AF554" s="201" t="str">
        <f t="shared" si="211"/>
        <v>-</v>
      </c>
      <c r="AG554" s="219"/>
      <c r="AH554" s="220"/>
      <c r="AI554" s="121" t="str">
        <f t="shared" si="207"/>
        <v/>
      </c>
      <c r="AJ554" s="221"/>
      <c r="AK554" s="222"/>
      <c r="AL554" s="223"/>
      <c r="AM554" s="224">
        <f>IFERROR(INDEX(※編集不可※選択項目!$R$3:$R$51,MATCH(BQ554,※編集不可※選択項目!$T$3:$T$51,0)),0)</f>
        <v>0</v>
      </c>
      <c r="AN554" s="224" t="str">
        <f t="shared" si="214"/>
        <v/>
      </c>
      <c r="AO554" s="224" t="str">
        <f>IF(BR554=※編集不可※選択項目!$L$3,VLOOKUP('新規登録用（本体）'!U554,※編集不可※選択項目!$P$2:$R$13,3,TRUE),AP554)</f>
        <v/>
      </c>
      <c r="AP554" s="224" t="str">
        <f>IF(BR554=※編集不可※選択項目!$L$15,VLOOKUP('新規登録用（本体）'!U554,※編集不可※選択項目!$P$14:$R$25,3,TRUE),AQ554)</f>
        <v/>
      </c>
      <c r="AQ554" s="224" t="str">
        <f>IF(BR554=※編集不可※選択項目!$L$27,VLOOKUP('新規登録用（本体）'!U554,※編集不可※選択項目!$P$26:$R$41,3,TRUE),AR554)</f>
        <v/>
      </c>
      <c r="AR554" s="224" t="str">
        <f>IF(BR554=※編集不可※選択項目!$L$43,VLOOKUP('新規登録用（本体）'!U554,※編集不可※選択項目!$P$42:$R$46,3,TRUE),AS554)</f>
        <v/>
      </c>
      <c r="AS554" s="224" t="str">
        <f>IF(BR554=※編集不可※選択項目!$L$48,VLOOKUP('新規登録用（本体）'!U554,※編集不可※選択項目!$P$47:$R$51,3,TRUE),"")</f>
        <v/>
      </c>
      <c r="AT554" s="225">
        <f>IFERROR(VLOOKUP(Y554&amp;G554&amp;H554,※編集不可※選択項目!X:Y,2,FALSE),0)</f>
        <v>0</v>
      </c>
      <c r="AU554" s="224">
        <f t="shared" si="208"/>
        <v>0</v>
      </c>
      <c r="AV554" s="224">
        <f>IFERROR(INDEX(※編集不可※選択項目!$S$3:$S$51,MATCH(BQ554,※編集不可※選択項目!$T$3:$T$51,0)),0)</f>
        <v>0</v>
      </c>
      <c r="AW554" s="224" t="str">
        <f t="shared" si="215"/>
        <v/>
      </c>
      <c r="AX554" s="224" t="str">
        <f>IF(BR554=※編集不可※選択項目!$L$3,VLOOKUP('新規登録用（本体）'!U554,※編集不可※選択項目!$P$2:$S$13,4,TRUE),AY554)</f>
        <v/>
      </c>
      <c r="AY554" s="224" t="str">
        <f>IF(BR554=※編集不可※選択項目!$L$15,VLOOKUP('新規登録用（本体）'!U554,※編集不可※選択項目!$P$14:$S$25,4,TRUE),AZ554)</f>
        <v/>
      </c>
      <c r="AZ554" s="224" t="str">
        <f>IF(BR554=※編集不可※選択項目!$L$27,VLOOKUP('新規登録用（本体）'!U554,※編集不可※選択項目!$P$26:$S$41,4,TRUE),BA554)</f>
        <v/>
      </c>
      <c r="BA554" s="224" t="str">
        <f>IF(BR554=※編集不可※選択項目!$L$43,VLOOKUP('新規登録用（本体）'!U554,※編集不可※選択項目!$P$42:$S$46,4,TRUE),BB554)</f>
        <v/>
      </c>
      <c r="BB554" s="224" t="str">
        <f>IF(BR554=※編集不可※選択項目!$L$48,VLOOKUP('新規登録用（本体）'!U554,※編集不可※選択項目!$P$47:$S$51,4,TRUE),"")</f>
        <v/>
      </c>
      <c r="BC554" s="225">
        <f>IFERROR(VLOOKUP(Y554&amp;G554&amp;H554,※編集不可※選択項目!X:Y,2,FALSE),0)</f>
        <v>0</v>
      </c>
      <c r="BD554" s="225">
        <f t="shared" si="209"/>
        <v>0</v>
      </c>
      <c r="BE554" s="225"/>
      <c r="BF554" s="225"/>
      <c r="BG554" s="225"/>
      <c r="BH554" s="225" t="str">
        <f t="shared" si="216"/>
        <v/>
      </c>
      <c r="BI554" s="226">
        <f t="shared" si="217"/>
        <v>0</v>
      </c>
      <c r="BJ554" s="226">
        <f t="shared" si="218"/>
        <v>0</v>
      </c>
      <c r="BK554" s="262">
        <f t="shared" si="212"/>
        <v>0</v>
      </c>
      <c r="BL554" s="226">
        <f t="shared" si="201"/>
        <v>0</v>
      </c>
      <c r="BM554" s="226" t="str">
        <f t="shared" si="219"/>
        <v/>
      </c>
      <c r="BN554" s="227">
        <f t="shared" si="220"/>
        <v>0</v>
      </c>
      <c r="BO554" s="227">
        <f t="shared" si="202"/>
        <v>0</v>
      </c>
      <c r="BP554" s="208" t="str">
        <f t="shared" si="203"/>
        <v>＜従来枠＞0 ＜トップ性能枠＞0</v>
      </c>
      <c r="BQ554" s="208" t="str">
        <f>'新規登録用（本体）'!G554&amp;'新規登録用（本体）'!H554&amp;'新規登録用（本体）'!I554</f>
        <v/>
      </c>
      <c r="BR554" s="126" t="str">
        <f t="shared" si="221"/>
        <v/>
      </c>
      <c r="BS554" s="208" t="str">
        <f t="shared" si="222"/>
        <v/>
      </c>
      <c r="BT554" s="227">
        <f t="shared" si="210"/>
        <v>0</v>
      </c>
    </row>
    <row r="555" spans="1:72" s="208" customFormat="1" ht="25.35" customHeight="1" x14ac:dyDescent="0.2">
      <c r="A555" s="210">
        <f t="shared" si="204"/>
        <v>544</v>
      </c>
      <c r="B555" s="171" t="str">
        <f t="shared" si="200"/>
        <v/>
      </c>
      <c r="C555" s="44"/>
      <c r="D555" s="17" t="str">
        <f t="shared" si="205"/>
        <v/>
      </c>
      <c r="E555" s="17" t="str">
        <f t="shared" si="206"/>
        <v/>
      </c>
      <c r="F555" s="97"/>
      <c r="G555" s="16"/>
      <c r="H555" s="15"/>
      <c r="I555" s="17" t="str">
        <f>IF(OR(G555="",H555="",U555=""),"",IFERROR(VLOOKUP(G555&amp;H555&amp;U555,※編集不可※選択項目!$M$3:$R$51,5,FALSE),"該当なし"))</f>
        <v/>
      </c>
      <c r="J555" s="97"/>
      <c r="K555" s="15"/>
      <c r="L555" s="248"/>
      <c r="M555" s="15"/>
      <c r="N555" s="97"/>
      <c r="O555" s="97"/>
      <c r="P555" s="97"/>
      <c r="Q555" s="97"/>
      <c r="R555" s="97"/>
      <c r="S555" s="18" t="str">
        <f t="shared" si="213"/>
        <v/>
      </c>
      <c r="T555" s="15"/>
      <c r="U555" s="15"/>
      <c r="V555" s="15"/>
      <c r="W555" s="15"/>
      <c r="X555" s="15"/>
      <c r="Y555" s="15"/>
      <c r="Z555" s="16"/>
      <c r="AA555" s="16"/>
      <c r="AB555" s="101" t="str">
        <f>IF($C555&lt;&gt;"",※編集不可※選択項目!$J$2,"")</f>
        <v/>
      </c>
      <c r="AC555" s="23"/>
      <c r="AD555" s="97"/>
      <c r="AE555" s="99"/>
      <c r="AF555" s="201" t="str">
        <f t="shared" si="211"/>
        <v>-</v>
      </c>
      <c r="AG555" s="219"/>
      <c r="AH555" s="220"/>
      <c r="AI555" s="121" t="str">
        <f t="shared" si="207"/>
        <v/>
      </c>
      <c r="AJ555" s="221"/>
      <c r="AK555" s="222"/>
      <c r="AL555" s="223"/>
      <c r="AM555" s="224">
        <f>IFERROR(INDEX(※編集不可※選択項目!$R$3:$R$51,MATCH(BQ555,※編集不可※選択項目!$T$3:$T$51,0)),0)</f>
        <v>0</v>
      </c>
      <c r="AN555" s="224" t="str">
        <f t="shared" si="214"/>
        <v/>
      </c>
      <c r="AO555" s="224" t="str">
        <f>IF(BR555=※編集不可※選択項目!$L$3,VLOOKUP('新規登録用（本体）'!U555,※編集不可※選択項目!$P$2:$R$13,3,TRUE),AP555)</f>
        <v/>
      </c>
      <c r="AP555" s="224" t="str">
        <f>IF(BR555=※編集不可※選択項目!$L$15,VLOOKUP('新規登録用（本体）'!U555,※編集不可※選択項目!$P$14:$R$25,3,TRUE),AQ555)</f>
        <v/>
      </c>
      <c r="AQ555" s="224" t="str">
        <f>IF(BR555=※編集不可※選択項目!$L$27,VLOOKUP('新規登録用（本体）'!U555,※編集不可※選択項目!$P$26:$R$41,3,TRUE),AR555)</f>
        <v/>
      </c>
      <c r="AR555" s="224" t="str">
        <f>IF(BR555=※編集不可※選択項目!$L$43,VLOOKUP('新規登録用（本体）'!U555,※編集不可※選択項目!$P$42:$R$46,3,TRUE),AS555)</f>
        <v/>
      </c>
      <c r="AS555" s="224" t="str">
        <f>IF(BR555=※編集不可※選択項目!$L$48,VLOOKUP('新規登録用（本体）'!U555,※編集不可※選択項目!$P$47:$R$51,3,TRUE),"")</f>
        <v/>
      </c>
      <c r="AT555" s="225">
        <f>IFERROR(VLOOKUP(Y555&amp;G555&amp;H555,※編集不可※選択項目!X:Y,2,FALSE),0)</f>
        <v>0</v>
      </c>
      <c r="AU555" s="224">
        <f t="shared" si="208"/>
        <v>0</v>
      </c>
      <c r="AV555" s="224">
        <f>IFERROR(INDEX(※編集不可※選択項目!$S$3:$S$51,MATCH(BQ555,※編集不可※選択項目!$T$3:$T$51,0)),0)</f>
        <v>0</v>
      </c>
      <c r="AW555" s="224" t="str">
        <f t="shared" si="215"/>
        <v/>
      </c>
      <c r="AX555" s="224" t="str">
        <f>IF(BR555=※編集不可※選択項目!$L$3,VLOOKUP('新規登録用（本体）'!U555,※編集不可※選択項目!$P$2:$S$13,4,TRUE),AY555)</f>
        <v/>
      </c>
      <c r="AY555" s="224" t="str">
        <f>IF(BR555=※編集不可※選択項目!$L$15,VLOOKUP('新規登録用（本体）'!U555,※編集不可※選択項目!$P$14:$S$25,4,TRUE),AZ555)</f>
        <v/>
      </c>
      <c r="AZ555" s="224" t="str">
        <f>IF(BR555=※編集不可※選択項目!$L$27,VLOOKUP('新規登録用（本体）'!U555,※編集不可※選択項目!$P$26:$S$41,4,TRUE),BA555)</f>
        <v/>
      </c>
      <c r="BA555" s="224" t="str">
        <f>IF(BR555=※編集不可※選択項目!$L$43,VLOOKUP('新規登録用（本体）'!U555,※編集不可※選択項目!$P$42:$S$46,4,TRUE),BB555)</f>
        <v/>
      </c>
      <c r="BB555" s="224" t="str">
        <f>IF(BR555=※編集不可※選択項目!$L$48,VLOOKUP('新規登録用（本体）'!U555,※編集不可※選択項目!$P$47:$S$51,4,TRUE),"")</f>
        <v/>
      </c>
      <c r="BC555" s="225">
        <f>IFERROR(VLOOKUP(Y555&amp;G555&amp;H555,※編集不可※選択項目!X:Y,2,FALSE),0)</f>
        <v>0</v>
      </c>
      <c r="BD555" s="225">
        <f t="shared" si="209"/>
        <v>0</v>
      </c>
      <c r="BE555" s="225"/>
      <c r="BF555" s="225"/>
      <c r="BG555" s="225"/>
      <c r="BH555" s="225" t="str">
        <f t="shared" si="216"/>
        <v/>
      </c>
      <c r="BI555" s="226">
        <f t="shared" si="217"/>
        <v>0</v>
      </c>
      <c r="BJ555" s="226">
        <f t="shared" si="218"/>
        <v>0</v>
      </c>
      <c r="BK555" s="262">
        <f t="shared" si="212"/>
        <v>0</v>
      </c>
      <c r="BL555" s="226">
        <f t="shared" si="201"/>
        <v>0</v>
      </c>
      <c r="BM555" s="226" t="str">
        <f t="shared" si="219"/>
        <v/>
      </c>
      <c r="BN555" s="227">
        <f t="shared" si="220"/>
        <v>0</v>
      </c>
      <c r="BO555" s="227">
        <f t="shared" si="202"/>
        <v>0</v>
      </c>
      <c r="BP555" s="208" t="str">
        <f t="shared" si="203"/>
        <v>＜従来枠＞0 ＜トップ性能枠＞0</v>
      </c>
      <c r="BQ555" s="208" t="str">
        <f>'新規登録用（本体）'!G555&amp;'新規登録用（本体）'!H555&amp;'新規登録用（本体）'!I555</f>
        <v/>
      </c>
      <c r="BR555" s="126" t="str">
        <f t="shared" si="221"/>
        <v/>
      </c>
      <c r="BS555" s="208" t="str">
        <f t="shared" si="222"/>
        <v/>
      </c>
      <c r="BT555" s="227">
        <f t="shared" si="210"/>
        <v>0</v>
      </c>
    </row>
    <row r="556" spans="1:72" s="208" customFormat="1" ht="25.35" customHeight="1" x14ac:dyDescent="0.2">
      <c r="A556" s="210">
        <f t="shared" si="204"/>
        <v>545</v>
      </c>
      <c r="B556" s="171" t="str">
        <f t="shared" si="200"/>
        <v/>
      </c>
      <c r="C556" s="44"/>
      <c r="D556" s="17" t="str">
        <f t="shared" si="205"/>
        <v/>
      </c>
      <c r="E556" s="17" t="str">
        <f t="shared" si="206"/>
        <v/>
      </c>
      <c r="F556" s="97"/>
      <c r="G556" s="16"/>
      <c r="H556" s="15"/>
      <c r="I556" s="17" t="str">
        <f>IF(OR(G556="",H556="",U556=""),"",IFERROR(VLOOKUP(G556&amp;H556&amp;U556,※編集不可※選択項目!$M$3:$R$51,5,FALSE),"該当なし"))</f>
        <v/>
      </c>
      <c r="J556" s="97"/>
      <c r="K556" s="15"/>
      <c r="L556" s="248"/>
      <c r="M556" s="15"/>
      <c r="N556" s="97"/>
      <c r="O556" s="97"/>
      <c r="P556" s="97"/>
      <c r="Q556" s="97"/>
      <c r="R556" s="97"/>
      <c r="S556" s="18" t="str">
        <f t="shared" si="213"/>
        <v/>
      </c>
      <c r="T556" s="15"/>
      <c r="U556" s="15"/>
      <c r="V556" s="15"/>
      <c r="W556" s="15"/>
      <c r="X556" s="15"/>
      <c r="Y556" s="15"/>
      <c r="Z556" s="16"/>
      <c r="AA556" s="16"/>
      <c r="AB556" s="101" t="str">
        <f>IF($C556&lt;&gt;"",※編集不可※選択項目!$J$2,"")</f>
        <v/>
      </c>
      <c r="AC556" s="23"/>
      <c r="AD556" s="97"/>
      <c r="AE556" s="99"/>
      <c r="AF556" s="201" t="str">
        <f t="shared" si="211"/>
        <v>-</v>
      </c>
      <c r="AG556" s="219"/>
      <c r="AH556" s="220"/>
      <c r="AI556" s="121" t="str">
        <f t="shared" si="207"/>
        <v/>
      </c>
      <c r="AJ556" s="221"/>
      <c r="AK556" s="222"/>
      <c r="AL556" s="223"/>
      <c r="AM556" s="224">
        <f>IFERROR(INDEX(※編集不可※選択項目!$R$3:$R$51,MATCH(BQ556,※編集不可※選択項目!$T$3:$T$51,0)),0)</f>
        <v>0</v>
      </c>
      <c r="AN556" s="224" t="str">
        <f t="shared" si="214"/>
        <v/>
      </c>
      <c r="AO556" s="224" t="str">
        <f>IF(BR556=※編集不可※選択項目!$L$3,VLOOKUP('新規登録用（本体）'!U556,※編集不可※選択項目!$P$2:$R$13,3,TRUE),AP556)</f>
        <v/>
      </c>
      <c r="AP556" s="224" t="str">
        <f>IF(BR556=※編集不可※選択項目!$L$15,VLOOKUP('新規登録用（本体）'!U556,※編集不可※選択項目!$P$14:$R$25,3,TRUE),AQ556)</f>
        <v/>
      </c>
      <c r="AQ556" s="224" t="str">
        <f>IF(BR556=※編集不可※選択項目!$L$27,VLOOKUP('新規登録用（本体）'!U556,※編集不可※選択項目!$P$26:$R$41,3,TRUE),AR556)</f>
        <v/>
      </c>
      <c r="AR556" s="224" t="str">
        <f>IF(BR556=※編集不可※選択項目!$L$43,VLOOKUP('新規登録用（本体）'!U556,※編集不可※選択項目!$P$42:$R$46,3,TRUE),AS556)</f>
        <v/>
      </c>
      <c r="AS556" s="224" t="str">
        <f>IF(BR556=※編集不可※選択項目!$L$48,VLOOKUP('新規登録用（本体）'!U556,※編集不可※選択項目!$P$47:$R$51,3,TRUE),"")</f>
        <v/>
      </c>
      <c r="AT556" s="225">
        <f>IFERROR(VLOOKUP(Y556&amp;G556&amp;H556,※編集不可※選択項目!X:Y,2,FALSE),0)</f>
        <v>0</v>
      </c>
      <c r="AU556" s="224">
        <f t="shared" si="208"/>
        <v>0</v>
      </c>
      <c r="AV556" s="224">
        <f>IFERROR(INDEX(※編集不可※選択項目!$S$3:$S$51,MATCH(BQ556,※編集不可※選択項目!$T$3:$T$51,0)),0)</f>
        <v>0</v>
      </c>
      <c r="AW556" s="224" t="str">
        <f t="shared" si="215"/>
        <v/>
      </c>
      <c r="AX556" s="224" t="str">
        <f>IF(BR556=※編集不可※選択項目!$L$3,VLOOKUP('新規登録用（本体）'!U556,※編集不可※選択項目!$P$2:$S$13,4,TRUE),AY556)</f>
        <v/>
      </c>
      <c r="AY556" s="224" t="str">
        <f>IF(BR556=※編集不可※選択項目!$L$15,VLOOKUP('新規登録用（本体）'!U556,※編集不可※選択項目!$P$14:$S$25,4,TRUE),AZ556)</f>
        <v/>
      </c>
      <c r="AZ556" s="224" t="str">
        <f>IF(BR556=※編集不可※選択項目!$L$27,VLOOKUP('新規登録用（本体）'!U556,※編集不可※選択項目!$P$26:$S$41,4,TRUE),BA556)</f>
        <v/>
      </c>
      <c r="BA556" s="224" t="str">
        <f>IF(BR556=※編集不可※選択項目!$L$43,VLOOKUP('新規登録用（本体）'!U556,※編集不可※選択項目!$P$42:$S$46,4,TRUE),BB556)</f>
        <v/>
      </c>
      <c r="BB556" s="224" t="str">
        <f>IF(BR556=※編集不可※選択項目!$L$48,VLOOKUP('新規登録用（本体）'!U556,※編集不可※選択項目!$P$47:$S$51,4,TRUE),"")</f>
        <v/>
      </c>
      <c r="BC556" s="225">
        <f>IFERROR(VLOOKUP(Y556&amp;G556&amp;H556,※編集不可※選択項目!X:Y,2,FALSE),0)</f>
        <v>0</v>
      </c>
      <c r="BD556" s="225">
        <f t="shared" si="209"/>
        <v>0</v>
      </c>
      <c r="BE556" s="225"/>
      <c r="BF556" s="225"/>
      <c r="BG556" s="225"/>
      <c r="BH556" s="225" t="str">
        <f t="shared" si="216"/>
        <v/>
      </c>
      <c r="BI556" s="226">
        <f t="shared" si="217"/>
        <v>0</v>
      </c>
      <c r="BJ556" s="226">
        <f t="shared" si="218"/>
        <v>0</v>
      </c>
      <c r="BK556" s="262">
        <f t="shared" si="212"/>
        <v>0</v>
      </c>
      <c r="BL556" s="226">
        <f t="shared" si="201"/>
        <v>0</v>
      </c>
      <c r="BM556" s="226" t="str">
        <f t="shared" si="219"/>
        <v/>
      </c>
      <c r="BN556" s="227">
        <f t="shared" si="220"/>
        <v>0</v>
      </c>
      <c r="BO556" s="227">
        <f t="shared" si="202"/>
        <v>0</v>
      </c>
      <c r="BP556" s="208" t="str">
        <f t="shared" si="203"/>
        <v>＜従来枠＞0 ＜トップ性能枠＞0</v>
      </c>
      <c r="BQ556" s="208" t="str">
        <f>'新規登録用（本体）'!G556&amp;'新規登録用（本体）'!H556&amp;'新規登録用（本体）'!I556</f>
        <v/>
      </c>
      <c r="BR556" s="126" t="str">
        <f t="shared" si="221"/>
        <v/>
      </c>
      <c r="BS556" s="208" t="str">
        <f t="shared" si="222"/>
        <v/>
      </c>
      <c r="BT556" s="227">
        <f t="shared" si="210"/>
        <v>0</v>
      </c>
    </row>
    <row r="557" spans="1:72" s="208" customFormat="1" ht="25.35" customHeight="1" x14ac:dyDescent="0.2">
      <c r="A557" s="210">
        <f t="shared" si="204"/>
        <v>546</v>
      </c>
      <c r="B557" s="171" t="str">
        <f t="shared" si="200"/>
        <v/>
      </c>
      <c r="C557" s="44"/>
      <c r="D557" s="17" t="str">
        <f t="shared" si="205"/>
        <v/>
      </c>
      <c r="E557" s="17" t="str">
        <f t="shared" si="206"/>
        <v/>
      </c>
      <c r="F557" s="97"/>
      <c r="G557" s="16"/>
      <c r="H557" s="15"/>
      <c r="I557" s="17" t="str">
        <f>IF(OR(G557="",H557="",U557=""),"",IFERROR(VLOOKUP(G557&amp;H557&amp;U557,※編集不可※選択項目!$M$3:$R$51,5,FALSE),"該当なし"))</f>
        <v/>
      </c>
      <c r="J557" s="97"/>
      <c r="K557" s="15"/>
      <c r="L557" s="248"/>
      <c r="M557" s="15"/>
      <c r="N557" s="97"/>
      <c r="O557" s="97"/>
      <c r="P557" s="97"/>
      <c r="Q557" s="97"/>
      <c r="R557" s="97"/>
      <c r="S557" s="18" t="str">
        <f t="shared" si="213"/>
        <v/>
      </c>
      <c r="T557" s="15"/>
      <c r="U557" s="15"/>
      <c r="V557" s="15"/>
      <c r="W557" s="15"/>
      <c r="X557" s="15"/>
      <c r="Y557" s="15"/>
      <c r="Z557" s="16"/>
      <c r="AA557" s="16"/>
      <c r="AB557" s="101" t="str">
        <f>IF($C557&lt;&gt;"",※編集不可※選択項目!$J$2,"")</f>
        <v/>
      </c>
      <c r="AC557" s="23"/>
      <c r="AD557" s="97"/>
      <c r="AE557" s="99"/>
      <c r="AF557" s="201" t="str">
        <f t="shared" si="211"/>
        <v>-</v>
      </c>
      <c r="AG557" s="219"/>
      <c r="AH557" s="220"/>
      <c r="AI557" s="121" t="str">
        <f t="shared" si="207"/>
        <v/>
      </c>
      <c r="AJ557" s="221"/>
      <c r="AK557" s="222"/>
      <c r="AL557" s="223"/>
      <c r="AM557" s="224">
        <f>IFERROR(INDEX(※編集不可※選択項目!$R$3:$R$51,MATCH(BQ557,※編集不可※選択項目!$T$3:$T$51,0)),0)</f>
        <v>0</v>
      </c>
      <c r="AN557" s="224" t="str">
        <f t="shared" si="214"/>
        <v/>
      </c>
      <c r="AO557" s="224" t="str">
        <f>IF(BR557=※編集不可※選択項目!$L$3,VLOOKUP('新規登録用（本体）'!U557,※編集不可※選択項目!$P$2:$R$13,3,TRUE),AP557)</f>
        <v/>
      </c>
      <c r="AP557" s="224" t="str">
        <f>IF(BR557=※編集不可※選択項目!$L$15,VLOOKUP('新規登録用（本体）'!U557,※編集不可※選択項目!$P$14:$R$25,3,TRUE),AQ557)</f>
        <v/>
      </c>
      <c r="AQ557" s="224" t="str">
        <f>IF(BR557=※編集不可※選択項目!$L$27,VLOOKUP('新規登録用（本体）'!U557,※編集不可※選択項目!$P$26:$R$41,3,TRUE),AR557)</f>
        <v/>
      </c>
      <c r="AR557" s="224" t="str">
        <f>IF(BR557=※編集不可※選択項目!$L$43,VLOOKUP('新規登録用（本体）'!U557,※編集不可※選択項目!$P$42:$R$46,3,TRUE),AS557)</f>
        <v/>
      </c>
      <c r="AS557" s="224" t="str">
        <f>IF(BR557=※編集不可※選択項目!$L$48,VLOOKUP('新規登録用（本体）'!U557,※編集不可※選択項目!$P$47:$R$51,3,TRUE),"")</f>
        <v/>
      </c>
      <c r="AT557" s="225">
        <f>IFERROR(VLOOKUP(Y557&amp;G557&amp;H557,※編集不可※選択項目!X:Y,2,FALSE),0)</f>
        <v>0</v>
      </c>
      <c r="AU557" s="224">
        <f t="shared" si="208"/>
        <v>0</v>
      </c>
      <c r="AV557" s="224">
        <f>IFERROR(INDEX(※編集不可※選択項目!$S$3:$S$51,MATCH(BQ557,※編集不可※選択項目!$T$3:$T$51,0)),0)</f>
        <v>0</v>
      </c>
      <c r="AW557" s="224" t="str">
        <f t="shared" si="215"/>
        <v/>
      </c>
      <c r="AX557" s="224" t="str">
        <f>IF(BR557=※編集不可※選択項目!$L$3,VLOOKUP('新規登録用（本体）'!U557,※編集不可※選択項目!$P$2:$S$13,4,TRUE),AY557)</f>
        <v/>
      </c>
      <c r="AY557" s="224" t="str">
        <f>IF(BR557=※編集不可※選択項目!$L$15,VLOOKUP('新規登録用（本体）'!U557,※編集不可※選択項目!$P$14:$S$25,4,TRUE),AZ557)</f>
        <v/>
      </c>
      <c r="AZ557" s="224" t="str">
        <f>IF(BR557=※編集不可※選択項目!$L$27,VLOOKUP('新規登録用（本体）'!U557,※編集不可※選択項目!$P$26:$S$41,4,TRUE),BA557)</f>
        <v/>
      </c>
      <c r="BA557" s="224" t="str">
        <f>IF(BR557=※編集不可※選択項目!$L$43,VLOOKUP('新規登録用（本体）'!U557,※編集不可※選択項目!$P$42:$S$46,4,TRUE),BB557)</f>
        <v/>
      </c>
      <c r="BB557" s="224" t="str">
        <f>IF(BR557=※編集不可※選択項目!$L$48,VLOOKUP('新規登録用（本体）'!U557,※編集不可※選択項目!$P$47:$S$51,4,TRUE),"")</f>
        <v/>
      </c>
      <c r="BC557" s="225">
        <f>IFERROR(VLOOKUP(Y557&amp;G557&amp;H557,※編集不可※選択項目!X:Y,2,FALSE),0)</f>
        <v>0</v>
      </c>
      <c r="BD557" s="225">
        <f t="shared" si="209"/>
        <v>0</v>
      </c>
      <c r="BE557" s="225"/>
      <c r="BF557" s="225"/>
      <c r="BG557" s="225"/>
      <c r="BH557" s="225" t="str">
        <f t="shared" si="216"/>
        <v/>
      </c>
      <c r="BI557" s="226">
        <f t="shared" si="217"/>
        <v>0</v>
      </c>
      <c r="BJ557" s="226">
        <f t="shared" si="218"/>
        <v>0</v>
      </c>
      <c r="BK557" s="262">
        <f t="shared" si="212"/>
        <v>0</v>
      </c>
      <c r="BL557" s="226">
        <f t="shared" si="201"/>
        <v>0</v>
      </c>
      <c r="BM557" s="226" t="str">
        <f t="shared" si="219"/>
        <v/>
      </c>
      <c r="BN557" s="227">
        <f t="shared" si="220"/>
        <v>0</v>
      </c>
      <c r="BO557" s="227">
        <f t="shared" si="202"/>
        <v>0</v>
      </c>
      <c r="BP557" s="208" t="str">
        <f t="shared" si="203"/>
        <v>＜従来枠＞0 ＜トップ性能枠＞0</v>
      </c>
      <c r="BQ557" s="208" t="str">
        <f>'新規登録用（本体）'!G557&amp;'新規登録用（本体）'!H557&amp;'新規登録用（本体）'!I557</f>
        <v/>
      </c>
      <c r="BR557" s="126" t="str">
        <f t="shared" si="221"/>
        <v/>
      </c>
      <c r="BS557" s="208" t="str">
        <f t="shared" si="222"/>
        <v/>
      </c>
      <c r="BT557" s="227">
        <f t="shared" si="210"/>
        <v>0</v>
      </c>
    </row>
    <row r="558" spans="1:72" s="208" customFormat="1" ht="25.35" customHeight="1" x14ac:dyDescent="0.2">
      <c r="A558" s="210">
        <f t="shared" si="204"/>
        <v>547</v>
      </c>
      <c r="B558" s="171" t="str">
        <f t="shared" si="200"/>
        <v/>
      </c>
      <c r="C558" s="44"/>
      <c r="D558" s="17" t="str">
        <f t="shared" si="205"/>
        <v/>
      </c>
      <c r="E558" s="17" t="str">
        <f t="shared" si="206"/>
        <v/>
      </c>
      <c r="F558" s="97"/>
      <c r="G558" s="16"/>
      <c r="H558" s="15"/>
      <c r="I558" s="17" t="str">
        <f>IF(OR(G558="",H558="",U558=""),"",IFERROR(VLOOKUP(G558&amp;H558&amp;U558,※編集不可※選択項目!$M$3:$R$51,5,FALSE),"該当なし"))</f>
        <v/>
      </c>
      <c r="J558" s="97"/>
      <c r="K558" s="15"/>
      <c r="L558" s="248"/>
      <c r="M558" s="15"/>
      <c r="N558" s="97"/>
      <c r="O558" s="97"/>
      <c r="P558" s="97"/>
      <c r="Q558" s="97"/>
      <c r="R558" s="97"/>
      <c r="S558" s="18" t="str">
        <f t="shared" si="213"/>
        <v/>
      </c>
      <c r="T558" s="15"/>
      <c r="U558" s="15"/>
      <c r="V558" s="15"/>
      <c r="W558" s="15"/>
      <c r="X558" s="15"/>
      <c r="Y558" s="15"/>
      <c r="Z558" s="16"/>
      <c r="AA558" s="16"/>
      <c r="AB558" s="101" t="str">
        <f>IF($C558&lt;&gt;"",※編集不可※選択項目!$J$2,"")</f>
        <v/>
      </c>
      <c r="AC558" s="23"/>
      <c r="AD558" s="97"/>
      <c r="AE558" s="99"/>
      <c r="AF558" s="201" t="str">
        <f t="shared" si="211"/>
        <v>-</v>
      </c>
      <c r="AG558" s="219"/>
      <c r="AH558" s="220"/>
      <c r="AI558" s="121" t="str">
        <f t="shared" si="207"/>
        <v/>
      </c>
      <c r="AJ558" s="221"/>
      <c r="AK558" s="222"/>
      <c r="AL558" s="223"/>
      <c r="AM558" s="224">
        <f>IFERROR(INDEX(※編集不可※選択項目!$R$3:$R$51,MATCH(BQ558,※編集不可※選択項目!$T$3:$T$51,0)),0)</f>
        <v>0</v>
      </c>
      <c r="AN558" s="224" t="str">
        <f t="shared" si="214"/>
        <v/>
      </c>
      <c r="AO558" s="224" t="str">
        <f>IF(BR558=※編集不可※選択項目!$L$3,VLOOKUP('新規登録用（本体）'!U558,※編集不可※選択項目!$P$2:$R$13,3,TRUE),AP558)</f>
        <v/>
      </c>
      <c r="AP558" s="224" t="str">
        <f>IF(BR558=※編集不可※選択項目!$L$15,VLOOKUP('新規登録用（本体）'!U558,※編集不可※選択項目!$P$14:$R$25,3,TRUE),AQ558)</f>
        <v/>
      </c>
      <c r="AQ558" s="224" t="str">
        <f>IF(BR558=※編集不可※選択項目!$L$27,VLOOKUP('新規登録用（本体）'!U558,※編集不可※選択項目!$P$26:$R$41,3,TRUE),AR558)</f>
        <v/>
      </c>
      <c r="AR558" s="224" t="str">
        <f>IF(BR558=※編集不可※選択項目!$L$43,VLOOKUP('新規登録用（本体）'!U558,※編集不可※選択項目!$P$42:$R$46,3,TRUE),AS558)</f>
        <v/>
      </c>
      <c r="AS558" s="224" t="str">
        <f>IF(BR558=※編集不可※選択項目!$L$48,VLOOKUP('新規登録用（本体）'!U558,※編集不可※選択項目!$P$47:$R$51,3,TRUE),"")</f>
        <v/>
      </c>
      <c r="AT558" s="225">
        <f>IFERROR(VLOOKUP(Y558&amp;G558&amp;H558,※編集不可※選択項目!X:Y,2,FALSE),0)</f>
        <v>0</v>
      </c>
      <c r="AU558" s="224">
        <f t="shared" si="208"/>
        <v>0</v>
      </c>
      <c r="AV558" s="224">
        <f>IFERROR(INDEX(※編集不可※選択項目!$S$3:$S$51,MATCH(BQ558,※編集不可※選択項目!$T$3:$T$51,0)),0)</f>
        <v>0</v>
      </c>
      <c r="AW558" s="224" t="str">
        <f t="shared" si="215"/>
        <v/>
      </c>
      <c r="AX558" s="224" t="str">
        <f>IF(BR558=※編集不可※選択項目!$L$3,VLOOKUP('新規登録用（本体）'!U558,※編集不可※選択項目!$P$2:$S$13,4,TRUE),AY558)</f>
        <v/>
      </c>
      <c r="AY558" s="224" t="str">
        <f>IF(BR558=※編集不可※選択項目!$L$15,VLOOKUP('新規登録用（本体）'!U558,※編集不可※選択項目!$P$14:$S$25,4,TRUE),AZ558)</f>
        <v/>
      </c>
      <c r="AZ558" s="224" t="str">
        <f>IF(BR558=※編集不可※選択項目!$L$27,VLOOKUP('新規登録用（本体）'!U558,※編集不可※選択項目!$P$26:$S$41,4,TRUE),BA558)</f>
        <v/>
      </c>
      <c r="BA558" s="224" t="str">
        <f>IF(BR558=※編集不可※選択項目!$L$43,VLOOKUP('新規登録用（本体）'!U558,※編集不可※選択項目!$P$42:$S$46,4,TRUE),BB558)</f>
        <v/>
      </c>
      <c r="BB558" s="224" t="str">
        <f>IF(BR558=※編集不可※選択項目!$L$48,VLOOKUP('新規登録用（本体）'!U558,※編集不可※選択項目!$P$47:$S$51,4,TRUE),"")</f>
        <v/>
      </c>
      <c r="BC558" s="225">
        <f>IFERROR(VLOOKUP(Y558&amp;G558&amp;H558,※編集不可※選択項目!X:Y,2,FALSE),0)</f>
        <v>0</v>
      </c>
      <c r="BD558" s="225">
        <f t="shared" si="209"/>
        <v>0</v>
      </c>
      <c r="BE558" s="225"/>
      <c r="BF558" s="225"/>
      <c r="BG558" s="225"/>
      <c r="BH558" s="225" t="str">
        <f t="shared" si="216"/>
        <v/>
      </c>
      <c r="BI558" s="226">
        <f t="shared" si="217"/>
        <v>0</v>
      </c>
      <c r="BJ558" s="226">
        <f t="shared" si="218"/>
        <v>0</v>
      </c>
      <c r="BK558" s="262">
        <f t="shared" si="212"/>
        <v>0</v>
      </c>
      <c r="BL558" s="226">
        <f t="shared" si="201"/>
        <v>0</v>
      </c>
      <c r="BM558" s="226" t="str">
        <f t="shared" si="219"/>
        <v/>
      </c>
      <c r="BN558" s="227">
        <f t="shared" si="220"/>
        <v>0</v>
      </c>
      <c r="BO558" s="227">
        <f t="shared" si="202"/>
        <v>0</v>
      </c>
      <c r="BP558" s="208" t="str">
        <f t="shared" si="203"/>
        <v>＜従来枠＞0 ＜トップ性能枠＞0</v>
      </c>
      <c r="BQ558" s="208" t="str">
        <f>'新規登録用（本体）'!G558&amp;'新規登録用（本体）'!H558&amp;'新規登録用（本体）'!I558</f>
        <v/>
      </c>
      <c r="BR558" s="126" t="str">
        <f t="shared" si="221"/>
        <v/>
      </c>
      <c r="BS558" s="208" t="str">
        <f t="shared" si="222"/>
        <v/>
      </c>
      <c r="BT558" s="227">
        <f t="shared" si="210"/>
        <v>0</v>
      </c>
    </row>
    <row r="559" spans="1:72" s="208" customFormat="1" ht="25.35" customHeight="1" x14ac:dyDescent="0.2">
      <c r="A559" s="210">
        <f t="shared" si="204"/>
        <v>548</v>
      </c>
      <c r="B559" s="171" t="str">
        <f t="shared" si="200"/>
        <v/>
      </c>
      <c r="C559" s="44"/>
      <c r="D559" s="17" t="str">
        <f t="shared" si="205"/>
        <v/>
      </c>
      <c r="E559" s="17" t="str">
        <f t="shared" si="206"/>
        <v/>
      </c>
      <c r="F559" s="97"/>
      <c r="G559" s="16"/>
      <c r="H559" s="15"/>
      <c r="I559" s="17" t="str">
        <f>IF(OR(G559="",H559="",U559=""),"",IFERROR(VLOOKUP(G559&amp;H559&amp;U559,※編集不可※選択項目!$M$3:$R$51,5,FALSE),"該当なし"))</f>
        <v/>
      </c>
      <c r="J559" s="97"/>
      <c r="K559" s="15"/>
      <c r="L559" s="248"/>
      <c r="M559" s="15"/>
      <c r="N559" s="97"/>
      <c r="O559" s="97"/>
      <c r="P559" s="97"/>
      <c r="Q559" s="97"/>
      <c r="R559" s="97"/>
      <c r="S559" s="18" t="str">
        <f t="shared" si="213"/>
        <v/>
      </c>
      <c r="T559" s="15"/>
      <c r="U559" s="15"/>
      <c r="V559" s="15"/>
      <c r="W559" s="15"/>
      <c r="X559" s="15"/>
      <c r="Y559" s="15"/>
      <c r="Z559" s="16"/>
      <c r="AA559" s="16"/>
      <c r="AB559" s="101" t="str">
        <f>IF($C559&lt;&gt;"",※編集不可※選択項目!$J$2,"")</f>
        <v/>
      </c>
      <c r="AC559" s="23"/>
      <c r="AD559" s="97"/>
      <c r="AE559" s="99"/>
      <c r="AF559" s="201" t="str">
        <f t="shared" si="211"/>
        <v>-</v>
      </c>
      <c r="AG559" s="219"/>
      <c r="AH559" s="220"/>
      <c r="AI559" s="121" t="str">
        <f t="shared" si="207"/>
        <v/>
      </c>
      <c r="AJ559" s="221"/>
      <c r="AK559" s="222"/>
      <c r="AL559" s="223"/>
      <c r="AM559" s="224">
        <f>IFERROR(INDEX(※編集不可※選択項目!$R$3:$R$51,MATCH(BQ559,※編集不可※選択項目!$T$3:$T$51,0)),0)</f>
        <v>0</v>
      </c>
      <c r="AN559" s="224" t="str">
        <f t="shared" si="214"/>
        <v/>
      </c>
      <c r="AO559" s="224" t="str">
        <f>IF(BR559=※編集不可※選択項目!$L$3,VLOOKUP('新規登録用（本体）'!U559,※編集不可※選択項目!$P$2:$R$13,3,TRUE),AP559)</f>
        <v/>
      </c>
      <c r="AP559" s="224" t="str">
        <f>IF(BR559=※編集不可※選択項目!$L$15,VLOOKUP('新規登録用（本体）'!U559,※編集不可※選択項目!$P$14:$R$25,3,TRUE),AQ559)</f>
        <v/>
      </c>
      <c r="AQ559" s="224" t="str">
        <f>IF(BR559=※編集不可※選択項目!$L$27,VLOOKUP('新規登録用（本体）'!U559,※編集不可※選択項目!$P$26:$R$41,3,TRUE),AR559)</f>
        <v/>
      </c>
      <c r="AR559" s="224" t="str">
        <f>IF(BR559=※編集不可※選択項目!$L$43,VLOOKUP('新規登録用（本体）'!U559,※編集不可※選択項目!$P$42:$R$46,3,TRUE),AS559)</f>
        <v/>
      </c>
      <c r="AS559" s="224" t="str">
        <f>IF(BR559=※編集不可※選択項目!$L$48,VLOOKUP('新規登録用（本体）'!U559,※編集不可※選択項目!$P$47:$R$51,3,TRUE),"")</f>
        <v/>
      </c>
      <c r="AT559" s="225">
        <f>IFERROR(VLOOKUP(Y559&amp;G559&amp;H559,※編集不可※選択項目!X:Y,2,FALSE),0)</f>
        <v>0</v>
      </c>
      <c r="AU559" s="224">
        <f t="shared" si="208"/>
        <v>0</v>
      </c>
      <c r="AV559" s="224">
        <f>IFERROR(INDEX(※編集不可※選択項目!$S$3:$S$51,MATCH(BQ559,※編集不可※選択項目!$T$3:$T$51,0)),0)</f>
        <v>0</v>
      </c>
      <c r="AW559" s="224" t="str">
        <f t="shared" si="215"/>
        <v/>
      </c>
      <c r="AX559" s="224" t="str">
        <f>IF(BR559=※編集不可※選択項目!$L$3,VLOOKUP('新規登録用（本体）'!U559,※編集不可※選択項目!$P$2:$S$13,4,TRUE),AY559)</f>
        <v/>
      </c>
      <c r="AY559" s="224" t="str">
        <f>IF(BR559=※編集不可※選択項目!$L$15,VLOOKUP('新規登録用（本体）'!U559,※編集不可※選択項目!$P$14:$S$25,4,TRUE),AZ559)</f>
        <v/>
      </c>
      <c r="AZ559" s="224" t="str">
        <f>IF(BR559=※編集不可※選択項目!$L$27,VLOOKUP('新規登録用（本体）'!U559,※編集不可※選択項目!$P$26:$S$41,4,TRUE),BA559)</f>
        <v/>
      </c>
      <c r="BA559" s="224" t="str">
        <f>IF(BR559=※編集不可※選択項目!$L$43,VLOOKUP('新規登録用（本体）'!U559,※編集不可※選択項目!$P$42:$S$46,4,TRUE),BB559)</f>
        <v/>
      </c>
      <c r="BB559" s="224" t="str">
        <f>IF(BR559=※編集不可※選択項目!$L$48,VLOOKUP('新規登録用（本体）'!U559,※編集不可※選択項目!$P$47:$S$51,4,TRUE),"")</f>
        <v/>
      </c>
      <c r="BC559" s="225">
        <f>IFERROR(VLOOKUP(Y559&amp;G559&amp;H559,※編集不可※選択項目!X:Y,2,FALSE),0)</f>
        <v>0</v>
      </c>
      <c r="BD559" s="225">
        <f t="shared" si="209"/>
        <v>0</v>
      </c>
      <c r="BE559" s="225"/>
      <c r="BF559" s="225"/>
      <c r="BG559" s="225"/>
      <c r="BH559" s="225" t="str">
        <f t="shared" si="216"/>
        <v/>
      </c>
      <c r="BI559" s="226">
        <f t="shared" si="217"/>
        <v>0</v>
      </c>
      <c r="BJ559" s="226">
        <f t="shared" si="218"/>
        <v>0</v>
      </c>
      <c r="BK559" s="262">
        <f t="shared" si="212"/>
        <v>0</v>
      </c>
      <c r="BL559" s="226">
        <f t="shared" si="201"/>
        <v>0</v>
      </c>
      <c r="BM559" s="226" t="str">
        <f t="shared" si="219"/>
        <v/>
      </c>
      <c r="BN559" s="227">
        <f t="shared" si="220"/>
        <v>0</v>
      </c>
      <c r="BO559" s="227">
        <f t="shared" si="202"/>
        <v>0</v>
      </c>
      <c r="BP559" s="208" t="str">
        <f t="shared" si="203"/>
        <v>＜従来枠＞0 ＜トップ性能枠＞0</v>
      </c>
      <c r="BQ559" s="208" t="str">
        <f>'新規登録用（本体）'!G559&amp;'新規登録用（本体）'!H559&amp;'新規登録用（本体）'!I559</f>
        <v/>
      </c>
      <c r="BR559" s="126" t="str">
        <f t="shared" si="221"/>
        <v/>
      </c>
      <c r="BS559" s="208" t="str">
        <f t="shared" si="222"/>
        <v/>
      </c>
      <c r="BT559" s="227">
        <f t="shared" si="210"/>
        <v>0</v>
      </c>
    </row>
    <row r="560" spans="1:72" s="208" customFormat="1" ht="25.35" customHeight="1" x14ac:dyDescent="0.2">
      <c r="A560" s="210">
        <f t="shared" si="204"/>
        <v>549</v>
      </c>
      <c r="B560" s="171" t="str">
        <f t="shared" si="200"/>
        <v/>
      </c>
      <c r="C560" s="44"/>
      <c r="D560" s="17" t="str">
        <f t="shared" si="205"/>
        <v/>
      </c>
      <c r="E560" s="17" t="str">
        <f t="shared" si="206"/>
        <v/>
      </c>
      <c r="F560" s="97"/>
      <c r="G560" s="16"/>
      <c r="H560" s="15"/>
      <c r="I560" s="17" t="str">
        <f>IF(OR(G560="",H560="",U560=""),"",IFERROR(VLOOKUP(G560&amp;H560&amp;U560,※編集不可※選択項目!$M$3:$R$51,5,FALSE),"該当なし"))</f>
        <v/>
      </c>
      <c r="J560" s="97"/>
      <c r="K560" s="15"/>
      <c r="L560" s="248"/>
      <c r="M560" s="15"/>
      <c r="N560" s="97"/>
      <c r="O560" s="97"/>
      <c r="P560" s="97"/>
      <c r="Q560" s="97"/>
      <c r="R560" s="97"/>
      <c r="S560" s="18" t="str">
        <f t="shared" si="213"/>
        <v/>
      </c>
      <c r="T560" s="15"/>
      <c r="U560" s="15"/>
      <c r="V560" s="15"/>
      <c r="W560" s="15"/>
      <c r="X560" s="15"/>
      <c r="Y560" s="15"/>
      <c r="Z560" s="16"/>
      <c r="AA560" s="16"/>
      <c r="AB560" s="101" t="str">
        <f>IF($C560&lt;&gt;"",※編集不可※選択項目!$J$2,"")</f>
        <v/>
      </c>
      <c r="AC560" s="23"/>
      <c r="AD560" s="97"/>
      <c r="AE560" s="99"/>
      <c r="AF560" s="201" t="str">
        <f t="shared" si="211"/>
        <v>-</v>
      </c>
      <c r="AG560" s="219"/>
      <c r="AH560" s="220"/>
      <c r="AI560" s="121" t="str">
        <f t="shared" si="207"/>
        <v/>
      </c>
      <c r="AJ560" s="221"/>
      <c r="AK560" s="222"/>
      <c r="AL560" s="223"/>
      <c r="AM560" s="224">
        <f>IFERROR(INDEX(※編集不可※選択項目!$R$3:$R$51,MATCH(BQ560,※編集不可※選択項目!$T$3:$T$51,0)),0)</f>
        <v>0</v>
      </c>
      <c r="AN560" s="224" t="str">
        <f t="shared" si="214"/>
        <v/>
      </c>
      <c r="AO560" s="224" t="str">
        <f>IF(BR560=※編集不可※選択項目!$L$3,VLOOKUP('新規登録用（本体）'!U560,※編集不可※選択項目!$P$2:$R$13,3,TRUE),AP560)</f>
        <v/>
      </c>
      <c r="AP560" s="224" t="str">
        <f>IF(BR560=※編集不可※選択項目!$L$15,VLOOKUP('新規登録用（本体）'!U560,※編集不可※選択項目!$P$14:$R$25,3,TRUE),AQ560)</f>
        <v/>
      </c>
      <c r="AQ560" s="224" t="str">
        <f>IF(BR560=※編集不可※選択項目!$L$27,VLOOKUP('新規登録用（本体）'!U560,※編集不可※選択項目!$P$26:$R$41,3,TRUE),AR560)</f>
        <v/>
      </c>
      <c r="AR560" s="224" t="str">
        <f>IF(BR560=※編集不可※選択項目!$L$43,VLOOKUP('新規登録用（本体）'!U560,※編集不可※選択項目!$P$42:$R$46,3,TRUE),AS560)</f>
        <v/>
      </c>
      <c r="AS560" s="224" t="str">
        <f>IF(BR560=※編集不可※選択項目!$L$48,VLOOKUP('新規登録用（本体）'!U560,※編集不可※選択項目!$P$47:$R$51,3,TRUE),"")</f>
        <v/>
      </c>
      <c r="AT560" s="225">
        <f>IFERROR(VLOOKUP(Y560&amp;G560&amp;H560,※編集不可※選択項目!X:Y,2,FALSE),0)</f>
        <v>0</v>
      </c>
      <c r="AU560" s="224">
        <f t="shared" si="208"/>
        <v>0</v>
      </c>
      <c r="AV560" s="224">
        <f>IFERROR(INDEX(※編集不可※選択項目!$S$3:$S$51,MATCH(BQ560,※編集不可※選択項目!$T$3:$T$51,0)),0)</f>
        <v>0</v>
      </c>
      <c r="AW560" s="224" t="str">
        <f t="shared" si="215"/>
        <v/>
      </c>
      <c r="AX560" s="224" t="str">
        <f>IF(BR560=※編集不可※選択項目!$L$3,VLOOKUP('新規登録用（本体）'!U560,※編集不可※選択項目!$P$2:$S$13,4,TRUE),AY560)</f>
        <v/>
      </c>
      <c r="AY560" s="224" t="str">
        <f>IF(BR560=※編集不可※選択項目!$L$15,VLOOKUP('新規登録用（本体）'!U560,※編集不可※選択項目!$P$14:$S$25,4,TRUE),AZ560)</f>
        <v/>
      </c>
      <c r="AZ560" s="224" t="str">
        <f>IF(BR560=※編集不可※選択項目!$L$27,VLOOKUP('新規登録用（本体）'!U560,※編集不可※選択項目!$P$26:$S$41,4,TRUE),BA560)</f>
        <v/>
      </c>
      <c r="BA560" s="224" t="str">
        <f>IF(BR560=※編集不可※選択項目!$L$43,VLOOKUP('新規登録用（本体）'!U560,※編集不可※選択項目!$P$42:$S$46,4,TRUE),BB560)</f>
        <v/>
      </c>
      <c r="BB560" s="224" t="str">
        <f>IF(BR560=※編集不可※選択項目!$L$48,VLOOKUP('新規登録用（本体）'!U560,※編集不可※選択項目!$P$47:$S$51,4,TRUE),"")</f>
        <v/>
      </c>
      <c r="BC560" s="225">
        <f>IFERROR(VLOOKUP(Y560&amp;G560&amp;H560,※編集不可※選択項目!X:Y,2,FALSE),0)</f>
        <v>0</v>
      </c>
      <c r="BD560" s="225">
        <f t="shared" si="209"/>
        <v>0</v>
      </c>
      <c r="BE560" s="225"/>
      <c r="BF560" s="225"/>
      <c r="BG560" s="225"/>
      <c r="BH560" s="225" t="str">
        <f t="shared" si="216"/>
        <v/>
      </c>
      <c r="BI560" s="226">
        <f t="shared" si="217"/>
        <v>0</v>
      </c>
      <c r="BJ560" s="226">
        <f t="shared" si="218"/>
        <v>0</v>
      </c>
      <c r="BK560" s="262">
        <f t="shared" si="212"/>
        <v>0</v>
      </c>
      <c r="BL560" s="226">
        <f t="shared" si="201"/>
        <v>0</v>
      </c>
      <c r="BM560" s="226" t="str">
        <f t="shared" si="219"/>
        <v/>
      </c>
      <c r="BN560" s="227">
        <f t="shared" si="220"/>
        <v>0</v>
      </c>
      <c r="BO560" s="227">
        <f t="shared" si="202"/>
        <v>0</v>
      </c>
      <c r="BP560" s="208" t="str">
        <f t="shared" si="203"/>
        <v>＜従来枠＞0 ＜トップ性能枠＞0</v>
      </c>
      <c r="BQ560" s="208" t="str">
        <f>'新規登録用（本体）'!G560&amp;'新規登録用（本体）'!H560&amp;'新規登録用（本体）'!I560</f>
        <v/>
      </c>
      <c r="BR560" s="126" t="str">
        <f t="shared" si="221"/>
        <v/>
      </c>
      <c r="BS560" s="208" t="str">
        <f t="shared" si="222"/>
        <v/>
      </c>
      <c r="BT560" s="227">
        <f t="shared" si="210"/>
        <v>0</v>
      </c>
    </row>
    <row r="561" spans="1:72" s="208" customFormat="1" ht="25.35" customHeight="1" x14ac:dyDescent="0.2">
      <c r="A561" s="210">
        <f t="shared" si="204"/>
        <v>550</v>
      </c>
      <c r="B561" s="171" t="str">
        <f t="shared" si="200"/>
        <v/>
      </c>
      <c r="C561" s="44"/>
      <c r="D561" s="17" t="str">
        <f t="shared" si="205"/>
        <v/>
      </c>
      <c r="E561" s="17" t="str">
        <f t="shared" si="206"/>
        <v/>
      </c>
      <c r="F561" s="97"/>
      <c r="G561" s="16"/>
      <c r="H561" s="15"/>
      <c r="I561" s="17" t="str">
        <f>IF(OR(G561="",H561="",U561=""),"",IFERROR(VLOOKUP(G561&amp;H561&amp;U561,※編集不可※選択項目!$M$3:$R$51,5,FALSE),"該当なし"))</f>
        <v/>
      </c>
      <c r="J561" s="97"/>
      <c r="K561" s="15"/>
      <c r="L561" s="248"/>
      <c r="M561" s="15"/>
      <c r="N561" s="97"/>
      <c r="O561" s="97"/>
      <c r="P561" s="97"/>
      <c r="Q561" s="97"/>
      <c r="R561" s="97"/>
      <c r="S561" s="18" t="str">
        <f t="shared" si="213"/>
        <v/>
      </c>
      <c r="T561" s="15"/>
      <c r="U561" s="15"/>
      <c r="V561" s="15"/>
      <c r="W561" s="15"/>
      <c r="X561" s="15"/>
      <c r="Y561" s="15"/>
      <c r="Z561" s="16"/>
      <c r="AA561" s="16"/>
      <c r="AB561" s="101" t="str">
        <f>IF($C561&lt;&gt;"",※編集不可※選択項目!$J$2,"")</f>
        <v/>
      </c>
      <c r="AC561" s="23"/>
      <c r="AD561" s="97"/>
      <c r="AE561" s="99"/>
      <c r="AF561" s="201" t="str">
        <f t="shared" si="211"/>
        <v>-</v>
      </c>
      <c r="AG561" s="219"/>
      <c r="AH561" s="220"/>
      <c r="AI561" s="121" t="str">
        <f t="shared" si="207"/>
        <v/>
      </c>
      <c r="AJ561" s="221"/>
      <c r="AK561" s="222"/>
      <c r="AL561" s="223"/>
      <c r="AM561" s="224">
        <f>IFERROR(INDEX(※編集不可※選択項目!$R$3:$R$51,MATCH(BQ561,※編集不可※選択項目!$T$3:$T$51,0)),0)</f>
        <v>0</v>
      </c>
      <c r="AN561" s="224" t="str">
        <f t="shared" si="214"/>
        <v/>
      </c>
      <c r="AO561" s="224" t="str">
        <f>IF(BR561=※編集不可※選択項目!$L$3,VLOOKUP('新規登録用（本体）'!U561,※編集不可※選択項目!$P$2:$R$13,3,TRUE),AP561)</f>
        <v/>
      </c>
      <c r="AP561" s="224" t="str">
        <f>IF(BR561=※編集不可※選択項目!$L$15,VLOOKUP('新規登録用（本体）'!U561,※編集不可※選択項目!$P$14:$R$25,3,TRUE),AQ561)</f>
        <v/>
      </c>
      <c r="AQ561" s="224" t="str">
        <f>IF(BR561=※編集不可※選択項目!$L$27,VLOOKUP('新規登録用（本体）'!U561,※編集不可※選択項目!$P$26:$R$41,3,TRUE),AR561)</f>
        <v/>
      </c>
      <c r="AR561" s="224" t="str">
        <f>IF(BR561=※編集不可※選択項目!$L$43,VLOOKUP('新規登録用（本体）'!U561,※編集不可※選択項目!$P$42:$R$46,3,TRUE),AS561)</f>
        <v/>
      </c>
      <c r="AS561" s="224" t="str">
        <f>IF(BR561=※編集不可※選択項目!$L$48,VLOOKUP('新規登録用（本体）'!U561,※編集不可※選択項目!$P$47:$R$51,3,TRUE),"")</f>
        <v/>
      </c>
      <c r="AT561" s="225">
        <f>IFERROR(VLOOKUP(Y561&amp;G561&amp;H561,※編集不可※選択項目!X:Y,2,FALSE),0)</f>
        <v>0</v>
      </c>
      <c r="AU561" s="224">
        <f t="shared" si="208"/>
        <v>0</v>
      </c>
      <c r="AV561" s="224">
        <f>IFERROR(INDEX(※編集不可※選択項目!$S$3:$S$51,MATCH(BQ561,※編集不可※選択項目!$T$3:$T$51,0)),0)</f>
        <v>0</v>
      </c>
      <c r="AW561" s="224" t="str">
        <f t="shared" si="215"/>
        <v/>
      </c>
      <c r="AX561" s="224" t="str">
        <f>IF(BR561=※編集不可※選択項目!$L$3,VLOOKUP('新規登録用（本体）'!U561,※編集不可※選択項目!$P$2:$S$13,4,TRUE),AY561)</f>
        <v/>
      </c>
      <c r="AY561" s="224" t="str">
        <f>IF(BR561=※編集不可※選択項目!$L$15,VLOOKUP('新規登録用（本体）'!U561,※編集不可※選択項目!$P$14:$S$25,4,TRUE),AZ561)</f>
        <v/>
      </c>
      <c r="AZ561" s="224" t="str">
        <f>IF(BR561=※編集不可※選択項目!$L$27,VLOOKUP('新規登録用（本体）'!U561,※編集不可※選択項目!$P$26:$S$41,4,TRUE),BA561)</f>
        <v/>
      </c>
      <c r="BA561" s="224" t="str">
        <f>IF(BR561=※編集不可※選択項目!$L$43,VLOOKUP('新規登録用（本体）'!U561,※編集不可※選択項目!$P$42:$S$46,4,TRUE),BB561)</f>
        <v/>
      </c>
      <c r="BB561" s="224" t="str">
        <f>IF(BR561=※編集不可※選択項目!$L$48,VLOOKUP('新規登録用（本体）'!U561,※編集不可※選択項目!$P$47:$S$51,4,TRUE),"")</f>
        <v/>
      </c>
      <c r="BC561" s="225">
        <f>IFERROR(VLOOKUP(Y561&amp;G561&amp;H561,※編集不可※選択項目!X:Y,2,FALSE),0)</f>
        <v>0</v>
      </c>
      <c r="BD561" s="225">
        <f t="shared" si="209"/>
        <v>0</v>
      </c>
      <c r="BE561" s="225"/>
      <c r="BF561" s="225"/>
      <c r="BG561" s="225"/>
      <c r="BH561" s="225" t="str">
        <f t="shared" si="216"/>
        <v/>
      </c>
      <c r="BI561" s="226">
        <f t="shared" si="217"/>
        <v>0</v>
      </c>
      <c r="BJ561" s="226">
        <f t="shared" si="218"/>
        <v>0</v>
      </c>
      <c r="BK561" s="262">
        <f t="shared" si="212"/>
        <v>0</v>
      </c>
      <c r="BL561" s="226">
        <f t="shared" si="201"/>
        <v>0</v>
      </c>
      <c r="BM561" s="226" t="str">
        <f t="shared" si="219"/>
        <v/>
      </c>
      <c r="BN561" s="227">
        <f t="shared" si="220"/>
        <v>0</v>
      </c>
      <c r="BO561" s="227">
        <f t="shared" si="202"/>
        <v>0</v>
      </c>
      <c r="BP561" s="208" t="str">
        <f t="shared" si="203"/>
        <v>＜従来枠＞0 ＜トップ性能枠＞0</v>
      </c>
      <c r="BQ561" s="208" t="str">
        <f>'新規登録用（本体）'!G561&amp;'新規登録用（本体）'!H561&amp;'新規登録用（本体）'!I561</f>
        <v/>
      </c>
      <c r="BR561" s="126" t="str">
        <f t="shared" si="221"/>
        <v/>
      </c>
      <c r="BS561" s="208" t="str">
        <f t="shared" si="222"/>
        <v/>
      </c>
      <c r="BT561" s="227">
        <f t="shared" si="210"/>
        <v>0</v>
      </c>
    </row>
    <row r="562" spans="1:72" s="208" customFormat="1" ht="25.35" customHeight="1" x14ac:dyDescent="0.2">
      <c r="A562" s="210">
        <f t="shared" si="204"/>
        <v>551</v>
      </c>
      <c r="B562" s="171" t="str">
        <f t="shared" si="200"/>
        <v/>
      </c>
      <c r="C562" s="44"/>
      <c r="D562" s="17" t="str">
        <f t="shared" si="205"/>
        <v/>
      </c>
      <c r="E562" s="17" t="str">
        <f t="shared" si="206"/>
        <v/>
      </c>
      <c r="F562" s="97"/>
      <c r="G562" s="16"/>
      <c r="H562" s="15"/>
      <c r="I562" s="17" t="str">
        <f>IF(OR(G562="",H562="",U562=""),"",IFERROR(VLOOKUP(G562&amp;H562&amp;U562,※編集不可※選択項目!$M$3:$R$51,5,FALSE),"該当なし"))</f>
        <v/>
      </c>
      <c r="J562" s="97"/>
      <c r="K562" s="15"/>
      <c r="L562" s="248"/>
      <c r="M562" s="15"/>
      <c r="N562" s="97"/>
      <c r="O562" s="97"/>
      <c r="P562" s="97"/>
      <c r="Q562" s="97"/>
      <c r="R562" s="97"/>
      <c r="S562" s="18" t="str">
        <f t="shared" si="213"/>
        <v/>
      </c>
      <c r="T562" s="15"/>
      <c r="U562" s="15"/>
      <c r="V562" s="15"/>
      <c r="W562" s="15"/>
      <c r="X562" s="15"/>
      <c r="Y562" s="15"/>
      <c r="Z562" s="16"/>
      <c r="AA562" s="16"/>
      <c r="AB562" s="101" t="str">
        <f>IF($C562&lt;&gt;"",※編集不可※選択項目!$J$2,"")</f>
        <v/>
      </c>
      <c r="AC562" s="23"/>
      <c r="AD562" s="97"/>
      <c r="AE562" s="99"/>
      <c r="AF562" s="201" t="str">
        <f t="shared" si="211"/>
        <v>-</v>
      </c>
      <c r="AG562" s="219"/>
      <c r="AH562" s="220"/>
      <c r="AI562" s="121" t="str">
        <f t="shared" si="207"/>
        <v/>
      </c>
      <c r="AJ562" s="221"/>
      <c r="AK562" s="222"/>
      <c r="AL562" s="223"/>
      <c r="AM562" s="224">
        <f>IFERROR(INDEX(※編集不可※選択項目!$R$3:$R$51,MATCH(BQ562,※編集不可※選択項目!$T$3:$T$51,0)),0)</f>
        <v>0</v>
      </c>
      <c r="AN562" s="224" t="str">
        <f t="shared" si="214"/>
        <v/>
      </c>
      <c r="AO562" s="224" t="str">
        <f>IF(BR562=※編集不可※選択項目!$L$3,VLOOKUP('新規登録用（本体）'!U562,※編集不可※選択項目!$P$2:$R$13,3,TRUE),AP562)</f>
        <v/>
      </c>
      <c r="AP562" s="224" t="str">
        <f>IF(BR562=※編集不可※選択項目!$L$15,VLOOKUP('新規登録用（本体）'!U562,※編集不可※選択項目!$P$14:$R$25,3,TRUE),AQ562)</f>
        <v/>
      </c>
      <c r="AQ562" s="224" t="str">
        <f>IF(BR562=※編集不可※選択項目!$L$27,VLOOKUP('新規登録用（本体）'!U562,※編集不可※選択項目!$P$26:$R$41,3,TRUE),AR562)</f>
        <v/>
      </c>
      <c r="AR562" s="224" t="str">
        <f>IF(BR562=※編集不可※選択項目!$L$43,VLOOKUP('新規登録用（本体）'!U562,※編集不可※選択項目!$P$42:$R$46,3,TRUE),AS562)</f>
        <v/>
      </c>
      <c r="AS562" s="224" t="str">
        <f>IF(BR562=※編集不可※選択項目!$L$48,VLOOKUP('新規登録用（本体）'!U562,※編集不可※選択項目!$P$47:$R$51,3,TRUE),"")</f>
        <v/>
      </c>
      <c r="AT562" s="225">
        <f>IFERROR(VLOOKUP(Y562&amp;G562&amp;H562,※編集不可※選択項目!X:Y,2,FALSE),0)</f>
        <v>0</v>
      </c>
      <c r="AU562" s="224">
        <f t="shared" si="208"/>
        <v>0</v>
      </c>
      <c r="AV562" s="224">
        <f>IFERROR(INDEX(※編集不可※選択項目!$S$3:$S$51,MATCH(BQ562,※編集不可※選択項目!$T$3:$T$51,0)),0)</f>
        <v>0</v>
      </c>
      <c r="AW562" s="224" t="str">
        <f t="shared" si="215"/>
        <v/>
      </c>
      <c r="AX562" s="224" t="str">
        <f>IF(BR562=※編集不可※選択項目!$L$3,VLOOKUP('新規登録用（本体）'!U562,※編集不可※選択項目!$P$2:$S$13,4,TRUE),AY562)</f>
        <v/>
      </c>
      <c r="AY562" s="224" t="str">
        <f>IF(BR562=※編集不可※選択項目!$L$15,VLOOKUP('新規登録用（本体）'!U562,※編集不可※選択項目!$P$14:$S$25,4,TRUE),AZ562)</f>
        <v/>
      </c>
      <c r="AZ562" s="224" t="str">
        <f>IF(BR562=※編集不可※選択項目!$L$27,VLOOKUP('新規登録用（本体）'!U562,※編集不可※選択項目!$P$26:$S$41,4,TRUE),BA562)</f>
        <v/>
      </c>
      <c r="BA562" s="224" t="str">
        <f>IF(BR562=※編集不可※選択項目!$L$43,VLOOKUP('新規登録用（本体）'!U562,※編集不可※選択項目!$P$42:$S$46,4,TRUE),BB562)</f>
        <v/>
      </c>
      <c r="BB562" s="224" t="str">
        <f>IF(BR562=※編集不可※選択項目!$L$48,VLOOKUP('新規登録用（本体）'!U562,※編集不可※選択項目!$P$47:$S$51,4,TRUE),"")</f>
        <v/>
      </c>
      <c r="BC562" s="225">
        <f>IFERROR(VLOOKUP(Y562&amp;G562&amp;H562,※編集不可※選択項目!X:Y,2,FALSE),0)</f>
        <v>0</v>
      </c>
      <c r="BD562" s="225">
        <f t="shared" si="209"/>
        <v>0</v>
      </c>
      <c r="BE562" s="225"/>
      <c r="BF562" s="225"/>
      <c r="BG562" s="225"/>
      <c r="BH562" s="225" t="str">
        <f t="shared" si="216"/>
        <v/>
      </c>
      <c r="BI562" s="226">
        <f t="shared" si="217"/>
        <v>0</v>
      </c>
      <c r="BJ562" s="226">
        <f t="shared" si="218"/>
        <v>0</v>
      </c>
      <c r="BK562" s="262">
        <f t="shared" si="212"/>
        <v>0</v>
      </c>
      <c r="BL562" s="226">
        <f t="shared" si="201"/>
        <v>0</v>
      </c>
      <c r="BM562" s="226" t="str">
        <f t="shared" si="219"/>
        <v/>
      </c>
      <c r="BN562" s="227">
        <f t="shared" si="220"/>
        <v>0</v>
      </c>
      <c r="BO562" s="227">
        <f t="shared" si="202"/>
        <v>0</v>
      </c>
      <c r="BP562" s="208" t="str">
        <f t="shared" si="203"/>
        <v>＜従来枠＞0 ＜トップ性能枠＞0</v>
      </c>
      <c r="BQ562" s="208" t="str">
        <f>'新規登録用（本体）'!G562&amp;'新規登録用（本体）'!H562&amp;'新規登録用（本体）'!I562</f>
        <v/>
      </c>
      <c r="BR562" s="126" t="str">
        <f t="shared" si="221"/>
        <v/>
      </c>
      <c r="BS562" s="208" t="str">
        <f t="shared" si="222"/>
        <v/>
      </c>
      <c r="BT562" s="227">
        <f t="shared" si="210"/>
        <v>0</v>
      </c>
    </row>
    <row r="563" spans="1:72" s="208" customFormat="1" ht="25.35" customHeight="1" x14ac:dyDescent="0.2">
      <c r="A563" s="210">
        <f t="shared" si="204"/>
        <v>552</v>
      </c>
      <c r="B563" s="171" t="str">
        <f t="shared" si="200"/>
        <v/>
      </c>
      <c r="C563" s="44"/>
      <c r="D563" s="17" t="str">
        <f t="shared" si="205"/>
        <v/>
      </c>
      <c r="E563" s="17" t="str">
        <f t="shared" si="206"/>
        <v/>
      </c>
      <c r="F563" s="97"/>
      <c r="G563" s="16"/>
      <c r="H563" s="15"/>
      <c r="I563" s="17" t="str">
        <f>IF(OR(G563="",H563="",U563=""),"",IFERROR(VLOOKUP(G563&amp;H563&amp;U563,※編集不可※選択項目!$M$3:$R$51,5,FALSE),"該当なし"))</f>
        <v/>
      </c>
      <c r="J563" s="97"/>
      <c r="K563" s="15"/>
      <c r="L563" s="248"/>
      <c r="M563" s="15"/>
      <c r="N563" s="97"/>
      <c r="O563" s="97"/>
      <c r="P563" s="97"/>
      <c r="Q563" s="97"/>
      <c r="R563" s="97"/>
      <c r="S563" s="18" t="str">
        <f t="shared" si="213"/>
        <v/>
      </c>
      <c r="T563" s="15"/>
      <c r="U563" s="15"/>
      <c r="V563" s="15"/>
      <c r="W563" s="15"/>
      <c r="X563" s="15"/>
      <c r="Y563" s="15"/>
      <c r="Z563" s="16"/>
      <c r="AA563" s="16"/>
      <c r="AB563" s="101" t="str">
        <f>IF($C563&lt;&gt;"",※編集不可※選択項目!$J$2,"")</f>
        <v/>
      </c>
      <c r="AC563" s="23"/>
      <c r="AD563" s="97"/>
      <c r="AE563" s="99"/>
      <c r="AF563" s="201" t="str">
        <f t="shared" si="211"/>
        <v>-</v>
      </c>
      <c r="AG563" s="219"/>
      <c r="AH563" s="220"/>
      <c r="AI563" s="121" t="str">
        <f t="shared" si="207"/>
        <v/>
      </c>
      <c r="AJ563" s="221"/>
      <c r="AK563" s="222"/>
      <c r="AL563" s="223"/>
      <c r="AM563" s="224">
        <f>IFERROR(INDEX(※編集不可※選択項目!$R$3:$R$51,MATCH(BQ563,※編集不可※選択項目!$T$3:$T$51,0)),0)</f>
        <v>0</v>
      </c>
      <c r="AN563" s="224" t="str">
        <f t="shared" si="214"/>
        <v/>
      </c>
      <c r="AO563" s="224" t="str">
        <f>IF(BR563=※編集不可※選択項目!$L$3,VLOOKUP('新規登録用（本体）'!U563,※編集不可※選択項目!$P$2:$R$13,3,TRUE),AP563)</f>
        <v/>
      </c>
      <c r="AP563" s="224" t="str">
        <f>IF(BR563=※編集不可※選択項目!$L$15,VLOOKUP('新規登録用（本体）'!U563,※編集不可※選択項目!$P$14:$R$25,3,TRUE),AQ563)</f>
        <v/>
      </c>
      <c r="AQ563" s="224" t="str">
        <f>IF(BR563=※編集不可※選択項目!$L$27,VLOOKUP('新規登録用（本体）'!U563,※編集不可※選択項目!$P$26:$R$41,3,TRUE),AR563)</f>
        <v/>
      </c>
      <c r="AR563" s="224" t="str">
        <f>IF(BR563=※編集不可※選択項目!$L$43,VLOOKUP('新規登録用（本体）'!U563,※編集不可※選択項目!$P$42:$R$46,3,TRUE),AS563)</f>
        <v/>
      </c>
      <c r="AS563" s="224" t="str">
        <f>IF(BR563=※編集不可※選択項目!$L$48,VLOOKUP('新規登録用（本体）'!U563,※編集不可※選択項目!$P$47:$R$51,3,TRUE),"")</f>
        <v/>
      </c>
      <c r="AT563" s="225">
        <f>IFERROR(VLOOKUP(Y563&amp;G563&amp;H563,※編集不可※選択項目!X:Y,2,FALSE),0)</f>
        <v>0</v>
      </c>
      <c r="AU563" s="224">
        <f t="shared" si="208"/>
        <v>0</v>
      </c>
      <c r="AV563" s="224">
        <f>IFERROR(INDEX(※編集不可※選択項目!$S$3:$S$51,MATCH(BQ563,※編集不可※選択項目!$T$3:$T$51,0)),0)</f>
        <v>0</v>
      </c>
      <c r="AW563" s="224" t="str">
        <f t="shared" si="215"/>
        <v/>
      </c>
      <c r="AX563" s="224" t="str">
        <f>IF(BR563=※編集不可※選択項目!$L$3,VLOOKUP('新規登録用（本体）'!U563,※編集不可※選択項目!$P$2:$S$13,4,TRUE),AY563)</f>
        <v/>
      </c>
      <c r="AY563" s="224" t="str">
        <f>IF(BR563=※編集不可※選択項目!$L$15,VLOOKUP('新規登録用（本体）'!U563,※編集不可※選択項目!$P$14:$S$25,4,TRUE),AZ563)</f>
        <v/>
      </c>
      <c r="AZ563" s="224" t="str">
        <f>IF(BR563=※編集不可※選択項目!$L$27,VLOOKUP('新規登録用（本体）'!U563,※編集不可※選択項目!$P$26:$S$41,4,TRUE),BA563)</f>
        <v/>
      </c>
      <c r="BA563" s="224" t="str">
        <f>IF(BR563=※編集不可※選択項目!$L$43,VLOOKUP('新規登録用（本体）'!U563,※編集不可※選択項目!$P$42:$S$46,4,TRUE),BB563)</f>
        <v/>
      </c>
      <c r="BB563" s="224" t="str">
        <f>IF(BR563=※編集不可※選択項目!$L$48,VLOOKUP('新規登録用（本体）'!U563,※編集不可※選択項目!$P$47:$S$51,4,TRUE),"")</f>
        <v/>
      </c>
      <c r="BC563" s="225">
        <f>IFERROR(VLOOKUP(Y563&amp;G563&amp;H563,※編集不可※選択項目!X:Y,2,FALSE),0)</f>
        <v>0</v>
      </c>
      <c r="BD563" s="225">
        <f t="shared" si="209"/>
        <v>0</v>
      </c>
      <c r="BE563" s="225"/>
      <c r="BF563" s="225"/>
      <c r="BG563" s="225"/>
      <c r="BH563" s="225" t="str">
        <f t="shared" si="216"/>
        <v/>
      </c>
      <c r="BI563" s="226">
        <f t="shared" si="217"/>
        <v>0</v>
      </c>
      <c r="BJ563" s="226">
        <f t="shared" si="218"/>
        <v>0</v>
      </c>
      <c r="BK563" s="262">
        <f t="shared" si="212"/>
        <v>0</v>
      </c>
      <c r="BL563" s="226">
        <f t="shared" si="201"/>
        <v>0</v>
      </c>
      <c r="BM563" s="226" t="str">
        <f t="shared" si="219"/>
        <v/>
      </c>
      <c r="BN563" s="227">
        <f t="shared" si="220"/>
        <v>0</v>
      </c>
      <c r="BO563" s="227">
        <f t="shared" si="202"/>
        <v>0</v>
      </c>
      <c r="BP563" s="208" t="str">
        <f t="shared" si="203"/>
        <v>＜従来枠＞0 ＜トップ性能枠＞0</v>
      </c>
      <c r="BQ563" s="208" t="str">
        <f>'新規登録用（本体）'!G563&amp;'新規登録用（本体）'!H563&amp;'新規登録用（本体）'!I563</f>
        <v/>
      </c>
      <c r="BR563" s="126" t="str">
        <f t="shared" si="221"/>
        <v/>
      </c>
      <c r="BS563" s="208" t="str">
        <f t="shared" si="222"/>
        <v/>
      </c>
      <c r="BT563" s="227">
        <f t="shared" si="210"/>
        <v>0</v>
      </c>
    </row>
    <row r="564" spans="1:72" s="208" customFormat="1" ht="25.35" customHeight="1" x14ac:dyDescent="0.2">
      <c r="A564" s="210">
        <f t="shared" si="204"/>
        <v>553</v>
      </c>
      <c r="B564" s="171" t="str">
        <f t="shared" si="200"/>
        <v/>
      </c>
      <c r="C564" s="44"/>
      <c r="D564" s="17" t="str">
        <f t="shared" si="205"/>
        <v/>
      </c>
      <c r="E564" s="17" t="str">
        <f t="shared" si="206"/>
        <v/>
      </c>
      <c r="F564" s="97"/>
      <c r="G564" s="16"/>
      <c r="H564" s="15"/>
      <c r="I564" s="17" t="str">
        <f>IF(OR(G564="",H564="",U564=""),"",IFERROR(VLOOKUP(G564&amp;H564&amp;U564,※編集不可※選択項目!$M$3:$R$51,5,FALSE),"該当なし"))</f>
        <v/>
      </c>
      <c r="J564" s="97"/>
      <c r="K564" s="15"/>
      <c r="L564" s="248"/>
      <c r="M564" s="15"/>
      <c r="N564" s="97"/>
      <c r="O564" s="97"/>
      <c r="P564" s="97"/>
      <c r="Q564" s="97"/>
      <c r="R564" s="97"/>
      <c r="S564" s="18" t="str">
        <f t="shared" si="213"/>
        <v/>
      </c>
      <c r="T564" s="15"/>
      <c r="U564" s="15"/>
      <c r="V564" s="15"/>
      <c r="W564" s="15"/>
      <c r="X564" s="15"/>
      <c r="Y564" s="15"/>
      <c r="Z564" s="16"/>
      <c r="AA564" s="16"/>
      <c r="AB564" s="101" t="str">
        <f>IF($C564&lt;&gt;"",※編集不可※選択項目!$J$2,"")</f>
        <v/>
      </c>
      <c r="AC564" s="23"/>
      <c r="AD564" s="97"/>
      <c r="AE564" s="99"/>
      <c r="AF564" s="201" t="str">
        <f t="shared" si="211"/>
        <v>-</v>
      </c>
      <c r="AG564" s="219"/>
      <c r="AH564" s="220"/>
      <c r="AI564" s="121" t="str">
        <f t="shared" si="207"/>
        <v/>
      </c>
      <c r="AJ564" s="221"/>
      <c r="AK564" s="222"/>
      <c r="AL564" s="223"/>
      <c r="AM564" s="224">
        <f>IFERROR(INDEX(※編集不可※選択項目!$R$3:$R$51,MATCH(BQ564,※編集不可※選択項目!$T$3:$T$51,0)),0)</f>
        <v>0</v>
      </c>
      <c r="AN564" s="224" t="str">
        <f t="shared" si="214"/>
        <v/>
      </c>
      <c r="AO564" s="224" t="str">
        <f>IF(BR564=※編集不可※選択項目!$L$3,VLOOKUP('新規登録用（本体）'!U564,※編集不可※選択項目!$P$2:$R$13,3,TRUE),AP564)</f>
        <v/>
      </c>
      <c r="AP564" s="224" t="str">
        <f>IF(BR564=※編集不可※選択項目!$L$15,VLOOKUP('新規登録用（本体）'!U564,※編集不可※選択項目!$P$14:$R$25,3,TRUE),AQ564)</f>
        <v/>
      </c>
      <c r="AQ564" s="224" t="str">
        <f>IF(BR564=※編集不可※選択項目!$L$27,VLOOKUP('新規登録用（本体）'!U564,※編集不可※選択項目!$P$26:$R$41,3,TRUE),AR564)</f>
        <v/>
      </c>
      <c r="AR564" s="224" t="str">
        <f>IF(BR564=※編集不可※選択項目!$L$43,VLOOKUP('新規登録用（本体）'!U564,※編集不可※選択項目!$P$42:$R$46,3,TRUE),AS564)</f>
        <v/>
      </c>
      <c r="AS564" s="224" t="str">
        <f>IF(BR564=※編集不可※選択項目!$L$48,VLOOKUP('新規登録用（本体）'!U564,※編集不可※選択項目!$P$47:$R$51,3,TRUE),"")</f>
        <v/>
      </c>
      <c r="AT564" s="225">
        <f>IFERROR(VLOOKUP(Y564&amp;G564&amp;H564,※編集不可※選択項目!X:Y,2,FALSE),0)</f>
        <v>0</v>
      </c>
      <c r="AU564" s="224">
        <f t="shared" si="208"/>
        <v>0</v>
      </c>
      <c r="AV564" s="224">
        <f>IFERROR(INDEX(※編集不可※選択項目!$S$3:$S$51,MATCH(BQ564,※編集不可※選択項目!$T$3:$T$51,0)),0)</f>
        <v>0</v>
      </c>
      <c r="AW564" s="224" t="str">
        <f t="shared" si="215"/>
        <v/>
      </c>
      <c r="AX564" s="224" t="str">
        <f>IF(BR564=※編集不可※選択項目!$L$3,VLOOKUP('新規登録用（本体）'!U564,※編集不可※選択項目!$P$2:$S$13,4,TRUE),AY564)</f>
        <v/>
      </c>
      <c r="AY564" s="224" t="str">
        <f>IF(BR564=※編集不可※選択項目!$L$15,VLOOKUP('新規登録用（本体）'!U564,※編集不可※選択項目!$P$14:$S$25,4,TRUE),AZ564)</f>
        <v/>
      </c>
      <c r="AZ564" s="224" t="str">
        <f>IF(BR564=※編集不可※選択項目!$L$27,VLOOKUP('新規登録用（本体）'!U564,※編集不可※選択項目!$P$26:$S$41,4,TRUE),BA564)</f>
        <v/>
      </c>
      <c r="BA564" s="224" t="str">
        <f>IF(BR564=※編集不可※選択項目!$L$43,VLOOKUP('新規登録用（本体）'!U564,※編集不可※選択項目!$P$42:$S$46,4,TRUE),BB564)</f>
        <v/>
      </c>
      <c r="BB564" s="224" t="str">
        <f>IF(BR564=※編集不可※選択項目!$L$48,VLOOKUP('新規登録用（本体）'!U564,※編集不可※選択項目!$P$47:$S$51,4,TRUE),"")</f>
        <v/>
      </c>
      <c r="BC564" s="225">
        <f>IFERROR(VLOOKUP(Y564&amp;G564&amp;H564,※編集不可※選択項目!X:Y,2,FALSE),0)</f>
        <v>0</v>
      </c>
      <c r="BD564" s="225">
        <f t="shared" si="209"/>
        <v>0</v>
      </c>
      <c r="BE564" s="225"/>
      <c r="BF564" s="225"/>
      <c r="BG564" s="225"/>
      <c r="BH564" s="225" t="str">
        <f t="shared" si="216"/>
        <v/>
      </c>
      <c r="BI564" s="226">
        <f t="shared" si="217"/>
        <v>0</v>
      </c>
      <c r="BJ564" s="226">
        <f t="shared" si="218"/>
        <v>0</v>
      </c>
      <c r="BK564" s="262">
        <f t="shared" si="212"/>
        <v>0</v>
      </c>
      <c r="BL564" s="226">
        <f t="shared" si="201"/>
        <v>0</v>
      </c>
      <c r="BM564" s="226" t="str">
        <f t="shared" si="219"/>
        <v/>
      </c>
      <c r="BN564" s="227">
        <f t="shared" si="220"/>
        <v>0</v>
      </c>
      <c r="BO564" s="227">
        <f t="shared" si="202"/>
        <v>0</v>
      </c>
      <c r="BP564" s="208" t="str">
        <f t="shared" si="203"/>
        <v>＜従来枠＞0 ＜トップ性能枠＞0</v>
      </c>
      <c r="BQ564" s="208" t="str">
        <f>'新規登録用（本体）'!G564&amp;'新規登録用（本体）'!H564&amp;'新規登録用（本体）'!I564</f>
        <v/>
      </c>
      <c r="BR564" s="126" t="str">
        <f t="shared" si="221"/>
        <v/>
      </c>
      <c r="BS564" s="208" t="str">
        <f t="shared" si="222"/>
        <v/>
      </c>
      <c r="BT564" s="227">
        <f t="shared" si="210"/>
        <v>0</v>
      </c>
    </row>
    <row r="565" spans="1:72" s="208" customFormat="1" ht="25.35" customHeight="1" x14ac:dyDescent="0.2">
      <c r="A565" s="210">
        <f t="shared" si="204"/>
        <v>554</v>
      </c>
      <c r="B565" s="171" t="str">
        <f t="shared" si="200"/>
        <v/>
      </c>
      <c r="C565" s="44"/>
      <c r="D565" s="17" t="str">
        <f t="shared" si="205"/>
        <v/>
      </c>
      <c r="E565" s="17" t="str">
        <f t="shared" si="206"/>
        <v/>
      </c>
      <c r="F565" s="97"/>
      <c r="G565" s="16"/>
      <c r="H565" s="15"/>
      <c r="I565" s="17" t="str">
        <f>IF(OR(G565="",H565="",U565=""),"",IFERROR(VLOOKUP(G565&amp;H565&amp;U565,※編集不可※選択項目!$M$3:$R$51,5,FALSE),"該当なし"))</f>
        <v/>
      </c>
      <c r="J565" s="97"/>
      <c r="K565" s="15"/>
      <c r="L565" s="248"/>
      <c r="M565" s="15"/>
      <c r="N565" s="97"/>
      <c r="O565" s="97"/>
      <c r="P565" s="97"/>
      <c r="Q565" s="97"/>
      <c r="R565" s="97"/>
      <c r="S565" s="18" t="str">
        <f t="shared" si="213"/>
        <v/>
      </c>
      <c r="T565" s="15"/>
      <c r="U565" s="15"/>
      <c r="V565" s="15"/>
      <c r="W565" s="15"/>
      <c r="X565" s="15"/>
      <c r="Y565" s="15"/>
      <c r="Z565" s="16"/>
      <c r="AA565" s="16"/>
      <c r="AB565" s="101" t="str">
        <f>IF($C565&lt;&gt;"",※編集不可※選択項目!$J$2,"")</f>
        <v/>
      </c>
      <c r="AC565" s="23"/>
      <c r="AD565" s="97"/>
      <c r="AE565" s="99"/>
      <c r="AF565" s="201" t="str">
        <f t="shared" si="211"/>
        <v>-</v>
      </c>
      <c r="AG565" s="219"/>
      <c r="AH565" s="220"/>
      <c r="AI565" s="121" t="str">
        <f t="shared" si="207"/>
        <v/>
      </c>
      <c r="AJ565" s="221"/>
      <c r="AK565" s="222"/>
      <c r="AL565" s="223"/>
      <c r="AM565" s="224">
        <f>IFERROR(INDEX(※編集不可※選択項目!$R$3:$R$51,MATCH(BQ565,※編集不可※選択項目!$T$3:$T$51,0)),0)</f>
        <v>0</v>
      </c>
      <c r="AN565" s="224" t="str">
        <f t="shared" si="214"/>
        <v/>
      </c>
      <c r="AO565" s="224" t="str">
        <f>IF(BR565=※編集不可※選択項目!$L$3,VLOOKUP('新規登録用（本体）'!U565,※編集不可※選択項目!$P$2:$R$13,3,TRUE),AP565)</f>
        <v/>
      </c>
      <c r="AP565" s="224" t="str">
        <f>IF(BR565=※編集不可※選択項目!$L$15,VLOOKUP('新規登録用（本体）'!U565,※編集不可※選択項目!$P$14:$R$25,3,TRUE),AQ565)</f>
        <v/>
      </c>
      <c r="AQ565" s="224" t="str">
        <f>IF(BR565=※編集不可※選択項目!$L$27,VLOOKUP('新規登録用（本体）'!U565,※編集不可※選択項目!$P$26:$R$41,3,TRUE),AR565)</f>
        <v/>
      </c>
      <c r="AR565" s="224" t="str">
        <f>IF(BR565=※編集不可※選択項目!$L$43,VLOOKUP('新規登録用（本体）'!U565,※編集不可※選択項目!$P$42:$R$46,3,TRUE),AS565)</f>
        <v/>
      </c>
      <c r="AS565" s="224" t="str">
        <f>IF(BR565=※編集不可※選択項目!$L$48,VLOOKUP('新規登録用（本体）'!U565,※編集不可※選択項目!$P$47:$R$51,3,TRUE),"")</f>
        <v/>
      </c>
      <c r="AT565" s="225">
        <f>IFERROR(VLOOKUP(Y565&amp;G565&amp;H565,※編集不可※選択項目!X:Y,2,FALSE),0)</f>
        <v>0</v>
      </c>
      <c r="AU565" s="224">
        <f t="shared" si="208"/>
        <v>0</v>
      </c>
      <c r="AV565" s="224">
        <f>IFERROR(INDEX(※編集不可※選択項目!$S$3:$S$51,MATCH(BQ565,※編集不可※選択項目!$T$3:$T$51,0)),0)</f>
        <v>0</v>
      </c>
      <c r="AW565" s="224" t="str">
        <f t="shared" si="215"/>
        <v/>
      </c>
      <c r="AX565" s="224" t="str">
        <f>IF(BR565=※編集不可※選択項目!$L$3,VLOOKUP('新規登録用（本体）'!U565,※編集不可※選択項目!$P$2:$S$13,4,TRUE),AY565)</f>
        <v/>
      </c>
      <c r="AY565" s="224" t="str">
        <f>IF(BR565=※編集不可※選択項目!$L$15,VLOOKUP('新規登録用（本体）'!U565,※編集不可※選択項目!$P$14:$S$25,4,TRUE),AZ565)</f>
        <v/>
      </c>
      <c r="AZ565" s="224" t="str">
        <f>IF(BR565=※編集不可※選択項目!$L$27,VLOOKUP('新規登録用（本体）'!U565,※編集不可※選択項目!$P$26:$S$41,4,TRUE),BA565)</f>
        <v/>
      </c>
      <c r="BA565" s="224" t="str">
        <f>IF(BR565=※編集不可※選択項目!$L$43,VLOOKUP('新規登録用（本体）'!U565,※編集不可※選択項目!$P$42:$S$46,4,TRUE),BB565)</f>
        <v/>
      </c>
      <c r="BB565" s="224" t="str">
        <f>IF(BR565=※編集不可※選択項目!$L$48,VLOOKUP('新規登録用（本体）'!U565,※編集不可※選択項目!$P$47:$S$51,4,TRUE),"")</f>
        <v/>
      </c>
      <c r="BC565" s="225">
        <f>IFERROR(VLOOKUP(Y565&amp;G565&amp;H565,※編集不可※選択項目!X:Y,2,FALSE),0)</f>
        <v>0</v>
      </c>
      <c r="BD565" s="225">
        <f t="shared" si="209"/>
        <v>0</v>
      </c>
      <c r="BE565" s="225"/>
      <c r="BF565" s="225"/>
      <c r="BG565" s="225"/>
      <c r="BH565" s="225" t="str">
        <f t="shared" si="216"/>
        <v/>
      </c>
      <c r="BI565" s="226">
        <f t="shared" si="217"/>
        <v>0</v>
      </c>
      <c r="BJ565" s="226">
        <f t="shared" si="218"/>
        <v>0</v>
      </c>
      <c r="BK565" s="262">
        <f t="shared" si="212"/>
        <v>0</v>
      </c>
      <c r="BL565" s="226">
        <f t="shared" si="201"/>
        <v>0</v>
      </c>
      <c r="BM565" s="226" t="str">
        <f t="shared" si="219"/>
        <v/>
      </c>
      <c r="BN565" s="227">
        <f t="shared" si="220"/>
        <v>0</v>
      </c>
      <c r="BO565" s="227">
        <f t="shared" si="202"/>
        <v>0</v>
      </c>
      <c r="BP565" s="208" t="str">
        <f t="shared" si="203"/>
        <v>＜従来枠＞0 ＜トップ性能枠＞0</v>
      </c>
      <c r="BQ565" s="208" t="str">
        <f>'新規登録用（本体）'!G565&amp;'新規登録用（本体）'!H565&amp;'新規登録用（本体）'!I565</f>
        <v/>
      </c>
      <c r="BR565" s="126" t="str">
        <f t="shared" si="221"/>
        <v/>
      </c>
      <c r="BS565" s="208" t="str">
        <f t="shared" si="222"/>
        <v/>
      </c>
      <c r="BT565" s="227">
        <f t="shared" si="210"/>
        <v>0</v>
      </c>
    </row>
    <row r="566" spans="1:72" s="208" customFormat="1" ht="25.35" customHeight="1" x14ac:dyDescent="0.2">
      <c r="A566" s="210">
        <f t="shared" si="204"/>
        <v>555</v>
      </c>
      <c r="B566" s="171" t="str">
        <f t="shared" si="200"/>
        <v/>
      </c>
      <c r="C566" s="44"/>
      <c r="D566" s="17" t="str">
        <f t="shared" si="205"/>
        <v/>
      </c>
      <c r="E566" s="17" t="str">
        <f t="shared" si="206"/>
        <v/>
      </c>
      <c r="F566" s="97"/>
      <c r="G566" s="16"/>
      <c r="H566" s="15"/>
      <c r="I566" s="17" t="str">
        <f>IF(OR(G566="",H566="",U566=""),"",IFERROR(VLOOKUP(G566&amp;H566&amp;U566,※編集不可※選択項目!$M$3:$R$51,5,FALSE),"該当なし"))</f>
        <v/>
      </c>
      <c r="J566" s="97"/>
      <c r="K566" s="15"/>
      <c r="L566" s="248"/>
      <c r="M566" s="15"/>
      <c r="N566" s="97"/>
      <c r="O566" s="97"/>
      <c r="P566" s="97"/>
      <c r="Q566" s="97"/>
      <c r="R566" s="97"/>
      <c r="S566" s="18" t="str">
        <f t="shared" si="213"/>
        <v/>
      </c>
      <c r="T566" s="15"/>
      <c r="U566" s="15"/>
      <c r="V566" s="15"/>
      <c r="W566" s="15"/>
      <c r="X566" s="15"/>
      <c r="Y566" s="15"/>
      <c r="Z566" s="16"/>
      <c r="AA566" s="16"/>
      <c r="AB566" s="101" t="str">
        <f>IF($C566&lt;&gt;"",※編集不可※選択項目!$J$2,"")</f>
        <v/>
      </c>
      <c r="AC566" s="23"/>
      <c r="AD566" s="97"/>
      <c r="AE566" s="99"/>
      <c r="AF566" s="201" t="str">
        <f t="shared" si="211"/>
        <v>-</v>
      </c>
      <c r="AG566" s="219"/>
      <c r="AH566" s="220"/>
      <c r="AI566" s="121" t="str">
        <f t="shared" si="207"/>
        <v/>
      </c>
      <c r="AJ566" s="221"/>
      <c r="AK566" s="222"/>
      <c r="AL566" s="223"/>
      <c r="AM566" s="224">
        <f>IFERROR(INDEX(※編集不可※選択項目!$R$3:$R$51,MATCH(BQ566,※編集不可※選択項目!$T$3:$T$51,0)),0)</f>
        <v>0</v>
      </c>
      <c r="AN566" s="224" t="str">
        <f t="shared" si="214"/>
        <v/>
      </c>
      <c r="AO566" s="224" t="str">
        <f>IF(BR566=※編集不可※選択項目!$L$3,VLOOKUP('新規登録用（本体）'!U566,※編集不可※選択項目!$P$2:$R$13,3,TRUE),AP566)</f>
        <v/>
      </c>
      <c r="AP566" s="224" t="str">
        <f>IF(BR566=※編集不可※選択項目!$L$15,VLOOKUP('新規登録用（本体）'!U566,※編集不可※選択項目!$P$14:$R$25,3,TRUE),AQ566)</f>
        <v/>
      </c>
      <c r="AQ566" s="224" t="str">
        <f>IF(BR566=※編集不可※選択項目!$L$27,VLOOKUP('新規登録用（本体）'!U566,※編集不可※選択項目!$P$26:$R$41,3,TRUE),AR566)</f>
        <v/>
      </c>
      <c r="AR566" s="224" t="str">
        <f>IF(BR566=※編集不可※選択項目!$L$43,VLOOKUP('新規登録用（本体）'!U566,※編集不可※選択項目!$P$42:$R$46,3,TRUE),AS566)</f>
        <v/>
      </c>
      <c r="AS566" s="224" t="str">
        <f>IF(BR566=※編集不可※選択項目!$L$48,VLOOKUP('新規登録用（本体）'!U566,※編集不可※選択項目!$P$47:$R$51,3,TRUE),"")</f>
        <v/>
      </c>
      <c r="AT566" s="225">
        <f>IFERROR(VLOOKUP(Y566&amp;G566&amp;H566,※編集不可※選択項目!X:Y,2,FALSE),0)</f>
        <v>0</v>
      </c>
      <c r="AU566" s="224">
        <f t="shared" si="208"/>
        <v>0</v>
      </c>
      <c r="AV566" s="224">
        <f>IFERROR(INDEX(※編集不可※選択項目!$S$3:$S$51,MATCH(BQ566,※編集不可※選択項目!$T$3:$T$51,0)),0)</f>
        <v>0</v>
      </c>
      <c r="AW566" s="224" t="str">
        <f t="shared" si="215"/>
        <v/>
      </c>
      <c r="AX566" s="224" t="str">
        <f>IF(BR566=※編集不可※選択項目!$L$3,VLOOKUP('新規登録用（本体）'!U566,※編集不可※選択項目!$P$2:$S$13,4,TRUE),AY566)</f>
        <v/>
      </c>
      <c r="AY566" s="224" t="str">
        <f>IF(BR566=※編集不可※選択項目!$L$15,VLOOKUP('新規登録用（本体）'!U566,※編集不可※選択項目!$P$14:$S$25,4,TRUE),AZ566)</f>
        <v/>
      </c>
      <c r="AZ566" s="224" t="str">
        <f>IF(BR566=※編集不可※選択項目!$L$27,VLOOKUP('新規登録用（本体）'!U566,※編集不可※選択項目!$P$26:$S$41,4,TRUE),BA566)</f>
        <v/>
      </c>
      <c r="BA566" s="224" t="str">
        <f>IF(BR566=※編集不可※選択項目!$L$43,VLOOKUP('新規登録用（本体）'!U566,※編集不可※選択項目!$P$42:$S$46,4,TRUE),BB566)</f>
        <v/>
      </c>
      <c r="BB566" s="224" t="str">
        <f>IF(BR566=※編集不可※選択項目!$L$48,VLOOKUP('新規登録用（本体）'!U566,※編集不可※選択項目!$P$47:$S$51,4,TRUE),"")</f>
        <v/>
      </c>
      <c r="BC566" s="225">
        <f>IFERROR(VLOOKUP(Y566&amp;G566&amp;H566,※編集不可※選択項目!X:Y,2,FALSE),0)</f>
        <v>0</v>
      </c>
      <c r="BD566" s="225">
        <f t="shared" si="209"/>
        <v>0</v>
      </c>
      <c r="BE566" s="225"/>
      <c r="BF566" s="225"/>
      <c r="BG566" s="225"/>
      <c r="BH566" s="225" t="str">
        <f t="shared" si="216"/>
        <v/>
      </c>
      <c r="BI566" s="226">
        <f t="shared" si="217"/>
        <v>0</v>
      </c>
      <c r="BJ566" s="226">
        <f t="shared" si="218"/>
        <v>0</v>
      </c>
      <c r="BK566" s="262">
        <f t="shared" si="212"/>
        <v>0</v>
      </c>
      <c r="BL566" s="226">
        <f t="shared" si="201"/>
        <v>0</v>
      </c>
      <c r="BM566" s="226" t="str">
        <f t="shared" si="219"/>
        <v/>
      </c>
      <c r="BN566" s="227">
        <f t="shared" si="220"/>
        <v>0</v>
      </c>
      <c r="BO566" s="227">
        <f t="shared" si="202"/>
        <v>0</v>
      </c>
      <c r="BP566" s="208" t="str">
        <f t="shared" si="203"/>
        <v>＜従来枠＞0 ＜トップ性能枠＞0</v>
      </c>
      <c r="BQ566" s="208" t="str">
        <f>'新規登録用（本体）'!G566&amp;'新規登録用（本体）'!H566&amp;'新規登録用（本体）'!I566</f>
        <v/>
      </c>
      <c r="BR566" s="126" t="str">
        <f t="shared" si="221"/>
        <v/>
      </c>
      <c r="BS566" s="208" t="str">
        <f t="shared" si="222"/>
        <v/>
      </c>
      <c r="BT566" s="227">
        <f t="shared" si="210"/>
        <v>0</v>
      </c>
    </row>
    <row r="567" spans="1:72" s="208" customFormat="1" ht="25.35" customHeight="1" x14ac:dyDescent="0.2">
      <c r="A567" s="210">
        <f t="shared" si="204"/>
        <v>556</v>
      </c>
      <c r="B567" s="171" t="str">
        <f t="shared" si="200"/>
        <v/>
      </c>
      <c r="C567" s="44"/>
      <c r="D567" s="17" t="str">
        <f t="shared" si="205"/>
        <v/>
      </c>
      <c r="E567" s="17" t="str">
        <f t="shared" si="206"/>
        <v/>
      </c>
      <c r="F567" s="97"/>
      <c r="G567" s="16"/>
      <c r="H567" s="15"/>
      <c r="I567" s="17" t="str">
        <f>IF(OR(G567="",H567="",U567=""),"",IFERROR(VLOOKUP(G567&amp;H567&amp;U567,※編集不可※選択項目!$M$3:$R$51,5,FALSE),"該当なし"))</f>
        <v/>
      </c>
      <c r="J567" s="97"/>
      <c r="K567" s="15"/>
      <c r="L567" s="248"/>
      <c r="M567" s="15"/>
      <c r="N567" s="97"/>
      <c r="O567" s="97"/>
      <c r="P567" s="97"/>
      <c r="Q567" s="97"/>
      <c r="R567" s="97"/>
      <c r="S567" s="18" t="str">
        <f t="shared" si="213"/>
        <v/>
      </c>
      <c r="T567" s="15"/>
      <c r="U567" s="15"/>
      <c r="V567" s="15"/>
      <c r="W567" s="15"/>
      <c r="X567" s="15"/>
      <c r="Y567" s="15"/>
      <c r="Z567" s="16"/>
      <c r="AA567" s="16"/>
      <c r="AB567" s="101" t="str">
        <f>IF($C567&lt;&gt;"",※編集不可※選択項目!$J$2,"")</f>
        <v/>
      </c>
      <c r="AC567" s="23"/>
      <c r="AD567" s="97"/>
      <c r="AE567" s="99"/>
      <c r="AF567" s="201" t="str">
        <f t="shared" si="211"/>
        <v>-</v>
      </c>
      <c r="AG567" s="219"/>
      <c r="AH567" s="220"/>
      <c r="AI567" s="121" t="str">
        <f t="shared" si="207"/>
        <v/>
      </c>
      <c r="AJ567" s="221"/>
      <c r="AK567" s="222"/>
      <c r="AL567" s="223"/>
      <c r="AM567" s="224">
        <f>IFERROR(INDEX(※編集不可※選択項目!$R$3:$R$51,MATCH(BQ567,※編集不可※選択項目!$T$3:$T$51,0)),0)</f>
        <v>0</v>
      </c>
      <c r="AN567" s="224" t="str">
        <f t="shared" si="214"/>
        <v/>
      </c>
      <c r="AO567" s="224" t="str">
        <f>IF(BR567=※編集不可※選択項目!$L$3,VLOOKUP('新規登録用（本体）'!U567,※編集不可※選択項目!$P$2:$R$13,3,TRUE),AP567)</f>
        <v/>
      </c>
      <c r="AP567" s="224" t="str">
        <f>IF(BR567=※編集不可※選択項目!$L$15,VLOOKUP('新規登録用（本体）'!U567,※編集不可※選択項目!$P$14:$R$25,3,TRUE),AQ567)</f>
        <v/>
      </c>
      <c r="AQ567" s="224" t="str">
        <f>IF(BR567=※編集不可※選択項目!$L$27,VLOOKUP('新規登録用（本体）'!U567,※編集不可※選択項目!$P$26:$R$41,3,TRUE),AR567)</f>
        <v/>
      </c>
      <c r="AR567" s="224" t="str">
        <f>IF(BR567=※編集不可※選択項目!$L$43,VLOOKUP('新規登録用（本体）'!U567,※編集不可※選択項目!$P$42:$R$46,3,TRUE),AS567)</f>
        <v/>
      </c>
      <c r="AS567" s="224" t="str">
        <f>IF(BR567=※編集不可※選択項目!$L$48,VLOOKUP('新規登録用（本体）'!U567,※編集不可※選択項目!$P$47:$R$51,3,TRUE),"")</f>
        <v/>
      </c>
      <c r="AT567" s="225">
        <f>IFERROR(VLOOKUP(Y567&amp;G567&amp;H567,※編集不可※選択項目!X:Y,2,FALSE),0)</f>
        <v>0</v>
      </c>
      <c r="AU567" s="224">
        <f t="shared" si="208"/>
        <v>0</v>
      </c>
      <c r="AV567" s="224">
        <f>IFERROR(INDEX(※編集不可※選択項目!$S$3:$S$51,MATCH(BQ567,※編集不可※選択項目!$T$3:$T$51,0)),0)</f>
        <v>0</v>
      </c>
      <c r="AW567" s="224" t="str">
        <f t="shared" si="215"/>
        <v/>
      </c>
      <c r="AX567" s="224" t="str">
        <f>IF(BR567=※編集不可※選択項目!$L$3,VLOOKUP('新規登録用（本体）'!U567,※編集不可※選択項目!$P$2:$S$13,4,TRUE),AY567)</f>
        <v/>
      </c>
      <c r="AY567" s="224" t="str">
        <f>IF(BR567=※編集不可※選択項目!$L$15,VLOOKUP('新規登録用（本体）'!U567,※編集不可※選択項目!$P$14:$S$25,4,TRUE),AZ567)</f>
        <v/>
      </c>
      <c r="AZ567" s="224" t="str">
        <f>IF(BR567=※編集不可※選択項目!$L$27,VLOOKUP('新規登録用（本体）'!U567,※編集不可※選択項目!$P$26:$S$41,4,TRUE),BA567)</f>
        <v/>
      </c>
      <c r="BA567" s="224" t="str">
        <f>IF(BR567=※編集不可※選択項目!$L$43,VLOOKUP('新規登録用（本体）'!U567,※編集不可※選択項目!$P$42:$S$46,4,TRUE),BB567)</f>
        <v/>
      </c>
      <c r="BB567" s="224" t="str">
        <f>IF(BR567=※編集不可※選択項目!$L$48,VLOOKUP('新規登録用（本体）'!U567,※編集不可※選択項目!$P$47:$S$51,4,TRUE),"")</f>
        <v/>
      </c>
      <c r="BC567" s="225">
        <f>IFERROR(VLOOKUP(Y567&amp;G567&amp;H567,※編集不可※選択項目!X:Y,2,FALSE),0)</f>
        <v>0</v>
      </c>
      <c r="BD567" s="225">
        <f t="shared" si="209"/>
        <v>0</v>
      </c>
      <c r="BE567" s="225"/>
      <c r="BF567" s="225"/>
      <c r="BG567" s="225"/>
      <c r="BH567" s="225" t="str">
        <f t="shared" si="216"/>
        <v/>
      </c>
      <c r="BI567" s="226">
        <f t="shared" si="217"/>
        <v>0</v>
      </c>
      <c r="BJ567" s="226">
        <f t="shared" si="218"/>
        <v>0</v>
      </c>
      <c r="BK567" s="262">
        <f t="shared" si="212"/>
        <v>0</v>
      </c>
      <c r="BL567" s="226">
        <f t="shared" si="201"/>
        <v>0</v>
      </c>
      <c r="BM567" s="226" t="str">
        <f t="shared" si="219"/>
        <v/>
      </c>
      <c r="BN567" s="227">
        <f t="shared" si="220"/>
        <v>0</v>
      </c>
      <c r="BO567" s="227">
        <f t="shared" si="202"/>
        <v>0</v>
      </c>
      <c r="BP567" s="208" t="str">
        <f t="shared" si="203"/>
        <v>＜従来枠＞0 ＜トップ性能枠＞0</v>
      </c>
      <c r="BQ567" s="208" t="str">
        <f>'新規登録用（本体）'!G567&amp;'新規登録用（本体）'!H567&amp;'新規登録用（本体）'!I567</f>
        <v/>
      </c>
      <c r="BR567" s="126" t="str">
        <f t="shared" si="221"/>
        <v/>
      </c>
      <c r="BS567" s="208" t="str">
        <f t="shared" si="222"/>
        <v/>
      </c>
      <c r="BT567" s="227">
        <f t="shared" si="210"/>
        <v>0</v>
      </c>
    </row>
    <row r="568" spans="1:72" s="208" customFormat="1" ht="25.35" customHeight="1" x14ac:dyDescent="0.2">
      <c r="A568" s="210">
        <f t="shared" si="204"/>
        <v>557</v>
      </c>
      <c r="B568" s="171" t="str">
        <f t="shared" si="200"/>
        <v/>
      </c>
      <c r="C568" s="44"/>
      <c r="D568" s="17" t="str">
        <f t="shared" si="205"/>
        <v/>
      </c>
      <c r="E568" s="17" t="str">
        <f t="shared" si="206"/>
        <v/>
      </c>
      <c r="F568" s="97"/>
      <c r="G568" s="16"/>
      <c r="H568" s="15"/>
      <c r="I568" s="17" t="str">
        <f>IF(OR(G568="",H568="",U568=""),"",IFERROR(VLOOKUP(G568&amp;H568&amp;U568,※編集不可※選択項目!$M$3:$R$51,5,FALSE),"該当なし"))</f>
        <v/>
      </c>
      <c r="J568" s="97"/>
      <c r="K568" s="15"/>
      <c r="L568" s="248"/>
      <c r="M568" s="15"/>
      <c r="N568" s="97"/>
      <c r="O568" s="97"/>
      <c r="P568" s="97"/>
      <c r="Q568" s="97"/>
      <c r="R568" s="97"/>
      <c r="S568" s="18" t="str">
        <f t="shared" si="213"/>
        <v/>
      </c>
      <c r="T568" s="15"/>
      <c r="U568" s="15"/>
      <c r="V568" s="15"/>
      <c r="W568" s="15"/>
      <c r="X568" s="15"/>
      <c r="Y568" s="15"/>
      <c r="Z568" s="16"/>
      <c r="AA568" s="16"/>
      <c r="AB568" s="101" t="str">
        <f>IF($C568&lt;&gt;"",※編集不可※選択項目!$J$2,"")</f>
        <v/>
      </c>
      <c r="AC568" s="23"/>
      <c r="AD568" s="97"/>
      <c r="AE568" s="99"/>
      <c r="AF568" s="201" t="str">
        <f t="shared" si="211"/>
        <v>-</v>
      </c>
      <c r="AG568" s="219"/>
      <c r="AH568" s="220"/>
      <c r="AI568" s="121" t="str">
        <f t="shared" si="207"/>
        <v/>
      </c>
      <c r="AJ568" s="221"/>
      <c r="AK568" s="222"/>
      <c r="AL568" s="223"/>
      <c r="AM568" s="224">
        <f>IFERROR(INDEX(※編集不可※選択項目!$R$3:$R$51,MATCH(BQ568,※編集不可※選択項目!$T$3:$T$51,0)),0)</f>
        <v>0</v>
      </c>
      <c r="AN568" s="224" t="str">
        <f t="shared" si="214"/>
        <v/>
      </c>
      <c r="AO568" s="224" t="str">
        <f>IF(BR568=※編集不可※選択項目!$L$3,VLOOKUP('新規登録用（本体）'!U568,※編集不可※選択項目!$P$2:$R$13,3,TRUE),AP568)</f>
        <v/>
      </c>
      <c r="AP568" s="224" t="str">
        <f>IF(BR568=※編集不可※選択項目!$L$15,VLOOKUP('新規登録用（本体）'!U568,※編集不可※選択項目!$P$14:$R$25,3,TRUE),AQ568)</f>
        <v/>
      </c>
      <c r="AQ568" s="224" t="str">
        <f>IF(BR568=※編集不可※選択項目!$L$27,VLOOKUP('新規登録用（本体）'!U568,※編集不可※選択項目!$P$26:$R$41,3,TRUE),AR568)</f>
        <v/>
      </c>
      <c r="AR568" s="224" t="str">
        <f>IF(BR568=※編集不可※選択項目!$L$43,VLOOKUP('新規登録用（本体）'!U568,※編集不可※選択項目!$P$42:$R$46,3,TRUE),AS568)</f>
        <v/>
      </c>
      <c r="AS568" s="224" t="str">
        <f>IF(BR568=※編集不可※選択項目!$L$48,VLOOKUP('新規登録用（本体）'!U568,※編集不可※選択項目!$P$47:$R$51,3,TRUE),"")</f>
        <v/>
      </c>
      <c r="AT568" s="225">
        <f>IFERROR(VLOOKUP(Y568&amp;G568&amp;H568,※編集不可※選択項目!X:Y,2,FALSE),0)</f>
        <v>0</v>
      </c>
      <c r="AU568" s="224">
        <f t="shared" si="208"/>
        <v>0</v>
      </c>
      <c r="AV568" s="224">
        <f>IFERROR(INDEX(※編集不可※選択項目!$S$3:$S$51,MATCH(BQ568,※編集不可※選択項目!$T$3:$T$51,0)),0)</f>
        <v>0</v>
      </c>
      <c r="AW568" s="224" t="str">
        <f t="shared" si="215"/>
        <v/>
      </c>
      <c r="AX568" s="224" t="str">
        <f>IF(BR568=※編集不可※選択項目!$L$3,VLOOKUP('新規登録用（本体）'!U568,※編集不可※選択項目!$P$2:$S$13,4,TRUE),AY568)</f>
        <v/>
      </c>
      <c r="AY568" s="224" t="str">
        <f>IF(BR568=※編集不可※選択項目!$L$15,VLOOKUP('新規登録用（本体）'!U568,※編集不可※選択項目!$P$14:$S$25,4,TRUE),AZ568)</f>
        <v/>
      </c>
      <c r="AZ568" s="224" t="str">
        <f>IF(BR568=※編集不可※選択項目!$L$27,VLOOKUP('新規登録用（本体）'!U568,※編集不可※選択項目!$P$26:$S$41,4,TRUE),BA568)</f>
        <v/>
      </c>
      <c r="BA568" s="224" t="str">
        <f>IF(BR568=※編集不可※選択項目!$L$43,VLOOKUP('新規登録用（本体）'!U568,※編集不可※選択項目!$P$42:$S$46,4,TRUE),BB568)</f>
        <v/>
      </c>
      <c r="BB568" s="224" t="str">
        <f>IF(BR568=※編集不可※選択項目!$L$48,VLOOKUP('新規登録用（本体）'!U568,※編集不可※選択項目!$P$47:$S$51,4,TRUE),"")</f>
        <v/>
      </c>
      <c r="BC568" s="225">
        <f>IFERROR(VLOOKUP(Y568&amp;G568&amp;H568,※編集不可※選択項目!X:Y,2,FALSE),0)</f>
        <v>0</v>
      </c>
      <c r="BD568" s="225">
        <f t="shared" si="209"/>
        <v>0</v>
      </c>
      <c r="BE568" s="225"/>
      <c r="BF568" s="225"/>
      <c r="BG568" s="225"/>
      <c r="BH568" s="225" t="str">
        <f t="shared" si="216"/>
        <v/>
      </c>
      <c r="BI568" s="226">
        <f t="shared" si="217"/>
        <v>0</v>
      </c>
      <c r="BJ568" s="226">
        <f t="shared" si="218"/>
        <v>0</v>
      </c>
      <c r="BK568" s="262">
        <f t="shared" si="212"/>
        <v>0</v>
      </c>
      <c r="BL568" s="226">
        <f t="shared" si="201"/>
        <v>0</v>
      </c>
      <c r="BM568" s="226" t="str">
        <f t="shared" si="219"/>
        <v/>
      </c>
      <c r="BN568" s="227">
        <f t="shared" si="220"/>
        <v>0</v>
      </c>
      <c r="BO568" s="227">
        <f t="shared" si="202"/>
        <v>0</v>
      </c>
      <c r="BP568" s="208" t="str">
        <f t="shared" si="203"/>
        <v>＜従来枠＞0 ＜トップ性能枠＞0</v>
      </c>
      <c r="BQ568" s="208" t="str">
        <f>'新規登録用（本体）'!G568&amp;'新規登録用（本体）'!H568&amp;'新規登録用（本体）'!I568</f>
        <v/>
      </c>
      <c r="BR568" s="126" t="str">
        <f t="shared" si="221"/>
        <v/>
      </c>
      <c r="BS568" s="208" t="str">
        <f t="shared" si="222"/>
        <v/>
      </c>
      <c r="BT568" s="227">
        <f t="shared" si="210"/>
        <v>0</v>
      </c>
    </row>
    <row r="569" spans="1:72" s="208" customFormat="1" ht="25.35" customHeight="1" x14ac:dyDescent="0.2">
      <c r="A569" s="210">
        <f t="shared" si="204"/>
        <v>558</v>
      </c>
      <c r="B569" s="171" t="str">
        <f t="shared" si="200"/>
        <v/>
      </c>
      <c r="C569" s="44"/>
      <c r="D569" s="17" t="str">
        <f t="shared" si="205"/>
        <v/>
      </c>
      <c r="E569" s="17" t="str">
        <f t="shared" si="206"/>
        <v/>
      </c>
      <c r="F569" s="97"/>
      <c r="G569" s="16"/>
      <c r="H569" s="15"/>
      <c r="I569" s="17" t="str">
        <f>IF(OR(G569="",H569="",U569=""),"",IFERROR(VLOOKUP(G569&amp;H569&amp;U569,※編集不可※選択項目!$M$3:$R$51,5,FALSE),"該当なし"))</f>
        <v/>
      </c>
      <c r="J569" s="97"/>
      <c r="K569" s="15"/>
      <c r="L569" s="248"/>
      <c r="M569" s="15"/>
      <c r="N569" s="97"/>
      <c r="O569" s="97"/>
      <c r="P569" s="97"/>
      <c r="Q569" s="97"/>
      <c r="R569" s="97"/>
      <c r="S569" s="18" t="str">
        <f t="shared" si="213"/>
        <v/>
      </c>
      <c r="T569" s="15"/>
      <c r="U569" s="15"/>
      <c r="V569" s="15"/>
      <c r="W569" s="15"/>
      <c r="X569" s="15"/>
      <c r="Y569" s="15"/>
      <c r="Z569" s="16"/>
      <c r="AA569" s="16"/>
      <c r="AB569" s="101" t="str">
        <f>IF($C569&lt;&gt;"",※編集不可※選択項目!$J$2,"")</f>
        <v/>
      </c>
      <c r="AC569" s="23"/>
      <c r="AD569" s="97"/>
      <c r="AE569" s="99"/>
      <c r="AF569" s="201" t="str">
        <f t="shared" si="211"/>
        <v>-</v>
      </c>
      <c r="AG569" s="219"/>
      <c r="AH569" s="220"/>
      <c r="AI569" s="121" t="str">
        <f t="shared" si="207"/>
        <v/>
      </c>
      <c r="AJ569" s="221"/>
      <c r="AK569" s="222"/>
      <c r="AL569" s="223"/>
      <c r="AM569" s="224">
        <f>IFERROR(INDEX(※編集不可※選択項目!$R$3:$R$51,MATCH(BQ569,※編集不可※選択項目!$T$3:$T$51,0)),0)</f>
        <v>0</v>
      </c>
      <c r="AN569" s="224" t="str">
        <f t="shared" si="214"/>
        <v/>
      </c>
      <c r="AO569" s="224" t="str">
        <f>IF(BR569=※編集不可※選択項目!$L$3,VLOOKUP('新規登録用（本体）'!U569,※編集不可※選択項目!$P$2:$R$13,3,TRUE),AP569)</f>
        <v/>
      </c>
      <c r="AP569" s="224" t="str">
        <f>IF(BR569=※編集不可※選択項目!$L$15,VLOOKUP('新規登録用（本体）'!U569,※編集不可※選択項目!$P$14:$R$25,3,TRUE),AQ569)</f>
        <v/>
      </c>
      <c r="AQ569" s="224" t="str">
        <f>IF(BR569=※編集不可※選択項目!$L$27,VLOOKUP('新規登録用（本体）'!U569,※編集不可※選択項目!$P$26:$R$41,3,TRUE),AR569)</f>
        <v/>
      </c>
      <c r="AR569" s="224" t="str">
        <f>IF(BR569=※編集不可※選択項目!$L$43,VLOOKUP('新規登録用（本体）'!U569,※編集不可※選択項目!$P$42:$R$46,3,TRUE),AS569)</f>
        <v/>
      </c>
      <c r="AS569" s="224" t="str">
        <f>IF(BR569=※編集不可※選択項目!$L$48,VLOOKUP('新規登録用（本体）'!U569,※編集不可※選択項目!$P$47:$R$51,3,TRUE),"")</f>
        <v/>
      </c>
      <c r="AT569" s="225">
        <f>IFERROR(VLOOKUP(Y569&amp;G569&amp;H569,※編集不可※選択項目!X:Y,2,FALSE),0)</f>
        <v>0</v>
      </c>
      <c r="AU569" s="224">
        <f t="shared" si="208"/>
        <v>0</v>
      </c>
      <c r="AV569" s="224">
        <f>IFERROR(INDEX(※編集不可※選択項目!$S$3:$S$51,MATCH(BQ569,※編集不可※選択項目!$T$3:$T$51,0)),0)</f>
        <v>0</v>
      </c>
      <c r="AW569" s="224" t="str">
        <f t="shared" si="215"/>
        <v/>
      </c>
      <c r="AX569" s="224" t="str">
        <f>IF(BR569=※編集不可※選択項目!$L$3,VLOOKUP('新規登録用（本体）'!U569,※編集不可※選択項目!$P$2:$S$13,4,TRUE),AY569)</f>
        <v/>
      </c>
      <c r="AY569" s="224" t="str">
        <f>IF(BR569=※編集不可※選択項目!$L$15,VLOOKUP('新規登録用（本体）'!U569,※編集不可※選択項目!$P$14:$S$25,4,TRUE),AZ569)</f>
        <v/>
      </c>
      <c r="AZ569" s="224" t="str">
        <f>IF(BR569=※編集不可※選択項目!$L$27,VLOOKUP('新規登録用（本体）'!U569,※編集不可※選択項目!$P$26:$S$41,4,TRUE),BA569)</f>
        <v/>
      </c>
      <c r="BA569" s="224" t="str">
        <f>IF(BR569=※編集不可※選択項目!$L$43,VLOOKUP('新規登録用（本体）'!U569,※編集不可※選択項目!$P$42:$S$46,4,TRUE),BB569)</f>
        <v/>
      </c>
      <c r="BB569" s="224" t="str">
        <f>IF(BR569=※編集不可※選択項目!$L$48,VLOOKUP('新規登録用（本体）'!U569,※編集不可※選択項目!$P$47:$S$51,4,TRUE),"")</f>
        <v/>
      </c>
      <c r="BC569" s="225">
        <f>IFERROR(VLOOKUP(Y569&amp;G569&amp;H569,※編集不可※選択項目!X:Y,2,FALSE),0)</f>
        <v>0</v>
      </c>
      <c r="BD569" s="225">
        <f t="shared" si="209"/>
        <v>0</v>
      </c>
      <c r="BE569" s="225"/>
      <c r="BF569" s="225"/>
      <c r="BG569" s="225"/>
      <c r="BH569" s="225" t="str">
        <f t="shared" si="216"/>
        <v/>
      </c>
      <c r="BI569" s="226">
        <f t="shared" si="217"/>
        <v>0</v>
      </c>
      <c r="BJ569" s="226">
        <f t="shared" si="218"/>
        <v>0</v>
      </c>
      <c r="BK569" s="262">
        <f t="shared" si="212"/>
        <v>0</v>
      </c>
      <c r="BL569" s="226">
        <f t="shared" si="201"/>
        <v>0</v>
      </c>
      <c r="BM569" s="226" t="str">
        <f t="shared" si="219"/>
        <v/>
      </c>
      <c r="BN569" s="227">
        <f t="shared" si="220"/>
        <v>0</v>
      </c>
      <c r="BO569" s="227">
        <f t="shared" si="202"/>
        <v>0</v>
      </c>
      <c r="BP569" s="208" t="str">
        <f t="shared" si="203"/>
        <v>＜従来枠＞0 ＜トップ性能枠＞0</v>
      </c>
      <c r="BQ569" s="208" t="str">
        <f>'新規登録用（本体）'!G569&amp;'新規登録用（本体）'!H569&amp;'新規登録用（本体）'!I569</f>
        <v/>
      </c>
      <c r="BR569" s="126" t="str">
        <f t="shared" si="221"/>
        <v/>
      </c>
      <c r="BS569" s="208" t="str">
        <f t="shared" si="222"/>
        <v/>
      </c>
      <c r="BT569" s="227">
        <f t="shared" si="210"/>
        <v>0</v>
      </c>
    </row>
    <row r="570" spans="1:72" s="208" customFormat="1" ht="25.35" customHeight="1" x14ac:dyDescent="0.2">
      <c r="A570" s="210">
        <f t="shared" si="204"/>
        <v>559</v>
      </c>
      <c r="B570" s="171" t="str">
        <f t="shared" si="200"/>
        <v/>
      </c>
      <c r="C570" s="44"/>
      <c r="D570" s="17" t="str">
        <f t="shared" si="205"/>
        <v/>
      </c>
      <c r="E570" s="17" t="str">
        <f t="shared" si="206"/>
        <v/>
      </c>
      <c r="F570" s="97"/>
      <c r="G570" s="16"/>
      <c r="H570" s="15"/>
      <c r="I570" s="17" t="str">
        <f>IF(OR(G570="",H570="",U570=""),"",IFERROR(VLOOKUP(G570&amp;H570&amp;U570,※編集不可※選択項目!$M$3:$R$51,5,FALSE),"該当なし"))</f>
        <v/>
      </c>
      <c r="J570" s="97"/>
      <c r="K570" s="15"/>
      <c r="L570" s="248"/>
      <c r="M570" s="15"/>
      <c r="N570" s="97"/>
      <c r="O570" s="97"/>
      <c r="P570" s="97"/>
      <c r="Q570" s="97"/>
      <c r="R570" s="97"/>
      <c r="S570" s="18" t="str">
        <f t="shared" si="213"/>
        <v/>
      </c>
      <c r="T570" s="15"/>
      <c r="U570" s="15"/>
      <c r="V570" s="15"/>
      <c r="W570" s="15"/>
      <c r="X570" s="15"/>
      <c r="Y570" s="15"/>
      <c r="Z570" s="16"/>
      <c r="AA570" s="16"/>
      <c r="AB570" s="101" t="str">
        <f>IF($C570&lt;&gt;"",※編集不可※選択項目!$J$2,"")</f>
        <v/>
      </c>
      <c r="AC570" s="23"/>
      <c r="AD570" s="97"/>
      <c r="AE570" s="99"/>
      <c r="AF570" s="201" t="str">
        <f t="shared" si="211"/>
        <v>-</v>
      </c>
      <c r="AG570" s="219"/>
      <c r="AH570" s="220"/>
      <c r="AI570" s="121" t="str">
        <f t="shared" si="207"/>
        <v/>
      </c>
      <c r="AJ570" s="221"/>
      <c r="AK570" s="222"/>
      <c r="AL570" s="223"/>
      <c r="AM570" s="224">
        <f>IFERROR(INDEX(※編集不可※選択項目!$R$3:$R$51,MATCH(BQ570,※編集不可※選択項目!$T$3:$T$51,0)),0)</f>
        <v>0</v>
      </c>
      <c r="AN570" s="224" t="str">
        <f t="shared" si="214"/>
        <v/>
      </c>
      <c r="AO570" s="224" t="str">
        <f>IF(BR570=※編集不可※選択項目!$L$3,VLOOKUP('新規登録用（本体）'!U570,※編集不可※選択項目!$P$2:$R$13,3,TRUE),AP570)</f>
        <v/>
      </c>
      <c r="AP570" s="224" t="str">
        <f>IF(BR570=※編集不可※選択項目!$L$15,VLOOKUP('新規登録用（本体）'!U570,※編集不可※選択項目!$P$14:$R$25,3,TRUE),AQ570)</f>
        <v/>
      </c>
      <c r="AQ570" s="224" t="str">
        <f>IF(BR570=※編集不可※選択項目!$L$27,VLOOKUP('新規登録用（本体）'!U570,※編集不可※選択項目!$P$26:$R$41,3,TRUE),AR570)</f>
        <v/>
      </c>
      <c r="AR570" s="224" t="str">
        <f>IF(BR570=※編集不可※選択項目!$L$43,VLOOKUP('新規登録用（本体）'!U570,※編集不可※選択項目!$P$42:$R$46,3,TRUE),AS570)</f>
        <v/>
      </c>
      <c r="AS570" s="224" t="str">
        <f>IF(BR570=※編集不可※選択項目!$L$48,VLOOKUP('新規登録用（本体）'!U570,※編集不可※選択項目!$P$47:$R$51,3,TRUE),"")</f>
        <v/>
      </c>
      <c r="AT570" s="225">
        <f>IFERROR(VLOOKUP(Y570&amp;G570&amp;H570,※編集不可※選択項目!X:Y,2,FALSE),0)</f>
        <v>0</v>
      </c>
      <c r="AU570" s="224">
        <f t="shared" si="208"/>
        <v>0</v>
      </c>
      <c r="AV570" s="224">
        <f>IFERROR(INDEX(※編集不可※選択項目!$S$3:$S$51,MATCH(BQ570,※編集不可※選択項目!$T$3:$T$51,0)),0)</f>
        <v>0</v>
      </c>
      <c r="AW570" s="224" t="str">
        <f t="shared" si="215"/>
        <v/>
      </c>
      <c r="AX570" s="224" t="str">
        <f>IF(BR570=※編集不可※選択項目!$L$3,VLOOKUP('新規登録用（本体）'!U570,※編集不可※選択項目!$P$2:$S$13,4,TRUE),AY570)</f>
        <v/>
      </c>
      <c r="AY570" s="224" t="str">
        <f>IF(BR570=※編集不可※選択項目!$L$15,VLOOKUP('新規登録用（本体）'!U570,※編集不可※選択項目!$P$14:$S$25,4,TRUE),AZ570)</f>
        <v/>
      </c>
      <c r="AZ570" s="224" t="str">
        <f>IF(BR570=※編集不可※選択項目!$L$27,VLOOKUP('新規登録用（本体）'!U570,※編集不可※選択項目!$P$26:$S$41,4,TRUE),BA570)</f>
        <v/>
      </c>
      <c r="BA570" s="224" t="str">
        <f>IF(BR570=※編集不可※選択項目!$L$43,VLOOKUP('新規登録用（本体）'!U570,※編集不可※選択項目!$P$42:$S$46,4,TRUE),BB570)</f>
        <v/>
      </c>
      <c r="BB570" s="224" t="str">
        <f>IF(BR570=※編集不可※選択項目!$L$48,VLOOKUP('新規登録用（本体）'!U570,※編集不可※選択項目!$P$47:$S$51,4,TRUE),"")</f>
        <v/>
      </c>
      <c r="BC570" s="225">
        <f>IFERROR(VLOOKUP(Y570&amp;G570&amp;H570,※編集不可※選択項目!X:Y,2,FALSE),0)</f>
        <v>0</v>
      </c>
      <c r="BD570" s="225">
        <f t="shared" si="209"/>
        <v>0</v>
      </c>
      <c r="BE570" s="225"/>
      <c r="BF570" s="225"/>
      <c r="BG570" s="225"/>
      <c r="BH570" s="225" t="str">
        <f t="shared" si="216"/>
        <v/>
      </c>
      <c r="BI570" s="226">
        <f t="shared" si="217"/>
        <v>0</v>
      </c>
      <c r="BJ570" s="226">
        <f t="shared" si="218"/>
        <v>0</v>
      </c>
      <c r="BK570" s="262">
        <f t="shared" si="212"/>
        <v>0</v>
      </c>
      <c r="BL570" s="226">
        <f t="shared" si="201"/>
        <v>0</v>
      </c>
      <c r="BM570" s="226" t="str">
        <f t="shared" si="219"/>
        <v/>
      </c>
      <c r="BN570" s="227">
        <f t="shared" si="220"/>
        <v>0</v>
      </c>
      <c r="BO570" s="227">
        <f t="shared" si="202"/>
        <v>0</v>
      </c>
      <c r="BP570" s="208" t="str">
        <f t="shared" si="203"/>
        <v>＜従来枠＞0 ＜トップ性能枠＞0</v>
      </c>
      <c r="BQ570" s="208" t="str">
        <f>'新規登録用（本体）'!G570&amp;'新規登録用（本体）'!H570&amp;'新規登録用（本体）'!I570</f>
        <v/>
      </c>
      <c r="BR570" s="126" t="str">
        <f t="shared" si="221"/>
        <v/>
      </c>
      <c r="BS570" s="208" t="str">
        <f t="shared" si="222"/>
        <v/>
      </c>
      <c r="BT570" s="227">
        <f t="shared" si="210"/>
        <v>0</v>
      </c>
    </row>
    <row r="571" spans="1:72" s="208" customFormat="1" ht="25.35" customHeight="1" x14ac:dyDescent="0.2">
      <c r="A571" s="210">
        <f t="shared" si="204"/>
        <v>560</v>
      </c>
      <c r="B571" s="171" t="str">
        <f t="shared" si="200"/>
        <v/>
      </c>
      <c r="C571" s="44"/>
      <c r="D571" s="17" t="str">
        <f t="shared" si="205"/>
        <v/>
      </c>
      <c r="E571" s="17" t="str">
        <f t="shared" si="206"/>
        <v/>
      </c>
      <c r="F571" s="97"/>
      <c r="G571" s="16"/>
      <c r="H571" s="15"/>
      <c r="I571" s="17" t="str">
        <f>IF(OR(G571="",H571="",U571=""),"",IFERROR(VLOOKUP(G571&amp;H571&amp;U571,※編集不可※選択項目!$M$3:$R$51,5,FALSE),"該当なし"))</f>
        <v/>
      </c>
      <c r="J571" s="97"/>
      <c r="K571" s="15"/>
      <c r="L571" s="248"/>
      <c r="M571" s="15"/>
      <c r="N571" s="97"/>
      <c r="O571" s="97"/>
      <c r="P571" s="97"/>
      <c r="Q571" s="97"/>
      <c r="R571" s="97"/>
      <c r="S571" s="18" t="str">
        <f t="shared" si="213"/>
        <v/>
      </c>
      <c r="T571" s="15"/>
      <c r="U571" s="15"/>
      <c r="V571" s="15"/>
      <c r="W571" s="15"/>
      <c r="X571" s="15"/>
      <c r="Y571" s="15"/>
      <c r="Z571" s="16"/>
      <c r="AA571" s="16"/>
      <c r="AB571" s="101" t="str">
        <f>IF($C571&lt;&gt;"",※編集不可※選択項目!$J$2,"")</f>
        <v/>
      </c>
      <c r="AC571" s="23"/>
      <c r="AD571" s="97"/>
      <c r="AE571" s="99"/>
      <c r="AF571" s="201" t="str">
        <f t="shared" si="211"/>
        <v>-</v>
      </c>
      <c r="AG571" s="219"/>
      <c r="AH571" s="220"/>
      <c r="AI571" s="121" t="str">
        <f t="shared" si="207"/>
        <v/>
      </c>
      <c r="AJ571" s="221"/>
      <c r="AK571" s="222"/>
      <c r="AL571" s="223"/>
      <c r="AM571" s="224">
        <f>IFERROR(INDEX(※編集不可※選択項目!$R$3:$R$51,MATCH(BQ571,※編集不可※選択項目!$T$3:$T$51,0)),0)</f>
        <v>0</v>
      </c>
      <c r="AN571" s="224" t="str">
        <f t="shared" si="214"/>
        <v/>
      </c>
      <c r="AO571" s="224" t="str">
        <f>IF(BR571=※編集不可※選択項目!$L$3,VLOOKUP('新規登録用（本体）'!U571,※編集不可※選択項目!$P$2:$R$13,3,TRUE),AP571)</f>
        <v/>
      </c>
      <c r="AP571" s="224" t="str">
        <f>IF(BR571=※編集不可※選択項目!$L$15,VLOOKUP('新規登録用（本体）'!U571,※編集不可※選択項目!$P$14:$R$25,3,TRUE),AQ571)</f>
        <v/>
      </c>
      <c r="AQ571" s="224" t="str">
        <f>IF(BR571=※編集不可※選択項目!$L$27,VLOOKUP('新規登録用（本体）'!U571,※編集不可※選択項目!$P$26:$R$41,3,TRUE),AR571)</f>
        <v/>
      </c>
      <c r="AR571" s="224" t="str">
        <f>IF(BR571=※編集不可※選択項目!$L$43,VLOOKUP('新規登録用（本体）'!U571,※編集不可※選択項目!$P$42:$R$46,3,TRUE),AS571)</f>
        <v/>
      </c>
      <c r="AS571" s="224" t="str">
        <f>IF(BR571=※編集不可※選択項目!$L$48,VLOOKUP('新規登録用（本体）'!U571,※編集不可※選択項目!$P$47:$R$51,3,TRUE),"")</f>
        <v/>
      </c>
      <c r="AT571" s="225">
        <f>IFERROR(VLOOKUP(Y571&amp;G571&amp;H571,※編集不可※選択項目!X:Y,2,FALSE),0)</f>
        <v>0</v>
      </c>
      <c r="AU571" s="224">
        <f t="shared" si="208"/>
        <v>0</v>
      </c>
      <c r="AV571" s="224">
        <f>IFERROR(INDEX(※編集不可※選択項目!$S$3:$S$51,MATCH(BQ571,※編集不可※選択項目!$T$3:$T$51,0)),0)</f>
        <v>0</v>
      </c>
      <c r="AW571" s="224" t="str">
        <f t="shared" si="215"/>
        <v/>
      </c>
      <c r="AX571" s="224" t="str">
        <f>IF(BR571=※編集不可※選択項目!$L$3,VLOOKUP('新規登録用（本体）'!U571,※編集不可※選択項目!$P$2:$S$13,4,TRUE),AY571)</f>
        <v/>
      </c>
      <c r="AY571" s="224" t="str">
        <f>IF(BR571=※編集不可※選択項目!$L$15,VLOOKUP('新規登録用（本体）'!U571,※編集不可※選択項目!$P$14:$S$25,4,TRUE),AZ571)</f>
        <v/>
      </c>
      <c r="AZ571" s="224" t="str">
        <f>IF(BR571=※編集不可※選択項目!$L$27,VLOOKUP('新規登録用（本体）'!U571,※編集不可※選択項目!$P$26:$S$41,4,TRUE),BA571)</f>
        <v/>
      </c>
      <c r="BA571" s="224" t="str">
        <f>IF(BR571=※編集不可※選択項目!$L$43,VLOOKUP('新規登録用（本体）'!U571,※編集不可※選択項目!$P$42:$S$46,4,TRUE),BB571)</f>
        <v/>
      </c>
      <c r="BB571" s="224" t="str">
        <f>IF(BR571=※編集不可※選択項目!$L$48,VLOOKUP('新規登録用（本体）'!U571,※編集不可※選択項目!$P$47:$S$51,4,TRUE),"")</f>
        <v/>
      </c>
      <c r="BC571" s="225">
        <f>IFERROR(VLOOKUP(Y571&amp;G571&amp;H571,※編集不可※選択項目!X:Y,2,FALSE),0)</f>
        <v>0</v>
      </c>
      <c r="BD571" s="225">
        <f t="shared" si="209"/>
        <v>0</v>
      </c>
      <c r="BE571" s="225"/>
      <c r="BF571" s="225"/>
      <c r="BG571" s="225"/>
      <c r="BH571" s="225" t="str">
        <f t="shared" si="216"/>
        <v/>
      </c>
      <c r="BI571" s="226">
        <f t="shared" si="217"/>
        <v>0</v>
      </c>
      <c r="BJ571" s="226">
        <f t="shared" si="218"/>
        <v>0</v>
      </c>
      <c r="BK571" s="262">
        <f t="shared" si="212"/>
        <v>0</v>
      </c>
      <c r="BL571" s="226">
        <f t="shared" si="201"/>
        <v>0</v>
      </c>
      <c r="BM571" s="226" t="str">
        <f t="shared" si="219"/>
        <v/>
      </c>
      <c r="BN571" s="227">
        <f t="shared" si="220"/>
        <v>0</v>
      </c>
      <c r="BO571" s="227">
        <f t="shared" si="202"/>
        <v>0</v>
      </c>
      <c r="BP571" s="208" t="str">
        <f t="shared" si="203"/>
        <v>＜従来枠＞0 ＜トップ性能枠＞0</v>
      </c>
      <c r="BQ571" s="208" t="str">
        <f>'新規登録用（本体）'!G571&amp;'新規登録用（本体）'!H571&amp;'新規登録用（本体）'!I571</f>
        <v/>
      </c>
      <c r="BR571" s="126" t="str">
        <f t="shared" si="221"/>
        <v/>
      </c>
      <c r="BS571" s="208" t="str">
        <f t="shared" si="222"/>
        <v/>
      </c>
      <c r="BT571" s="227">
        <f t="shared" si="210"/>
        <v>0</v>
      </c>
    </row>
    <row r="572" spans="1:72" s="208" customFormat="1" ht="25.35" customHeight="1" x14ac:dyDescent="0.2">
      <c r="A572" s="210">
        <f t="shared" si="204"/>
        <v>561</v>
      </c>
      <c r="B572" s="171" t="str">
        <f t="shared" si="200"/>
        <v/>
      </c>
      <c r="C572" s="44"/>
      <c r="D572" s="17" t="str">
        <f t="shared" si="205"/>
        <v/>
      </c>
      <c r="E572" s="17" t="str">
        <f t="shared" si="206"/>
        <v/>
      </c>
      <c r="F572" s="97"/>
      <c r="G572" s="16"/>
      <c r="H572" s="15"/>
      <c r="I572" s="17" t="str">
        <f>IF(OR(G572="",H572="",U572=""),"",IFERROR(VLOOKUP(G572&amp;H572&amp;U572,※編集不可※選択項目!$M$3:$R$51,5,FALSE),"該当なし"))</f>
        <v/>
      </c>
      <c r="J572" s="97"/>
      <c r="K572" s="15"/>
      <c r="L572" s="248"/>
      <c r="M572" s="15"/>
      <c r="N572" s="97"/>
      <c r="O572" s="97"/>
      <c r="P572" s="97"/>
      <c r="Q572" s="97"/>
      <c r="R572" s="97"/>
      <c r="S572" s="18" t="str">
        <f t="shared" si="213"/>
        <v/>
      </c>
      <c r="T572" s="15"/>
      <c r="U572" s="15"/>
      <c r="V572" s="15"/>
      <c r="W572" s="15"/>
      <c r="X572" s="15"/>
      <c r="Y572" s="15"/>
      <c r="Z572" s="16"/>
      <c r="AA572" s="16"/>
      <c r="AB572" s="101" t="str">
        <f>IF($C572&lt;&gt;"",※編集不可※選択項目!$J$2,"")</f>
        <v/>
      </c>
      <c r="AC572" s="23"/>
      <c r="AD572" s="97"/>
      <c r="AE572" s="99"/>
      <c r="AF572" s="201" t="str">
        <f t="shared" si="211"/>
        <v>-</v>
      </c>
      <c r="AG572" s="219"/>
      <c r="AH572" s="220"/>
      <c r="AI572" s="121" t="str">
        <f t="shared" si="207"/>
        <v/>
      </c>
      <c r="AJ572" s="221"/>
      <c r="AK572" s="222"/>
      <c r="AL572" s="223"/>
      <c r="AM572" s="224">
        <f>IFERROR(INDEX(※編集不可※選択項目!$R$3:$R$51,MATCH(BQ572,※編集不可※選択項目!$T$3:$T$51,0)),0)</f>
        <v>0</v>
      </c>
      <c r="AN572" s="224" t="str">
        <f t="shared" si="214"/>
        <v/>
      </c>
      <c r="AO572" s="224" t="str">
        <f>IF(BR572=※編集不可※選択項目!$L$3,VLOOKUP('新規登録用（本体）'!U572,※編集不可※選択項目!$P$2:$R$13,3,TRUE),AP572)</f>
        <v/>
      </c>
      <c r="AP572" s="224" t="str">
        <f>IF(BR572=※編集不可※選択項目!$L$15,VLOOKUP('新規登録用（本体）'!U572,※編集不可※選択項目!$P$14:$R$25,3,TRUE),AQ572)</f>
        <v/>
      </c>
      <c r="AQ572" s="224" t="str">
        <f>IF(BR572=※編集不可※選択項目!$L$27,VLOOKUP('新規登録用（本体）'!U572,※編集不可※選択項目!$P$26:$R$41,3,TRUE),AR572)</f>
        <v/>
      </c>
      <c r="AR572" s="224" t="str">
        <f>IF(BR572=※編集不可※選択項目!$L$43,VLOOKUP('新規登録用（本体）'!U572,※編集不可※選択項目!$P$42:$R$46,3,TRUE),AS572)</f>
        <v/>
      </c>
      <c r="AS572" s="224" t="str">
        <f>IF(BR572=※編集不可※選択項目!$L$48,VLOOKUP('新規登録用（本体）'!U572,※編集不可※選択項目!$P$47:$R$51,3,TRUE),"")</f>
        <v/>
      </c>
      <c r="AT572" s="225">
        <f>IFERROR(VLOOKUP(Y572&amp;G572&amp;H572,※編集不可※選択項目!X:Y,2,FALSE),0)</f>
        <v>0</v>
      </c>
      <c r="AU572" s="224">
        <f t="shared" si="208"/>
        <v>0</v>
      </c>
      <c r="AV572" s="224">
        <f>IFERROR(INDEX(※編集不可※選択項目!$S$3:$S$51,MATCH(BQ572,※編集不可※選択項目!$T$3:$T$51,0)),0)</f>
        <v>0</v>
      </c>
      <c r="AW572" s="224" t="str">
        <f t="shared" si="215"/>
        <v/>
      </c>
      <c r="AX572" s="224" t="str">
        <f>IF(BR572=※編集不可※選択項目!$L$3,VLOOKUP('新規登録用（本体）'!U572,※編集不可※選択項目!$P$2:$S$13,4,TRUE),AY572)</f>
        <v/>
      </c>
      <c r="AY572" s="224" t="str">
        <f>IF(BR572=※編集不可※選択項目!$L$15,VLOOKUP('新規登録用（本体）'!U572,※編集不可※選択項目!$P$14:$S$25,4,TRUE),AZ572)</f>
        <v/>
      </c>
      <c r="AZ572" s="224" t="str">
        <f>IF(BR572=※編集不可※選択項目!$L$27,VLOOKUP('新規登録用（本体）'!U572,※編集不可※選択項目!$P$26:$S$41,4,TRUE),BA572)</f>
        <v/>
      </c>
      <c r="BA572" s="224" t="str">
        <f>IF(BR572=※編集不可※選択項目!$L$43,VLOOKUP('新規登録用（本体）'!U572,※編集不可※選択項目!$P$42:$S$46,4,TRUE),BB572)</f>
        <v/>
      </c>
      <c r="BB572" s="224" t="str">
        <f>IF(BR572=※編集不可※選択項目!$L$48,VLOOKUP('新規登録用（本体）'!U572,※編集不可※選択項目!$P$47:$S$51,4,TRUE),"")</f>
        <v/>
      </c>
      <c r="BC572" s="225">
        <f>IFERROR(VLOOKUP(Y572&amp;G572&amp;H572,※編集不可※選択項目!X:Y,2,FALSE),0)</f>
        <v>0</v>
      </c>
      <c r="BD572" s="225">
        <f t="shared" si="209"/>
        <v>0</v>
      </c>
      <c r="BE572" s="225"/>
      <c r="BF572" s="225"/>
      <c r="BG572" s="225"/>
      <c r="BH572" s="225" t="str">
        <f t="shared" si="216"/>
        <v/>
      </c>
      <c r="BI572" s="226">
        <f t="shared" si="217"/>
        <v>0</v>
      </c>
      <c r="BJ572" s="226">
        <f t="shared" si="218"/>
        <v>0</v>
      </c>
      <c r="BK572" s="262">
        <f t="shared" si="212"/>
        <v>0</v>
      </c>
      <c r="BL572" s="226">
        <f t="shared" si="201"/>
        <v>0</v>
      </c>
      <c r="BM572" s="226" t="str">
        <f t="shared" si="219"/>
        <v/>
      </c>
      <c r="BN572" s="227">
        <f t="shared" si="220"/>
        <v>0</v>
      </c>
      <c r="BO572" s="227">
        <f t="shared" si="202"/>
        <v>0</v>
      </c>
      <c r="BP572" s="208" t="str">
        <f t="shared" si="203"/>
        <v>＜従来枠＞0 ＜トップ性能枠＞0</v>
      </c>
      <c r="BQ572" s="208" t="str">
        <f>'新規登録用（本体）'!G572&amp;'新規登録用（本体）'!H572&amp;'新規登録用（本体）'!I572</f>
        <v/>
      </c>
      <c r="BR572" s="126" t="str">
        <f t="shared" si="221"/>
        <v/>
      </c>
      <c r="BS572" s="208" t="str">
        <f t="shared" si="222"/>
        <v/>
      </c>
      <c r="BT572" s="227">
        <f t="shared" si="210"/>
        <v>0</v>
      </c>
    </row>
    <row r="573" spans="1:72" s="208" customFormat="1" ht="25.35" customHeight="1" x14ac:dyDescent="0.2">
      <c r="A573" s="210">
        <f t="shared" si="204"/>
        <v>562</v>
      </c>
      <c r="B573" s="171" t="str">
        <f t="shared" si="200"/>
        <v/>
      </c>
      <c r="C573" s="44"/>
      <c r="D573" s="17" t="str">
        <f t="shared" si="205"/>
        <v/>
      </c>
      <c r="E573" s="17" t="str">
        <f t="shared" si="206"/>
        <v/>
      </c>
      <c r="F573" s="97"/>
      <c r="G573" s="16"/>
      <c r="H573" s="15"/>
      <c r="I573" s="17" t="str">
        <f>IF(OR(G573="",H573="",U573=""),"",IFERROR(VLOOKUP(G573&amp;H573&amp;U573,※編集不可※選択項目!$M$3:$R$51,5,FALSE),"該当なし"))</f>
        <v/>
      </c>
      <c r="J573" s="97"/>
      <c r="K573" s="15"/>
      <c r="L573" s="248"/>
      <c r="M573" s="15"/>
      <c r="N573" s="97"/>
      <c r="O573" s="97"/>
      <c r="P573" s="97"/>
      <c r="Q573" s="97"/>
      <c r="R573" s="97"/>
      <c r="S573" s="18" t="str">
        <f t="shared" si="213"/>
        <v/>
      </c>
      <c r="T573" s="15"/>
      <c r="U573" s="15"/>
      <c r="V573" s="15"/>
      <c r="W573" s="15"/>
      <c r="X573" s="15"/>
      <c r="Y573" s="15"/>
      <c r="Z573" s="16"/>
      <c r="AA573" s="16"/>
      <c r="AB573" s="101" t="str">
        <f>IF($C573&lt;&gt;"",※編集不可※選択項目!$J$2,"")</f>
        <v/>
      </c>
      <c r="AC573" s="23"/>
      <c r="AD573" s="97"/>
      <c r="AE573" s="99"/>
      <c r="AF573" s="201" t="str">
        <f t="shared" si="211"/>
        <v>-</v>
      </c>
      <c r="AG573" s="219"/>
      <c r="AH573" s="220"/>
      <c r="AI573" s="121" t="str">
        <f t="shared" si="207"/>
        <v/>
      </c>
      <c r="AJ573" s="221"/>
      <c r="AK573" s="222"/>
      <c r="AL573" s="223"/>
      <c r="AM573" s="224">
        <f>IFERROR(INDEX(※編集不可※選択項目!$R$3:$R$51,MATCH(BQ573,※編集不可※選択項目!$T$3:$T$51,0)),0)</f>
        <v>0</v>
      </c>
      <c r="AN573" s="224" t="str">
        <f t="shared" si="214"/>
        <v/>
      </c>
      <c r="AO573" s="224" t="str">
        <f>IF(BR573=※編集不可※選択項目!$L$3,VLOOKUP('新規登録用（本体）'!U573,※編集不可※選択項目!$P$2:$R$13,3,TRUE),AP573)</f>
        <v/>
      </c>
      <c r="AP573" s="224" t="str">
        <f>IF(BR573=※編集不可※選択項目!$L$15,VLOOKUP('新規登録用（本体）'!U573,※編集不可※選択項目!$P$14:$R$25,3,TRUE),AQ573)</f>
        <v/>
      </c>
      <c r="AQ573" s="224" t="str">
        <f>IF(BR573=※編集不可※選択項目!$L$27,VLOOKUP('新規登録用（本体）'!U573,※編集不可※選択項目!$P$26:$R$41,3,TRUE),AR573)</f>
        <v/>
      </c>
      <c r="AR573" s="224" t="str">
        <f>IF(BR573=※編集不可※選択項目!$L$43,VLOOKUP('新規登録用（本体）'!U573,※編集不可※選択項目!$P$42:$R$46,3,TRUE),AS573)</f>
        <v/>
      </c>
      <c r="AS573" s="224" t="str">
        <f>IF(BR573=※編集不可※選択項目!$L$48,VLOOKUP('新規登録用（本体）'!U573,※編集不可※選択項目!$P$47:$R$51,3,TRUE),"")</f>
        <v/>
      </c>
      <c r="AT573" s="225">
        <f>IFERROR(VLOOKUP(Y573&amp;G573&amp;H573,※編集不可※選択項目!X:Y,2,FALSE),0)</f>
        <v>0</v>
      </c>
      <c r="AU573" s="224">
        <f t="shared" si="208"/>
        <v>0</v>
      </c>
      <c r="AV573" s="224">
        <f>IFERROR(INDEX(※編集不可※選択項目!$S$3:$S$51,MATCH(BQ573,※編集不可※選択項目!$T$3:$T$51,0)),0)</f>
        <v>0</v>
      </c>
      <c r="AW573" s="224" t="str">
        <f t="shared" si="215"/>
        <v/>
      </c>
      <c r="AX573" s="224" t="str">
        <f>IF(BR573=※編集不可※選択項目!$L$3,VLOOKUP('新規登録用（本体）'!U573,※編集不可※選択項目!$P$2:$S$13,4,TRUE),AY573)</f>
        <v/>
      </c>
      <c r="AY573" s="224" t="str">
        <f>IF(BR573=※編集不可※選択項目!$L$15,VLOOKUP('新規登録用（本体）'!U573,※編集不可※選択項目!$P$14:$S$25,4,TRUE),AZ573)</f>
        <v/>
      </c>
      <c r="AZ573" s="224" t="str">
        <f>IF(BR573=※編集不可※選択項目!$L$27,VLOOKUP('新規登録用（本体）'!U573,※編集不可※選択項目!$P$26:$S$41,4,TRUE),BA573)</f>
        <v/>
      </c>
      <c r="BA573" s="224" t="str">
        <f>IF(BR573=※編集不可※選択項目!$L$43,VLOOKUP('新規登録用（本体）'!U573,※編集不可※選択項目!$P$42:$S$46,4,TRUE),BB573)</f>
        <v/>
      </c>
      <c r="BB573" s="224" t="str">
        <f>IF(BR573=※編集不可※選択項目!$L$48,VLOOKUP('新規登録用（本体）'!U573,※編集不可※選択項目!$P$47:$S$51,4,TRUE),"")</f>
        <v/>
      </c>
      <c r="BC573" s="225">
        <f>IFERROR(VLOOKUP(Y573&amp;G573&amp;H573,※編集不可※選択項目!X:Y,2,FALSE),0)</f>
        <v>0</v>
      </c>
      <c r="BD573" s="225">
        <f t="shared" si="209"/>
        <v>0</v>
      </c>
      <c r="BE573" s="225"/>
      <c r="BF573" s="225"/>
      <c r="BG573" s="225"/>
      <c r="BH573" s="225" t="str">
        <f t="shared" si="216"/>
        <v/>
      </c>
      <c r="BI573" s="226">
        <f t="shared" si="217"/>
        <v>0</v>
      </c>
      <c r="BJ573" s="226">
        <f t="shared" si="218"/>
        <v>0</v>
      </c>
      <c r="BK573" s="262">
        <f t="shared" si="212"/>
        <v>0</v>
      </c>
      <c r="BL573" s="226">
        <f t="shared" si="201"/>
        <v>0</v>
      </c>
      <c r="BM573" s="226" t="str">
        <f t="shared" si="219"/>
        <v/>
      </c>
      <c r="BN573" s="227">
        <f t="shared" si="220"/>
        <v>0</v>
      </c>
      <c r="BO573" s="227">
        <f t="shared" si="202"/>
        <v>0</v>
      </c>
      <c r="BP573" s="208" t="str">
        <f t="shared" si="203"/>
        <v>＜従来枠＞0 ＜トップ性能枠＞0</v>
      </c>
      <c r="BQ573" s="208" t="str">
        <f>'新規登録用（本体）'!G573&amp;'新規登録用（本体）'!H573&amp;'新規登録用（本体）'!I573</f>
        <v/>
      </c>
      <c r="BR573" s="126" t="str">
        <f t="shared" si="221"/>
        <v/>
      </c>
      <c r="BS573" s="208" t="str">
        <f t="shared" si="222"/>
        <v/>
      </c>
      <c r="BT573" s="227">
        <f t="shared" si="210"/>
        <v>0</v>
      </c>
    </row>
    <row r="574" spans="1:72" s="208" customFormat="1" ht="25.35" customHeight="1" x14ac:dyDescent="0.2">
      <c r="A574" s="210">
        <f t="shared" si="204"/>
        <v>563</v>
      </c>
      <c r="B574" s="171" t="str">
        <f t="shared" si="200"/>
        <v/>
      </c>
      <c r="C574" s="44"/>
      <c r="D574" s="17" t="str">
        <f t="shared" si="205"/>
        <v/>
      </c>
      <c r="E574" s="17" t="str">
        <f t="shared" si="206"/>
        <v/>
      </c>
      <c r="F574" s="97"/>
      <c r="G574" s="16"/>
      <c r="H574" s="15"/>
      <c r="I574" s="17" t="str">
        <f>IF(OR(G574="",H574="",U574=""),"",IFERROR(VLOOKUP(G574&amp;H574&amp;U574,※編集不可※選択項目!$M$3:$R$51,5,FALSE),"該当なし"))</f>
        <v/>
      </c>
      <c r="J574" s="97"/>
      <c r="K574" s="15"/>
      <c r="L574" s="248"/>
      <c r="M574" s="15"/>
      <c r="N574" s="97"/>
      <c r="O574" s="97"/>
      <c r="P574" s="97"/>
      <c r="Q574" s="97"/>
      <c r="R574" s="97"/>
      <c r="S574" s="18" t="str">
        <f t="shared" si="213"/>
        <v/>
      </c>
      <c r="T574" s="15"/>
      <c r="U574" s="15"/>
      <c r="V574" s="15"/>
      <c r="W574" s="15"/>
      <c r="X574" s="15"/>
      <c r="Y574" s="15"/>
      <c r="Z574" s="16"/>
      <c r="AA574" s="16"/>
      <c r="AB574" s="101" t="str">
        <f>IF($C574&lt;&gt;"",※編集不可※選択項目!$J$2,"")</f>
        <v/>
      </c>
      <c r="AC574" s="23"/>
      <c r="AD574" s="97"/>
      <c r="AE574" s="99"/>
      <c r="AF574" s="201" t="str">
        <f t="shared" si="211"/>
        <v>-</v>
      </c>
      <c r="AG574" s="219"/>
      <c r="AH574" s="220"/>
      <c r="AI574" s="121" t="str">
        <f t="shared" si="207"/>
        <v/>
      </c>
      <c r="AJ574" s="221"/>
      <c r="AK574" s="222"/>
      <c r="AL574" s="223"/>
      <c r="AM574" s="224">
        <f>IFERROR(INDEX(※編集不可※選択項目!$R$3:$R$51,MATCH(BQ574,※編集不可※選択項目!$T$3:$T$51,0)),0)</f>
        <v>0</v>
      </c>
      <c r="AN574" s="224" t="str">
        <f t="shared" si="214"/>
        <v/>
      </c>
      <c r="AO574" s="224" t="str">
        <f>IF(BR574=※編集不可※選択項目!$L$3,VLOOKUP('新規登録用（本体）'!U574,※編集不可※選択項目!$P$2:$R$13,3,TRUE),AP574)</f>
        <v/>
      </c>
      <c r="AP574" s="224" t="str">
        <f>IF(BR574=※編集不可※選択項目!$L$15,VLOOKUP('新規登録用（本体）'!U574,※編集不可※選択項目!$P$14:$R$25,3,TRUE),AQ574)</f>
        <v/>
      </c>
      <c r="AQ574" s="224" t="str">
        <f>IF(BR574=※編集不可※選択項目!$L$27,VLOOKUP('新規登録用（本体）'!U574,※編集不可※選択項目!$P$26:$R$41,3,TRUE),AR574)</f>
        <v/>
      </c>
      <c r="AR574" s="224" t="str">
        <f>IF(BR574=※編集不可※選択項目!$L$43,VLOOKUP('新規登録用（本体）'!U574,※編集不可※選択項目!$P$42:$R$46,3,TRUE),AS574)</f>
        <v/>
      </c>
      <c r="AS574" s="224" t="str">
        <f>IF(BR574=※編集不可※選択項目!$L$48,VLOOKUP('新規登録用（本体）'!U574,※編集不可※選択項目!$P$47:$R$51,3,TRUE),"")</f>
        <v/>
      </c>
      <c r="AT574" s="225">
        <f>IFERROR(VLOOKUP(Y574&amp;G574&amp;H574,※編集不可※選択項目!X:Y,2,FALSE),0)</f>
        <v>0</v>
      </c>
      <c r="AU574" s="224">
        <f t="shared" si="208"/>
        <v>0</v>
      </c>
      <c r="AV574" s="224">
        <f>IFERROR(INDEX(※編集不可※選択項目!$S$3:$S$51,MATCH(BQ574,※編集不可※選択項目!$T$3:$T$51,0)),0)</f>
        <v>0</v>
      </c>
      <c r="AW574" s="224" t="str">
        <f t="shared" si="215"/>
        <v/>
      </c>
      <c r="AX574" s="224" t="str">
        <f>IF(BR574=※編集不可※選択項目!$L$3,VLOOKUP('新規登録用（本体）'!U574,※編集不可※選択項目!$P$2:$S$13,4,TRUE),AY574)</f>
        <v/>
      </c>
      <c r="AY574" s="224" t="str">
        <f>IF(BR574=※編集不可※選択項目!$L$15,VLOOKUP('新規登録用（本体）'!U574,※編集不可※選択項目!$P$14:$S$25,4,TRUE),AZ574)</f>
        <v/>
      </c>
      <c r="AZ574" s="224" t="str">
        <f>IF(BR574=※編集不可※選択項目!$L$27,VLOOKUP('新規登録用（本体）'!U574,※編集不可※選択項目!$P$26:$S$41,4,TRUE),BA574)</f>
        <v/>
      </c>
      <c r="BA574" s="224" t="str">
        <f>IF(BR574=※編集不可※選択項目!$L$43,VLOOKUP('新規登録用（本体）'!U574,※編集不可※選択項目!$P$42:$S$46,4,TRUE),BB574)</f>
        <v/>
      </c>
      <c r="BB574" s="224" t="str">
        <f>IF(BR574=※編集不可※選択項目!$L$48,VLOOKUP('新規登録用（本体）'!U574,※編集不可※選択項目!$P$47:$S$51,4,TRUE),"")</f>
        <v/>
      </c>
      <c r="BC574" s="225">
        <f>IFERROR(VLOOKUP(Y574&amp;G574&amp;H574,※編集不可※選択項目!X:Y,2,FALSE),0)</f>
        <v>0</v>
      </c>
      <c r="BD574" s="225">
        <f t="shared" si="209"/>
        <v>0</v>
      </c>
      <c r="BE574" s="225"/>
      <c r="BF574" s="225"/>
      <c r="BG574" s="225"/>
      <c r="BH574" s="225" t="str">
        <f t="shared" si="216"/>
        <v/>
      </c>
      <c r="BI574" s="226">
        <f t="shared" si="217"/>
        <v>0</v>
      </c>
      <c r="BJ574" s="226">
        <f t="shared" si="218"/>
        <v>0</v>
      </c>
      <c r="BK574" s="262">
        <f t="shared" si="212"/>
        <v>0</v>
      </c>
      <c r="BL574" s="226">
        <f t="shared" si="201"/>
        <v>0</v>
      </c>
      <c r="BM574" s="226" t="str">
        <f t="shared" si="219"/>
        <v/>
      </c>
      <c r="BN574" s="227">
        <f t="shared" si="220"/>
        <v>0</v>
      </c>
      <c r="BO574" s="227">
        <f t="shared" si="202"/>
        <v>0</v>
      </c>
      <c r="BP574" s="208" t="str">
        <f t="shared" si="203"/>
        <v>＜従来枠＞0 ＜トップ性能枠＞0</v>
      </c>
      <c r="BQ574" s="208" t="str">
        <f>'新規登録用（本体）'!G574&amp;'新規登録用（本体）'!H574&amp;'新規登録用（本体）'!I574</f>
        <v/>
      </c>
      <c r="BR574" s="126" t="str">
        <f t="shared" si="221"/>
        <v/>
      </c>
      <c r="BS574" s="208" t="str">
        <f t="shared" si="222"/>
        <v/>
      </c>
      <c r="BT574" s="227">
        <f t="shared" si="210"/>
        <v>0</v>
      </c>
    </row>
    <row r="575" spans="1:72" s="208" customFormat="1" ht="25.35" customHeight="1" x14ac:dyDescent="0.2">
      <c r="A575" s="210">
        <f t="shared" si="204"/>
        <v>564</v>
      </c>
      <c r="B575" s="171" t="str">
        <f t="shared" si="200"/>
        <v/>
      </c>
      <c r="C575" s="44"/>
      <c r="D575" s="17" t="str">
        <f t="shared" si="205"/>
        <v/>
      </c>
      <c r="E575" s="17" t="str">
        <f t="shared" si="206"/>
        <v/>
      </c>
      <c r="F575" s="97"/>
      <c r="G575" s="16"/>
      <c r="H575" s="15"/>
      <c r="I575" s="17" t="str">
        <f>IF(OR(G575="",H575="",U575=""),"",IFERROR(VLOOKUP(G575&amp;H575&amp;U575,※編集不可※選択項目!$M$3:$R$51,5,FALSE),"該当なし"))</f>
        <v/>
      </c>
      <c r="J575" s="97"/>
      <c r="K575" s="15"/>
      <c r="L575" s="248"/>
      <c r="M575" s="15"/>
      <c r="N575" s="97"/>
      <c r="O575" s="97"/>
      <c r="P575" s="97"/>
      <c r="Q575" s="97"/>
      <c r="R575" s="97"/>
      <c r="S575" s="18" t="str">
        <f t="shared" si="213"/>
        <v/>
      </c>
      <c r="T575" s="15"/>
      <c r="U575" s="15"/>
      <c r="V575" s="15"/>
      <c r="W575" s="15"/>
      <c r="X575" s="15"/>
      <c r="Y575" s="15"/>
      <c r="Z575" s="16"/>
      <c r="AA575" s="16"/>
      <c r="AB575" s="101" t="str">
        <f>IF($C575&lt;&gt;"",※編集不可※選択項目!$J$2,"")</f>
        <v/>
      </c>
      <c r="AC575" s="23"/>
      <c r="AD575" s="97"/>
      <c r="AE575" s="99"/>
      <c r="AF575" s="201" t="str">
        <f t="shared" si="211"/>
        <v>-</v>
      </c>
      <c r="AG575" s="219"/>
      <c r="AH575" s="220"/>
      <c r="AI575" s="121" t="str">
        <f t="shared" si="207"/>
        <v/>
      </c>
      <c r="AJ575" s="221"/>
      <c r="AK575" s="222"/>
      <c r="AL575" s="223"/>
      <c r="AM575" s="224">
        <f>IFERROR(INDEX(※編集不可※選択項目!$R$3:$R$51,MATCH(BQ575,※編集不可※選択項目!$T$3:$T$51,0)),0)</f>
        <v>0</v>
      </c>
      <c r="AN575" s="224" t="str">
        <f t="shared" si="214"/>
        <v/>
      </c>
      <c r="AO575" s="224" t="str">
        <f>IF(BR575=※編集不可※選択項目!$L$3,VLOOKUP('新規登録用（本体）'!U575,※編集不可※選択項目!$P$2:$R$13,3,TRUE),AP575)</f>
        <v/>
      </c>
      <c r="AP575" s="224" t="str">
        <f>IF(BR575=※編集不可※選択項目!$L$15,VLOOKUP('新規登録用（本体）'!U575,※編集不可※選択項目!$P$14:$R$25,3,TRUE),AQ575)</f>
        <v/>
      </c>
      <c r="AQ575" s="224" t="str">
        <f>IF(BR575=※編集不可※選択項目!$L$27,VLOOKUP('新規登録用（本体）'!U575,※編集不可※選択項目!$P$26:$R$41,3,TRUE),AR575)</f>
        <v/>
      </c>
      <c r="AR575" s="224" t="str">
        <f>IF(BR575=※編集不可※選択項目!$L$43,VLOOKUP('新規登録用（本体）'!U575,※編集不可※選択項目!$P$42:$R$46,3,TRUE),AS575)</f>
        <v/>
      </c>
      <c r="AS575" s="224" t="str">
        <f>IF(BR575=※編集不可※選択項目!$L$48,VLOOKUP('新規登録用（本体）'!U575,※編集不可※選択項目!$P$47:$R$51,3,TRUE),"")</f>
        <v/>
      </c>
      <c r="AT575" s="225">
        <f>IFERROR(VLOOKUP(Y575&amp;G575&amp;H575,※編集不可※選択項目!X:Y,2,FALSE),0)</f>
        <v>0</v>
      </c>
      <c r="AU575" s="224">
        <f t="shared" si="208"/>
        <v>0</v>
      </c>
      <c r="AV575" s="224">
        <f>IFERROR(INDEX(※編集不可※選択項目!$S$3:$S$51,MATCH(BQ575,※編集不可※選択項目!$T$3:$T$51,0)),0)</f>
        <v>0</v>
      </c>
      <c r="AW575" s="224" t="str">
        <f t="shared" si="215"/>
        <v/>
      </c>
      <c r="AX575" s="224" t="str">
        <f>IF(BR575=※編集不可※選択項目!$L$3,VLOOKUP('新規登録用（本体）'!U575,※編集不可※選択項目!$P$2:$S$13,4,TRUE),AY575)</f>
        <v/>
      </c>
      <c r="AY575" s="224" t="str">
        <f>IF(BR575=※編集不可※選択項目!$L$15,VLOOKUP('新規登録用（本体）'!U575,※編集不可※選択項目!$P$14:$S$25,4,TRUE),AZ575)</f>
        <v/>
      </c>
      <c r="AZ575" s="224" t="str">
        <f>IF(BR575=※編集不可※選択項目!$L$27,VLOOKUP('新規登録用（本体）'!U575,※編集不可※選択項目!$P$26:$S$41,4,TRUE),BA575)</f>
        <v/>
      </c>
      <c r="BA575" s="224" t="str">
        <f>IF(BR575=※編集不可※選択項目!$L$43,VLOOKUP('新規登録用（本体）'!U575,※編集不可※選択項目!$P$42:$S$46,4,TRUE),BB575)</f>
        <v/>
      </c>
      <c r="BB575" s="224" t="str">
        <f>IF(BR575=※編集不可※選択項目!$L$48,VLOOKUP('新規登録用（本体）'!U575,※編集不可※選択項目!$P$47:$S$51,4,TRUE),"")</f>
        <v/>
      </c>
      <c r="BC575" s="225">
        <f>IFERROR(VLOOKUP(Y575&amp;G575&amp;H575,※編集不可※選択項目!X:Y,2,FALSE),0)</f>
        <v>0</v>
      </c>
      <c r="BD575" s="225">
        <f t="shared" si="209"/>
        <v>0</v>
      </c>
      <c r="BE575" s="225"/>
      <c r="BF575" s="225"/>
      <c r="BG575" s="225"/>
      <c r="BH575" s="225" t="str">
        <f t="shared" si="216"/>
        <v/>
      </c>
      <c r="BI575" s="226">
        <f t="shared" si="217"/>
        <v>0</v>
      </c>
      <c r="BJ575" s="226">
        <f t="shared" si="218"/>
        <v>0</v>
      </c>
      <c r="BK575" s="262">
        <f t="shared" si="212"/>
        <v>0</v>
      </c>
      <c r="BL575" s="226">
        <f t="shared" si="201"/>
        <v>0</v>
      </c>
      <c r="BM575" s="226" t="str">
        <f t="shared" si="219"/>
        <v/>
      </c>
      <c r="BN575" s="227">
        <f t="shared" si="220"/>
        <v>0</v>
      </c>
      <c r="BO575" s="227">
        <f t="shared" si="202"/>
        <v>0</v>
      </c>
      <c r="BP575" s="208" t="str">
        <f t="shared" si="203"/>
        <v>＜従来枠＞0 ＜トップ性能枠＞0</v>
      </c>
      <c r="BQ575" s="208" t="str">
        <f>'新規登録用（本体）'!G575&amp;'新規登録用（本体）'!H575&amp;'新規登録用（本体）'!I575</f>
        <v/>
      </c>
      <c r="BR575" s="126" t="str">
        <f t="shared" si="221"/>
        <v/>
      </c>
      <c r="BS575" s="208" t="str">
        <f t="shared" si="222"/>
        <v/>
      </c>
      <c r="BT575" s="227">
        <f t="shared" si="210"/>
        <v>0</v>
      </c>
    </row>
    <row r="576" spans="1:72" s="208" customFormat="1" ht="25.35" customHeight="1" x14ac:dyDescent="0.2">
      <c r="A576" s="210">
        <f t="shared" si="204"/>
        <v>565</v>
      </c>
      <c r="B576" s="171" t="str">
        <f t="shared" si="200"/>
        <v/>
      </c>
      <c r="C576" s="44"/>
      <c r="D576" s="17" t="str">
        <f t="shared" si="205"/>
        <v/>
      </c>
      <c r="E576" s="17" t="str">
        <f t="shared" si="206"/>
        <v/>
      </c>
      <c r="F576" s="97"/>
      <c r="G576" s="16"/>
      <c r="H576" s="15"/>
      <c r="I576" s="17" t="str">
        <f>IF(OR(G576="",H576="",U576=""),"",IFERROR(VLOOKUP(G576&amp;H576&amp;U576,※編集不可※選択項目!$M$3:$R$51,5,FALSE),"該当なし"))</f>
        <v/>
      </c>
      <c r="J576" s="97"/>
      <c r="K576" s="15"/>
      <c r="L576" s="248"/>
      <c r="M576" s="15"/>
      <c r="N576" s="97"/>
      <c r="O576" s="97"/>
      <c r="P576" s="97"/>
      <c r="Q576" s="97"/>
      <c r="R576" s="97"/>
      <c r="S576" s="18" t="str">
        <f t="shared" si="213"/>
        <v/>
      </c>
      <c r="T576" s="15"/>
      <c r="U576" s="15"/>
      <c r="V576" s="15"/>
      <c r="W576" s="15"/>
      <c r="X576" s="15"/>
      <c r="Y576" s="15"/>
      <c r="Z576" s="16"/>
      <c r="AA576" s="16"/>
      <c r="AB576" s="101" t="str">
        <f>IF($C576&lt;&gt;"",※編集不可※選択項目!$J$2,"")</f>
        <v/>
      </c>
      <c r="AC576" s="23"/>
      <c r="AD576" s="97"/>
      <c r="AE576" s="99"/>
      <c r="AF576" s="201" t="str">
        <f t="shared" si="211"/>
        <v>-</v>
      </c>
      <c r="AG576" s="219"/>
      <c r="AH576" s="220"/>
      <c r="AI576" s="121" t="str">
        <f t="shared" si="207"/>
        <v/>
      </c>
      <c r="AJ576" s="221"/>
      <c r="AK576" s="222"/>
      <c r="AL576" s="223"/>
      <c r="AM576" s="224">
        <f>IFERROR(INDEX(※編集不可※選択項目!$R$3:$R$51,MATCH(BQ576,※編集不可※選択項目!$T$3:$T$51,0)),0)</f>
        <v>0</v>
      </c>
      <c r="AN576" s="224" t="str">
        <f t="shared" si="214"/>
        <v/>
      </c>
      <c r="AO576" s="224" t="str">
        <f>IF(BR576=※編集不可※選択項目!$L$3,VLOOKUP('新規登録用（本体）'!U576,※編集不可※選択項目!$P$2:$R$13,3,TRUE),AP576)</f>
        <v/>
      </c>
      <c r="AP576" s="224" t="str">
        <f>IF(BR576=※編集不可※選択項目!$L$15,VLOOKUP('新規登録用（本体）'!U576,※編集不可※選択項目!$P$14:$R$25,3,TRUE),AQ576)</f>
        <v/>
      </c>
      <c r="AQ576" s="224" t="str">
        <f>IF(BR576=※編集不可※選択項目!$L$27,VLOOKUP('新規登録用（本体）'!U576,※編集不可※選択項目!$P$26:$R$41,3,TRUE),AR576)</f>
        <v/>
      </c>
      <c r="AR576" s="224" t="str">
        <f>IF(BR576=※編集不可※選択項目!$L$43,VLOOKUP('新規登録用（本体）'!U576,※編集不可※選択項目!$P$42:$R$46,3,TRUE),AS576)</f>
        <v/>
      </c>
      <c r="AS576" s="224" t="str">
        <f>IF(BR576=※編集不可※選択項目!$L$48,VLOOKUP('新規登録用（本体）'!U576,※編集不可※選択項目!$P$47:$R$51,3,TRUE),"")</f>
        <v/>
      </c>
      <c r="AT576" s="225">
        <f>IFERROR(VLOOKUP(Y576&amp;G576&amp;H576,※編集不可※選択項目!X:Y,2,FALSE),0)</f>
        <v>0</v>
      </c>
      <c r="AU576" s="224">
        <f t="shared" si="208"/>
        <v>0</v>
      </c>
      <c r="AV576" s="224">
        <f>IFERROR(INDEX(※編集不可※選択項目!$S$3:$S$51,MATCH(BQ576,※編集不可※選択項目!$T$3:$T$51,0)),0)</f>
        <v>0</v>
      </c>
      <c r="AW576" s="224" t="str">
        <f t="shared" si="215"/>
        <v/>
      </c>
      <c r="AX576" s="224" t="str">
        <f>IF(BR576=※編集不可※選択項目!$L$3,VLOOKUP('新規登録用（本体）'!U576,※編集不可※選択項目!$P$2:$S$13,4,TRUE),AY576)</f>
        <v/>
      </c>
      <c r="AY576" s="224" t="str">
        <f>IF(BR576=※編集不可※選択項目!$L$15,VLOOKUP('新規登録用（本体）'!U576,※編集不可※選択項目!$P$14:$S$25,4,TRUE),AZ576)</f>
        <v/>
      </c>
      <c r="AZ576" s="224" t="str">
        <f>IF(BR576=※編集不可※選択項目!$L$27,VLOOKUP('新規登録用（本体）'!U576,※編集不可※選択項目!$P$26:$S$41,4,TRUE),BA576)</f>
        <v/>
      </c>
      <c r="BA576" s="224" t="str">
        <f>IF(BR576=※編集不可※選択項目!$L$43,VLOOKUP('新規登録用（本体）'!U576,※編集不可※選択項目!$P$42:$S$46,4,TRUE),BB576)</f>
        <v/>
      </c>
      <c r="BB576" s="224" t="str">
        <f>IF(BR576=※編集不可※選択項目!$L$48,VLOOKUP('新規登録用（本体）'!U576,※編集不可※選択項目!$P$47:$S$51,4,TRUE),"")</f>
        <v/>
      </c>
      <c r="BC576" s="225">
        <f>IFERROR(VLOOKUP(Y576&amp;G576&amp;H576,※編集不可※選択項目!X:Y,2,FALSE),0)</f>
        <v>0</v>
      </c>
      <c r="BD576" s="225">
        <f t="shared" si="209"/>
        <v>0</v>
      </c>
      <c r="BE576" s="225"/>
      <c r="BF576" s="225"/>
      <c r="BG576" s="225"/>
      <c r="BH576" s="225" t="str">
        <f t="shared" si="216"/>
        <v/>
      </c>
      <c r="BI576" s="226">
        <f t="shared" si="217"/>
        <v>0</v>
      </c>
      <c r="BJ576" s="226">
        <f t="shared" si="218"/>
        <v>0</v>
      </c>
      <c r="BK576" s="262">
        <f t="shared" si="212"/>
        <v>0</v>
      </c>
      <c r="BL576" s="226">
        <f t="shared" si="201"/>
        <v>0</v>
      </c>
      <c r="BM576" s="226" t="str">
        <f t="shared" si="219"/>
        <v/>
      </c>
      <c r="BN576" s="227">
        <f t="shared" si="220"/>
        <v>0</v>
      </c>
      <c r="BO576" s="227">
        <f t="shared" si="202"/>
        <v>0</v>
      </c>
      <c r="BP576" s="208" t="str">
        <f t="shared" si="203"/>
        <v>＜従来枠＞0 ＜トップ性能枠＞0</v>
      </c>
      <c r="BQ576" s="208" t="str">
        <f>'新規登録用（本体）'!G576&amp;'新規登録用（本体）'!H576&amp;'新規登録用（本体）'!I576</f>
        <v/>
      </c>
      <c r="BR576" s="126" t="str">
        <f t="shared" si="221"/>
        <v/>
      </c>
      <c r="BS576" s="208" t="str">
        <f t="shared" si="222"/>
        <v/>
      </c>
      <c r="BT576" s="227">
        <f t="shared" si="210"/>
        <v>0</v>
      </c>
    </row>
    <row r="577" spans="1:72" s="208" customFormat="1" ht="25.35" customHeight="1" x14ac:dyDescent="0.2">
      <c r="A577" s="210">
        <f t="shared" si="204"/>
        <v>566</v>
      </c>
      <c r="B577" s="171" t="str">
        <f t="shared" si="200"/>
        <v/>
      </c>
      <c r="C577" s="44"/>
      <c r="D577" s="17" t="str">
        <f t="shared" si="205"/>
        <v/>
      </c>
      <c r="E577" s="17" t="str">
        <f t="shared" si="206"/>
        <v/>
      </c>
      <c r="F577" s="97"/>
      <c r="G577" s="16"/>
      <c r="H577" s="15"/>
      <c r="I577" s="17" t="str">
        <f>IF(OR(G577="",H577="",U577=""),"",IFERROR(VLOOKUP(G577&amp;H577&amp;U577,※編集不可※選択項目!$M$3:$R$51,5,FALSE),"該当なし"))</f>
        <v/>
      </c>
      <c r="J577" s="97"/>
      <c r="K577" s="15"/>
      <c r="L577" s="248"/>
      <c r="M577" s="15"/>
      <c r="N577" s="97"/>
      <c r="O577" s="97"/>
      <c r="P577" s="97"/>
      <c r="Q577" s="97"/>
      <c r="R577" s="97"/>
      <c r="S577" s="18" t="str">
        <f t="shared" si="213"/>
        <v/>
      </c>
      <c r="T577" s="15"/>
      <c r="U577" s="15"/>
      <c r="V577" s="15"/>
      <c r="W577" s="15"/>
      <c r="X577" s="15"/>
      <c r="Y577" s="15"/>
      <c r="Z577" s="16"/>
      <c r="AA577" s="16"/>
      <c r="AB577" s="101" t="str">
        <f>IF($C577&lt;&gt;"",※編集不可※選択項目!$J$2,"")</f>
        <v/>
      </c>
      <c r="AC577" s="23"/>
      <c r="AD577" s="97"/>
      <c r="AE577" s="99"/>
      <c r="AF577" s="201" t="str">
        <f t="shared" si="211"/>
        <v>-</v>
      </c>
      <c r="AG577" s="219"/>
      <c r="AH577" s="220"/>
      <c r="AI577" s="121" t="str">
        <f t="shared" si="207"/>
        <v/>
      </c>
      <c r="AJ577" s="221"/>
      <c r="AK577" s="222"/>
      <c r="AL577" s="223"/>
      <c r="AM577" s="224">
        <f>IFERROR(INDEX(※編集不可※選択項目!$R$3:$R$51,MATCH(BQ577,※編集不可※選択項目!$T$3:$T$51,0)),0)</f>
        <v>0</v>
      </c>
      <c r="AN577" s="224" t="str">
        <f t="shared" si="214"/>
        <v/>
      </c>
      <c r="AO577" s="224" t="str">
        <f>IF(BR577=※編集不可※選択項目!$L$3,VLOOKUP('新規登録用（本体）'!U577,※編集不可※選択項目!$P$2:$R$13,3,TRUE),AP577)</f>
        <v/>
      </c>
      <c r="AP577" s="224" t="str">
        <f>IF(BR577=※編集不可※選択項目!$L$15,VLOOKUP('新規登録用（本体）'!U577,※編集不可※選択項目!$P$14:$R$25,3,TRUE),AQ577)</f>
        <v/>
      </c>
      <c r="AQ577" s="224" t="str">
        <f>IF(BR577=※編集不可※選択項目!$L$27,VLOOKUP('新規登録用（本体）'!U577,※編集不可※選択項目!$P$26:$R$41,3,TRUE),AR577)</f>
        <v/>
      </c>
      <c r="AR577" s="224" t="str">
        <f>IF(BR577=※編集不可※選択項目!$L$43,VLOOKUP('新規登録用（本体）'!U577,※編集不可※選択項目!$P$42:$R$46,3,TRUE),AS577)</f>
        <v/>
      </c>
      <c r="AS577" s="224" t="str">
        <f>IF(BR577=※編集不可※選択項目!$L$48,VLOOKUP('新規登録用（本体）'!U577,※編集不可※選択項目!$P$47:$R$51,3,TRUE),"")</f>
        <v/>
      </c>
      <c r="AT577" s="225">
        <f>IFERROR(VLOOKUP(Y577&amp;G577&amp;H577,※編集不可※選択項目!X:Y,2,FALSE),0)</f>
        <v>0</v>
      </c>
      <c r="AU577" s="224">
        <f t="shared" si="208"/>
        <v>0</v>
      </c>
      <c r="AV577" s="224">
        <f>IFERROR(INDEX(※編集不可※選択項目!$S$3:$S$51,MATCH(BQ577,※編集不可※選択項目!$T$3:$T$51,0)),0)</f>
        <v>0</v>
      </c>
      <c r="AW577" s="224" t="str">
        <f t="shared" si="215"/>
        <v/>
      </c>
      <c r="AX577" s="224" t="str">
        <f>IF(BR577=※編集不可※選択項目!$L$3,VLOOKUP('新規登録用（本体）'!U577,※編集不可※選択項目!$P$2:$S$13,4,TRUE),AY577)</f>
        <v/>
      </c>
      <c r="AY577" s="224" t="str">
        <f>IF(BR577=※編集不可※選択項目!$L$15,VLOOKUP('新規登録用（本体）'!U577,※編集不可※選択項目!$P$14:$S$25,4,TRUE),AZ577)</f>
        <v/>
      </c>
      <c r="AZ577" s="224" t="str">
        <f>IF(BR577=※編集不可※選択項目!$L$27,VLOOKUP('新規登録用（本体）'!U577,※編集不可※選択項目!$P$26:$S$41,4,TRUE),BA577)</f>
        <v/>
      </c>
      <c r="BA577" s="224" t="str">
        <f>IF(BR577=※編集不可※選択項目!$L$43,VLOOKUP('新規登録用（本体）'!U577,※編集不可※選択項目!$P$42:$S$46,4,TRUE),BB577)</f>
        <v/>
      </c>
      <c r="BB577" s="224" t="str">
        <f>IF(BR577=※編集不可※選択項目!$L$48,VLOOKUP('新規登録用（本体）'!U577,※編集不可※選択項目!$P$47:$S$51,4,TRUE),"")</f>
        <v/>
      </c>
      <c r="BC577" s="225">
        <f>IFERROR(VLOOKUP(Y577&amp;G577&amp;H577,※編集不可※選択項目!X:Y,2,FALSE),0)</f>
        <v>0</v>
      </c>
      <c r="BD577" s="225">
        <f t="shared" si="209"/>
        <v>0</v>
      </c>
      <c r="BE577" s="225"/>
      <c r="BF577" s="225"/>
      <c r="BG577" s="225"/>
      <c r="BH577" s="225" t="str">
        <f t="shared" si="216"/>
        <v/>
      </c>
      <c r="BI577" s="226">
        <f t="shared" si="217"/>
        <v>0</v>
      </c>
      <c r="BJ577" s="226">
        <f t="shared" si="218"/>
        <v>0</v>
      </c>
      <c r="BK577" s="262">
        <f t="shared" si="212"/>
        <v>0</v>
      </c>
      <c r="BL577" s="226">
        <f t="shared" si="201"/>
        <v>0</v>
      </c>
      <c r="BM577" s="226" t="str">
        <f t="shared" si="219"/>
        <v/>
      </c>
      <c r="BN577" s="227">
        <f t="shared" si="220"/>
        <v>0</v>
      </c>
      <c r="BO577" s="227">
        <f t="shared" si="202"/>
        <v>0</v>
      </c>
      <c r="BP577" s="208" t="str">
        <f t="shared" si="203"/>
        <v>＜従来枠＞0 ＜トップ性能枠＞0</v>
      </c>
      <c r="BQ577" s="208" t="str">
        <f>'新規登録用（本体）'!G577&amp;'新規登録用（本体）'!H577&amp;'新規登録用（本体）'!I577</f>
        <v/>
      </c>
      <c r="BR577" s="126" t="str">
        <f t="shared" si="221"/>
        <v/>
      </c>
      <c r="BS577" s="208" t="str">
        <f t="shared" si="222"/>
        <v/>
      </c>
      <c r="BT577" s="227">
        <f t="shared" si="210"/>
        <v>0</v>
      </c>
    </row>
    <row r="578" spans="1:72" s="208" customFormat="1" ht="25.35" customHeight="1" x14ac:dyDescent="0.2">
      <c r="A578" s="210">
        <f t="shared" si="204"/>
        <v>567</v>
      </c>
      <c r="B578" s="171" t="str">
        <f t="shared" si="200"/>
        <v/>
      </c>
      <c r="C578" s="44"/>
      <c r="D578" s="17" t="str">
        <f t="shared" si="205"/>
        <v/>
      </c>
      <c r="E578" s="17" t="str">
        <f t="shared" si="206"/>
        <v/>
      </c>
      <c r="F578" s="97"/>
      <c r="G578" s="16"/>
      <c r="H578" s="15"/>
      <c r="I578" s="17" t="str">
        <f>IF(OR(G578="",H578="",U578=""),"",IFERROR(VLOOKUP(G578&amp;H578&amp;U578,※編集不可※選択項目!$M$3:$R$51,5,FALSE),"該当なし"))</f>
        <v/>
      </c>
      <c r="J578" s="97"/>
      <c r="K578" s="15"/>
      <c r="L578" s="248"/>
      <c r="M578" s="15"/>
      <c r="N578" s="97"/>
      <c r="O578" s="97"/>
      <c r="P578" s="97"/>
      <c r="Q578" s="97"/>
      <c r="R578" s="97"/>
      <c r="S578" s="18" t="str">
        <f t="shared" si="213"/>
        <v/>
      </c>
      <c r="T578" s="15"/>
      <c r="U578" s="15"/>
      <c r="V578" s="15"/>
      <c r="W578" s="15"/>
      <c r="X578" s="15"/>
      <c r="Y578" s="15"/>
      <c r="Z578" s="16"/>
      <c r="AA578" s="16"/>
      <c r="AB578" s="101" t="str">
        <f>IF($C578&lt;&gt;"",※編集不可※選択項目!$J$2,"")</f>
        <v/>
      </c>
      <c r="AC578" s="23"/>
      <c r="AD578" s="97"/>
      <c r="AE578" s="99"/>
      <c r="AF578" s="201" t="str">
        <f t="shared" si="211"/>
        <v>-</v>
      </c>
      <c r="AG578" s="219"/>
      <c r="AH578" s="220"/>
      <c r="AI578" s="121" t="str">
        <f t="shared" si="207"/>
        <v/>
      </c>
      <c r="AJ578" s="221"/>
      <c r="AK578" s="222"/>
      <c r="AL578" s="223"/>
      <c r="AM578" s="224">
        <f>IFERROR(INDEX(※編集不可※選択項目!$R$3:$R$51,MATCH(BQ578,※編集不可※選択項目!$T$3:$T$51,0)),0)</f>
        <v>0</v>
      </c>
      <c r="AN578" s="224" t="str">
        <f t="shared" si="214"/>
        <v/>
      </c>
      <c r="AO578" s="224" t="str">
        <f>IF(BR578=※編集不可※選択項目!$L$3,VLOOKUP('新規登録用（本体）'!U578,※編集不可※選択項目!$P$2:$R$13,3,TRUE),AP578)</f>
        <v/>
      </c>
      <c r="AP578" s="224" t="str">
        <f>IF(BR578=※編集不可※選択項目!$L$15,VLOOKUP('新規登録用（本体）'!U578,※編集不可※選択項目!$P$14:$R$25,3,TRUE),AQ578)</f>
        <v/>
      </c>
      <c r="AQ578" s="224" t="str">
        <f>IF(BR578=※編集不可※選択項目!$L$27,VLOOKUP('新規登録用（本体）'!U578,※編集不可※選択項目!$P$26:$R$41,3,TRUE),AR578)</f>
        <v/>
      </c>
      <c r="AR578" s="224" t="str">
        <f>IF(BR578=※編集不可※選択項目!$L$43,VLOOKUP('新規登録用（本体）'!U578,※編集不可※選択項目!$P$42:$R$46,3,TRUE),AS578)</f>
        <v/>
      </c>
      <c r="AS578" s="224" t="str">
        <f>IF(BR578=※編集不可※選択項目!$L$48,VLOOKUP('新規登録用（本体）'!U578,※編集不可※選択項目!$P$47:$R$51,3,TRUE),"")</f>
        <v/>
      </c>
      <c r="AT578" s="225">
        <f>IFERROR(VLOOKUP(Y578&amp;G578&amp;H578,※編集不可※選択項目!X:Y,2,FALSE),0)</f>
        <v>0</v>
      </c>
      <c r="AU578" s="224">
        <f t="shared" si="208"/>
        <v>0</v>
      </c>
      <c r="AV578" s="224">
        <f>IFERROR(INDEX(※編集不可※選択項目!$S$3:$S$51,MATCH(BQ578,※編集不可※選択項目!$T$3:$T$51,0)),0)</f>
        <v>0</v>
      </c>
      <c r="AW578" s="224" t="str">
        <f t="shared" si="215"/>
        <v/>
      </c>
      <c r="AX578" s="224" t="str">
        <f>IF(BR578=※編集不可※選択項目!$L$3,VLOOKUP('新規登録用（本体）'!U578,※編集不可※選択項目!$P$2:$S$13,4,TRUE),AY578)</f>
        <v/>
      </c>
      <c r="AY578" s="224" t="str">
        <f>IF(BR578=※編集不可※選択項目!$L$15,VLOOKUP('新規登録用（本体）'!U578,※編集不可※選択項目!$P$14:$S$25,4,TRUE),AZ578)</f>
        <v/>
      </c>
      <c r="AZ578" s="224" t="str">
        <f>IF(BR578=※編集不可※選択項目!$L$27,VLOOKUP('新規登録用（本体）'!U578,※編集不可※選択項目!$P$26:$S$41,4,TRUE),BA578)</f>
        <v/>
      </c>
      <c r="BA578" s="224" t="str">
        <f>IF(BR578=※編集不可※選択項目!$L$43,VLOOKUP('新規登録用（本体）'!U578,※編集不可※選択項目!$P$42:$S$46,4,TRUE),BB578)</f>
        <v/>
      </c>
      <c r="BB578" s="224" t="str">
        <f>IF(BR578=※編集不可※選択項目!$L$48,VLOOKUP('新規登録用（本体）'!U578,※編集不可※選択項目!$P$47:$S$51,4,TRUE),"")</f>
        <v/>
      </c>
      <c r="BC578" s="225">
        <f>IFERROR(VLOOKUP(Y578&amp;G578&amp;H578,※編集不可※選択項目!X:Y,2,FALSE),0)</f>
        <v>0</v>
      </c>
      <c r="BD578" s="225">
        <f t="shared" si="209"/>
        <v>0</v>
      </c>
      <c r="BE578" s="225"/>
      <c r="BF578" s="225"/>
      <c r="BG578" s="225"/>
      <c r="BH578" s="225" t="str">
        <f t="shared" si="216"/>
        <v/>
      </c>
      <c r="BI578" s="226">
        <f t="shared" si="217"/>
        <v>0</v>
      </c>
      <c r="BJ578" s="226">
        <f t="shared" si="218"/>
        <v>0</v>
      </c>
      <c r="BK578" s="262">
        <f t="shared" si="212"/>
        <v>0</v>
      </c>
      <c r="BL578" s="226">
        <f t="shared" si="201"/>
        <v>0</v>
      </c>
      <c r="BM578" s="226" t="str">
        <f t="shared" si="219"/>
        <v/>
      </c>
      <c r="BN578" s="227">
        <f t="shared" si="220"/>
        <v>0</v>
      </c>
      <c r="BO578" s="227">
        <f t="shared" si="202"/>
        <v>0</v>
      </c>
      <c r="BP578" s="208" t="str">
        <f t="shared" si="203"/>
        <v>＜従来枠＞0 ＜トップ性能枠＞0</v>
      </c>
      <c r="BQ578" s="208" t="str">
        <f>'新規登録用（本体）'!G578&amp;'新規登録用（本体）'!H578&amp;'新規登録用（本体）'!I578</f>
        <v/>
      </c>
      <c r="BR578" s="126" t="str">
        <f t="shared" si="221"/>
        <v/>
      </c>
      <c r="BS578" s="208" t="str">
        <f t="shared" si="222"/>
        <v/>
      </c>
      <c r="BT578" s="227">
        <f t="shared" si="210"/>
        <v>0</v>
      </c>
    </row>
    <row r="579" spans="1:72" s="208" customFormat="1" ht="25.35" customHeight="1" x14ac:dyDescent="0.2">
      <c r="A579" s="210">
        <f t="shared" si="204"/>
        <v>568</v>
      </c>
      <c r="B579" s="171" t="str">
        <f t="shared" si="200"/>
        <v/>
      </c>
      <c r="C579" s="44"/>
      <c r="D579" s="17" t="str">
        <f t="shared" si="205"/>
        <v/>
      </c>
      <c r="E579" s="17" t="str">
        <f t="shared" si="206"/>
        <v/>
      </c>
      <c r="F579" s="97"/>
      <c r="G579" s="16"/>
      <c r="H579" s="15"/>
      <c r="I579" s="17" t="str">
        <f>IF(OR(G579="",H579="",U579=""),"",IFERROR(VLOOKUP(G579&amp;H579&amp;U579,※編集不可※選択項目!$M$3:$R$51,5,FALSE),"該当なし"))</f>
        <v/>
      </c>
      <c r="J579" s="97"/>
      <c r="K579" s="15"/>
      <c r="L579" s="248"/>
      <c r="M579" s="15"/>
      <c r="N579" s="97"/>
      <c r="O579" s="97"/>
      <c r="P579" s="97"/>
      <c r="Q579" s="97"/>
      <c r="R579" s="97"/>
      <c r="S579" s="18" t="str">
        <f t="shared" si="213"/>
        <v/>
      </c>
      <c r="T579" s="15"/>
      <c r="U579" s="15"/>
      <c r="V579" s="15"/>
      <c r="W579" s="15"/>
      <c r="X579" s="15"/>
      <c r="Y579" s="15"/>
      <c r="Z579" s="16"/>
      <c r="AA579" s="16"/>
      <c r="AB579" s="101" t="str">
        <f>IF($C579&lt;&gt;"",※編集不可※選択項目!$J$2,"")</f>
        <v/>
      </c>
      <c r="AC579" s="23"/>
      <c r="AD579" s="97"/>
      <c r="AE579" s="99"/>
      <c r="AF579" s="201" t="str">
        <f t="shared" si="211"/>
        <v>-</v>
      </c>
      <c r="AG579" s="219"/>
      <c r="AH579" s="220"/>
      <c r="AI579" s="121" t="str">
        <f t="shared" si="207"/>
        <v/>
      </c>
      <c r="AJ579" s="221"/>
      <c r="AK579" s="222"/>
      <c r="AL579" s="223"/>
      <c r="AM579" s="224">
        <f>IFERROR(INDEX(※編集不可※選択項目!$R$3:$R$51,MATCH(BQ579,※編集不可※選択項目!$T$3:$T$51,0)),0)</f>
        <v>0</v>
      </c>
      <c r="AN579" s="224" t="str">
        <f t="shared" si="214"/>
        <v/>
      </c>
      <c r="AO579" s="224" t="str">
        <f>IF(BR579=※編集不可※選択項目!$L$3,VLOOKUP('新規登録用（本体）'!U579,※編集不可※選択項目!$P$2:$R$13,3,TRUE),AP579)</f>
        <v/>
      </c>
      <c r="AP579" s="224" t="str">
        <f>IF(BR579=※編集不可※選択項目!$L$15,VLOOKUP('新規登録用（本体）'!U579,※編集不可※選択項目!$P$14:$R$25,3,TRUE),AQ579)</f>
        <v/>
      </c>
      <c r="AQ579" s="224" t="str">
        <f>IF(BR579=※編集不可※選択項目!$L$27,VLOOKUP('新規登録用（本体）'!U579,※編集不可※選択項目!$P$26:$R$41,3,TRUE),AR579)</f>
        <v/>
      </c>
      <c r="AR579" s="224" t="str">
        <f>IF(BR579=※編集不可※選択項目!$L$43,VLOOKUP('新規登録用（本体）'!U579,※編集不可※選択項目!$P$42:$R$46,3,TRUE),AS579)</f>
        <v/>
      </c>
      <c r="AS579" s="224" t="str">
        <f>IF(BR579=※編集不可※選択項目!$L$48,VLOOKUP('新規登録用（本体）'!U579,※編集不可※選択項目!$P$47:$R$51,3,TRUE),"")</f>
        <v/>
      </c>
      <c r="AT579" s="225">
        <f>IFERROR(VLOOKUP(Y579&amp;G579&amp;H579,※編集不可※選択項目!X:Y,2,FALSE),0)</f>
        <v>0</v>
      </c>
      <c r="AU579" s="224">
        <f t="shared" si="208"/>
        <v>0</v>
      </c>
      <c r="AV579" s="224">
        <f>IFERROR(INDEX(※編集不可※選択項目!$S$3:$S$51,MATCH(BQ579,※編集不可※選択項目!$T$3:$T$51,0)),0)</f>
        <v>0</v>
      </c>
      <c r="AW579" s="224" t="str">
        <f t="shared" si="215"/>
        <v/>
      </c>
      <c r="AX579" s="224" t="str">
        <f>IF(BR579=※編集不可※選択項目!$L$3,VLOOKUP('新規登録用（本体）'!U579,※編集不可※選択項目!$P$2:$S$13,4,TRUE),AY579)</f>
        <v/>
      </c>
      <c r="AY579" s="224" t="str">
        <f>IF(BR579=※編集不可※選択項目!$L$15,VLOOKUP('新規登録用（本体）'!U579,※編集不可※選択項目!$P$14:$S$25,4,TRUE),AZ579)</f>
        <v/>
      </c>
      <c r="AZ579" s="224" t="str">
        <f>IF(BR579=※編集不可※選択項目!$L$27,VLOOKUP('新規登録用（本体）'!U579,※編集不可※選択項目!$P$26:$S$41,4,TRUE),BA579)</f>
        <v/>
      </c>
      <c r="BA579" s="224" t="str">
        <f>IF(BR579=※編集不可※選択項目!$L$43,VLOOKUP('新規登録用（本体）'!U579,※編集不可※選択項目!$P$42:$S$46,4,TRUE),BB579)</f>
        <v/>
      </c>
      <c r="BB579" s="224" t="str">
        <f>IF(BR579=※編集不可※選択項目!$L$48,VLOOKUP('新規登録用（本体）'!U579,※編集不可※選択項目!$P$47:$S$51,4,TRUE),"")</f>
        <v/>
      </c>
      <c r="BC579" s="225">
        <f>IFERROR(VLOOKUP(Y579&amp;G579&amp;H579,※編集不可※選択項目!X:Y,2,FALSE),0)</f>
        <v>0</v>
      </c>
      <c r="BD579" s="225">
        <f t="shared" si="209"/>
        <v>0</v>
      </c>
      <c r="BE579" s="225"/>
      <c r="BF579" s="225"/>
      <c r="BG579" s="225"/>
      <c r="BH579" s="225" t="str">
        <f t="shared" si="216"/>
        <v/>
      </c>
      <c r="BI579" s="226">
        <f t="shared" si="217"/>
        <v>0</v>
      </c>
      <c r="BJ579" s="226">
        <f t="shared" si="218"/>
        <v>0</v>
      </c>
      <c r="BK579" s="262">
        <f t="shared" si="212"/>
        <v>0</v>
      </c>
      <c r="BL579" s="226">
        <f t="shared" si="201"/>
        <v>0</v>
      </c>
      <c r="BM579" s="226" t="str">
        <f t="shared" si="219"/>
        <v/>
      </c>
      <c r="BN579" s="227">
        <f t="shared" si="220"/>
        <v>0</v>
      </c>
      <c r="BO579" s="227">
        <f t="shared" si="202"/>
        <v>0</v>
      </c>
      <c r="BP579" s="208" t="str">
        <f t="shared" si="203"/>
        <v>＜従来枠＞0 ＜トップ性能枠＞0</v>
      </c>
      <c r="BQ579" s="208" t="str">
        <f>'新規登録用（本体）'!G579&amp;'新規登録用（本体）'!H579&amp;'新規登録用（本体）'!I579</f>
        <v/>
      </c>
      <c r="BR579" s="126" t="str">
        <f t="shared" si="221"/>
        <v/>
      </c>
      <c r="BS579" s="208" t="str">
        <f t="shared" si="222"/>
        <v/>
      </c>
      <c r="BT579" s="227">
        <f t="shared" si="210"/>
        <v>0</v>
      </c>
    </row>
    <row r="580" spans="1:72" s="208" customFormat="1" ht="25.35" customHeight="1" x14ac:dyDescent="0.2">
      <c r="A580" s="210">
        <f t="shared" si="204"/>
        <v>569</v>
      </c>
      <c r="B580" s="171" t="str">
        <f t="shared" si="200"/>
        <v/>
      </c>
      <c r="C580" s="44"/>
      <c r="D580" s="17" t="str">
        <f t="shared" si="205"/>
        <v/>
      </c>
      <c r="E580" s="17" t="str">
        <f t="shared" si="206"/>
        <v/>
      </c>
      <c r="F580" s="97"/>
      <c r="G580" s="16"/>
      <c r="H580" s="15"/>
      <c r="I580" s="17" t="str">
        <f>IF(OR(G580="",H580="",U580=""),"",IFERROR(VLOOKUP(G580&amp;H580&amp;U580,※編集不可※選択項目!$M$3:$R$51,5,FALSE),"該当なし"))</f>
        <v/>
      </c>
      <c r="J580" s="97"/>
      <c r="K580" s="15"/>
      <c r="L580" s="248"/>
      <c r="M580" s="15"/>
      <c r="N580" s="97"/>
      <c r="O580" s="97"/>
      <c r="P580" s="97"/>
      <c r="Q580" s="97"/>
      <c r="R580" s="97"/>
      <c r="S580" s="18" t="str">
        <f t="shared" si="213"/>
        <v/>
      </c>
      <c r="T580" s="15"/>
      <c r="U580" s="15"/>
      <c r="V580" s="15"/>
      <c r="W580" s="15"/>
      <c r="X580" s="15"/>
      <c r="Y580" s="15"/>
      <c r="Z580" s="16"/>
      <c r="AA580" s="16"/>
      <c r="AB580" s="101" t="str">
        <f>IF($C580&lt;&gt;"",※編集不可※選択項目!$J$2,"")</f>
        <v/>
      </c>
      <c r="AC580" s="23"/>
      <c r="AD580" s="97"/>
      <c r="AE580" s="99"/>
      <c r="AF580" s="201" t="str">
        <f t="shared" si="211"/>
        <v>-</v>
      </c>
      <c r="AG580" s="219"/>
      <c r="AH580" s="220"/>
      <c r="AI580" s="121" t="str">
        <f t="shared" si="207"/>
        <v/>
      </c>
      <c r="AJ580" s="221"/>
      <c r="AK580" s="222"/>
      <c r="AL580" s="223"/>
      <c r="AM580" s="224">
        <f>IFERROR(INDEX(※編集不可※選択項目!$R$3:$R$51,MATCH(BQ580,※編集不可※選択項目!$T$3:$T$51,0)),0)</f>
        <v>0</v>
      </c>
      <c r="AN580" s="224" t="str">
        <f t="shared" si="214"/>
        <v/>
      </c>
      <c r="AO580" s="224" t="str">
        <f>IF(BR580=※編集不可※選択項目!$L$3,VLOOKUP('新規登録用（本体）'!U580,※編集不可※選択項目!$P$2:$R$13,3,TRUE),AP580)</f>
        <v/>
      </c>
      <c r="AP580" s="224" t="str">
        <f>IF(BR580=※編集不可※選択項目!$L$15,VLOOKUP('新規登録用（本体）'!U580,※編集不可※選択項目!$P$14:$R$25,3,TRUE),AQ580)</f>
        <v/>
      </c>
      <c r="AQ580" s="224" t="str">
        <f>IF(BR580=※編集不可※選択項目!$L$27,VLOOKUP('新規登録用（本体）'!U580,※編集不可※選択項目!$P$26:$R$41,3,TRUE),AR580)</f>
        <v/>
      </c>
      <c r="AR580" s="224" t="str">
        <f>IF(BR580=※編集不可※選択項目!$L$43,VLOOKUP('新規登録用（本体）'!U580,※編集不可※選択項目!$P$42:$R$46,3,TRUE),AS580)</f>
        <v/>
      </c>
      <c r="AS580" s="224" t="str">
        <f>IF(BR580=※編集不可※選択項目!$L$48,VLOOKUP('新規登録用（本体）'!U580,※編集不可※選択項目!$P$47:$R$51,3,TRUE),"")</f>
        <v/>
      </c>
      <c r="AT580" s="225">
        <f>IFERROR(VLOOKUP(Y580&amp;G580&amp;H580,※編集不可※選択項目!X:Y,2,FALSE),0)</f>
        <v>0</v>
      </c>
      <c r="AU580" s="224">
        <f t="shared" si="208"/>
        <v>0</v>
      </c>
      <c r="AV580" s="224">
        <f>IFERROR(INDEX(※編集不可※選択項目!$S$3:$S$51,MATCH(BQ580,※編集不可※選択項目!$T$3:$T$51,0)),0)</f>
        <v>0</v>
      </c>
      <c r="AW580" s="224" t="str">
        <f t="shared" si="215"/>
        <v/>
      </c>
      <c r="AX580" s="224" t="str">
        <f>IF(BR580=※編集不可※選択項目!$L$3,VLOOKUP('新規登録用（本体）'!U580,※編集不可※選択項目!$P$2:$S$13,4,TRUE),AY580)</f>
        <v/>
      </c>
      <c r="AY580" s="224" t="str">
        <f>IF(BR580=※編集不可※選択項目!$L$15,VLOOKUP('新規登録用（本体）'!U580,※編集不可※選択項目!$P$14:$S$25,4,TRUE),AZ580)</f>
        <v/>
      </c>
      <c r="AZ580" s="224" t="str">
        <f>IF(BR580=※編集不可※選択項目!$L$27,VLOOKUP('新規登録用（本体）'!U580,※編集不可※選択項目!$P$26:$S$41,4,TRUE),BA580)</f>
        <v/>
      </c>
      <c r="BA580" s="224" t="str">
        <f>IF(BR580=※編集不可※選択項目!$L$43,VLOOKUP('新規登録用（本体）'!U580,※編集不可※選択項目!$P$42:$S$46,4,TRUE),BB580)</f>
        <v/>
      </c>
      <c r="BB580" s="224" t="str">
        <f>IF(BR580=※編集不可※選択項目!$L$48,VLOOKUP('新規登録用（本体）'!U580,※編集不可※選択項目!$P$47:$S$51,4,TRUE),"")</f>
        <v/>
      </c>
      <c r="BC580" s="225">
        <f>IFERROR(VLOOKUP(Y580&amp;G580&amp;H580,※編集不可※選択項目!X:Y,2,FALSE),0)</f>
        <v>0</v>
      </c>
      <c r="BD580" s="225">
        <f t="shared" si="209"/>
        <v>0</v>
      </c>
      <c r="BE580" s="225"/>
      <c r="BF580" s="225"/>
      <c r="BG580" s="225"/>
      <c r="BH580" s="225" t="str">
        <f t="shared" si="216"/>
        <v/>
      </c>
      <c r="BI580" s="226">
        <f t="shared" si="217"/>
        <v>0</v>
      </c>
      <c r="BJ580" s="226">
        <f t="shared" si="218"/>
        <v>0</v>
      </c>
      <c r="BK580" s="262">
        <f t="shared" si="212"/>
        <v>0</v>
      </c>
      <c r="BL580" s="226">
        <f t="shared" si="201"/>
        <v>0</v>
      </c>
      <c r="BM580" s="226" t="str">
        <f t="shared" si="219"/>
        <v/>
      </c>
      <c r="BN580" s="227">
        <f t="shared" si="220"/>
        <v>0</v>
      </c>
      <c r="BO580" s="227">
        <f t="shared" si="202"/>
        <v>0</v>
      </c>
      <c r="BP580" s="208" t="str">
        <f t="shared" si="203"/>
        <v>＜従来枠＞0 ＜トップ性能枠＞0</v>
      </c>
      <c r="BQ580" s="208" t="str">
        <f>'新規登録用（本体）'!G580&amp;'新規登録用（本体）'!H580&amp;'新規登録用（本体）'!I580</f>
        <v/>
      </c>
      <c r="BR580" s="126" t="str">
        <f t="shared" si="221"/>
        <v/>
      </c>
      <c r="BS580" s="208" t="str">
        <f t="shared" si="222"/>
        <v/>
      </c>
      <c r="BT580" s="227">
        <f t="shared" si="210"/>
        <v>0</v>
      </c>
    </row>
    <row r="581" spans="1:72" s="208" customFormat="1" ht="25.35" customHeight="1" x14ac:dyDescent="0.2">
      <c r="A581" s="210">
        <f t="shared" si="204"/>
        <v>570</v>
      </c>
      <c r="B581" s="171" t="str">
        <f t="shared" si="200"/>
        <v/>
      </c>
      <c r="C581" s="44"/>
      <c r="D581" s="17" t="str">
        <f t="shared" si="205"/>
        <v/>
      </c>
      <c r="E581" s="17" t="str">
        <f t="shared" si="206"/>
        <v/>
      </c>
      <c r="F581" s="97"/>
      <c r="G581" s="16"/>
      <c r="H581" s="15"/>
      <c r="I581" s="17" t="str">
        <f>IF(OR(G581="",H581="",U581=""),"",IFERROR(VLOOKUP(G581&amp;H581&amp;U581,※編集不可※選択項目!$M$3:$R$51,5,FALSE),"該当なし"))</f>
        <v/>
      </c>
      <c r="J581" s="97"/>
      <c r="K581" s="15"/>
      <c r="L581" s="248"/>
      <c r="M581" s="15"/>
      <c r="N581" s="97"/>
      <c r="O581" s="97"/>
      <c r="P581" s="97"/>
      <c r="Q581" s="97"/>
      <c r="R581" s="97"/>
      <c r="S581" s="18" t="str">
        <f t="shared" si="213"/>
        <v/>
      </c>
      <c r="T581" s="15"/>
      <c r="U581" s="15"/>
      <c r="V581" s="15"/>
      <c r="W581" s="15"/>
      <c r="X581" s="15"/>
      <c r="Y581" s="15"/>
      <c r="Z581" s="16"/>
      <c r="AA581" s="16"/>
      <c r="AB581" s="101" t="str">
        <f>IF($C581&lt;&gt;"",※編集不可※選択項目!$J$2,"")</f>
        <v/>
      </c>
      <c r="AC581" s="23"/>
      <c r="AD581" s="97"/>
      <c r="AE581" s="99"/>
      <c r="AF581" s="201" t="str">
        <f t="shared" si="211"/>
        <v>-</v>
      </c>
      <c r="AG581" s="219"/>
      <c r="AH581" s="220"/>
      <c r="AI581" s="121" t="str">
        <f t="shared" si="207"/>
        <v/>
      </c>
      <c r="AJ581" s="221"/>
      <c r="AK581" s="222"/>
      <c r="AL581" s="223"/>
      <c r="AM581" s="224">
        <f>IFERROR(INDEX(※編集不可※選択項目!$R$3:$R$51,MATCH(BQ581,※編集不可※選択項目!$T$3:$T$51,0)),0)</f>
        <v>0</v>
      </c>
      <c r="AN581" s="224" t="str">
        <f t="shared" si="214"/>
        <v/>
      </c>
      <c r="AO581" s="224" t="str">
        <f>IF(BR581=※編集不可※選択項目!$L$3,VLOOKUP('新規登録用（本体）'!U581,※編集不可※選択項目!$P$2:$R$13,3,TRUE),AP581)</f>
        <v/>
      </c>
      <c r="AP581" s="224" t="str">
        <f>IF(BR581=※編集不可※選択項目!$L$15,VLOOKUP('新規登録用（本体）'!U581,※編集不可※選択項目!$P$14:$R$25,3,TRUE),AQ581)</f>
        <v/>
      </c>
      <c r="AQ581" s="224" t="str">
        <f>IF(BR581=※編集不可※選択項目!$L$27,VLOOKUP('新規登録用（本体）'!U581,※編集不可※選択項目!$P$26:$R$41,3,TRUE),AR581)</f>
        <v/>
      </c>
      <c r="AR581" s="224" t="str">
        <f>IF(BR581=※編集不可※選択項目!$L$43,VLOOKUP('新規登録用（本体）'!U581,※編集不可※選択項目!$P$42:$R$46,3,TRUE),AS581)</f>
        <v/>
      </c>
      <c r="AS581" s="224" t="str">
        <f>IF(BR581=※編集不可※選択項目!$L$48,VLOOKUP('新規登録用（本体）'!U581,※編集不可※選択項目!$P$47:$R$51,3,TRUE),"")</f>
        <v/>
      </c>
      <c r="AT581" s="225">
        <f>IFERROR(VLOOKUP(Y581&amp;G581&amp;H581,※編集不可※選択項目!X:Y,2,FALSE),0)</f>
        <v>0</v>
      </c>
      <c r="AU581" s="224">
        <f t="shared" si="208"/>
        <v>0</v>
      </c>
      <c r="AV581" s="224">
        <f>IFERROR(INDEX(※編集不可※選択項目!$S$3:$S$51,MATCH(BQ581,※編集不可※選択項目!$T$3:$T$51,0)),0)</f>
        <v>0</v>
      </c>
      <c r="AW581" s="224" t="str">
        <f t="shared" si="215"/>
        <v/>
      </c>
      <c r="AX581" s="224" t="str">
        <f>IF(BR581=※編集不可※選択項目!$L$3,VLOOKUP('新規登録用（本体）'!U581,※編集不可※選択項目!$P$2:$S$13,4,TRUE),AY581)</f>
        <v/>
      </c>
      <c r="AY581" s="224" t="str">
        <f>IF(BR581=※編集不可※選択項目!$L$15,VLOOKUP('新規登録用（本体）'!U581,※編集不可※選択項目!$P$14:$S$25,4,TRUE),AZ581)</f>
        <v/>
      </c>
      <c r="AZ581" s="224" t="str">
        <f>IF(BR581=※編集不可※選択項目!$L$27,VLOOKUP('新規登録用（本体）'!U581,※編集不可※選択項目!$P$26:$S$41,4,TRUE),BA581)</f>
        <v/>
      </c>
      <c r="BA581" s="224" t="str">
        <f>IF(BR581=※編集不可※選択項目!$L$43,VLOOKUP('新規登録用（本体）'!U581,※編集不可※選択項目!$P$42:$S$46,4,TRUE),BB581)</f>
        <v/>
      </c>
      <c r="BB581" s="224" t="str">
        <f>IF(BR581=※編集不可※選択項目!$L$48,VLOOKUP('新規登録用（本体）'!U581,※編集不可※選択項目!$P$47:$S$51,4,TRUE),"")</f>
        <v/>
      </c>
      <c r="BC581" s="225">
        <f>IFERROR(VLOOKUP(Y581&amp;G581&amp;H581,※編集不可※選択項目!X:Y,2,FALSE),0)</f>
        <v>0</v>
      </c>
      <c r="BD581" s="225">
        <f t="shared" si="209"/>
        <v>0</v>
      </c>
      <c r="BE581" s="225"/>
      <c r="BF581" s="225"/>
      <c r="BG581" s="225"/>
      <c r="BH581" s="225" t="str">
        <f t="shared" si="216"/>
        <v/>
      </c>
      <c r="BI581" s="226">
        <f t="shared" si="217"/>
        <v>0</v>
      </c>
      <c r="BJ581" s="226">
        <f t="shared" si="218"/>
        <v>0</v>
      </c>
      <c r="BK581" s="262">
        <f t="shared" si="212"/>
        <v>0</v>
      </c>
      <c r="BL581" s="226">
        <f t="shared" si="201"/>
        <v>0</v>
      </c>
      <c r="BM581" s="226" t="str">
        <f t="shared" si="219"/>
        <v/>
      </c>
      <c r="BN581" s="227">
        <f t="shared" si="220"/>
        <v>0</v>
      </c>
      <c r="BO581" s="227">
        <f t="shared" si="202"/>
        <v>0</v>
      </c>
      <c r="BP581" s="208" t="str">
        <f t="shared" si="203"/>
        <v>＜従来枠＞0 ＜トップ性能枠＞0</v>
      </c>
      <c r="BQ581" s="208" t="str">
        <f>'新規登録用（本体）'!G581&amp;'新規登録用（本体）'!H581&amp;'新規登録用（本体）'!I581</f>
        <v/>
      </c>
      <c r="BR581" s="126" t="str">
        <f t="shared" si="221"/>
        <v/>
      </c>
      <c r="BS581" s="208" t="str">
        <f t="shared" si="222"/>
        <v/>
      </c>
      <c r="BT581" s="227">
        <f t="shared" si="210"/>
        <v>0</v>
      </c>
    </row>
    <row r="582" spans="1:72" s="208" customFormat="1" ht="25.35" customHeight="1" x14ac:dyDescent="0.2">
      <c r="A582" s="210">
        <f t="shared" si="204"/>
        <v>571</v>
      </c>
      <c r="B582" s="171" t="str">
        <f t="shared" si="200"/>
        <v/>
      </c>
      <c r="C582" s="44"/>
      <c r="D582" s="17" t="str">
        <f t="shared" si="205"/>
        <v/>
      </c>
      <c r="E582" s="17" t="str">
        <f t="shared" si="206"/>
        <v/>
      </c>
      <c r="F582" s="97"/>
      <c r="G582" s="16"/>
      <c r="H582" s="15"/>
      <c r="I582" s="17" t="str">
        <f>IF(OR(G582="",H582="",U582=""),"",IFERROR(VLOOKUP(G582&amp;H582&amp;U582,※編集不可※選択項目!$M$3:$R$51,5,FALSE),"該当なし"))</f>
        <v/>
      </c>
      <c r="J582" s="97"/>
      <c r="K582" s="15"/>
      <c r="L582" s="248"/>
      <c r="M582" s="15"/>
      <c r="N582" s="97"/>
      <c r="O582" s="97"/>
      <c r="P582" s="97"/>
      <c r="Q582" s="97"/>
      <c r="R582" s="97"/>
      <c r="S582" s="18" t="str">
        <f t="shared" si="213"/>
        <v/>
      </c>
      <c r="T582" s="15"/>
      <c r="U582" s="15"/>
      <c r="V582" s="15"/>
      <c r="W582" s="15"/>
      <c r="X582" s="15"/>
      <c r="Y582" s="15"/>
      <c r="Z582" s="16"/>
      <c r="AA582" s="16"/>
      <c r="AB582" s="101" t="str">
        <f>IF($C582&lt;&gt;"",※編集不可※選択項目!$J$2,"")</f>
        <v/>
      </c>
      <c r="AC582" s="23"/>
      <c r="AD582" s="97"/>
      <c r="AE582" s="99"/>
      <c r="AF582" s="201" t="str">
        <f t="shared" si="211"/>
        <v>-</v>
      </c>
      <c r="AG582" s="219"/>
      <c r="AH582" s="220"/>
      <c r="AI582" s="121" t="str">
        <f t="shared" si="207"/>
        <v/>
      </c>
      <c r="AJ582" s="221"/>
      <c r="AK582" s="222"/>
      <c r="AL582" s="223"/>
      <c r="AM582" s="224">
        <f>IFERROR(INDEX(※編集不可※選択項目!$R$3:$R$51,MATCH(BQ582,※編集不可※選択項目!$T$3:$T$51,0)),0)</f>
        <v>0</v>
      </c>
      <c r="AN582" s="224" t="str">
        <f t="shared" si="214"/>
        <v/>
      </c>
      <c r="AO582" s="224" t="str">
        <f>IF(BR582=※編集不可※選択項目!$L$3,VLOOKUP('新規登録用（本体）'!U582,※編集不可※選択項目!$P$2:$R$13,3,TRUE),AP582)</f>
        <v/>
      </c>
      <c r="AP582" s="224" t="str">
        <f>IF(BR582=※編集不可※選択項目!$L$15,VLOOKUP('新規登録用（本体）'!U582,※編集不可※選択項目!$P$14:$R$25,3,TRUE),AQ582)</f>
        <v/>
      </c>
      <c r="AQ582" s="224" t="str">
        <f>IF(BR582=※編集不可※選択項目!$L$27,VLOOKUP('新規登録用（本体）'!U582,※編集不可※選択項目!$P$26:$R$41,3,TRUE),AR582)</f>
        <v/>
      </c>
      <c r="AR582" s="224" t="str">
        <f>IF(BR582=※編集不可※選択項目!$L$43,VLOOKUP('新規登録用（本体）'!U582,※編集不可※選択項目!$P$42:$R$46,3,TRUE),AS582)</f>
        <v/>
      </c>
      <c r="AS582" s="224" t="str">
        <f>IF(BR582=※編集不可※選択項目!$L$48,VLOOKUP('新規登録用（本体）'!U582,※編集不可※選択項目!$P$47:$R$51,3,TRUE),"")</f>
        <v/>
      </c>
      <c r="AT582" s="225">
        <f>IFERROR(VLOOKUP(Y582&amp;G582&amp;H582,※編集不可※選択項目!X:Y,2,FALSE),0)</f>
        <v>0</v>
      </c>
      <c r="AU582" s="224">
        <f t="shared" si="208"/>
        <v>0</v>
      </c>
      <c r="AV582" s="224">
        <f>IFERROR(INDEX(※編集不可※選択項目!$S$3:$S$51,MATCH(BQ582,※編集不可※選択項目!$T$3:$T$51,0)),0)</f>
        <v>0</v>
      </c>
      <c r="AW582" s="224" t="str">
        <f t="shared" si="215"/>
        <v/>
      </c>
      <c r="AX582" s="224" t="str">
        <f>IF(BR582=※編集不可※選択項目!$L$3,VLOOKUP('新規登録用（本体）'!U582,※編集不可※選択項目!$P$2:$S$13,4,TRUE),AY582)</f>
        <v/>
      </c>
      <c r="AY582" s="224" t="str">
        <f>IF(BR582=※編集不可※選択項目!$L$15,VLOOKUP('新規登録用（本体）'!U582,※編集不可※選択項目!$P$14:$S$25,4,TRUE),AZ582)</f>
        <v/>
      </c>
      <c r="AZ582" s="224" t="str">
        <f>IF(BR582=※編集不可※選択項目!$L$27,VLOOKUP('新規登録用（本体）'!U582,※編集不可※選択項目!$P$26:$S$41,4,TRUE),BA582)</f>
        <v/>
      </c>
      <c r="BA582" s="224" t="str">
        <f>IF(BR582=※編集不可※選択項目!$L$43,VLOOKUP('新規登録用（本体）'!U582,※編集不可※選択項目!$P$42:$S$46,4,TRUE),BB582)</f>
        <v/>
      </c>
      <c r="BB582" s="224" t="str">
        <f>IF(BR582=※編集不可※選択項目!$L$48,VLOOKUP('新規登録用（本体）'!U582,※編集不可※選択項目!$P$47:$S$51,4,TRUE),"")</f>
        <v/>
      </c>
      <c r="BC582" s="225">
        <f>IFERROR(VLOOKUP(Y582&amp;G582&amp;H582,※編集不可※選択項目!X:Y,2,FALSE),0)</f>
        <v>0</v>
      </c>
      <c r="BD582" s="225">
        <f t="shared" si="209"/>
        <v>0</v>
      </c>
      <c r="BE582" s="225"/>
      <c r="BF582" s="225"/>
      <c r="BG582" s="225"/>
      <c r="BH582" s="225" t="str">
        <f t="shared" si="216"/>
        <v/>
      </c>
      <c r="BI582" s="226">
        <f t="shared" si="217"/>
        <v>0</v>
      </c>
      <c r="BJ582" s="226">
        <f t="shared" si="218"/>
        <v>0</v>
      </c>
      <c r="BK582" s="262">
        <f t="shared" si="212"/>
        <v>0</v>
      </c>
      <c r="BL582" s="226">
        <f t="shared" si="201"/>
        <v>0</v>
      </c>
      <c r="BM582" s="226" t="str">
        <f t="shared" si="219"/>
        <v/>
      </c>
      <c r="BN582" s="227">
        <f t="shared" si="220"/>
        <v>0</v>
      </c>
      <c r="BO582" s="227">
        <f t="shared" si="202"/>
        <v>0</v>
      </c>
      <c r="BP582" s="208" t="str">
        <f t="shared" si="203"/>
        <v>＜従来枠＞0 ＜トップ性能枠＞0</v>
      </c>
      <c r="BQ582" s="208" t="str">
        <f>'新規登録用（本体）'!G582&amp;'新規登録用（本体）'!H582&amp;'新規登録用（本体）'!I582</f>
        <v/>
      </c>
      <c r="BR582" s="126" t="str">
        <f t="shared" si="221"/>
        <v/>
      </c>
      <c r="BS582" s="208" t="str">
        <f t="shared" si="222"/>
        <v/>
      </c>
      <c r="BT582" s="227">
        <f t="shared" si="210"/>
        <v>0</v>
      </c>
    </row>
    <row r="583" spans="1:72" s="208" customFormat="1" ht="25.35" customHeight="1" x14ac:dyDescent="0.2">
      <c r="A583" s="210">
        <f t="shared" si="204"/>
        <v>572</v>
      </c>
      <c r="B583" s="171" t="str">
        <f t="shared" si="200"/>
        <v/>
      </c>
      <c r="C583" s="44"/>
      <c r="D583" s="17" t="str">
        <f t="shared" si="205"/>
        <v/>
      </c>
      <c r="E583" s="17" t="str">
        <f t="shared" si="206"/>
        <v/>
      </c>
      <c r="F583" s="97"/>
      <c r="G583" s="16"/>
      <c r="H583" s="15"/>
      <c r="I583" s="17" t="str">
        <f>IF(OR(G583="",H583="",U583=""),"",IFERROR(VLOOKUP(G583&amp;H583&amp;U583,※編集不可※選択項目!$M$3:$R$51,5,FALSE),"該当なし"))</f>
        <v/>
      </c>
      <c r="J583" s="97"/>
      <c r="K583" s="15"/>
      <c r="L583" s="248"/>
      <c r="M583" s="15"/>
      <c r="N583" s="97"/>
      <c r="O583" s="97"/>
      <c r="P583" s="97"/>
      <c r="Q583" s="97"/>
      <c r="R583" s="97"/>
      <c r="S583" s="18" t="str">
        <f t="shared" si="213"/>
        <v/>
      </c>
      <c r="T583" s="15"/>
      <c r="U583" s="15"/>
      <c r="V583" s="15"/>
      <c r="W583" s="15"/>
      <c r="X583" s="15"/>
      <c r="Y583" s="15"/>
      <c r="Z583" s="16"/>
      <c r="AA583" s="16"/>
      <c r="AB583" s="101" t="str">
        <f>IF($C583&lt;&gt;"",※編集不可※選択項目!$J$2,"")</f>
        <v/>
      </c>
      <c r="AC583" s="23"/>
      <c r="AD583" s="97"/>
      <c r="AE583" s="99"/>
      <c r="AF583" s="201" t="str">
        <f t="shared" si="211"/>
        <v>-</v>
      </c>
      <c r="AG583" s="219"/>
      <c r="AH583" s="220"/>
      <c r="AI583" s="121" t="str">
        <f t="shared" si="207"/>
        <v/>
      </c>
      <c r="AJ583" s="221"/>
      <c r="AK583" s="222"/>
      <c r="AL583" s="223"/>
      <c r="AM583" s="224">
        <f>IFERROR(INDEX(※編集不可※選択項目!$R$3:$R$51,MATCH(BQ583,※編集不可※選択項目!$T$3:$T$51,0)),0)</f>
        <v>0</v>
      </c>
      <c r="AN583" s="224" t="str">
        <f t="shared" si="214"/>
        <v/>
      </c>
      <c r="AO583" s="224" t="str">
        <f>IF(BR583=※編集不可※選択項目!$L$3,VLOOKUP('新規登録用（本体）'!U583,※編集不可※選択項目!$P$2:$R$13,3,TRUE),AP583)</f>
        <v/>
      </c>
      <c r="AP583" s="224" t="str">
        <f>IF(BR583=※編集不可※選択項目!$L$15,VLOOKUP('新規登録用（本体）'!U583,※編集不可※選択項目!$P$14:$R$25,3,TRUE),AQ583)</f>
        <v/>
      </c>
      <c r="AQ583" s="224" t="str">
        <f>IF(BR583=※編集不可※選択項目!$L$27,VLOOKUP('新規登録用（本体）'!U583,※編集不可※選択項目!$P$26:$R$41,3,TRUE),AR583)</f>
        <v/>
      </c>
      <c r="AR583" s="224" t="str">
        <f>IF(BR583=※編集不可※選択項目!$L$43,VLOOKUP('新規登録用（本体）'!U583,※編集不可※選択項目!$P$42:$R$46,3,TRUE),AS583)</f>
        <v/>
      </c>
      <c r="AS583" s="224" t="str">
        <f>IF(BR583=※編集不可※選択項目!$L$48,VLOOKUP('新規登録用（本体）'!U583,※編集不可※選択項目!$P$47:$R$51,3,TRUE),"")</f>
        <v/>
      </c>
      <c r="AT583" s="225">
        <f>IFERROR(VLOOKUP(Y583&amp;G583&amp;H583,※編集不可※選択項目!X:Y,2,FALSE),0)</f>
        <v>0</v>
      </c>
      <c r="AU583" s="224">
        <f t="shared" si="208"/>
        <v>0</v>
      </c>
      <c r="AV583" s="224">
        <f>IFERROR(INDEX(※編集不可※選択項目!$S$3:$S$51,MATCH(BQ583,※編集不可※選択項目!$T$3:$T$51,0)),0)</f>
        <v>0</v>
      </c>
      <c r="AW583" s="224" t="str">
        <f t="shared" si="215"/>
        <v/>
      </c>
      <c r="AX583" s="224" t="str">
        <f>IF(BR583=※編集不可※選択項目!$L$3,VLOOKUP('新規登録用（本体）'!U583,※編集不可※選択項目!$P$2:$S$13,4,TRUE),AY583)</f>
        <v/>
      </c>
      <c r="AY583" s="224" t="str">
        <f>IF(BR583=※編集不可※選択項目!$L$15,VLOOKUP('新規登録用（本体）'!U583,※編集不可※選択項目!$P$14:$S$25,4,TRUE),AZ583)</f>
        <v/>
      </c>
      <c r="AZ583" s="224" t="str">
        <f>IF(BR583=※編集不可※選択項目!$L$27,VLOOKUP('新規登録用（本体）'!U583,※編集不可※選択項目!$P$26:$S$41,4,TRUE),BA583)</f>
        <v/>
      </c>
      <c r="BA583" s="224" t="str">
        <f>IF(BR583=※編集不可※選択項目!$L$43,VLOOKUP('新規登録用（本体）'!U583,※編集不可※選択項目!$P$42:$S$46,4,TRUE),BB583)</f>
        <v/>
      </c>
      <c r="BB583" s="224" t="str">
        <f>IF(BR583=※編集不可※選択項目!$L$48,VLOOKUP('新規登録用（本体）'!U583,※編集不可※選択項目!$P$47:$S$51,4,TRUE),"")</f>
        <v/>
      </c>
      <c r="BC583" s="225">
        <f>IFERROR(VLOOKUP(Y583&amp;G583&amp;H583,※編集不可※選択項目!X:Y,2,FALSE),0)</f>
        <v>0</v>
      </c>
      <c r="BD583" s="225">
        <f t="shared" si="209"/>
        <v>0</v>
      </c>
      <c r="BE583" s="225"/>
      <c r="BF583" s="225"/>
      <c r="BG583" s="225"/>
      <c r="BH583" s="225" t="str">
        <f t="shared" si="216"/>
        <v/>
      </c>
      <c r="BI583" s="226">
        <f t="shared" si="217"/>
        <v>0</v>
      </c>
      <c r="BJ583" s="226">
        <f t="shared" si="218"/>
        <v>0</v>
      </c>
      <c r="BK583" s="262">
        <f t="shared" si="212"/>
        <v>0</v>
      </c>
      <c r="BL583" s="226">
        <f t="shared" si="201"/>
        <v>0</v>
      </c>
      <c r="BM583" s="226" t="str">
        <f t="shared" si="219"/>
        <v/>
      </c>
      <c r="BN583" s="227">
        <f t="shared" si="220"/>
        <v>0</v>
      </c>
      <c r="BO583" s="227">
        <f t="shared" si="202"/>
        <v>0</v>
      </c>
      <c r="BP583" s="208" t="str">
        <f t="shared" si="203"/>
        <v>＜従来枠＞0 ＜トップ性能枠＞0</v>
      </c>
      <c r="BQ583" s="208" t="str">
        <f>'新規登録用（本体）'!G583&amp;'新規登録用（本体）'!H583&amp;'新規登録用（本体）'!I583</f>
        <v/>
      </c>
      <c r="BR583" s="126" t="str">
        <f t="shared" si="221"/>
        <v/>
      </c>
      <c r="BS583" s="208" t="str">
        <f t="shared" si="222"/>
        <v/>
      </c>
      <c r="BT583" s="227">
        <f t="shared" si="210"/>
        <v>0</v>
      </c>
    </row>
    <row r="584" spans="1:72" s="208" customFormat="1" ht="25.35" customHeight="1" x14ac:dyDescent="0.2">
      <c r="A584" s="210">
        <f t="shared" si="204"/>
        <v>573</v>
      </c>
      <c r="B584" s="171" t="str">
        <f t="shared" si="200"/>
        <v/>
      </c>
      <c r="C584" s="44"/>
      <c r="D584" s="17" t="str">
        <f t="shared" si="205"/>
        <v/>
      </c>
      <c r="E584" s="17" t="str">
        <f t="shared" si="206"/>
        <v/>
      </c>
      <c r="F584" s="97"/>
      <c r="G584" s="16"/>
      <c r="H584" s="15"/>
      <c r="I584" s="17" t="str">
        <f>IF(OR(G584="",H584="",U584=""),"",IFERROR(VLOOKUP(G584&amp;H584&amp;U584,※編集不可※選択項目!$M$3:$R$51,5,FALSE),"該当なし"))</f>
        <v/>
      </c>
      <c r="J584" s="97"/>
      <c r="K584" s="15"/>
      <c r="L584" s="248"/>
      <c r="M584" s="15"/>
      <c r="N584" s="97"/>
      <c r="O584" s="97"/>
      <c r="P584" s="97"/>
      <c r="Q584" s="97"/>
      <c r="R584" s="97"/>
      <c r="S584" s="18" t="str">
        <f t="shared" si="213"/>
        <v/>
      </c>
      <c r="T584" s="15"/>
      <c r="U584" s="15"/>
      <c r="V584" s="15"/>
      <c r="W584" s="15"/>
      <c r="X584" s="15"/>
      <c r="Y584" s="15"/>
      <c r="Z584" s="16"/>
      <c r="AA584" s="16"/>
      <c r="AB584" s="101" t="str">
        <f>IF($C584&lt;&gt;"",※編集不可※選択項目!$J$2,"")</f>
        <v/>
      </c>
      <c r="AC584" s="23"/>
      <c r="AD584" s="97"/>
      <c r="AE584" s="99"/>
      <c r="AF584" s="201" t="str">
        <f t="shared" si="211"/>
        <v>-</v>
      </c>
      <c r="AG584" s="219"/>
      <c r="AH584" s="220"/>
      <c r="AI584" s="121" t="str">
        <f t="shared" si="207"/>
        <v/>
      </c>
      <c r="AJ584" s="221"/>
      <c r="AK584" s="222"/>
      <c r="AL584" s="223"/>
      <c r="AM584" s="224">
        <f>IFERROR(INDEX(※編集不可※選択項目!$R$3:$R$51,MATCH(BQ584,※編集不可※選択項目!$T$3:$T$51,0)),0)</f>
        <v>0</v>
      </c>
      <c r="AN584" s="224" t="str">
        <f t="shared" si="214"/>
        <v/>
      </c>
      <c r="AO584" s="224" t="str">
        <f>IF(BR584=※編集不可※選択項目!$L$3,VLOOKUP('新規登録用（本体）'!U584,※編集不可※選択項目!$P$2:$R$13,3,TRUE),AP584)</f>
        <v/>
      </c>
      <c r="AP584" s="224" t="str">
        <f>IF(BR584=※編集不可※選択項目!$L$15,VLOOKUP('新規登録用（本体）'!U584,※編集不可※選択項目!$P$14:$R$25,3,TRUE),AQ584)</f>
        <v/>
      </c>
      <c r="AQ584" s="224" t="str">
        <f>IF(BR584=※編集不可※選択項目!$L$27,VLOOKUP('新規登録用（本体）'!U584,※編集不可※選択項目!$P$26:$R$41,3,TRUE),AR584)</f>
        <v/>
      </c>
      <c r="AR584" s="224" t="str">
        <f>IF(BR584=※編集不可※選択項目!$L$43,VLOOKUP('新規登録用（本体）'!U584,※編集不可※選択項目!$P$42:$R$46,3,TRUE),AS584)</f>
        <v/>
      </c>
      <c r="AS584" s="224" t="str">
        <f>IF(BR584=※編集不可※選択項目!$L$48,VLOOKUP('新規登録用（本体）'!U584,※編集不可※選択項目!$P$47:$R$51,3,TRUE),"")</f>
        <v/>
      </c>
      <c r="AT584" s="225">
        <f>IFERROR(VLOOKUP(Y584&amp;G584&amp;H584,※編集不可※選択項目!X:Y,2,FALSE),0)</f>
        <v>0</v>
      </c>
      <c r="AU584" s="224">
        <f t="shared" si="208"/>
        <v>0</v>
      </c>
      <c r="AV584" s="224">
        <f>IFERROR(INDEX(※編集不可※選択項目!$S$3:$S$51,MATCH(BQ584,※編集不可※選択項目!$T$3:$T$51,0)),0)</f>
        <v>0</v>
      </c>
      <c r="AW584" s="224" t="str">
        <f t="shared" si="215"/>
        <v/>
      </c>
      <c r="AX584" s="224" t="str">
        <f>IF(BR584=※編集不可※選択項目!$L$3,VLOOKUP('新規登録用（本体）'!U584,※編集不可※選択項目!$P$2:$S$13,4,TRUE),AY584)</f>
        <v/>
      </c>
      <c r="AY584" s="224" t="str">
        <f>IF(BR584=※編集不可※選択項目!$L$15,VLOOKUP('新規登録用（本体）'!U584,※編集不可※選択項目!$P$14:$S$25,4,TRUE),AZ584)</f>
        <v/>
      </c>
      <c r="AZ584" s="224" t="str">
        <f>IF(BR584=※編集不可※選択項目!$L$27,VLOOKUP('新規登録用（本体）'!U584,※編集不可※選択項目!$P$26:$S$41,4,TRUE),BA584)</f>
        <v/>
      </c>
      <c r="BA584" s="224" t="str">
        <f>IF(BR584=※編集不可※選択項目!$L$43,VLOOKUP('新規登録用（本体）'!U584,※編集不可※選択項目!$P$42:$S$46,4,TRUE),BB584)</f>
        <v/>
      </c>
      <c r="BB584" s="224" t="str">
        <f>IF(BR584=※編集不可※選択項目!$L$48,VLOOKUP('新規登録用（本体）'!U584,※編集不可※選択項目!$P$47:$S$51,4,TRUE),"")</f>
        <v/>
      </c>
      <c r="BC584" s="225">
        <f>IFERROR(VLOOKUP(Y584&amp;G584&amp;H584,※編集不可※選択項目!X:Y,2,FALSE),0)</f>
        <v>0</v>
      </c>
      <c r="BD584" s="225">
        <f t="shared" si="209"/>
        <v>0</v>
      </c>
      <c r="BE584" s="225"/>
      <c r="BF584" s="225"/>
      <c r="BG584" s="225"/>
      <c r="BH584" s="225" t="str">
        <f t="shared" si="216"/>
        <v/>
      </c>
      <c r="BI584" s="226">
        <f t="shared" si="217"/>
        <v>0</v>
      </c>
      <c r="BJ584" s="226">
        <f t="shared" si="218"/>
        <v>0</v>
      </c>
      <c r="BK584" s="262">
        <f t="shared" si="212"/>
        <v>0</v>
      </c>
      <c r="BL584" s="226">
        <f t="shared" si="201"/>
        <v>0</v>
      </c>
      <c r="BM584" s="226" t="str">
        <f t="shared" si="219"/>
        <v/>
      </c>
      <c r="BN584" s="227">
        <f t="shared" si="220"/>
        <v>0</v>
      </c>
      <c r="BO584" s="227">
        <f t="shared" si="202"/>
        <v>0</v>
      </c>
      <c r="BP584" s="208" t="str">
        <f t="shared" si="203"/>
        <v>＜従来枠＞0 ＜トップ性能枠＞0</v>
      </c>
      <c r="BQ584" s="208" t="str">
        <f>'新規登録用（本体）'!G584&amp;'新規登録用（本体）'!H584&amp;'新規登録用（本体）'!I584</f>
        <v/>
      </c>
      <c r="BR584" s="126" t="str">
        <f t="shared" si="221"/>
        <v/>
      </c>
      <c r="BS584" s="208" t="str">
        <f t="shared" si="222"/>
        <v/>
      </c>
      <c r="BT584" s="227">
        <f t="shared" si="210"/>
        <v>0</v>
      </c>
    </row>
    <row r="585" spans="1:72" s="208" customFormat="1" ht="25.35" customHeight="1" x14ac:dyDescent="0.2">
      <c r="A585" s="210">
        <f t="shared" si="204"/>
        <v>574</v>
      </c>
      <c r="B585" s="171" t="str">
        <f t="shared" si="200"/>
        <v/>
      </c>
      <c r="C585" s="44"/>
      <c r="D585" s="17" t="str">
        <f t="shared" si="205"/>
        <v/>
      </c>
      <c r="E585" s="17" t="str">
        <f t="shared" si="206"/>
        <v/>
      </c>
      <c r="F585" s="97"/>
      <c r="G585" s="16"/>
      <c r="H585" s="15"/>
      <c r="I585" s="17" t="str">
        <f>IF(OR(G585="",H585="",U585=""),"",IFERROR(VLOOKUP(G585&amp;H585&amp;U585,※編集不可※選択項目!$M$3:$R$51,5,FALSE),"該当なし"))</f>
        <v/>
      </c>
      <c r="J585" s="97"/>
      <c r="K585" s="15"/>
      <c r="L585" s="248"/>
      <c r="M585" s="15"/>
      <c r="N585" s="97"/>
      <c r="O585" s="97"/>
      <c r="P585" s="97"/>
      <c r="Q585" s="97"/>
      <c r="R585" s="97"/>
      <c r="S585" s="18" t="str">
        <f t="shared" si="213"/>
        <v/>
      </c>
      <c r="T585" s="15"/>
      <c r="U585" s="15"/>
      <c r="V585" s="15"/>
      <c r="W585" s="15"/>
      <c r="X585" s="15"/>
      <c r="Y585" s="15"/>
      <c r="Z585" s="16"/>
      <c r="AA585" s="16"/>
      <c r="AB585" s="101" t="str">
        <f>IF($C585&lt;&gt;"",※編集不可※選択項目!$J$2,"")</f>
        <v/>
      </c>
      <c r="AC585" s="23"/>
      <c r="AD585" s="97"/>
      <c r="AE585" s="99"/>
      <c r="AF585" s="201" t="str">
        <f t="shared" si="211"/>
        <v>-</v>
      </c>
      <c r="AG585" s="219"/>
      <c r="AH585" s="220"/>
      <c r="AI585" s="121" t="str">
        <f t="shared" si="207"/>
        <v/>
      </c>
      <c r="AJ585" s="221"/>
      <c r="AK585" s="222"/>
      <c r="AL585" s="223"/>
      <c r="AM585" s="224">
        <f>IFERROR(INDEX(※編集不可※選択項目!$R$3:$R$51,MATCH(BQ585,※編集不可※選択項目!$T$3:$T$51,0)),0)</f>
        <v>0</v>
      </c>
      <c r="AN585" s="224" t="str">
        <f t="shared" si="214"/>
        <v/>
      </c>
      <c r="AO585" s="224" t="str">
        <f>IF(BR585=※編集不可※選択項目!$L$3,VLOOKUP('新規登録用（本体）'!U585,※編集不可※選択項目!$P$2:$R$13,3,TRUE),AP585)</f>
        <v/>
      </c>
      <c r="AP585" s="224" t="str">
        <f>IF(BR585=※編集不可※選択項目!$L$15,VLOOKUP('新規登録用（本体）'!U585,※編集不可※選択項目!$P$14:$R$25,3,TRUE),AQ585)</f>
        <v/>
      </c>
      <c r="AQ585" s="224" t="str">
        <f>IF(BR585=※編集不可※選択項目!$L$27,VLOOKUP('新規登録用（本体）'!U585,※編集不可※選択項目!$P$26:$R$41,3,TRUE),AR585)</f>
        <v/>
      </c>
      <c r="AR585" s="224" t="str">
        <f>IF(BR585=※編集不可※選択項目!$L$43,VLOOKUP('新規登録用（本体）'!U585,※編集不可※選択項目!$P$42:$R$46,3,TRUE),AS585)</f>
        <v/>
      </c>
      <c r="AS585" s="224" t="str">
        <f>IF(BR585=※編集不可※選択項目!$L$48,VLOOKUP('新規登録用（本体）'!U585,※編集不可※選択項目!$P$47:$R$51,3,TRUE),"")</f>
        <v/>
      </c>
      <c r="AT585" s="225">
        <f>IFERROR(VLOOKUP(Y585&amp;G585&amp;H585,※編集不可※選択項目!X:Y,2,FALSE),0)</f>
        <v>0</v>
      </c>
      <c r="AU585" s="224">
        <f t="shared" si="208"/>
        <v>0</v>
      </c>
      <c r="AV585" s="224">
        <f>IFERROR(INDEX(※編集不可※選択項目!$S$3:$S$51,MATCH(BQ585,※編集不可※選択項目!$T$3:$T$51,0)),0)</f>
        <v>0</v>
      </c>
      <c r="AW585" s="224" t="str">
        <f t="shared" si="215"/>
        <v/>
      </c>
      <c r="AX585" s="224" t="str">
        <f>IF(BR585=※編集不可※選択項目!$L$3,VLOOKUP('新規登録用（本体）'!U585,※編集不可※選択項目!$P$2:$S$13,4,TRUE),AY585)</f>
        <v/>
      </c>
      <c r="AY585" s="224" t="str">
        <f>IF(BR585=※編集不可※選択項目!$L$15,VLOOKUP('新規登録用（本体）'!U585,※編集不可※選択項目!$P$14:$S$25,4,TRUE),AZ585)</f>
        <v/>
      </c>
      <c r="AZ585" s="224" t="str">
        <f>IF(BR585=※編集不可※選択項目!$L$27,VLOOKUP('新規登録用（本体）'!U585,※編集不可※選択項目!$P$26:$S$41,4,TRUE),BA585)</f>
        <v/>
      </c>
      <c r="BA585" s="224" t="str">
        <f>IF(BR585=※編集不可※選択項目!$L$43,VLOOKUP('新規登録用（本体）'!U585,※編集不可※選択項目!$P$42:$S$46,4,TRUE),BB585)</f>
        <v/>
      </c>
      <c r="BB585" s="224" t="str">
        <f>IF(BR585=※編集不可※選択項目!$L$48,VLOOKUP('新規登録用（本体）'!U585,※編集不可※選択項目!$P$47:$S$51,4,TRUE),"")</f>
        <v/>
      </c>
      <c r="BC585" s="225">
        <f>IFERROR(VLOOKUP(Y585&amp;G585&amp;H585,※編集不可※選択項目!X:Y,2,FALSE),0)</f>
        <v>0</v>
      </c>
      <c r="BD585" s="225">
        <f t="shared" si="209"/>
        <v>0</v>
      </c>
      <c r="BE585" s="225"/>
      <c r="BF585" s="225"/>
      <c r="BG585" s="225"/>
      <c r="BH585" s="225" t="str">
        <f t="shared" si="216"/>
        <v/>
      </c>
      <c r="BI585" s="226">
        <f t="shared" si="217"/>
        <v>0</v>
      </c>
      <c r="BJ585" s="226">
        <f t="shared" si="218"/>
        <v>0</v>
      </c>
      <c r="BK585" s="262">
        <f t="shared" si="212"/>
        <v>0</v>
      </c>
      <c r="BL585" s="226">
        <f t="shared" si="201"/>
        <v>0</v>
      </c>
      <c r="BM585" s="226" t="str">
        <f t="shared" si="219"/>
        <v/>
      </c>
      <c r="BN585" s="227">
        <f t="shared" si="220"/>
        <v>0</v>
      </c>
      <c r="BO585" s="227">
        <f t="shared" si="202"/>
        <v>0</v>
      </c>
      <c r="BP585" s="208" t="str">
        <f t="shared" si="203"/>
        <v>＜従来枠＞0 ＜トップ性能枠＞0</v>
      </c>
      <c r="BQ585" s="208" t="str">
        <f>'新規登録用（本体）'!G585&amp;'新規登録用（本体）'!H585&amp;'新規登録用（本体）'!I585</f>
        <v/>
      </c>
      <c r="BR585" s="126" t="str">
        <f t="shared" si="221"/>
        <v/>
      </c>
      <c r="BS585" s="208" t="str">
        <f t="shared" si="222"/>
        <v/>
      </c>
      <c r="BT585" s="227">
        <f t="shared" si="210"/>
        <v>0</v>
      </c>
    </row>
    <row r="586" spans="1:72" s="208" customFormat="1" ht="25.35" customHeight="1" x14ac:dyDescent="0.2">
      <c r="A586" s="210">
        <f t="shared" si="204"/>
        <v>575</v>
      </c>
      <c r="B586" s="171" t="str">
        <f t="shared" si="200"/>
        <v/>
      </c>
      <c r="C586" s="44"/>
      <c r="D586" s="17" t="str">
        <f t="shared" si="205"/>
        <v/>
      </c>
      <c r="E586" s="17" t="str">
        <f t="shared" si="206"/>
        <v/>
      </c>
      <c r="F586" s="97"/>
      <c r="G586" s="16"/>
      <c r="H586" s="15"/>
      <c r="I586" s="17" t="str">
        <f>IF(OR(G586="",H586="",U586=""),"",IFERROR(VLOOKUP(G586&amp;H586&amp;U586,※編集不可※選択項目!$M$3:$R$51,5,FALSE),"該当なし"))</f>
        <v/>
      </c>
      <c r="J586" s="97"/>
      <c r="K586" s="15"/>
      <c r="L586" s="248"/>
      <c r="M586" s="15"/>
      <c r="N586" s="97"/>
      <c r="O586" s="97"/>
      <c r="P586" s="97"/>
      <c r="Q586" s="97"/>
      <c r="R586" s="97"/>
      <c r="S586" s="18" t="str">
        <f t="shared" si="213"/>
        <v/>
      </c>
      <c r="T586" s="15"/>
      <c r="U586" s="15"/>
      <c r="V586" s="15"/>
      <c r="W586" s="15"/>
      <c r="X586" s="15"/>
      <c r="Y586" s="15"/>
      <c r="Z586" s="16"/>
      <c r="AA586" s="16"/>
      <c r="AB586" s="101" t="str">
        <f>IF($C586&lt;&gt;"",※編集不可※選択項目!$J$2,"")</f>
        <v/>
      </c>
      <c r="AC586" s="23"/>
      <c r="AD586" s="97"/>
      <c r="AE586" s="99"/>
      <c r="AF586" s="201" t="str">
        <f t="shared" si="211"/>
        <v>-</v>
      </c>
      <c r="AG586" s="219"/>
      <c r="AH586" s="220"/>
      <c r="AI586" s="121" t="str">
        <f t="shared" si="207"/>
        <v/>
      </c>
      <c r="AJ586" s="221"/>
      <c r="AK586" s="222"/>
      <c r="AL586" s="223"/>
      <c r="AM586" s="224">
        <f>IFERROR(INDEX(※編集不可※選択項目!$R$3:$R$51,MATCH(BQ586,※編集不可※選択項目!$T$3:$T$51,0)),0)</f>
        <v>0</v>
      </c>
      <c r="AN586" s="224" t="str">
        <f t="shared" si="214"/>
        <v/>
      </c>
      <c r="AO586" s="224" t="str">
        <f>IF(BR586=※編集不可※選択項目!$L$3,VLOOKUP('新規登録用（本体）'!U586,※編集不可※選択項目!$P$2:$R$13,3,TRUE),AP586)</f>
        <v/>
      </c>
      <c r="AP586" s="224" t="str">
        <f>IF(BR586=※編集不可※選択項目!$L$15,VLOOKUP('新規登録用（本体）'!U586,※編集不可※選択項目!$P$14:$R$25,3,TRUE),AQ586)</f>
        <v/>
      </c>
      <c r="AQ586" s="224" t="str">
        <f>IF(BR586=※編集不可※選択項目!$L$27,VLOOKUP('新規登録用（本体）'!U586,※編集不可※選択項目!$P$26:$R$41,3,TRUE),AR586)</f>
        <v/>
      </c>
      <c r="AR586" s="224" t="str">
        <f>IF(BR586=※編集不可※選択項目!$L$43,VLOOKUP('新規登録用（本体）'!U586,※編集不可※選択項目!$P$42:$R$46,3,TRUE),AS586)</f>
        <v/>
      </c>
      <c r="AS586" s="224" t="str">
        <f>IF(BR586=※編集不可※選択項目!$L$48,VLOOKUP('新規登録用（本体）'!U586,※編集不可※選択項目!$P$47:$R$51,3,TRUE),"")</f>
        <v/>
      </c>
      <c r="AT586" s="225">
        <f>IFERROR(VLOOKUP(Y586&amp;G586&amp;H586,※編集不可※選択項目!X:Y,2,FALSE),0)</f>
        <v>0</v>
      </c>
      <c r="AU586" s="224">
        <f t="shared" si="208"/>
        <v>0</v>
      </c>
      <c r="AV586" s="224">
        <f>IFERROR(INDEX(※編集不可※選択項目!$S$3:$S$51,MATCH(BQ586,※編集不可※選択項目!$T$3:$T$51,0)),0)</f>
        <v>0</v>
      </c>
      <c r="AW586" s="224" t="str">
        <f t="shared" si="215"/>
        <v/>
      </c>
      <c r="AX586" s="224" t="str">
        <f>IF(BR586=※編集不可※選択項目!$L$3,VLOOKUP('新規登録用（本体）'!U586,※編集不可※選択項目!$P$2:$S$13,4,TRUE),AY586)</f>
        <v/>
      </c>
      <c r="AY586" s="224" t="str">
        <f>IF(BR586=※編集不可※選択項目!$L$15,VLOOKUP('新規登録用（本体）'!U586,※編集不可※選択項目!$P$14:$S$25,4,TRUE),AZ586)</f>
        <v/>
      </c>
      <c r="AZ586" s="224" t="str">
        <f>IF(BR586=※編集不可※選択項目!$L$27,VLOOKUP('新規登録用（本体）'!U586,※編集不可※選択項目!$P$26:$S$41,4,TRUE),BA586)</f>
        <v/>
      </c>
      <c r="BA586" s="224" t="str">
        <f>IF(BR586=※編集不可※選択項目!$L$43,VLOOKUP('新規登録用（本体）'!U586,※編集不可※選択項目!$P$42:$S$46,4,TRUE),BB586)</f>
        <v/>
      </c>
      <c r="BB586" s="224" t="str">
        <f>IF(BR586=※編集不可※選択項目!$L$48,VLOOKUP('新規登録用（本体）'!U586,※編集不可※選択項目!$P$47:$S$51,4,TRUE),"")</f>
        <v/>
      </c>
      <c r="BC586" s="225">
        <f>IFERROR(VLOOKUP(Y586&amp;G586&amp;H586,※編集不可※選択項目!X:Y,2,FALSE),0)</f>
        <v>0</v>
      </c>
      <c r="BD586" s="225">
        <f t="shared" si="209"/>
        <v>0</v>
      </c>
      <c r="BE586" s="225"/>
      <c r="BF586" s="225"/>
      <c r="BG586" s="225"/>
      <c r="BH586" s="225" t="str">
        <f t="shared" si="216"/>
        <v/>
      </c>
      <c r="BI586" s="226">
        <f t="shared" si="217"/>
        <v>0</v>
      </c>
      <c r="BJ586" s="226">
        <f t="shared" si="218"/>
        <v>0</v>
      </c>
      <c r="BK586" s="262">
        <f t="shared" si="212"/>
        <v>0</v>
      </c>
      <c r="BL586" s="226">
        <f t="shared" si="201"/>
        <v>0</v>
      </c>
      <c r="BM586" s="226" t="str">
        <f t="shared" si="219"/>
        <v/>
      </c>
      <c r="BN586" s="227">
        <f t="shared" si="220"/>
        <v>0</v>
      </c>
      <c r="BO586" s="227">
        <f t="shared" si="202"/>
        <v>0</v>
      </c>
      <c r="BP586" s="208" t="str">
        <f t="shared" si="203"/>
        <v>＜従来枠＞0 ＜トップ性能枠＞0</v>
      </c>
      <c r="BQ586" s="208" t="str">
        <f>'新規登録用（本体）'!G586&amp;'新規登録用（本体）'!H586&amp;'新規登録用（本体）'!I586</f>
        <v/>
      </c>
      <c r="BR586" s="126" t="str">
        <f t="shared" si="221"/>
        <v/>
      </c>
      <c r="BS586" s="208" t="str">
        <f t="shared" si="222"/>
        <v/>
      </c>
      <c r="BT586" s="227">
        <f t="shared" si="210"/>
        <v>0</v>
      </c>
    </row>
    <row r="587" spans="1:72" s="208" customFormat="1" ht="25.35" customHeight="1" x14ac:dyDescent="0.2">
      <c r="A587" s="210">
        <f t="shared" si="204"/>
        <v>576</v>
      </c>
      <c r="B587" s="171" t="str">
        <f t="shared" ref="B587:B650" si="223">IF($C587="","","高効率空調")</f>
        <v/>
      </c>
      <c r="C587" s="44"/>
      <c r="D587" s="17" t="str">
        <f t="shared" si="205"/>
        <v/>
      </c>
      <c r="E587" s="17" t="str">
        <f t="shared" si="206"/>
        <v/>
      </c>
      <c r="F587" s="97"/>
      <c r="G587" s="16"/>
      <c r="H587" s="15"/>
      <c r="I587" s="17" t="str">
        <f>IF(OR(G587="",H587="",U587=""),"",IFERROR(VLOOKUP(G587&amp;H587&amp;U587,※編集不可※選択項目!$M$3:$R$51,5,FALSE),"該当なし"))</f>
        <v/>
      </c>
      <c r="J587" s="97"/>
      <c r="K587" s="15"/>
      <c r="L587" s="248"/>
      <c r="M587" s="15"/>
      <c r="N587" s="97"/>
      <c r="O587" s="97"/>
      <c r="P587" s="97"/>
      <c r="Q587" s="97"/>
      <c r="R587" s="97"/>
      <c r="S587" s="18" t="str">
        <f t="shared" si="213"/>
        <v/>
      </c>
      <c r="T587" s="15"/>
      <c r="U587" s="15"/>
      <c r="V587" s="15"/>
      <c r="W587" s="15"/>
      <c r="X587" s="15"/>
      <c r="Y587" s="15"/>
      <c r="Z587" s="16"/>
      <c r="AA587" s="16"/>
      <c r="AB587" s="101" t="str">
        <f>IF($C587&lt;&gt;"",※編集不可※選択項目!$J$2,"")</f>
        <v/>
      </c>
      <c r="AC587" s="23"/>
      <c r="AD587" s="97"/>
      <c r="AE587" s="99"/>
      <c r="AF587" s="201" t="str">
        <f t="shared" si="211"/>
        <v>-</v>
      </c>
      <c r="AG587" s="219"/>
      <c r="AH587" s="220"/>
      <c r="AI587" s="121" t="str">
        <f t="shared" si="207"/>
        <v/>
      </c>
      <c r="AJ587" s="221"/>
      <c r="AK587" s="222"/>
      <c r="AL587" s="223"/>
      <c r="AM587" s="224">
        <f>IFERROR(INDEX(※編集不可※選択項目!$R$3:$R$51,MATCH(BQ587,※編集不可※選択項目!$T$3:$T$51,0)),0)</f>
        <v>0</v>
      </c>
      <c r="AN587" s="224" t="str">
        <f t="shared" si="214"/>
        <v/>
      </c>
      <c r="AO587" s="224" t="str">
        <f>IF(BR587=※編集不可※選択項目!$L$3,VLOOKUP('新規登録用（本体）'!U587,※編集不可※選択項目!$P$2:$R$13,3,TRUE),AP587)</f>
        <v/>
      </c>
      <c r="AP587" s="224" t="str">
        <f>IF(BR587=※編集不可※選択項目!$L$15,VLOOKUP('新規登録用（本体）'!U587,※編集不可※選択項目!$P$14:$R$25,3,TRUE),AQ587)</f>
        <v/>
      </c>
      <c r="AQ587" s="224" t="str">
        <f>IF(BR587=※編集不可※選択項目!$L$27,VLOOKUP('新規登録用（本体）'!U587,※編集不可※選択項目!$P$26:$R$41,3,TRUE),AR587)</f>
        <v/>
      </c>
      <c r="AR587" s="224" t="str">
        <f>IF(BR587=※編集不可※選択項目!$L$43,VLOOKUP('新規登録用（本体）'!U587,※編集不可※選択項目!$P$42:$R$46,3,TRUE),AS587)</f>
        <v/>
      </c>
      <c r="AS587" s="224" t="str">
        <f>IF(BR587=※編集不可※選択項目!$L$48,VLOOKUP('新規登録用（本体）'!U587,※編集不可※選択項目!$P$47:$R$51,3,TRUE),"")</f>
        <v/>
      </c>
      <c r="AT587" s="225">
        <f>IFERROR(VLOOKUP(Y587&amp;G587&amp;H587,※編集不可※選択項目!X:Y,2,FALSE),0)</f>
        <v>0</v>
      </c>
      <c r="AU587" s="224">
        <f t="shared" si="208"/>
        <v>0</v>
      </c>
      <c r="AV587" s="224">
        <f>IFERROR(INDEX(※編集不可※選択項目!$S$3:$S$51,MATCH(BQ587,※編集不可※選択項目!$T$3:$T$51,0)),0)</f>
        <v>0</v>
      </c>
      <c r="AW587" s="224" t="str">
        <f t="shared" si="215"/>
        <v/>
      </c>
      <c r="AX587" s="224" t="str">
        <f>IF(BR587=※編集不可※選択項目!$L$3,VLOOKUP('新規登録用（本体）'!U587,※編集不可※選択項目!$P$2:$S$13,4,TRUE),AY587)</f>
        <v/>
      </c>
      <c r="AY587" s="224" t="str">
        <f>IF(BR587=※編集不可※選択項目!$L$15,VLOOKUP('新規登録用（本体）'!U587,※編集不可※選択項目!$P$14:$S$25,4,TRUE),AZ587)</f>
        <v/>
      </c>
      <c r="AZ587" s="224" t="str">
        <f>IF(BR587=※編集不可※選択項目!$L$27,VLOOKUP('新規登録用（本体）'!U587,※編集不可※選択項目!$P$26:$S$41,4,TRUE),BA587)</f>
        <v/>
      </c>
      <c r="BA587" s="224" t="str">
        <f>IF(BR587=※編集不可※選択項目!$L$43,VLOOKUP('新規登録用（本体）'!U587,※編集不可※選択項目!$P$42:$S$46,4,TRUE),BB587)</f>
        <v/>
      </c>
      <c r="BB587" s="224" t="str">
        <f>IF(BR587=※編集不可※選択項目!$L$48,VLOOKUP('新規登録用（本体）'!U587,※編集不可※選択項目!$P$47:$S$51,4,TRUE),"")</f>
        <v/>
      </c>
      <c r="BC587" s="225">
        <f>IFERROR(VLOOKUP(Y587&amp;G587&amp;H587,※編集不可※選択項目!X:Y,2,FALSE),0)</f>
        <v>0</v>
      </c>
      <c r="BD587" s="225">
        <f t="shared" si="209"/>
        <v>0</v>
      </c>
      <c r="BE587" s="225"/>
      <c r="BF587" s="225"/>
      <c r="BG587" s="225"/>
      <c r="BH587" s="225" t="str">
        <f t="shared" si="216"/>
        <v/>
      </c>
      <c r="BI587" s="226">
        <f t="shared" si="217"/>
        <v>0</v>
      </c>
      <c r="BJ587" s="226">
        <f t="shared" si="218"/>
        <v>0</v>
      </c>
      <c r="BK587" s="262">
        <f t="shared" si="212"/>
        <v>0</v>
      </c>
      <c r="BL587" s="226">
        <f t="shared" si="201"/>
        <v>0</v>
      </c>
      <c r="BM587" s="226" t="str">
        <f t="shared" si="219"/>
        <v/>
      </c>
      <c r="BN587" s="227">
        <f t="shared" si="220"/>
        <v>0</v>
      </c>
      <c r="BO587" s="227">
        <f t="shared" si="202"/>
        <v>0</v>
      </c>
      <c r="BP587" s="208" t="str">
        <f t="shared" si="203"/>
        <v>＜従来枠＞0 ＜トップ性能枠＞0</v>
      </c>
      <c r="BQ587" s="208" t="str">
        <f>'新規登録用（本体）'!G587&amp;'新規登録用（本体）'!H587&amp;'新規登録用（本体）'!I587</f>
        <v/>
      </c>
      <c r="BR587" s="126" t="str">
        <f t="shared" si="221"/>
        <v/>
      </c>
      <c r="BS587" s="208" t="str">
        <f t="shared" si="222"/>
        <v/>
      </c>
      <c r="BT587" s="227">
        <f t="shared" si="210"/>
        <v>0</v>
      </c>
    </row>
    <row r="588" spans="1:72" s="208" customFormat="1" ht="25.35" customHeight="1" x14ac:dyDescent="0.2">
      <c r="A588" s="210">
        <f t="shared" si="204"/>
        <v>577</v>
      </c>
      <c r="B588" s="171" t="str">
        <f t="shared" si="223"/>
        <v/>
      </c>
      <c r="C588" s="44"/>
      <c r="D588" s="17" t="str">
        <f t="shared" si="205"/>
        <v/>
      </c>
      <c r="E588" s="17" t="str">
        <f t="shared" si="206"/>
        <v/>
      </c>
      <c r="F588" s="97"/>
      <c r="G588" s="16"/>
      <c r="H588" s="15"/>
      <c r="I588" s="17" t="str">
        <f>IF(OR(G588="",H588="",U588=""),"",IFERROR(VLOOKUP(G588&amp;H588&amp;U588,※編集不可※選択項目!$M$3:$R$51,5,FALSE),"該当なし"))</f>
        <v/>
      </c>
      <c r="J588" s="97"/>
      <c r="K588" s="15"/>
      <c r="L588" s="248"/>
      <c r="M588" s="15"/>
      <c r="N588" s="97"/>
      <c r="O588" s="97"/>
      <c r="P588" s="97"/>
      <c r="Q588" s="97"/>
      <c r="R588" s="97"/>
      <c r="S588" s="18" t="str">
        <f t="shared" si="213"/>
        <v/>
      </c>
      <c r="T588" s="15"/>
      <c r="U588" s="15"/>
      <c r="V588" s="15"/>
      <c r="W588" s="15"/>
      <c r="X588" s="15"/>
      <c r="Y588" s="15"/>
      <c r="Z588" s="16"/>
      <c r="AA588" s="16"/>
      <c r="AB588" s="101" t="str">
        <f>IF($C588&lt;&gt;"",※編集不可※選択項目!$J$2,"")</f>
        <v/>
      </c>
      <c r="AC588" s="23"/>
      <c r="AD588" s="97"/>
      <c r="AE588" s="99"/>
      <c r="AF588" s="201" t="str">
        <f t="shared" si="211"/>
        <v>-</v>
      </c>
      <c r="AG588" s="219"/>
      <c r="AH588" s="220"/>
      <c r="AI588" s="121" t="str">
        <f t="shared" si="207"/>
        <v/>
      </c>
      <c r="AJ588" s="221"/>
      <c r="AK588" s="222"/>
      <c r="AL588" s="223"/>
      <c r="AM588" s="224">
        <f>IFERROR(INDEX(※編集不可※選択項目!$R$3:$R$51,MATCH(BQ588,※編集不可※選択項目!$T$3:$T$51,0)),0)</f>
        <v>0</v>
      </c>
      <c r="AN588" s="224" t="str">
        <f t="shared" si="214"/>
        <v/>
      </c>
      <c r="AO588" s="224" t="str">
        <f>IF(BR588=※編集不可※選択項目!$L$3,VLOOKUP('新規登録用（本体）'!U588,※編集不可※選択項目!$P$2:$R$13,3,TRUE),AP588)</f>
        <v/>
      </c>
      <c r="AP588" s="224" t="str">
        <f>IF(BR588=※編集不可※選択項目!$L$15,VLOOKUP('新規登録用（本体）'!U588,※編集不可※選択項目!$P$14:$R$25,3,TRUE),AQ588)</f>
        <v/>
      </c>
      <c r="AQ588" s="224" t="str">
        <f>IF(BR588=※編集不可※選択項目!$L$27,VLOOKUP('新規登録用（本体）'!U588,※編集不可※選択項目!$P$26:$R$41,3,TRUE),AR588)</f>
        <v/>
      </c>
      <c r="AR588" s="224" t="str">
        <f>IF(BR588=※編集不可※選択項目!$L$43,VLOOKUP('新規登録用（本体）'!U588,※編集不可※選択項目!$P$42:$R$46,3,TRUE),AS588)</f>
        <v/>
      </c>
      <c r="AS588" s="224" t="str">
        <f>IF(BR588=※編集不可※選択項目!$L$48,VLOOKUP('新規登録用（本体）'!U588,※編集不可※選択項目!$P$47:$R$51,3,TRUE),"")</f>
        <v/>
      </c>
      <c r="AT588" s="225">
        <f>IFERROR(VLOOKUP(Y588&amp;G588&amp;H588,※編集不可※選択項目!X:Y,2,FALSE),0)</f>
        <v>0</v>
      </c>
      <c r="AU588" s="224">
        <f t="shared" si="208"/>
        <v>0</v>
      </c>
      <c r="AV588" s="224">
        <f>IFERROR(INDEX(※編集不可※選択項目!$S$3:$S$51,MATCH(BQ588,※編集不可※選択項目!$T$3:$T$51,0)),0)</f>
        <v>0</v>
      </c>
      <c r="AW588" s="224" t="str">
        <f t="shared" si="215"/>
        <v/>
      </c>
      <c r="AX588" s="224" t="str">
        <f>IF(BR588=※編集不可※選択項目!$L$3,VLOOKUP('新規登録用（本体）'!U588,※編集不可※選択項目!$P$2:$S$13,4,TRUE),AY588)</f>
        <v/>
      </c>
      <c r="AY588" s="224" t="str">
        <f>IF(BR588=※編集不可※選択項目!$L$15,VLOOKUP('新規登録用（本体）'!U588,※編集不可※選択項目!$P$14:$S$25,4,TRUE),AZ588)</f>
        <v/>
      </c>
      <c r="AZ588" s="224" t="str">
        <f>IF(BR588=※編集不可※選択項目!$L$27,VLOOKUP('新規登録用（本体）'!U588,※編集不可※選択項目!$P$26:$S$41,4,TRUE),BA588)</f>
        <v/>
      </c>
      <c r="BA588" s="224" t="str">
        <f>IF(BR588=※編集不可※選択項目!$L$43,VLOOKUP('新規登録用（本体）'!U588,※編集不可※選択項目!$P$42:$S$46,4,TRUE),BB588)</f>
        <v/>
      </c>
      <c r="BB588" s="224" t="str">
        <f>IF(BR588=※編集不可※選択項目!$L$48,VLOOKUP('新規登録用（本体）'!U588,※編集不可※選択項目!$P$47:$S$51,4,TRUE),"")</f>
        <v/>
      </c>
      <c r="BC588" s="225">
        <f>IFERROR(VLOOKUP(Y588&amp;G588&amp;H588,※編集不可※選択項目!X:Y,2,FALSE),0)</f>
        <v>0</v>
      </c>
      <c r="BD588" s="225">
        <f t="shared" si="209"/>
        <v>0</v>
      </c>
      <c r="BE588" s="225"/>
      <c r="BF588" s="225"/>
      <c r="BG588" s="225"/>
      <c r="BH588" s="225" t="str">
        <f t="shared" si="216"/>
        <v/>
      </c>
      <c r="BI588" s="226">
        <f t="shared" si="217"/>
        <v>0</v>
      </c>
      <c r="BJ588" s="226">
        <f t="shared" si="218"/>
        <v>0</v>
      </c>
      <c r="BK588" s="262">
        <f t="shared" si="212"/>
        <v>0</v>
      </c>
      <c r="BL588" s="226">
        <f t="shared" ref="BL588:BL651" si="224">IF(AND($J588&lt;&gt;"",COUNTIF($J588,"*■*")&gt;0,$AD588=""),1,0)</f>
        <v>0</v>
      </c>
      <c r="BM588" s="226" t="str">
        <f t="shared" si="219"/>
        <v/>
      </c>
      <c r="BN588" s="227">
        <f t="shared" si="220"/>
        <v>0</v>
      </c>
      <c r="BO588" s="227">
        <f t="shared" ref="BO588:BO651" si="225">IF(AND($T588&lt;&gt;"",$T588&lt;$AU588),1,0)</f>
        <v>0</v>
      </c>
      <c r="BP588" s="208" t="str">
        <f t="shared" ref="BP588:BP651" si="226">"＜従来枠＞"&amp;AU588&amp;" "&amp;"＜トップ性能枠＞"&amp;BD588</f>
        <v>＜従来枠＞0 ＜トップ性能枠＞0</v>
      </c>
      <c r="BQ588" s="208" t="str">
        <f>'新規登録用（本体）'!G588&amp;'新規登録用（本体）'!H588&amp;'新規登録用（本体）'!I588</f>
        <v/>
      </c>
      <c r="BR588" s="126" t="str">
        <f t="shared" si="221"/>
        <v/>
      </c>
      <c r="BS588" s="208" t="str">
        <f t="shared" si="222"/>
        <v/>
      </c>
      <c r="BT588" s="227">
        <f t="shared" si="210"/>
        <v>0</v>
      </c>
    </row>
    <row r="589" spans="1:72" s="208" customFormat="1" ht="25.35" customHeight="1" x14ac:dyDescent="0.2">
      <c r="A589" s="210">
        <f t="shared" ref="A589:A652" si="227">ROW()-11</f>
        <v>578</v>
      </c>
      <c r="B589" s="171" t="str">
        <f t="shared" si="223"/>
        <v/>
      </c>
      <c r="C589" s="44"/>
      <c r="D589" s="17" t="str">
        <f t="shared" ref="D589:D652" si="228">IF($C$2="","",IF($B589&lt;&gt;"",$C$2,""))</f>
        <v/>
      </c>
      <c r="E589" s="17" t="str">
        <f t="shared" ref="E589:E652" si="229">IF($F$2="","",IF($B589&lt;&gt;"",$F$2,""))</f>
        <v/>
      </c>
      <c r="F589" s="97"/>
      <c r="G589" s="16"/>
      <c r="H589" s="15"/>
      <c r="I589" s="17" t="str">
        <f>IF(OR(G589="",H589="",U589=""),"",IFERROR(VLOOKUP(G589&amp;H589&amp;U589,※編集不可※選択項目!$M$3:$R$51,5,FALSE),"該当なし"))</f>
        <v/>
      </c>
      <c r="J589" s="97"/>
      <c r="K589" s="15"/>
      <c r="L589" s="248"/>
      <c r="M589" s="15"/>
      <c r="N589" s="97"/>
      <c r="O589" s="97"/>
      <c r="P589" s="97"/>
      <c r="Q589" s="97"/>
      <c r="R589" s="97"/>
      <c r="S589" s="18" t="str">
        <f t="shared" si="213"/>
        <v/>
      </c>
      <c r="T589" s="15"/>
      <c r="U589" s="15"/>
      <c r="V589" s="15"/>
      <c r="W589" s="15"/>
      <c r="X589" s="15"/>
      <c r="Y589" s="15"/>
      <c r="Z589" s="16"/>
      <c r="AA589" s="16"/>
      <c r="AB589" s="101" t="str">
        <f>IF($C589&lt;&gt;"",※編集不可※選択項目!$J$2,"")</f>
        <v/>
      </c>
      <c r="AC589" s="23"/>
      <c r="AD589" s="97"/>
      <c r="AE589" s="99"/>
      <c r="AF589" s="201" t="str">
        <f t="shared" si="211"/>
        <v>-</v>
      </c>
      <c r="AG589" s="219"/>
      <c r="AH589" s="220"/>
      <c r="AI589" s="121" t="str">
        <f t="shared" ref="AI589:AI652" si="230">IF($F$2="","",IF(AND($B589&lt;&gt;"",$C$3="あり"),1,""))</f>
        <v/>
      </c>
      <c r="AJ589" s="221"/>
      <c r="AK589" s="222"/>
      <c r="AL589" s="223"/>
      <c r="AM589" s="224">
        <f>IFERROR(INDEX(※編集不可※選択項目!$R$3:$R$51,MATCH(BQ589,※編集不可※選択項目!$T$3:$T$51,0)),0)</f>
        <v>0</v>
      </c>
      <c r="AN589" s="224" t="str">
        <f t="shared" si="214"/>
        <v/>
      </c>
      <c r="AO589" s="224" t="str">
        <f>IF(BR589=※編集不可※選択項目!$L$3,VLOOKUP('新規登録用（本体）'!U589,※編集不可※選択項目!$P$2:$R$13,3,TRUE),AP589)</f>
        <v/>
      </c>
      <c r="AP589" s="224" t="str">
        <f>IF(BR589=※編集不可※選択項目!$L$15,VLOOKUP('新規登録用（本体）'!U589,※編集不可※選択項目!$P$14:$R$25,3,TRUE),AQ589)</f>
        <v/>
      </c>
      <c r="AQ589" s="224" t="str">
        <f>IF(BR589=※編集不可※選択項目!$L$27,VLOOKUP('新規登録用（本体）'!U589,※編集不可※選択項目!$P$26:$R$41,3,TRUE),AR589)</f>
        <v/>
      </c>
      <c r="AR589" s="224" t="str">
        <f>IF(BR589=※編集不可※選択項目!$L$43,VLOOKUP('新規登録用（本体）'!U589,※編集不可※選択項目!$P$42:$R$46,3,TRUE),AS589)</f>
        <v/>
      </c>
      <c r="AS589" s="224" t="str">
        <f>IF(BR589=※編集不可※選択項目!$L$48,VLOOKUP('新規登録用（本体）'!U589,※編集不可※選択項目!$P$47:$R$51,3,TRUE),"")</f>
        <v/>
      </c>
      <c r="AT589" s="225">
        <f>IFERROR(VLOOKUP(Y589&amp;G589&amp;H589,※編集不可※選択項目!X:Y,2,FALSE),0)</f>
        <v>0</v>
      </c>
      <c r="AU589" s="224">
        <f t="shared" ref="AU589:AU652" si="231">IFERROR(IF(I589="該当なし",_xlfn.IFNA(ROUNDDOWN(AN589*AT589,1),""),_xlfn.IFNA(ROUNDDOWN(AM589*AT589,1),"")),"")</f>
        <v>0</v>
      </c>
      <c r="AV589" s="224">
        <f>IFERROR(INDEX(※編集不可※選択項目!$S$3:$S$51,MATCH(BQ589,※編集不可※選択項目!$T$3:$T$51,0)),0)</f>
        <v>0</v>
      </c>
      <c r="AW589" s="224" t="str">
        <f t="shared" si="215"/>
        <v/>
      </c>
      <c r="AX589" s="224" t="str">
        <f>IF(BR589=※編集不可※選択項目!$L$3,VLOOKUP('新規登録用（本体）'!U589,※編集不可※選択項目!$P$2:$S$13,4,TRUE),AY589)</f>
        <v/>
      </c>
      <c r="AY589" s="224" t="str">
        <f>IF(BR589=※編集不可※選択項目!$L$15,VLOOKUP('新規登録用（本体）'!U589,※編集不可※選択項目!$P$14:$S$25,4,TRUE),AZ589)</f>
        <v/>
      </c>
      <c r="AZ589" s="224" t="str">
        <f>IF(BR589=※編集不可※選択項目!$L$27,VLOOKUP('新規登録用（本体）'!U589,※編集不可※選択項目!$P$26:$S$41,4,TRUE),BA589)</f>
        <v/>
      </c>
      <c r="BA589" s="224" t="str">
        <f>IF(BR589=※編集不可※選択項目!$L$43,VLOOKUP('新規登録用（本体）'!U589,※編集不可※選択項目!$P$42:$S$46,4,TRUE),BB589)</f>
        <v/>
      </c>
      <c r="BB589" s="224" t="str">
        <f>IF(BR589=※編集不可※選択項目!$L$48,VLOOKUP('新規登録用（本体）'!U589,※編集不可※選択項目!$P$47:$S$51,4,TRUE),"")</f>
        <v/>
      </c>
      <c r="BC589" s="225">
        <f>IFERROR(VLOOKUP(Y589&amp;G589&amp;H589,※編集不可※選択項目!X:Y,2,FALSE),0)</f>
        <v>0</v>
      </c>
      <c r="BD589" s="225">
        <f t="shared" ref="BD589:BD652" si="232">IFERROR(IF(I589="該当なし",_xlfn.IFNA(ROUNDDOWN(AW589*BC589,1),""),_xlfn.IFNA(ROUNDDOWN(AV589*BC589,1),"")), "")</f>
        <v>0</v>
      </c>
      <c r="BE589" s="225"/>
      <c r="BF589" s="225"/>
      <c r="BG589" s="225"/>
      <c r="BH589" s="225" t="str">
        <f t="shared" si="216"/>
        <v/>
      </c>
      <c r="BI589" s="226">
        <f t="shared" si="217"/>
        <v>0</v>
      </c>
      <c r="BJ589" s="226">
        <f t="shared" si="218"/>
        <v>0</v>
      </c>
      <c r="BK589" s="262">
        <f t="shared" si="212"/>
        <v>0</v>
      </c>
      <c r="BL589" s="226">
        <f t="shared" si="224"/>
        <v>0</v>
      </c>
      <c r="BM589" s="226" t="str">
        <f t="shared" si="219"/>
        <v/>
      </c>
      <c r="BN589" s="227">
        <f t="shared" si="220"/>
        <v>0</v>
      </c>
      <c r="BO589" s="227">
        <f t="shared" si="225"/>
        <v>0</v>
      </c>
      <c r="BP589" s="208" t="str">
        <f t="shared" si="226"/>
        <v>＜従来枠＞0 ＜トップ性能枠＞0</v>
      </c>
      <c r="BQ589" s="208" t="str">
        <f>'新規登録用（本体）'!G589&amp;'新規登録用（本体）'!H589&amp;'新規登録用（本体）'!I589</f>
        <v/>
      </c>
      <c r="BR589" s="126" t="str">
        <f t="shared" si="221"/>
        <v/>
      </c>
      <c r="BS589" s="208" t="str">
        <f t="shared" si="222"/>
        <v/>
      </c>
      <c r="BT589" s="227">
        <f t="shared" ref="BT589:BT652" si="233">IF(BS589="",0,COUNTIF($BS$12:$BS$1011,BS589))</f>
        <v>0</v>
      </c>
    </row>
    <row r="590" spans="1:72" s="208" customFormat="1" ht="25.35" customHeight="1" x14ac:dyDescent="0.2">
      <c r="A590" s="210">
        <f t="shared" si="227"/>
        <v>579</v>
      </c>
      <c r="B590" s="171" t="str">
        <f t="shared" si="223"/>
        <v/>
      </c>
      <c r="C590" s="44"/>
      <c r="D590" s="17" t="str">
        <f t="shared" si="228"/>
        <v/>
      </c>
      <c r="E590" s="17" t="str">
        <f t="shared" si="229"/>
        <v/>
      </c>
      <c r="F590" s="97"/>
      <c r="G590" s="16"/>
      <c r="H590" s="15"/>
      <c r="I590" s="17" t="str">
        <f>IF(OR(G590="",H590="",U590=""),"",IFERROR(VLOOKUP(G590&amp;H590&amp;U590,※編集不可※選択項目!$M$3:$R$51,5,FALSE),"該当なし"))</f>
        <v/>
      </c>
      <c r="J590" s="97"/>
      <c r="K590" s="15"/>
      <c r="L590" s="248"/>
      <c r="M590" s="15"/>
      <c r="N590" s="97"/>
      <c r="O590" s="97"/>
      <c r="P590" s="97"/>
      <c r="Q590" s="97"/>
      <c r="R590" s="97"/>
      <c r="S590" s="18" t="str">
        <f t="shared" si="213"/>
        <v/>
      </c>
      <c r="T590" s="15"/>
      <c r="U590" s="15"/>
      <c r="V590" s="15"/>
      <c r="W590" s="15"/>
      <c r="X590" s="15"/>
      <c r="Y590" s="15"/>
      <c r="Z590" s="16"/>
      <c r="AA590" s="16"/>
      <c r="AB590" s="101" t="str">
        <f>IF($C590&lt;&gt;"",※編集不可※選択項目!$J$2,"")</f>
        <v/>
      </c>
      <c r="AC590" s="23"/>
      <c r="AD590" s="97"/>
      <c r="AE590" s="99"/>
      <c r="AF590" s="201" t="str">
        <f t="shared" ref="AF590:AF653" si="234">IF($C$3&lt;&gt;"あり", "-", IF(AND(Z590="可", OR(M590&lt;&gt;"連結", T590&gt;=BD590)), "トップ性能枠対象", "-"))</f>
        <v>-</v>
      </c>
      <c r="AG590" s="219"/>
      <c r="AH590" s="220"/>
      <c r="AI590" s="121" t="str">
        <f t="shared" si="230"/>
        <v/>
      </c>
      <c r="AJ590" s="221"/>
      <c r="AK590" s="222"/>
      <c r="AL590" s="223"/>
      <c r="AM590" s="224">
        <f>IFERROR(INDEX(※編集不可※選択項目!$R$3:$R$51,MATCH(BQ590,※編集不可※選択項目!$T$3:$T$51,0)),0)</f>
        <v>0</v>
      </c>
      <c r="AN590" s="224" t="str">
        <f t="shared" si="214"/>
        <v/>
      </c>
      <c r="AO590" s="224" t="str">
        <f>IF(BR590=※編集不可※選択項目!$L$3,VLOOKUP('新規登録用（本体）'!U590,※編集不可※選択項目!$P$2:$R$13,3,TRUE),AP590)</f>
        <v/>
      </c>
      <c r="AP590" s="224" t="str">
        <f>IF(BR590=※編集不可※選択項目!$L$15,VLOOKUP('新規登録用（本体）'!U590,※編集不可※選択項目!$P$14:$R$25,3,TRUE),AQ590)</f>
        <v/>
      </c>
      <c r="AQ590" s="224" t="str">
        <f>IF(BR590=※編集不可※選択項目!$L$27,VLOOKUP('新規登録用（本体）'!U590,※編集不可※選択項目!$P$26:$R$41,3,TRUE),AR590)</f>
        <v/>
      </c>
      <c r="AR590" s="224" t="str">
        <f>IF(BR590=※編集不可※選択項目!$L$43,VLOOKUP('新規登録用（本体）'!U590,※編集不可※選択項目!$P$42:$R$46,3,TRUE),AS590)</f>
        <v/>
      </c>
      <c r="AS590" s="224" t="str">
        <f>IF(BR590=※編集不可※選択項目!$L$48,VLOOKUP('新規登録用（本体）'!U590,※編集不可※選択項目!$P$47:$R$51,3,TRUE),"")</f>
        <v/>
      </c>
      <c r="AT590" s="225">
        <f>IFERROR(VLOOKUP(Y590&amp;G590&amp;H590,※編集不可※選択項目!X:Y,2,FALSE),0)</f>
        <v>0</v>
      </c>
      <c r="AU590" s="224">
        <f t="shared" si="231"/>
        <v>0</v>
      </c>
      <c r="AV590" s="224">
        <f>IFERROR(INDEX(※編集不可※選択項目!$S$3:$S$51,MATCH(BQ590,※編集不可※選択項目!$T$3:$T$51,0)),0)</f>
        <v>0</v>
      </c>
      <c r="AW590" s="224" t="str">
        <f t="shared" si="215"/>
        <v/>
      </c>
      <c r="AX590" s="224" t="str">
        <f>IF(BR590=※編集不可※選択項目!$L$3,VLOOKUP('新規登録用（本体）'!U590,※編集不可※選択項目!$P$2:$S$13,4,TRUE),AY590)</f>
        <v/>
      </c>
      <c r="AY590" s="224" t="str">
        <f>IF(BR590=※編集不可※選択項目!$L$15,VLOOKUP('新規登録用（本体）'!U590,※編集不可※選択項目!$P$14:$S$25,4,TRUE),AZ590)</f>
        <v/>
      </c>
      <c r="AZ590" s="224" t="str">
        <f>IF(BR590=※編集不可※選択項目!$L$27,VLOOKUP('新規登録用（本体）'!U590,※編集不可※選択項目!$P$26:$S$41,4,TRUE),BA590)</f>
        <v/>
      </c>
      <c r="BA590" s="224" t="str">
        <f>IF(BR590=※編集不可※選択項目!$L$43,VLOOKUP('新規登録用（本体）'!U590,※編集不可※選択項目!$P$42:$S$46,4,TRUE),BB590)</f>
        <v/>
      </c>
      <c r="BB590" s="224" t="str">
        <f>IF(BR590=※編集不可※選択項目!$L$48,VLOOKUP('新規登録用（本体）'!U590,※編集不可※選択項目!$P$47:$S$51,4,TRUE),"")</f>
        <v/>
      </c>
      <c r="BC590" s="225">
        <f>IFERROR(VLOOKUP(Y590&amp;G590&amp;H590,※編集不可※選択項目!X:Y,2,FALSE),0)</f>
        <v>0</v>
      </c>
      <c r="BD590" s="225">
        <f t="shared" si="232"/>
        <v>0</v>
      </c>
      <c r="BE590" s="225"/>
      <c r="BF590" s="225"/>
      <c r="BG590" s="225"/>
      <c r="BH590" s="225" t="str">
        <f t="shared" si="216"/>
        <v/>
      </c>
      <c r="BI590" s="226">
        <f t="shared" si="217"/>
        <v>0</v>
      </c>
      <c r="BJ590" s="226">
        <f t="shared" si="218"/>
        <v>0</v>
      </c>
      <c r="BK590" s="262">
        <f t="shared" ref="BK590:BK653" si="235">IF(AND($C590&lt;&gt;"",$C$3="あり",OR(M590="連結",T590&gt;=BD590),Z590=""),1,0)</f>
        <v>0</v>
      </c>
      <c r="BL590" s="226">
        <f t="shared" si="224"/>
        <v>0</v>
      </c>
      <c r="BM590" s="226" t="str">
        <f t="shared" si="219"/>
        <v/>
      </c>
      <c r="BN590" s="227">
        <f t="shared" si="220"/>
        <v>0</v>
      </c>
      <c r="BO590" s="227">
        <f t="shared" si="225"/>
        <v>0</v>
      </c>
      <c r="BP590" s="208" t="str">
        <f t="shared" si="226"/>
        <v>＜従来枠＞0 ＜トップ性能枠＞0</v>
      </c>
      <c r="BQ590" s="208" t="str">
        <f>'新規登録用（本体）'!G590&amp;'新規登録用（本体）'!H590&amp;'新規登録用（本体）'!I590</f>
        <v/>
      </c>
      <c r="BR590" s="126" t="str">
        <f t="shared" si="221"/>
        <v/>
      </c>
      <c r="BS590" s="208" t="str">
        <f t="shared" si="222"/>
        <v/>
      </c>
      <c r="BT590" s="227">
        <f t="shared" si="233"/>
        <v>0</v>
      </c>
    </row>
    <row r="591" spans="1:72" s="208" customFormat="1" ht="25.35" customHeight="1" x14ac:dyDescent="0.2">
      <c r="A591" s="210">
        <f t="shared" si="227"/>
        <v>580</v>
      </c>
      <c r="B591" s="171" t="str">
        <f t="shared" si="223"/>
        <v/>
      </c>
      <c r="C591" s="44"/>
      <c r="D591" s="17" t="str">
        <f t="shared" si="228"/>
        <v/>
      </c>
      <c r="E591" s="17" t="str">
        <f t="shared" si="229"/>
        <v/>
      </c>
      <c r="F591" s="97"/>
      <c r="G591" s="16"/>
      <c r="H591" s="15"/>
      <c r="I591" s="17" t="str">
        <f>IF(OR(G591="",H591="",U591=""),"",IFERROR(VLOOKUP(G591&amp;H591&amp;U591,※編集不可※選択項目!$M$3:$R$51,5,FALSE),"該当なし"))</f>
        <v/>
      </c>
      <c r="J591" s="97"/>
      <c r="K591" s="15"/>
      <c r="L591" s="248"/>
      <c r="M591" s="15"/>
      <c r="N591" s="97"/>
      <c r="O591" s="97"/>
      <c r="P591" s="97"/>
      <c r="Q591" s="97"/>
      <c r="R591" s="97"/>
      <c r="S591" s="18" t="str">
        <f t="shared" si="213"/>
        <v/>
      </c>
      <c r="T591" s="15"/>
      <c r="U591" s="15"/>
      <c r="V591" s="15"/>
      <c r="W591" s="15"/>
      <c r="X591" s="15"/>
      <c r="Y591" s="15"/>
      <c r="Z591" s="16"/>
      <c r="AA591" s="16"/>
      <c r="AB591" s="101" t="str">
        <f>IF($C591&lt;&gt;"",※編集不可※選択項目!$J$2,"")</f>
        <v/>
      </c>
      <c r="AC591" s="23"/>
      <c r="AD591" s="97"/>
      <c r="AE591" s="99"/>
      <c r="AF591" s="201" t="str">
        <f t="shared" si="234"/>
        <v>-</v>
      </c>
      <c r="AG591" s="219"/>
      <c r="AH591" s="220"/>
      <c r="AI591" s="121" t="str">
        <f t="shared" si="230"/>
        <v/>
      </c>
      <c r="AJ591" s="221"/>
      <c r="AK591" s="222"/>
      <c r="AL591" s="223"/>
      <c r="AM591" s="224">
        <f>IFERROR(INDEX(※編集不可※選択項目!$R$3:$R$51,MATCH(BQ591,※編集不可※選択項目!$T$3:$T$51,0)),0)</f>
        <v>0</v>
      </c>
      <c r="AN591" s="224" t="str">
        <f t="shared" si="214"/>
        <v/>
      </c>
      <c r="AO591" s="224" t="str">
        <f>IF(BR591=※編集不可※選択項目!$L$3,VLOOKUP('新規登録用（本体）'!U591,※編集不可※選択項目!$P$2:$R$13,3,TRUE),AP591)</f>
        <v/>
      </c>
      <c r="AP591" s="224" t="str">
        <f>IF(BR591=※編集不可※選択項目!$L$15,VLOOKUP('新規登録用（本体）'!U591,※編集不可※選択項目!$P$14:$R$25,3,TRUE),AQ591)</f>
        <v/>
      </c>
      <c r="AQ591" s="224" t="str">
        <f>IF(BR591=※編集不可※選択項目!$L$27,VLOOKUP('新規登録用（本体）'!U591,※編集不可※選択項目!$P$26:$R$41,3,TRUE),AR591)</f>
        <v/>
      </c>
      <c r="AR591" s="224" t="str">
        <f>IF(BR591=※編集不可※選択項目!$L$43,VLOOKUP('新規登録用（本体）'!U591,※編集不可※選択項目!$P$42:$R$46,3,TRUE),AS591)</f>
        <v/>
      </c>
      <c r="AS591" s="224" t="str">
        <f>IF(BR591=※編集不可※選択項目!$L$48,VLOOKUP('新規登録用（本体）'!U591,※編集不可※選択項目!$P$47:$R$51,3,TRUE),"")</f>
        <v/>
      </c>
      <c r="AT591" s="225">
        <f>IFERROR(VLOOKUP(Y591&amp;G591&amp;H591,※編集不可※選択項目!X:Y,2,FALSE),0)</f>
        <v>0</v>
      </c>
      <c r="AU591" s="224">
        <f t="shared" si="231"/>
        <v>0</v>
      </c>
      <c r="AV591" s="224">
        <f>IFERROR(INDEX(※編集不可※選択項目!$S$3:$S$51,MATCH(BQ591,※編集不可※選択項目!$T$3:$T$51,0)),0)</f>
        <v>0</v>
      </c>
      <c r="AW591" s="224" t="str">
        <f t="shared" si="215"/>
        <v/>
      </c>
      <c r="AX591" s="224" t="str">
        <f>IF(BR591=※編集不可※選択項目!$L$3,VLOOKUP('新規登録用（本体）'!U591,※編集不可※選択項目!$P$2:$S$13,4,TRUE),AY591)</f>
        <v/>
      </c>
      <c r="AY591" s="224" t="str">
        <f>IF(BR591=※編集不可※選択項目!$L$15,VLOOKUP('新規登録用（本体）'!U591,※編集不可※選択項目!$P$14:$S$25,4,TRUE),AZ591)</f>
        <v/>
      </c>
      <c r="AZ591" s="224" t="str">
        <f>IF(BR591=※編集不可※選択項目!$L$27,VLOOKUP('新規登録用（本体）'!U591,※編集不可※選択項目!$P$26:$S$41,4,TRUE),BA591)</f>
        <v/>
      </c>
      <c r="BA591" s="224" t="str">
        <f>IF(BR591=※編集不可※選択項目!$L$43,VLOOKUP('新規登録用（本体）'!U591,※編集不可※選択項目!$P$42:$S$46,4,TRUE),BB591)</f>
        <v/>
      </c>
      <c r="BB591" s="224" t="str">
        <f>IF(BR591=※編集不可※選択項目!$L$48,VLOOKUP('新規登録用（本体）'!U591,※編集不可※選択項目!$P$47:$S$51,4,TRUE),"")</f>
        <v/>
      </c>
      <c r="BC591" s="225">
        <f>IFERROR(VLOOKUP(Y591&amp;G591&amp;H591,※編集不可※選択項目!X:Y,2,FALSE),0)</f>
        <v>0</v>
      </c>
      <c r="BD591" s="225">
        <f t="shared" si="232"/>
        <v>0</v>
      </c>
      <c r="BE591" s="225"/>
      <c r="BF591" s="225"/>
      <c r="BG591" s="225"/>
      <c r="BH591" s="225" t="str">
        <f t="shared" si="216"/>
        <v/>
      </c>
      <c r="BI591" s="226">
        <f t="shared" si="217"/>
        <v>0</v>
      </c>
      <c r="BJ591" s="226">
        <f t="shared" si="218"/>
        <v>0</v>
      </c>
      <c r="BK591" s="262">
        <f t="shared" si="235"/>
        <v>0</v>
      </c>
      <c r="BL591" s="226">
        <f t="shared" si="224"/>
        <v>0</v>
      </c>
      <c r="BM591" s="226" t="str">
        <f t="shared" si="219"/>
        <v/>
      </c>
      <c r="BN591" s="227">
        <f t="shared" si="220"/>
        <v>0</v>
      </c>
      <c r="BO591" s="227">
        <f t="shared" si="225"/>
        <v>0</v>
      </c>
      <c r="BP591" s="208" t="str">
        <f t="shared" si="226"/>
        <v>＜従来枠＞0 ＜トップ性能枠＞0</v>
      </c>
      <c r="BQ591" s="208" t="str">
        <f>'新規登録用（本体）'!G591&amp;'新規登録用（本体）'!H591&amp;'新規登録用（本体）'!I591</f>
        <v/>
      </c>
      <c r="BR591" s="126" t="str">
        <f t="shared" si="221"/>
        <v/>
      </c>
      <c r="BS591" s="208" t="str">
        <f t="shared" si="222"/>
        <v/>
      </c>
      <c r="BT591" s="227">
        <f t="shared" si="233"/>
        <v>0</v>
      </c>
    </row>
    <row r="592" spans="1:72" s="208" customFormat="1" ht="25.35" customHeight="1" x14ac:dyDescent="0.2">
      <c r="A592" s="210">
        <f t="shared" si="227"/>
        <v>581</v>
      </c>
      <c r="B592" s="171" t="str">
        <f t="shared" si="223"/>
        <v/>
      </c>
      <c r="C592" s="44"/>
      <c r="D592" s="17" t="str">
        <f t="shared" si="228"/>
        <v/>
      </c>
      <c r="E592" s="17" t="str">
        <f t="shared" si="229"/>
        <v/>
      </c>
      <c r="F592" s="97"/>
      <c r="G592" s="16"/>
      <c r="H592" s="15"/>
      <c r="I592" s="17" t="str">
        <f>IF(OR(G592="",H592="",U592=""),"",IFERROR(VLOOKUP(G592&amp;H592&amp;U592,※編集不可※選択項目!$M$3:$R$51,5,FALSE),"該当なし"))</f>
        <v/>
      </c>
      <c r="J592" s="97"/>
      <c r="K592" s="15"/>
      <c r="L592" s="248"/>
      <c r="M592" s="15"/>
      <c r="N592" s="97"/>
      <c r="O592" s="97"/>
      <c r="P592" s="97"/>
      <c r="Q592" s="97"/>
      <c r="R592" s="97"/>
      <c r="S592" s="18" t="str">
        <f t="shared" ref="S592:S655" si="236">IF($M592="連結","連結前のすべての室外機が、基準を満たしていること",IF(AND(AU592="",BD592=""),"",IF(U592="","",BP592)))</f>
        <v/>
      </c>
      <c r="T592" s="15"/>
      <c r="U592" s="15"/>
      <c r="V592" s="15"/>
      <c r="W592" s="15"/>
      <c r="X592" s="15"/>
      <c r="Y592" s="15"/>
      <c r="Z592" s="16"/>
      <c r="AA592" s="16"/>
      <c r="AB592" s="101" t="str">
        <f>IF($C592&lt;&gt;"",※編集不可※選択項目!$J$2,"")</f>
        <v/>
      </c>
      <c r="AC592" s="23"/>
      <c r="AD592" s="97"/>
      <c r="AE592" s="99"/>
      <c r="AF592" s="201" t="str">
        <f t="shared" si="234"/>
        <v>-</v>
      </c>
      <c r="AG592" s="219"/>
      <c r="AH592" s="220"/>
      <c r="AI592" s="121" t="str">
        <f t="shared" si="230"/>
        <v/>
      </c>
      <c r="AJ592" s="221"/>
      <c r="AK592" s="222"/>
      <c r="AL592" s="223"/>
      <c r="AM592" s="224">
        <f>IFERROR(INDEX(※編集不可※選択項目!$R$3:$R$51,MATCH(BQ592,※編集不可※選択項目!$T$3:$T$51,0)),0)</f>
        <v>0</v>
      </c>
      <c r="AN592" s="224" t="str">
        <f t="shared" si="214"/>
        <v/>
      </c>
      <c r="AO592" s="224" t="str">
        <f>IF(BR592=※編集不可※選択項目!$L$3,VLOOKUP('新規登録用（本体）'!U592,※編集不可※選択項目!$P$2:$R$13,3,TRUE),AP592)</f>
        <v/>
      </c>
      <c r="AP592" s="224" t="str">
        <f>IF(BR592=※編集不可※選択項目!$L$15,VLOOKUP('新規登録用（本体）'!U592,※編集不可※選択項目!$P$14:$R$25,3,TRUE),AQ592)</f>
        <v/>
      </c>
      <c r="AQ592" s="224" t="str">
        <f>IF(BR592=※編集不可※選択項目!$L$27,VLOOKUP('新規登録用（本体）'!U592,※編集不可※選択項目!$P$26:$R$41,3,TRUE),AR592)</f>
        <v/>
      </c>
      <c r="AR592" s="224" t="str">
        <f>IF(BR592=※編集不可※選択項目!$L$43,VLOOKUP('新規登録用（本体）'!U592,※編集不可※選択項目!$P$42:$R$46,3,TRUE),AS592)</f>
        <v/>
      </c>
      <c r="AS592" s="224" t="str">
        <f>IF(BR592=※編集不可※選択項目!$L$48,VLOOKUP('新規登録用（本体）'!U592,※編集不可※選択項目!$P$47:$R$51,3,TRUE),"")</f>
        <v/>
      </c>
      <c r="AT592" s="225">
        <f>IFERROR(VLOOKUP(Y592&amp;G592&amp;H592,※編集不可※選択項目!X:Y,2,FALSE),0)</f>
        <v>0</v>
      </c>
      <c r="AU592" s="224">
        <f t="shared" si="231"/>
        <v>0</v>
      </c>
      <c r="AV592" s="224">
        <f>IFERROR(INDEX(※編集不可※選択項目!$S$3:$S$51,MATCH(BQ592,※編集不可※選択項目!$T$3:$T$51,0)),0)</f>
        <v>0</v>
      </c>
      <c r="AW592" s="224" t="str">
        <f t="shared" si="215"/>
        <v/>
      </c>
      <c r="AX592" s="224" t="str">
        <f>IF(BR592=※編集不可※選択項目!$L$3,VLOOKUP('新規登録用（本体）'!U592,※編集不可※選択項目!$P$2:$S$13,4,TRUE),AY592)</f>
        <v/>
      </c>
      <c r="AY592" s="224" t="str">
        <f>IF(BR592=※編集不可※選択項目!$L$15,VLOOKUP('新規登録用（本体）'!U592,※編集不可※選択項目!$P$14:$S$25,4,TRUE),AZ592)</f>
        <v/>
      </c>
      <c r="AZ592" s="224" t="str">
        <f>IF(BR592=※編集不可※選択項目!$L$27,VLOOKUP('新規登録用（本体）'!U592,※編集不可※選択項目!$P$26:$S$41,4,TRUE),BA592)</f>
        <v/>
      </c>
      <c r="BA592" s="224" t="str">
        <f>IF(BR592=※編集不可※選択項目!$L$43,VLOOKUP('新規登録用（本体）'!U592,※編集不可※選択項目!$P$42:$S$46,4,TRUE),BB592)</f>
        <v/>
      </c>
      <c r="BB592" s="224" t="str">
        <f>IF(BR592=※編集不可※選択項目!$L$48,VLOOKUP('新規登録用（本体）'!U592,※編集不可※選択項目!$P$47:$S$51,4,TRUE),"")</f>
        <v/>
      </c>
      <c r="BC592" s="225">
        <f>IFERROR(VLOOKUP(Y592&amp;G592&amp;H592,※編集不可※選択項目!X:Y,2,FALSE),0)</f>
        <v>0</v>
      </c>
      <c r="BD592" s="225">
        <f t="shared" si="232"/>
        <v>0</v>
      </c>
      <c r="BE592" s="225"/>
      <c r="BF592" s="225"/>
      <c r="BG592" s="225"/>
      <c r="BH592" s="225" t="str">
        <f t="shared" si="216"/>
        <v/>
      </c>
      <c r="BI592" s="226">
        <f t="shared" si="217"/>
        <v>0</v>
      </c>
      <c r="BJ592" s="226">
        <f t="shared" si="218"/>
        <v>0</v>
      </c>
      <c r="BK592" s="262">
        <f t="shared" si="235"/>
        <v>0</v>
      </c>
      <c r="BL592" s="226">
        <f t="shared" si="224"/>
        <v>0</v>
      </c>
      <c r="BM592" s="226" t="str">
        <f t="shared" si="219"/>
        <v/>
      </c>
      <c r="BN592" s="227">
        <f t="shared" si="220"/>
        <v>0</v>
      </c>
      <c r="BO592" s="227">
        <f t="shared" si="225"/>
        <v>0</v>
      </c>
      <c r="BP592" s="208" t="str">
        <f t="shared" si="226"/>
        <v>＜従来枠＞0 ＜トップ性能枠＞0</v>
      </c>
      <c r="BQ592" s="208" t="str">
        <f>'新規登録用（本体）'!G592&amp;'新規登録用（本体）'!H592&amp;'新規登録用（本体）'!I592</f>
        <v/>
      </c>
      <c r="BR592" s="126" t="str">
        <f t="shared" si="221"/>
        <v/>
      </c>
      <c r="BS592" s="208" t="str">
        <f t="shared" si="222"/>
        <v/>
      </c>
      <c r="BT592" s="227">
        <f t="shared" si="233"/>
        <v>0</v>
      </c>
    </row>
    <row r="593" spans="1:72" s="208" customFormat="1" ht="25.35" customHeight="1" x14ac:dyDescent="0.2">
      <c r="A593" s="210">
        <f t="shared" si="227"/>
        <v>582</v>
      </c>
      <c r="B593" s="171" t="str">
        <f t="shared" si="223"/>
        <v/>
      </c>
      <c r="C593" s="44"/>
      <c r="D593" s="17" t="str">
        <f t="shared" si="228"/>
        <v/>
      </c>
      <c r="E593" s="17" t="str">
        <f t="shared" si="229"/>
        <v/>
      </c>
      <c r="F593" s="97"/>
      <c r="G593" s="16"/>
      <c r="H593" s="15"/>
      <c r="I593" s="17" t="str">
        <f>IF(OR(G593="",H593="",U593=""),"",IFERROR(VLOOKUP(G593&amp;H593&amp;U593,※編集不可※選択項目!$M$3:$R$51,5,FALSE),"該当なし"))</f>
        <v/>
      </c>
      <c r="J593" s="97"/>
      <c r="K593" s="15"/>
      <c r="L593" s="248"/>
      <c r="M593" s="15"/>
      <c r="N593" s="97"/>
      <c r="O593" s="97"/>
      <c r="P593" s="97"/>
      <c r="Q593" s="97"/>
      <c r="R593" s="97"/>
      <c r="S593" s="18" t="str">
        <f t="shared" si="236"/>
        <v/>
      </c>
      <c r="T593" s="15"/>
      <c r="U593" s="15"/>
      <c r="V593" s="15"/>
      <c r="W593" s="15"/>
      <c r="X593" s="15"/>
      <c r="Y593" s="15"/>
      <c r="Z593" s="16"/>
      <c r="AA593" s="16"/>
      <c r="AB593" s="101" t="str">
        <f>IF($C593&lt;&gt;"",※編集不可※選択項目!$J$2,"")</f>
        <v/>
      </c>
      <c r="AC593" s="23"/>
      <c r="AD593" s="97"/>
      <c r="AE593" s="99"/>
      <c r="AF593" s="201" t="str">
        <f t="shared" si="234"/>
        <v>-</v>
      </c>
      <c r="AG593" s="219"/>
      <c r="AH593" s="220"/>
      <c r="AI593" s="121" t="str">
        <f t="shared" si="230"/>
        <v/>
      </c>
      <c r="AJ593" s="221"/>
      <c r="AK593" s="222"/>
      <c r="AL593" s="223"/>
      <c r="AM593" s="224">
        <f>IFERROR(INDEX(※編集不可※選択項目!$R$3:$R$51,MATCH(BQ593,※編集不可※選択項目!$T$3:$T$51,0)),0)</f>
        <v>0</v>
      </c>
      <c r="AN593" s="224" t="str">
        <f t="shared" si="214"/>
        <v/>
      </c>
      <c r="AO593" s="224" t="str">
        <f>IF(BR593=※編集不可※選択項目!$L$3,VLOOKUP('新規登録用（本体）'!U593,※編集不可※選択項目!$P$2:$R$13,3,TRUE),AP593)</f>
        <v/>
      </c>
      <c r="AP593" s="224" t="str">
        <f>IF(BR593=※編集不可※選択項目!$L$15,VLOOKUP('新規登録用（本体）'!U593,※編集不可※選択項目!$P$14:$R$25,3,TRUE),AQ593)</f>
        <v/>
      </c>
      <c r="AQ593" s="224" t="str">
        <f>IF(BR593=※編集不可※選択項目!$L$27,VLOOKUP('新規登録用（本体）'!U593,※編集不可※選択項目!$P$26:$R$41,3,TRUE),AR593)</f>
        <v/>
      </c>
      <c r="AR593" s="224" t="str">
        <f>IF(BR593=※編集不可※選択項目!$L$43,VLOOKUP('新規登録用（本体）'!U593,※編集不可※選択項目!$P$42:$R$46,3,TRUE),AS593)</f>
        <v/>
      </c>
      <c r="AS593" s="224" t="str">
        <f>IF(BR593=※編集不可※選択項目!$L$48,VLOOKUP('新規登録用（本体）'!U593,※編集不可※選択項目!$P$47:$R$51,3,TRUE),"")</f>
        <v/>
      </c>
      <c r="AT593" s="225">
        <f>IFERROR(VLOOKUP(Y593&amp;G593&amp;H593,※編集不可※選択項目!X:Y,2,FALSE),0)</f>
        <v>0</v>
      </c>
      <c r="AU593" s="224">
        <f t="shared" si="231"/>
        <v>0</v>
      </c>
      <c r="AV593" s="224">
        <f>IFERROR(INDEX(※編集不可※選択項目!$S$3:$S$51,MATCH(BQ593,※編集不可※選択項目!$T$3:$T$51,0)),0)</f>
        <v>0</v>
      </c>
      <c r="AW593" s="224" t="str">
        <f t="shared" si="215"/>
        <v/>
      </c>
      <c r="AX593" s="224" t="str">
        <f>IF(BR593=※編集不可※選択項目!$L$3,VLOOKUP('新規登録用（本体）'!U593,※編集不可※選択項目!$P$2:$S$13,4,TRUE),AY593)</f>
        <v/>
      </c>
      <c r="AY593" s="224" t="str">
        <f>IF(BR593=※編集不可※選択項目!$L$15,VLOOKUP('新規登録用（本体）'!U593,※編集不可※選択項目!$P$14:$S$25,4,TRUE),AZ593)</f>
        <v/>
      </c>
      <c r="AZ593" s="224" t="str">
        <f>IF(BR593=※編集不可※選択項目!$L$27,VLOOKUP('新規登録用（本体）'!U593,※編集不可※選択項目!$P$26:$S$41,4,TRUE),BA593)</f>
        <v/>
      </c>
      <c r="BA593" s="224" t="str">
        <f>IF(BR593=※編集不可※選択項目!$L$43,VLOOKUP('新規登録用（本体）'!U593,※編集不可※選択項目!$P$42:$S$46,4,TRUE),BB593)</f>
        <v/>
      </c>
      <c r="BB593" s="224" t="str">
        <f>IF(BR593=※編集不可※選択項目!$L$48,VLOOKUP('新規登録用（本体）'!U593,※編集不可※選択項目!$P$47:$S$51,4,TRUE),"")</f>
        <v/>
      </c>
      <c r="BC593" s="225">
        <f>IFERROR(VLOOKUP(Y593&amp;G593&amp;H593,※編集不可※選択項目!X:Y,2,FALSE),0)</f>
        <v>0</v>
      </c>
      <c r="BD593" s="225">
        <f t="shared" si="232"/>
        <v>0</v>
      </c>
      <c r="BE593" s="225"/>
      <c r="BF593" s="225"/>
      <c r="BG593" s="225"/>
      <c r="BH593" s="225" t="str">
        <f t="shared" si="216"/>
        <v/>
      </c>
      <c r="BI593" s="226">
        <f t="shared" si="217"/>
        <v>0</v>
      </c>
      <c r="BJ593" s="226">
        <f t="shared" si="218"/>
        <v>0</v>
      </c>
      <c r="BK593" s="262">
        <f t="shared" si="235"/>
        <v>0</v>
      </c>
      <c r="BL593" s="226">
        <f t="shared" si="224"/>
        <v>0</v>
      </c>
      <c r="BM593" s="226" t="str">
        <f t="shared" si="219"/>
        <v/>
      </c>
      <c r="BN593" s="227">
        <f t="shared" si="220"/>
        <v>0</v>
      </c>
      <c r="BO593" s="227">
        <f t="shared" si="225"/>
        <v>0</v>
      </c>
      <c r="BP593" s="208" t="str">
        <f t="shared" si="226"/>
        <v>＜従来枠＞0 ＜トップ性能枠＞0</v>
      </c>
      <c r="BQ593" s="208" t="str">
        <f>'新規登録用（本体）'!G593&amp;'新規登録用（本体）'!H593&amp;'新規登録用（本体）'!I593</f>
        <v/>
      </c>
      <c r="BR593" s="126" t="str">
        <f t="shared" si="221"/>
        <v/>
      </c>
      <c r="BS593" s="208" t="str">
        <f t="shared" si="222"/>
        <v/>
      </c>
      <c r="BT593" s="227">
        <f t="shared" si="233"/>
        <v>0</v>
      </c>
    </row>
    <row r="594" spans="1:72" s="208" customFormat="1" ht="25.35" customHeight="1" x14ac:dyDescent="0.2">
      <c r="A594" s="210">
        <f t="shared" si="227"/>
        <v>583</v>
      </c>
      <c r="B594" s="171" t="str">
        <f t="shared" si="223"/>
        <v/>
      </c>
      <c r="C594" s="44"/>
      <c r="D594" s="17" t="str">
        <f t="shared" si="228"/>
        <v/>
      </c>
      <c r="E594" s="17" t="str">
        <f t="shared" si="229"/>
        <v/>
      </c>
      <c r="F594" s="97"/>
      <c r="G594" s="16"/>
      <c r="H594" s="15"/>
      <c r="I594" s="17" t="str">
        <f>IF(OR(G594="",H594="",U594=""),"",IFERROR(VLOOKUP(G594&amp;H594&amp;U594,※編集不可※選択項目!$M$3:$R$51,5,FALSE),"該当なし"))</f>
        <v/>
      </c>
      <c r="J594" s="97"/>
      <c r="K594" s="15"/>
      <c r="L594" s="248"/>
      <c r="M594" s="15"/>
      <c r="N594" s="97"/>
      <c r="O594" s="97"/>
      <c r="P594" s="97"/>
      <c r="Q594" s="97"/>
      <c r="R594" s="97"/>
      <c r="S594" s="18" t="str">
        <f t="shared" si="236"/>
        <v/>
      </c>
      <c r="T594" s="15"/>
      <c r="U594" s="15"/>
      <c r="V594" s="15"/>
      <c r="W594" s="15"/>
      <c r="X594" s="15"/>
      <c r="Y594" s="15"/>
      <c r="Z594" s="16"/>
      <c r="AA594" s="16"/>
      <c r="AB594" s="101" t="str">
        <f>IF($C594&lt;&gt;"",※編集不可※選択項目!$J$2,"")</f>
        <v/>
      </c>
      <c r="AC594" s="23"/>
      <c r="AD594" s="97"/>
      <c r="AE594" s="99"/>
      <c r="AF594" s="201" t="str">
        <f t="shared" si="234"/>
        <v>-</v>
      </c>
      <c r="AG594" s="219"/>
      <c r="AH594" s="220"/>
      <c r="AI594" s="121" t="str">
        <f t="shared" si="230"/>
        <v/>
      </c>
      <c r="AJ594" s="221"/>
      <c r="AK594" s="222"/>
      <c r="AL594" s="223"/>
      <c r="AM594" s="224">
        <f>IFERROR(INDEX(※編集不可※選択項目!$R$3:$R$51,MATCH(BQ594,※編集不可※選択項目!$T$3:$T$51,0)),0)</f>
        <v>0</v>
      </c>
      <c r="AN594" s="224" t="str">
        <f t="shared" ref="AN594:AN657" si="237">IF(I594&lt;&gt;"該当なし","",AO594)</f>
        <v/>
      </c>
      <c r="AO594" s="224" t="str">
        <f>IF(BR594=※編集不可※選択項目!$L$3,VLOOKUP('新規登録用（本体）'!U594,※編集不可※選択項目!$P$2:$R$13,3,TRUE),AP594)</f>
        <v/>
      </c>
      <c r="AP594" s="224" t="str">
        <f>IF(BR594=※編集不可※選択項目!$L$15,VLOOKUP('新規登録用（本体）'!U594,※編集不可※選択項目!$P$14:$R$25,3,TRUE),AQ594)</f>
        <v/>
      </c>
      <c r="AQ594" s="224" t="str">
        <f>IF(BR594=※編集不可※選択項目!$L$27,VLOOKUP('新規登録用（本体）'!U594,※編集不可※選択項目!$P$26:$R$41,3,TRUE),AR594)</f>
        <v/>
      </c>
      <c r="AR594" s="224" t="str">
        <f>IF(BR594=※編集不可※選択項目!$L$43,VLOOKUP('新規登録用（本体）'!U594,※編集不可※選択項目!$P$42:$R$46,3,TRUE),AS594)</f>
        <v/>
      </c>
      <c r="AS594" s="224" t="str">
        <f>IF(BR594=※編集不可※選択項目!$L$48,VLOOKUP('新規登録用（本体）'!U594,※編集不可※選択項目!$P$47:$R$51,3,TRUE),"")</f>
        <v/>
      </c>
      <c r="AT594" s="225">
        <f>IFERROR(VLOOKUP(Y594&amp;G594&amp;H594,※編集不可※選択項目!X:Y,2,FALSE),0)</f>
        <v>0</v>
      </c>
      <c r="AU594" s="224">
        <f t="shared" si="231"/>
        <v>0</v>
      </c>
      <c r="AV594" s="224">
        <f>IFERROR(INDEX(※編集不可※選択項目!$S$3:$S$51,MATCH(BQ594,※編集不可※選択項目!$T$3:$T$51,0)),0)</f>
        <v>0</v>
      </c>
      <c r="AW594" s="224" t="str">
        <f t="shared" ref="AW594:AW657" si="238">IF(I594&lt;&gt;"該当なし","",AX594)</f>
        <v/>
      </c>
      <c r="AX594" s="224" t="str">
        <f>IF(BR594=※編集不可※選択項目!$L$3,VLOOKUP('新規登録用（本体）'!U594,※編集不可※選択項目!$P$2:$S$13,4,TRUE),AY594)</f>
        <v/>
      </c>
      <c r="AY594" s="224" t="str">
        <f>IF(BR594=※編集不可※選択項目!$L$15,VLOOKUP('新規登録用（本体）'!U594,※編集不可※選択項目!$P$14:$S$25,4,TRUE),AZ594)</f>
        <v/>
      </c>
      <c r="AZ594" s="224" t="str">
        <f>IF(BR594=※編集不可※選択項目!$L$27,VLOOKUP('新規登録用（本体）'!U594,※編集不可※選択項目!$P$26:$S$41,4,TRUE),BA594)</f>
        <v/>
      </c>
      <c r="BA594" s="224" t="str">
        <f>IF(BR594=※編集不可※選択項目!$L$43,VLOOKUP('新規登録用（本体）'!U594,※編集不可※選択項目!$P$42:$S$46,4,TRUE),BB594)</f>
        <v/>
      </c>
      <c r="BB594" s="224" t="str">
        <f>IF(BR594=※編集不可※選択項目!$L$48,VLOOKUP('新規登録用（本体）'!U594,※編集不可※選択項目!$P$47:$S$51,4,TRUE),"")</f>
        <v/>
      </c>
      <c r="BC594" s="225">
        <f>IFERROR(VLOOKUP(Y594&amp;G594&amp;H594,※編集不可※選択項目!X:Y,2,FALSE),0)</f>
        <v>0</v>
      </c>
      <c r="BD594" s="225">
        <f t="shared" si="232"/>
        <v>0</v>
      </c>
      <c r="BE594" s="225"/>
      <c r="BF594" s="225"/>
      <c r="BG594" s="225"/>
      <c r="BH594" s="225" t="str">
        <f t="shared" ref="BH594:BH657" si="239">IF(K594="","","["&amp;K594&amp;"]")</f>
        <v/>
      </c>
      <c r="BI594" s="226">
        <f t="shared" ref="BI594:BI657" si="240">IF(AND(($C594&lt;&gt;""),(OR(F594="",G594="",H594="",J594="",M594="",N594="",AND(M594&lt;&gt;"連結",T594=""),U594="",V594="",W594="",X594="",Y594=""))),1,0)</f>
        <v>0</v>
      </c>
      <c r="BJ594" s="226">
        <f t="shared" ref="BJ594:BJ657" si="241">IF(AND(M594="連結",O594=""),1,0)</f>
        <v>0</v>
      </c>
      <c r="BK594" s="262">
        <f t="shared" si="235"/>
        <v>0</v>
      </c>
      <c r="BL594" s="226">
        <f t="shared" si="224"/>
        <v>0</v>
      </c>
      <c r="BM594" s="226" t="str">
        <f t="shared" ref="BM594:BM657" si="242">IF(J594="","",TEXT(J594&amp;BH594,"G/標準"))</f>
        <v/>
      </c>
      <c r="BN594" s="227">
        <f t="shared" ref="BN594:BN657" si="243">IF(BM594="",0,COUNTIF($BM$12:$BM$1011,BM594))</f>
        <v>0</v>
      </c>
      <c r="BO594" s="227">
        <f t="shared" si="225"/>
        <v>0</v>
      </c>
      <c r="BP594" s="208" t="str">
        <f t="shared" si="226"/>
        <v>＜従来枠＞0 ＜トップ性能枠＞0</v>
      </c>
      <c r="BQ594" s="208" t="str">
        <f>'新規登録用（本体）'!G594&amp;'新規登録用（本体）'!H594&amp;'新規登録用（本体）'!I594</f>
        <v/>
      </c>
      <c r="BR594" s="126" t="str">
        <f t="shared" ref="BR594:BR657" si="244">G594&amp;H594</f>
        <v/>
      </c>
      <c r="BS594" s="208" t="str">
        <f t="shared" si="222"/>
        <v/>
      </c>
      <c r="BT594" s="227">
        <f t="shared" si="233"/>
        <v>0</v>
      </c>
    </row>
    <row r="595" spans="1:72" s="208" customFormat="1" ht="25.35" customHeight="1" x14ac:dyDescent="0.2">
      <c r="A595" s="210">
        <f t="shared" si="227"/>
        <v>584</v>
      </c>
      <c r="B595" s="171" t="str">
        <f t="shared" si="223"/>
        <v/>
      </c>
      <c r="C595" s="44"/>
      <c r="D595" s="17" t="str">
        <f t="shared" si="228"/>
        <v/>
      </c>
      <c r="E595" s="17" t="str">
        <f t="shared" si="229"/>
        <v/>
      </c>
      <c r="F595" s="97"/>
      <c r="G595" s="16"/>
      <c r="H595" s="15"/>
      <c r="I595" s="17" t="str">
        <f>IF(OR(G595="",H595="",U595=""),"",IFERROR(VLOOKUP(G595&amp;H595&amp;U595,※編集不可※選択項目!$M$3:$R$51,5,FALSE),"該当なし"))</f>
        <v/>
      </c>
      <c r="J595" s="97"/>
      <c r="K595" s="15"/>
      <c r="L595" s="248"/>
      <c r="M595" s="15"/>
      <c r="N595" s="97"/>
      <c r="O595" s="97"/>
      <c r="P595" s="97"/>
      <c r="Q595" s="97"/>
      <c r="R595" s="97"/>
      <c r="S595" s="18" t="str">
        <f t="shared" si="236"/>
        <v/>
      </c>
      <c r="T595" s="15"/>
      <c r="U595" s="15"/>
      <c r="V595" s="15"/>
      <c r="W595" s="15"/>
      <c r="X595" s="15"/>
      <c r="Y595" s="15"/>
      <c r="Z595" s="16"/>
      <c r="AA595" s="16"/>
      <c r="AB595" s="101" t="str">
        <f>IF($C595&lt;&gt;"",※編集不可※選択項目!$J$2,"")</f>
        <v/>
      </c>
      <c r="AC595" s="23"/>
      <c r="AD595" s="97"/>
      <c r="AE595" s="99"/>
      <c r="AF595" s="201" t="str">
        <f t="shared" si="234"/>
        <v>-</v>
      </c>
      <c r="AG595" s="219"/>
      <c r="AH595" s="220"/>
      <c r="AI595" s="121" t="str">
        <f t="shared" si="230"/>
        <v/>
      </c>
      <c r="AJ595" s="221"/>
      <c r="AK595" s="222"/>
      <c r="AL595" s="223"/>
      <c r="AM595" s="224">
        <f>IFERROR(INDEX(※編集不可※選択項目!$R$3:$R$51,MATCH(BQ595,※編集不可※選択項目!$T$3:$T$51,0)),0)</f>
        <v>0</v>
      </c>
      <c r="AN595" s="224" t="str">
        <f t="shared" si="237"/>
        <v/>
      </c>
      <c r="AO595" s="224" t="str">
        <f>IF(BR595=※編集不可※選択項目!$L$3,VLOOKUP('新規登録用（本体）'!U595,※編集不可※選択項目!$P$2:$R$13,3,TRUE),AP595)</f>
        <v/>
      </c>
      <c r="AP595" s="224" t="str">
        <f>IF(BR595=※編集不可※選択項目!$L$15,VLOOKUP('新規登録用（本体）'!U595,※編集不可※選択項目!$P$14:$R$25,3,TRUE),AQ595)</f>
        <v/>
      </c>
      <c r="AQ595" s="224" t="str">
        <f>IF(BR595=※編集不可※選択項目!$L$27,VLOOKUP('新規登録用（本体）'!U595,※編集不可※選択項目!$P$26:$R$41,3,TRUE),AR595)</f>
        <v/>
      </c>
      <c r="AR595" s="224" t="str">
        <f>IF(BR595=※編集不可※選択項目!$L$43,VLOOKUP('新規登録用（本体）'!U595,※編集不可※選択項目!$P$42:$R$46,3,TRUE),AS595)</f>
        <v/>
      </c>
      <c r="AS595" s="224" t="str">
        <f>IF(BR595=※編集不可※選択項目!$L$48,VLOOKUP('新規登録用（本体）'!U595,※編集不可※選択項目!$P$47:$R$51,3,TRUE),"")</f>
        <v/>
      </c>
      <c r="AT595" s="225">
        <f>IFERROR(VLOOKUP(Y595&amp;G595&amp;H595,※編集不可※選択項目!X:Y,2,FALSE),0)</f>
        <v>0</v>
      </c>
      <c r="AU595" s="224">
        <f t="shared" si="231"/>
        <v>0</v>
      </c>
      <c r="AV595" s="224">
        <f>IFERROR(INDEX(※編集不可※選択項目!$S$3:$S$51,MATCH(BQ595,※編集不可※選択項目!$T$3:$T$51,0)),0)</f>
        <v>0</v>
      </c>
      <c r="AW595" s="224" t="str">
        <f t="shared" si="238"/>
        <v/>
      </c>
      <c r="AX595" s="224" t="str">
        <f>IF(BR595=※編集不可※選択項目!$L$3,VLOOKUP('新規登録用（本体）'!U595,※編集不可※選択項目!$P$2:$S$13,4,TRUE),AY595)</f>
        <v/>
      </c>
      <c r="AY595" s="224" t="str">
        <f>IF(BR595=※編集不可※選択項目!$L$15,VLOOKUP('新規登録用（本体）'!U595,※編集不可※選択項目!$P$14:$S$25,4,TRUE),AZ595)</f>
        <v/>
      </c>
      <c r="AZ595" s="224" t="str">
        <f>IF(BR595=※編集不可※選択項目!$L$27,VLOOKUP('新規登録用（本体）'!U595,※編集不可※選択項目!$P$26:$S$41,4,TRUE),BA595)</f>
        <v/>
      </c>
      <c r="BA595" s="224" t="str">
        <f>IF(BR595=※編集不可※選択項目!$L$43,VLOOKUP('新規登録用（本体）'!U595,※編集不可※選択項目!$P$42:$S$46,4,TRUE),BB595)</f>
        <v/>
      </c>
      <c r="BB595" s="224" t="str">
        <f>IF(BR595=※編集不可※選択項目!$L$48,VLOOKUP('新規登録用（本体）'!U595,※編集不可※選択項目!$P$47:$S$51,4,TRUE),"")</f>
        <v/>
      </c>
      <c r="BC595" s="225">
        <f>IFERROR(VLOOKUP(Y595&amp;G595&amp;H595,※編集不可※選択項目!X:Y,2,FALSE),0)</f>
        <v>0</v>
      </c>
      <c r="BD595" s="225">
        <f t="shared" si="232"/>
        <v>0</v>
      </c>
      <c r="BE595" s="225"/>
      <c r="BF595" s="225"/>
      <c r="BG595" s="225"/>
      <c r="BH595" s="225" t="str">
        <f t="shared" si="239"/>
        <v/>
      </c>
      <c r="BI595" s="226">
        <f t="shared" si="240"/>
        <v>0</v>
      </c>
      <c r="BJ595" s="226">
        <f t="shared" si="241"/>
        <v>0</v>
      </c>
      <c r="BK595" s="262">
        <f t="shared" si="235"/>
        <v>0</v>
      </c>
      <c r="BL595" s="226">
        <f t="shared" si="224"/>
        <v>0</v>
      </c>
      <c r="BM595" s="226" t="str">
        <f t="shared" si="242"/>
        <v/>
      </c>
      <c r="BN595" s="227">
        <f t="shared" si="243"/>
        <v>0</v>
      </c>
      <c r="BO595" s="227">
        <f t="shared" si="225"/>
        <v>0</v>
      </c>
      <c r="BP595" s="208" t="str">
        <f t="shared" si="226"/>
        <v>＜従来枠＞0 ＜トップ性能枠＞0</v>
      </c>
      <c r="BQ595" s="208" t="str">
        <f>'新規登録用（本体）'!G595&amp;'新規登録用（本体）'!H595&amp;'新規登録用（本体）'!I595</f>
        <v/>
      </c>
      <c r="BR595" s="126" t="str">
        <f t="shared" si="244"/>
        <v/>
      </c>
      <c r="BS595" s="208" t="str">
        <f t="shared" ref="BS595:BS658" si="245">IF(J595="","",TEXT(J595&amp;T595&amp;U595&amp;V595&amp;W595&amp;X595,"G/標準"))</f>
        <v/>
      </c>
      <c r="BT595" s="227">
        <f t="shared" si="233"/>
        <v>0</v>
      </c>
    </row>
    <row r="596" spans="1:72" s="208" customFormat="1" ht="25.35" customHeight="1" x14ac:dyDescent="0.2">
      <c r="A596" s="210">
        <f t="shared" si="227"/>
        <v>585</v>
      </c>
      <c r="B596" s="171" t="str">
        <f t="shared" si="223"/>
        <v/>
      </c>
      <c r="C596" s="44"/>
      <c r="D596" s="17" t="str">
        <f t="shared" si="228"/>
        <v/>
      </c>
      <c r="E596" s="17" t="str">
        <f t="shared" si="229"/>
        <v/>
      </c>
      <c r="F596" s="97"/>
      <c r="G596" s="16"/>
      <c r="H596" s="15"/>
      <c r="I596" s="17" t="str">
        <f>IF(OR(G596="",H596="",U596=""),"",IFERROR(VLOOKUP(G596&amp;H596&amp;U596,※編集不可※選択項目!$M$3:$R$51,5,FALSE),"該当なし"))</f>
        <v/>
      </c>
      <c r="J596" s="97"/>
      <c r="K596" s="15"/>
      <c r="L596" s="248"/>
      <c r="M596" s="15"/>
      <c r="N596" s="97"/>
      <c r="O596" s="97"/>
      <c r="P596" s="97"/>
      <c r="Q596" s="97"/>
      <c r="R596" s="97"/>
      <c r="S596" s="18" t="str">
        <f t="shared" si="236"/>
        <v/>
      </c>
      <c r="T596" s="15"/>
      <c r="U596" s="15"/>
      <c r="V596" s="15"/>
      <c r="W596" s="15"/>
      <c r="X596" s="15"/>
      <c r="Y596" s="15"/>
      <c r="Z596" s="16"/>
      <c r="AA596" s="16"/>
      <c r="AB596" s="101" t="str">
        <f>IF($C596&lt;&gt;"",※編集不可※選択項目!$J$2,"")</f>
        <v/>
      </c>
      <c r="AC596" s="23"/>
      <c r="AD596" s="97"/>
      <c r="AE596" s="99"/>
      <c r="AF596" s="201" t="str">
        <f t="shared" si="234"/>
        <v>-</v>
      </c>
      <c r="AG596" s="219"/>
      <c r="AH596" s="220"/>
      <c r="AI596" s="121" t="str">
        <f t="shared" si="230"/>
        <v/>
      </c>
      <c r="AJ596" s="221"/>
      <c r="AK596" s="222"/>
      <c r="AL596" s="223"/>
      <c r="AM596" s="224">
        <f>IFERROR(INDEX(※編集不可※選択項目!$R$3:$R$51,MATCH(BQ596,※編集不可※選択項目!$T$3:$T$51,0)),0)</f>
        <v>0</v>
      </c>
      <c r="AN596" s="224" t="str">
        <f t="shared" si="237"/>
        <v/>
      </c>
      <c r="AO596" s="224" t="str">
        <f>IF(BR596=※編集不可※選択項目!$L$3,VLOOKUP('新規登録用（本体）'!U596,※編集不可※選択項目!$P$2:$R$13,3,TRUE),AP596)</f>
        <v/>
      </c>
      <c r="AP596" s="224" t="str">
        <f>IF(BR596=※編集不可※選択項目!$L$15,VLOOKUP('新規登録用（本体）'!U596,※編集不可※選択項目!$P$14:$R$25,3,TRUE),AQ596)</f>
        <v/>
      </c>
      <c r="AQ596" s="224" t="str">
        <f>IF(BR596=※編集不可※選択項目!$L$27,VLOOKUP('新規登録用（本体）'!U596,※編集不可※選択項目!$P$26:$R$41,3,TRUE),AR596)</f>
        <v/>
      </c>
      <c r="AR596" s="224" t="str">
        <f>IF(BR596=※編集不可※選択項目!$L$43,VLOOKUP('新規登録用（本体）'!U596,※編集不可※選択項目!$P$42:$R$46,3,TRUE),AS596)</f>
        <v/>
      </c>
      <c r="AS596" s="224" t="str">
        <f>IF(BR596=※編集不可※選択項目!$L$48,VLOOKUP('新規登録用（本体）'!U596,※編集不可※選択項目!$P$47:$R$51,3,TRUE),"")</f>
        <v/>
      </c>
      <c r="AT596" s="225">
        <f>IFERROR(VLOOKUP(Y596&amp;G596&amp;H596,※編集不可※選択項目!X:Y,2,FALSE),0)</f>
        <v>0</v>
      </c>
      <c r="AU596" s="224">
        <f t="shared" si="231"/>
        <v>0</v>
      </c>
      <c r="AV596" s="224">
        <f>IFERROR(INDEX(※編集不可※選択項目!$S$3:$S$51,MATCH(BQ596,※編集不可※選択項目!$T$3:$T$51,0)),0)</f>
        <v>0</v>
      </c>
      <c r="AW596" s="224" t="str">
        <f t="shared" si="238"/>
        <v/>
      </c>
      <c r="AX596" s="224" t="str">
        <f>IF(BR596=※編集不可※選択項目!$L$3,VLOOKUP('新規登録用（本体）'!U596,※編集不可※選択項目!$P$2:$S$13,4,TRUE),AY596)</f>
        <v/>
      </c>
      <c r="AY596" s="224" t="str">
        <f>IF(BR596=※編集不可※選択項目!$L$15,VLOOKUP('新規登録用（本体）'!U596,※編集不可※選択項目!$P$14:$S$25,4,TRUE),AZ596)</f>
        <v/>
      </c>
      <c r="AZ596" s="224" t="str">
        <f>IF(BR596=※編集不可※選択項目!$L$27,VLOOKUP('新規登録用（本体）'!U596,※編集不可※選択項目!$P$26:$S$41,4,TRUE),BA596)</f>
        <v/>
      </c>
      <c r="BA596" s="224" t="str">
        <f>IF(BR596=※編集不可※選択項目!$L$43,VLOOKUP('新規登録用（本体）'!U596,※編集不可※選択項目!$P$42:$S$46,4,TRUE),BB596)</f>
        <v/>
      </c>
      <c r="BB596" s="224" t="str">
        <f>IF(BR596=※編集不可※選択項目!$L$48,VLOOKUP('新規登録用（本体）'!U596,※編集不可※選択項目!$P$47:$S$51,4,TRUE),"")</f>
        <v/>
      </c>
      <c r="BC596" s="225">
        <f>IFERROR(VLOOKUP(Y596&amp;G596&amp;H596,※編集不可※選択項目!X:Y,2,FALSE),0)</f>
        <v>0</v>
      </c>
      <c r="BD596" s="225">
        <f t="shared" si="232"/>
        <v>0</v>
      </c>
      <c r="BE596" s="225"/>
      <c r="BF596" s="225"/>
      <c r="BG596" s="225"/>
      <c r="BH596" s="225" t="str">
        <f t="shared" si="239"/>
        <v/>
      </c>
      <c r="BI596" s="226">
        <f t="shared" si="240"/>
        <v>0</v>
      </c>
      <c r="BJ596" s="226">
        <f t="shared" si="241"/>
        <v>0</v>
      </c>
      <c r="BK596" s="262">
        <f t="shared" si="235"/>
        <v>0</v>
      </c>
      <c r="BL596" s="226">
        <f t="shared" si="224"/>
        <v>0</v>
      </c>
      <c r="BM596" s="226" t="str">
        <f t="shared" si="242"/>
        <v/>
      </c>
      <c r="BN596" s="227">
        <f t="shared" si="243"/>
        <v>0</v>
      </c>
      <c r="BO596" s="227">
        <f t="shared" si="225"/>
        <v>0</v>
      </c>
      <c r="BP596" s="208" t="str">
        <f t="shared" si="226"/>
        <v>＜従来枠＞0 ＜トップ性能枠＞0</v>
      </c>
      <c r="BQ596" s="208" t="str">
        <f>'新規登録用（本体）'!G596&amp;'新規登録用（本体）'!H596&amp;'新規登録用（本体）'!I596</f>
        <v/>
      </c>
      <c r="BR596" s="126" t="str">
        <f t="shared" si="244"/>
        <v/>
      </c>
      <c r="BS596" s="208" t="str">
        <f t="shared" si="245"/>
        <v/>
      </c>
      <c r="BT596" s="227">
        <f t="shared" si="233"/>
        <v>0</v>
      </c>
    </row>
    <row r="597" spans="1:72" s="208" customFormat="1" ht="25.35" customHeight="1" x14ac:dyDescent="0.2">
      <c r="A597" s="210">
        <f t="shared" si="227"/>
        <v>586</v>
      </c>
      <c r="B597" s="171" t="str">
        <f t="shared" si="223"/>
        <v/>
      </c>
      <c r="C597" s="44"/>
      <c r="D597" s="17" t="str">
        <f t="shared" si="228"/>
        <v/>
      </c>
      <c r="E597" s="17" t="str">
        <f t="shared" si="229"/>
        <v/>
      </c>
      <c r="F597" s="97"/>
      <c r="G597" s="16"/>
      <c r="H597" s="15"/>
      <c r="I597" s="17" t="str">
        <f>IF(OR(G597="",H597="",U597=""),"",IFERROR(VLOOKUP(G597&amp;H597&amp;U597,※編集不可※選択項目!$M$3:$R$51,5,FALSE),"該当なし"))</f>
        <v/>
      </c>
      <c r="J597" s="97"/>
      <c r="K597" s="15"/>
      <c r="L597" s="248"/>
      <c r="M597" s="15"/>
      <c r="N597" s="97"/>
      <c r="O597" s="97"/>
      <c r="P597" s="97"/>
      <c r="Q597" s="97"/>
      <c r="R597" s="97"/>
      <c r="S597" s="18" t="str">
        <f t="shared" si="236"/>
        <v/>
      </c>
      <c r="T597" s="15"/>
      <c r="U597" s="15"/>
      <c r="V597" s="15"/>
      <c r="W597" s="15"/>
      <c r="X597" s="15"/>
      <c r="Y597" s="15"/>
      <c r="Z597" s="16"/>
      <c r="AA597" s="16"/>
      <c r="AB597" s="101" t="str">
        <f>IF($C597&lt;&gt;"",※編集不可※選択項目!$J$2,"")</f>
        <v/>
      </c>
      <c r="AC597" s="23"/>
      <c r="AD597" s="97"/>
      <c r="AE597" s="99"/>
      <c r="AF597" s="201" t="str">
        <f t="shared" si="234"/>
        <v>-</v>
      </c>
      <c r="AG597" s="219"/>
      <c r="AH597" s="220"/>
      <c r="AI597" s="121" t="str">
        <f t="shared" si="230"/>
        <v/>
      </c>
      <c r="AJ597" s="221"/>
      <c r="AK597" s="222"/>
      <c r="AL597" s="223"/>
      <c r="AM597" s="224">
        <f>IFERROR(INDEX(※編集不可※選択項目!$R$3:$R$51,MATCH(BQ597,※編集不可※選択項目!$T$3:$T$51,0)),0)</f>
        <v>0</v>
      </c>
      <c r="AN597" s="224" t="str">
        <f t="shared" si="237"/>
        <v/>
      </c>
      <c r="AO597" s="224" t="str">
        <f>IF(BR597=※編集不可※選択項目!$L$3,VLOOKUP('新規登録用（本体）'!U597,※編集不可※選択項目!$P$2:$R$13,3,TRUE),AP597)</f>
        <v/>
      </c>
      <c r="AP597" s="224" t="str">
        <f>IF(BR597=※編集不可※選択項目!$L$15,VLOOKUP('新規登録用（本体）'!U597,※編集不可※選択項目!$P$14:$R$25,3,TRUE),AQ597)</f>
        <v/>
      </c>
      <c r="AQ597" s="224" t="str">
        <f>IF(BR597=※編集不可※選択項目!$L$27,VLOOKUP('新規登録用（本体）'!U597,※編集不可※選択項目!$P$26:$R$41,3,TRUE),AR597)</f>
        <v/>
      </c>
      <c r="AR597" s="224" t="str">
        <f>IF(BR597=※編集不可※選択項目!$L$43,VLOOKUP('新規登録用（本体）'!U597,※編集不可※選択項目!$P$42:$R$46,3,TRUE),AS597)</f>
        <v/>
      </c>
      <c r="AS597" s="224" t="str">
        <f>IF(BR597=※編集不可※選択項目!$L$48,VLOOKUP('新規登録用（本体）'!U597,※編集不可※選択項目!$P$47:$R$51,3,TRUE),"")</f>
        <v/>
      </c>
      <c r="AT597" s="225">
        <f>IFERROR(VLOOKUP(Y597&amp;G597&amp;H597,※編集不可※選択項目!X:Y,2,FALSE),0)</f>
        <v>0</v>
      </c>
      <c r="AU597" s="224">
        <f t="shared" si="231"/>
        <v>0</v>
      </c>
      <c r="AV597" s="224">
        <f>IFERROR(INDEX(※編集不可※選択項目!$S$3:$S$51,MATCH(BQ597,※編集不可※選択項目!$T$3:$T$51,0)),0)</f>
        <v>0</v>
      </c>
      <c r="AW597" s="224" t="str">
        <f t="shared" si="238"/>
        <v/>
      </c>
      <c r="AX597" s="224" t="str">
        <f>IF(BR597=※編集不可※選択項目!$L$3,VLOOKUP('新規登録用（本体）'!U597,※編集不可※選択項目!$P$2:$S$13,4,TRUE),AY597)</f>
        <v/>
      </c>
      <c r="AY597" s="224" t="str">
        <f>IF(BR597=※編集不可※選択項目!$L$15,VLOOKUP('新規登録用（本体）'!U597,※編集不可※選択項目!$P$14:$S$25,4,TRUE),AZ597)</f>
        <v/>
      </c>
      <c r="AZ597" s="224" t="str">
        <f>IF(BR597=※編集不可※選択項目!$L$27,VLOOKUP('新規登録用（本体）'!U597,※編集不可※選択項目!$P$26:$S$41,4,TRUE),BA597)</f>
        <v/>
      </c>
      <c r="BA597" s="224" t="str">
        <f>IF(BR597=※編集不可※選択項目!$L$43,VLOOKUP('新規登録用（本体）'!U597,※編集不可※選択項目!$P$42:$S$46,4,TRUE),BB597)</f>
        <v/>
      </c>
      <c r="BB597" s="224" t="str">
        <f>IF(BR597=※編集不可※選択項目!$L$48,VLOOKUP('新規登録用（本体）'!U597,※編集不可※選択項目!$P$47:$S$51,4,TRUE),"")</f>
        <v/>
      </c>
      <c r="BC597" s="225">
        <f>IFERROR(VLOOKUP(Y597&amp;G597&amp;H597,※編集不可※選択項目!X:Y,2,FALSE),0)</f>
        <v>0</v>
      </c>
      <c r="BD597" s="225">
        <f t="shared" si="232"/>
        <v>0</v>
      </c>
      <c r="BE597" s="225"/>
      <c r="BF597" s="225"/>
      <c r="BG597" s="225"/>
      <c r="BH597" s="225" t="str">
        <f t="shared" si="239"/>
        <v/>
      </c>
      <c r="BI597" s="226">
        <f t="shared" si="240"/>
        <v>0</v>
      </c>
      <c r="BJ597" s="226">
        <f t="shared" si="241"/>
        <v>0</v>
      </c>
      <c r="BK597" s="262">
        <f t="shared" si="235"/>
        <v>0</v>
      </c>
      <c r="BL597" s="226">
        <f t="shared" si="224"/>
        <v>0</v>
      </c>
      <c r="BM597" s="226" t="str">
        <f t="shared" si="242"/>
        <v/>
      </c>
      <c r="BN597" s="227">
        <f t="shared" si="243"/>
        <v>0</v>
      </c>
      <c r="BO597" s="227">
        <f t="shared" si="225"/>
        <v>0</v>
      </c>
      <c r="BP597" s="208" t="str">
        <f t="shared" si="226"/>
        <v>＜従来枠＞0 ＜トップ性能枠＞0</v>
      </c>
      <c r="BQ597" s="208" t="str">
        <f>'新規登録用（本体）'!G597&amp;'新規登録用（本体）'!H597&amp;'新規登録用（本体）'!I597</f>
        <v/>
      </c>
      <c r="BR597" s="126" t="str">
        <f t="shared" si="244"/>
        <v/>
      </c>
      <c r="BS597" s="208" t="str">
        <f t="shared" si="245"/>
        <v/>
      </c>
      <c r="BT597" s="227">
        <f t="shared" si="233"/>
        <v>0</v>
      </c>
    </row>
    <row r="598" spans="1:72" s="208" customFormat="1" ht="25.35" customHeight="1" x14ac:dyDescent="0.2">
      <c r="A598" s="210">
        <f t="shared" si="227"/>
        <v>587</v>
      </c>
      <c r="B598" s="171" t="str">
        <f t="shared" si="223"/>
        <v/>
      </c>
      <c r="C598" s="44"/>
      <c r="D598" s="17" t="str">
        <f t="shared" si="228"/>
        <v/>
      </c>
      <c r="E598" s="17" t="str">
        <f t="shared" si="229"/>
        <v/>
      </c>
      <c r="F598" s="97"/>
      <c r="G598" s="16"/>
      <c r="H598" s="15"/>
      <c r="I598" s="17" t="str">
        <f>IF(OR(G598="",H598="",U598=""),"",IFERROR(VLOOKUP(G598&amp;H598&amp;U598,※編集不可※選択項目!$M$3:$R$51,5,FALSE),"該当なし"))</f>
        <v/>
      </c>
      <c r="J598" s="97"/>
      <c r="K598" s="15"/>
      <c r="L598" s="248"/>
      <c r="M598" s="15"/>
      <c r="N598" s="97"/>
      <c r="O598" s="97"/>
      <c r="P598" s="97"/>
      <c r="Q598" s="97"/>
      <c r="R598" s="97"/>
      <c r="S598" s="18" t="str">
        <f t="shared" si="236"/>
        <v/>
      </c>
      <c r="T598" s="15"/>
      <c r="U598" s="15"/>
      <c r="V598" s="15"/>
      <c r="W598" s="15"/>
      <c r="X598" s="15"/>
      <c r="Y598" s="15"/>
      <c r="Z598" s="16"/>
      <c r="AA598" s="16"/>
      <c r="AB598" s="101" t="str">
        <f>IF($C598&lt;&gt;"",※編集不可※選択項目!$J$2,"")</f>
        <v/>
      </c>
      <c r="AC598" s="23"/>
      <c r="AD598" s="97"/>
      <c r="AE598" s="99"/>
      <c r="AF598" s="201" t="str">
        <f t="shared" si="234"/>
        <v>-</v>
      </c>
      <c r="AG598" s="219"/>
      <c r="AH598" s="220"/>
      <c r="AI598" s="121" t="str">
        <f t="shared" si="230"/>
        <v/>
      </c>
      <c r="AJ598" s="221"/>
      <c r="AK598" s="222"/>
      <c r="AL598" s="223"/>
      <c r="AM598" s="224">
        <f>IFERROR(INDEX(※編集不可※選択項目!$R$3:$R$51,MATCH(BQ598,※編集不可※選択項目!$T$3:$T$51,0)),0)</f>
        <v>0</v>
      </c>
      <c r="AN598" s="224" t="str">
        <f t="shared" si="237"/>
        <v/>
      </c>
      <c r="AO598" s="224" t="str">
        <f>IF(BR598=※編集不可※選択項目!$L$3,VLOOKUP('新規登録用（本体）'!U598,※編集不可※選択項目!$P$2:$R$13,3,TRUE),AP598)</f>
        <v/>
      </c>
      <c r="AP598" s="224" t="str">
        <f>IF(BR598=※編集不可※選択項目!$L$15,VLOOKUP('新規登録用（本体）'!U598,※編集不可※選択項目!$P$14:$R$25,3,TRUE),AQ598)</f>
        <v/>
      </c>
      <c r="AQ598" s="224" t="str">
        <f>IF(BR598=※編集不可※選択項目!$L$27,VLOOKUP('新規登録用（本体）'!U598,※編集不可※選択項目!$P$26:$R$41,3,TRUE),AR598)</f>
        <v/>
      </c>
      <c r="AR598" s="224" t="str">
        <f>IF(BR598=※編集不可※選択項目!$L$43,VLOOKUP('新規登録用（本体）'!U598,※編集不可※選択項目!$P$42:$R$46,3,TRUE),AS598)</f>
        <v/>
      </c>
      <c r="AS598" s="224" t="str">
        <f>IF(BR598=※編集不可※選択項目!$L$48,VLOOKUP('新規登録用（本体）'!U598,※編集不可※選択項目!$P$47:$R$51,3,TRUE),"")</f>
        <v/>
      </c>
      <c r="AT598" s="225">
        <f>IFERROR(VLOOKUP(Y598&amp;G598&amp;H598,※編集不可※選択項目!X:Y,2,FALSE),0)</f>
        <v>0</v>
      </c>
      <c r="AU598" s="224">
        <f t="shared" si="231"/>
        <v>0</v>
      </c>
      <c r="AV598" s="224">
        <f>IFERROR(INDEX(※編集不可※選択項目!$S$3:$S$51,MATCH(BQ598,※編集不可※選択項目!$T$3:$T$51,0)),0)</f>
        <v>0</v>
      </c>
      <c r="AW598" s="224" t="str">
        <f t="shared" si="238"/>
        <v/>
      </c>
      <c r="AX598" s="224" t="str">
        <f>IF(BR598=※編集不可※選択項目!$L$3,VLOOKUP('新規登録用（本体）'!U598,※編集不可※選択項目!$P$2:$S$13,4,TRUE),AY598)</f>
        <v/>
      </c>
      <c r="AY598" s="224" t="str">
        <f>IF(BR598=※編集不可※選択項目!$L$15,VLOOKUP('新規登録用（本体）'!U598,※編集不可※選択項目!$P$14:$S$25,4,TRUE),AZ598)</f>
        <v/>
      </c>
      <c r="AZ598" s="224" t="str">
        <f>IF(BR598=※編集不可※選択項目!$L$27,VLOOKUP('新規登録用（本体）'!U598,※編集不可※選択項目!$P$26:$S$41,4,TRUE),BA598)</f>
        <v/>
      </c>
      <c r="BA598" s="224" t="str">
        <f>IF(BR598=※編集不可※選択項目!$L$43,VLOOKUP('新規登録用（本体）'!U598,※編集不可※選択項目!$P$42:$S$46,4,TRUE),BB598)</f>
        <v/>
      </c>
      <c r="BB598" s="224" t="str">
        <f>IF(BR598=※編集不可※選択項目!$L$48,VLOOKUP('新規登録用（本体）'!U598,※編集不可※選択項目!$P$47:$S$51,4,TRUE),"")</f>
        <v/>
      </c>
      <c r="BC598" s="225">
        <f>IFERROR(VLOOKUP(Y598&amp;G598&amp;H598,※編集不可※選択項目!X:Y,2,FALSE),0)</f>
        <v>0</v>
      </c>
      <c r="BD598" s="225">
        <f t="shared" si="232"/>
        <v>0</v>
      </c>
      <c r="BE598" s="225"/>
      <c r="BF598" s="225"/>
      <c r="BG598" s="225"/>
      <c r="BH598" s="225" t="str">
        <f t="shared" si="239"/>
        <v/>
      </c>
      <c r="BI598" s="226">
        <f t="shared" si="240"/>
        <v>0</v>
      </c>
      <c r="BJ598" s="226">
        <f t="shared" si="241"/>
        <v>0</v>
      </c>
      <c r="BK598" s="262">
        <f t="shared" si="235"/>
        <v>0</v>
      </c>
      <c r="BL598" s="226">
        <f t="shared" si="224"/>
        <v>0</v>
      </c>
      <c r="BM598" s="226" t="str">
        <f t="shared" si="242"/>
        <v/>
      </c>
      <c r="BN598" s="227">
        <f t="shared" si="243"/>
        <v>0</v>
      </c>
      <c r="BO598" s="227">
        <f t="shared" si="225"/>
        <v>0</v>
      </c>
      <c r="BP598" s="208" t="str">
        <f t="shared" si="226"/>
        <v>＜従来枠＞0 ＜トップ性能枠＞0</v>
      </c>
      <c r="BQ598" s="208" t="str">
        <f>'新規登録用（本体）'!G598&amp;'新規登録用（本体）'!H598&amp;'新規登録用（本体）'!I598</f>
        <v/>
      </c>
      <c r="BR598" s="126" t="str">
        <f t="shared" si="244"/>
        <v/>
      </c>
      <c r="BS598" s="208" t="str">
        <f t="shared" si="245"/>
        <v/>
      </c>
      <c r="BT598" s="227">
        <f t="shared" si="233"/>
        <v>0</v>
      </c>
    </row>
    <row r="599" spans="1:72" s="208" customFormat="1" ht="25.35" customHeight="1" x14ac:dyDescent="0.2">
      <c r="A599" s="210">
        <f t="shared" si="227"/>
        <v>588</v>
      </c>
      <c r="B599" s="171" t="str">
        <f t="shared" si="223"/>
        <v/>
      </c>
      <c r="C599" s="44"/>
      <c r="D599" s="17" t="str">
        <f t="shared" si="228"/>
        <v/>
      </c>
      <c r="E599" s="17" t="str">
        <f t="shared" si="229"/>
        <v/>
      </c>
      <c r="F599" s="97"/>
      <c r="G599" s="16"/>
      <c r="H599" s="15"/>
      <c r="I599" s="17" t="str">
        <f>IF(OR(G599="",H599="",U599=""),"",IFERROR(VLOOKUP(G599&amp;H599&amp;U599,※編集不可※選択項目!$M$3:$R$51,5,FALSE),"該当なし"))</f>
        <v/>
      </c>
      <c r="J599" s="97"/>
      <c r="K599" s="15"/>
      <c r="L599" s="248"/>
      <c r="M599" s="15"/>
      <c r="N599" s="97"/>
      <c r="O599" s="97"/>
      <c r="P599" s="97"/>
      <c r="Q599" s="97"/>
      <c r="R599" s="97"/>
      <c r="S599" s="18" t="str">
        <f t="shared" si="236"/>
        <v/>
      </c>
      <c r="T599" s="15"/>
      <c r="U599" s="15"/>
      <c r="V599" s="15"/>
      <c r="W599" s="15"/>
      <c r="X599" s="15"/>
      <c r="Y599" s="15"/>
      <c r="Z599" s="16"/>
      <c r="AA599" s="16"/>
      <c r="AB599" s="101" t="str">
        <f>IF($C599&lt;&gt;"",※編集不可※選択項目!$J$2,"")</f>
        <v/>
      </c>
      <c r="AC599" s="23"/>
      <c r="AD599" s="97"/>
      <c r="AE599" s="99"/>
      <c r="AF599" s="201" t="str">
        <f t="shared" si="234"/>
        <v>-</v>
      </c>
      <c r="AG599" s="219"/>
      <c r="AH599" s="220"/>
      <c r="AI599" s="121" t="str">
        <f t="shared" si="230"/>
        <v/>
      </c>
      <c r="AJ599" s="221"/>
      <c r="AK599" s="222"/>
      <c r="AL599" s="223"/>
      <c r="AM599" s="224">
        <f>IFERROR(INDEX(※編集不可※選択項目!$R$3:$R$51,MATCH(BQ599,※編集不可※選択項目!$T$3:$T$51,0)),0)</f>
        <v>0</v>
      </c>
      <c r="AN599" s="224" t="str">
        <f t="shared" si="237"/>
        <v/>
      </c>
      <c r="AO599" s="224" t="str">
        <f>IF(BR599=※編集不可※選択項目!$L$3,VLOOKUP('新規登録用（本体）'!U599,※編集不可※選択項目!$P$2:$R$13,3,TRUE),AP599)</f>
        <v/>
      </c>
      <c r="AP599" s="224" t="str">
        <f>IF(BR599=※編集不可※選択項目!$L$15,VLOOKUP('新規登録用（本体）'!U599,※編集不可※選択項目!$P$14:$R$25,3,TRUE),AQ599)</f>
        <v/>
      </c>
      <c r="AQ599" s="224" t="str">
        <f>IF(BR599=※編集不可※選択項目!$L$27,VLOOKUP('新規登録用（本体）'!U599,※編集不可※選択項目!$P$26:$R$41,3,TRUE),AR599)</f>
        <v/>
      </c>
      <c r="AR599" s="224" t="str">
        <f>IF(BR599=※編集不可※選択項目!$L$43,VLOOKUP('新規登録用（本体）'!U599,※編集不可※選択項目!$P$42:$R$46,3,TRUE),AS599)</f>
        <v/>
      </c>
      <c r="AS599" s="224" t="str">
        <f>IF(BR599=※編集不可※選択項目!$L$48,VLOOKUP('新規登録用（本体）'!U599,※編集不可※選択項目!$P$47:$R$51,3,TRUE),"")</f>
        <v/>
      </c>
      <c r="AT599" s="225">
        <f>IFERROR(VLOOKUP(Y599&amp;G599&amp;H599,※編集不可※選択項目!X:Y,2,FALSE),0)</f>
        <v>0</v>
      </c>
      <c r="AU599" s="224">
        <f t="shared" si="231"/>
        <v>0</v>
      </c>
      <c r="AV599" s="224">
        <f>IFERROR(INDEX(※編集不可※選択項目!$S$3:$S$51,MATCH(BQ599,※編集不可※選択項目!$T$3:$T$51,0)),0)</f>
        <v>0</v>
      </c>
      <c r="AW599" s="224" t="str">
        <f t="shared" si="238"/>
        <v/>
      </c>
      <c r="AX599" s="224" t="str">
        <f>IF(BR599=※編集不可※選択項目!$L$3,VLOOKUP('新規登録用（本体）'!U599,※編集不可※選択項目!$P$2:$S$13,4,TRUE),AY599)</f>
        <v/>
      </c>
      <c r="AY599" s="224" t="str">
        <f>IF(BR599=※編集不可※選択項目!$L$15,VLOOKUP('新規登録用（本体）'!U599,※編集不可※選択項目!$P$14:$S$25,4,TRUE),AZ599)</f>
        <v/>
      </c>
      <c r="AZ599" s="224" t="str">
        <f>IF(BR599=※編集不可※選択項目!$L$27,VLOOKUP('新規登録用（本体）'!U599,※編集不可※選択項目!$P$26:$S$41,4,TRUE),BA599)</f>
        <v/>
      </c>
      <c r="BA599" s="224" t="str">
        <f>IF(BR599=※編集不可※選択項目!$L$43,VLOOKUP('新規登録用（本体）'!U599,※編集不可※選択項目!$P$42:$S$46,4,TRUE),BB599)</f>
        <v/>
      </c>
      <c r="BB599" s="224" t="str">
        <f>IF(BR599=※編集不可※選択項目!$L$48,VLOOKUP('新規登録用（本体）'!U599,※編集不可※選択項目!$P$47:$S$51,4,TRUE),"")</f>
        <v/>
      </c>
      <c r="BC599" s="225">
        <f>IFERROR(VLOOKUP(Y599&amp;G599&amp;H599,※編集不可※選択項目!X:Y,2,FALSE),0)</f>
        <v>0</v>
      </c>
      <c r="BD599" s="225">
        <f t="shared" si="232"/>
        <v>0</v>
      </c>
      <c r="BE599" s="225"/>
      <c r="BF599" s="225"/>
      <c r="BG599" s="225"/>
      <c r="BH599" s="225" t="str">
        <f t="shared" si="239"/>
        <v/>
      </c>
      <c r="BI599" s="226">
        <f t="shared" si="240"/>
        <v>0</v>
      </c>
      <c r="BJ599" s="226">
        <f t="shared" si="241"/>
        <v>0</v>
      </c>
      <c r="BK599" s="262">
        <f t="shared" si="235"/>
        <v>0</v>
      </c>
      <c r="BL599" s="226">
        <f t="shared" si="224"/>
        <v>0</v>
      </c>
      <c r="BM599" s="226" t="str">
        <f t="shared" si="242"/>
        <v/>
      </c>
      <c r="BN599" s="227">
        <f t="shared" si="243"/>
        <v>0</v>
      </c>
      <c r="BO599" s="227">
        <f t="shared" si="225"/>
        <v>0</v>
      </c>
      <c r="BP599" s="208" t="str">
        <f t="shared" si="226"/>
        <v>＜従来枠＞0 ＜トップ性能枠＞0</v>
      </c>
      <c r="BQ599" s="208" t="str">
        <f>'新規登録用（本体）'!G599&amp;'新規登録用（本体）'!H599&amp;'新規登録用（本体）'!I599</f>
        <v/>
      </c>
      <c r="BR599" s="126" t="str">
        <f t="shared" si="244"/>
        <v/>
      </c>
      <c r="BS599" s="208" t="str">
        <f t="shared" si="245"/>
        <v/>
      </c>
      <c r="BT599" s="227">
        <f t="shared" si="233"/>
        <v>0</v>
      </c>
    </row>
    <row r="600" spans="1:72" s="208" customFormat="1" ht="25.35" customHeight="1" x14ac:dyDescent="0.2">
      <c r="A600" s="210">
        <f t="shared" si="227"/>
        <v>589</v>
      </c>
      <c r="B600" s="171" t="str">
        <f t="shared" si="223"/>
        <v/>
      </c>
      <c r="C600" s="44"/>
      <c r="D600" s="17" t="str">
        <f t="shared" si="228"/>
        <v/>
      </c>
      <c r="E600" s="17" t="str">
        <f t="shared" si="229"/>
        <v/>
      </c>
      <c r="F600" s="97"/>
      <c r="G600" s="16"/>
      <c r="H600" s="15"/>
      <c r="I600" s="17" t="str">
        <f>IF(OR(G600="",H600="",U600=""),"",IFERROR(VLOOKUP(G600&amp;H600&amp;U600,※編集不可※選択項目!$M$3:$R$51,5,FALSE),"該当なし"))</f>
        <v/>
      </c>
      <c r="J600" s="97"/>
      <c r="K600" s="15"/>
      <c r="L600" s="248"/>
      <c r="M600" s="15"/>
      <c r="N600" s="97"/>
      <c r="O600" s="97"/>
      <c r="P600" s="97"/>
      <c r="Q600" s="97"/>
      <c r="R600" s="97"/>
      <c r="S600" s="18" t="str">
        <f t="shared" si="236"/>
        <v/>
      </c>
      <c r="T600" s="15"/>
      <c r="U600" s="15"/>
      <c r="V600" s="15"/>
      <c r="W600" s="15"/>
      <c r="X600" s="15"/>
      <c r="Y600" s="15"/>
      <c r="Z600" s="16"/>
      <c r="AA600" s="16"/>
      <c r="AB600" s="101" t="str">
        <f>IF($C600&lt;&gt;"",※編集不可※選択項目!$J$2,"")</f>
        <v/>
      </c>
      <c r="AC600" s="23"/>
      <c r="AD600" s="97"/>
      <c r="AE600" s="99"/>
      <c r="AF600" s="201" t="str">
        <f t="shared" si="234"/>
        <v>-</v>
      </c>
      <c r="AG600" s="219"/>
      <c r="AH600" s="220"/>
      <c r="AI600" s="121" t="str">
        <f t="shared" si="230"/>
        <v/>
      </c>
      <c r="AJ600" s="221"/>
      <c r="AK600" s="222"/>
      <c r="AL600" s="223"/>
      <c r="AM600" s="224">
        <f>IFERROR(INDEX(※編集不可※選択項目!$R$3:$R$51,MATCH(BQ600,※編集不可※選択項目!$T$3:$T$51,0)),0)</f>
        <v>0</v>
      </c>
      <c r="AN600" s="224" t="str">
        <f t="shared" si="237"/>
        <v/>
      </c>
      <c r="AO600" s="224" t="str">
        <f>IF(BR600=※編集不可※選択項目!$L$3,VLOOKUP('新規登録用（本体）'!U600,※編集不可※選択項目!$P$2:$R$13,3,TRUE),AP600)</f>
        <v/>
      </c>
      <c r="AP600" s="224" t="str">
        <f>IF(BR600=※編集不可※選択項目!$L$15,VLOOKUP('新規登録用（本体）'!U600,※編集不可※選択項目!$P$14:$R$25,3,TRUE),AQ600)</f>
        <v/>
      </c>
      <c r="AQ600" s="224" t="str">
        <f>IF(BR600=※編集不可※選択項目!$L$27,VLOOKUP('新規登録用（本体）'!U600,※編集不可※選択項目!$P$26:$R$41,3,TRUE),AR600)</f>
        <v/>
      </c>
      <c r="AR600" s="224" t="str">
        <f>IF(BR600=※編集不可※選択項目!$L$43,VLOOKUP('新規登録用（本体）'!U600,※編集不可※選択項目!$P$42:$R$46,3,TRUE),AS600)</f>
        <v/>
      </c>
      <c r="AS600" s="224" t="str">
        <f>IF(BR600=※編集不可※選択項目!$L$48,VLOOKUP('新規登録用（本体）'!U600,※編集不可※選択項目!$P$47:$R$51,3,TRUE),"")</f>
        <v/>
      </c>
      <c r="AT600" s="225">
        <f>IFERROR(VLOOKUP(Y600&amp;G600&amp;H600,※編集不可※選択項目!X:Y,2,FALSE),0)</f>
        <v>0</v>
      </c>
      <c r="AU600" s="224">
        <f t="shared" si="231"/>
        <v>0</v>
      </c>
      <c r="AV600" s="224">
        <f>IFERROR(INDEX(※編集不可※選択項目!$S$3:$S$51,MATCH(BQ600,※編集不可※選択項目!$T$3:$T$51,0)),0)</f>
        <v>0</v>
      </c>
      <c r="AW600" s="224" t="str">
        <f t="shared" si="238"/>
        <v/>
      </c>
      <c r="AX600" s="224" t="str">
        <f>IF(BR600=※編集不可※選択項目!$L$3,VLOOKUP('新規登録用（本体）'!U600,※編集不可※選択項目!$P$2:$S$13,4,TRUE),AY600)</f>
        <v/>
      </c>
      <c r="AY600" s="224" t="str">
        <f>IF(BR600=※編集不可※選択項目!$L$15,VLOOKUP('新規登録用（本体）'!U600,※編集不可※選択項目!$P$14:$S$25,4,TRUE),AZ600)</f>
        <v/>
      </c>
      <c r="AZ600" s="224" t="str">
        <f>IF(BR600=※編集不可※選択項目!$L$27,VLOOKUP('新規登録用（本体）'!U600,※編集不可※選択項目!$P$26:$S$41,4,TRUE),BA600)</f>
        <v/>
      </c>
      <c r="BA600" s="224" t="str">
        <f>IF(BR600=※編集不可※選択項目!$L$43,VLOOKUP('新規登録用（本体）'!U600,※編集不可※選択項目!$P$42:$S$46,4,TRUE),BB600)</f>
        <v/>
      </c>
      <c r="BB600" s="224" t="str">
        <f>IF(BR600=※編集不可※選択項目!$L$48,VLOOKUP('新規登録用（本体）'!U600,※編集不可※選択項目!$P$47:$S$51,4,TRUE),"")</f>
        <v/>
      </c>
      <c r="BC600" s="225">
        <f>IFERROR(VLOOKUP(Y600&amp;G600&amp;H600,※編集不可※選択項目!X:Y,2,FALSE),0)</f>
        <v>0</v>
      </c>
      <c r="BD600" s="225">
        <f t="shared" si="232"/>
        <v>0</v>
      </c>
      <c r="BE600" s="225"/>
      <c r="BF600" s="225"/>
      <c r="BG600" s="225"/>
      <c r="BH600" s="225" t="str">
        <f t="shared" si="239"/>
        <v/>
      </c>
      <c r="BI600" s="226">
        <f t="shared" si="240"/>
        <v>0</v>
      </c>
      <c r="BJ600" s="226">
        <f t="shared" si="241"/>
        <v>0</v>
      </c>
      <c r="BK600" s="262">
        <f t="shared" si="235"/>
        <v>0</v>
      </c>
      <c r="BL600" s="226">
        <f t="shared" si="224"/>
        <v>0</v>
      </c>
      <c r="BM600" s="226" t="str">
        <f t="shared" si="242"/>
        <v/>
      </c>
      <c r="BN600" s="227">
        <f t="shared" si="243"/>
        <v>0</v>
      </c>
      <c r="BO600" s="227">
        <f t="shared" si="225"/>
        <v>0</v>
      </c>
      <c r="BP600" s="208" t="str">
        <f t="shared" si="226"/>
        <v>＜従来枠＞0 ＜トップ性能枠＞0</v>
      </c>
      <c r="BQ600" s="208" t="str">
        <f>'新規登録用（本体）'!G600&amp;'新規登録用（本体）'!H600&amp;'新規登録用（本体）'!I600</f>
        <v/>
      </c>
      <c r="BR600" s="126" t="str">
        <f t="shared" si="244"/>
        <v/>
      </c>
      <c r="BS600" s="208" t="str">
        <f t="shared" si="245"/>
        <v/>
      </c>
      <c r="BT600" s="227">
        <f t="shared" si="233"/>
        <v>0</v>
      </c>
    </row>
    <row r="601" spans="1:72" s="208" customFormat="1" ht="25.35" customHeight="1" x14ac:dyDescent="0.2">
      <c r="A601" s="210">
        <f t="shared" si="227"/>
        <v>590</v>
      </c>
      <c r="B601" s="171" t="str">
        <f t="shared" si="223"/>
        <v/>
      </c>
      <c r="C601" s="44"/>
      <c r="D601" s="17" t="str">
        <f t="shared" si="228"/>
        <v/>
      </c>
      <c r="E601" s="17" t="str">
        <f t="shared" si="229"/>
        <v/>
      </c>
      <c r="F601" s="97"/>
      <c r="G601" s="16"/>
      <c r="H601" s="15"/>
      <c r="I601" s="17" t="str">
        <f>IF(OR(G601="",H601="",U601=""),"",IFERROR(VLOOKUP(G601&amp;H601&amp;U601,※編集不可※選択項目!$M$3:$R$51,5,FALSE),"該当なし"))</f>
        <v/>
      </c>
      <c r="J601" s="97"/>
      <c r="K601" s="15"/>
      <c r="L601" s="248"/>
      <c r="M601" s="15"/>
      <c r="N601" s="97"/>
      <c r="O601" s="97"/>
      <c r="P601" s="97"/>
      <c r="Q601" s="97"/>
      <c r="R601" s="97"/>
      <c r="S601" s="18" t="str">
        <f t="shared" si="236"/>
        <v/>
      </c>
      <c r="T601" s="15"/>
      <c r="U601" s="15"/>
      <c r="V601" s="15"/>
      <c r="W601" s="15"/>
      <c r="X601" s="15"/>
      <c r="Y601" s="15"/>
      <c r="Z601" s="16"/>
      <c r="AA601" s="16"/>
      <c r="AB601" s="101" t="str">
        <f>IF($C601&lt;&gt;"",※編集不可※選択項目!$J$2,"")</f>
        <v/>
      </c>
      <c r="AC601" s="23"/>
      <c r="AD601" s="97"/>
      <c r="AE601" s="99"/>
      <c r="AF601" s="201" t="str">
        <f t="shared" si="234"/>
        <v>-</v>
      </c>
      <c r="AG601" s="219"/>
      <c r="AH601" s="220"/>
      <c r="AI601" s="121" t="str">
        <f t="shared" si="230"/>
        <v/>
      </c>
      <c r="AJ601" s="221"/>
      <c r="AK601" s="222"/>
      <c r="AL601" s="223"/>
      <c r="AM601" s="224">
        <f>IFERROR(INDEX(※編集不可※選択項目!$R$3:$R$51,MATCH(BQ601,※編集不可※選択項目!$T$3:$T$51,0)),0)</f>
        <v>0</v>
      </c>
      <c r="AN601" s="224" t="str">
        <f t="shared" si="237"/>
        <v/>
      </c>
      <c r="AO601" s="224" t="str">
        <f>IF(BR601=※編集不可※選択項目!$L$3,VLOOKUP('新規登録用（本体）'!U601,※編集不可※選択項目!$P$2:$R$13,3,TRUE),AP601)</f>
        <v/>
      </c>
      <c r="AP601" s="224" t="str">
        <f>IF(BR601=※編集不可※選択項目!$L$15,VLOOKUP('新規登録用（本体）'!U601,※編集不可※選択項目!$P$14:$R$25,3,TRUE),AQ601)</f>
        <v/>
      </c>
      <c r="AQ601" s="224" t="str">
        <f>IF(BR601=※編集不可※選択項目!$L$27,VLOOKUP('新規登録用（本体）'!U601,※編集不可※選択項目!$P$26:$R$41,3,TRUE),AR601)</f>
        <v/>
      </c>
      <c r="AR601" s="224" t="str">
        <f>IF(BR601=※編集不可※選択項目!$L$43,VLOOKUP('新規登録用（本体）'!U601,※編集不可※選択項目!$P$42:$R$46,3,TRUE),AS601)</f>
        <v/>
      </c>
      <c r="AS601" s="224" t="str">
        <f>IF(BR601=※編集不可※選択項目!$L$48,VLOOKUP('新規登録用（本体）'!U601,※編集不可※選択項目!$P$47:$R$51,3,TRUE),"")</f>
        <v/>
      </c>
      <c r="AT601" s="225">
        <f>IFERROR(VLOOKUP(Y601&amp;G601&amp;H601,※編集不可※選択項目!X:Y,2,FALSE),0)</f>
        <v>0</v>
      </c>
      <c r="AU601" s="224">
        <f t="shared" si="231"/>
        <v>0</v>
      </c>
      <c r="AV601" s="224">
        <f>IFERROR(INDEX(※編集不可※選択項目!$S$3:$S$51,MATCH(BQ601,※編集不可※選択項目!$T$3:$T$51,0)),0)</f>
        <v>0</v>
      </c>
      <c r="AW601" s="224" t="str">
        <f t="shared" si="238"/>
        <v/>
      </c>
      <c r="AX601" s="224" t="str">
        <f>IF(BR601=※編集不可※選択項目!$L$3,VLOOKUP('新規登録用（本体）'!U601,※編集不可※選択項目!$P$2:$S$13,4,TRUE),AY601)</f>
        <v/>
      </c>
      <c r="AY601" s="224" t="str">
        <f>IF(BR601=※編集不可※選択項目!$L$15,VLOOKUP('新規登録用（本体）'!U601,※編集不可※選択項目!$P$14:$S$25,4,TRUE),AZ601)</f>
        <v/>
      </c>
      <c r="AZ601" s="224" t="str">
        <f>IF(BR601=※編集不可※選択項目!$L$27,VLOOKUP('新規登録用（本体）'!U601,※編集不可※選択項目!$P$26:$S$41,4,TRUE),BA601)</f>
        <v/>
      </c>
      <c r="BA601" s="224" t="str">
        <f>IF(BR601=※編集不可※選択項目!$L$43,VLOOKUP('新規登録用（本体）'!U601,※編集不可※選択項目!$P$42:$S$46,4,TRUE),BB601)</f>
        <v/>
      </c>
      <c r="BB601" s="224" t="str">
        <f>IF(BR601=※編集不可※選択項目!$L$48,VLOOKUP('新規登録用（本体）'!U601,※編集不可※選択項目!$P$47:$S$51,4,TRUE),"")</f>
        <v/>
      </c>
      <c r="BC601" s="225">
        <f>IFERROR(VLOOKUP(Y601&amp;G601&amp;H601,※編集不可※選択項目!X:Y,2,FALSE),0)</f>
        <v>0</v>
      </c>
      <c r="BD601" s="225">
        <f t="shared" si="232"/>
        <v>0</v>
      </c>
      <c r="BE601" s="225"/>
      <c r="BF601" s="225"/>
      <c r="BG601" s="225"/>
      <c r="BH601" s="225" t="str">
        <f t="shared" si="239"/>
        <v/>
      </c>
      <c r="BI601" s="226">
        <f t="shared" si="240"/>
        <v>0</v>
      </c>
      <c r="BJ601" s="226">
        <f t="shared" si="241"/>
        <v>0</v>
      </c>
      <c r="BK601" s="262">
        <f t="shared" si="235"/>
        <v>0</v>
      </c>
      <c r="BL601" s="226">
        <f t="shared" si="224"/>
        <v>0</v>
      </c>
      <c r="BM601" s="226" t="str">
        <f t="shared" si="242"/>
        <v/>
      </c>
      <c r="BN601" s="227">
        <f t="shared" si="243"/>
        <v>0</v>
      </c>
      <c r="BO601" s="227">
        <f t="shared" si="225"/>
        <v>0</v>
      </c>
      <c r="BP601" s="208" t="str">
        <f t="shared" si="226"/>
        <v>＜従来枠＞0 ＜トップ性能枠＞0</v>
      </c>
      <c r="BQ601" s="208" t="str">
        <f>'新規登録用（本体）'!G601&amp;'新規登録用（本体）'!H601&amp;'新規登録用（本体）'!I601</f>
        <v/>
      </c>
      <c r="BR601" s="126" t="str">
        <f t="shared" si="244"/>
        <v/>
      </c>
      <c r="BS601" s="208" t="str">
        <f t="shared" si="245"/>
        <v/>
      </c>
      <c r="BT601" s="227">
        <f t="shared" si="233"/>
        <v>0</v>
      </c>
    </row>
    <row r="602" spans="1:72" s="208" customFormat="1" ht="25.35" customHeight="1" x14ac:dyDescent="0.2">
      <c r="A602" s="210">
        <f t="shared" si="227"/>
        <v>591</v>
      </c>
      <c r="B602" s="171" t="str">
        <f t="shared" si="223"/>
        <v/>
      </c>
      <c r="C602" s="44"/>
      <c r="D602" s="17" t="str">
        <f t="shared" si="228"/>
        <v/>
      </c>
      <c r="E602" s="17" t="str">
        <f t="shared" si="229"/>
        <v/>
      </c>
      <c r="F602" s="97"/>
      <c r="G602" s="16"/>
      <c r="H602" s="15"/>
      <c r="I602" s="17" t="str">
        <f>IF(OR(G602="",H602="",U602=""),"",IFERROR(VLOOKUP(G602&amp;H602&amp;U602,※編集不可※選択項目!$M$3:$R$51,5,FALSE),"該当なし"))</f>
        <v/>
      </c>
      <c r="J602" s="97"/>
      <c r="K602" s="15"/>
      <c r="L602" s="248"/>
      <c r="M602" s="15"/>
      <c r="N602" s="97"/>
      <c r="O602" s="97"/>
      <c r="P602" s="97"/>
      <c r="Q602" s="97"/>
      <c r="R602" s="97"/>
      <c r="S602" s="18" t="str">
        <f t="shared" si="236"/>
        <v/>
      </c>
      <c r="T602" s="15"/>
      <c r="U602" s="15"/>
      <c r="V602" s="15"/>
      <c r="W602" s="15"/>
      <c r="X602" s="15"/>
      <c r="Y602" s="15"/>
      <c r="Z602" s="16"/>
      <c r="AA602" s="16"/>
      <c r="AB602" s="101" t="str">
        <f>IF($C602&lt;&gt;"",※編集不可※選択項目!$J$2,"")</f>
        <v/>
      </c>
      <c r="AC602" s="23"/>
      <c r="AD602" s="97"/>
      <c r="AE602" s="99"/>
      <c r="AF602" s="201" t="str">
        <f t="shared" si="234"/>
        <v>-</v>
      </c>
      <c r="AG602" s="219"/>
      <c r="AH602" s="220"/>
      <c r="AI602" s="121" t="str">
        <f t="shared" si="230"/>
        <v/>
      </c>
      <c r="AJ602" s="221"/>
      <c r="AK602" s="222"/>
      <c r="AL602" s="223"/>
      <c r="AM602" s="224">
        <f>IFERROR(INDEX(※編集不可※選択項目!$R$3:$R$51,MATCH(BQ602,※編集不可※選択項目!$T$3:$T$51,0)),0)</f>
        <v>0</v>
      </c>
      <c r="AN602" s="224" t="str">
        <f t="shared" si="237"/>
        <v/>
      </c>
      <c r="AO602" s="224" t="str">
        <f>IF(BR602=※編集不可※選択項目!$L$3,VLOOKUP('新規登録用（本体）'!U602,※編集不可※選択項目!$P$2:$R$13,3,TRUE),AP602)</f>
        <v/>
      </c>
      <c r="AP602" s="224" t="str">
        <f>IF(BR602=※編集不可※選択項目!$L$15,VLOOKUP('新規登録用（本体）'!U602,※編集不可※選択項目!$P$14:$R$25,3,TRUE),AQ602)</f>
        <v/>
      </c>
      <c r="AQ602" s="224" t="str">
        <f>IF(BR602=※編集不可※選択項目!$L$27,VLOOKUP('新規登録用（本体）'!U602,※編集不可※選択項目!$P$26:$R$41,3,TRUE),AR602)</f>
        <v/>
      </c>
      <c r="AR602" s="224" t="str">
        <f>IF(BR602=※編集不可※選択項目!$L$43,VLOOKUP('新規登録用（本体）'!U602,※編集不可※選択項目!$P$42:$R$46,3,TRUE),AS602)</f>
        <v/>
      </c>
      <c r="AS602" s="224" t="str">
        <f>IF(BR602=※編集不可※選択項目!$L$48,VLOOKUP('新規登録用（本体）'!U602,※編集不可※選択項目!$P$47:$R$51,3,TRUE),"")</f>
        <v/>
      </c>
      <c r="AT602" s="225">
        <f>IFERROR(VLOOKUP(Y602&amp;G602&amp;H602,※編集不可※選択項目!X:Y,2,FALSE),0)</f>
        <v>0</v>
      </c>
      <c r="AU602" s="224">
        <f t="shared" si="231"/>
        <v>0</v>
      </c>
      <c r="AV602" s="224">
        <f>IFERROR(INDEX(※編集不可※選択項目!$S$3:$S$51,MATCH(BQ602,※編集不可※選択項目!$T$3:$T$51,0)),0)</f>
        <v>0</v>
      </c>
      <c r="AW602" s="224" t="str">
        <f t="shared" si="238"/>
        <v/>
      </c>
      <c r="AX602" s="224" t="str">
        <f>IF(BR602=※編集不可※選択項目!$L$3,VLOOKUP('新規登録用（本体）'!U602,※編集不可※選択項目!$P$2:$S$13,4,TRUE),AY602)</f>
        <v/>
      </c>
      <c r="AY602" s="224" t="str">
        <f>IF(BR602=※編集不可※選択項目!$L$15,VLOOKUP('新規登録用（本体）'!U602,※編集不可※選択項目!$P$14:$S$25,4,TRUE),AZ602)</f>
        <v/>
      </c>
      <c r="AZ602" s="224" t="str">
        <f>IF(BR602=※編集不可※選択項目!$L$27,VLOOKUP('新規登録用（本体）'!U602,※編集不可※選択項目!$P$26:$S$41,4,TRUE),BA602)</f>
        <v/>
      </c>
      <c r="BA602" s="224" t="str">
        <f>IF(BR602=※編集不可※選択項目!$L$43,VLOOKUP('新規登録用（本体）'!U602,※編集不可※選択項目!$P$42:$S$46,4,TRUE),BB602)</f>
        <v/>
      </c>
      <c r="BB602" s="224" t="str">
        <f>IF(BR602=※編集不可※選択項目!$L$48,VLOOKUP('新規登録用（本体）'!U602,※編集不可※選択項目!$P$47:$S$51,4,TRUE),"")</f>
        <v/>
      </c>
      <c r="BC602" s="225">
        <f>IFERROR(VLOOKUP(Y602&amp;G602&amp;H602,※編集不可※選択項目!X:Y,2,FALSE),0)</f>
        <v>0</v>
      </c>
      <c r="BD602" s="225">
        <f t="shared" si="232"/>
        <v>0</v>
      </c>
      <c r="BE602" s="225"/>
      <c r="BF602" s="225"/>
      <c r="BG602" s="225"/>
      <c r="BH602" s="225" t="str">
        <f t="shared" si="239"/>
        <v/>
      </c>
      <c r="BI602" s="226">
        <f t="shared" si="240"/>
        <v>0</v>
      </c>
      <c r="BJ602" s="226">
        <f t="shared" si="241"/>
        <v>0</v>
      </c>
      <c r="BK602" s="262">
        <f t="shared" si="235"/>
        <v>0</v>
      </c>
      <c r="BL602" s="226">
        <f t="shared" si="224"/>
        <v>0</v>
      </c>
      <c r="BM602" s="226" t="str">
        <f t="shared" si="242"/>
        <v/>
      </c>
      <c r="BN602" s="227">
        <f t="shared" si="243"/>
        <v>0</v>
      </c>
      <c r="BO602" s="227">
        <f t="shared" si="225"/>
        <v>0</v>
      </c>
      <c r="BP602" s="208" t="str">
        <f t="shared" si="226"/>
        <v>＜従来枠＞0 ＜トップ性能枠＞0</v>
      </c>
      <c r="BQ602" s="208" t="str">
        <f>'新規登録用（本体）'!G602&amp;'新規登録用（本体）'!H602&amp;'新規登録用（本体）'!I602</f>
        <v/>
      </c>
      <c r="BR602" s="126" t="str">
        <f t="shared" si="244"/>
        <v/>
      </c>
      <c r="BS602" s="208" t="str">
        <f t="shared" si="245"/>
        <v/>
      </c>
      <c r="BT602" s="227">
        <f t="shared" si="233"/>
        <v>0</v>
      </c>
    </row>
    <row r="603" spans="1:72" s="208" customFormat="1" ht="25.35" customHeight="1" x14ac:dyDescent="0.2">
      <c r="A603" s="210">
        <f t="shared" si="227"/>
        <v>592</v>
      </c>
      <c r="B603" s="171" t="str">
        <f t="shared" si="223"/>
        <v/>
      </c>
      <c r="C603" s="44"/>
      <c r="D603" s="17" t="str">
        <f t="shared" si="228"/>
        <v/>
      </c>
      <c r="E603" s="17" t="str">
        <f t="shared" si="229"/>
        <v/>
      </c>
      <c r="F603" s="97"/>
      <c r="G603" s="16"/>
      <c r="H603" s="15"/>
      <c r="I603" s="17" t="str">
        <f>IF(OR(G603="",H603="",U603=""),"",IFERROR(VLOOKUP(G603&amp;H603&amp;U603,※編集不可※選択項目!$M$3:$R$51,5,FALSE),"該当なし"))</f>
        <v/>
      </c>
      <c r="J603" s="97"/>
      <c r="K603" s="15"/>
      <c r="L603" s="248"/>
      <c r="M603" s="15"/>
      <c r="N603" s="97"/>
      <c r="O603" s="97"/>
      <c r="P603" s="97"/>
      <c r="Q603" s="97"/>
      <c r="R603" s="97"/>
      <c r="S603" s="18" t="str">
        <f t="shared" si="236"/>
        <v/>
      </c>
      <c r="T603" s="15"/>
      <c r="U603" s="15"/>
      <c r="V603" s="15"/>
      <c r="W603" s="15"/>
      <c r="X603" s="15"/>
      <c r="Y603" s="15"/>
      <c r="Z603" s="16"/>
      <c r="AA603" s="16"/>
      <c r="AB603" s="101" t="str">
        <f>IF($C603&lt;&gt;"",※編集不可※選択項目!$J$2,"")</f>
        <v/>
      </c>
      <c r="AC603" s="23"/>
      <c r="AD603" s="97"/>
      <c r="AE603" s="99"/>
      <c r="AF603" s="201" t="str">
        <f t="shared" si="234"/>
        <v>-</v>
      </c>
      <c r="AG603" s="219"/>
      <c r="AH603" s="220"/>
      <c r="AI603" s="121" t="str">
        <f t="shared" si="230"/>
        <v/>
      </c>
      <c r="AJ603" s="221"/>
      <c r="AK603" s="222"/>
      <c r="AL603" s="223"/>
      <c r="AM603" s="224">
        <f>IFERROR(INDEX(※編集不可※選択項目!$R$3:$R$51,MATCH(BQ603,※編集不可※選択項目!$T$3:$T$51,0)),0)</f>
        <v>0</v>
      </c>
      <c r="AN603" s="224" t="str">
        <f t="shared" si="237"/>
        <v/>
      </c>
      <c r="AO603" s="224" t="str">
        <f>IF(BR603=※編集不可※選択項目!$L$3,VLOOKUP('新規登録用（本体）'!U603,※編集不可※選択項目!$P$2:$R$13,3,TRUE),AP603)</f>
        <v/>
      </c>
      <c r="AP603" s="224" t="str">
        <f>IF(BR603=※編集不可※選択項目!$L$15,VLOOKUP('新規登録用（本体）'!U603,※編集不可※選択項目!$P$14:$R$25,3,TRUE),AQ603)</f>
        <v/>
      </c>
      <c r="AQ603" s="224" t="str">
        <f>IF(BR603=※編集不可※選択項目!$L$27,VLOOKUP('新規登録用（本体）'!U603,※編集不可※選択項目!$P$26:$R$41,3,TRUE),AR603)</f>
        <v/>
      </c>
      <c r="AR603" s="224" t="str">
        <f>IF(BR603=※編集不可※選択項目!$L$43,VLOOKUP('新規登録用（本体）'!U603,※編集不可※選択項目!$P$42:$R$46,3,TRUE),AS603)</f>
        <v/>
      </c>
      <c r="AS603" s="224" t="str">
        <f>IF(BR603=※編集不可※選択項目!$L$48,VLOOKUP('新規登録用（本体）'!U603,※編集不可※選択項目!$P$47:$R$51,3,TRUE),"")</f>
        <v/>
      </c>
      <c r="AT603" s="225">
        <f>IFERROR(VLOOKUP(Y603&amp;G603&amp;H603,※編集不可※選択項目!X:Y,2,FALSE),0)</f>
        <v>0</v>
      </c>
      <c r="AU603" s="224">
        <f t="shared" si="231"/>
        <v>0</v>
      </c>
      <c r="AV603" s="224">
        <f>IFERROR(INDEX(※編集不可※選択項目!$S$3:$S$51,MATCH(BQ603,※編集不可※選択項目!$T$3:$T$51,0)),0)</f>
        <v>0</v>
      </c>
      <c r="AW603" s="224" t="str">
        <f t="shared" si="238"/>
        <v/>
      </c>
      <c r="AX603" s="224" t="str">
        <f>IF(BR603=※編集不可※選択項目!$L$3,VLOOKUP('新規登録用（本体）'!U603,※編集不可※選択項目!$P$2:$S$13,4,TRUE),AY603)</f>
        <v/>
      </c>
      <c r="AY603" s="224" t="str">
        <f>IF(BR603=※編集不可※選択項目!$L$15,VLOOKUP('新規登録用（本体）'!U603,※編集不可※選択項目!$P$14:$S$25,4,TRUE),AZ603)</f>
        <v/>
      </c>
      <c r="AZ603" s="224" t="str">
        <f>IF(BR603=※編集不可※選択項目!$L$27,VLOOKUP('新規登録用（本体）'!U603,※編集不可※選択項目!$P$26:$S$41,4,TRUE),BA603)</f>
        <v/>
      </c>
      <c r="BA603" s="224" t="str">
        <f>IF(BR603=※編集不可※選択項目!$L$43,VLOOKUP('新規登録用（本体）'!U603,※編集不可※選択項目!$P$42:$S$46,4,TRUE),BB603)</f>
        <v/>
      </c>
      <c r="BB603" s="224" t="str">
        <f>IF(BR603=※編集不可※選択項目!$L$48,VLOOKUP('新規登録用（本体）'!U603,※編集不可※選択項目!$P$47:$S$51,4,TRUE),"")</f>
        <v/>
      </c>
      <c r="BC603" s="225">
        <f>IFERROR(VLOOKUP(Y603&amp;G603&amp;H603,※編集不可※選択項目!X:Y,2,FALSE),0)</f>
        <v>0</v>
      </c>
      <c r="BD603" s="225">
        <f t="shared" si="232"/>
        <v>0</v>
      </c>
      <c r="BE603" s="225"/>
      <c r="BF603" s="225"/>
      <c r="BG603" s="225"/>
      <c r="BH603" s="225" t="str">
        <f t="shared" si="239"/>
        <v/>
      </c>
      <c r="BI603" s="226">
        <f t="shared" si="240"/>
        <v>0</v>
      </c>
      <c r="BJ603" s="226">
        <f t="shared" si="241"/>
        <v>0</v>
      </c>
      <c r="BK603" s="262">
        <f t="shared" si="235"/>
        <v>0</v>
      </c>
      <c r="BL603" s="226">
        <f t="shared" si="224"/>
        <v>0</v>
      </c>
      <c r="BM603" s="226" t="str">
        <f t="shared" si="242"/>
        <v/>
      </c>
      <c r="BN603" s="227">
        <f t="shared" si="243"/>
        <v>0</v>
      </c>
      <c r="BO603" s="227">
        <f t="shared" si="225"/>
        <v>0</v>
      </c>
      <c r="BP603" s="208" t="str">
        <f t="shared" si="226"/>
        <v>＜従来枠＞0 ＜トップ性能枠＞0</v>
      </c>
      <c r="BQ603" s="208" t="str">
        <f>'新規登録用（本体）'!G603&amp;'新規登録用（本体）'!H603&amp;'新規登録用（本体）'!I603</f>
        <v/>
      </c>
      <c r="BR603" s="126" t="str">
        <f t="shared" si="244"/>
        <v/>
      </c>
      <c r="BS603" s="208" t="str">
        <f t="shared" si="245"/>
        <v/>
      </c>
      <c r="BT603" s="227">
        <f t="shared" si="233"/>
        <v>0</v>
      </c>
    </row>
    <row r="604" spans="1:72" s="208" customFormat="1" ht="25.35" customHeight="1" x14ac:dyDescent="0.2">
      <c r="A604" s="210">
        <f t="shared" si="227"/>
        <v>593</v>
      </c>
      <c r="B604" s="171" t="str">
        <f t="shared" si="223"/>
        <v/>
      </c>
      <c r="C604" s="44"/>
      <c r="D604" s="17" t="str">
        <f t="shared" si="228"/>
        <v/>
      </c>
      <c r="E604" s="17" t="str">
        <f t="shared" si="229"/>
        <v/>
      </c>
      <c r="F604" s="97"/>
      <c r="G604" s="16"/>
      <c r="H604" s="15"/>
      <c r="I604" s="17" t="str">
        <f>IF(OR(G604="",H604="",U604=""),"",IFERROR(VLOOKUP(G604&amp;H604&amp;U604,※編集不可※選択項目!$M$3:$R$51,5,FALSE),"該当なし"))</f>
        <v/>
      </c>
      <c r="J604" s="97"/>
      <c r="K604" s="15"/>
      <c r="L604" s="248"/>
      <c r="M604" s="15"/>
      <c r="N604" s="97"/>
      <c r="O604" s="97"/>
      <c r="P604" s="97"/>
      <c r="Q604" s="97"/>
      <c r="R604" s="97"/>
      <c r="S604" s="18" t="str">
        <f t="shared" si="236"/>
        <v/>
      </c>
      <c r="T604" s="15"/>
      <c r="U604" s="15"/>
      <c r="V604" s="15"/>
      <c r="W604" s="15"/>
      <c r="X604" s="15"/>
      <c r="Y604" s="15"/>
      <c r="Z604" s="16"/>
      <c r="AA604" s="16"/>
      <c r="AB604" s="101" t="str">
        <f>IF($C604&lt;&gt;"",※編集不可※選択項目!$J$2,"")</f>
        <v/>
      </c>
      <c r="AC604" s="23"/>
      <c r="AD604" s="97"/>
      <c r="AE604" s="99"/>
      <c r="AF604" s="201" t="str">
        <f t="shared" si="234"/>
        <v>-</v>
      </c>
      <c r="AG604" s="219"/>
      <c r="AH604" s="220"/>
      <c r="AI604" s="121" t="str">
        <f t="shared" si="230"/>
        <v/>
      </c>
      <c r="AJ604" s="221"/>
      <c r="AK604" s="222"/>
      <c r="AL604" s="223"/>
      <c r="AM604" s="224">
        <f>IFERROR(INDEX(※編集不可※選択項目!$R$3:$R$51,MATCH(BQ604,※編集不可※選択項目!$T$3:$T$51,0)),0)</f>
        <v>0</v>
      </c>
      <c r="AN604" s="224" t="str">
        <f t="shared" si="237"/>
        <v/>
      </c>
      <c r="AO604" s="224" t="str">
        <f>IF(BR604=※編集不可※選択項目!$L$3,VLOOKUP('新規登録用（本体）'!U604,※編集不可※選択項目!$P$2:$R$13,3,TRUE),AP604)</f>
        <v/>
      </c>
      <c r="AP604" s="224" t="str">
        <f>IF(BR604=※編集不可※選択項目!$L$15,VLOOKUP('新規登録用（本体）'!U604,※編集不可※選択項目!$P$14:$R$25,3,TRUE),AQ604)</f>
        <v/>
      </c>
      <c r="AQ604" s="224" t="str">
        <f>IF(BR604=※編集不可※選択項目!$L$27,VLOOKUP('新規登録用（本体）'!U604,※編集不可※選択項目!$P$26:$R$41,3,TRUE),AR604)</f>
        <v/>
      </c>
      <c r="AR604" s="224" t="str">
        <f>IF(BR604=※編集不可※選択項目!$L$43,VLOOKUP('新規登録用（本体）'!U604,※編集不可※選択項目!$P$42:$R$46,3,TRUE),AS604)</f>
        <v/>
      </c>
      <c r="AS604" s="224" t="str">
        <f>IF(BR604=※編集不可※選択項目!$L$48,VLOOKUP('新規登録用（本体）'!U604,※編集不可※選択項目!$P$47:$R$51,3,TRUE),"")</f>
        <v/>
      </c>
      <c r="AT604" s="225">
        <f>IFERROR(VLOOKUP(Y604&amp;G604&amp;H604,※編集不可※選択項目!X:Y,2,FALSE),0)</f>
        <v>0</v>
      </c>
      <c r="AU604" s="224">
        <f t="shared" si="231"/>
        <v>0</v>
      </c>
      <c r="AV604" s="224">
        <f>IFERROR(INDEX(※編集不可※選択項目!$S$3:$S$51,MATCH(BQ604,※編集不可※選択項目!$T$3:$T$51,0)),0)</f>
        <v>0</v>
      </c>
      <c r="AW604" s="224" t="str">
        <f t="shared" si="238"/>
        <v/>
      </c>
      <c r="AX604" s="224" t="str">
        <f>IF(BR604=※編集不可※選択項目!$L$3,VLOOKUP('新規登録用（本体）'!U604,※編集不可※選択項目!$P$2:$S$13,4,TRUE),AY604)</f>
        <v/>
      </c>
      <c r="AY604" s="224" t="str">
        <f>IF(BR604=※編集不可※選択項目!$L$15,VLOOKUP('新規登録用（本体）'!U604,※編集不可※選択項目!$P$14:$S$25,4,TRUE),AZ604)</f>
        <v/>
      </c>
      <c r="AZ604" s="224" t="str">
        <f>IF(BR604=※編集不可※選択項目!$L$27,VLOOKUP('新規登録用（本体）'!U604,※編集不可※選択項目!$P$26:$S$41,4,TRUE),BA604)</f>
        <v/>
      </c>
      <c r="BA604" s="224" t="str">
        <f>IF(BR604=※編集不可※選択項目!$L$43,VLOOKUP('新規登録用（本体）'!U604,※編集不可※選択項目!$P$42:$S$46,4,TRUE),BB604)</f>
        <v/>
      </c>
      <c r="BB604" s="224" t="str">
        <f>IF(BR604=※編集不可※選択項目!$L$48,VLOOKUP('新規登録用（本体）'!U604,※編集不可※選択項目!$P$47:$S$51,4,TRUE),"")</f>
        <v/>
      </c>
      <c r="BC604" s="225">
        <f>IFERROR(VLOOKUP(Y604&amp;G604&amp;H604,※編集不可※選択項目!X:Y,2,FALSE),0)</f>
        <v>0</v>
      </c>
      <c r="BD604" s="225">
        <f t="shared" si="232"/>
        <v>0</v>
      </c>
      <c r="BE604" s="225"/>
      <c r="BF604" s="225"/>
      <c r="BG604" s="225"/>
      <c r="BH604" s="225" t="str">
        <f t="shared" si="239"/>
        <v/>
      </c>
      <c r="BI604" s="226">
        <f t="shared" si="240"/>
        <v>0</v>
      </c>
      <c r="BJ604" s="226">
        <f t="shared" si="241"/>
        <v>0</v>
      </c>
      <c r="BK604" s="262">
        <f t="shared" si="235"/>
        <v>0</v>
      </c>
      <c r="BL604" s="226">
        <f t="shared" si="224"/>
        <v>0</v>
      </c>
      <c r="BM604" s="226" t="str">
        <f t="shared" si="242"/>
        <v/>
      </c>
      <c r="BN604" s="227">
        <f t="shared" si="243"/>
        <v>0</v>
      </c>
      <c r="BO604" s="227">
        <f t="shared" si="225"/>
        <v>0</v>
      </c>
      <c r="BP604" s="208" t="str">
        <f t="shared" si="226"/>
        <v>＜従来枠＞0 ＜トップ性能枠＞0</v>
      </c>
      <c r="BQ604" s="208" t="str">
        <f>'新規登録用（本体）'!G604&amp;'新規登録用（本体）'!H604&amp;'新規登録用（本体）'!I604</f>
        <v/>
      </c>
      <c r="BR604" s="126" t="str">
        <f t="shared" si="244"/>
        <v/>
      </c>
      <c r="BS604" s="208" t="str">
        <f t="shared" si="245"/>
        <v/>
      </c>
      <c r="BT604" s="227">
        <f t="shared" si="233"/>
        <v>0</v>
      </c>
    </row>
    <row r="605" spans="1:72" s="208" customFormat="1" ht="25.35" customHeight="1" x14ac:dyDescent="0.2">
      <c r="A605" s="210">
        <f t="shared" si="227"/>
        <v>594</v>
      </c>
      <c r="B605" s="171" t="str">
        <f t="shared" si="223"/>
        <v/>
      </c>
      <c r="C605" s="44"/>
      <c r="D605" s="17" t="str">
        <f t="shared" si="228"/>
        <v/>
      </c>
      <c r="E605" s="17" t="str">
        <f t="shared" si="229"/>
        <v/>
      </c>
      <c r="F605" s="97"/>
      <c r="G605" s="16"/>
      <c r="H605" s="15"/>
      <c r="I605" s="17" t="str">
        <f>IF(OR(G605="",H605="",U605=""),"",IFERROR(VLOOKUP(G605&amp;H605&amp;U605,※編集不可※選択項目!$M$3:$R$51,5,FALSE),"該当なし"))</f>
        <v/>
      </c>
      <c r="J605" s="97"/>
      <c r="K605" s="15"/>
      <c r="L605" s="248"/>
      <c r="M605" s="15"/>
      <c r="N605" s="97"/>
      <c r="O605" s="97"/>
      <c r="P605" s="97"/>
      <c r="Q605" s="97"/>
      <c r="R605" s="97"/>
      <c r="S605" s="18" t="str">
        <f t="shared" si="236"/>
        <v/>
      </c>
      <c r="T605" s="15"/>
      <c r="U605" s="15"/>
      <c r="V605" s="15"/>
      <c r="W605" s="15"/>
      <c r="X605" s="15"/>
      <c r="Y605" s="15"/>
      <c r="Z605" s="16"/>
      <c r="AA605" s="16"/>
      <c r="AB605" s="101" t="str">
        <f>IF($C605&lt;&gt;"",※編集不可※選択項目!$J$2,"")</f>
        <v/>
      </c>
      <c r="AC605" s="23"/>
      <c r="AD605" s="97"/>
      <c r="AE605" s="99"/>
      <c r="AF605" s="201" t="str">
        <f t="shared" si="234"/>
        <v>-</v>
      </c>
      <c r="AG605" s="219"/>
      <c r="AH605" s="220"/>
      <c r="AI605" s="121" t="str">
        <f t="shared" si="230"/>
        <v/>
      </c>
      <c r="AJ605" s="221"/>
      <c r="AK605" s="222"/>
      <c r="AL605" s="223"/>
      <c r="AM605" s="224">
        <f>IFERROR(INDEX(※編集不可※選択項目!$R$3:$R$51,MATCH(BQ605,※編集不可※選択項目!$T$3:$T$51,0)),0)</f>
        <v>0</v>
      </c>
      <c r="AN605" s="224" t="str">
        <f t="shared" si="237"/>
        <v/>
      </c>
      <c r="AO605" s="224" t="str">
        <f>IF(BR605=※編集不可※選択項目!$L$3,VLOOKUP('新規登録用（本体）'!U605,※編集不可※選択項目!$P$2:$R$13,3,TRUE),AP605)</f>
        <v/>
      </c>
      <c r="AP605" s="224" t="str">
        <f>IF(BR605=※編集不可※選択項目!$L$15,VLOOKUP('新規登録用（本体）'!U605,※編集不可※選択項目!$P$14:$R$25,3,TRUE),AQ605)</f>
        <v/>
      </c>
      <c r="AQ605" s="224" t="str">
        <f>IF(BR605=※編集不可※選択項目!$L$27,VLOOKUP('新規登録用（本体）'!U605,※編集不可※選択項目!$P$26:$R$41,3,TRUE),AR605)</f>
        <v/>
      </c>
      <c r="AR605" s="224" t="str">
        <f>IF(BR605=※編集不可※選択項目!$L$43,VLOOKUP('新規登録用（本体）'!U605,※編集不可※選択項目!$P$42:$R$46,3,TRUE),AS605)</f>
        <v/>
      </c>
      <c r="AS605" s="224" t="str">
        <f>IF(BR605=※編集不可※選択項目!$L$48,VLOOKUP('新規登録用（本体）'!U605,※編集不可※選択項目!$P$47:$R$51,3,TRUE),"")</f>
        <v/>
      </c>
      <c r="AT605" s="225">
        <f>IFERROR(VLOOKUP(Y605&amp;G605&amp;H605,※編集不可※選択項目!X:Y,2,FALSE),0)</f>
        <v>0</v>
      </c>
      <c r="AU605" s="224">
        <f t="shared" si="231"/>
        <v>0</v>
      </c>
      <c r="AV605" s="224">
        <f>IFERROR(INDEX(※編集不可※選択項目!$S$3:$S$51,MATCH(BQ605,※編集不可※選択項目!$T$3:$T$51,0)),0)</f>
        <v>0</v>
      </c>
      <c r="AW605" s="224" t="str">
        <f t="shared" si="238"/>
        <v/>
      </c>
      <c r="AX605" s="224" t="str">
        <f>IF(BR605=※編集不可※選択項目!$L$3,VLOOKUP('新規登録用（本体）'!U605,※編集不可※選択項目!$P$2:$S$13,4,TRUE),AY605)</f>
        <v/>
      </c>
      <c r="AY605" s="224" t="str">
        <f>IF(BR605=※編集不可※選択項目!$L$15,VLOOKUP('新規登録用（本体）'!U605,※編集不可※選択項目!$P$14:$S$25,4,TRUE),AZ605)</f>
        <v/>
      </c>
      <c r="AZ605" s="224" t="str">
        <f>IF(BR605=※編集不可※選択項目!$L$27,VLOOKUP('新規登録用（本体）'!U605,※編集不可※選択項目!$P$26:$S$41,4,TRUE),BA605)</f>
        <v/>
      </c>
      <c r="BA605" s="224" t="str">
        <f>IF(BR605=※編集不可※選択項目!$L$43,VLOOKUP('新規登録用（本体）'!U605,※編集不可※選択項目!$P$42:$S$46,4,TRUE),BB605)</f>
        <v/>
      </c>
      <c r="BB605" s="224" t="str">
        <f>IF(BR605=※編集不可※選択項目!$L$48,VLOOKUP('新規登録用（本体）'!U605,※編集不可※選択項目!$P$47:$S$51,4,TRUE),"")</f>
        <v/>
      </c>
      <c r="BC605" s="225">
        <f>IFERROR(VLOOKUP(Y605&amp;G605&amp;H605,※編集不可※選択項目!X:Y,2,FALSE),0)</f>
        <v>0</v>
      </c>
      <c r="BD605" s="225">
        <f t="shared" si="232"/>
        <v>0</v>
      </c>
      <c r="BE605" s="225"/>
      <c r="BF605" s="225"/>
      <c r="BG605" s="225"/>
      <c r="BH605" s="225" t="str">
        <f t="shared" si="239"/>
        <v/>
      </c>
      <c r="BI605" s="226">
        <f t="shared" si="240"/>
        <v>0</v>
      </c>
      <c r="BJ605" s="226">
        <f t="shared" si="241"/>
        <v>0</v>
      </c>
      <c r="BK605" s="262">
        <f t="shared" si="235"/>
        <v>0</v>
      </c>
      <c r="BL605" s="226">
        <f t="shared" si="224"/>
        <v>0</v>
      </c>
      <c r="BM605" s="226" t="str">
        <f t="shared" si="242"/>
        <v/>
      </c>
      <c r="BN605" s="227">
        <f t="shared" si="243"/>
        <v>0</v>
      </c>
      <c r="BO605" s="227">
        <f t="shared" si="225"/>
        <v>0</v>
      </c>
      <c r="BP605" s="208" t="str">
        <f t="shared" si="226"/>
        <v>＜従来枠＞0 ＜トップ性能枠＞0</v>
      </c>
      <c r="BQ605" s="208" t="str">
        <f>'新規登録用（本体）'!G605&amp;'新規登録用（本体）'!H605&amp;'新規登録用（本体）'!I605</f>
        <v/>
      </c>
      <c r="BR605" s="126" t="str">
        <f t="shared" si="244"/>
        <v/>
      </c>
      <c r="BS605" s="208" t="str">
        <f t="shared" si="245"/>
        <v/>
      </c>
      <c r="BT605" s="227">
        <f t="shared" si="233"/>
        <v>0</v>
      </c>
    </row>
    <row r="606" spans="1:72" s="208" customFormat="1" ht="25.35" customHeight="1" x14ac:dyDescent="0.2">
      <c r="A606" s="210">
        <f t="shared" si="227"/>
        <v>595</v>
      </c>
      <c r="B606" s="171" t="str">
        <f t="shared" si="223"/>
        <v/>
      </c>
      <c r="C606" s="44"/>
      <c r="D606" s="17" t="str">
        <f t="shared" si="228"/>
        <v/>
      </c>
      <c r="E606" s="17" t="str">
        <f t="shared" si="229"/>
        <v/>
      </c>
      <c r="F606" s="97"/>
      <c r="G606" s="16"/>
      <c r="H606" s="15"/>
      <c r="I606" s="17" t="str">
        <f>IF(OR(G606="",H606="",U606=""),"",IFERROR(VLOOKUP(G606&amp;H606&amp;U606,※編集不可※選択項目!$M$3:$R$51,5,FALSE),"該当なし"))</f>
        <v/>
      </c>
      <c r="J606" s="97"/>
      <c r="K606" s="15"/>
      <c r="L606" s="248"/>
      <c r="M606" s="15"/>
      <c r="N606" s="97"/>
      <c r="O606" s="97"/>
      <c r="P606" s="97"/>
      <c r="Q606" s="97"/>
      <c r="R606" s="97"/>
      <c r="S606" s="18" t="str">
        <f t="shared" si="236"/>
        <v/>
      </c>
      <c r="T606" s="15"/>
      <c r="U606" s="15"/>
      <c r="V606" s="15"/>
      <c r="W606" s="15"/>
      <c r="X606" s="15"/>
      <c r="Y606" s="15"/>
      <c r="Z606" s="16"/>
      <c r="AA606" s="16"/>
      <c r="AB606" s="101" t="str">
        <f>IF($C606&lt;&gt;"",※編集不可※選択項目!$J$2,"")</f>
        <v/>
      </c>
      <c r="AC606" s="23"/>
      <c r="AD606" s="97"/>
      <c r="AE606" s="99"/>
      <c r="AF606" s="201" t="str">
        <f t="shared" si="234"/>
        <v>-</v>
      </c>
      <c r="AG606" s="219"/>
      <c r="AH606" s="220"/>
      <c r="AI606" s="121" t="str">
        <f t="shared" si="230"/>
        <v/>
      </c>
      <c r="AJ606" s="221"/>
      <c r="AK606" s="222"/>
      <c r="AL606" s="223"/>
      <c r="AM606" s="224">
        <f>IFERROR(INDEX(※編集不可※選択項目!$R$3:$R$51,MATCH(BQ606,※編集不可※選択項目!$T$3:$T$51,0)),0)</f>
        <v>0</v>
      </c>
      <c r="AN606" s="224" t="str">
        <f t="shared" si="237"/>
        <v/>
      </c>
      <c r="AO606" s="224" t="str">
        <f>IF(BR606=※編集不可※選択項目!$L$3,VLOOKUP('新規登録用（本体）'!U606,※編集不可※選択項目!$P$2:$R$13,3,TRUE),AP606)</f>
        <v/>
      </c>
      <c r="AP606" s="224" t="str">
        <f>IF(BR606=※編集不可※選択項目!$L$15,VLOOKUP('新規登録用（本体）'!U606,※編集不可※選択項目!$P$14:$R$25,3,TRUE),AQ606)</f>
        <v/>
      </c>
      <c r="AQ606" s="224" t="str">
        <f>IF(BR606=※編集不可※選択項目!$L$27,VLOOKUP('新規登録用（本体）'!U606,※編集不可※選択項目!$P$26:$R$41,3,TRUE),AR606)</f>
        <v/>
      </c>
      <c r="AR606" s="224" t="str">
        <f>IF(BR606=※編集不可※選択項目!$L$43,VLOOKUP('新規登録用（本体）'!U606,※編集不可※選択項目!$P$42:$R$46,3,TRUE),AS606)</f>
        <v/>
      </c>
      <c r="AS606" s="224" t="str">
        <f>IF(BR606=※編集不可※選択項目!$L$48,VLOOKUP('新規登録用（本体）'!U606,※編集不可※選択項目!$P$47:$R$51,3,TRUE),"")</f>
        <v/>
      </c>
      <c r="AT606" s="225">
        <f>IFERROR(VLOOKUP(Y606&amp;G606&amp;H606,※編集不可※選択項目!X:Y,2,FALSE),0)</f>
        <v>0</v>
      </c>
      <c r="AU606" s="224">
        <f t="shared" si="231"/>
        <v>0</v>
      </c>
      <c r="AV606" s="224">
        <f>IFERROR(INDEX(※編集不可※選択項目!$S$3:$S$51,MATCH(BQ606,※編集不可※選択項目!$T$3:$T$51,0)),0)</f>
        <v>0</v>
      </c>
      <c r="AW606" s="224" t="str">
        <f t="shared" si="238"/>
        <v/>
      </c>
      <c r="AX606" s="224" t="str">
        <f>IF(BR606=※編集不可※選択項目!$L$3,VLOOKUP('新規登録用（本体）'!U606,※編集不可※選択項目!$P$2:$S$13,4,TRUE),AY606)</f>
        <v/>
      </c>
      <c r="AY606" s="224" t="str">
        <f>IF(BR606=※編集不可※選択項目!$L$15,VLOOKUP('新規登録用（本体）'!U606,※編集不可※選択項目!$P$14:$S$25,4,TRUE),AZ606)</f>
        <v/>
      </c>
      <c r="AZ606" s="224" t="str">
        <f>IF(BR606=※編集不可※選択項目!$L$27,VLOOKUP('新規登録用（本体）'!U606,※編集不可※選択項目!$P$26:$S$41,4,TRUE),BA606)</f>
        <v/>
      </c>
      <c r="BA606" s="224" t="str">
        <f>IF(BR606=※編集不可※選択項目!$L$43,VLOOKUP('新規登録用（本体）'!U606,※編集不可※選択項目!$P$42:$S$46,4,TRUE),BB606)</f>
        <v/>
      </c>
      <c r="BB606" s="224" t="str">
        <f>IF(BR606=※編集不可※選択項目!$L$48,VLOOKUP('新規登録用（本体）'!U606,※編集不可※選択項目!$P$47:$S$51,4,TRUE),"")</f>
        <v/>
      </c>
      <c r="BC606" s="225">
        <f>IFERROR(VLOOKUP(Y606&amp;G606&amp;H606,※編集不可※選択項目!X:Y,2,FALSE),0)</f>
        <v>0</v>
      </c>
      <c r="BD606" s="225">
        <f t="shared" si="232"/>
        <v>0</v>
      </c>
      <c r="BE606" s="225"/>
      <c r="BF606" s="225"/>
      <c r="BG606" s="225"/>
      <c r="BH606" s="225" t="str">
        <f t="shared" si="239"/>
        <v/>
      </c>
      <c r="BI606" s="226">
        <f t="shared" si="240"/>
        <v>0</v>
      </c>
      <c r="BJ606" s="226">
        <f t="shared" si="241"/>
        <v>0</v>
      </c>
      <c r="BK606" s="262">
        <f t="shared" si="235"/>
        <v>0</v>
      </c>
      <c r="BL606" s="226">
        <f t="shared" si="224"/>
        <v>0</v>
      </c>
      <c r="BM606" s="226" t="str">
        <f t="shared" si="242"/>
        <v/>
      </c>
      <c r="BN606" s="227">
        <f t="shared" si="243"/>
        <v>0</v>
      </c>
      <c r="BO606" s="227">
        <f t="shared" si="225"/>
        <v>0</v>
      </c>
      <c r="BP606" s="208" t="str">
        <f t="shared" si="226"/>
        <v>＜従来枠＞0 ＜トップ性能枠＞0</v>
      </c>
      <c r="BQ606" s="208" t="str">
        <f>'新規登録用（本体）'!G606&amp;'新規登録用（本体）'!H606&amp;'新規登録用（本体）'!I606</f>
        <v/>
      </c>
      <c r="BR606" s="126" t="str">
        <f t="shared" si="244"/>
        <v/>
      </c>
      <c r="BS606" s="208" t="str">
        <f t="shared" si="245"/>
        <v/>
      </c>
      <c r="BT606" s="227">
        <f t="shared" si="233"/>
        <v>0</v>
      </c>
    </row>
    <row r="607" spans="1:72" s="208" customFormat="1" ht="25.35" customHeight="1" x14ac:dyDescent="0.2">
      <c r="A607" s="210">
        <f t="shared" si="227"/>
        <v>596</v>
      </c>
      <c r="B607" s="171" t="str">
        <f t="shared" si="223"/>
        <v/>
      </c>
      <c r="C607" s="44"/>
      <c r="D607" s="17" t="str">
        <f t="shared" si="228"/>
        <v/>
      </c>
      <c r="E607" s="17" t="str">
        <f t="shared" si="229"/>
        <v/>
      </c>
      <c r="F607" s="97"/>
      <c r="G607" s="16"/>
      <c r="H607" s="15"/>
      <c r="I607" s="17" t="str">
        <f>IF(OR(G607="",H607="",U607=""),"",IFERROR(VLOOKUP(G607&amp;H607&amp;U607,※編集不可※選択項目!$M$3:$R$51,5,FALSE),"該当なし"))</f>
        <v/>
      </c>
      <c r="J607" s="97"/>
      <c r="K607" s="15"/>
      <c r="L607" s="248"/>
      <c r="M607" s="15"/>
      <c r="N607" s="97"/>
      <c r="O607" s="97"/>
      <c r="P607" s="97"/>
      <c r="Q607" s="97"/>
      <c r="R607" s="97"/>
      <c r="S607" s="18" t="str">
        <f t="shared" si="236"/>
        <v/>
      </c>
      <c r="T607" s="15"/>
      <c r="U607" s="15"/>
      <c r="V607" s="15"/>
      <c r="W607" s="15"/>
      <c r="X607" s="15"/>
      <c r="Y607" s="15"/>
      <c r="Z607" s="16"/>
      <c r="AA607" s="16"/>
      <c r="AB607" s="101" t="str">
        <f>IF($C607&lt;&gt;"",※編集不可※選択項目!$J$2,"")</f>
        <v/>
      </c>
      <c r="AC607" s="23"/>
      <c r="AD607" s="97"/>
      <c r="AE607" s="99"/>
      <c r="AF607" s="201" t="str">
        <f t="shared" si="234"/>
        <v>-</v>
      </c>
      <c r="AG607" s="219"/>
      <c r="AH607" s="220"/>
      <c r="AI607" s="121" t="str">
        <f t="shared" si="230"/>
        <v/>
      </c>
      <c r="AJ607" s="221"/>
      <c r="AK607" s="222"/>
      <c r="AL607" s="223"/>
      <c r="AM607" s="224">
        <f>IFERROR(INDEX(※編集不可※選択項目!$R$3:$R$51,MATCH(BQ607,※編集不可※選択項目!$T$3:$T$51,0)),0)</f>
        <v>0</v>
      </c>
      <c r="AN607" s="224" t="str">
        <f t="shared" si="237"/>
        <v/>
      </c>
      <c r="AO607" s="224" t="str">
        <f>IF(BR607=※編集不可※選択項目!$L$3,VLOOKUP('新規登録用（本体）'!U607,※編集不可※選択項目!$P$2:$R$13,3,TRUE),AP607)</f>
        <v/>
      </c>
      <c r="AP607" s="224" t="str">
        <f>IF(BR607=※編集不可※選択項目!$L$15,VLOOKUP('新規登録用（本体）'!U607,※編集不可※選択項目!$P$14:$R$25,3,TRUE),AQ607)</f>
        <v/>
      </c>
      <c r="AQ607" s="224" t="str">
        <f>IF(BR607=※編集不可※選択項目!$L$27,VLOOKUP('新規登録用（本体）'!U607,※編集不可※選択項目!$P$26:$R$41,3,TRUE),AR607)</f>
        <v/>
      </c>
      <c r="AR607" s="224" t="str">
        <f>IF(BR607=※編集不可※選択項目!$L$43,VLOOKUP('新規登録用（本体）'!U607,※編集不可※選択項目!$P$42:$R$46,3,TRUE),AS607)</f>
        <v/>
      </c>
      <c r="AS607" s="224" t="str">
        <f>IF(BR607=※編集不可※選択項目!$L$48,VLOOKUP('新規登録用（本体）'!U607,※編集不可※選択項目!$P$47:$R$51,3,TRUE),"")</f>
        <v/>
      </c>
      <c r="AT607" s="225">
        <f>IFERROR(VLOOKUP(Y607&amp;G607&amp;H607,※編集不可※選択項目!X:Y,2,FALSE),0)</f>
        <v>0</v>
      </c>
      <c r="AU607" s="224">
        <f t="shared" si="231"/>
        <v>0</v>
      </c>
      <c r="AV607" s="224">
        <f>IFERROR(INDEX(※編集不可※選択項目!$S$3:$S$51,MATCH(BQ607,※編集不可※選択項目!$T$3:$T$51,0)),0)</f>
        <v>0</v>
      </c>
      <c r="AW607" s="224" t="str">
        <f t="shared" si="238"/>
        <v/>
      </c>
      <c r="AX607" s="224" t="str">
        <f>IF(BR607=※編集不可※選択項目!$L$3,VLOOKUP('新規登録用（本体）'!U607,※編集不可※選択項目!$P$2:$S$13,4,TRUE),AY607)</f>
        <v/>
      </c>
      <c r="AY607" s="224" t="str">
        <f>IF(BR607=※編集不可※選択項目!$L$15,VLOOKUP('新規登録用（本体）'!U607,※編集不可※選択項目!$P$14:$S$25,4,TRUE),AZ607)</f>
        <v/>
      </c>
      <c r="AZ607" s="224" t="str">
        <f>IF(BR607=※編集不可※選択項目!$L$27,VLOOKUP('新規登録用（本体）'!U607,※編集不可※選択項目!$P$26:$S$41,4,TRUE),BA607)</f>
        <v/>
      </c>
      <c r="BA607" s="224" t="str">
        <f>IF(BR607=※編集不可※選択項目!$L$43,VLOOKUP('新規登録用（本体）'!U607,※編集不可※選択項目!$P$42:$S$46,4,TRUE),BB607)</f>
        <v/>
      </c>
      <c r="BB607" s="224" t="str">
        <f>IF(BR607=※編集不可※選択項目!$L$48,VLOOKUP('新規登録用（本体）'!U607,※編集不可※選択項目!$P$47:$S$51,4,TRUE),"")</f>
        <v/>
      </c>
      <c r="BC607" s="225">
        <f>IFERROR(VLOOKUP(Y607&amp;G607&amp;H607,※編集不可※選択項目!X:Y,2,FALSE),0)</f>
        <v>0</v>
      </c>
      <c r="BD607" s="225">
        <f t="shared" si="232"/>
        <v>0</v>
      </c>
      <c r="BE607" s="225"/>
      <c r="BF607" s="225"/>
      <c r="BG607" s="225"/>
      <c r="BH607" s="225" t="str">
        <f t="shared" si="239"/>
        <v/>
      </c>
      <c r="BI607" s="226">
        <f t="shared" si="240"/>
        <v>0</v>
      </c>
      <c r="BJ607" s="226">
        <f t="shared" si="241"/>
        <v>0</v>
      </c>
      <c r="BK607" s="262">
        <f t="shared" si="235"/>
        <v>0</v>
      </c>
      <c r="BL607" s="226">
        <f t="shared" si="224"/>
        <v>0</v>
      </c>
      <c r="BM607" s="226" t="str">
        <f t="shared" si="242"/>
        <v/>
      </c>
      <c r="BN607" s="227">
        <f t="shared" si="243"/>
        <v>0</v>
      </c>
      <c r="BO607" s="227">
        <f t="shared" si="225"/>
        <v>0</v>
      </c>
      <c r="BP607" s="208" t="str">
        <f t="shared" si="226"/>
        <v>＜従来枠＞0 ＜トップ性能枠＞0</v>
      </c>
      <c r="BQ607" s="208" t="str">
        <f>'新規登録用（本体）'!G607&amp;'新規登録用（本体）'!H607&amp;'新規登録用（本体）'!I607</f>
        <v/>
      </c>
      <c r="BR607" s="126" t="str">
        <f t="shared" si="244"/>
        <v/>
      </c>
      <c r="BS607" s="208" t="str">
        <f t="shared" si="245"/>
        <v/>
      </c>
      <c r="BT607" s="227">
        <f t="shared" si="233"/>
        <v>0</v>
      </c>
    </row>
    <row r="608" spans="1:72" s="208" customFormat="1" ht="25.35" customHeight="1" x14ac:dyDescent="0.2">
      <c r="A608" s="210">
        <f t="shared" si="227"/>
        <v>597</v>
      </c>
      <c r="B608" s="171" t="str">
        <f t="shared" si="223"/>
        <v/>
      </c>
      <c r="C608" s="44"/>
      <c r="D608" s="17" t="str">
        <f t="shared" si="228"/>
        <v/>
      </c>
      <c r="E608" s="17" t="str">
        <f t="shared" si="229"/>
        <v/>
      </c>
      <c r="F608" s="97"/>
      <c r="G608" s="16"/>
      <c r="H608" s="15"/>
      <c r="I608" s="17" t="str">
        <f>IF(OR(G608="",H608="",U608=""),"",IFERROR(VLOOKUP(G608&amp;H608&amp;U608,※編集不可※選択項目!$M$3:$R$51,5,FALSE),"該当なし"))</f>
        <v/>
      </c>
      <c r="J608" s="97"/>
      <c r="K608" s="15"/>
      <c r="L608" s="248"/>
      <c r="M608" s="15"/>
      <c r="N608" s="97"/>
      <c r="O608" s="97"/>
      <c r="P608" s="97"/>
      <c r="Q608" s="97"/>
      <c r="R608" s="97"/>
      <c r="S608" s="18" t="str">
        <f t="shared" si="236"/>
        <v/>
      </c>
      <c r="T608" s="15"/>
      <c r="U608" s="15"/>
      <c r="V608" s="15"/>
      <c r="W608" s="15"/>
      <c r="X608" s="15"/>
      <c r="Y608" s="15"/>
      <c r="Z608" s="16"/>
      <c r="AA608" s="16"/>
      <c r="AB608" s="101" t="str">
        <f>IF($C608&lt;&gt;"",※編集不可※選択項目!$J$2,"")</f>
        <v/>
      </c>
      <c r="AC608" s="23"/>
      <c r="AD608" s="97"/>
      <c r="AE608" s="99"/>
      <c r="AF608" s="201" t="str">
        <f t="shared" si="234"/>
        <v>-</v>
      </c>
      <c r="AG608" s="219"/>
      <c r="AH608" s="220"/>
      <c r="AI608" s="121" t="str">
        <f t="shared" si="230"/>
        <v/>
      </c>
      <c r="AJ608" s="221"/>
      <c r="AK608" s="222"/>
      <c r="AL608" s="223"/>
      <c r="AM608" s="224">
        <f>IFERROR(INDEX(※編集不可※選択項目!$R$3:$R$51,MATCH(BQ608,※編集不可※選択項目!$T$3:$T$51,0)),0)</f>
        <v>0</v>
      </c>
      <c r="AN608" s="224" t="str">
        <f t="shared" si="237"/>
        <v/>
      </c>
      <c r="AO608" s="224" t="str">
        <f>IF(BR608=※編集不可※選択項目!$L$3,VLOOKUP('新規登録用（本体）'!U608,※編集不可※選択項目!$P$2:$R$13,3,TRUE),AP608)</f>
        <v/>
      </c>
      <c r="AP608" s="224" t="str">
        <f>IF(BR608=※編集不可※選択項目!$L$15,VLOOKUP('新規登録用（本体）'!U608,※編集不可※選択項目!$P$14:$R$25,3,TRUE),AQ608)</f>
        <v/>
      </c>
      <c r="AQ608" s="224" t="str">
        <f>IF(BR608=※編集不可※選択項目!$L$27,VLOOKUP('新規登録用（本体）'!U608,※編集不可※選択項目!$P$26:$R$41,3,TRUE),AR608)</f>
        <v/>
      </c>
      <c r="AR608" s="224" t="str">
        <f>IF(BR608=※編集不可※選択項目!$L$43,VLOOKUP('新規登録用（本体）'!U608,※編集不可※選択項目!$P$42:$R$46,3,TRUE),AS608)</f>
        <v/>
      </c>
      <c r="AS608" s="224" t="str">
        <f>IF(BR608=※編集不可※選択項目!$L$48,VLOOKUP('新規登録用（本体）'!U608,※編集不可※選択項目!$P$47:$R$51,3,TRUE),"")</f>
        <v/>
      </c>
      <c r="AT608" s="225">
        <f>IFERROR(VLOOKUP(Y608&amp;G608&amp;H608,※編集不可※選択項目!X:Y,2,FALSE),0)</f>
        <v>0</v>
      </c>
      <c r="AU608" s="224">
        <f t="shared" si="231"/>
        <v>0</v>
      </c>
      <c r="AV608" s="224">
        <f>IFERROR(INDEX(※編集不可※選択項目!$S$3:$S$51,MATCH(BQ608,※編集不可※選択項目!$T$3:$T$51,0)),0)</f>
        <v>0</v>
      </c>
      <c r="AW608" s="224" t="str">
        <f t="shared" si="238"/>
        <v/>
      </c>
      <c r="AX608" s="224" t="str">
        <f>IF(BR608=※編集不可※選択項目!$L$3,VLOOKUP('新規登録用（本体）'!U608,※編集不可※選択項目!$P$2:$S$13,4,TRUE),AY608)</f>
        <v/>
      </c>
      <c r="AY608" s="224" t="str">
        <f>IF(BR608=※編集不可※選択項目!$L$15,VLOOKUP('新規登録用（本体）'!U608,※編集不可※選択項目!$P$14:$S$25,4,TRUE),AZ608)</f>
        <v/>
      </c>
      <c r="AZ608" s="224" t="str">
        <f>IF(BR608=※編集不可※選択項目!$L$27,VLOOKUP('新規登録用（本体）'!U608,※編集不可※選択項目!$P$26:$S$41,4,TRUE),BA608)</f>
        <v/>
      </c>
      <c r="BA608" s="224" t="str">
        <f>IF(BR608=※編集不可※選択項目!$L$43,VLOOKUP('新規登録用（本体）'!U608,※編集不可※選択項目!$P$42:$S$46,4,TRUE),BB608)</f>
        <v/>
      </c>
      <c r="BB608" s="224" t="str">
        <f>IF(BR608=※編集不可※選択項目!$L$48,VLOOKUP('新規登録用（本体）'!U608,※編集不可※選択項目!$P$47:$S$51,4,TRUE),"")</f>
        <v/>
      </c>
      <c r="BC608" s="225">
        <f>IFERROR(VLOOKUP(Y608&amp;G608&amp;H608,※編集不可※選択項目!X:Y,2,FALSE),0)</f>
        <v>0</v>
      </c>
      <c r="BD608" s="225">
        <f t="shared" si="232"/>
        <v>0</v>
      </c>
      <c r="BE608" s="225"/>
      <c r="BF608" s="225"/>
      <c r="BG608" s="225"/>
      <c r="BH608" s="225" t="str">
        <f t="shared" si="239"/>
        <v/>
      </c>
      <c r="BI608" s="226">
        <f t="shared" si="240"/>
        <v>0</v>
      </c>
      <c r="BJ608" s="226">
        <f t="shared" si="241"/>
        <v>0</v>
      </c>
      <c r="BK608" s="262">
        <f t="shared" si="235"/>
        <v>0</v>
      </c>
      <c r="BL608" s="226">
        <f t="shared" si="224"/>
        <v>0</v>
      </c>
      <c r="BM608" s="226" t="str">
        <f t="shared" si="242"/>
        <v/>
      </c>
      <c r="BN608" s="227">
        <f t="shared" si="243"/>
        <v>0</v>
      </c>
      <c r="BO608" s="227">
        <f t="shared" si="225"/>
        <v>0</v>
      </c>
      <c r="BP608" s="208" t="str">
        <f t="shared" si="226"/>
        <v>＜従来枠＞0 ＜トップ性能枠＞0</v>
      </c>
      <c r="BQ608" s="208" t="str">
        <f>'新規登録用（本体）'!G608&amp;'新規登録用（本体）'!H608&amp;'新規登録用（本体）'!I608</f>
        <v/>
      </c>
      <c r="BR608" s="126" t="str">
        <f t="shared" si="244"/>
        <v/>
      </c>
      <c r="BS608" s="208" t="str">
        <f t="shared" si="245"/>
        <v/>
      </c>
      <c r="BT608" s="227">
        <f t="shared" si="233"/>
        <v>0</v>
      </c>
    </row>
    <row r="609" spans="1:72" s="208" customFormat="1" ht="25.35" customHeight="1" x14ac:dyDescent="0.2">
      <c r="A609" s="210">
        <f t="shared" si="227"/>
        <v>598</v>
      </c>
      <c r="B609" s="171" t="str">
        <f t="shared" si="223"/>
        <v/>
      </c>
      <c r="C609" s="44"/>
      <c r="D609" s="17" t="str">
        <f t="shared" si="228"/>
        <v/>
      </c>
      <c r="E609" s="17" t="str">
        <f t="shared" si="229"/>
        <v/>
      </c>
      <c r="F609" s="97"/>
      <c r="G609" s="16"/>
      <c r="H609" s="15"/>
      <c r="I609" s="17" t="str">
        <f>IF(OR(G609="",H609="",U609=""),"",IFERROR(VLOOKUP(G609&amp;H609&amp;U609,※編集不可※選択項目!$M$3:$R$51,5,FALSE),"該当なし"))</f>
        <v/>
      </c>
      <c r="J609" s="97"/>
      <c r="K609" s="15"/>
      <c r="L609" s="248"/>
      <c r="M609" s="15"/>
      <c r="N609" s="97"/>
      <c r="O609" s="97"/>
      <c r="P609" s="97"/>
      <c r="Q609" s="97"/>
      <c r="R609" s="97"/>
      <c r="S609" s="18" t="str">
        <f t="shared" si="236"/>
        <v/>
      </c>
      <c r="T609" s="15"/>
      <c r="U609" s="15"/>
      <c r="V609" s="15"/>
      <c r="W609" s="15"/>
      <c r="X609" s="15"/>
      <c r="Y609" s="15"/>
      <c r="Z609" s="16"/>
      <c r="AA609" s="16"/>
      <c r="AB609" s="101" t="str">
        <f>IF($C609&lt;&gt;"",※編集不可※選択項目!$J$2,"")</f>
        <v/>
      </c>
      <c r="AC609" s="23"/>
      <c r="AD609" s="97"/>
      <c r="AE609" s="99"/>
      <c r="AF609" s="201" t="str">
        <f t="shared" si="234"/>
        <v>-</v>
      </c>
      <c r="AG609" s="219"/>
      <c r="AH609" s="220"/>
      <c r="AI609" s="121" t="str">
        <f t="shared" si="230"/>
        <v/>
      </c>
      <c r="AJ609" s="221"/>
      <c r="AK609" s="222"/>
      <c r="AL609" s="223"/>
      <c r="AM609" s="224">
        <f>IFERROR(INDEX(※編集不可※選択項目!$R$3:$R$51,MATCH(BQ609,※編集不可※選択項目!$T$3:$T$51,0)),0)</f>
        <v>0</v>
      </c>
      <c r="AN609" s="224" t="str">
        <f t="shared" si="237"/>
        <v/>
      </c>
      <c r="AO609" s="224" t="str">
        <f>IF(BR609=※編集不可※選択項目!$L$3,VLOOKUP('新規登録用（本体）'!U609,※編集不可※選択項目!$P$2:$R$13,3,TRUE),AP609)</f>
        <v/>
      </c>
      <c r="AP609" s="224" t="str">
        <f>IF(BR609=※編集不可※選択項目!$L$15,VLOOKUP('新規登録用（本体）'!U609,※編集不可※選択項目!$P$14:$R$25,3,TRUE),AQ609)</f>
        <v/>
      </c>
      <c r="AQ609" s="224" t="str">
        <f>IF(BR609=※編集不可※選択項目!$L$27,VLOOKUP('新規登録用（本体）'!U609,※編集不可※選択項目!$P$26:$R$41,3,TRUE),AR609)</f>
        <v/>
      </c>
      <c r="AR609" s="224" t="str">
        <f>IF(BR609=※編集不可※選択項目!$L$43,VLOOKUP('新規登録用（本体）'!U609,※編集不可※選択項目!$P$42:$R$46,3,TRUE),AS609)</f>
        <v/>
      </c>
      <c r="AS609" s="224" t="str">
        <f>IF(BR609=※編集不可※選択項目!$L$48,VLOOKUP('新規登録用（本体）'!U609,※編集不可※選択項目!$P$47:$R$51,3,TRUE),"")</f>
        <v/>
      </c>
      <c r="AT609" s="225">
        <f>IFERROR(VLOOKUP(Y609&amp;G609&amp;H609,※編集不可※選択項目!X:Y,2,FALSE),0)</f>
        <v>0</v>
      </c>
      <c r="AU609" s="224">
        <f t="shared" si="231"/>
        <v>0</v>
      </c>
      <c r="AV609" s="224">
        <f>IFERROR(INDEX(※編集不可※選択項目!$S$3:$S$51,MATCH(BQ609,※編集不可※選択項目!$T$3:$T$51,0)),0)</f>
        <v>0</v>
      </c>
      <c r="AW609" s="224" t="str">
        <f t="shared" si="238"/>
        <v/>
      </c>
      <c r="AX609" s="224" t="str">
        <f>IF(BR609=※編集不可※選択項目!$L$3,VLOOKUP('新規登録用（本体）'!U609,※編集不可※選択項目!$P$2:$S$13,4,TRUE),AY609)</f>
        <v/>
      </c>
      <c r="AY609" s="224" t="str">
        <f>IF(BR609=※編集不可※選択項目!$L$15,VLOOKUP('新規登録用（本体）'!U609,※編集不可※選択項目!$P$14:$S$25,4,TRUE),AZ609)</f>
        <v/>
      </c>
      <c r="AZ609" s="224" t="str">
        <f>IF(BR609=※編集不可※選択項目!$L$27,VLOOKUP('新規登録用（本体）'!U609,※編集不可※選択項目!$P$26:$S$41,4,TRUE),BA609)</f>
        <v/>
      </c>
      <c r="BA609" s="224" t="str">
        <f>IF(BR609=※編集不可※選択項目!$L$43,VLOOKUP('新規登録用（本体）'!U609,※編集不可※選択項目!$P$42:$S$46,4,TRUE),BB609)</f>
        <v/>
      </c>
      <c r="BB609" s="224" t="str">
        <f>IF(BR609=※編集不可※選択項目!$L$48,VLOOKUP('新規登録用（本体）'!U609,※編集不可※選択項目!$P$47:$S$51,4,TRUE),"")</f>
        <v/>
      </c>
      <c r="BC609" s="225">
        <f>IFERROR(VLOOKUP(Y609&amp;G609&amp;H609,※編集不可※選択項目!X:Y,2,FALSE),0)</f>
        <v>0</v>
      </c>
      <c r="BD609" s="225">
        <f t="shared" si="232"/>
        <v>0</v>
      </c>
      <c r="BE609" s="225"/>
      <c r="BF609" s="225"/>
      <c r="BG609" s="225"/>
      <c r="BH609" s="225" t="str">
        <f t="shared" si="239"/>
        <v/>
      </c>
      <c r="BI609" s="226">
        <f t="shared" si="240"/>
        <v>0</v>
      </c>
      <c r="BJ609" s="226">
        <f t="shared" si="241"/>
        <v>0</v>
      </c>
      <c r="BK609" s="262">
        <f t="shared" si="235"/>
        <v>0</v>
      </c>
      <c r="BL609" s="226">
        <f t="shared" si="224"/>
        <v>0</v>
      </c>
      <c r="BM609" s="226" t="str">
        <f t="shared" si="242"/>
        <v/>
      </c>
      <c r="BN609" s="227">
        <f t="shared" si="243"/>
        <v>0</v>
      </c>
      <c r="BO609" s="227">
        <f t="shared" si="225"/>
        <v>0</v>
      </c>
      <c r="BP609" s="208" t="str">
        <f t="shared" si="226"/>
        <v>＜従来枠＞0 ＜トップ性能枠＞0</v>
      </c>
      <c r="BQ609" s="208" t="str">
        <f>'新規登録用（本体）'!G609&amp;'新規登録用（本体）'!H609&amp;'新規登録用（本体）'!I609</f>
        <v/>
      </c>
      <c r="BR609" s="126" t="str">
        <f t="shared" si="244"/>
        <v/>
      </c>
      <c r="BS609" s="208" t="str">
        <f t="shared" si="245"/>
        <v/>
      </c>
      <c r="BT609" s="227">
        <f t="shared" si="233"/>
        <v>0</v>
      </c>
    </row>
    <row r="610" spans="1:72" s="208" customFormat="1" ht="25.35" customHeight="1" x14ac:dyDescent="0.2">
      <c r="A610" s="210">
        <f t="shared" si="227"/>
        <v>599</v>
      </c>
      <c r="B610" s="171" t="str">
        <f t="shared" si="223"/>
        <v/>
      </c>
      <c r="C610" s="44"/>
      <c r="D610" s="17" t="str">
        <f t="shared" si="228"/>
        <v/>
      </c>
      <c r="E610" s="17" t="str">
        <f t="shared" si="229"/>
        <v/>
      </c>
      <c r="F610" s="97"/>
      <c r="G610" s="16"/>
      <c r="H610" s="15"/>
      <c r="I610" s="17" t="str">
        <f>IF(OR(G610="",H610="",U610=""),"",IFERROR(VLOOKUP(G610&amp;H610&amp;U610,※編集不可※選択項目!$M$3:$R$51,5,FALSE),"該当なし"))</f>
        <v/>
      </c>
      <c r="J610" s="97"/>
      <c r="K610" s="15"/>
      <c r="L610" s="248"/>
      <c r="M610" s="15"/>
      <c r="N610" s="97"/>
      <c r="O610" s="97"/>
      <c r="P610" s="97"/>
      <c r="Q610" s="97"/>
      <c r="R610" s="97"/>
      <c r="S610" s="18" t="str">
        <f t="shared" si="236"/>
        <v/>
      </c>
      <c r="T610" s="15"/>
      <c r="U610" s="15"/>
      <c r="V610" s="15"/>
      <c r="W610" s="15"/>
      <c r="X610" s="15"/>
      <c r="Y610" s="15"/>
      <c r="Z610" s="16"/>
      <c r="AA610" s="16"/>
      <c r="AB610" s="101" t="str">
        <f>IF($C610&lt;&gt;"",※編集不可※選択項目!$J$2,"")</f>
        <v/>
      </c>
      <c r="AC610" s="23"/>
      <c r="AD610" s="97"/>
      <c r="AE610" s="99"/>
      <c r="AF610" s="201" t="str">
        <f t="shared" si="234"/>
        <v>-</v>
      </c>
      <c r="AG610" s="219"/>
      <c r="AH610" s="220"/>
      <c r="AI610" s="121" t="str">
        <f t="shared" si="230"/>
        <v/>
      </c>
      <c r="AJ610" s="221"/>
      <c r="AK610" s="222"/>
      <c r="AL610" s="223"/>
      <c r="AM610" s="224">
        <f>IFERROR(INDEX(※編集不可※選択項目!$R$3:$R$51,MATCH(BQ610,※編集不可※選択項目!$T$3:$T$51,0)),0)</f>
        <v>0</v>
      </c>
      <c r="AN610" s="224" t="str">
        <f t="shared" si="237"/>
        <v/>
      </c>
      <c r="AO610" s="224" t="str">
        <f>IF(BR610=※編集不可※選択項目!$L$3,VLOOKUP('新規登録用（本体）'!U610,※編集不可※選択項目!$P$2:$R$13,3,TRUE),AP610)</f>
        <v/>
      </c>
      <c r="AP610" s="224" t="str">
        <f>IF(BR610=※編集不可※選択項目!$L$15,VLOOKUP('新規登録用（本体）'!U610,※編集不可※選択項目!$P$14:$R$25,3,TRUE),AQ610)</f>
        <v/>
      </c>
      <c r="AQ610" s="224" t="str">
        <f>IF(BR610=※編集不可※選択項目!$L$27,VLOOKUP('新規登録用（本体）'!U610,※編集不可※選択項目!$P$26:$R$41,3,TRUE),AR610)</f>
        <v/>
      </c>
      <c r="AR610" s="224" t="str">
        <f>IF(BR610=※編集不可※選択項目!$L$43,VLOOKUP('新規登録用（本体）'!U610,※編集不可※選択項目!$P$42:$R$46,3,TRUE),AS610)</f>
        <v/>
      </c>
      <c r="AS610" s="224" t="str">
        <f>IF(BR610=※編集不可※選択項目!$L$48,VLOOKUP('新規登録用（本体）'!U610,※編集不可※選択項目!$P$47:$R$51,3,TRUE),"")</f>
        <v/>
      </c>
      <c r="AT610" s="225">
        <f>IFERROR(VLOOKUP(Y610&amp;G610&amp;H610,※編集不可※選択項目!X:Y,2,FALSE),0)</f>
        <v>0</v>
      </c>
      <c r="AU610" s="224">
        <f t="shared" si="231"/>
        <v>0</v>
      </c>
      <c r="AV610" s="224">
        <f>IFERROR(INDEX(※編集不可※選択項目!$S$3:$S$51,MATCH(BQ610,※編集不可※選択項目!$T$3:$T$51,0)),0)</f>
        <v>0</v>
      </c>
      <c r="AW610" s="224" t="str">
        <f t="shared" si="238"/>
        <v/>
      </c>
      <c r="AX610" s="224" t="str">
        <f>IF(BR610=※編集不可※選択項目!$L$3,VLOOKUP('新規登録用（本体）'!U610,※編集不可※選択項目!$P$2:$S$13,4,TRUE),AY610)</f>
        <v/>
      </c>
      <c r="AY610" s="224" t="str">
        <f>IF(BR610=※編集不可※選択項目!$L$15,VLOOKUP('新規登録用（本体）'!U610,※編集不可※選択項目!$P$14:$S$25,4,TRUE),AZ610)</f>
        <v/>
      </c>
      <c r="AZ610" s="224" t="str">
        <f>IF(BR610=※編集不可※選択項目!$L$27,VLOOKUP('新規登録用（本体）'!U610,※編集不可※選択項目!$P$26:$S$41,4,TRUE),BA610)</f>
        <v/>
      </c>
      <c r="BA610" s="224" t="str">
        <f>IF(BR610=※編集不可※選択項目!$L$43,VLOOKUP('新規登録用（本体）'!U610,※編集不可※選択項目!$P$42:$S$46,4,TRUE),BB610)</f>
        <v/>
      </c>
      <c r="BB610" s="224" t="str">
        <f>IF(BR610=※編集不可※選択項目!$L$48,VLOOKUP('新規登録用（本体）'!U610,※編集不可※選択項目!$P$47:$S$51,4,TRUE),"")</f>
        <v/>
      </c>
      <c r="BC610" s="225">
        <f>IFERROR(VLOOKUP(Y610&amp;G610&amp;H610,※編集不可※選択項目!X:Y,2,FALSE),0)</f>
        <v>0</v>
      </c>
      <c r="BD610" s="225">
        <f t="shared" si="232"/>
        <v>0</v>
      </c>
      <c r="BE610" s="225"/>
      <c r="BF610" s="225"/>
      <c r="BG610" s="225"/>
      <c r="BH610" s="225" t="str">
        <f t="shared" si="239"/>
        <v/>
      </c>
      <c r="BI610" s="226">
        <f t="shared" si="240"/>
        <v>0</v>
      </c>
      <c r="BJ610" s="226">
        <f t="shared" si="241"/>
        <v>0</v>
      </c>
      <c r="BK610" s="262">
        <f t="shared" si="235"/>
        <v>0</v>
      </c>
      <c r="BL610" s="226">
        <f t="shared" si="224"/>
        <v>0</v>
      </c>
      <c r="BM610" s="226" t="str">
        <f t="shared" si="242"/>
        <v/>
      </c>
      <c r="BN610" s="227">
        <f t="shared" si="243"/>
        <v>0</v>
      </c>
      <c r="BO610" s="227">
        <f t="shared" si="225"/>
        <v>0</v>
      </c>
      <c r="BP610" s="208" t="str">
        <f t="shared" si="226"/>
        <v>＜従来枠＞0 ＜トップ性能枠＞0</v>
      </c>
      <c r="BQ610" s="208" t="str">
        <f>'新規登録用（本体）'!G610&amp;'新規登録用（本体）'!H610&amp;'新規登録用（本体）'!I610</f>
        <v/>
      </c>
      <c r="BR610" s="126" t="str">
        <f t="shared" si="244"/>
        <v/>
      </c>
      <c r="BS610" s="208" t="str">
        <f t="shared" si="245"/>
        <v/>
      </c>
      <c r="BT610" s="227">
        <f t="shared" si="233"/>
        <v>0</v>
      </c>
    </row>
    <row r="611" spans="1:72" s="208" customFormat="1" ht="25.35" customHeight="1" x14ac:dyDescent="0.2">
      <c r="A611" s="210">
        <f t="shared" si="227"/>
        <v>600</v>
      </c>
      <c r="B611" s="171" t="str">
        <f t="shared" si="223"/>
        <v/>
      </c>
      <c r="C611" s="44"/>
      <c r="D611" s="17" t="str">
        <f t="shared" si="228"/>
        <v/>
      </c>
      <c r="E611" s="17" t="str">
        <f t="shared" si="229"/>
        <v/>
      </c>
      <c r="F611" s="97"/>
      <c r="G611" s="16"/>
      <c r="H611" s="15"/>
      <c r="I611" s="17" t="str">
        <f>IF(OR(G611="",H611="",U611=""),"",IFERROR(VLOOKUP(G611&amp;H611&amp;U611,※編集不可※選択項目!$M$3:$R$51,5,FALSE),"該当なし"))</f>
        <v/>
      </c>
      <c r="J611" s="97"/>
      <c r="K611" s="15"/>
      <c r="L611" s="248"/>
      <c r="M611" s="15"/>
      <c r="N611" s="97"/>
      <c r="O611" s="97"/>
      <c r="P611" s="97"/>
      <c r="Q611" s="97"/>
      <c r="R611" s="97"/>
      <c r="S611" s="18" t="str">
        <f t="shared" si="236"/>
        <v/>
      </c>
      <c r="T611" s="15"/>
      <c r="U611" s="15"/>
      <c r="V611" s="15"/>
      <c r="W611" s="15"/>
      <c r="X611" s="15"/>
      <c r="Y611" s="15"/>
      <c r="Z611" s="16"/>
      <c r="AA611" s="16"/>
      <c r="AB611" s="101" t="str">
        <f>IF($C611&lt;&gt;"",※編集不可※選択項目!$J$2,"")</f>
        <v/>
      </c>
      <c r="AC611" s="23"/>
      <c r="AD611" s="97"/>
      <c r="AE611" s="99"/>
      <c r="AF611" s="201" t="str">
        <f t="shared" si="234"/>
        <v>-</v>
      </c>
      <c r="AG611" s="219"/>
      <c r="AH611" s="220"/>
      <c r="AI611" s="121" t="str">
        <f t="shared" si="230"/>
        <v/>
      </c>
      <c r="AJ611" s="221"/>
      <c r="AK611" s="222"/>
      <c r="AL611" s="223"/>
      <c r="AM611" s="224">
        <f>IFERROR(INDEX(※編集不可※選択項目!$R$3:$R$51,MATCH(BQ611,※編集不可※選択項目!$T$3:$T$51,0)),0)</f>
        <v>0</v>
      </c>
      <c r="AN611" s="224" t="str">
        <f t="shared" si="237"/>
        <v/>
      </c>
      <c r="AO611" s="224" t="str">
        <f>IF(BR611=※編集不可※選択項目!$L$3,VLOOKUP('新規登録用（本体）'!U611,※編集不可※選択項目!$P$2:$R$13,3,TRUE),AP611)</f>
        <v/>
      </c>
      <c r="AP611" s="224" t="str">
        <f>IF(BR611=※編集不可※選択項目!$L$15,VLOOKUP('新規登録用（本体）'!U611,※編集不可※選択項目!$P$14:$R$25,3,TRUE),AQ611)</f>
        <v/>
      </c>
      <c r="AQ611" s="224" t="str">
        <f>IF(BR611=※編集不可※選択項目!$L$27,VLOOKUP('新規登録用（本体）'!U611,※編集不可※選択項目!$P$26:$R$41,3,TRUE),AR611)</f>
        <v/>
      </c>
      <c r="AR611" s="224" t="str">
        <f>IF(BR611=※編集不可※選択項目!$L$43,VLOOKUP('新規登録用（本体）'!U611,※編集不可※選択項目!$P$42:$R$46,3,TRUE),AS611)</f>
        <v/>
      </c>
      <c r="AS611" s="224" t="str">
        <f>IF(BR611=※編集不可※選択項目!$L$48,VLOOKUP('新規登録用（本体）'!U611,※編集不可※選択項目!$P$47:$R$51,3,TRUE),"")</f>
        <v/>
      </c>
      <c r="AT611" s="225">
        <f>IFERROR(VLOOKUP(Y611&amp;G611&amp;H611,※編集不可※選択項目!X:Y,2,FALSE),0)</f>
        <v>0</v>
      </c>
      <c r="AU611" s="224">
        <f t="shared" si="231"/>
        <v>0</v>
      </c>
      <c r="AV611" s="224">
        <f>IFERROR(INDEX(※編集不可※選択項目!$S$3:$S$51,MATCH(BQ611,※編集不可※選択項目!$T$3:$T$51,0)),0)</f>
        <v>0</v>
      </c>
      <c r="AW611" s="224" t="str">
        <f t="shared" si="238"/>
        <v/>
      </c>
      <c r="AX611" s="224" t="str">
        <f>IF(BR611=※編集不可※選択項目!$L$3,VLOOKUP('新規登録用（本体）'!U611,※編集不可※選択項目!$P$2:$S$13,4,TRUE),AY611)</f>
        <v/>
      </c>
      <c r="AY611" s="224" t="str">
        <f>IF(BR611=※編集不可※選択項目!$L$15,VLOOKUP('新規登録用（本体）'!U611,※編集不可※選択項目!$P$14:$S$25,4,TRUE),AZ611)</f>
        <v/>
      </c>
      <c r="AZ611" s="224" t="str">
        <f>IF(BR611=※編集不可※選択項目!$L$27,VLOOKUP('新規登録用（本体）'!U611,※編集不可※選択項目!$P$26:$S$41,4,TRUE),BA611)</f>
        <v/>
      </c>
      <c r="BA611" s="224" t="str">
        <f>IF(BR611=※編集不可※選択項目!$L$43,VLOOKUP('新規登録用（本体）'!U611,※編集不可※選択項目!$P$42:$S$46,4,TRUE),BB611)</f>
        <v/>
      </c>
      <c r="BB611" s="224" t="str">
        <f>IF(BR611=※編集不可※選択項目!$L$48,VLOOKUP('新規登録用（本体）'!U611,※編集不可※選択項目!$P$47:$S$51,4,TRUE),"")</f>
        <v/>
      </c>
      <c r="BC611" s="225">
        <f>IFERROR(VLOOKUP(Y611&amp;G611&amp;H611,※編集不可※選択項目!X:Y,2,FALSE),0)</f>
        <v>0</v>
      </c>
      <c r="BD611" s="225">
        <f t="shared" si="232"/>
        <v>0</v>
      </c>
      <c r="BE611" s="225"/>
      <c r="BF611" s="225"/>
      <c r="BG611" s="225"/>
      <c r="BH611" s="225" t="str">
        <f t="shared" si="239"/>
        <v/>
      </c>
      <c r="BI611" s="226">
        <f t="shared" si="240"/>
        <v>0</v>
      </c>
      <c r="BJ611" s="226">
        <f t="shared" si="241"/>
        <v>0</v>
      </c>
      <c r="BK611" s="262">
        <f t="shared" si="235"/>
        <v>0</v>
      </c>
      <c r="BL611" s="226">
        <f t="shared" si="224"/>
        <v>0</v>
      </c>
      <c r="BM611" s="226" t="str">
        <f t="shared" si="242"/>
        <v/>
      </c>
      <c r="BN611" s="227">
        <f t="shared" si="243"/>
        <v>0</v>
      </c>
      <c r="BO611" s="227">
        <f t="shared" si="225"/>
        <v>0</v>
      </c>
      <c r="BP611" s="208" t="str">
        <f t="shared" si="226"/>
        <v>＜従来枠＞0 ＜トップ性能枠＞0</v>
      </c>
      <c r="BQ611" s="208" t="str">
        <f>'新規登録用（本体）'!G611&amp;'新規登録用（本体）'!H611&amp;'新規登録用（本体）'!I611</f>
        <v/>
      </c>
      <c r="BR611" s="126" t="str">
        <f t="shared" si="244"/>
        <v/>
      </c>
      <c r="BS611" s="208" t="str">
        <f t="shared" si="245"/>
        <v/>
      </c>
      <c r="BT611" s="227">
        <f t="shared" si="233"/>
        <v>0</v>
      </c>
    </row>
    <row r="612" spans="1:72" s="208" customFormat="1" ht="25.35" customHeight="1" x14ac:dyDescent="0.2">
      <c r="A612" s="210">
        <f t="shared" si="227"/>
        <v>601</v>
      </c>
      <c r="B612" s="171" t="str">
        <f t="shared" si="223"/>
        <v/>
      </c>
      <c r="C612" s="44"/>
      <c r="D612" s="17" t="str">
        <f t="shared" si="228"/>
        <v/>
      </c>
      <c r="E612" s="17" t="str">
        <f t="shared" si="229"/>
        <v/>
      </c>
      <c r="F612" s="97"/>
      <c r="G612" s="16"/>
      <c r="H612" s="15"/>
      <c r="I612" s="17" t="str">
        <f>IF(OR(G612="",H612="",U612=""),"",IFERROR(VLOOKUP(G612&amp;H612&amp;U612,※編集不可※選択項目!$M$3:$R$51,5,FALSE),"該当なし"))</f>
        <v/>
      </c>
      <c r="J612" s="97"/>
      <c r="K612" s="15"/>
      <c r="L612" s="248"/>
      <c r="M612" s="15"/>
      <c r="N612" s="97"/>
      <c r="O612" s="97"/>
      <c r="P612" s="97"/>
      <c r="Q612" s="97"/>
      <c r="R612" s="97"/>
      <c r="S612" s="18" t="str">
        <f t="shared" si="236"/>
        <v/>
      </c>
      <c r="T612" s="15"/>
      <c r="U612" s="15"/>
      <c r="V612" s="15"/>
      <c r="W612" s="15"/>
      <c r="X612" s="15"/>
      <c r="Y612" s="15"/>
      <c r="Z612" s="16"/>
      <c r="AA612" s="16"/>
      <c r="AB612" s="101" t="str">
        <f>IF($C612&lt;&gt;"",※編集不可※選択項目!$J$2,"")</f>
        <v/>
      </c>
      <c r="AC612" s="23"/>
      <c r="AD612" s="97"/>
      <c r="AE612" s="99"/>
      <c r="AF612" s="201" t="str">
        <f t="shared" si="234"/>
        <v>-</v>
      </c>
      <c r="AG612" s="219"/>
      <c r="AH612" s="220"/>
      <c r="AI612" s="121" t="str">
        <f t="shared" si="230"/>
        <v/>
      </c>
      <c r="AJ612" s="221"/>
      <c r="AK612" s="222"/>
      <c r="AL612" s="223"/>
      <c r="AM612" s="224">
        <f>IFERROR(INDEX(※編集不可※選択項目!$R$3:$R$51,MATCH(BQ612,※編集不可※選択項目!$T$3:$T$51,0)),0)</f>
        <v>0</v>
      </c>
      <c r="AN612" s="224" t="str">
        <f t="shared" si="237"/>
        <v/>
      </c>
      <c r="AO612" s="224" t="str">
        <f>IF(BR612=※編集不可※選択項目!$L$3,VLOOKUP('新規登録用（本体）'!U612,※編集不可※選択項目!$P$2:$R$13,3,TRUE),AP612)</f>
        <v/>
      </c>
      <c r="AP612" s="224" t="str">
        <f>IF(BR612=※編集不可※選択項目!$L$15,VLOOKUP('新規登録用（本体）'!U612,※編集不可※選択項目!$P$14:$R$25,3,TRUE),AQ612)</f>
        <v/>
      </c>
      <c r="AQ612" s="224" t="str">
        <f>IF(BR612=※編集不可※選択項目!$L$27,VLOOKUP('新規登録用（本体）'!U612,※編集不可※選択項目!$P$26:$R$41,3,TRUE),AR612)</f>
        <v/>
      </c>
      <c r="AR612" s="224" t="str">
        <f>IF(BR612=※編集不可※選択項目!$L$43,VLOOKUP('新規登録用（本体）'!U612,※編集不可※選択項目!$P$42:$R$46,3,TRUE),AS612)</f>
        <v/>
      </c>
      <c r="AS612" s="224" t="str">
        <f>IF(BR612=※編集不可※選択項目!$L$48,VLOOKUP('新規登録用（本体）'!U612,※編集不可※選択項目!$P$47:$R$51,3,TRUE),"")</f>
        <v/>
      </c>
      <c r="AT612" s="225">
        <f>IFERROR(VLOOKUP(Y612&amp;G612&amp;H612,※編集不可※選択項目!X:Y,2,FALSE),0)</f>
        <v>0</v>
      </c>
      <c r="AU612" s="224">
        <f t="shared" si="231"/>
        <v>0</v>
      </c>
      <c r="AV612" s="224">
        <f>IFERROR(INDEX(※編集不可※選択項目!$S$3:$S$51,MATCH(BQ612,※編集不可※選択項目!$T$3:$T$51,0)),0)</f>
        <v>0</v>
      </c>
      <c r="AW612" s="224" t="str">
        <f t="shared" si="238"/>
        <v/>
      </c>
      <c r="AX612" s="224" t="str">
        <f>IF(BR612=※編集不可※選択項目!$L$3,VLOOKUP('新規登録用（本体）'!U612,※編集不可※選択項目!$P$2:$S$13,4,TRUE),AY612)</f>
        <v/>
      </c>
      <c r="AY612" s="224" t="str">
        <f>IF(BR612=※編集不可※選択項目!$L$15,VLOOKUP('新規登録用（本体）'!U612,※編集不可※選択項目!$P$14:$S$25,4,TRUE),AZ612)</f>
        <v/>
      </c>
      <c r="AZ612" s="224" t="str">
        <f>IF(BR612=※編集不可※選択項目!$L$27,VLOOKUP('新規登録用（本体）'!U612,※編集不可※選択項目!$P$26:$S$41,4,TRUE),BA612)</f>
        <v/>
      </c>
      <c r="BA612" s="224" t="str">
        <f>IF(BR612=※編集不可※選択項目!$L$43,VLOOKUP('新規登録用（本体）'!U612,※編集不可※選択項目!$P$42:$S$46,4,TRUE),BB612)</f>
        <v/>
      </c>
      <c r="BB612" s="224" t="str">
        <f>IF(BR612=※編集不可※選択項目!$L$48,VLOOKUP('新規登録用（本体）'!U612,※編集不可※選択項目!$P$47:$S$51,4,TRUE),"")</f>
        <v/>
      </c>
      <c r="BC612" s="225">
        <f>IFERROR(VLOOKUP(Y612&amp;G612&amp;H612,※編集不可※選択項目!X:Y,2,FALSE),0)</f>
        <v>0</v>
      </c>
      <c r="BD612" s="225">
        <f t="shared" si="232"/>
        <v>0</v>
      </c>
      <c r="BE612" s="225"/>
      <c r="BF612" s="225"/>
      <c r="BG612" s="225"/>
      <c r="BH612" s="225" t="str">
        <f t="shared" si="239"/>
        <v/>
      </c>
      <c r="BI612" s="226">
        <f t="shared" si="240"/>
        <v>0</v>
      </c>
      <c r="BJ612" s="226">
        <f t="shared" si="241"/>
        <v>0</v>
      </c>
      <c r="BK612" s="262">
        <f t="shared" si="235"/>
        <v>0</v>
      </c>
      <c r="BL612" s="226">
        <f t="shared" si="224"/>
        <v>0</v>
      </c>
      <c r="BM612" s="226" t="str">
        <f t="shared" si="242"/>
        <v/>
      </c>
      <c r="BN612" s="227">
        <f t="shared" si="243"/>
        <v>0</v>
      </c>
      <c r="BO612" s="227">
        <f t="shared" si="225"/>
        <v>0</v>
      </c>
      <c r="BP612" s="208" t="str">
        <f t="shared" si="226"/>
        <v>＜従来枠＞0 ＜トップ性能枠＞0</v>
      </c>
      <c r="BQ612" s="208" t="str">
        <f>'新規登録用（本体）'!G612&amp;'新規登録用（本体）'!H612&amp;'新規登録用（本体）'!I612</f>
        <v/>
      </c>
      <c r="BR612" s="126" t="str">
        <f t="shared" si="244"/>
        <v/>
      </c>
      <c r="BS612" s="208" t="str">
        <f t="shared" si="245"/>
        <v/>
      </c>
      <c r="BT612" s="227">
        <f t="shared" si="233"/>
        <v>0</v>
      </c>
    </row>
    <row r="613" spans="1:72" s="208" customFormat="1" ht="25.35" customHeight="1" x14ac:dyDescent="0.2">
      <c r="A613" s="210">
        <f t="shared" si="227"/>
        <v>602</v>
      </c>
      <c r="B613" s="171" t="str">
        <f t="shared" si="223"/>
        <v/>
      </c>
      <c r="C613" s="44"/>
      <c r="D613" s="17" t="str">
        <f t="shared" si="228"/>
        <v/>
      </c>
      <c r="E613" s="17" t="str">
        <f t="shared" si="229"/>
        <v/>
      </c>
      <c r="F613" s="97"/>
      <c r="G613" s="16"/>
      <c r="H613" s="15"/>
      <c r="I613" s="17" t="str">
        <f>IF(OR(G613="",H613="",U613=""),"",IFERROR(VLOOKUP(G613&amp;H613&amp;U613,※編集不可※選択項目!$M$3:$R$51,5,FALSE),"該当なし"))</f>
        <v/>
      </c>
      <c r="J613" s="97"/>
      <c r="K613" s="15"/>
      <c r="L613" s="248"/>
      <c r="M613" s="15"/>
      <c r="N613" s="97"/>
      <c r="O613" s="97"/>
      <c r="P613" s="97"/>
      <c r="Q613" s="97"/>
      <c r="R613" s="97"/>
      <c r="S613" s="18" t="str">
        <f t="shared" si="236"/>
        <v/>
      </c>
      <c r="T613" s="15"/>
      <c r="U613" s="15"/>
      <c r="V613" s="15"/>
      <c r="W613" s="15"/>
      <c r="X613" s="15"/>
      <c r="Y613" s="15"/>
      <c r="Z613" s="16"/>
      <c r="AA613" s="16"/>
      <c r="AB613" s="101" t="str">
        <f>IF($C613&lt;&gt;"",※編集不可※選択項目!$J$2,"")</f>
        <v/>
      </c>
      <c r="AC613" s="23"/>
      <c r="AD613" s="97"/>
      <c r="AE613" s="99"/>
      <c r="AF613" s="201" t="str">
        <f t="shared" si="234"/>
        <v>-</v>
      </c>
      <c r="AG613" s="219"/>
      <c r="AH613" s="220"/>
      <c r="AI613" s="121" t="str">
        <f t="shared" si="230"/>
        <v/>
      </c>
      <c r="AJ613" s="221"/>
      <c r="AK613" s="222"/>
      <c r="AL613" s="223"/>
      <c r="AM613" s="224">
        <f>IFERROR(INDEX(※編集不可※選択項目!$R$3:$R$51,MATCH(BQ613,※編集不可※選択項目!$T$3:$T$51,0)),0)</f>
        <v>0</v>
      </c>
      <c r="AN613" s="224" t="str">
        <f t="shared" si="237"/>
        <v/>
      </c>
      <c r="AO613" s="224" t="str">
        <f>IF(BR613=※編集不可※選択項目!$L$3,VLOOKUP('新規登録用（本体）'!U613,※編集不可※選択項目!$P$2:$R$13,3,TRUE),AP613)</f>
        <v/>
      </c>
      <c r="AP613" s="224" t="str">
        <f>IF(BR613=※編集不可※選択項目!$L$15,VLOOKUP('新規登録用（本体）'!U613,※編集不可※選択項目!$P$14:$R$25,3,TRUE),AQ613)</f>
        <v/>
      </c>
      <c r="AQ613" s="224" t="str">
        <f>IF(BR613=※編集不可※選択項目!$L$27,VLOOKUP('新規登録用（本体）'!U613,※編集不可※選択項目!$P$26:$R$41,3,TRUE),AR613)</f>
        <v/>
      </c>
      <c r="AR613" s="224" t="str">
        <f>IF(BR613=※編集不可※選択項目!$L$43,VLOOKUP('新規登録用（本体）'!U613,※編集不可※選択項目!$P$42:$R$46,3,TRUE),AS613)</f>
        <v/>
      </c>
      <c r="AS613" s="224" t="str">
        <f>IF(BR613=※編集不可※選択項目!$L$48,VLOOKUP('新規登録用（本体）'!U613,※編集不可※選択項目!$P$47:$R$51,3,TRUE),"")</f>
        <v/>
      </c>
      <c r="AT613" s="225">
        <f>IFERROR(VLOOKUP(Y613&amp;G613&amp;H613,※編集不可※選択項目!X:Y,2,FALSE),0)</f>
        <v>0</v>
      </c>
      <c r="AU613" s="224">
        <f t="shared" si="231"/>
        <v>0</v>
      </c>
      <c r="AV613" s="224">
        <f>IFERROR(INDEX(※編集不可※選択項目!$S$3:$S$51,MATCH(BQ613,※編集不可※選択項目!$T$3:$T$51,0)),0)</f>
        <v>0</v>
      </c>
      <c r="AW613" s="224" t="str">
        <f t="shared" si="238"/>
        <v/>
      </c>
      <c r="AX613" s="224" t="str">
        <f>IF(BR613=※編集不可※選択項目!$L$3,VLOOKUP('新規登録用（本体）'!U613,※編集不可※選択項目!$P$2:$S$13,4,TRUE),AY613)</f>
        <v/>
      </c>
      <c r="AY613" s="224" t="str">
        <f>IF(BR613=※編集不可※選択項目!$L$15,VLOOKUP('新規登録用（本体）'!U613,※編集不可※選択項目!$P$14:$S$25,4,TRUE),AZ613)</f>
        <v/>
      </c>
      <c r="AZ613" s="224" t="str">
        <f>IF(BR613=※編集不可※選択項目!$L$27,VLOOKUP('新規登録用（本体）'!U613,※編集不可※選択項目!$P$26:$S$41,4,TRUE),BA613)</f>
        <v/>
      </c>
      <c r="BA613" s="224" t="str">
        <f>IF(BR613=※編集不可※選択項目!$L$43,VLOOKUP('新規登録用（本体）'!U613,※編集不可※選択項目!$P$42:$S$46,4,TRUE),BB613)</f>
        <v/>
      </c>
      <c r="BB613" s="224" t="str">
        <f>IF(BR613=※編集不可※選択項目!$L$48,VLOOKUP('新規登録用（本体）'!U613,※編集不可※選択項目!$P$47:$S$51,4,TRUE),"")</f>
        <v/>
      </c>
      <c r="BC613" s="225">
        <f>IFERROR(VLOOKUP(Y613&amp;G613&amp;H613,※編集不可※選択項目!X:Y,2,FALSE),0)</f>
        <v>0</v>
      </c>
      <c r="BD613" s="225">
        <f t="shared" si="232"/>
        <v>0</v>
      </c>
      <c r="BE613" s="225"/>
      <c r="BF613" s="225"/>
      <c r="BG613" s="225"/>
      <c r="BH613" s="225" t="str">
        <f t="shared" si="239"/>
        <v/>
      </c>
      <c r="BI613" s="226">
        <f t="shared" si="240"/>
        <v>0</v>
      </c>
      <c r="BJ613" s="226">
        <f t="shared" si="241"/>
        <v>0</v>
      </c>
      <c r="BK613" s="262">
        <f t="shared" si="235"/>
        <v>0</v>
      </c>
      <c r="BL613" s="226">
        <f t="shared" si="224"/>
        <v>0</v>
      </c>
      <c r="BM613" s="226" t="str">
        <f t="shared" si="242"/>
        <v/>
      </c>
      <c r="BN613" s="227">
        <f t="shared" si="243"/>
        <v>0</v>
      </c>
      <c r="BO613" s="227">
        <f t="shared" si="225"/>
        <v>0</v>
      </c>
      <c r="BP613" s="208" t="str">
        <f t="shared" si="226"/>
        <v>＜従来枠＞0 ＜トップ性能枠＞0</v>
      </c>
      <c r="BQ613" s="208" t="str">
        <f>'新規登録用（本体）'!G613&amp;'新規登録用（本体）'!H613&amp;'新規登録用（本体）'!I613</f>
        <v/>
      </c>
      <c r="BR613" s="126" t="str">
        <f t="shared" si="244"/>
        <v/>
      </c>
      <c r="BS613" s="208" t="str">
        <f t="shared" si="245"/>
        <v/>
      </c>
      <c r="BT613" s="227">
        <f t="shared" si="233"/>
        <v>0</v>
      </c>
    </row>
    <row r="614" spans="1:72" s="208" customFormat="1" ht="25.35" customHeight="1" x14ac:dyDescent="0.2">
      <c r="A614" s="210">
        <f t="shared" si="227"/>
        <v>603</v>
      </c>
      <c r="B614" s="171" t="str">
        <f t="shared" si="223"/>
        <v/>
      </c>
      <c r="C614" s="44"/>
      <c r="D614" s="17" t="str">
        <f t="shared" si="228"/>
        <v/>
      </c>
      <c r="E614" s="17" t="str">
        <f t="shared" si="229"/>
        <v/>
      </c>
      <c r="F614" s="97"/>
      <c r="G614" s="16"/>
      <c r="H614" s="15"/>
      <c r="I614" s="17" t="str">
        <f>IF(OR(G614="",H614="",U614=""),"",IFERROR(VLOOKUP(G614&amp;H614&amp;U614,※編集不可※選択項目!$M$3:$R$51,5,FALSE),"該当なし"))</f>
        <v/>
      </c>
      <c r="J614" s="97"/>
      <c r="K614" s="15"/>
      <c r="L614" s="248"/>
      <c r="M614" s="15"/>
      <c r="N614" s="97"/>
      <c r="O614" s="97"/>
      <c r="P614" s="97"/>
      <c r="Q614" s="97"/>
      <c r="R614" s="97"/>
      <c r="S614" s="18" t="str">
        <f t="shared" si="236"/>
        <v/>
      </c>
      <c r="T614" s="15"/>
      <c r="U614" s="15"/>
      <c r="V614" s="15"/>
      <c r="W614" s="15"/>
      <c r="X614" s="15"/>
      <c r="Y614" s="15"/>
      <c r="Z614" s="16"/>
      <c r="AA614" s="16"/>
      <c r="AB614" s="101" t="str">
        <f>IF($C614&lt;&gt;"",※編集不可※選択項目!$J$2,"")</f>
        <v/>
      </c>
      <c r="AC614" s="23"/>
      <c r="AD614" s="97"/>
      <c r="AE614" s="99"/>
      <c r="AF614" s="201" t="str">
        <f t="shared" si="234"/>
        <v>-</v>
      </c>
      <c r="AG614" s="219"/>
      <c r="AH614" s="220"/>
      <c r="AI614" s="121" t="str">
        <f t="shared" si="230"/>
        <v/>
      </c>
      <c r="AJ614" s="221"/>
      <c r="AK614" s="222"/>
      <c r="AL614" s="223"/>
      <c r="AM614" s="224">
        <f>IFERROR(INDEX(※編集不可※選択項目!$R$3:$R$51,MATCH(BQ614,※編集不可※選択項目!$T$3:$T$51,0)),0)</f>
        <v>0</v>
      </c>
      <c r="AN614" s="224" t="str">
        <f t="shared" si="237"/>
        <v/>
      </c>
      <c r="AO614" s="224" t="str">
        <f>IF(BR614=※編集不可※選択項目!$L$3,VLOOKUP('新規登録用（本体）'!U614,※編集不可※選択項目!$P$2:$R$13,3,TRUE),AP614)</f>
        <v/>
      </c>
      <c r="AP614" s="224" t="str">
        <f>IF(BR614=※編集不可※選択項目!$L$15,VLOOKUP('新規登録用（本体）'!U614,※編集不可※選択項目!$P$14:$R$25,3,TRUE),AQ614)</f>
        <v/>
      </c>
      <c r="AQ614" s="224" t="str">
        <f>IF(BR614=※編集不可※選択項目!$L$27,VLOOKUP('新規登録用（本体）'!U614,※編集不可※選択項目!$P$26:$R$41,3,TRUE),AR614)</f>
        <v/>
      </c>
      <c r="AR614" s="224" t="str">
        <f>IF(BR614=※編集不可※選択項目!$L$43,VLOOKUP('新規登録用（本体）'!U614,※編集不可※選択項目!$P$42:$R$46,3,TRUE),AS614)</f>
        <v/>
      </c>
      <c r="AS614" s="224" t="str">
        <f>IF(BR614=※編集不可※選択項目!$L$48,VLOOKUP('新規登録用（本体）'!U614,※編集不可※選択項目!$P$47:$R$51,3,TRUE),"")</f>
        <v/>
      </c>
      <c r="AT614" s="225">
        <f>IFERROR(VLOOKUP(Y614&amp;G614&amp;H614,※編集不可※選択項目!X:Y,2,FALSE),0)</f>
        <v>0</v>
      </c>
      <c r="AU614" s="224">
        <f t="shared" si="231"/>
        <v>0</v>
      </c>
      <c r="AV614" s="224">
        <f>IFERROR(INDEX(※編集不可※選択項目!$S$3:$S$51,MATCH(BQ614,※編集不可※選択項目!$T$3:$T$51,0)),0)</f>
        <v>0</v>
      </c>
      <c r="AW614" s="224" t="str">
        <f t="shared" si="238"/>
        <v/>
      </c>
      <c r="AX614" s="224" t="str">
        <f>IF(BR614=※編集不可※選択項目!$L$3,VLOOKUP('新規登録用（本体）'!U614,※編集不可※選択項目!$P$2:$S$13,4,TRUE),AY614)</f>
        <v/>
      </c>
      <c r="AY614" s="224" t="str">
        <f>IF(BR614=※編集不可※選択項目!$L$15,VLOOKUP('新規登録用（本体）'!U614,※編集不可※選択項目!$P$14:$S$25,4,TRUE),AZ614)</f>
        <v/>
      </c>
      <c r="AZ614" s="224" t="str">
        <f>IF(BR614=※編集不可※選択項目!$L$27,VLOOKUP('新規登録用（本体）'!U614,※編集不可※選択項目!$P$26:$S$41,4,TRUE),BA614)</f>
        <v/>
      </c>
      <c r="BA614" s="224" t="str">
        <f>IF(BR614=※編集不可※選択項目!$L$43,VLOOKUP('新規登録用（本体）'!U614,※編集不可※選択項目!$P$42:$S$46,4,TRUE),BB614)</f>
        <v/>
      </c>
      <c r="BB614" s="224" t="str">
        <f>IF(BR614=※編集不可※選択項目!$L$48,VLOOKUP('新規登録用（本体）'!U614,※編集不可※選択項目!$P$47:$S$51,4,TRUE),"")</f>
        <v/>
      </c>
      <c r="BC614" s="225">
        <f>IFERROR(VLOOKUP(Y614&amp;G614&amp;H614,※編集不可※選択項目!X:Y,2,FALSE),0)</f>
        <v>0</v>
      </c>
      <c r="BD614" s="225">
        <f t="shared" si="232"/>
        <v>0</v>
      </c>
      <c r="BE614" s="225"/>
      <c r="BF614" s="225"/>
      <c r="BG614" s="225"/>
      <c r="BH614" s="225" t="str">
        <f t="shared" si="239"/>
        <v/>
      </c>
      <c r="BI614" s="226">
        <f t="shared" si="240"/>
        <v>0</v>
      </c>
      <c r="BJ614" s="226">
        <f t="shared" si="241"/>
        <v>0</v>
      </c>
      <c r="BK614" s="262">
        <f t="shared" si="235"/>
        <v>0</v>
      </c>
      <c r="BL614" s="226">
        <f t="shared" si="224"/>
        <v>0</v>
      </c>
      <c r="BM614" s="226" t="str">
        <f t="shared" si="242"/>
        <v/>
      </c>
      <c r="BN614" s="227">
        <f t="shared" si="243"/>
        <v>0</v>
      </c>
      <c r="BO614" s="227">
        <f t="shared" si="225"/>
        <v>0</v>
      </c>
      <c r="BP614" s="208" t="str">
        <f t="shared" si="226"/>
        <v>＜従来枠＞0 ＜トップ性能枠＞0</v>
      </c>
      <c r="BQ614" s="208" t="str">
        <f>'新規登録用（本体）'!G614&amp;'新規登録用（本体）'!H614&amp;'新規登録用（本体）'!I614</f>
        <v/>
      </c>
      <c r="BR614" s="126" t="str">
        <f t="shared" si="244"/>
        <v/>
      </c>
      <c r="BS614" s="208" t="str">
        <f t="shared" si="245"/>
        <v/>
      </c>
      <c r="BT614" s="227">
        <f t="shared" si="233"/>
        <v>0</v>
      </c>
    </row>
    <row r="615" spans="1:72" s="208" customFormat="1" ht="25.35" customHeight="1" x14ac:dyDescent="0.2">
      <c r="A615" s="210">
        <f t="shared" si="227"/>
        <v>604</v>
      </c>
      <c r="B615" s="171" t="str">
        <f t="shared" si="223"/>
        <v/>
      </c>
      <c r="C615" s="44"/>
      <c r="D615" s="17" t="str">
        <f t="shared" si="228"/>
        <v/>
      </c>
      <c r="E615" s="17" t="str">
        <f t="shared" si="229"/>
        <v/>
      </c>
      <c r="F615" s="97"/>
      <c r="G615" s="16"/>
      <c r="H615" s="15"/>
      <c r="I615" s="17" t="str">
        <f>IF(OR(G615="",H615="",U615=""),"",IFERROR(VLOOKUP(G615&amp;H615&amp;U615,※編集不可※選択項目!$M$3:$R$51,5,FALSE),"該当なし"))</f>
        <v/>
      </c>
      <c r="J615" s="97"/>
      <c r="K615" s="15"/>
      <c r="L615" s="248"/>
      <c r="M615" s="15"/>
      <c r="N615" s="97"/>
      <c r="O615" s="97"/>
      <c r="P615" s="97"/>
      <c r="Q615" s="97"/>
      <c r="R615" s="97"/>
      <c r="S615" s="18" t="str">
        <f t="shared" si="236"/>
        <v/>
      </c>
      <c r="T615" s="15"/>
      <c r="U615" s="15"/>
      <c r="V615" s="15"/>
      <c r="W615" s="15"/>
      <c r="X615" s="15"/>
      <c r="Y615" s="15"/>
      <c r="Z615" s="16"/>
      <c r="AA615" s="16"/>
      <c r="AB615" s="101" t="str">
        <f>IF($C615&lt;&gt;"",※編集不可※選択項目!$J$2,"")</f>
        <v/>
      </c>
      <c r="AC615" s="23"/>
      <c r="AD615" s="97"/>
      <c r="AE615" s="99"/>
      <c r="AF615" s="201" t="str">
        <f t="shared" si="234"/>
        <v>-</v>
      </c>
      <c r="AG615" s="219"/>
      <c r="AH615" s="220"/>
      <c r="AI615" s="121" t="str">
        <f t="shared" si="230"/>
        <v/>
      </c>
      <c r="AJ615" s="221"/>
      <c r="AK615" s="222"/>
      <c r="AL615" s="223"/>
      <c r="AM615" s="224">
        <f>IFERROR(INDEX(※編集不可※選択項目!$R$3:$R$51,MATCH(BQ615,※編集不可※選択項目!$T$3:$T$51,0)),0)</f>
        <v>0</v>
      </c>
      <c r="AN615" s="224" t="str">
        <f t="shared" si="237"/>
        <v/>
      </c>
      <c r="AO615" s="224" t="str">
        <f>IF(BR615=※編集不可※選択項目!$L$3,VLOOKUP('新規登録用（本体）'!U615,※編集不可※選択項目!$P$2:$R$13,3,TRUE),AP615)</f>
        <v/>
      </c>
      <c r="AP615" s="224" t="str">
        <f>IF(BR615=※編集不可※選択項目!$L$15,VLOOKUP('新規登録用（本体）'!U615,※編集不可※選択項目!$P$14:$R$25,3,TRUE),AQ615)</f>
        <v/>
      </c>
      <c r="AQ615" s="224" t="str">
        <f>IF(BR615=※編集不可※選択項目!$L$27,VLOOKUP('新規登録用（本体）'!U615,※編集不可※選択項目!$P$26:$R$41,3,TRUE),AR615)</f>
        <v/>
      </c>
      <c r="AR615" s="224" t="str">
        <f>IF(BR615=※編集不可※選択項目!$L$43,VLOOKUP('新規登録用（本体）'!U615,※編集不可※選択項目!$P$42:$R$46,3,TRUE),AS615)</f>
        <v/>
      </c>
      <c r="AS615" s="224" t="str">
        <f>IF(BR615=※編集不可※選択項目!$L$48,VLOOKUP('新規登録用（本体）'!U615,※編集不可※選択項目!$P$47:$R$51,3,TRUE),"")</f>
        <v/>
      </c>
      <c r="AT615" s="225">
        <f>IFERROR(VLOOKUP(Y615&amp;G615&amp;H615,※編集不可※選択項目!X:Y,2,FALSE),0)</f>
        <v>0</v>
      </c>
      <c r="AU615" s="224">
        <f t="shared" si="231"/>
        <v>0</v>
      </c>
      <c r="AV615" s="224">
        <f>IFERROR(INDEX(※編集不可※選択項目!$S$3:$S$51,MATCH(BQ615,※編集不可※選択項目!$T$3:$T$51,0)),0)</f>
        <v>0</v>
      </c>
      <c r="AW615" s="224" t="str">
        <f t="shared" si="238"/>
        <v/>
      </c>
      <c r="AX615" s="224" t="str">
        <f>IF(BR615=※編集不可※選択項目!$L$3,VLOOKUP('新規登録用（本体）'!U615,※編集不可※選択項目!$P$2:$S$13,4,TRUE),AY615)</f>
        <v/>
      </c>
      <c r="AY615" s="224" t="str">
        <f>IF(BR615=※編集不可※選択項目!$L$15,VLOOKUP('新規登録用（本体）'!U615,※編集不可※選択項目!$P$14:$S$25,4,TRUE),AZ615)</f>
        <v/>
      </c>
      <c r="AZ615" s="224" t="str">
        <f>IF(BR615=※編集不可※選択項目!$L$27,VLOOKUP('新規登録用（本体）'!U615,※編集不可※選択項目!$P$26:$S$41,4,TRUE),BA615)</f>
        <v/>
      </c>
      <c r="BA615" s="224" t="str">
        <f>IF(BR615=※編集不可※選択項目!$L$43,VLOOKUP('新規登録用（本体）'!U615,※編集不可※選択項目!$P$42:$S$46,4,TRUE),BB615)</f>
        <v/>
      </c>
      <c r="BB615" s="224" t="str">
        <f>IF(BR615=※編集不可※選択項目!$L$48,VLOOKUP('新規登録用（本体）'!U615,※編集不可※選択項目!$P$47:$S$51,4,TRUE),"")</f>
        <v/>
      </c>
      <c r="BC615" s="225">
        <f>IFERROR(VLOOKUP(Y615&amp;G615&amp;H615,※編集不可※選択項目!X:Y,2,FALSE),0)</f>
        <v>0</v>
      </c>
      <c r="BD615" s="225">
        <f t="shared" si="232"/>
        <v>0</v>
      </c>
      <c r="BE615" s="225"/>
      <c r="BF615" s="225"/>
      <c r="BG615" s="225"/>
      <c r="BH615" s="225" t="str">
        <f t="shared" si="239"/>
        <v/>
      </c>
      <c r="BI615" s="226">
        <f t="shared" si="240"/>
        <v>0</v>
      </c>
      <c r="BJ615" s="226">
        <f t="shared" si="241"/>
        <v>0</v>
      </c>
      <c r="BK615" s="262">
        <f t="shared" si="235"/>
        <v>0</v>
      </c>
      <c r="BL615" s="226">
        <f t="shared" si="224"/>
        <v>0</v>
      </c>
      <c r="BM615" s="226" t="str">
        <f t="shared" si="242"/>
        <v/>
      </c>
      <c r="BN615" s="227">
        <f t="shared" si="243"/>
        <v>0</v>
      </c>
      <c r="BO615" s="227">
        <f t="shared" si="225"/>
        <v>0</v>
      </c>
      <c r="BP615" s="208" t="str">
        <f t="shared" si="226"/>
        <v>＜従来枠＞0 ＜トップ性能枠＞0</v>
      </c>
      <c r="BQ615" s="208" t="str">
        <f>'新規登録用（本体）'!G615&amp;'新規登録用（本体）'!H615&amp;'新規登録用（本体）'!I615</f>
        <v/>
      </c>
      <c r="BR615" s="126" t="str">
        <f t="shared" si="244"/>
        <v/>
      </c>
      <c r="BS615" s="208" t="str">
        <f t="shared" si="245"/>
        <v/>
      </c>
      <c r="BT615" s="227">
        <f t="shared" si="233"/>
        <v>0</v>
      </c>
    </row>
    <row r="616" spans="1:72" s="208" customFormat="1" ht="25.35" customHeight="1" x14ac:dyDescent="0.2">
      <c r="A616" s="210">
        <f t="shared" si="227"/>
        <v>605</v>
      </c>
      <c r="B616" s="171" t="str">
        <f t="shared" si="223"/>
        <v/>
      </c>
      <c r="C616" s="44"/>
      <c r="D616" s="17" t="str">
        <f t="shared" si="228"/>
        <v/>
      </c>
      <c r="E616" s="17" t="str">
        <f t="shared" si="229"/>
        <v/>
      </c>
      <c r="F616" s="97"/>
      <c r="G616" s="16"/>
      <c r="H616" s="15"/>
      <c r="I616" s="17" t="str">
        <f>IF(OR(G616="",H616="",U616=""),"",IFERROR(VLOOKUP(G616&amp;H616&amp;U616,※編集不可※選択項目!$M$3:$R$51,5,FALSE),"該当なし"))</f>
        <v/>
      </c>
      <c r="J616" s="97"/>
      <c r="K616" s="15"/>
      <c r="L616" s="248"/>
      <c r="M616" s="15"/>
      <c r="N616" s="97"/>
      <c r="O616" s="97"/>
      <c r="P616" s="97"/>
      <c r="Q616" s="97"/>
      <c r="R616" s="97"/>
      <c r="S616" s="18" t="str">
        <f t="shared" si="236"/>
        <v/>
      </c>
      <c r="T616" s="15"/>
      <c r="U616" s="15"/>
      <c r="V616" s="15"/>
      <c r="W616" s="15"/>
      <c r="X616" s="15"/>
      <c r="Y616" s="15"/>
      <c r="Z616" s="16"/>
      <c r="AA616" s="16"/>
      <c r="AB616" s="101" t="str">
        <f>IF($C616&lt;&gt;"",※編集不可※選択項目!$J$2,"")</f>
        <v/>
      </c>
      <c r="AC616" s="23"/>
      <c r="AD616" s="97"/>
      <c r="AE616" s="99"/>
      <c r="AF616" s="201" t="str">
        <f t="shared" si="234"/>
        <v>-</v>
      </c>
      <c r="AG616" s="219"/>
      <c r="AH616" s="220"/>
      <c r="AI616" s="121" t="str">
        <f t="shared" si="230"/>
        <v/>
      </c>
      <c r="AJ616" s="221"/>
      <c r="AK616" s="222"/>
      <c r="AL616" s="223"/>
      <c r="AM616" s="224">
        <f>IFERROR(INDEX(※編集不可※選択項目!$R$3:$R$51,MATCH(BQ616,※編集不可※選択項目!$T$3:$T$51,0)),0)</f>
        <v>0</v>
      </c>
      <c r="AN616" s="224" t="str">
        <f t="shared" si="237"/>
        <v/>
      </c>
      <c r="AO616" s="224" t="str">
        <f>IF(BR616=※編集不可※選択項目!$L$3,VLOOKUP('新規登録用（本体）'!U616,※編集不可※選択項目!$P$2:$R$13,3,TRUE),AP616)</f>
        <v/>
      </c>
      <c r="AP616" s="224" t="str">
        <f>IF(BR616=※編集不可※選択項目!$L$15,VLOOKUP('新規登録用（本体）'!U616,※編集不可※選択項目!$P$14:$R$25,3,TRUE),AQ616)</f>
        <v/>
      </c>
      <c r="AQ616" s="224" t="str">
        <f>IF(BR616=※編集不可※選択項目!$L$27,VLOOKUP('新規登録用（本体）'!U616,※編集不可※選択項目!$P$26:$R$41,3,TRUE),AR616)</f>
        <v/>
      </c>
      <c r="AR616" s="224" t="str">
        <f>IF(BR616=※編集不可※選択項目!$L$43,VLOOKUP('新規登録用（本体）'!U616,※編集不可※選択項目!$P$42:$R$46,3,TRUE),AS616)</f>
        <v/>
      </c>
      <c r="AS616" s="224" t="str">
        <f>IF(BR616=※編集不可※選択項目!$L$48,VLOOKUP('新規登録用（本体）'!U616,※編集不可※選択項目!$P$47:$R$51,3,TRUE),"")</f>
        <v/>
      </c>
      <c r="AT616" s="225">
        <f>IFERROR(VLOOKUP(Y616&amp;G616&amp;H616,※編集不可※選択項目!X:Y,2,FALSE),0)</f>
        <v>0</v>
      </c>
      <c r="AU616" s="224">
        <f t="shared" si="231"/>
        <v>0</v>
      </c>
      <c r="AV616" s="224">
        <f>IFERROR(INDEX(※編集不可※選択項目!$S$3:$S$51,MATCH(BQ616,※編集不可※選択項目!$T$3:$T$51,0)),0)</f>
        <v>0</v>
      </c>
      <c r="AW616" s="224" t="str">
        <f t="shared" si="238"/>
        <v/>
      </c>
      <c r="AX616" s="224" t="str">
        <f>IF(BR616=※編集不可※選択項目!$L$3,VLOOKUP('新規登録用（本体）'!U616,※編集不可※選択項目!$P$2:$S$13,4,TRUE),AY616)</f>
        <v/>
      </c>
      <c r="AY616" s="224" t="str">
        <f>IF(BR616=※編集不可※選択項目!$L$15,VLOOKUP('新規登録用（本体）'!U616,※編集不可※選択項目!$P$14:$S$25,4,TRUE),AZ616)</f>
        <v/>
      </c>
      <c r="AZ616" s="224" t="str">
        <f>IF(BR616=※編集不可※選択項目!$L$27,VLOOKUP('新規登録用（本体）'!U616,※編集不可※選択項目!$P$26:$S$41,4,TRUE),BA616)</f>
        <v/>
      </c>
      <c r="BA616" s="224" t="str">
        <f>IF(BR616=※編集不可※選択項目!$L$43,VLOOKUP('新規登録用（本体）'!U616,※編集不可※選択項目!$P$42:$S$46,4,TRUE),BB616)</f>
        <v/>
      </c>
      <c r="BB616" s="224" t="str">
        <f>IF(BR616=※編集不可※選択項目!$L$48,VLOOKUP('新規登録用（本体）'!U616,※編集不可※選択項目!$P$47:$S$51,4,TRUE),"")</f>
        <v/>
      </c>
      <c r="BC616" s="225">
        <f>IFERROR(VLOOKUP(Y616&amp;G616&amp;H616,※編集不可※選択項目!X:Y,2,FALSE),0)</f>
        <v>0</v>
      </c>
      <c r="BD616" s="225">
        <f t="shared" si="232"/>
        <v>0</v>
      </c>
      <c r="BE616" s="225"/>
      <c r="BF616" s="225"/>
      <c r="BG616" s="225"/>
      <c r="BH616" s="225" t="str">
        <f t="shared" si="239"/>
        <v/>
      </c>
      <c r="BI616" s="226">
        <f t="shared" si="240"/>
        <v>0</v>
      </c>
      <c r="BJ616" s="226">
        <f t="shared" si="241"/>
        <v>0</v>
      </c>
      <c r="BK616" s="262">
        <f t="shared" si="235"/>
        <v>0</v>
      </c>
      <c r="BL616" s="226">
        <f t="shared" si="224"/>
        <v>0</v>
      </c>
      <c r="BM616" s="226" t="str">
        <f t="shared" si="242"/>
        <v/>
      </c>
      <c r="BN616" s="227">
        <f t="shared" si="243"/>
        <v>0</v>
      </c>
      <c r="BO616" s="227">
        <f t="shared" si="225"/>
        <v>0</v>
      </c>
      <c r="BP616" s="208" t="str">
        <f t="shared" si="226"/>
        <v>＜従来枠＞0 ＜トップ性能枠＞0</v>
      </c>
      <c r="BQ616" s="208" t="str">
        <f>'新規登録用（本体）'!G616&amp;'新規登録用（本体）'!H616&amp;'新規登録用（本体）'!I616</f>
        <v/>
      </c>
      <c r="BR616" s="126" t="str">
        <f t="shared" si="244"/>
        <v/>
      </c>
      <c r="BS616" s="208" t="str">
        <f t="shared" si="245"/>
        <v/>
      </c>
      <c r="BT616" s="227">
        <f t="shared" si="233"/>
        <v>0</v>
      </c>
    </row>
    <row r="617" spans="1:72" s="208" customFormat="1" ht="25.35" customHeight="1" x14ac:dyDescent="0.2">
      <c r="A617" s="210">
        <f t="shared" si="227"/>
        <v>606</v>
      </c>
      <c r="B617" s="171" t="str">
        <f t="shared" si="223"/>
        <v/>
      </c>
      <c r="C617" s="44"/>
      <c r="D617" s="17" t="str">
        <f t="shared" si="228"/>
        <v/>
      </c>
      <c r="E617" s="17" t="str">
        <f t="shared" si="229"/>
        <v/>
      </c>
      <c r="F617" s="97"/>
      <c r="G617" s="16"/>
      <c r="H617" s="15"/>
      <c r="I617" s="17" t="str">
        <f>IF(OR(G617="",H617="",U617=""),"",IFERROR(VLOOKUP(G617&amp;H617&amp;U617,※編集不可※選択項目!$M$3:$R$51,5,FALSE),"該当なし"))</f>
        <v/>
      </c>
      <c r="J617" s="97"/>
      <c r="K617" s="15"/>
      <c r="L617" s="248"/>
      <c r="M617" s="15"/>
      <c r="N617" s="97"/>
      <c r="O617" s="97"/>
      <c r="P617" s="97"/>
      <c r="Q617" s="97"/>
      <c r="R617" s="97"/>
      <c r="S617" s="18" t="str">
        <f t="shared" si="236"/>
        <v/>
      </c>
      <c r="T617" s="15"/>
      <c r="U617" s="15"/>
      <c r="V617" s="15"/>
      <c r="W617" s="15"/>
      <c r="X617" s="15"/>
      <c r="Y617" s="15"/>
      <c r="Z617" s="16"/>
      <c r="AA617" s="16"/>
      <c r="AB617" s="101" t="str">
        <f>IF($C617&lt;&gt;"",※編集不可※選択項目!$J$2,"")</f>
        <v/>
      </c>
      <c r="AC617" s="23"/>
      <c r="AD617" s="97"/>
      <c r="AE617" s="99"/>
      <c r="AF617" s="201" t="str">
        <f t="shared" si="234"/>
        <v>-</v>
      </c>
      <c r="AG617" s="219"/>
      <c r="AH617" s="220"/>
      <c r="AI617" s="121" t="str">
        <f t="shared" si="230"/>
        <v/>
      </c>
      <c r="AJ617" s="221"/>
      <c r="AK617" s="222"/>
      <c r="AL617" s="223"/>
      <c r="AM617" s="224">
        <f>IFERROR(INDEX(※編集不可※選択項目!$R$3:$R$51,MATCH(BQ617,※編集不可※選択項目!$T$3:$T$51,0)),0)</f>
        <v>0</v>
      </c>
      <c r="AN617" s="224" t="str">
        <f t="shared" si="237"/>
        <v/>
      </c>
      <c r="AO617" s="224" t="str">
        <f>IF(BR617=※編集不可※選択項目!$L$3,VLOOKUP('新規登録用（本体）'!U617,※編集不可※選択項目!$P$2:$R$13,3,TRUE),AP617)</f>
        <v/>
      </c>
      <c r="AP617" s="224" t="str">
        <f>IF(BR617=※編集不可※選択項目!$L$15,VLOOKUP('新規登録用（本体）'!U617,※編集不可※選択項目!$P$14:$R$25,3,TRUE),AQ617)</f>
        <v/>
      </c>
      <c r="AQ617" s="224" t="str">
        <f>IF(BR617=※編集不可※選択項目!$L$27,VLOOKUP('新規登録用（本体）'!U617,※編集不可※選択項目!$P$26:$R$41,3,TRUE),AR617)</f>
        <v/>
      </c>
      <c r="AR617" s="224" t="str">
        <f>IF(BR617=※編集不可※選択項目!$L$43,VLOOKUP('新規登録用（本体）'!U617,※編集不可※選択項目!$P$42:$R$46,3,TRUE),AS617)</f>
        <v/>
      </c>
      <c r="AS617" s="224" t="str">
        <f>IF(BR617=※編集不可※選択項目!$L$48,VLOOKUP('新規登録用（本体）'!U617,※編集不可※選択項目!$P$47:$R$51,3,TRUE),"")</f>
        <v/>
      </c>
      <c r="AT617" s="225">
        <f>IFERROR(VLOOKUP(Y617&amp;G617&amp;H617,※編集不可※選択項目!X:Y,2,FALSE),0)</f>
        <v>0</v>
      </c>
      <c r="AU617" s="224">
        <f t="shared" si="231"/>
        <v>0</v>
      </c>
      <c r="AV617" s="224">
        <f>IFERROR(INDEX(※編集不可※選択項目!$S$3:$S$51,MATCH(BQ617,※編集不可※選択項目!$T$3:$T$51,0)),0)</f>
        <v>0</v>
      </c>
      <c r="AW617" s="224" t="str">
        <f t="shared" si="238"/>
        <v/>
      </c>
      <c r="AX617" s="224" t="str">
        <f>IF(BR617=※編集不可※選択項目!$L$3,VLOOKUP('新規登録用（本体）'!U617,※編集不可※選択項目!$P$2:$S$13,4,TRUE),AY617)</f>
        <v/>
      </c>
      <c r="AY617" s="224" t="str">
        <f>IF(BR617=※編集不可※選択項目!$L$15,VLOOKUP('新規登録用（本体）'!U617,※編集不可※選択項目!$P$14:$S$25,4,TRUE),AZ617)</f>
        <v/>
      </c>
      <c r="AZ617" s="224" t="str">
        <f>IF(BR617=※編集不可※選択項目!$L$27,VLOOKUP('新規登録用（本体）'!U617,※編集不可※選択項目!$P$26:$S$41,4,TRUE),BA617)</f>
        <v/>
      </c>
      <c r="BA617" s="224" t="str">
        <f>IF(BR617=※編集不可※選択項目!$L$43,VLOOKUP('新規登録用（本体）'!U617,※編集不可※選択項目!$P$42:$S$46,4,TRUE),BB617)</f>
        <v/>
      </c>
      <c r="BB617" s="224" t="str">
        <f>IF(BR617=※編集不可※選択項目!$L$48,VLOOKUP('新規登録用（本体）'!U617,※編集不可※選択項目!$P$47:$S$51,4,TRUE),"")</f>
        <v/>
      </c>
      <c r="BC617" s="225">
        <f>IFERROR(VLOOKUP(Y617&amp;G617&amp;H617,※編集不可※選択項目!X:Y,2,FALSE),0)</f>
        <v>0</v>
      </c>
      <c r="BD617" s="225">
        <f t="shared" si="232"/>
        <v>0</v>
      </c>
      <c r="BE617" s="225"/>
      <c r="BF617" s="225"/>
      <c r="BG617" s="225"/>
      <c r="BH617" s="225" t="str">
        <f t="shared" si="239"/>
        <v/>
      </c>
      <c r="BI617" s="226">
        <f t="shared" si="240"/>
        <v>0</v>
      </c>
      <c r="BJ617" s="226">
        <f t="shared" si="241"/>
        <v>0</v>
      </c>
      <c r="BK617" s="262">
        <f t="shared" si="235"/>
        <v>0</v>
      </c>
      <c r="BL617" s="226">
        <f t="shared" si="224"/>
        <v>0</v>
      </c>
      <c r="BM617" s="226" t="str">
        <f t="shared" si="242"/>
        <v/>
      </c>
      <c r="BN617" s="227">
        <f t="shared" si="243"/>
        <v>0</v>
      </c>
      <c r="BO617" s="227">
        <f t="shared" si="225"/>
        <v>0</v>
      </c>
      <c r="BP617" s="208" t="str">
        <f t="shared" si="226"/>
        <v>＜従来枠＞0 ＜トップ性能枠＞0</v>
      </c>
      <c r="BQ617" s="208" t="str">
        <f>'新規登録用（本体）'!G617&amp;'新規登録用（本体）'!H617&amp;'新規登録用（本体）'!I617</f>
        <v/>
      </c>
      <c r="BR617" s="126" t="str">
        <f t="shared" si="244"/>
        <v/>
      </c>
      <c r="BS617" s="208" t="str">
        <f t="shared" si="245"/>
        <v/>
      </c>
      <c r="BT617" s="227">
        <f t="shared" si="233"/>
        <v>0</v>
      </c>
    </row>
    <row r="618" spans="1:72" s="208" customFormat="1" ht="25.35" customHeight="1" x14ac:dyDescent="0.2">
      <c r="A618" s="210">
        <f t="shared" si="227"/>
        <v>607</v>
      </c>
      <c r="B618" s="171" t="str">
        <f t="shared" si="223"/>
        <v/>
      </c>
      <c r="C618" s="44"/>
      <c r="D618" s="17" t="str">
        <f t="shared" si="228"/>
        <v/>
      </c>
      <c r="E618" s="17" t="str">
        <f t="shared" si="229"/>
        <v/>
      </c>
      <c r="F618" s="97"/>
      <c r="G618" s="16"/>
      <c r="H618" s="15"/>
      <c r="I618" s="17" t="str">
        <f>IF(OR(G618="",H618="",U618=""),"",IFERROR(VLOOKUP(G618&amp;H618&amp;U618,※編集不可※選択項目!$M$3:$R$51,5,FALSE),"該当なし"))</f>
        <v/>
      </c>
      <c r="J618" s="97"/>
      <c r="K618" s="15"/>
      <c r="L618" s="248"/>
      <c r="M618" s="15"/>
      <c r="N618" s="97"/>
      <c r="O618" s="97"/>
      <c r="P618" s="97"/>
      <c r="Q618" s="97"/>
      <c r="R618" s="97"/>
      <c r="S618" s="18" t="str">
        <f t="shared" si="236"/>
        <v/>
      </c>
      <c r="T618" s="15"/>
      <c r="U618" s="15"/>
      <c r="V618" s="15"/>
      <c r="W618" s="15"/>
      <c r="X618" s="15"/>
      <c r="Y618" s="15"/>
      <c r="Z618" s="16"/>
      <c r="AA618" s="16"/>
      <c r="AB618" s="101" t="str">
        <f>IF($C618&lt;&gt;"",※編集不可※選択項目!$J$2,"")</f>
        <v/>
      </c>
      <c r="AC618" s="23"/>
      <c r="AD618" s="97"/>
      <c r="AE618" s="99"/>
      <c r="AF618" s="201" t="str">
        <f t="shared" si="234"/>
        <v>-</v>
      </c>
      <c r="AG618" s="219"/>
      <c r="AH618" s="220"/>
      <c r="AI618" s="121" t="str">
        <f t="shared" si="230"/>
        <v/>
      </c>
      <c r="AJ618" s="221"/>
      <c r="AK618" s="222"/>
      <c r="AL618" s="223"/>
      <c r="AM618" s="224">
        <f>IFERROR(INDEX(※編集不可※選択項目!$R$3:$R$51,MATCH(BQ618,※編集不可※選択項目!$T$3:$T$51,0)),0)</f>
        <v>0</v>
      </c>
      <c r="AN618" s="224" t="str">
        <f t="shared" si="237"/>
        <v/>
      </c>
      <c r="AO618" s="224" t="str">
        <f>IF(BR618=※編集不可※選択項目!$L$3,VLOOKUP('新規登録用（本体）'!U618,※編集不可※選択項目!$P$2:$R$13,3,TRUE),AP618)</f>
        <v/>
      </c>
      <c r="AP618" s="224" t="str">
        <f>IF(BR618=※編集不可※選択項目!$L$15,VLOOKUP('新規登録用（本体）'!U618,※編集不可※選択項目!$P$14:$R$25,3,TRUE),AQ618)</f>
        <v/>
      </c>
      <c r="AQ618" s="224" t="str">
        <f>IF(BR618=※編集不可※選択項目!$L$27,VLOOKUP('新規登録用（本体）'!U618,※編集不可※選択項目!$P$26:$R$41,3,TRUE),AR618)</f>
        <v/>
      </c>
      <c r="AR618" s="224" t="str">
        <f>IF(BR618=※編集不可※選択項目!$L$43,VLOOKUP('新規登録用（本体）'!U618,※編集不可※選択項目!$P$42:$R$46,3,TRUE),AS618)</f>
        <v/>
      </c>
      <c r="AS618" s="224" t="str">
        <f>IF(BR618=※編集不可※選択項目!$L$48,VLOOKUP('新規登録用（本体）'!U618,※編集不可※選択項目!$P$47:$R$51,3,TRUE),"")</f>
        <v/>
      </c>
      <c r="AT618" s="225">
        <f>IFERROR(VLOOKUP(Y618&amp;G618&amp;H618,※編集不可※選択項目!X:Y,2,FALSE),0)</f>
        <v>0</v>
      </c>
      <c r="AU618" s="224">
        <f t="shared" si="231"/>
        <v>0</v>
      </c>
      <c r="AV618" s="224">
        <f>IFERROR(INDEX(※編集不可※選択項目!$S$3:$S$51,MATCH(BQ618,※編集不可※選択項目!$T$3:$T$51,0)),0)</f>
        <v>0</v>
      </c>
      <c r="AW618" s="224" t="str">
        <f t="shared" si="238"/>
        <v/>
      </c>
      <c r="AX618" s="224" t="str">
        <f>IF(BR618=※編集不可※選択項目!$L$3,VLOOKUP('新規登録用（本体）'!U618,※編集不可※選択項目!$P$2:$S$13,4,TRUE),AY618)</f>
        <v/>
      </c>
      <c r="AY618" s="224" t="str">
        <f>IF(BR618=※編集不可※選択項目!$L$15,VLOOKUP('新規登録用（本体）'!U618,※編集不可※選択項目!$P$14:$S$25,4,TRUE),AZ618)</f>
        <v/>
      </c>
      <c r="AZ618" s="224" t="str">
        <f>IF(BR618=※編集不可※選択項目!$L$27,VLOOKUP('新規登録用（本体）'!U618,※編集不可※選択項目!$P$26:$S$41,4,TRUE),BA618)</f>
        <v/>
      </c>
      <c r="BA618" s="224" t="str">
        <f>IF(BR618=※編集不可※選択項目!$L$43,VLOOKUP('新規登録用（本体）'!U618,※編集不可※選択項目!$P$42:$S$46,4,TRUE),BB618)</f>
        <v/>
      </c>
      <c r="BB618" s="224" t="str">
        <f>IF(BR618=※編集不可※選択項目!$L$48,VLOOKUP('新規登録用（本体）'!U618,※編集不可※選択項目!$P$47:$S$51,4,TRUE),"")</f>
        <v/>
      </c>
      <c r="BC618" s="225">
        <f>IFERROR(VLOOKUP(Y618&amp;G618&amp;H618,※編集不可※選択項目!X:Y,2,FALSE),0)</f>
        <v>0</v>
      </c>
      <c r="BD618" s="225">
        <f t="shared" si="232"/>
        <v>0</v>
      </c>
      <c r="BE618" s="225"/>
      <c r="BF618" s="225"/>
      <c r="BG618" s="225"/>
      <c r="BH618" s="225" t="str">
        <f t="shared" si="239"/>
        <v/>
      </c>
      <c r="BI618" s="226">
        <f t="shared" si="240"/>
        <v>0</v>
      </c>
      <c r="BJ618" s="226">
        <f t="shared" si="241"/>
        <v>0</v>
      </c>
      <c r="BK618" s="262">
        <f t="shared" si="235"/>
        <v>0</v>
      </c>
      <c r="BL618" s="226">
        <f t="shared" si="224"/>
        <v>0</v>
      </c>
      <c r="BM618" s="226" t="str">
        <f t="shared" si="242"/>
        <v/>
      </c>
      <c r="BN618" s="227">
        <f t="shared" si="243"/>
        <v>0</v>
      </c>
      <c r="BO618" s="227">
        <f t="shared" si="225"/>
        <v>0</v>
      </c>
      <c r="BP618" s="208" t="str">
        <f t="shared" si="226"/>
        <v>＜従来枠＞0 ＜トップ性能枠＞0</v>
      </c>
      <c r="BQ618" s="208" t="str">
        <f>'新規登録用（本体）'!G618&amp;'新規登録用（本体）'!H618&amp;'新規登録用（本体）'!I618</f>
        <v/>
      </c>
      <c r="BR618" s="126" t="str">
        <f t="shared" si="244"/>
        <v/>
      </c>
      <c r="BS618" s="208" t="str">
        <f t="shared" si="245"/>
        <v/>
      </c>
      <c r="BT618" s="227">
        <f t="shared" si="233"/>
        <v>0</v>
      </c>
    </row>
    <row r="619" spans="1:72" s="208" customFormat="1" ht="25.35" customHeight="1" x14ac:dyDescent="0.2">
      <c r="A619" s="210">
        <f t="shared" si="227"/>
        <v>608</v>
      </c>
      <c r="B619" s="171" t="str">
        <f t="shared" si="223"/>
        <v/>
      </c>
      <c r="C619" s="44"/>
      <c r="D619" s="17" t="str">
        <f t="shared" si="228"/>
        <v/>
      </c>
      <c r="E619" s="17" t="str">
        <f t="shared" si="229"/>
        <v/>
      </c>
      <c r="F619" s="97"/>
      <c r="G619" s="16"/>
      <c r="H619" s="15"/>
      <c r="I619" s="17" t="str">
        <f>IF(OR(G619="",H619="",U619=""),"",IFERROR(VLOOKUP(G619&amp;H619&amp;U619,※編集不可※選択項目!$M$3:$R$51,5,FALSE),"該当なし"))</f>
        <v/>
      </c>
      <c r="J619" s="97"/>
      <c r="K619" s="15"/>
      <c r="L619" s="248"/>
      <c r="M619" s="15"/>
      <c r="N619" s="97"/>
      <c r="O619" s="97"/>
      <c r="P619" s="97"/>
      <c r="Q619" s="97"/>
      <c r="R619" s="97"/>
      <c r="S619" s="18" t="str">
        <f t="shared" si="236"/>
        <v/>
      </c>
      <c r="T619" s="15"/>
      <c r="U619" s="15"/>
      <c r="V619" s="15"/>
      <c r="W619" s="15"/>
      <c r="X619" s="15"/>
      <c r="Y619" s="15"/>
      <c r="Z619" s="16"/>
      <c r="AA619" s="16"/>
      <c r="AB619" s="101" t="str">
        <f>IF($C619&lt;&gt;"",※編集不可※選択項目!$J$2,"")</f>
        <v/>
      </c>
      <c r="AC619" s="23"/>
      <c r="AD619" s="97"/>
      <c r="AE619" s="99"/>
      <c r="AF619" s="201" t="str">
        <f t="shared" si="234"/>
        <v>-</v>
      </c>
      <c r="AG619" s="219"/>
      <c r="AH619" s="220"/>
      <c r="AI619" s="121" t="str">
        <f t="shared" si="230"/>
        <v/>
      </c>
      <c r="AJ619" s="221"/>
      <c r="AK619" s="222"/>
      <c r="AL619" s="223"/>
      <c r="AM619" s="224">
        <f>IFERROR(INDEX(※編集不可※選択項目!$R$3:$R$51,MATCH(BQ619,※編集不可※選択項目!$T$3:$T$51,0)),0)</f>
        <v>0</v>
      </c>
      <c r="AN619" s="224" t="str">
        <f t="shared" si="237"/>
        <v/>
      </c>
      <c r="AO619" s="224" t="str">
        <f>IF(BR619=※編集不可※選択項目!$L$3,VLOOKUP('新規登録用（本体）'!U619,※編集不可※選択項目!$P$2:$R$13,3,TRUE),AP619)</f>
        <v/>
      </c>
      <c r="AP619" s="224" t="str">
        <f>IF(BR619=※編集不可※選択項目!$L$15,VLOOKUP('新規登録用（本体）'!U619,※編集不可※選択項目!$P$14:$R$25,3,TRUE),AQ619)</f>
        <v/>
      </c>
      <c r="AQ619" s="224" t="str">
        <f>IF(BR619=※編集不可※選択項目!$L$27,VLOOKUP('新規登録用（本体）'!U619,※編集不可※選択項目!$P$26:$R$41,3,TRUE),AR619)</f>
        <v/>
      </c>
      <c r="AR619" s="224" t="str">
        <f>IF(BR619=※編集不可※選択項目!$L$43,VLOOKUP('新規登録用（本体）'!U619,※編集不可※選択項目!$P$42:$R$46,3,TRUE),AS619)</f>
        <v/>
      </c>
      <c r="AS619" s="224" t="str">
        <f>IF(BR619=※編集不可※選択項目!$L$48,VLOOKUP('新規登録用（本体）'!U619,※編集不可※選択項目!$P$47:$R$51,3,TRUE),"")</f>
        <v/>
      </c>
      <c r="AT619" s="225">
        <f>IFERROR(VLOOKUP(Y619&amp;G619&amp;H619,※編集不可※選択項目!X:Y,2,FALSE),0)</f>
        <v>0</v>
      </c>
      <c r="AU619" s="224">
        <f t="shared" si="231"/>
        <v>0</v>
      </c>
      <c r="AV619" s="224">
        <f>IFERROR(INDEX(※編集不可※選択項目!$S$3:$S$51,MATCH(BQ619,※編集不可※選択項目!$T$3:$T$51,0)),0)</f>
        <v>0</v>
      </c>
      <c r="AW619" s="224" t="str">
        <f t="shared" si="238"/>
        <v/>
      </c>
      <c r="AX619" s="224" t="str">
        <f>IF(BR619=※編集不可※選択項目!$L$3,VLOOKUP('新規登録用（本体）'!U619,※編集不可※選択項目!$P$2:$S$13,4,TRUE),AY619)</f>
        <v/>
      </c>
      <c r="AY619" s="224" t="str">
        <f>IF(BR619=※編集不可※選択項目!$L$15,VLOOKUP('新規登録用（本体）'!U619,※編集不可※選択項目!$P$14:$S$25,4,TRUE),AZ619)</f>
        <v/>
      </c>
      <c r="AZ619" s="224" t="str">
        <f>IF(BR619=※編集不可※選択項目!$L$27,VLOOKUP('新規登録用（本体）'!U619,※編集不可※選択項目!$P$26:$S$41,4,TRUE),BA619)</f>
        <v/>
      </c>
      <c r="BA619" s="224" t="str">
        <f>IF(BR619=※編集不可※選択項目!$L$43,VLOOKUP('新規登録用（本体）'!U619,※編集不可※選択項目!$P$42:$S$46,4,TRUE),BB619)</f>
        <v/>
      </c>
      <c r="BB619" s="224" t="str">
        <f>IF(BR619=※編集不可※選択項目!$L$48,VLOOKUP('新規登録用（本体）'!U619,※編集不可※選択項目!$P$47:$S$51,4,TRUE),"")</f>
        <v/>
      </c>
      <c r="BC619" s="225">
        <f>IFERROR(VLOOKUP(Y619&amp;G619&amp;H619,※編集不可※選択項目!X:Y,2,FALSE),0)</f>
        <v>0</v>
      </c>
      <c r="BD619" s="225">
        <f t="shared" si="232"/>
        <v>0</v>
      </c>
      <c r="BE619" s="225"/>
      <c r="BF619" s="225"/>
      <c r="BG619" s="225"/>
      <c r="BH619" s="225" t="str">
        <f t="shared" si="239"/>
        <v/>
      </c>
      <c r="BI619" s="226">
        <f t="shared" si="240"/>
        <v>0</v>
      </c>
      <c r="BJ619" s="226">
        <f t="shared" si="241"/>
        <v>0</v>
      </c>
      <c r="BK619" s="262">
        <f t="shared" si="235"/>
        <v>0</v>
      </c>
      <c r="BL619" s="226">
        <f t="shared" si="224"/>
        <v>0</v>
      </c>
      <c r="BM619" s="226" t="str">
        <f t="shared" si="242"/>
        <v/>
      </c>
      <c r="BN619" s="227">
        <f t="shared" si="243"/>
        <v>0</v>
      </c>
      <c r="BO619" s="227">
        <f t="shared" si="225"/>
        <v>0</v>
      </c>
      <c r="BP619" s="208" t="str">
        <f t="shared" si="226"/>
        <v>＜従来枠＞0 ＜トップ性能枠＞0</v>
      </c>
      <c r="BQ619" s="208" t="str">
        <f>'新規登録用（本体）'!G619&amp;'新規登録用（本体）'!H619&amp;'新規登録用（本体）'!I619</f>
        <v/>
      </c>
      <c r="BR619" s="126" t="str">
        <f t="shared" si="244"/>
        <v/>
      </c>
      <c r="BS619" s="208" t="str">
        <f t="shared" si="245"/>
        <v/>
      </c>
      <c r="BT619" s="227">
        <f t="shared" si="233"/>
        <v>0</v>
      </c>
    </row>
    <row r="620" spans="1:72" s="208" customFormat="1" ht="25.35" customHeight="1" x14ac:dyDescent="0.2">
      <c r="A620" s="210">
        <f t="shared" si="227"/>
        <v>609</v>
      </c>
      <c r="B620" s="171" t="str">
        <f t="shared" si="223"/>
        <v/>
      </c>
      <c r="C620" s="44"/>
      <c r="D620" s="17" t="str">
        <f t="shared" si="228"/>
        <v/>
      </c>
      <c r="E620" s="17" t="str">
        <f t="shared" si="229"/>
        <v/>
      </c>
      <c r="F620" s="97"/>
      <c r="G620" s="16"/>
      <c r="H620" s="15"/>
      <c r="I620" s="17" t="str">
        <f>IF(OR(G620="",H620="",U620=""),"",IFERROR(VLOOKUP(G620&amp;H620&amp;U620,※編集不可※選択項目!$M$3:$R$51,5,FALSE),"該当なし"))</f>
        <v/>
      </c>
      <c r="J620" s="97"/>
      <c r="K620" s="15"/>
      <c r="L620" s="248"/>
      <c r="M620" s="15"/>
      <c r="N620" s="97"/>
      <c r="O620" s="97"/>
      <c r="P620" s="97"/>
      <c r="Q620" s="97"/>
      <c r="R620" s="97"/>
      <c r="S620" s="18" t="str">
        <f t="shared" si="236"/>
        <v/>
      </c>
      <c r="T620" s="15"/>
      <c r="U620" s="15"/>
      <c r="V620" s="15"/>
      <c r="W620" s="15"/>
      <c r="X620" s="15"/>
      <c r="Y620" s="15"/>
      <c r="Z620" s="16"/>
      <c r="AA620" s="16"/>
      <c r="AB620" s="101" t="str">
        <f>IF($C620&lt;&gt;"",※編集不可※選択項目!$J$2,"")</f>
        <v/>
      </c>
      <c r="AC620" s="23"/>
      <c r="AD620" s="97"/>
      <c r="AE620" s="99"/>
      <c r="AF620" s="201" t="str">
        <f t="shared" si="234"/>
        <v>-</v>
      </c>
      <c r="AG620" s="219"/>
      <c r="AH620" s="220"/>
      <c r="AI620" s="121" t="str">
        <f t="shared" si="230"/>
        <v/>
      </c>
      <c r="AJ620" s="221"/>
      <c r="AK620" s="222"/>
      <c r="AL620" s="223"/>
      <c r="AM620" s="224">
        <f>IFERROR(INDEX(※編集不可※選択項目!$R$3:$R$51,MATCH(BQ620,※編集不可※選択項目!$T$3:$T$51,0)),0)</f>
        <v>0</v>
      </c>
      <c r="AN620" s="224" t="str">
        <f t="shared" si="237"/>
        <v/>
      </c>
      <c r="AO620" s="224" t="str">
        <f>IF(BR620=※編集不可※選択項目!$L$3,VLOOKUP('新規登録用（本体）'!U620,※編集不可※選択項目!$P$2:$R$13,3,TRUE),AP620)</f>
        <v/>
      </c>
      <c r="AP620" s="224" t="str">
        <f>IF(BR620=※編集不可※選択項目!$L$15,VLOOKUP('新規登録用（本体）'!U620,※編集不可※選択項目!$P$14:$R$25,3,TRUE),AQ620)</f>
        <v/>
      </c>
      <c r="AQ620" s="224" t="str">
        <f>IF(BR620=※編集不可※選択項目!$L$27,VLOOKUP('新規登録用（本体）'!U620,※編集不可※選択項目!$P$26:$R$41,3,TRUE),AR620)</f>
        <v/>
      </c>
      <c r="AR620" s="224" t="str">
        <f>IF(BR620=※編集不可※選択項目!$L$43,VLOOKUP('新規登録用（本体）'!U620,※編集不可※選択項目!$P$42:$R$46,3,TRUE),AS620)</f>
        <v/>
      </c>
      <c r="AS620" s="224" t="str">
        <f>IF(BR620=※編集不可※選択項目!$L$48,VLOOKUP('新規登録用（本体）'!U620,※編集不可※選択項目!$P$47:$R$51,3,TRUE),"")</f>
        <v/>
      </c>
      <c r="AT620" s="225">
        <f>IFERROR(VLOOKUP(Y620&amp;G620&amp;H620,※編集不可※選択項目!X:Y,2,FALSE),0)</f>
        <v>0</v>
      </c>
      <c r="AU620" s="224">
        <f t="shared" si="231"/>
        <v>0</v>
      </c>
      <c r="AV620" s="224">
        <f>IFERROR(INDEX(※編集不可※選択項目!$S$3:$S$51,MATCH(BQ620,※編集不可※選択項目!$T$3:$T$51,0)),0)</f>
        <v>0</v>
      </c>
      <c r="AW620" s="224" t="str">
        <f t="shared" si="238"/>
        <v/>
      </c>
      <c r="AX620" s="224" t="str">
        <f>IF(BR620=※編集不可※選択項目!$L$3,VLOOKUP('新規登録用（本体）'!U620,※編集不可※選択項目!$P$2:$S$13,4,TRUE),AY620)</f>
        <v/>
      </c>
      <c r="AY620" s="224" t="str">
        <f>IF(BR620=※編集不可※選択項目!$L$15,VLOOKUP('新規登録用（本体）'!U620,※編集不可※選択項目!$P$14:$S$25,4,TRUE),AZ620)</f>
        <v/>
      </c>
      <c r="AZ620" s="224" t="str">
        <f>IF(BR620=※編集不可※選択項目!$L$27,VLOOKUP('新規登録用（本体）'!U620,※編集不可※選択項目!$P$26:$S$41,4,TRUE),BA620)</f>
        <v/>
      </c>
      <c r="BA620" s="224" t="str">
        <f>IF(BR620=※編集不可※選択項目!$L$43,VLOOKUP('新規登録用（本体）'!U620,※編集不可※選択項目!$P$42:$S$46,4,TRUE),BB620)</f>
        <v/>
      </c>
      <c r="BB620" s="224" t="str">
        <f>IF(BR620=※編集不可※選択項目!$L$48,VLOOKUP('新規登録用（本体）'!U620,※編集不可※選択項目!$P$47:$S$51,4,TRUE),"")</f>
        <v/>
      </c>
      <c r="BC620" s="225">
        <f>IFERROR(VLOOKUP(Y620&amp;G620&amp;H620,※編集不可※選択項目!X:Y,2,FALSE),0)</f>
        <v>0</v>
      </c>
      <c r="BD620" s="225">
        <f t="shared" si="232"/>
        <v>0</v>
      </c>
      <c r="BE620" s="225"/>
      <c r="BF620" s="225"/>
      <c r="BG620" s="225"/>
      <c r="BH620" s="225" t="str">
        <f t="shared" si="239"/>
        <v/>
      </c>
      <c r="BI620" s="226">
        <f t="shared" si="240"/>
        <v>0</v>
      </c>
      <c r="BJ620" s="226">
        <f t="shared" si="241"/>
        <v>0</v>
      </c>
      <c r="BK620" s="262">
        <f t="shared" si="235"/>
        <v>0</v>
      </c>
      <c r="BL620" s="226">
        <f t="shared" si="224"/>
        <v>0</v>
      </c>
      <c r="BM620" s="226" t="str">
        <f t="shared" si="242"/>
        <v/>
      </c>
      <c r="BN620" s="227">
        <f t="shared" si="243"/>
        <v>0</v>
      </c>
      <c r="BO620" s="227">
        <f t="shared" si="225"/>
        <v>0</v>
      </c>
      <c r="BP620" s="208" t="str">
        <f t="shared" si="226"/>
        <v>＜従来枠＞0 ＜トップ性能枠＞0</v>
      </c>
      <c r="BQ620" s="208" t="str">
        <f>'新規登録用（本体）'!G620&amp;'新規登録用（本体）'!H620&amp;'新規登録用（本体）'!I620</f>
        <v/>
      </c>
      <c r="BR620" s="126" t="str">
        <f t="shared" si="244"/>
        <v/>
      </c>
      <c r="BS620" s="208" t="str">
        <f t="shared" si="245"/>
        <v/>
      </c>
      <c r="BT620" s="227">
        <f t="shared" si="233"/>
        <v>0</v>
      </c>
    </row>
    <row r="621" spans="1:72" s="208" customFormat="1" ht="25.35" customHeight="1" x14ac:dyDescent="0.2">
      <c r="A621" s="210">
        <f t="shared" si="227"/>
        <v>610</v>
      </c>
      <c r="B621" s="171" t="str">
        <f t="shared" si="223"/>
        <v/>
      </c>
      <c r="C621" s="44"/>
      <c r="D621" s="17" t="str">
        <f t="shared" si="228"/>
        <v/>
      </c>
      <c r="E621" s="17" t="str">
        <f t="shared" si="229"/>
        <v/>
      </c>
      <c r="F621" s="97"/>
      <c r="G621" s="16"/>
      <c r="H621" s="15"/>
      <c r="I621" s="17" t="str">
        <f>IF(OR(G621="",H621="",U621=""),"",IFERROR(VLOOKUP(G621&amp;H621&amp;U621,※編集不可※選択項目!$M$3:$R$51,5,FALSE),"該当なし"))</f>
        <v/>
      </c>
      <c r="J621" s="97"/>
      <c r="K621" s="15"/>
      <c r="L621" s="248"/>
      <c r="M621" s="15"/>
      <c r="N621" s="97"/>
      <c r="O621" s="97"/>
      <c r="P621" s="97"/>
      <c r="Q621" s="97"/>
      <c r="R621" s="97"/>
      <c r="S621" s="18" t="str">
        <f t="shared" si="236"/>
        <v/>
      </c>
      <c r="T621" s="15"/>
      <c r="U621" s="15"/>
      <c r="V621" s="15"/>
      <c r="W621" s="15"/>
      <c r="X621" s="15"/>
      <c r="Y621" s="15"/>
      <c r="Z621" s="16"/>
      <c r="AA621" s="16"/>
      <c r="AB621" s="101" t="str">
        <f>IF($C621&lt;&gt;"",※編集不可※選択項目!$J$2,"")</f>
        <v/>
      </c>
      <c r="AC621" s="23"/>
      <c r="AD621" s="97"/>
      <c r="AE621" s="99"/>
      <c r="AF621" s="201" t="str">
        <f t="shared" si="234"/>
        <v>-</v>
      </c>
      <c r="AG621" s="219"/>
      <c r="AH621" s="220"/>
      <c r="AI621" s="121" t="str">
        <f t="shared" si="230"/>
        <v/>
      </c>
      <c r="AJ621" s="221"/>
      <c r="AK621" s="222"/>
      <c r="AL621" s="223"/>
      <c r="AM621" s="224">
        <f>IFERROR(INDEX(※編集不可※選択項目!$R$3:$R$51,MATCH(BQ621,※編集不可※選択項目!$T$3:$T$51,0)),0)</f>
        <v>0</v>
      </c>
      <c r="AN621" s="224" t="str">
        <f t="shared" si="237"/>
        <v/>
      </c>
      <c r="AO621" s="224" t="str">
        <f>IF(BR621=※編集不可※選択項目!$L$3,VLOOKUP('新規登録用（本体）'!U621,※編集不可※選択項目!$P$2:$R$13,3,TRUE),AP621)</f>
        <v/>
      </c>
      <c r="AP621" s="224" t="str">
        <f>IF(BR621=※編集不可※選択項目!$L$15,VLOOKUP('新規登録用（本体）'!U621,※編集不可※選択項目!$P$14:$R$25,3,TRUE),AQ621)</f>
        <v/>
      </c>
      <c r="AQ621" s="224" t="str">
        <f>IF(BR621=※編集不可※選択項目!$L$27,VLOOKUP('新規登録用（本体）'!U621,※編集不可※選択項目!$P$26:$R$41,3,TRUE),AR621)</f>
        <v/>
      </c>
      <c r="AR621" s="224" t="str">
        <f>IF(BR621=※編集不可※選択項目!$L$43,VLOOKUP('新規登録用（本体）'!U621,※編集不可※選択項目!$P$42:$R$46,3,TRUE),AS621)</f>
        <v/>
      </c>
      <c r="AS621" s="224" t="str">
        <f>IF(BR621=※編集不可※選択項目!$L$48,VLOOKUP('新規登録用（本体）'!U621,※編集不可※選択項目!$P$47:$R$51,3,TRUE),"")</f>
        <v/>
      </c>
      <c r="AT621" s="225">
        <f>IFERROR(VLOOKUP(Y621&amp;G621&amp;H621,※編集不可※選択項目!X:Y,2,FALSE),0)</f>
        <v>0</v>
      </c>
      <c r="AU621" s="224">
        <f t="shared" si="231"/>
        <v>0</v>
      </c>
      <c r="AV621" s="224">
        <f>IFERROR(INDEX(※編集不可※選択項目!$S$3:$S$51,MATCH(BQ621,※編集不可※選択項目!$T$3:$T$51,0)),0)</f>
        <v>0</v>
      </c>
      <c r="AW621" s="224" t="str">
        <f t="shared" si="238"/>
        <v/>
      </c>
      <c r="AX621" s="224" t="str">
        <f>IF(BR621=※編集不可※選択項目!$L$3,VLOOKUP('新規登録用（本体）'!U621,※編集不可※選択項目!$P$2:$S$13,4,TRUE),AY621)</f>
        <v/>
      </c>
      <c r="AY621" s="224" t="str">
        <f>IF(BR621=※編集不可※選択項目!$L$15,VLOOKUP('新規登録用（本体）'!U621,※編集不可※選択項目!$P$14:$S$25,4,TRUE),AZ621)</f>
        <v/>
      </c>
      <c r="AZ621" s="224" t="str">
        <f>IF(BR621=※編集不可※選択項目!$L$27,VLOOKUP('新規登録用（本体）'!U621,※編集不可※選択項目!$P$26:$S$41,4,TRUE),BA621)</f>
        <v/>
      </c>
      <c r="BA621" s="224" t="str">
        <f>IF(BR621=※編集不可※選択項目!$L$43,VLOOKUP('新規登録用（本体）'!U621,※編集不可※選択項目!$P$42:$S$46,4,TRUE),BB621)</f>
        <v/>
      </c>
      <c r="BB621" s="224" t="str">
        <f>IF(BR621=※編集不可※選択項目!$L$48,VLOOKUP('新規登録用（本体）'!U621,※編集不可※選択項目!$P$47:$S$51,4,TRUE),"")</f>
        <v/>
      </c>
      <c r="BC621" s="225">
        <f>IFERROR(VLOOKUP(Y621&amp;G621&amp;H621,※編集不可※選択項目!X:Y,2,FALSE),0)</f>
        <v>0</v>
      </c>
      <c r="BD621" s="225">
        <f t="shared" si="232"/>
        <v>0</v>
      </c>
      <c r="BE621" s="225"/>
      <c r="BF621" s="225"/>
      <c r="BG621" s="225"/>
      <c r="BH621" s="225" t="str">
        <f t="shared" si="239"/>
        <v/>
      </c>
      <c r="BI621" s="226">
        <f t="shared" si="240"/>
        <v>0</v>
      </c>
      <c r="BJ621" s="226">
        <f t="shared" si="241"/>
        <v>0</v>
      </c>
      <c r="BK621" s="262">
        <f t="shared" si="235"/>
        <v>0</v>
      </c>
      <c r="BL621" s="226">
        <f t="shared" si="224"/>
        <v>0</v>
      </c>
      <c r="BM621" s="226" t="str">
        <f t="shared" si="242"/>
        <v/>
      </c>
      <c r="BN621" s="227">
        <f t="shared" si="243"/>
        <v>0</v>
      </c>
      <c r="BO621" s="227">
        <f t="shared" si="225"/>
        <v>0</v>
      </c>
      <c r="BP621" s="208" t="str">
        <f t="shared" si="226"/>
        <v>＜従来枠＞0 ＜トップ性能枠＞0</v>
      </c>
      <c r="BQ621" s="208" t="str">
        <f>'新規登録用（本体）'!G621&amp;'新規登録用（本体）'!H621&amp;'新規登録用（本体）'!I621</f>
        <v/>
      </c>
      <c r="BR621" s="126" t="str">
        <f t="shared" si="244"/>
        <v/>
      </c>
      <c r="BS621" s="208" t="str">
        <f t="shared" si="245"/>
        <v/>
      </c>
      <c r="BT621" s="227">
        <f t="shared" si="233"/>
        <v>0</v>
      </c>
    </row>
    <row r="622" spans="1:72" s="208" customFormat="1" ht="25.35" customHeight="1" x14ac:dyDescent="0.2">
      <c r="A622" s="210">
        <f t="shared" si="227"/>
        <v>611</v>
      </c>
      <c r="B622" s="171" t="str">
        <f t="shared" si="223"/>
        <v/>
      </c>
      <c r="C622" s="44"/>
      <c r="D622" s="17" t="str">
        <f t="shared" si="228"/>
        <v/>
      </c>
      <c r="E622" s="17" t="str">
        <f t="shared" si="229"/>
        <v/>
      </c>
      <c r="F622" s="97"/>
      <c r="G622" s="16"/>
      <c r="H622" s="15"/>
      <c r="I622" s="17" t="str">
        <f>IF(OR(G622="",H622="",U622=""),"",IFERROR(VLOOKUP(G622&amp;H622&amp;U622,※編集不可※選択項目!$M$3:$R$51,5,FALSE),"該当なし"))</f>
        <v/>
      </c>
      <c r="J622" s="97"/>
      <c r="K622" s="15"/>
      <c r="L622" s="248"/>
      <c r="M622" s="15"/>
      <c r="N622" s="97"/>
      <c r="O622" s="97"/>
      <c r="P622" s="97"/>
      <c r="Q622" s="97"/>
      <c r="R622" s="97"/>
      <c r="S622" s="18" t="str">
        <f t="shared" si="236"/>
        <v/>
      </c>
      <c r="T622" s="15"/>
      <c r="U622" s="15"/>
      <c r="V622" s="15"/>
      <c r="W622" s="15"/>
      <c r="X622" s="15"/>
      <c r="Y622" s="15"/>
      <c r="Z622" s="16"/>
      <c r="AA622" s="16"/>
      <c r="AB622" s="101" t="str">
        <f>IF($C622&lt;&gt;"",※編集不可※選択項目!$J$2,"")</f>
        <v/>
      </c>
      <c r="AC622" s="23"/>
      <c r="AD622" s="97"/>
      <c r="AE622" s="99"/>
      <c r="AF622" s="201" t="str">
        <f t="shared" si="234"/>
        <v>-</v>
      </c>
      <c r="AG622" s="219"/>
      <c r="AH622" s="220"/>
      <c r="AI622" s="121" t="str">
        <f t="shared" si="230"/>
        <v/>
      </c>
      <c r="AJ622" s="221"/>
      <c r="AK622" s="222"/>
      <c r="AL622" s="223"/>
      <c r="AM622" s="224">
        <f>IFERROR(INDEX(※編集不可※選択項目!$R$3:$R$51,MATCH(BQ622,※編集不可※選択項目!$T$3:$T$51,0)),0)</f>
        <v>0</v>
      </c>
      <c r="AN622" s="224" t="str">
        <f t="shared" si="237"/>
        <v/>
      </c>
      <c r="AO622" s="224" t="str">
        <f>IF(BR622=※編集不可※選択項目!$L$3,VLOOKUP('新規登録用（本体）'!U622,※編集不可※選択項目!$P$2:$R$13,3,TRUE),AP622)</f>
        <v/>
      </c>
      <c r="AP622" s="224" t="str">
        <f>IF(BR622=※編集不可※選択項目!$L$15,VLOOKUP('新規登録用（本体）'!U622,※編集不可※選択項目!$P$14:$R$25,3,TRUE),AQ622)</f>
        <v/>
      </c>
      <c r="AQ622" s="224" t="str">
        <f>IF(BR622=※編集不可※選択項目!$L$27,VLOOKUP('新規登録用（本体）'!U622,※編集不可※選択項目!$P$26:$R$41,3,TRUE),AR622)</f>
        <v/>
      </c>
      <c r="AR622" s="224" t="str">
        <f>IF(BR622=※編集不可※選択項目!$L$43,VLOOKUP('新規登録用（本体）'!U622,※編集不可※選択項目!$P$42:$R$46,3,TRUE),AS622)</f>
        <v/>
      </c>
      <c r="AS622" s="224" t="str">
        <f>IF(BR622=※編集不可※選択項目!$L$48,VLOOKUP('新規登録用（本体）'!U622,※編集不可※選択項目!$P$47:$R$51,3,TRUE),"")</f>
        <v/>
      </c>
      <c r="AT622" s="225">
        <f>IFERROR(VLOOKUP(Y622&amp;G622&amp;H622,※編集不可※選択項目!X:Y,2,FALSE),0)</f>
        <v>0</v>
      </c>
      <c r="AU622" s="224">
        <f t="shared" si="231"/>
        <v>0</v>
      </c>
      <c r="AV622" s="224">
        <f>IFERROR(INDEX(※編集不可※選択項目!$S$3:$S$51,MATCH(BQ622,※編集不可※選択項目!$T$3:$T$51,0)),0)</f>
        <v>0</v>
      </c>
      <c r="AW622" s="224" t="str">
        <f t="shared" si="238"/>
        <v/>
      </c>
      <c r="AX622" s="224" t="str">
        <f>IF(BR622=※編集不可※選択項目!$L$3,VLOOKUP('新規登録用（本体）'!U622,※編集不可※選択項目!$P$2:$S$13,4,TRUE),AY622)</f>
        <v/>
      </c>
      <c r="AY622" s="224" t="str">
        <f>IF(BR622=※編集不可※選択項目!$L$15,VLOOKUP('新規登録用（本体）'!U622,※編集不可※選択項目!$P$14:$S$25,4,TRUE),AZ622)</f>
        <v/>
      </c>
      <c r="AZ622" s="224" t="str">
        <f>IF(BR622=※編集不可※選択項目!$L$27,VLOOKUP('新規登録用（本体）'!U622,※編集不可※選択項目!$P$26:$S$41,4,TRUE),BA622)</f>
        <v/>
      </c>
      <c r="BA622" s="224" t="str">
        <f>IF(BR622=※編集不可※選択項目!$L$43,VLOOKUP('新規登録用（本体）'!U622,※編集不可※選択項目!$P$42:$S$46,4,TRUE),BB622)</f>
        <v/>
      </c>
      <c r="BB622" s="224" t="str">
        <f>IF(BR622=※編集不可※選択項目!$L$48,VLOOKUP('新規登録用（本体）'!U622,※編集不可※選択項目!$P$47:$S$51,4,TRUE),"")</f>
        <v/>
      </c>
      <c r="BC622" s="225">
        <f>IFERROR(VLOOKUP(Y622&amp;G622&amp;H622,※編集不可※選択項目!X:Y,2,FALSE),0)</f>
        <v>0</v>
      </c>
      <c r="BD622" s="225">
        <f t="shared" si="232"/>
        <v>0</v>
      </c>
      <c r="BE622" s="225"/>
      <c r="BF622" s="225"/>
      <c r="BG622" s="225"/>
      <c r="BH622" s="225" t="str">
        <f t="shared" si="239"/>
        <v/>
      </c>
      <c r="BI622" s="226">
        <f t="shared" si="240"/>
        <v>0</v>
      </c>
      <c r="BJ622" s="226">
        <f t="shared" si="241"/>
        <v>0</v>
      </c>
      <c r="BK622" s="262">
        <f t="shared" si="235"/>
        <v>0</v>
      </c>
      <c r="BL622" s="226">
        <f t="shared" si="224"/>
        <v>0</v>
      </c>
      <c r="BM622" s="226" t="str">
        <f t="shared" si="242"/>
        <v/>
      </c>
      <c r="BN622" s="227">
        <f t="shared" si="243"/>
        <v>0</v>
      </c>
      <c r="BO622" s="227">
        <f t="shared" si="225"/>
        <v>0</v>
      </c>
      <c r="BP622" s="208" t="str">
        <f t="shared" si="226"/>
        <v>＜従来枠＞0 ＜トップ性能枠＞0</v>
      </c>
      <c r="BQ622" s="208" t="str">
        <f>'新規登録用（本体）'!G622&amp;'新規登録用（本体）'!H622&amp;'新規登録用（本体）'!I622</f>
        <v/>
      </c>
      <c r="BR622" s="126" t="str">
        <f t="shared" si="244"/>
        <v/>
      </c>
      <c r="BS622" s="208" t="str">
        <f t="shared" si="245"/>
        <v/>
      </c>
      <c r="BT622" s="227">
        <f t="shared" si="233"/>
        <v>0</v>
      </c>
    </row>
    <row r="623" spans="1:72" s="208" customFormat="1" ht="25.35" customHeight="1" x14ac:dyDescent="0.2">
      <c r="A623" s="210">
        <f t="shared" si="227"/>
        <v>612</v>
      </c>
      <c r="B623" s="171" t="str">
        <f t="shared" si="223"/>
        <v/>
      </c>
      <c r="C623" s="44"/>
      <c r="D623" s="17" t="str">
        <f t="shared" si="228"/>
        <v/>
      </c>
      <c r="E623" s="17" t="str">
        <f t="shared" si="229"/>
        <v/>
      </c>
      <c r="F623" s="97"/>
      <c r="G623" s="16"/>
      <c r="H623" s="15"/>
      <c r="I623" s="17" t="str">
        <f>IF(OR(G623="",H623="",U623=""),"",IFERROR(VLOOKUP(G623&amp;H623&amp;U623,※編集不可※選択項目!$M$3:$R$51,5,FALSE),"該当なし"))</f>
        <v/>
      </c>
      <c r="J623" s="97"/>
      <c r="K623" s="15"/>
      <c r="L623" s="248"/>
      <c r="M623" s="15"/>
      <c r="N623" s="97"/>
      <c r="O623" s="97"/>
      <c r="P623" s="97"/>
      <c r="Q623" s="97"/>
      <c r="R623" s="97"/>
      <c r="S623" s="18" t="str">
        <f t="shared" si="236"/>
        <v/>
      </c>
      <c r="T623" s="15"/>
      <c r="U623" s="15"/>
      <c r="V623" s="15"/>
      <c r="W623" s="15"/>
      <c r="X623" s="15"/>
      <c r="Y623" s="15"/>
      <c r="Z623" s="16"/>
      <c r="AA623" s="16"/>
      <c r="AB623" s="101" t="str">
        <f>IF($C623&lt;&gt;"",※編集不可※選択項目!$J$2,"")</f>
        <v/>
      </c>
      <c r="AC623" s="23"/>
      <c r="AD623" s="97"/>
      <c r="AE623" s="99"/>
      <c r="AF623" s="201" t="str">
        <f t="shared" si="234"/>
        <v>-</v>
      </c>
      <c r="AG623" s="219"/>
      <c r="AH623" s="220"/>
      <c r="AI623" s="121" t="str">
        <f t="shared" si="230"/>
        <v/>
      </c>
      <c r="AJ623" s="221"/>
      <c r="AK623" s="222"/>
      <c r="AL623" s="223"/>
      <c r="AM623" s="224">
        <f>IFERROR(INDEX(※編集不可※選択項目!$R$3:$R$51,MATCH(BQ623,※編集不可※選択項目!$T$3:$T$51,0)),0)</f>
        <v>0</v>
      </c>
      <c r="AN623" s="224" t="str">
        <f t="shared" si="237"/>
        <v/>
      </c>
      <c r="AO623" s="224" t="str">
        <f>IF(BR623=※編集不可※選択項目!$L$3,VLOOKUP('新規登録用（本体）'!U623,※編集不可※選択項目!$P$2:$R$13,3,TRUE),AP623)</f>
        <v/>
      </c>
      <c r="AP623" s="224" t="str">
        <f>IF(BR623=※編集不可※選択項目!$L$15,VLOOKUP('新規登録用（本体）'!U623,※編集不可※選択項目!$P$14:$R$25,3,TRUE),AQ623)</f>
        <v/>
      </c>
      <c r="AQ623" s="224" t="str">
        <f>IF(BR623=※編集不可※選択項目!$L$27,VLOOKUP('新規登録用（本体）'!U623,※編集不可※選択項目!$P$26:$R$41,3,TRUE),AR623)</f>
        <v/>
      </c>
      <c r="AR623" s="224" t="str">
        <f>IF(BR623=※編集不可※選択項目!$L$43,VLOOKUP('新規登録用（本体）'!U623,※編集不可※選択項目!$P$42:$R$46,3,TRUE),AS623)</f>
        <v/>
      </c>
      <c r="AS623" s="224" t="str">
        <f>IF(BR623=※編集不可※選択項目!$L$48,VLOOKUP('新規登録用（本体）'!U623,※編集不可※選択項目!$P$47:$R$51,3,TRUE),"")</f>
        <v/>
      </c>
      <c r="AT623" s="225">
        <f>IFERROR(VLOOKUP(Y623&amp;G623&amp;H623,※編集不可※選択項目!X:Y,2,FALSE),0)</f>
        <v>0</v>
      </c>
      <c r="AU623" s="224">
        <f t="shared" si="231"/>
        <v>0</v>
      </c>
      <c r="AV623" s="224">
        <f>IFERROR(INDEX(※編集不可※選択項目!$S$3:$S$51,MATCH(BQ623,※編集不可※選択項目!$T$3:$T$51,0)),0)</f>
        <v>0</v>
      </c>
      <c r="AW623" s="224" t="str">
        <f t="shared" si="238"/>
        <v/>
      </c>
      <c r="AX623" s="224" t="str">
        <f>IF(BR623=※編集不可※選択項目!$L$3,VLOOKUP('新規登録用（本体）'!U623,※編集不可※選択項目!$P$2:$S$13,4,TRUE),AY623)</f>
        <v/>
      </c>
      <c r="AY623" s="224" t="str">
        <f>IF(BR623=※編集不可※選択項目!$L$15,VLOOKUP('新規登録用（本体）'!U623,※編集不可※選択項目!$P$14:$S$25,4,TRUE),AZ623)</f>
        <v/>
      </c>
      <c r="AZ623" s="224" t="str">
        <f>IF(BR623=※編集不可※選択項目!$L$27,VLOOKUP('新規登録用（本体）'!U623,※編集不可※選択項目!$P$26:$S$41,4,TRUE),BA623)</f>
        <v/>
      </c>
      <c r="BA623" s="224" t="str">
        <f>IF(BR623=※編集不可※選択項目!$L$43,VLOOKUP('新規登録用（本体）'!U623,※編集不可※選択項目!$P$42:$S$46,4,TRUE),BB623)</f>
        <v/>
      </c>
      <c r="BB623" s="224" t="str">
        <f>IF(BR623=※編集不可※選択項目!$L$48,VLOOKUP('新規登録用（本体）'!U623,※編集不可※選択項目!$P$47:$S$51,4,TRUE),"")</f>
        <v/>
      </c>
      <c r="BC623" s="225">
        <f>IFERROR(VLOOKUP(Y623&amp;G623&amp;H623,※編集不可※選択項目!X:Y,2,FALSE),0)</f>
        <v>0</v>
      </c>
      <c r="BD623" s="225">
        <f t="shared" si="232"/>
        <v>0</v>
      </c>
      <c r="BE623" s="225"/>
      <c r="BF623" s="225"/>
      <c r="BG623" s="225"/>
      <c r="BH623" s="225" t="str">
        <f t="shared" si="239"/>
        <v/>
      </c>
      <c r="BI623" s="226">
        <f t="shared" si="240"/>
        <v>0</v>
      </c>
      <c r="BJ623" s="226">
        <f t="shared" si="241"/>
        <v>0</v>
      </c>
      <c r="BK623" s="262">
        <f t="shared" si="235"/>
        <v>0</v>
      </c>
      <c r="BL623" s="226">
        <f t="shared" si="224"/>
        <v>0</v>
      </c>
      <c r="BM623" s="226" t="str">
        <f t="shared" si="242"/>
        <v/>
      </c>
      <c r="BN623" s="227">
        <f t="shared" si="243"/>
        <v>0</v>
      </c>
      <c r="BO623" s="227">
        <f t="shared" si="225"/>
        <v>0</v>
      </c>
      <c r="BP623" s="208" t="str">
        <f t="shared" si="226"/>
        <v>＜従来枠＞0 ＜トップ性能枠＞0</v>
      </c>
      <c r="BQ623" s="208" t="str">
        <f>'新規登録用（本体）'!G623&amp;'新規登録用（本体）'!H623&amp;'新規登録用（本体）'!I623</f>
        <v/>
      </c>
      <c r="BR623" s="126" t="str">
        <f t="shared" si="244"/>
        <v/>
      </c>
      <c r="BS623" s="208" t="str">
        <f t="shared" si="245"/>
        <v/>
      </c>
      <c r="BT623" s="227">
        <f t="shared" si="233"/>
        <v>0</v>
      </c>
    </row>
    <row r="624" spans="1:72" s="208" customFormat="1" ht="25.35" customHeight="1" x14ac:dyDescent="0.2">
      <c r="A624" s="210">
        <f t="shared" si="227"/>
        <v>613</v>
      </c>
      <c r="B624" s="171" t="str">
        <f t="shared" si="223"/>
        <v/>
      </c>
      <c r="C624" s="44"/>
      <c r="D624" s="17" t="str">
        <f t="shared" si="228"/>
        <v/>
      </c>
      <c r="E624" s="17" t="str">
        <f t="shared" si="229"/>
        <v/>
      </c>
      <c r="F624" s="97"/>
      <c r="G624" s="16"/>
      <c r="H624" s="15"/>
      <c r="I624" s="17" t="str">
        <f>IF(OR(G624="",H624="",U624=""),"",IFERROR(VLOOKUP(G624&amp;H624&amp;U624,※編集不可※選択項目!$M$3:$R$51,5,FALSE),"該当なし"))</f>
        <v/>
      </c>
      <c r="J624" s="97"/>
      <c r="K624" s="15"/>
      <c r="L624" s="248"/>
      <c r="M624" s="15"/>
      <c r="N624" s="97"/>
      <c r="O624" s="97"/>
      <c r="P624" s="97"/>
      <c r="Q624" s="97"/>
      <c r="R624" s="97"/>
      <c r="S624" s="18" t="str">
        <f t="shared" si="236"/>
        <v/>
      </c>
      <c r="T624" s="15"/>
      <c r="U624" s="15"/>
      <c r="V624" s="15"/>
      <c r="W624" s="15"/>
      <c r="X624" s="15"/>
      <c r="Y624" s="15"/>
      <c r="Z624" s="16"/>
      <c r="AA624" s="16"/>
      <c r="AB624" s="101" t="str">
        <f>IF($C624&lt;&gt;"",※編集不可※選択項目!$J$2,"")</f>
        <v/>
      </c>
      <c r="AC624" s="23"/>
      <c r="AD624" s="97"/>
      <c r="AE624" s="99"/>
      <c r="AF624" s="201" t="str">
        <f t="shared" si="234"/>
        <v>-</v>
      </c>
      <c r="AG624" s="219"/>
      <c r="AH624" s="220"/>
      <c r="AI624" s="121" t="str">
        <f t="shared" si="230"/>
        <v/>
      </c>
      <c r="AJ624" s="221"/>
      <c r="AK624" s="222"/>
      <c r="AL624" s="223"/>
      <c r="AM624" s="224">
        <f>IFERROR(INDEX(※編集不可※選択項目!$R$3:$R$51,MATCH(BQ624,※編集不可※選択項目!$T$3:$T$51,0)),0)</f>
        <v>0</v>
      </c>
      <c r="AN624" s="224" t="str">
        <f t="shared" si="237"/>
        <v/>
      </c>
      <c r="AO624" s="224" t="str">
        <f>IF(BR624=※編集不可※選択項目!$L$3,VLOOKUP('新規登録用（本体）'!U624,※編集不可※選択項目!$P$2:$R$13,3,TRUE),AP624)</f>
        <v/>
      </c>
      <c r="AP624" s="224" t="str">
        <f>IF(BR624=※編集不可※選択項目!$L$15,VLOOKUP('新規登録用（本体）'!U624,※編集不可※選択項目!$P$14:$R$25,3,TRUE),AQ624)</f>
        <v/>
      </c>
      <c r="AQ624" s="224" t="str">
        <f>IF(BR624=※編集不可※選択項目!$L$27,VLOOKUP('新規登録用（本体）'!U624,※編集不可※選択項目!$P$26:$R$41,3,TRUE),AR624)</f>
        <v/>
      </c>
      <c r="AR624" s="224" t="str">
        <f>IF(BR624=※編集不可※選択項目!$L$43,VLOOKUP('新規登録用（本体）'!U624,※編集不可※選択項目!$P$42:$R$46,3,TRUE),AS624)</f>
        <v/>
      </c>
      <c r="AS624" s="224" t="str">
        <f>IF(BR624=※編集不可※選択項目!$L$48,VLOOKUP('新規登録用（本体）'!U624,※編集不可※選択項目!$P$47:$R$51,3,TRUE),"")</f>
        <v/>
      </c>
      <c r="AT624" s="225">
        <f>IFERROR(VLOOKUP(Y624&amp;G624&amp;H624,※編集不可※選択項目!X:Y,2,FALSE),0)</f>
        <v>0</v>
      </c>
      <c r="AU624" s="224">
        <f t="shared" si="231"/>
        <v>0</v>
      </c>
      <c r="AV624" s="224">
        <f>IFERROR(INDEX(※編集不可※選択項目!$S$3:$S$51,MATCH(BQ624,※編集不可※選択項目!$T$3:$T$51,0)),0)</f>
        <v>0</v>
      </c>
      <c r="AW624" s="224" t="str">
        <f t="shared" si="238"/>
        <v/>
      </c>
      <c r="AX624" s="224" t="str">
        <f>IF(BR624=※編集不可※選択項目!$L$3,VLOOKUP('新規登録用（本体）'!U624,※編集不可※選択項目!$P$2:$S$13,4,TRUE),AY624)</f>
        <v/>
      </c>
      <c r="AY624" s="224" t="str">
        <f>IF(BR624=※編集不可※選択項目!$L$15,VLOOKUP('新規登録用（本体）'!U624,※編集不可※選択項目!$P$14:$S$25,4,TRUE),AZ624)</f>
        <v/>
      </c>
      <c r="AZ624" s="224" t="str">
        <f>IF(BR624=※編集不可※選択項目!$L$27,VLOOKUP('新規登録用（本体）'!U624,※編集不可※選択項目!$P$26:$S$41,4,TRUE),BA624)</f>
        <v/>
      </c>
      <c r="BA624" s="224" t="str">
        <f>IF(BR624=※編集不可※選択項目!$L$43,VLOOKUP('新規登録用（本体）'!U624,※編集不可※選択項目!$P$42:$S$46,4,TRUE),BB624)</f>
        <v/>
      </c>
      <c r="BB624" s="224" t="str">
        <f>IF(BR624=※編集不可※選択項目!$L$48,VLOOKUP('新規登録用（本体）'!U624,※編集不可※選択項目!$P$47:$S$51,4,TRUE),"")</f>
        <v/>
      </c>
      <c r="BC624" s="225">
        <f>IFERROR(VLOOKUP(Y624&amp;G624&amp;H624,※編集不可※選択項目!X:Y,2,FALSE),0)</f>
        <v>0</v>
      </c>
      <c r="BD624" s="225">
        <f t="shared" si="232"/>
        <v>0</v>
      </c>
      <c r="BE624" s="225"/>
      <c r="BF624" s="225"/>
      <c r="BG624" s="225"/>
      <c r="BH624" s="225" t="str">
        <f t="shared" si="239"/>
        <v/>
      </c>
      <c r="BI624" s="226">
        <f t="shared" si="240"/>
        <v>0</v>
      </c>
      <c r="BJ624" s="226">
        <f t="shared" si="241"/>
        <v>0</v>
      </c>
      <c r="BK624" s="262">
        <f t="shared" si="235"/>
        <v>0</v>
      </c>
      <c r="BL624" s="226">
        <f t="shared" si="224"/>
        <v>0</v>
      </c>
      <c r="BM624" s="226" t="str">
        <f t="shared" si="242"/>
        <v/>
      </c>
      <c r="BN624" s="227">
        <f t="shared" si="243"/>
        <v>0</v>
      </c>
      <c r="BO624" s="227">
        <f t="shared" si="225"/>
        <v>0</v>
      </c>
      <c r="BP624" s="208" t="str">
        <f t="shared" si="226"/>
        <v>＜従来枠＞0 ＜トップ性能枠＞0</v>
      </c>
      <c r="BQ624" s="208" t="str">
        <f>'新規登録用（本体）'!G624&amp;'新規登録用（本体）'!H624&amp;'新規登録用（本体）'!I624</f>
        <v/>
      </c>
      <c r="BR624" s="126" t="str">
        <f t="shared" si="244"/>
        <v/>
      </c>
      <c r="BS624" s="208" t="str">
        <f t="shared" si="245"/>
        <v/>
      </c>
      <c r="BT624" s="227">
        <f t="shared" si="233"/>
        <v>0</v>
      </c>
    </row>
    <row r="625" spans="1:72" s="208" customFormat="1" ht="25.35" customHeight="1" x14ac:dyDescent="0.2">
      <c r="A625" s="210">
        <f t="shared" si="227"/>
        <v>614</v>
      </c>
      <c r="B625" s="171" t="str">
        <f t="shared" si="223"/>
        <v/>
      </c>
      <c r="C625" s="44"/>
      <c r="D625" s="17" t="str">
        <f t="shared" si="228"/>
        <v/>
      </c>
      <c r="E625" s="17" t="str">
        <f t="shared" si="229"/>
        <v/>
      </c>
      <c r="F625" s="97"/>
      <c r="G625" s="16"/>
      <c r="H625" s="15"/>
      <c r="I625" s="17" t="str">
        <f>IF(OR(G625="",H625="",U625=""),"",IFERROR(VLOOKUP(G625&amp;H625&amp;U625,※編集不可※選択項目!$M$3:$R$51,5,FALSE),"該当なし"))</f>
        <v/>
      </c>
      <c r="J625" s="97"/>
      <c r="K625" s="15"/>
      <c r="L625" s="248"/>
      <c r="M625" s="15"/>
      <c r="N625" s="97"/>
      <c r="O625" s="97"/>
      <c r="P625" s="97"/>
      <c r="Q625" s="97"/>
      <c r="R625" s="97"/>
      <c r="S625" s="18" t="str">
        <f t="shared" si="236"/>
        <v/>
      </c>
      <c r="T625" s="15"/>
      <c r="U625" s="15"/>
      <c r="V625" s="15"/>
      <c r="W625" s="15"/>
      <c r="X625" s="15"/>
      <c r="Y625" s="15"/>
      <c r="Z625" s="16"/>
      <c r="AA625" s="16"/>
      <c r="AB625" s="101" t="str">
        <f>IF($C625&lt;&gt;"",※編集不可※選択項目!$J$2,"")</f>
        <v/>
      </c>
      <c r="AC625" s="23"/>
      <c r="AD625" s="97"/>
      <c r="AE625" s="99"/>
      <c r="AF625" s="201" t="str">
        <f t="shared" si="234"/>
        <v>-</v>
      </c>
      <c r="AG625" s="219"/>
      <c r="AH625" s="220"/>
      <c r="AI625" s="121" t="str">
        <f t="shared" si="230"/>
        <v/>
      </c>
      <c r="AJ625" s="221"/>
      <c r="AK625" s="222"/>
      <c r="AL625" s="223"/>
      <c r="AM625" s="224">
        <f>IFERROR(INDEX(※編集不可※選択項目!$R$3:$R$51,MATCH(BQ625,※編集不可※選択項目!$T$3:$T$51,0)),0)</f>
        <v>0</v>
      </c>
      <c r="AN625" s="224" t="str">
        <f t="shared" si="237"/>
        <v/>
      </c>
      <c r="AO625" s="224" t="str">
        <f>IF(BR625=※編集不可※選択項目!$L$3,VLOOKUP('新規登録用（本体）'!U625,※編集不可※選択項目!$P$2:$R$13,3,TRUE),AP625)</f>
        <v/>
      </c>
      <c r="AP625" s="224" t="str">
        <f>IF(BR625=※編集不可※選択項目!$L$15,VLOOKUP('新規登録用（本体）'!U625,※編集不可※選択項目!$P$14:$R$25,3,TRUE),AQ625)</f>
        <v/>
      </c>
      <c r="AQ625" s="224" t="str">
        <f>IF(BR625=※編集不可※選択項目!$L$27,VLOOKUP('新規登録用（本体）'!U625,※編集不可※選択項目!$P$26:$R$41,3,TRUE),AR625)</f>
        <v/>
      </c>
      <c r="AR625" s="224" t="str">
        <f>IF(BR625=※編集不可※選択項目!$L$43,VLOOKUP('新規登録用（本体）'!U625,※編集不可※選択項目!$P$42:$R$46,3,TRUE),AS625)</f>
        <v/>
      </c>
      <c r="AS625" s="224" t="str">
        <f>IF(BR625=※編集不可※選択項目!$L$48,VLOOKUP('新規登録用（本体）'!U625,※編集不可※選択項目!$P$47:$R$51,3,TRUE),"")</f>
        <v/>
      </c>
      <c r="AT625" s="225">
        <f>IFERROR(VLOOKUP(Y625&amp;G625&amp;H625,※編集不可※選択項目!X:Y,2,FALSE),0)</f>
        <v>0</v>
      </c>
      <c r="AU625" s="224">
        <f t="shared" si="231"/>
        <v>0</v>
      </c>
      <c r="AV625" s="224">
        <f>IFERROR(INDEX(※編集不可※選択項目!$S$3:$S$51,MATCH(BQ625,※編集不可※選択項目!$T$3:$T$51,0)),0)</f>
        <v>0</v>
      </c>
      <c r="AW625" s="224" t="str">
        <f t="shared" si="238"/>
        <v/>
      </c>
      <c r="AX625" s="224" t="str">
        <f>IF(BR625=※編集不可※選択項目!$L$3,VLOOKUP('新規登録用（本体）'!U625,※編集不可※選択項目!$P$2:$S$13,4,TRUE),AY625)</f>
        <v/>
      </c>
      <c r="AY625" s="224" t="str">
        <f>IF(BR625=※編集不可※選択項目!$L$15,VLOOKUP('新規登録用（本体）'!U625,※編集不可※選択項目!$P$14:$S$25,4,TRUE),AZ625)</f>
        <v/>
      </c>
      <c r="AZ625" s="224" t="str">
        <f>IF(BR625=※編集不可※選択項目!$L$27,VLOOKUP('新規登録用（本体）'!U625,※編集不可※選択項目!$P$26:$S$41,4,TRUE),BA625)</f>
        <v/>
      </c>
      <c r="BA625" s="224" t="str">
        <f>IF(BR625=※編集不可※選択項目!$L$43,VLOOKUP('新規登録用（本体）'!U625,※編集不可※選択項目!$P$42:$S$46,4,TRUE),BB625)</f>
        <v/>
      </c>
      <c r="BB625" s="224" t="str">
        <f>IF(BR625=※編集不可※選択項目!$L$48,VLOOKUP('新規登録用（本体）'!U625,※編集不可※選択項目!$P$47:$S$51,4,TRUE),"")</f>
        <v/>
      </c>
      <c r="BC625" s="225">
        <f>IFERROR(VLOOKUP(Y625&amp;G625&amp;H625,※編集不可※選択項目!X:Y,2,FALSE),0)</f>
        <v>0</v>
      </c>
      <c r="BD625" s="225">
        <f t="shared" si="232"/>
        <v>0</v>
      </c>
      <c r="BE625" s="225"/>
      <c r="BF625" s="225"/>
      <c r="BG625" s="225"/>
      <c r="BH625" s="225" t="str">
        <f t="shared" si="239"/>
        <v/>
      </c>
      <c r="BI625" s="226">
        <f t="shared" si="240"/>
        <v>0</v>
      </c>
      <c r="BJ625" s="226">
        <f t="shared" si="241"/>
        <v>0</v>
      </c>
      <c r="BK625" s="262">
        <f t="shared" si="235"/>
        <v>0</v>
      </c>
      <c r="BL625" s="226">
        <f t="shared" si="224"/>
        <v>0</v>
      </c>
      <c r="BM625" s="226" t="str">
        <f t="shared" si="242"/>
        <v/>
      </c>
      <c r="BN625" s="227">
        <f t="shared" si="243"/>
        <v>0</v>
      </c>
      <c r="BO625" s="227">
        <f t="shared" si="225"/>
        <v>0</v>
      </c>
      <c r="BP625" s="208" t="str">
        <f t="shared" si="226"/>
        <v>＜従来枠＞0 ＜トップ性能枠＞0</v>
      </c>
      <c r="BQ625" s="208" t="str">
        <f>'新規登録用（本体）'!G625&amp;'新規登録用（本体）'!H625&amp;'新規登録用（本体）'!I625</f>
        <v/>
      </c>
      <c r="BR625" s="126" t="str">
        <f t="shared" si="244"/>
        <v/>
      </c>
      <c r="BS625" s="208" t="str">
        <f t="shared" si="245"/>
        <v/>
      </c>
      <c r="BT625" s="227">
        <f t="shared" si="233"/>
        <v>0</v>
      </c>
    </row>
    <row r="626" spans="1:72" s="208" customFormat="1" ht="25.35" customHeight="1" x14ac:dyDescent="0.2">
      <c r="A626" s="210">
        <f t="shared" si="227"/>
        <v>615</v>
      </c>
      <c r="B626" s="171" t="str">
        <f t="shared" si="223"/>
        <v/>
      </c>
      <c r="C626" s="44"/>
      <c r="D626" s="17" t="str">
        <f t="shared" si="228"/>
        <v/>
      </c>
      <c r="E626" s="17" t="str">
        <f t="shared" si="229"/>
        <v/>
      </c>
      <c r="F626" s="97"/>
      <c r="G626" s="16"/>
      <c r="H626" s="15"/>
      <c r="I626" s="17" t="str">
        <f>IF(OR(G626="",H626="",U626=""),"",IFERROR(VLOOKUP(G626&amp;H626&amp;U626,※編集不可※選択項目!$M$3:$R$51,5,FALSE),"該当なし"))</f>
        <v/>
      </c>
      <c r="J626" s="97"/>
      <c r="K626" s="15"/>
      <c r="L626" s="248"/>
      <c r="M626" s="15"/>
      <c r="N626" s="97"/>
      <c r="O626" s="97"/>
      <c r="P626" s="97"/>
      <c r="Q626" s="97"/>
      <c r="R626" s="97"/>
      <c r="S626" s="18" t="str">
        <f t="shared" si="236"/>
        <v/>
      </c>
      <c r="T626" s="15"/>
      <c r="U626" s="15"/>
      <c r="V626" s="15"/>
      <c r="W626" s="15"/>
      <c r="X626" s="15"/>
      <c r="Y626" s="15"/>
      <c r="Z626" s="16"/>
      <c r="AA626" s="16"/>
      <c r="AB626" s="101" t="str">
        <f>IF($C626&lt;&gt;"",※編集不可※選択項目!$J$2,"")</f>
        <v/>
      </c>
      <c r="AC626" s="23"/>
      <c r="AD626" s="97"/>
      <c r="AE626" s="99"/>
      <c r="AF626" s="201" t="str">
        <f t="shared" si="234"/>
        <v>-</v>
      </c>
      <c r="AG626" s="219"/>
      <c r="AH626" s="220"/>
      <c r="AI626" s="121" t="str">
        <f t="shared" si="230"/>
        <v/>
      </c>
      <c r="AJ626" s="221"/>
      <c r="AK626" s="222"/>
      <c r="AL626" s="223"/>
      <c r="AM626" s="224">
        <f>IFERROR(INDEX(※編集不可※選択項目!$R$3:$R$51,MATCH(BQ626,※編集不可※選択項目!$T$3:$T$51,0)),0)</f>
        <v>0</v>
      </c>
      <c r="AN626" s="224" t="str">
        <f t="shared" si="237"/>
        <v/>
      </c>
      <c r="AO626" s="224" t="str">
        <f>IF(BR626=※編集不可※選択項目!$L$3,VLOOKUP('新規登録用（本体）'!U626,※編集不可※選択項目!$P$2:$R$13,3,TRUE),AP626)</f>
        <v/>
      </c>
      <c r="AP626" s="224" t="str">
        <f>IF(BR626=※編集不可※選択項目!$L$15,VLOOKUP('新規登録用（本体）'!U626,※編集不可※選択項目!$P$14:$R$25,3,TRUE),AQ626)</f>
        <v/>
      </c>
      <c r="AQ626" s="224" t="str">
        <f>IF(BR626=※編集不可※選択項目!$L$27,VLOOKUP('新規登録用（本体）'!U626,※編集不可※選択項目!$P$26:$R$41,3,TRUE),AR626)</f>
        <v/>
      </c>
      <c r="AR626" s="224" t="str">
        <f>IF(BR626=※編集不可※選択項目!$L$43,VLOOKUP('新規登録用（本体）'!U626,※編集不可※選択項目!$P$42:$R$46,3,TRUE),AS626)</f>
        <v/>
      </c>
      <c r="AS626" s="224" t="str">
        <f>IF(BR626=※編集不可※選択項目!$L$48,VLOOKUP('新規登録用（本体）'!U626,※編集不可※選択項目!$P$47:$R$51,3,TRUE),"")</f>
        <v/>
      </c>
      <c r="AT626" s="225">
        <f>IFERROR(VLOOKUP(Y626&amp;G626&amp;H626,※編集不可※選択項目!X:Y,2,FALSE),0)</f>
        <v>0</v>
      </c>
      <c r="AU626" s="224">
        <f t="shared" si="231"/>
        <v>0</v>
      </c>
      <c r="AV626" s="224">
        <f>IFERROR(INDEX(※編集不可※選択項目!$S$3:$S$51,MATCH(BQ626,※編集不可※選択項目!$T$3:$T$51,0)),0)</f>
        <v>0</v>
      </c>
      <c r="AW626" s="224" t="str">
        <f t="shared" si="238"/>
        <v/>
      </c>
      <c r="AX626" s="224" t="str">
        <f>IF(BR626=※編集不可※選択項目!$L$3,VLOOKUP('新規登録用（本体）'!U626,※編集不可※選択項目!$P$2:$S$13,4,TRUE),AY626)</f>
        <v/>
      </c>
      <c r="AY626" s="224" t="str">
        <f>IF(BR626=※編集不可※選択項目!$L$15,VLOOKUP('新規登録用（本体）'!U626,※編集不可※選択項目!$P$14:$S$25,4,TRUE),AZ626)</f>
        <v/>
      </c>
      <c r="AZ626" s="224" t="str">
        <f>IF(BR626=※編集不可※選択項目!$L$27,VLOOKUP('新規登録用（本体）'!U626,※編集不可※選択項目!$P$26:$S$41,4,TRUE),BA626)</f>
        <v/>
      </c>
      <c r="BA626" s="224" t="str">
        <f>IF(BR626=※編集不可※選択項目!$L$43,VLOOKUP('新規登録用（本体）'!U626,※編集不可※選択項目!$P$42:$S$46,4,TRUE),BB626)</f>
        <v/>
      </c>
      <c r="BB626" s="224" t="str">
        <f>IF(BR626=※編集不可※選択項目!$L$48,VLOOKUP('新規登録用（本体）'!U626,※編集不可※選択項目!$P$47:$S$51,4,TRUE),"")</f>
        <v/>
      </c>
      <c r="BC626" s="225">
        <f>IFERROR(VLOOKUP(Y626&amp;G626&amp;H626,※編集不可※選択項目!X:Y,2,FALSE),0)</f>
        <v>0</v>
      </c>
      <c r="BD626" s="225">
        <f t="shared" si="232"/>
        <v>0</v>
      </c>
      <c r="BE626" s="225"/>
      <c r="BF626" s="225"/>
      <c r="BG626" s="225"/>
      <c r="BH626" s="225" t="str">
        <f t="shared" si="239"/>
        <v/>
      </c>
      <c r="BI626" s="226">
        <f t="shared" si="240"/>
        <v>0</v>
      </c>
      <c r="BJ626" s="226">
        <f t="shared" si="241"/>
        <v>0</v>
      </c>
      <c r="BK626" s="262">
        <f t="shared" si="235"/>
        <v>0</v>
      </c>
      <c r="BL626" s="226">
        <f t="shared" si="224"/>
        <v>0</v>
      </c>
      <c r="BM626" s="226" t="str">
        <f t="shared" si="242"/>
        <v/>
      </c>
      <c r="BN626" s="227">
        <f t="shared" si="243"/>
        <v>0</v>
      </c>
      <c r="BO626" s="227">
        <f t="shared" si="225"/>
        <v>0</v>
      </c>
      <c r="BP626" s="208" t="str">
        <f t="shared" si="226"/>
        <v>＜従来枠＞0 ＜トップ性能枠＞0</v>
      </c>
      <c r="BQ626" s="208" t="str">
        <f>'新規登録用（本体）'!G626&amp;'新規登録用（本体）'!H626&amp;'新規登録用（本体）'!I626</f>
        <v/>
      </c>
      <c r="BR626" s="126" t="str">
        <f t="shared" si="244"/>
        <v/>
      </c>
      <c r="BS626" s="208" t="str">
        <f t="shared" si="245"/>
        <v/>
      </c>
      <c r="BT626" s="227">
        <f t="shared" si="233"/>
        <v>0</v>
      </c>
    </row>
    <row r="627" spans="1:72" s="208" customFormat="1" ht="25.35" customHeight="1" x14ac:dyDescent="0.2">
      <c r="A627" s="210">
        <f t="shared" si="227"/>
        <v>616</v>
      </c>
      <c r="B627" s="171" t="str">
        <f t="shared" si="223"/>
        <v/>
      </c>
      <c r="C627" s="44"/>
      <c r="D627" s="17" t="str">
        <f t="shared" si="228"/>
        <v/>
      </c>
      <c r="E627" s="17" t="str">
        <f t="shared" si="229"/>
        <v/>
      </c>
      <c r="F627" s="97"/>
      <c r="G627" s="16"/>
      <c r="H627" s="15"/>
      <c r="I627" s="17" t="str">
        <f>IF(OR(G627="",H627="",U627=""),"",IFERROR(VLOOKUP(G627&amp;H627&amp;U627,※編集不可※選択項目!$M$3:$R$51,5,FALSE),"該当なし"))</f>
        <v/>
      </c>
      <c r="J627" s="97"/>
      <c r="K627" s="15"/>
      <c r="L627" s="248"/>
      <c r="M627" s="15"/>
      <c r="N627" s="97"/>
      <c r="O627" s="97"/>
      <c r="P627" s="97"/>
      <c r="Q627" s="97"/>
      <c r="R627" s="97"/>
      <c r="S627" s="18" t="str">
        <f t="shared" si="236"/>
        <v/>
      </c>
      <c r="T627" s="15"/>
      <c r="U627" s="15"/>
      <c r="V627" s="15"/>
      <c r="W627" s="15"/>
      <c r="X627" s="15"/>
      <c r="Y627" s="15"/>
      <c r="Z627" s="16"/>
      <c r="AA627" s="16"/>
      <c r="AB627" s="101" t="str">
        <f>IF($C627&lt;&gt;"",※編集不可※選択項目!$J$2,"")</f>
        <v/>
      </c>
      <c r="AC627" s="23"/>
      <c r="AD627" s="97"/>
      <c r="AE627" s="99"/>
      <c r="AF627" s="201" t="str">
        <f t="shared" si="234"/>
        <v>-</v>
      </c>
      <c r="AG627" s="219"/>
      <c r="AH627" s="220"/>
      <c r="AI627" s="121" t="str">
        <f t="shared" si="230"/>
        <v/>
      </c>
      <c r="AJ627" s="221"/>
      <c r="AK627" s="222"/>
      <c r="AL627" s="223"/>
      <c r="AM627" s="224">
        <f>IFERROR(INDEX(※編集不可※選択項目!$R$3:$R$51,MATCH(BQ627,※編集不可※選択項目!$T$3:$T$51,0)),0)</f>
        <v>0</v>
      </c>
      <c r="AN627" s="224" t="str">
        <f t="shared" si="237"/>
        <v/>
      </c>
      <c r="AO627" s="224" t="str">
        <f>IF(BR627=※編集不可※選択項目!$L$3,VLOOKUP('新規登録用（本体）'!U627,※編集不可※選択項目!$P$2:$R$13,3,TRUE),AP627)</f>
        <v/>
      </c>
      <c r="AP627" s="224" t="str">
        <f>IF(BR627=※編集不可※選択項目!$L$15,VLOOKUP('新規登録用（本体）'!U627,※編集不可※選択項目!$P$14:$R$25,3,TRUE),AQ627)</f>
        <v/>
      </c>
      <c r="AQ627" s="224" t="str">
        <f>IF(BR627=※編集不可※選択項目!$L$27,VLOOKUP('新規登録用（本体）'!U627,※編集不可※選択項目!$P$26:$R$41,3,TRUE),AR627)</f>
        <v/>
      </c>
      <c r="AR627" s="224" t="str">
        <f>IF(BR627=※編集不可※選択項目!$L$43,VLOOKUP('新規登録用（本体）'!U627,※編集不可※選択項目!$P$42:$R$46,3,TRUE),AS627)</f>
        <v/>
      </c>
      <c r="AS627" s="224" t="str">
        <f>IF(BR627=※編集不可※選択項目!$L$48,VLOOKUP('新規登録用（本体）'!U627,※編集不可※選択項目!$P$47:$R$51,3,TRUE),"")</f>
        <v/>
      </c>
      <c r="AT627" s="225">
        <f>IFERROR(VLOOKUP(Y627&amp;G627&amp;H627,※編集不可※選択項目!X:Y,2,FALSE),0)</f>
        <v>0</v>
      </c>
      <c r="AU627" s="224">
        <f t="shared" si="231"/>
        <v>0</v>
      </c>
      <c r="AV627" s="224">
        <f>IFERROR(INDEX(※編集不可※選択項目!$S$3:$S$51,MATCH(BQ627,※編集不可※選択項目!$T$3:$T$51,0)),0)</f>
        <v>0</v>
      </c>
      <c r="AW627" s="224" t="str">
        <f t="shared" si="238"/>
        <v/>
      </c>
      <c r="AX627" s="224" t="str">
        <f>IF(BR627=※編集不可※選択項目!$L$3,VLOOKUP('新規登録用（本体）'!U627,※編集不可※選択項目!$P$2:$S$13,4,TRUE),AY627)</f>
        <v/>
      </c>
      <c r="AY627" s="224" t="str">
        <f>IF(BR627=※編集不可※選択項目!$L$15,VLOOKUP('新規登録用（本体）'!U627,※編集不可※選択項目!$P$14:$S$25,4,TRUE),AZ627)</f>
        <v/>
      </c>
      <c r="AZ627" s="224" t="str">
        <f>IF(BR627=※編集不可※選択項目!$L$27,VLOOKUP('新規登録用（本体）'!U627,※編集不可※選択項目!$P$26:$S$41,4,TRUE),BA627)</f>
        <v/>
      </c>
      <c r="BA627" s="224" t="str">
        <f>IF(BR627=※編集不可※選択項目!$L$43,VLOOKUP('新規登録用（本体）'!U627,※編集不可※選択項目!$P$42:$S$46,4,TRUE),BB627)</f>
        <v/>
      </c>
      <c r="BB627" s="224" t="str">
        <f>IF(BR627=※編集不可※選択項目!$L$48,VLOOKUP('新規登録用（本体）'!U627,※編集不可※選択項目!$P$47:$S$51,4,TRUE),"")</f>
        <v/>
      </c>
      <c r="BC627" s="225">
        <f>IFERROR(VLOOKUP(Y627&amp;G627&amp;H627,※編集不可※選択項目!X:Y,2,FALSE),0)</f>
        <v>0</v>
      </c>
      <c r="BD627" s="225">
        <f t="shared" si="232"/>
        <v>0</v>
      </c>
      <c r="BE627" s="225"/>
      <c r="BF627" s="225"/>
      <c r="BG627" s="225"/>
      <c r="BH627" s="225" t="str">
        <f t="shared" si="239"/>
        <v/>
      </c>
      <c r="BI627" s="226">
        <f t="shared" si="240"/>
        <v>0</v>
      </c>
      <c r="BJ627" s="226">
        <f t="shared" si="241"/>
        <v>0</v>
      </c>
      <c r="BK627" s="262">
        <f t="shared" si="235"/>
        <v>0</v>
      </c>
      <c r="BL627" s="226">
        <f t="shared" si="224"/>
        <v>0</v>
      </c>
      <c r="BM627" s="226" t="str">
        <f t="shared" si="242"/>
        <v/>
      </c>
      <c r="BN627" s="227">
        <f t="shared" si="243"/>
        <v>0</v>
      </c>
      <c r="BO627" s="227">
        <f t="shared" si="225"/>
        <v>0</v>
      </c>
      <c r="BP627" s="208" t="str">
        <f t="shared" si="226"/>
        <v>＜従来枠＞0 ＜トップ性能枠＞0</v>
      </c>
      <c r="BQ627" s="208" t="str">
        <f>'新規登録用（本体）'!G627&amp;'新規登録用（本体）'!H627&amp;'新規登録用（本体）'!I627</f>
        <v/>
      </c>
      <c r="BR627" s="126" t="str">
        <f t="shared" si="244"/>
        <v/>
      </c>
      <c r="BS627" s="208" t="str">
        <f t="shared" si="245"/>
        <v/>
      </c>
      <c r="BT627" s="227">
        <f t="shared" si="233"/>
        <v>0</v>
      </c>
    </row>
    <row r="628" spans="1:72" s="208" customFormat="1" ht="25.35" customHeight="1" x14ac:dyDescent="0.2">
      <c r="A628" s="210">
        <f t="shared" si="227"/>
        <v>617</v>
      </c>
      <c r="B628" s="171" t="str">
        <f t="shared" si="223"/>
        <v/>
      </c>
      <c r="C628" s="44"/>
      <c r="D628" s="17" t="str">
        <f t="shared" si="228"/>
        <v/>
      </c>
      <c r="E628" s="17" t="str">
        <f t="shared" si="229"/>
        <v/>
      </c>
      <c r="F628" s="97"/>
      <c r="G628" s="16"/>
      <c r="H628" s="15"/>
      <c r="I628" s="17" t="str">
        <f>IF(OR(G628="",H628="",U628=""),"",IFERROR(VLOOKUP(G628&amp;H628&amp;U628,※編集不可※選択項目!$M$3:$R$51,5,FALSE),"該当なし"))</f>
        <v/>
      </c>
      <c r="J628" s="97"/>
      <c r="K628" s="15"/>
      <c r="L628" s="248"/>
      <c r="M628" s="15"/>
      <c r="N628" s="97"/>
      <c r="O628" s="97"/>
      <c r="P628" s="97"/>
      <c r="Q628" s="97"/>
      <c r="R628" s="97"/>
      <c r="S628" s="18" t="str">
        <f t="shared" si="236"/>
        <v/>
      </c>
      <c r="T628" s="15"/>
      <c r="U628" s="15"/>
      <c r="V628" s="15"/>
      <c r="W628" s="15"/>
      <c r="X628" s="15"/>
      <c r="Y628" s="15"/>
      <c r="Z628" s="16"/>
      <c r="AA628" s="16"/>
      <c r="AB628" s="101" t="str">
        <f>IF($C628&lt;&gt;"",※編集不可※選択項目!$J$2,"")</f>
        <v/>
      </c>
      <c r="AC628" s="23"/>
      <c r="AD628" s="97"/>
      <c r="AE628" s="99"/>
      <c r="AF628" s="201" t="str">
        <f t="shared" si="234"/>
        <v>-</v>
      </c>
      <c r="AG628" s="219"/>
      <c r="AH628" s="220"/>
      <c r="AI628" s="121" t="str">
        <f t="shared" si="230"/>
        <v/>
      </c>
      <c r="AJ628" s="221"/>
      <c r="AK628" s="222"/>
      <c r="AL628" s="223"/>
      <c r="AM628" s="224">
        <f>IFERROR(INDEX(※編集不可※選択項目!$R$3:$R$51,MATCH(BQ628,※編集不可※選択項目!$T$3:$T$51,0)),0)</f>
        <v>0</v>
      </c>
      <c r="AN628" s="224" t="str">
        <f t="shared" si="237"/>
        <v/>
      </c>
      <c r="AO628" s="224" t="str">
        <f>IF(BR628=※編集不可※選択項目!$L$3,VLOOKUP('新規登録用（本体）'!U628,※編集不可※選択項目!$P$2:$R$13,3,TRUE),AP628)</f>
        <v/>
      </c>
      <c r="AP628" s="224" t="str">
        <f>IF(BR628=※編集不可※選択項目!$L$15,VLOOKUP('新規登録用（本体）'!U628,※編集不可※選択項目!$P$14:$R$25,3,TRUE),AQ628)</f>
        <v/>
      </c>
      <c r="AQ628" s="224" t="str">
        <f>IF(BR628=※編集不可※選択項目!$L$27,VLOOKUP('新規登録用（本体）'!U628,※編集不可※選択項目!$P$26:$R$41,3,TRUE),AR628)</f>
        <v/>
      </c>
      <c r="AR628" s="224" t="str">
        <f>IF(BR628=※編集不可※選択項目!$L$43,VLOOKUP('新規登録用（本体）'!U628,※編集不可※選択項目!$P$42:$R$46,3,TRUE),AS628)</f>
        <v/>
      </c>
      <c r="AS628" s="224" t="str">
        <f>IF(BR628=※編集不可※選択項目!$L$48,VLOOKUP('新規登録用（本体）'!U628,※編集不可※選択項目!$P$47:$R$51,3,TRUE),"")</f>
        <v/>
      </c>
      <c r="AT628" s="225">
        <f>IFERROR(VLOOKUP(Y628&amp;G628&amp;H628,※編集不可※選択項目!X:Y,2,FALSE),0)</f>
        <v>0</v>
      </c>
      <c r="AU628" s="224">
        <f t="shared" si="231"/>
        <v>0</v>
      </c>
      <c r="AV628" s="224">
        <f>IFERROR(INDEX(※編集不可※選択項目!$S$3:$S$51,MATCH(BQ628,※編集不可※選択項目!$T$3:$T$51,0)),0)</f>
        <v>0</v>
      </c>
      <c r="AW628" s="224" t="str">
        <f t="shared" si="238"/>
        <v/>
      </c>
      <c r="AX628" s="224" t="str">
        <f>IF(BR628=※編集不可※選択項目!$L$3,VLOOKUP('新規登録用（本体）'!U628,※編集不可※選択項目!$P$2:$S$13,4,TRUE),AY628)</f>
        <v/>
      </c>
      <c r="AY628" s="224" t="str">
        <f>IF(BR628=※編集不可※選択項目!$L$15,VLOOKUP('新規登録用（本体）'!U628,※編集不可※選択項目!$P$14:$S$25,4,TRUE),AZ628)</f>
        <v/>
      </c>
      <c r="AZ628" s="224" t="str">
        <f>IF(BR628=※編集不可※選択項目!$L$27,VLOOKUP('新規登録用（本体）'!U628,※編集不可※選択項目!$P$26:$S$41,4,TRUE),BA628)</f>
        <v/>
      </c>
      <c r="BA628" s="224" t="str">
        <f>IF(BR628=※編集不可※選択項目!$L$43,VLOOKUP('新規登録用（本体）'!U628,※編集不可※選択項目!$P$42:$S$46,4,TRUE),BB628)</f>
        <v/>
      </c>
      <c r="BB628" s="224" t="str">
        <f>IF(BR628=※編集不可※選択項目!$L$48,VLOOKUP('新規登録用（本体）'!U628,※編集不可※選択項目!$P$47:$S$51,4,TRUE),"")</f>
        <v/>
      </c>
      <c r="BC628" s="225">
        <f>IFERROR(VLOOKUP(Y628&amp;G628&amp;H628,※編集不可※選択項目!X:Y,2,FALSE),0)</f>
        <v>0</v>
      </c>
      <c r="BD628" s="225">
        <f t="shared" si="232"/>
        <v>0</v>
      </c>
      <c r="BE628" s="225"/>
      <c r="BF628" s="225"/>
      <c r="BG628" s="225"/>
      <c r="BH628" s="225" t="str">
        <f t="shared" si="239"/>
        <v/>
      </c>
      <c r="BI628" s="226">
        <f t="shared" si="240"/>
        <v>0</v>
      </c>
      <c r="BJ628" s="226">
        <f t="shared" si="241"/>
        <v>0</v>
      </c>
      <c r="BK628" s="262">
        <f t="shared" si="235"/>
        <v>0</v>
      </c>
      <c r="BL628" s="226">
        <f t="shared" si="224"/>
        <v>0</v>
      </c>
      <c r="BM628" s="226" t="str">
        <f t="shared" si="242"/>
        <v/>
      </c>
      <c r="BN628" s="227">
        <f t="shared" si="243"/>
        <v>0</v>
      </c>
      <c r="BO628" s="227">
        <f t="shared" si="225"/>
        <v>0</v>
      </c>
      <c r="BP628" s="208" t="str">
        <f t="shared" si="226"/>
        <v>＜従来枠＞0 ＜トップ性能枠＞0</v>
      </c>
      <c r="BQ628" s="208" t="str">
        <f>'新規登録用（本体）'!G628&amp;'新規登録用（本体）'!H628&amp;'新規登録用（本体）'!I628</f>
        <v/>
      </c>
      <c r="BR628" s="126" t="str">
        <f t="shared" si="244"/>
        <v/>
      </c>
      <c r="BS628" s="208" t="str">
        <f t="shared" si="245"/>
        <v/>
      </c>
      <c r="BT628" s="227">
        <f t="shared" si="233"/>
        <v>0</v>
      </c>
    </row>
    <row r="629" spans="1:72" s="208" customFormat="1" ht="25.35" customHeight="1" x14ac:dyDescent="0.2">
      <c r="A629" s="210">
        <f t="shared" si="227"/>
        <v>618</v>
      </c>
      <c r="B629" s="171" t="str">
        <f t="shared" si="223"/>
        <v/>
      </c>
      <c r="C629" s="44"/>
      <c r="D629" s="17" t="str">
        <f t="shared" si="228"/>
        <v/>
      </c>
      <c r="E629" s="17" t="str">
        <f t="shared" si="229"/>
        <v/>
      </c>
      <c r="F629" s="97"/>
      <c r="G629" s="16"/>
      <c r="H629" s="15"/>
      <c r="I629" s="17" t="str">
        <f>IF(OR(G629="",H629="",U629=""),"",IFERROR(VLOOKUP(G629&amp;H629&amp;U629,※編集不可※選択項目!$M$3:$R$51,5,FALSE),"該当なし"))</f>
        <v/>
      </c>
      <c r="J629" s="97"/>
      <c r="K629" s="15"/>
      <c r="L629" s="248"/>
      <c r="M629" s="15"/>
      <c r="N629" s="97"/>
      <c r="O629" s="97"/>
      <c r="P629" s="97"/>
      <c r="Q629" s="97"/>
      <c r="R629" s="97"/>
      <c r="S629" s="18" t="str">
        <f t="shared" si="236"/>
        <v/>
      </c>
      <c r="T629" s="15"/>
      <c r="U629" s="15"/>
      <c r="V629" s="15"/>
      <c r="W629" s="15"/>
      <c r="X629" s="15"/>
      <c r="Y629" s="15"/>
      <c r="Z629" s="16"/>
      <c r="AA629" s="16"/>
      <c r="AB629" s="101" t="str">
        <f>IF($C629&lt;&gt;"",※編集不可※選択項目!$J$2,"")</f>
        <v/>
      </c>
      <c r="AC629" s="23"/>
      <c r="AD629" s="97"/>
      <c r="AE629" s="99"/>
      <c r="AF629" s="201" t="str">
        <f t="shared" si="234"/>
        <v>-</v>
      </c>
      <c r="AG629" s="219"/>
      <c r="AH629" s="220"/>
      <c r="AI629" s="121" t="str">
        <f t="shared" si="230"/>
        <v/>
      </c>
      <c r="AJ629" s="221"/>
      <c r="AK629" s="222"/>
      <c r="AL629" s="223"/>
      <c r="AM629" s="224">
        <f>IFERROR(INDEX(※編集不可※選択項目!$R$3:$R$51,MATCH(BQ629,※編集不可※選択項目!$T$3:$T$51,0)),0)</f>
        <v>0</v>
      </c>
      <c r="AN629" s="224" t="str">
        <f t="shared" si="237"/>
        <v/>
      </c>
      <c r="AO629" s="224" t="str">
        <f>IF(BR629=※編集不可※選択項目!$L$3,VLOOKUP('新規登録用（本体）'!U629,※編集不可※選択項目!$P$2:$R$13,3,TRUE),AP629)</f>
        <v/>
      </c>
      <c r="AP629" s="224" t="str">
        <f>IF(BR629=※編集不可※選択項目!$L$15,VLOOKUP('新規登録用（本体）'!U629,※編集不可※選択項目!$P$14:$R$25,3,TRUE),AQ629)</f>
        <v/>
      </c>
      <c r="AQ629" s="224" t="str">
        <f>IF(BR629=※編集不可※選択項目!$L$27,VLOOKUP('新規登録用（本体）'!U629,※編集不可※選択項目!$P$26:$R$41,3,TRUE),AR629)</f>
        <v/>
      </c>
      <c r="AR629" s="224" t="str">
        <f>IF(BR629=※編集不可※選択項目!$L$43,VLOOKUP('新規登録用（本体）'!U629,※編集不可※選択項目!$P$42:$R$46,3,TRUE),AS629)</f>
        <v/>
      </c>
      <c r="AS629" s="224" t="str">
        <f>IF(BR629=※編集不可※選択項目!$L$48,VLOOKUP('新規登録用（本体）'!U629,※編集不可※選択項目!$P$47:$R$51,3,TRUE),"")</f>
        <v/>
      </c>
      <c r="AT629" s="225">
        <f>IFERROR(VLOOKUP(Y629&amp;G629&amp;H629,※編集不可※選択項目!X:Y,2,FALSE),0)</f>
        <v>0</v>
      </c>
      <c r="AU629" s="224">
        <f t="shared" si="231"/>
        <v>0</v>
      </c>
      <c r="AV629" s="224">
        <f>IFERROR(INDEX(※編集不可※選択項目!$S$3:$S$51,MATCH(BQ629,※編集不可※選択項目!$T$3:$T$51,0)),0)</f>
        <v>0</v>
      </c>
      <c r="AW629" s="224" t="str">
        <f t="shared" si="238"/>
        <v/>
      </c>
      <c r="AX629" s="224" t="str">
        <f>IF(BR629=※編集不可※選択項目!$L$3,VLOOKUP('新規登録用（本体）'!U629,※編集不可※選択項目!$P$2:$S$13,4,TRUE),AY629)</f>
        <v/>
      </c>
      <c r="AY629" s="224" t="str">
        <f>IF(BR629=※編集不可※選択項目!$L$15,VLOOKUP('新規登録用（本体）'!U629,※編集不可※選択項目!$P$14:$S$25,4,TRUE),AZ629)</f>
        <v/>
      </c>
      <c r="AZ629" s="224" t="str">
        <f>IF(BR629=※編集不可※選択項目!$L$27,VLOOKUP('新規登録用（本体）'!U629,※編集不可※選択項目!$P$26:$S$41,4,TRUE),BA629)</f>
        <v/>
      </c>
      <c r="BA629" s="224" t="str">
        <f>IF(BR629=※編集不可※選択項目!$L$43,VLOOKUP('新規登録用（本体）'!U629,※編集不可※選択項目!$P$42:$S$46,4,TRUE),BB629)</f>
        <v/>
      </c>
      <c r="BB629" s="224" t="str">
        <f>IF(BR629=※編集不可※選択項目!$L$48,VLOOKUP('新規登録用（本体）'!U629,※編集不可※選択項目!$P$47:$S$51,4,TRUE),"")</f>
        <v/>
      </c>
      <c r="BC629" s="225">
        <f>IFERROR(VLOOKUP(Y629&amp;G629&amp;H629,※編集不可※選択項目!X:Y,2,FALSE),0)</f>
        <v>0</v>
      </c>
      <c r="BD629" s="225">
        <f t="shared" si="232"/>
        <v>0</v>
      </c>
      <c r="BE629" s="225"/>
      <c r="BF629" s="225"/>
      <c r="BG629" s="225"/>
      <c r="BH629" s="225" t="str">
        <f t="shared" si="239"/>
        <v/>
      </c>
      <c r="BI629" s="226">
        <f t="shared" si="240"/>
        <v>0</v>
      </c>
      <c r="BJ629" s="226">
        <f t="shared" si="241"/>
        <v>0</v>
      </c>
      <c r="BK629" s="262">
        <f t="shared" si="235"/>
        <v>0</v>
      </c>
      <c r="BL629" s="226">
        <f t="shared" si="224"/>
        <v>0</v>
      </c>
      <c r="BM629" s="226" t="str">
        <f t="shared" si="242"/>
        <v/>
      </c>
      <c r="BN629" s="227">
        <f t="shared" si="243"/>
        <v>0</v>
      </c>
      <c r="BO629" s="227">
        <f t="shared" si="225"/>
        <v>0</v>
      </c>
      <c r="BP629" s="208" t="str">
        <f t="shared" si="226"/>
        <v>＜従来枠＞0 ＜トップ性能枠＞0</v>
      </c>
      <c r="BQ629" s="208" t="str">
        <f>'新規登録用（本体）'!G629&amp;'新規登録用（本体）'!H629&amp;'新規登録用（本体）'!I629</f>
        <v/>
      </c>
      <c r="BR629" s="126" t="str">
        <f t="shared" si="244"/>
        <v/>
      </c>
      <c r="BS629" s="208" t="str">
        <f t="shared" si="245"/>
        <v/>
      </c>
      <c r="BT629" s="227">
        <f t="shared" si="233"/>
        <v>0</v>
      </c>
    </row>
    <row r="630" spans="1:72" s="208" customFormat="1" ht="25.35" customHeight="1" x14ac:dyDescent="0.2">
      <c r="A630" s="210">
        <f t="shared" si="227"/>
        <v>619</v>
      </c>
      <c r="B630" s="171" t="str">
        <f t="shared" si="223"/>
        <v/>
      </c>
      <c r="C630" s="44"/>
      <c r="D630" s="17" t="str">
        <f t="shared" si="228"/>
        <v/>
      </c>
      <c r="E630" s="17" t="str">
        <f t="shared" si="229"/>
        <v/>
      </c>
      <c r="F630" s="97"/>
      <c r="G630" s="16"/>
      <c r="H630" s="15"/>
      <c r="I630" s="17" t="str">
        <f>IF(OR(G630="",H630="",U630=""),"",IFERROR(VLOOKUP(G630&amp;H630&amp;U630,※編集不可※選択項目!$M$3:$R$51,5,FALSE),"該当なし"))</f>
        <v/>
      </c>
      <c r="J630" s="97"/>
      <c r="K630" s="15"/>
      <c r="L630" s="248"/>
      <c r="M630" s="15"/>
      <c r="N630" s="97"/>
      <c r="O630" s="97"/>
      <c r="P630" s="97"/>
      <c r="Q630" s="97"/>
      <c r="R630" s="97"/>
      <c r="S630" s="18" t="str">
        <f t="shared" si="236"/>
        <v/>
      </c>
      <c r="T630" s="15"/>
      <c r="U630" s="15"/>
      <c r="V630" s="15"/>
      <c r="W630" s="15"/>
      <c r="X630" s="15"/>
      <c r="Y630" s="15"/>
      <c r="Z630" s="16"/>
      <c r="AA630" s="16"/>
      <c r="AB630" s="101" t="str">
        <f>IF($C630&lt;&gt;"",※編集不可※選択項目!$J$2,"")</f>
        <v/>
      </c>
      <c r="AC630" s="23"/>
      <c r="AD630" s="97"/>
      <c r="AE630" s="99"/>
      <c r="AF630" s="201" t="str">
        <f t="shared" si="234"/>
        <v>-</v>
      </c>
      <c r="AG630" s="219"/>
      <c r="AH630" s="220"/>
      <c r="AI630" s="121" t="str">
        <f t="shared" si="230"/>
        <v/>
      </c>
      <c r="AJ630" s="221"/>
      <c r="AK630" s="222"/>
      <c r="AL630" s="223"/>
      <c r="AM630" s="224">
        <f>IFERROR(INDEX(※編集不可※選択項目!$R$3:$R$51,MATCH(BQ630,※編集不可※選択項目!$T$3:$T$51,0)),0)</f>
        <v>0</v>
      </c>
      <c r="AN630" s="224" t="str">
        <f t="shared" si="237"/>
        <v/>
      </c>
      <c r="AO630" s="224" t="str">
        <f>IF(BR630=※編集不可※選択項目!$L$3,VLOOKUP('新規登録用（本体）'!U630,※編集不可※選択項目!$P$2:$R$13,3,TRUE),AP630)</f>
        <v/>
      </c>
      <c r="AP630" s="224" t="str">
        <f>IF(BR630=※編集不可※選択項目!$L$15,VLOOKUP('新規登録用（本体）'!U630,※編集不可※選択項目!$P$14:$R$25,3,TRUE),AQ630)</f>
        <v/>
      </c>
      <c r="AQ630" s="224" t="str">
        <f>IF(BR630=※編集不可※選択項目!$L$27,VLOOKUP('新規登録用（本体）'!U630,※編集不可※選択項目!$P$26:$R$41,3,TRUE),AR630)</f>
        <v/>
      </c>
      <c r="AR630" s="224" t="str">
        <f>IF(BR630=※編集不可※選択項目!$L$43,VLOOKUP('新規登録用（本体）'!U630,※編集不可※選択項目!$P$42:$R$46,3,TRUE),AS630)</f>
        <v/>
      </c>
      <c r="AS630" s="224" t="str">
        <f>IF(BR630=※編集不可※選択項目!$L$48,VLOOKUP('新規登録用（本体）'!U630,※編集不可※選択項目!$P$47:$R$51,3,TRUE),"")</f>
        <v/>
      </c>
      <c r="AT630" s="225">
        <f>IFERROR(VLOOKUP(Y630&amp;G630&amp;H630,※編集不可※選択項目!X:Y,2,FALSE),0)</f>
        <v>0</v>
      </c>
      <c r="AU630" s="224">
        <f t="shared" si="231"/>
        <v>0</v>
      </c>
      <c r="AV630" s="224">
        <f>IFERROR(INDEX(※編集不可※選択項目!$S$3:$S$51,MATCH(BQ630,※編集不可※選択項目!$T$3:$T$51,0)),0)</f>
        <v>0</v>
      </c>
      <c r="AW630" s="224" t="str">
        <f t="shared" si="238"/>
        <v/>
      </c>
      <c r="AX630" s="224" t="str">
        <f>IF(BR630=※編集不可※選択項目!$L$3,VLOOKUP('新規登録用（本体）'!U630,※編集不可※選択項目!$P$2:$S$13,4,TRUE),AY630)</f>
        <v/>
      </c>
      <c r="AY630" s="224" t="str">
        <f>IF(BR630=※編集不可※選択項目!$L$15,VLOOKUP('新規登録用（本体）'!U630,※編集不可※選択項目!$P$14:$S$25,4,TRUE),AZ630)</f>
        <v/>
      </c>
      <c r="AZ630" s="224" t="str">
        <f>IF(BR630=※編集不可※選択項目!$L$27,VLOOKUP('新規登録用（本体）'!U630,※編集不可※選択項目!$P$26:$S$41,4,TRUE),BA630)</f>
        <v/>
      </c>
      <c r="BA630" s="224" t="str">
        <f>IF(BR630=※編集不可※選択項目!$L$43,VLOOKUP('新規登録用（本体）'!U630,※編集不可※選択項目!$P$42:$S$46,4,TRUE),BB630)</f>
        <v/>
      </c>
      <c r="BB630" s="224" t="str">
        <f>IF(BR630=※編集不可※選択項目!$L$48,VLOOKUP('新規登録用（本体）'!U630,※編集不可※選択項目!$P$47:$S$51,4,TRUE),"")</f>
        <v/>
      </c>
      <c r="BC630" s="225">
        <f>IFERROR(VLOOKUP(Y630&amp;G630&amp;H630,※編集不可※選択項目!X:Y,2,FALSE),0)</f>
        <v>0</v>
      </c>
      <c r="BD630" s="225">
        <f t="shared" si="232"/>
        <v>0</v>
      </c>
      <c r="BE630" s="225"/>
      <c r="BF630" s="225"/>
      <c r="BG630" s="225"/>
      <c r="BH630" s="225" t="str">
        <f t="shared" si="239"/>
        <v/>
      </c>
      <c r="BI630" s="226">
        <f t="shared" si="240"/>
        <v>0</v>
      </c>
      <c r="BJ630" s="226">
        <f t="shared" si="241"/>
        <v>0</v>
      </c>
      <c r="BK630" s="262">
        <f t="shared" si="235"/>
        <v>0</v>
      </c>
      <c r="BL630" s="226">
        <f t="shared" si="224"/>
        <v>0</v>
      </c>
      <c r="BM630" s="226" t="str">
        <f t="shared" si="242"/>
        <v/>
      </c>
      <c r="BN630" s="227">
        <f t="shared" si="243"/>
        <v>0</v>
      </c>
      <c r="BO630" s="227">
        <f t="shared" si="225"/>
        <v>0</v>
      </c>
      <c r="BP630" s="208" t="str">
        <f t="shared" si="226"/>
        <v>＜従来枠＞0 ＜トップ性能枠＞0</v>
      </c>
      <c r="BQ630" s="208" t="str">
        <f>'新規登録用（本体）'!G630&amp;'新規登録用（本体）'!H630&amp;'新規登録用（本体）'!I630</f>
        <v/>
      </c>
      <c r="BR630" s="126" t="str">
        <f t="shared" si="244"/>
        <v/>
      </c>
      <c r="BS630" s="208" t="str">
        <f t="shared" si="245"/>
        <v/>
      </c>
      <c r="BT630" s="227">
        <f t="shared" si="233"/>
        <v>0</v>
      </c>
    </row>
    <row r="631" spans="1:72" s="208" customFormat="1" ht="25.35" customHeight="1" x14ac:dyDescent="0.2">
      <c r="A631" s="210">
        <f t="shared" si="227"/>
        <v>620</v>
      </c>
      <c r="B631" s="171" t="str">
        <f t="shared" si="223"/>
        <v/>
      </c>
      <c r="C631" s="44"/>
      <c r="D631" s="17" t="str">
        <f t="shared" si="228"/>
        <v/>
      </c>
      <c r="E631" s="17" t="str">
        <f t="shared" si="229"/>
        <v/>
      </c>
      <c r="F631" s="97"/>
      <c r="G631" s="16"/>
      <c r="H631" s="15"/>
      <c r="I631" s="17" t="str">
        <f>IF(OR(G631="",H631="",U631=""),"",IFERROR(VLOOKUP(G631&amp;H631&amp;U631,※編集不可※選択項目!$M$3:$R$51,5,FALSE),"該当なし"))</f>
        <v/>
      </c>
      <c r="J631" s="97"/>
      <c r="K631" s="15"/>
      <c r="L631" s="248"/>
      <c r="M631" s="15"/>
      <c r="N631" s="97"/>
      <c r="O631" s="97"/>
      <c r="P631" s="97"/>
      <c r="Q631" s="97"/>
      <c r="R631" s="97"/>
      <c r="S631" s="18" t="str">
        <f t="shared" si="236"/>
        <v/>
      </c>
      <c r="T631" s="15"/>
      <c r="U631" s="15"/>
      <c r="V631" s="15"/>
      <c r="W631" s="15"/>
      <c r="X631" s="15"/>
      <c r="Y631" s="15"/>
      <c r="Z631" s="16"/>
      <c r="AA631" s="16"/>
      <c r="AB631" s="101" t="str">
        <f>IF($C631&lt;&gt;"",※編集不可※選択項目!$J$2,"")</f>
        <v/>
      </c>
      <c r="AC631" s="23"/>
      <c r="AD631" s="97"/>
      <c r="AE631" s="99"/>
      <c r="AF631" s="201" t="str">
        <f t="shared" si="234"/>
        <v>-</v>
      </c>
      <c r="AG631" s="219"/>
      <c r="AH631" s="220"/>
      <c r="AI631" s="121" t="str">
        <f t="shared" si="230"/>
        <v/>
      </c>
      <c r="AJ631" s="221"/>
      <c r="AK631" s="222"/>
      <c r="AL631" s="223"/>
      <c r="AM631" s="224">
        <f>IFERROR(INDEX(※編集不可※選択項目!$R$3:$R$51,MATCH(BQ631,※編集不可※選択項目!$T$3:$T$51,0)),0)</f>
        <v>0</v>
      </c>
      <c r="AN631" s="224" t="str">
        <f t="shared" si="237"/>
        <v/>
      </c>
      <c r="AO631" s="224" t="str">
        <f>IF(BR631=※編集不可※選択項目!$L$3,VLOOKUP('新規登録用（本体）'!U631,※編集不可※選択項目!$P$2:$R$13,3,TRUE),AP631)</f>
        <v/>
      </c>
      <c r="AP631" s="224" t="str">
        <f>IF(BR631=※編集不可※選択項目!$L$15,VLOOKUP('新規登録用（本体）'!U631,※編集不可※選択項目!$P$14:$R$25,3,TRUE),AQ631)</f>
        <v/>
      </c>
      <c r="AQ631" s="224" t="str">
        <f>IF(BR631=※編集不可※選択項目!$L$27,VLOOKUP('新規登録用（本体）'!U631,※編集不可※選択項目!$P$26:$R$41,3,TRUE),AR631)</f>
        <v/>
      </c>
      <c r="AR631" s="224" t="str">
        <f>IF(BR631=※編集不可※選択項目!$L$43,VLOOKUP('新規登録用（本体）'!U631,※編集不可※選択項目!$P$42:$R$46,3,TRUE),AS631)</f>
        <v/>
      </c>
      <c r="AS631" s="224" t="str">
        <f>IF(BR631=※編集不可※選択項目!$L$48,VLOOKUP('新規登録用（本体）'!U631,※編集不可※選択項目!$P$47:$R$51,3,TRUE),"")</f>
        <v/>
      </c>
      <c r="AT631" s="225">
        <f>IFERROR(VLOOKUP(Y631&amp;G631&amp;H631,※編集不可※選択項目!X:Y,2,FALSE),0)</f>
        <v>0</v>
      </c>
      <c r="AU631" s="224">
        <f t="shared" si="231"/>
        <v>0</v>
      </c>
      <c r="AV631" s="224">
        <f>IFERROR(INDEX(※編集不可※選択項目!$S$3:$S$51,MATCH(BQ631,※編集不可※選択項目!$T$3:$T$51,0)),0)</f>
        <v>0</v>
      </c>
      <c r="AW631" s="224" t="str">
        <f t="shared" si="238"/>
        <v/>
      </c>
      <c r="AX631" s="224" t="str">
        <f>IF(BR631=※編集不可※選択項目!$L$3,VLOOKUP('新規登録用（本体）'!U631,※編集不可※選択項目!$P$2:$S$13,4,TRUE),AY631)</f>
        <v/>
      </c>
      <c r="AY631" s="224" t="str">
        <f>IF(BR631=※編集不可※選択項目!$L$15,VLOOKUP('新規登録用（本体）'!U631,※編集不可※選択項目!$P$14:$S$25,4,TRUE),AZ631)</f>
        <v/>
      </c>
      <c r="AZ631" s="224" t="str">
        <f>IF(BR631=※編集不可※選択項目!$L$27,VLOOKUP('新規登録用（本体）'!U631,※編集不可※選択項目!$P$26:$S$41,4,TRUE),BA631)</f>
        <v/>
      </c>
      <c r="BA631" s="224" t="str">
        <f>IF(BR631=※編集不可※選択項目!$L$43,VLOOKUP('新規登録用（本体）'!U631,※編集不可※選択項目!$P$42:$S$46,4,TRUE),BB631)</f>
        <v/>
      </c>
      <c r="BB631" s="224" t="str">
        <f>IF(BR631=※編集不可※選択項目!$L$48,VLOOKUP('新規登録用（本体）'!U631,※編集不可※選択項目!$P$47:$S$51,4,TRUE),"")</f>
        <v/>
      </c>
      <c r="BC631" s="225">
        <f>IFERROR(VLOOKUP(Y631&amp;G631&amp;H631,※編集不可※選択項目!X:Y,2,FALSE),0)</f>
        <v>0</v>
      </c>
      <c r="BD631" s="225">
        <f t="shared" si="232"/>
        <v>0</v>
      </c>
      <c r="BE631" s="225"/>
      <c r="BF631" s="225"/>
      <c r="BG631" s="225"/>
      <c r="BH631" s="225" t="str">
        <f t="shared" si="239"/>
        <v/>
      </c>
      <c r="BI631" s="226">
        <f t="shared" si="240"/>
        <v>0</v>
      </c>
      <c r="BJ631" s="226">
        <f t="shared" si="241"/>
        <v>0</v>
      </c>
      <c r="BK631" s="262">
        <f t="shared" si="235"/>
        <v>0</v>
      </c>
      <c r="BL631" s="226">
        <f t="shared" si="224"/>
        <v>0</v>
      </c>
      <c r="BM631" s="226" t="str">
        <f t="shared" si="242"/>
        <v/>
      </c>
      <c r="BN631" s="227">
        <f t="shared" si="243"/>
        <v>0</v>
      </c>
      <c r="BO631" s="227">
        <f t="shared" si="225"/>
        <v>0</v>
      </c>
      <c r="BP631" s="208" t="str">
        <f t="shared" si="226"/>
        <v>＜従来枠＞0 ＜トップ性能枠＞0</v>
      </c>
      <c r="BQ631" s="208" t="str">
        <f>'新規登録用（本体）'!G631&amp;'新規登録用（本体）'!H631&amp;'新規登録用（本体）'!I631</f>
        <v/>
      </c>
      <c r="BR631" s="126" t="str">
        <f t="shared" si="244"/>
        <v/>
      </c>
      <c r="BS631" s="208" t="str">
        <f t="shared" si="245"/>
        <v/>
      </c>
      <c r="BT631" s="227">
        <f t="shared" si="233"/>
        <v>0</v>
      </c>
    </row>
    <row r="632" spans="1:72" s="208" customFormat="1" ht="25.35" customHeight="1" x14ac:dyDescent="0.2">
      <c r="A632" s="210">
        <f t="shared" si="227"/>
        <v>621</v>
      </c>
      <c r="B632" s="171" t="str">
        <f t="shared" si="223"/>
        <v/>
      </c>
      <c r="C632" s="44"/>
      <c r="D632" s="17" t="str">
        <f t="shared" si="228"/>
        <v/>
      </c>
      <c r="E632" s="17" t="str">
        <f t="shared" si="229"/>
        <v/>
      </c>
      <c r="F632" s="97"/>
      <c r="G632" s="16"/>
      <c r="H632" s="15"/>
      <c r="I632" s="17" t="str">
        <f>IF(OR(G632="",H632="",U632=""),"",IFERROR(VLOOKUP(G632&amp;H632&amp;U632,※編集不可※選択項目!$M$3:$R$51,5,FALSE),"該当なし"))</f>
        <v/>
      </c>
      <c r="J632" s="97"/>
      <c r="K632" s="15"/>
      <c r="L632" s="248"/>
      <c r="M632" s="15"/>
      <c r="N632" s="97"/>
      <c r="O632" s="97"/>
      <c r="P632" s="97"/>
      <c r="Q632" s="97"/>
      <c r="R632" s="97"/>
      <c r="S632" s="18" t="str">
        <f t="shared" si="236"/>
        <v/>
      </c>
      <c r="T632" s="15"/>
      <c r="U632" s="15"/>
      <c r="V632" s="15"/>
      <c r="W632" s="15"/>
      <c r="X632" s="15"/>
      <c r="Y632" s="15"/>
      <c r="Z632" s="16"/>
      <c r="AA632" s="16"/>
      <c r="AB632" s="101" t="str">
        <f>IF($C632&lt;&gt;"",※編集不可※選択項目!$J$2,"")</f>
        <v/>
      </c>
      <c r="AC632" s="23"/>
      <c r="AD632" s="97"/>
      <c r="AE632" s="99"/>
      <c r="AF632" s="201" t="str">
        <f t="shared" si="234"/>
        <v>-</v>
      </c>
      <c r="AG632" s="219"/>
      <c r="AH632" s="220"/>
      <c r="AI632" s="121" t="str">
        <f t="shared" si="230"/>
        <v/>
      </c>
      <c r="AJ632" s="221"/>
      <c r="AK632" s="222"/>
      <c r="AL632" s="223"/>
      <c r="AM632" s="224">
        <f>IFERROR(INDEX(※編集不可※選択項目!$R$3:$R$51,MATCH(BQ632,※編集不可※選択項目!$T$3:$T$51,0)),0)</f>
        <v>0</v>
      </c>
      <c r="AN632" s="224" t="str">
        <f t="shared" si="237"/>
        <v/>
      </c>
      <c r="AO632" s="224" t="str">
        <f>IF(BR632=※編集不可※選択項目!$L$3,VLOOKUP('新規登録用（本体）'!U632,※編集不可※選択項目!$P$2:$R$13,3,TRUE),AP632)</f>
        <v/>
      </c>
      <c r="AP632" s="224" t="str">
        <f>IF(BR632=※編集不可※選択項目!$L$15,VLOOKUP('新規登録用（本体）'!U632,※編集不可※選択項目!$P$14:$R$25,3,TRUE),AQ632)</f>
        <v/>
      </c>
      <c r="AQ632" s="224" t="str">
        <f>IF(BR632=※編集不可※選択項目!$L$27,VLOOKUP('新規登録用（本体）'!U632,※編集不可※選択項目!$P$26:$R$41,3,TRUE),AR632)</f>
        <v/>
      </c>
      <c r="AR632" s="224" t="str">
        <f>IF(BR632=※編集不可※選択項目!$L$43,VLOOKUP('新規登録用（本体）'!U632,※編集不可※選択項目!$P$42:$R$46,3,TRUE),AS632)</f>
        <v/>
      </c>
      <c r="AS632" s="224" t="str">
        <f>IF(BR632=※編集不可※選択項目!$L$48,VLOOKUP('新規登録用（本体）'!U632,※編集不可※選択項目!$P$47:$R$51,3,TRUE),"")</f>
        <v/>
      </c>
      <c r="AT632" s="225">
        <f>IFERROR(VLOOKUP(Y632&amp;G632&amp;H632,※編集不可※選択項目!X:Y,2,FALSE),0)</f>
        <v>0</v>
      </c>
      <c r="AU632" s="224">
        <f t="shared" si="231"/>
        <v>0</v>
      </c>
      <c r="AV632" s="224">
        <f>IFERROR(INDEX(※編集不可※選択項目!$S$3:$S$51,MATCH(BQ632,※編集不可※選択項目!$T$3:$T$51,0)),0)</f>
        <v>0</v>
      </c>
      <c r="AW632" s="224" t="str">
        <f t="shared" si="238"/>
        <v/>
      </c>
      <c r="AX632" s="224" t="str">
        <f>IF(BR632=※編集不可※選択項目!$L$3,VLOOKUP('新規登録用（本体）'!U632,※編集不可※選択項目!$P$2:$S$13,4,TRUE),AY632)</f>
        <v/>
      </c>
      <c r="AY632" s="224" t="str">
        <f>IF(BR632=※編集不可※選択項目!$L$15,VLOOKUP('新規登録用（本体）'!U632,※編集不可※選択項目!$P$14:$S$25,4,TRUE),AZ632)</f>
        <v/>
      </c>
      <c r="AZ632" s="224" t="str">
        <f>IF(BR632=※編集不可※選択項目!$L$27,VLOOKUP('新規登録用（本体）'!U632,※編集不可※選択項目!$P$26:$S$41,4,TRUE),BA632)</f>
        <v/>
      </c>
      <c r="BA632" s="224" t="str">
        <f>IF(BR632=※編集不可※選択項目!$L$43,VLOOKUP('新規登録用（本体）'!U632,※編集不可※選択項目!$P$42:$S$46,4,TRUE),BB632)</f>
        <v/>
      </c>
      <c r="BB632" s="224" t="str">
        <f>IF(BR632=※編集不可※選択項目!$L$48,VLOOKUP('新規登録用（本体）'!U632,※編集不可※選択項目!$P$47:$S$51,4,TRUE),"")</f>
        <v/>
      </c>
      <c r="BC632" s="225">
        <f>IFERROR(VLOOKUP(Y632&amp;G632&amp;H632,※編集不可※選択項目!X:Y,2,FALSE),0)</f>
        <v>0</v>
      </c>
      <c r="BD632" s="225">
        <f t="shared" si="232"/>
        <v>0</v>
      </c>
      <c r="BE632" s="225"/>
      <c r="BF632" s="225"/>
      <c r="BG632" s="225"/>
      <c r="BH632" s="225" t="str">
        <f t="shared" si="239"/>
        <v/>
      </c>
      <c r="BI632" s="226">
        <f t="shared" si="240"/>
        <v>0</v>
      </c>
      <c r="BJ632" s="226">
        <f t="shared" si="241"/>
        <v>0</v>
      </c>
      <c r="BK632" s="262">
        <f t="shared" si="235"/>
        <v>0</v>
      </c>
      <c r="BL632" s="226">
        <f t="shared" si="224"/>
        <v>0</v>
      </c>
      <c r="BM632" s="226" t="str">
        <f t="shared" si="242"/>
        <v/>
      </c>
      <c r="BN632" s="227">
        <f t="shared" si="243"/>
        <v>0</v>
      </c>
      <c r="BO632" s="227">
        <f t="shared" si="225"/>
        <v>0</v>
      </c>
      <c r="BP632" s="208" t="str">
        <f t="shared" si="226"/>
        <v>＜従来枠＞0 ＜トップ性能枠＞0</v>
      </c>
      <c r="BQ632" s="208" t="str">
        <f>'新規登録用（本体）'!G632&amp;'新規登録用（本体）'!H632&amp;'新規登録用（本体）'!I632</f>
        <v/>
      </c>
      <c r="BR632" s="126" t="str">
        <f t="shared" si="244"/>
        <v/>
      </c>
      <c r="BS632" s="208" t="str">
        <f t="shared" si="245"/>
        <v/>
      </c>
      <c r="BT632" s="227">
        <f t="shared" si="233"/>
        <v>0</v>
      </c>
    </row>
    <row r="633" spans="1:72" s="208" customFormat="1" ht="25.35" customHeight="1" x14ac:dyDescent="0.2">
      <c r="A633" s="210">
        <f t="shared" si="227"/>
        <v>622</v>
      </c>
      <c r="B633" s="171" t="str">
        <f t="shared" si="223"/>
        <v/>
      </c>
      <c r="C633" s="44"/>
      <c r="D633" s="17" t="str">
        <f t="shared" si="228"/>
        <v/>
      </c>
      <c r="E633" s="17" t="str">
        <f t="shared" si="229"/>
        <v/>
      </c>
      <c r="F633" s="97"/>
      <c r="G633" s="16"/>
      <c r="H633" s="15"/>
      <c r="I633" s="17" t="str">
        <f>IF(OR(G633="",H633="",U633=""),"",IFERROR(VLOOKUP(G633&amp;H633&amp;U633,※編集不可※選択項目!$M$3:$R$51,5,FALSE),"該当なし"))</f>
        <v/>
      </c>
      <c r="J633" s="97"/>
      <c r="K633" s="15"/>
      <c r="L633" s="248"/>
      <c r="M633" s="15"/>
      <c r="N633" s="97"/>
      <c r="O633" s="97"/>
      <c r="P633" s="97"/>
      <c r="Q633" s="97"/>
      <c r="R633" s="97"/>
      <c r="S633" s="18" t="str">
        <f t="shared" si="236"/>
        <v/>
      </c>
      <c r="T633" s="15"/>
      <c r="U633" s="15"/>
      <c r="V633" s="15"/>
      <c r="W633" s="15"/>
      <c r="X633" s="15"/>
      <c r="Y633" s="15"/>
      <c r="Z633" s="16"/>
      <c r="AA633" s="16"/>
      <c r="AB633" s="101" t="str">
        <f>IF($C633&lt;&gt;"",※編集不可※選択項目!$J$2,"")</f>
        <v/>
      </c>
      <c r="AC633" s="23"/>
      <c r="AD633" s="97"/>
      <c r="AE633" s="99"/>
      <c r="AF633" s="201" t="str">
        <f t="shared" si="234"/>
        <v>-</v>
      </c>
      <c r="AG633" s="219"/>
      <c r="AH633" s="220"/>
      <c r="AI633" s="121" t="str">
        <f t="shared" si="230"/>
        <v/>
      </c>
      <c r="AJ633" s="221"/>
      <c r="AK633" s="222"/>
      <c r="AL633" s="223"/>
      <c r="AM633" s="224">
        <f>IFERROR(INDEX(※編集不可※選択項目!$R$3:$R$51,MATCH(BQ633,※編集不可※選択項目!$T$3:$T$51,0)),0)</f>
        <v>0</v>
      </c>
      <c r="AN633" s="224" t="str">
        <f t="shared" si="237"/>
        <v/>
      </c>
      <c r="AO633" s="224" t="str">
        <f>IF(BR633=※編集不可※選択項目!$L$3,VLOOKUP('新規登録用（本体）'!U633,※編集不可※選択項目!$P$2:$R$13,3,TRUE),AP633)</f>
        <v/>
      </c>
      <c r="AP633" s="224" t="str">
        <f>IF(BR633=※編集不可※選択項目!$L$15,VLOOKUP('新規登録用（本体）'!U633,※編集不可※選択項目!$P$14:$R$25,3,TRUE),AQ633)</f>
        <v/>
      </c>
      <c r="AQ633" s="224" t="str">
        <f>IF(BR633=※編集不可※選択項目!$L$27,VLOOKUP('新規登録用（本体）'!U633,※編集不可※選択項目!$P$26:$R$41,3,TRUE),AR633)</f>
        <v/>
      </c>
      <c r="AR633" s="224" t="str">
        <f>IF(BR633=※編集不可※選択項目!$L$43,VLOOKUP('新規登録用（本体）'!U633,※編集不可※選択項目!$P$42:$R$46,3,TRUE),AS633)</f>
        <v/>
      </c>
      <c r="AS633" s="224" t="str">
        <f>IF(BR633=※編集不可※選択項目!$L$48,VLOOKUP('新規登録用（本体）'!U633,※編集不可※選択項目!$P$47:$R$51,3,TRUE),"")</f>
        <v/>
      </c>
      <c r="AT633" s="225">
        <f>IFERROR(VLOOKUP(Y633&amp;G633&amp;H633,※編集不可※選択項目!X:Y,2,FALSE),0)</f>
        <v>0</v>
      </c>
      <c r="AU633" s="224">
        <f t="shared" si="231"/>
        <v>0</v>
      </c>
      <c r="AV633" s="224">
        <f>IFERROR(INDEX(※編集不可※選択項目!$S$3:$S$51,MATCH(BQ633,※編集不可※選択項目!$T$3:$T$51,0)),0)</f>
        <v>0</v>
      </c>
      <c r="AW633" s="224" t="str">
        <f t="shared" si="238"/>
        <v/>
      </c>
      <c r="AX633" s="224" t="str">
        <f>IF(BR633=※編集不可※選択項目!$L$3,VLOOKUP('新規登録用（本体）'!U633,※編集不可※選択項目!$P$2:$S$13,4,TRUE),AY633)</f>
        <v/>
      </c>
      <c r="AY633" s="224" t="str">
        <f>IF(BR633=※編集不可※選択項目!$L$15,VLOOKUP('新規登録用（本体）'!U633,※編集不可※選択項目!$P$14:$S$25,4,TRUE),AZ633)</f>
        <v/>
      </c>
      <c r="AZ633" s="224" t="str">
        <f>IF(BR633=※編集不可※選択項目!$L$27,VLOOKUP('新規登録用（本体）'!U633,※編集不可※選択項目!$P$26:$S$41,4,TRUE),BA633)</f>
        <v/>
      </c>
      <c r="BA633" s="224" t="str">
        <f>IF(BR633=※編集不可※選択項目!$L$43,VLOOKUP('新規登録用（本体）'!U633,※編集不可※選択項目!$P$42:$S$46,4,TRUE),BB633)</f>
        <v/>
      </c>
      <c r="BB633" s="224" t="str">
        <f>IF(BR633=※編集不可※選択項目!$L$48,VLOOKUP('新規登録用（本体）'!U633,※編集不可※選択項目!$P$47:$S$51,4,TRUE),"")</f>
        <v/>
      </c>
      <c r="BC633" s="225">
        <f>IFERROR(VLOOKUP(Y633&amp;G633&amp;H633,※編集不可※選択項目!X:Y,2,FALSE),0)</f>
        <v>0</v>
      </c>
      <c r="BD633" s="225">
        <f t="shared" si="232"/>
        <v>0</v>
      </c>
      <c r="BE633" s="225"/>
      <c r="BF633" s="225"/>
      <c r="BG633" s="225"/>
      <c r="BH633" s="225" t="str">
        <f t="shared" si="239"/>
        <v/>
      </c>
      <c r="BI633" s="226">
        <f t="shared" si="240"/>
        <v>0</v>
      </c>
      <c r="BJ633" s="226">
        <f t="shared" si="241"/>
        <v>0</v>
      </c>
      <c r="BK633" s="262">
        <f t="shared" si="235"/>
        <v>0</v>
      </c>
      <c r="BL633" s="226">
        <f t="shared" si="224"/>
        <v>0</v>
      </c>
      <c r="BM633" s="226" t="str">
        <f t="shared" si="242"/>
        <v/>
      </c>
      <c r="BN633" s="227">
        <f t="shared" si="243"/>
        <v>0</v>
      </c>
      <c r="BO633" s="227">
        <f t="shared" si="225"/>
        <v>0</v>
      </c>
      <c r="BP633" s="208" t="str">
        <f t="shared" si="226"/>
        <v>＜従来枠＞0 ＜トップ性能枠＞0</v>
      </c>
      <c r="BQ633" s="208" t="str">
        <f>'新規登録用（本体）'!G633&amp;'新規登録用（本体）'!H633&amp;'新規登録用（本体）'!I633</f>
        <v/>
      </c>
      <c r="BR633" s="126" t="str">
        <f t="shared" si="244"/>
        <v/>
      </c>
      <c r="BS633" s="208" t="str">
        <f t="shared" si="245"/>
        <v/>
      </c>
      <c r="BT633" s="227">
        <f t="shared" si="233"/>
        <v>0</v>
      </c>
    </row>
    <row r="634" spans="1:72" s="208" customFormat="1" ht="25.35" customHeight="1" x14ac:dyDescent="0.2">
      <c r="A634" s="210">
        <f t="shared" si="227"/>
        <v>623</v>
      </c>
      <c r="B634" s="171" t="str">
        <f t="shared" si="223"/>
        <v/>
      </c>
      <c r="C634" s="44"/>
      <c r="D634" s="17" t="str">
        <f t="shared" si="228"/>
        <v/>
      </c>
      <c r="E634" s="17" t="str">
        <f t="shared" si="229"/>
        <v/>
      </c>
      <c r="F634" s="97"/>
      <c r="G634" s="16"/>
      <c r="H634" s="15"/>
      <c r="I634" s="17" t="str">
        <f>IF(OR(G634="",H634="",U634=""),"",IFERROR(VLOOKUP(G634&amp;H634&amp;U634,※編集不可※選択項目!$M$3:$R$51,5,FALSE),"該当なし"))</f>
        <v/>
      </c>
      <c r="J634" s="97"/>
      <c r="K634" s="15"/>
      <c r="L634" s="248"/>
      <c r="M634" s="15"/>
      <c r="N634" s="97"/>
      <c r="O634" s="97"/>
      <c r="P634" s="97"/>
      <c r="Q634" s="97"/>
      <c r="R634" s="97"/>
      <c r="S634" s="18" t="str">
        <f t="shared" si="236"/>
        <v/>
      </c>
      <c r="T634" s="15"/>
      <c r="U634" s="15"/>
      <c r="V634" s="15"/>
      <c r="W634" s="15"/>
      <c r="X634" s="15"/>
      <c r="Y634" s="15"/>
      <c r="Z634" s="16"/>
      <c r="AA634" s="16"/>
      <c r="AB634" s="101" t="str">
        <f>IF($C634&lt;&gt;"",※編集不可※選択項目!$J$2,"")</f>
        <v/>
      </c>
      <c r="AC634" s="23"/>
      <c r="AD634" s="97"/>
      <c r="AE634" s="99"/>
      <c r="AF634" s="201" t="str">
        <f t="shared" si="234"/>
        <v>-</v>
      </c>
      <c r="AG634" s="219"/>
      <c r="AH634" s="220"/>
      <c r="AI634" s="121" t="str">
        <f t="shared" si="230"/>
        <v/>
      </c>
      <c r="AJ634" s="221"/>
      <c r="AK634" s="222"/>
      <c r="AL634" s="223"/>
      <c r="AM634" s="224">
        <f>IFERROR(INDEX(※編集不可※選択項目!$R$3:$R$51,MATCH(BQ634,※編集不可※選択項目!$T$3:$T$51,0)),0)</f>
        <v>0</v>
      </c>
      <c r="AN634" s="224" t="str">
        <f t="shared" si="237"/>
        <v/>
      </c>
      <c r="AO634" s="224" t="str">
        <f>IF(BR634=※編集不可※選択項目!$L$3,VLOOKUP('新規登録用（本体）'!U634,※編集不可※選択項目!$P$2:$R$13,3,TRUE),AP634)</f>
        <v/>
      </c>
      <c r="AP634" s="224" t="str">
        <f>IF(BR634=※編集不可※選択項目!$L$15,VLOOKUP('新規登録用（本体）'!U634,※編集不可※選択項目!$P$14:$R$25,3,TRUE),AQ634)</f>
        <v/>
      </c>
      <c r="AQ634" s="224" t="str">
        <f>IF(BR634=※編集不可※選択項目!$L$27,VLOOKUP('新規登録用（本体）'!U634,※編集不可※選択項目!$P$26:$R$41,3,TRUE),AR634)</f>
        <v/>
      </c>
      <c r="AR634" s="224" t="str">
        <f>IF(BR634=※編集不可※選択項目!$L$43,VLOOKUP('新規登録用（本体）'!U634,※編集不可※選択項目!$P$42:$R$46,3,TRUE),AS634)</f>
        <v/>
      </c>
      <c r="AS634" s="224" t="str">
        <f>IF(BR634=※編集不可※選択項目!$L$48,VLOOKUP('新規登録用（本体）'!U634,※編集不可※選択項目!$P$47:$R$51,3,TRUE),"")</f>
        <v/>
      </c>
      <c r="AT634" s="225">
        <f>IFERROR(VLOOKUP(Y634&amp;G634&amp;H634,※編集不可※選択項目!X:Y,2,FALSE),0)</f>
        <v>0</v>
      </c>
      <c r="AU634" s="224">
        <f t="shared" si="231"/>
        <v>0</v>
      </c>
      <c r="AV634" s="224">
        <f>IFERROR(INDEX(※編集不可※選択項目!$S$3:$S$51,MATCH(BQ634,※編集不可※選択項目!$T$3:$T$51,0)),0)</f>
        <v>0</v>
      </c>
      <c r="AW634" s="224" t="str">
        <f t="shared" si="238"/>
        <v/>
      </c>
      <c r="AX634" s="224" t="str">
        <f>IF(BR634=※編集不可※選択項目!$L$3,VLOOKUP('新規登録用（本体）'!U634,※編集不可※選択項目!$P$2:$S$13,4,TRUE),AY634)</f>
        <v/>
      </c>
      <c r="AY634" s="224" t="str">
        <f>IF(BR634=※編集不可※選択項目!$L$15,VLOOKUP('新規登録用（本体）'!U634,※編集不可※選択項目!$P$14:$S$25,4,TRUE),AZ634)</f>
        <v/>
      </c>
      <c r="AZ634" s="224" t="str">
        <f>IF(BR634=※編集不可※選択項目!$L$27,VLOOKUP('新規登録用（本体）'!U634,※編集不可※選択項目!$P$26:$S$41,4,TRUE),BA634)</f>
        <v/>
      </c>
      <c r="BA634" s="224" t="str">
        <f>IF(BR634=※編集不可※選択項目!$L$43,VLOOKUP('新規登録用（本体）'!U634,※編集不可※選択項目!$P$42:$S$46,4,TRUE),BB634)</f>
        <v/>
      </c>
      <c r="BB634" s="224" t="str">
        <f>IF(BR634=※編集不可※選択項目!$L$48,VLOOKUP('新規登録用（本体）'!U634,※編集不可※選択項目!$P$47:$S$51,4,TRUE),"")</f>
        <v/>
      </c>
      <c r="BC634" s="225">
        <f>IFERROR(VLOOKUP(Y634&amp;G634&amp;H634,※編集不可※選択項目!X:Y,2,FALSE),0)</f>
        <v>0</v>
      </c>
      <c r="BD634" s="225">
        <f t="shared" si="232"/>
        <v>0</v>
      </c>
      <c r="BE634" s="225"/>
      <c r="BF634" s="225"/>
      <c r="BG634" s="225"/>
      <c r="BH634" s="225" t="str">
        <f t="shared" si="239"/>
        <v/>
      </c>
      <c r="BI634" s="226">
        <f t="shared" si="240"/>
        <v>0</v>
      </c>
      <c r="BJ634" s="226">
        <f t="shared" si="241"/>
        <v>0</v>
      </c>
      <c r="BK634" s="262">
        <f t="shared" si="235"/>
        <v>0</v>
      </c>
      <c r="BL634" s="226">
        <f t="shared" si="224"/>
        <v>0</v>
      </c>
      <c r="BM634" s="226" t="str">
        <f t="shared" si="242"/>
        <v/>
      </c>
      <c r="BN634" s="227">
        <f t="shared" si="243"/>
        <v>0</v>
      </c>
      <c r="BO634" s="227">
        <f t="shared" si="225"/>
        <v>0</v>
      </c>
      <c r="BP634" s="208" t="str">
        <f t="shared" si="226"/>
        <v>＜従来枠＞0 ＜トップ性能枠＞0</v>
      </c>
      <c r="BQ634" s="208" t="str">
        <f>'新規登録用（本体）'!G634&amp;'新規登録用（本体）'!H634&amp;'新規登録用（本体）'!I634</f>
        <v/>
      </c>
      <c r="BR634" s="126" t="str">
        <f t="shared" si="244"/>
        <v/>
      </c>
      <c r="BS634" s="208" t="str">
        <f t="shared" si="245"/>
        <v/>
      </c>
      <c r="BT634" s="227">
        <f t="shared" si="233"/>
        <v>0</v>
      </c>
    </row>
    <row r="635" spans="1:72" s="208" customFormat="1" ht="25.35" customHeight="1" x14ac:dyDescent="0.2">
      <c r="A635" s="210">
        <f t="shared" si="227"/>
        <v>624</v>
      </c>
      <c r="B635" s="171" t="str">
        <f t="shared" si="223"/>
        <v/>
      </c>
      <c r="C635" s="44"/>
      <c r="D635" s="17" t="str">
        <f t="shared" si="228"/>
        <v/>
      </c>
      <c r="E635" s="17" t="str">
        <f t="shared" si="229"/>
        <v/>
      </c>
      <c r="F635" s="97"/>
      <c r="G635" s="16"/>
      <c r="H635" s="15"/>
      <c r="I635" s="17" t="str">
        <f>IF(OR(G635="",H635="",U635=""),"",IFERROR(VLOOKUP(G635&amp;H635&amp;U635,※編集不可※選択項目!$M$3:$R$51,5,FALSE),"該当なし"))</f>
        <v/>
      </c>
      <c r="J635" s="97"/>
      <c r="K635" s="15"/>
      <c r="L635" s="248"/>
      <c r="M635" s="15"/>
      <c r="N635" s="97"/>
      <c r="O635" s="97"/>
      <c r="P635" s="97"/>
      <c r="Q635" s="97"/>
      <c r="R635" s="97"/>
      <c r="S635" s="18" t="str">
        <f t="shared" si="236"/>
        <v/>
      </c>
      <c r="T635" s="15"/>
      <c r="U635" s="15"/>
      <c r="V635" s="15"/>
      <c r="W635" s="15"/>
      <c r="X635" s="15"/>
      <c r="Y635" s="15"/>
      <c r="Z635" s="16"/>
      <c r="AA635" s="16"/>
      <c r="AB635" s="101" t="str">
        <f>IF($C635&lt;&gt;"",※編集不可※選択項目!$J$2,"")</f>
        <v/>
      </c>
      <c r="AC635" s="23"/>
      <c r="AD635" s="97"/>
      <c r="AE635" s="99"/>
      <c r="AF635" s="201" t="str">
        <f t="shared" si="234"/>
        <v>-</v>
      </c>
      <c r="AG635" s="219"/>
      <c r="AH635" s="220"/>
      <c r="AI635" s="121" t="str">
        <f t="shared" si="230"/>
        <v/>
      </c>
      <c r="AJ635" s="221"/>
      <c r="AK635" s="222"/>
      <c r="AL635" s="223"/>
      <c r="AM635" s="224">
        <f>IFERROR(INDEX(※編集不可※選択項目!$R$3:$R$51,MATCH(BQ635,※編集不可※選択項目!$T$3:$T$51,0)),0)</f>
        <v>0</v>
      </c>
      <c r="AN635" s="224" t="str">
        <f t="shared" si="237"/>
        <v/>
      </c>
      <c r="AO635" s="224" t="str">
        <f>IF(BR635=※編集不可※選択項目!$L$3,VLOOKUP('新規登録用（本体）'!U635,※編集不可※選択項目!$P$2:$R$13,3,TRUE),AP635)</f>
        <v/>
      </c>
      <c r="AP635" s="224" t="str">
        <f>IF(BR635=※編集不可※選択項目!$L$15,VLOOKUP('新規登録用（本体）'!U635,※編集不可※選択項目!$P$14:$R$25,3,TRUE),AQ635)</f>
        <v/>
      </c>
      <c r="AQ635" s="224" t="str">
        <f>IF(BR635=※編集不可※選択項目!$L$27,VLOOKUP('新規登録用（本体）'!U635,※編集不可※選択項目!$P$26:$R$41,3,TRUE),AR635)</f>
        <v/>
      </c>
      <c r="AR635" s="224" t="str">
        <f>IF(BR635=※編集不可※選択項目!$L$43,VLOOKUP('新規登録用（本体）'!U635,※編集不可※選択項目!$P$42:$R$46,3,TRUE),AS635)</f>
        <v/>
      </c>
      <c r="AS635" s="224" t="str">
        <f>IF(BR635=※編集不可※選択項目!$L$48,VLOOKUP('新規登録用（本体）'!U635,※編集不可※選択項目!$P$47:$R$51,3,TRUE),"")</f>
        <v/>
      </c>
      <c r="AT635" s="225">
        <f>IFERROR(VLOOKUP(Y635&amp;G635&amp;H635,※編集不可※選択項目!X:Y,2,FALSE),0)</f>
        <v>0</v>
      </c>
      <c r="AU635" s="224">
        <f t="shared" si="231"/>
        <v>0</v>
      </c>
      <c r="AV635" s="224">
        <f>IFERROR(INDEX(※編集不可※選択項目!$S$3:$S$51,MATCH(BQ635,※編集不可※選択項目!$T$3:$T$51,0)),0)</f>
        <v>0</v>
      </c>
      <c r="AW635" s="224" t="str">
        <f t="shared" si="238"/>
        <v/>
      </c>
      <c r="AX635" s="224" t="str">
        <f>IF(BR635=※編集不可※選択項目!$L$3,VLOOKUP('新規登録用（本体）'!U635,※編集不可※選択項目!$P$2:$S$13,4,TRUE),AY635)</f>
        <v/>
      </c>
      <c r="AY635" s="224" t="str">
        <f>IF(BR635=※編集不可※選択項目!$L$15,VLOOKUP('新規登録用（本体）'!U635,※編集不可※選択項目!$P$14:$S$25,4,TRUE),AZ635)</f>
        <v/>
      </c>
      <c r="AZ635" s="224" t="str">
        <f>IF(BR635=※編集不可※選択項目!$L$27,VLOOKUP('新規登録用（本体）'!U635,※編集不可※選択項目!$P$26:$S$41,4,TRUE),BA635)</f>
        <v/>
      </c>
      <c r="BA635" s="224" t="str">
        <f>IF(BR635=※編集不可※選択項目!$L$43,VLOOKUP('新規登録用（本体）'!U635,※編集不可※選択項目!$P$42:$S$46,4,TRUE),BB635)</f>
        <v/>
      </c>
      <c r="BB635" s="224" t="str">
        <f>IF(BR635=※編集不可※選択項目!$L$48,VLOOKUP('新規登録用（本体）'!U635,※編集不可※選択項目!$P$47:$S$51,4,TRUE),"")</f>
        <v/>
      </c>
      <c r="BC635" s="225">
        <f>IFERROR(VLOOKUP(Y635&amp;G635&amp;H635,※編集不可※選択項目!X:Y,2,FALSE),0)</f>
        <v>0</v>
      </c>
      <c r="BD635" s="225">
        <f t="shared" si="232"/>
        <v>0</v>
      </c>
      <c r="BE635" s="225"/>
      <c r="BF635" s="225"/>
      <c r="BG635" s="225"/>
      <c r="BH635" s="225" t="str">
        <f t="shared" si="239"/>
        <v/>
      </c>
      <c r="BI635" s="226">
        <f t="shared" si="240"/>
        <v>0</v>
      </c>
      <c r="BJ635" s="226">
        <f t="shared" si="241"/>
        <v>0</v>
      </c>
      <c r="BK635" s="262">
        <f t="shared" si="235"/>
        <v>0</v>
      </c>
      <c r="BL635" s="226">
        <f t="shared" si="224"/>
        <v>0</v>
      </c>
      <c r="BM635" s="226" t="str">
        <f t="shared" si="242"/>
        <v/>
      </c>
      <c r="BN635" s="227">
        <f t="shared" si="243"/>
        <v>0</v>
      </c>
      <c r="BO635" s="227">
        <f t="shared" si="225"/>
        <v>0</v>
      </c>
      <c r="BP635" s="208" t="str">
        <f t="shared" si="226"/>
        <v>＜従来枠＞0 ＜トップ性能枠＞0</v>
      </c>
      <c r="BQ635" s="208" t="str">
        <f>'新規登録用（本体）'!G635&amp;'新規登録用（本体）'!H635&amp;'新規登録用（本体）'!I635</f>
        <v/>
      </c>
      <c r="BR635" s="126" t="str">
        <f t="shared" si="244"/>
        <v/>
      </c>
      <c r="BS635" s="208" t="str">
        <f t="shared" si="245"/>
        <v/>
      </c>
      <c r="BT635" s="227">
        <f t="shared" si="233"/>
        <v>0</v>
      </c>
    </row>
    <row r="636" spans="1:72" s="208" customFormat="1" ht="25.35" customHeight="1" x14ac:dyDescent="0.2">
      <c r="A636" s="210">
        <f t="shared" si="227"/>
        <v>625</v>
      </c>
      <c r="B636" s="171" t="str">
        <f t="shared" si="223"/>
        <v/>
      </c>
      <c r="C636" s="44"/>
      <c r="D636" s="17" t="str">
        <f t="shared" si="228"/>
        <v/>
      </c>
      <c r="E636" s="17" t="str">
        <f t="shared" si="229"/>
        <v/>
      </c>
      <c r="F636" s="97"/>
      <c r="G636" s="16"/>
      <c r="H636" s="15"/>
      <c r="I636" s="17" t="str">
        <f>IF(OR(G636="",H636="",U636=""),"",IFERROR(VLOOKUP(G636&amp;H636&amp;U636,※編集不可※選択項目!$M$3:$R$51,5,FALSE),"該当なし"))</f>
        <v/>
      </c>
      <c r="J636" s="97"/>
      <c r="K636" s="15"/>
      <c r="L636" s="248"/>
      <c r="M636" s="15"/>
      <c r="N636" s="97"/>
      <c r="O636" s="97"/>
      <c r="P636" s="97"/>
      <c r="Q636" s="97"/>
      <c r="R636" s="97"/>
      <c r="S636" s="18" t="str">
        <f t="shared" si="236"/>
        <v/>
      </c>
      <c r="T636" s="15"/>
      <c r="U636" s="15"/>
      <c r="V636" s="15"/>
      <c r="W636" s="15"/>
      <c r="X636" s="15"/>
      <c r="Y636" s="15"/>
      <c r="Z636" s="16"/>
      <c r="AA636" s="16"/>
      <c r="AB636" s="101" t="str">
        <f>IF($C636&lt;&gt;"",※編集不可※選択項目!$J$2,"")</f>
        <v/>
      </c>
      <c r="AC636" s="23"/>
      <c r="AD636" s="97"/>
      <c r="AE636" s="99"/>
      <c r="AF636" s="201" t="str">
        <f t="shared" si="234"/>
        <v>-</v>
      </c>
      <c r="AG636" s="219"/>
      <c r="AH636" s="220"/>
      <c r="AI636" s="121" t="str">
        <f t="shared" si="230"/>
        <v/>
      </c>
      <c r="AJ636" s="221"/>
      <c r="AK636" s="222"/>
      <c r="AL636" s="223"/>
      <c r="AM636" s="224">
        <f>IFERROR(INDEX(※編集不可※選択項目!$R$3:$R$51,MATCH(BQ636,※編集不可※選択項目!$T$3:$T$51,0)),0)</f>
        <v>0</v>
      </c>
      <c r="AN636" s="224" t="str">
        <f t="shared" si="237"/>
        <v/>
      </c>
      <c r="AO636" s="224" t="str">
        <f>IF(BR636=※編集不可※選択項目!$L$3,VLOOKUP('新規登録用（本体）'!U636,※編集不可※選択項目!$P$2:$R$13,3,TRUE),AP636)</f>
        <v/>
      </c>
      <c r="AP636" s="224" t="str">
        <f>IF(BR636=※編集不可※選択項目!$L$15,VLOOKUP('新規登録用（本体）'!U636,※編集不可※選択項目!$P$14:$R$25,3,TRUE),AQ636)</f>
        <v/>
      </c>
      <c r="AQ636" s="224" t="str">
        <f>IF(BR636=※編集不可※選択項目!$L$27,VLOOKUP('新規登録用（本体）'!U636,※編集不可※選択項目!$P$26:$R$41,3,TRUE),AR636)</f>
        <v/>
      </c>
      <c r="AR636" s="224" t="str">
        <f>IF(BR636=※編集不可※選択項目!$L$43,VLOOKUP('新規登録用（本体）'!U636,※編集不可※選択項目!$P$42:$R$46,3,TRUE),AS636)</f>
        <v/>
      </c>
      <c r="AS636" s="224" t="str">
        <f>IF(BR636=※編集不可※選択項目!$L$48,VLOOKUP('新規登録用（本体）'!U636,※編集不可※選択項目!$P$47:$R$51,3,TRUE),"")</f>
        <v/>
      </c>
      <c r="AT636" s="225">
        <f>IFERROR(VLOOKUP(Y636&amp;G636&amp;H636,※編集不可※選択項目!X:Y,2,FALSE),0)</f>
        <v>0</v>
      </c>
      <c r="AU636" s="224">
        <f t="shared" si="231"/>
        <v>0</v>
      </c>
      <c r="AV636" s="224">
        <f>IFERROR(INDEX(※編集不可※選択項目!$S$3:$S$51,MATCH(BQ636,※編集不可※選択項目!$T$3:$T$51,0)),0)</f>
        <v>0</v>
      </c>
      <c r="AW636" s="224" t="str">
        <f t="shared" si="238"/>
        <v/>
      </c>
      <c r="AX636" s="224" t="str">
        <f>IF(BR636=※編集不可※選択項目!$L$3,VLOOKUP('新規登録用（本体）'!U636,※編集不可※選択項目!$P$2:$S$13,4,TRUE),AY636)</f>
        <v/>
      </c>
      <c r="AY636" s="224" t="str">
        <f>IF(BR636=※編集不可※選択項目!$L$15,VLOOKUP('新規登録用（本体）'!U636,※編集不可※選択項目!$P$14:$S$25,4,TRUE),AZ636)</f>
        <v/>
      </c>
      <c r="AZ636" s="224" t="str">
        <f>IF(BR636=※編集不可※選択項目!$L$27,VLOOKUP('新規登録用（本体）'!U636,※編集不可※選択項目!$P$26:$S$41,4,TRUE),BA636)</f>
        <v/>
      </c>
      <c r="BA636" s="224" t="str">
        <f>IF(BR636=※編集不可※選択項目!$L$43,VLOOKUP('新規登録用（本体）'!U636,※編集不可※選択項目!$P$42:$S$46,4,TRUE),BB636)</f>
        <v/>
      </c>
      <c r="BB636" s="224" t="str">
        <f>IF(BR636=※編集不可※選択項目!$L$48,VLOOKUP('新規登録用（本体）'!U636,※編集不可※選択項目!$P$47:$S$51,4,TRUE),"")</f>
        <v/>
      </c>
      <c r="BC636" s="225">
        <f>IFERROR(VLOOKUP(Y636&amp;G636&amp;H636,※編集不可※選択項目!X:Y,2,FALSE),0)</f>
        <v>0</v>
      </c>
      <c r="BD636" s="225">
        <f t="shared" si="232"/>
        <v>0</v>
      </c>
      <c r="BE636" s="225"/>
      <c r="BF636" s="225"/>
      <c r="BG636" s="225"/>
      <c r="BH636" s="225" t="str">
        <f t="shared" si="239"/>
        <v/>
      </c>
      <c r="BI636" s="226">
        <f t="shared" si="240"/>
        <v>0</v>
      </c>
      <c r="BJ636" s="226">
        <f t="shared" si="241"/>
        <v>0</v>
      </c>
      <c r="BK636" s="262">
        <f t="shared" si="235"/>
        <v>0</v>
      </c>
      <c r="BL636" s="226">
        <f t="shared" si="224"/>
        <v>0</v>
      </c>
      <c r="BM636" s="226" t="str">
        <f t="shared" si="242"/>
        <v/>
      </c>
      <c r="BN636" s="227">
        <f t="shared" si="243"/>
        <v>0</v>
      </c>
      <c r="BO636" s="227">
        <f t="shared" si="225"/>
        <v>0</v>
      </c>
      <c r="BP636" s="208" t="str">
        <f t="shared" si="226"/>
        <v>＜従来枠＞0 ＜トップ性能枠＞0</v>
      </c>
      <c r="BQ636" s="208" t="str">
        <f>'新規登録用（本体）'!G636&amp;'新規登録用（本体）'!H636&amp;'新規登録用（本体）'!I636</f>
        <v/>
      </c>
      <c r="BR636" s="126" t="str">
        <f t="shared" si="244"/>
        <v/>
      </c>
      <c r="BS636" s="208" t="str">
        <f t="shared" si="245"/>
        <v/>
      </c>
      <c r="BT636" s="227">
        <f t="shared" si="233"/>
        <v>0</v>
      </c>
    </row>
    <row r="637" spans="1:72" s="208" customFormat="1" ht="25.35" customHeight="1" x14ac:dyDescent="0.2">
      <c r="A637" s="210">
        <f t="shared" si="227"/>
        <v>626</v>
      </c>
      <c r="B637" s="171" t="str">
        <f t="shared" si="223"/>
        <v/>
      </c>
      <c r="C637" s="44"/>
      <c r="D637" s="17" t="str">
        <f t="shared" si="228"/>
        <v/>
      </c>
      <c r="E637" s="17" t="str">
        <f t="shared" si="229"/>
        <v/>
      </c>
      <c r="F637" s="97"/>
      <c r="G637" s="16"/>
      <c r="H637" s="15"/>
      <c r="I637" s="17" t="str">
        <f>IF(OR(G637="",H637="",U637=""),"",IFERROR(VLOOKUP(G637&amp;H637&amp;U637,※編集不可※選択項目!$M$3:$R$51,5,FALSE),"該当なし"))</f>
        <v/>
      </c>
      <c r="J637" s="97"/>
      <c r="K637" s="15"/>
      <c r="L637" s="248"/>
      <c r="M637" s="15"/>
      <c r="N637" s="97"/>
      <c r="O637" s="97"/>
      <c r="P637" s="97"/>
      <c r="Q637" s="97"/>
      <c r="R637" s="97"/>
      <c r="S637" s="18" t="str">
        <f t="shared" si="236"/>
        <v/>
      </c>
      <c r="T637" s="15"/>
      <c r="U637" s="15"/>
      <c r="V637" s="15"/>
      <c r="W637" s="15"/>
      <c r="X637" s="15"/>
      <c r="Y637" s="15"/>
      <c r="Z637" s="16"/>
      <c r="AA637" s="16"/>
      <c r="AB637" s="101" t="str">
        <f>IF($C637&lt;&gt;"",※編集不可※選択項目!$J$2,"")</f>
        <v/>
      </c>
      <c r="AC637" s="23"/>
      <c r="AD637" s="97"/>
      <c r="AE637" s="99"/>
      <c r="AF637" s="201" t="str">
        <f t="shared" si="234"/>
        <v>-</v>
      </c>
      <c r="AG637" s="219"/>
      <c r="AH637" s="220"/>
      <c r="AI637" s="121" t="str">
        <f t="shared" si="230"/>
        <v/>
      </c>
      <c r="AJ637" s="221"/>
      <c r="AK637" s="222"/>
      <c r="AL637" s="223"/>
      <c r="AM637" s="224">
        <f>IFERROR(INDEX(※編集不可※選択項目!$R$3:$R$51,MATCH(BQ637,※編集不可※選択項目!$T$3:$T$51,0)),0)</f>
        <v>0</v>
      </c>
      <c r="AN637" s="224" t="str">
        <f t="shared" si="237"/>
        <v/>
      </c>
      <c r="AO637" s="224" t="str">
        <f>IF(BR637=※編集不可※選択項目!$L$3,VLOOKUP('新規登録用（本体）'!U637,※編集不可※選択項目!$P$2:$R$13,3,TRUE),AP637)</f>
        <v/>
      </c>
      <c r="AP637" s="224" t="str">
        <f>IF(BR637=※編集不可※選択項目!$L$15,VLOOKUP('新規登録用（本体）'!U637,※編集不可※選択項目!$P$14:$R$25,3,TRUE),AQ637)</f>
        <v/>
      </c>
      <c r="AQ637" s="224" t="str">
        <f>IF(BR637=※編集不可※選択項目!$L$27,VLOOKUP('新規登録用（本体）'!U637,※編集不可※選択項目!$P$26:$R$41,3,TRUE),AR637)</f>
        <v/>
      </c>
      <c r="AR637" s="224" t="str">
        <f>IF(BR637=※編集不可※選択項目!$L$43,VLOOKUP('新規登録用（本体）'!U637,※編集不可※選択項目!$P$42:$R$46,3,TRUE),AS637)</f>
        <v/>
      </c>
      <c r="AS637" s="224" t="str">
        <f>IF(BR637=※編集不可※選択項目!$L$48,VLOOKUP('新規登録用（本体）'!U637,※編集不可※選択項目!$P$47:$R$51,3,TRUE),"")</f>
        <v/>
      </c>
      <c r="AT637" s="225">
        <f>IFERROR(VLOOKUP(Y637&amp;G637&amp;H637,※編集不可※選択項目!X:Y,2,FALSE),0)</f>
        <v>0</v>
      </c>
      <c r="AU637" s="224">
        <f t="shared" si="231"/>
        <v>0</v>
      </c>
      <c r="AV637" s="224">
        <f>IFERROR(INDEX(※編集不可※選択項目!$S$3:$S$51,MATCH(BQ637,※編集不可※選択項目!$T$3:$T$51,0)),0)</f>
        <v>0</v>
      </c>
      <c r="AW637" s="224" t="str">
        <f t="shared" si="238"/>
        <v/>
      </c>
      <c r="AX637" s="224" t="str">
        <f>IF(BR637=※編集不可※選択項目!$L$3,VLOOKUP('新規登録用（本体）'!U637,※編集不可※選択項目!$P$2:$S$13,4,TRUE),AY637)</f>
        <v/>
      </c>
      <c r="AY637" s="224" t="str">
        <f>IF(BR637=※編集不可※選択項目!$L$15,VLOOKUP('新規登録用（本体）'!U637,※編集不可※選択項目!$P$14:$S$25,4,TRUE),AZ637)</f>
        <v/>
      </c>
      <c r="AZ637" s="224" t="str">
        <f>IF(BR637=※編集不可※選択項目!$L$27,VLOOKUP('新規登録用（本体）'!U637,※編集不可※選択項目!$P$26:$S$41,4,TRUE),BA637)</f>
        <v/>
      </c>
      <c r="BA637" s="224" t="str">
        <f>IF(BR637=※編集不可※選択項目!$L$43,VLOOKUP('新規登録用（本体）'!U637,※編集不可※選択項目!$P$42:$S$46,4,TRUE),BB637)</f>
        <v/>
      </c>
      <c r="BB637" s="224" t="str">
        <f>IF(BR637=※編集不可※選択項目!$L$48,VLOOKUP('新規登録用（本体）'!U637,※編集不可※選択項目!$P$47:$S$51,4,TRUE),"")</f>
        <v/>
      </c>
      <c r="BC637" s="225">
        <f>IFERROR(VLOOKUP(Y637&amp;G637&amp;H637,※編集不可※選択項目!X:Y,2,FALSE),0)</f>
        <v>0</v>
      </c>
      <c r="BD637" s="225">
        <f t="shared" si="232"/>
        <v>0</v>
      </c>
      <c r="BE637" s="225"/>
      <c r="BF637" s="225"/>
      <c r="BG637" s="225"/>
      <c r="BH637" s="225" t="str">
        <f t="shared" si="239"/>
        <v/>
      </c>
      <c r="BI637" s="226">
        <f t="shared" si="240"/>
        <v>0</v>
      </c>
      <c r="BJ637" s="226">
        <f t="shared" si="241"/>
        <v>0</v>
      </c>
      <c r="BK637" s="262">
        <f t="shared" si="235"/>
        <v>0</v>
      </c>
      <c r="BL637" s="226">
        <f t="shared" si="224"/>
        <v>0</v>
      </c>
      <c r="BM637" s="226" t="str">
        <f t="shared" si="242"/>
        <v/>
      </c>
      <c r="BN637" s="227">
        <f t="shared" si="243"/>
        <v>0</v>
      </c>
      <c r="BO637" s="227">
        <f t="shared" si="225"/>
        <v>0</v>
      </c>
      <c r="BP637" s="208" t="str">
        <f t="shared" si="226"/>
        <v>＜従来枠＞0 ＜トップ性能枠＞0</v>
      </c>
      <c r="BQ637" s="208" t="str">
        <f>'新規登録用（本体）'!G637&amp;'新規登録用（本体）'!H637&amp;'新規登録用（本体）'!I637</f>
        <v/>
      </c>
      <c r="BR637" s="126" t="str">
        <f t="shared" si="244"/>
        <v/>
      </c>
      <c r="BS637" s="208" t="str">
        <f t="shared" si="245"/>
        <v/>
      </c>
      <c r="BT637" s="227">
        <f t="shared" si="233"/>
        <v>0</v>
      </c>
    </row>
    <row r="638" spans="1:72" s="208" customFormat="1" ht="25.35" customHeight="1" x14ac:dyDescent="0.2">
      <c r="A638" s="210">
        <f t="shared" si="227"/>
        <v>627</v>
      </c>
      <c r="B638" s="171" t="str">
        <f t="shared" si="223"/>
        <v/>
      </c>
      <c r="C638" s="44"/>
      <c r="D638" s="17" t="str">
        <f t="shared" si="228"/>
        <v/>
      </c>
      <c r="E638" s="17" t="str">
        <f t="shared" si="229"/>
        <v/>
      </c>
      <c r="F638" s="97"/>
      <c r="G638" s="16"/>
      <c r="H638" s="15"/>
      <c r="I638" s="17" t="str">
        <f>IF(OR(G638="",H638="",U638=""),"",IFERROR(VLOOKUP(G638&amp;H638&amp;U638,※編集不可※選択項目!$M$3:$R$51,5,FALSE),"該当なし"))</f>
        <v/>
      </c>
      <c r="J638" s="97"/>
      <c r="K638" s="15"/>
      <c r="L638" s="248"/>
      <c r="M638" s="15"/>
      <c r="N638" s="97"/>
      <c r="O638" s="97"/>
      <c r="P638" s="97"/>
      <c r="Q638" s="97"/>
      <c r="R638" s="97"/>
      <c r="S638" s="18" t="str">
        <f t="shared" si="236"/>
        <v/>
      </c>
      <c r="T638" s="15"/>
      <c r="U638" s="15"/>
      <c r="V638" s="15"/>
      <c r="W638" s="15"/>
      <c r="X638" s="15"/>
      <c r="Y638" s="15"/>
      <c r="Z638" s="16"/>
      <c r="AA638" s="16"/>
      <c r="AB638" s="101" t="str">
        <f>IF($C638&lt;&gt;"",※編集不可※選択項目!$J$2,"")</f>
        <v/>
      </c>
      <c r="AC638" s="23"/>
      <c r="AD638" s="97"/>
      <c r="AE638" s="99"/>
      <c r="AF638" s="201" t="str">
        <f t="shared" si="234"/>
        <v>-</v>
      </c>
      <c r="AG638" s="219"/>
      <c r="AH638" s="220"/>
      <c r="AI638" s="121" t="str">
        <f t="shared" si="230"/>
        <v/>
      </c>
      <c r="AJ638" s="221"/>
      <c r="AK638" s="222"/>
      <c r="AL638" s="223"/>
      <c r="AM638" s="224">
        <f>IFERROR(INDEX(※編集不可※選択項目!$R$3:$R$51,MATCH(BQ638,※編集不可※選択項目!$T$3:$T$51,0)),0)</f>
        <v>0</v>
      </c>
      <c r="AN638" s="224" t="str">
        <f t="shared" si="237"/>
        <v/>
      </c>
      <c r="AO638" s="224" t="str">
        <f>IF(BR638=※編集不可※選択項目!$L$3,VLOOKUP('新規登録用（本体）'!U638,※編集不可※選択項目!$P$2:$R$13,3,TRUE),AP638)</f>
        <v/>
      </c>
      <c r="AP638" s="224" t="str">
        <f>IF(BR638=※編集不可※選択項目!$L$15,VLOOKUP('新規登録用（本体）'!U638,※編集不可※選択項目!$P$14:$R$25,3,TRUE),AQ638)</f>
        <v/>
      </c>
      <c r="AQ638" s="224" t="str">
        <f>IF(BR638=※編集不可※選択項目!$L$27,VLOOKUP('新規登録用（本体）'!U638,※編集不可※選択項目!$P$26:$R$41,3,TRUE),AR638)</f>
        <v/>
      </c>
      <c r="AR638" s="224" t="str">
        <f>IF(BR638=※編集不可※選択項目!$L$43,VLOOKUP('新規登録用（本体）'!U638,※編集不可※選択項目!$P$42:$R$46,3,TRUE),AS638)</f>
        <v/>
      </c>
      <c r="AS638" s="224" t="str">
        <f>IF(BR638=※編集不可※選択項目!$L$48,VLOOKUP('新規登録用（本体）'!U638,※編集不可※選択項目!$P$47:$R$51,3,TRUE),"")</f>
        <v/>
      </c>
      <c r="AT638" s="225">
        <f>IFERROR(VLOOKUP(Y638&amp;G638&amp;H638,※編集不可※選択項目!X:Y,2,FALSE),0)</f>
        <v>0</v>
      </c>
      <c r="AU638" s="224">
        <f t="shared" si="231"/>
        <v>0</v>
      </c>
      <c r="AV638" s="224">
        <f>IFERROR(INDEX(※編集不可※選択項目!$S$3:$S$51,MATCH(BQ638,※編集不可※選択項目!$T$3:$T$51,0)),0)</f>
        <v>0</v>
      </c>
      <c r="AW638" s="224" t="str">
        <f t="shared" si="238"/>
        <v/>
      </c>
      <c r="AX638" s="224" t="str">
        <f>IF(BR638=※編集不可※選択項目!$L$3,VLOOKUP('新規登録用（本体）'!U638,※編集不可※選択項目!$P$2:$S$13,4,TRUE),AY638)</f>
        <v/>
      </c>
      <c r="AY638" s="224" t="str">
        <f>IF(BR638=※編集不可※選択項目!$L$15,VLOOKUP('新規登録用（本体）'!U638,※編集不可※選択項目!$P$14:$S$25,4,TRUE),AZ638)</f>
        <v/>
      </c>
      <c r="AZ638" s="224" t="str">
        <f>IF(BR638=※編集不可※選択項目!$L$27,VLOOKUP('新規登録用（本体）'!U638,※編集不可※選択項目!$P$26:$S$41,4,TRUE),BA638)</f>
        <v/>
      </c>
      <c r="BA638" s="224" t="str">
        <f>IF(BR638=※編集不可※選択項目!$L$43,VLOOKUP('新規登録用（本体）'!U638,※編集不可※選択項目!$P$42:$S$46,4,TRUE),BB638)</f>
        <v/>
      </c>
      <c r="BB638" s="224" t="str">
        <f>IF(BR638=※編集不可※選択項目!$L$48,VLOOKUP('新規登録用（本体）'!U638,※編集不可※選択項目!$P$47:$S$51,4,TRUE),"")</f>
        <v/>
      </c>
      <c r="BC638" s="225">
        <f>IFERROR(VLOOKUP(Y638&amp;G638&amp;H638,※編集不可※選択項目!X:Y,2,FALSE),0)</f>
        <v>0</v>
      </c>
      <c r="BD638" s="225">
        <f t="shared" si="232"/>
        <v>0</v>
      </c>
      <c r="BE638" s="225"/>
      <c r="BF638" s="225"/>
      <c r="BG638" s="225"/>
      <c r="BH638" s="225" t="str">
        <f t="shared" si="239"/>
        <v/>
      </c>
      <c r="BI638" s="226">
        <f t="shared" si="240"/>
        <v>0</v>
      </c>
      <c r="BJ638" s="226">
        <f t="shared" si="241"/>
        <v>0</v>
      </c>
      <c r="BK638" s="262">
        <f t="shared" si="235"/>
        <v>0</v>
      </c>
      <c r="BL638" s="226">
        <f t="shared" si="224"/>
        <v>0</v>
      </c>
      <c r="BM638" s="226" t="str">
        <f t="shared" si="242"/>
        <v/>
      </c>
      <c r="BN638" s="227">
        <f t="shared" si="243"/>
        <v>0</v>
      </c>
      <c r="BO638" s="227">
        <f t="shared" si="225"/>
        <v>0</v>
      </c>
      <c r="BP638" s="208" t="str">
        <f t="shared" si="226"/>
        <v>＜従来枠＞0 ＜トップ性能枠＞0</v>
      </c>
      <c r="BQ638" s="208" t="str">
        <f>'新規登録用（本体）'!G638&amp;'新規登録用（本体）'!H638&amp;'新規登録用（本体）'!I638</f>
        <v/>
      </c>
      <c r="BR638" s="126" t="str">
        <f t="shared" si="244"/>
        <v/>
      </c>
      <c r="BS638" s="208" t="str">
        <f t="shared" si="245"/>
        <v/>
      </c>
      <c r="BT638" s="227">
        <f t="shared" si="233"/>
        <v>0</v>
      </c>
    </row>
    <row r="639" spans="1:72" s="208" customFormat="1" ht="25.35" customHeight="1" x14ac:dyDescent="0.2">
      <c r="A639" s="210">
        <f t="shared" si="227"/>
        <v>628</v>
      </c>
      <c r="B639" s="171" t="str">
        <f t="shared" si="223"/>
        <v/>
      </c>
      <c r="C639" s="44"/>
      <c r="D639" s="17" t="str">
        <f t="shared" si="228"/>
        <v/>
      </c>
      <c r="E639" s="17" t="str">
        <f t="shared" si="229"/>
        <v/>
      </c>
      <c r="F639" s="97"/>
      <c r="G639" s="16"/>
      <c r="H639" s="15"/>
      <c r="I639" s="17" t="str">
        <f>IF(OR(G639="",H639="",U639=""),"",IFERROR(VLOOKUP(G639&amp;H639&amp;U639,※編集不可※選択項目!$M$3:$R$51,5,FALSE),"該当なし"))</f>
        <v/>
      </c>
      <c r="J639" s="97"/>
      <c r="K639" s="15"/>
      <c r="L639" s="248"/>
      <c r="M639" s="15"/>
      <c r="N639" s="97"/>
      <c r="O639" s="97"/>
      <c r="P639" s="97"/>
      <c r="Q639" s="97"/>
      <c r="R639" s="97"/>
      <c r="S639" s="18" t="str">
        <f t="shared" si="236"/>
        <v/>
      </c>
      <c r="T639" s="15"/>
      <c r="U639" s="15"/>
      <c r="V639" s="15"/>
      <c r="W639" s="15"/>
      <c r="X639" s="15"/>
      <c r="Y639" s="15"/>
      <c r="Z639" s="16"/>
      <c r="AA639" s="16"/>
      <c r="AB639" s="101" t="str">
        <f>IF($C639&lt;&gt;"",※編集不可※選択項目!$J$2,"")</f>
        <v/>
      </c>
      <c r="AC639" s="23"/>
      <c r="AD639" s="97"/>
      <c r="AE639" s="99"/>
      <c r="AF639" s="201" t="str">
        <f t="shared" si="234"/>
        <v>-</v>
      </c>
      <c r="AG639" s="219"/>
      <c r="AH639" s="220"/>
      <c r="AI639" s="121" t="str">
        <f t="shared" si="230"/>
        <v/>
      </c>
      <c r="AJ639" s="221"/>
      <c r="AK639" s="222"/>
      <c r="AL639" s="223"/>
      <c r="AM639" s="224">
        <f>IFERROR(INDEX(※編集不可※選択項目!$R$3:$R$51,MATCH(BQ639,※編集不可※選択項目!$T$3:$T$51,0)),0)</f>
        <v>0</v>
      </c>
      <c r="AN639" s="224" t="str">
        <f t="shared" si="237"/>
        <v/>
      </c>
      <c r="AO639" s="224" t="str">
        <f>IF(BR639=※編集不可※選択項目!$L$3,VLOOKUP('新規登録用（本体）'!U639,※編集不可※選択項目!$P$2:$R$13,3,TRUE),AP639)</f>
        <v/>
      </c>
      <c r="AP639" s="224" t="str">
        <f>IF(BR639=※編集不可※選択項目!$L$15,VLOOKUP('新規登録用（本体）'!U639,※編集不可※選択項目!$P$14:$R$25,3,TRUE),AQ639)</f>
        <v/>
      </c>
      <c r="AQ639" s="224" t="str">
        <f>IF(BR639=※編集不可※選択項目!$L$27,VLOOKUP('新規登録用（本体）'!U639,※編集不可※選択項目!$P$26:$R$41,3,TRUE),AR639)</f>
        <v/>
      </c>
      <c r="AR639" s="224" t="str">
        <f>IF(BR639=※編集不可※選択項目!$L$43,VLOOKUP('新規登録用（本体）'!U639,※編集不可※選択項目!$P$42:$R$46,3,TRUE),AS639)</f>
        <v/>
      </c>
      <c r="AS639" s="224" t="str">
        <f>IF(BR639=※編集不可※選択項目!$L$48,VLOOKUP('新規登録用（本体）'!U639,※編集不可※選択項目!$P$47:$R$51,3,TRUE),"")</f>
        <v/>
      </c>
      <c r="AT639" s="225">
        <f>IFERROR(VLOOKUP(Y639&amp;G639&amp;H639,※編集不可※選択項目!X:Y,2,FALSE),0)</f>
        <v>0</v>
      </c>
      <c r="AU639" s="224">
        <f t="shared" si="231"/>
        <v>0</v>
      </c>
      <c r="AV639" s="224">
        <f>IFERROR(INDEX(※編集不可※選択項目!$S$3:$S$51,MATCH(BQ639,※編集不可※選択項目!$T$3:$T$51,0)),0)</f>
        <v>0</v>
      </c>
      <c r="AW639" s="224" t="str">
        <f t="shared" si="238"/>
        <v/>
      </c>
      <c r="AX639" s="224" t="str">
        <f>IF(BR639=※編集不可※選択項目!$L$3,VLOOKUP('新規登録用（本体）'!U639,※編集不可※選択項目!$P$2:$S$13,4,TRUE),AY639)</f>
        <v/>
      </c>
      <c r="AY639" s="224" t="str">
        <f>IF(BR639=※編集不可※選択項目!$L$15,VLOOKUP('新規登録用（本体）'!U639,※編集不可※選択項目!$P$14:$S$25,4,TRUE),AZ639)</f>
        <v/>
      </c>
      <c r="AZ639" s="224" t="str">
        <f>IF(BR639=※編集不可※選択項目!$L$27,VLOOKUP('新規登録用（本体）'!U639,※編集不可※選択項目!$P$26:$S$41,4,TRUE),BA639)</f>
        <v/>
      </c>
      <c r="BA639" s="224" t="str">
        <f>IF(BR639=※編集不可※選択項目!$L$43,VLOOKUP('新規登録用（本体）'!U639,※編集不可※選択項目!$P$42:$S$46,4,TRUE),BB639)</f>
        <v/>
      </c>
      <c r="BB639" s="224" t="str">
        <f>IF(BR639=※編集不可※選択項目!$L$48,VLOOKUP('新規登録用（本体）'!U639,※編集不可※選択項目!$P$47:$S$51,4,TRUE),"")</f>
        <v/>
      </c>
      <c r="BC639" s="225">
        <f>IFERROR(VLOOKUP(Y639&amp;G639&amp;H639,※編集不可※選択項目!X:Y,2,FALSE),0)</f>
        <v>0</v>
      </c>
      <c r="BD639" s="225">
        <f t="shared" si="232"/>
        <v>0</v>
      </c>
      <c r="BE639" s="225"/>
      <c r="BF639" s="225"/>
      <c r="BG639" s="225"/>
      <c r="BH639" s="225" t="str">
        <f t="shared" si="239"/>
        <v/>
      </c>
      <c r="BI639" s="226">
        <f t="shared" si="240"/>
        <v>0</v>
      </c>
      <c r="BJ639" s="226">
        <f t="shared" si="241"/>
        <v>0</v>
      </c>
      <c r="BK639" s="262">
        <f t="shared" si="235"/>
        <v>0</v>
      </c>
      <c r="BL639" s="226">
        <f t="shared" si="224"/>
        <v>0</v>
      </c>
      <c r="BM639" s="226" t="str">
        <f t="shared" si="242"/>
        <v/>
      </c>
      <c r="BN639" s="227">
        <f t="shared" si="243"/>
        <v>0</v>
      </c>
      <c r="BO639" s="227">
        <f t="shared" si="225"/>
        <v>0</v>
      </c>
      <c r="BP639" s="208" t="str">
        <f t="shared" si="226"/>
        <v>＜従来枠＞0 ＜トップ性能枠＞0</v>
      </c>
      <c r="BQ639" s="208" t="str">
        <f>'新規登録用（本体）'!G639&amp;'新規登録用（本体）'!H639&amp;'新規登録用（本体）'!I639</f>
        <v/>
      </c>
      <c r="BR639" s="126" t="str">
        <f t="shared" si="244"/>
        <v/>
      </c>
      <c r="BS639" s="208" t="str">
        <f t="shared" si="245"/>
        <v/>
      </c>
      <c r="BT639" s="227">
        <f t="shared" si="233"/>
        <v>0</v>
      </c>
    </row>
    <row r="640" spans="1:72" s="208" customFormat="1" ht="25.35" customHeight="1" x14ac:dyDescent="0.2">
      <c r="A640" s="210">
        <f t="shared" si="227"/>
        <v>629</v>
      </c>
      <c r="B640" s="171" t="str">
        <f t="shared" si="223"/>
        <v/>
      </c>
      <c r="C640" s="44"/>
      <c r="D640" s="17" t="str">
        <f t="shared" si="228"/>
        <v/>
      </c>
      <c r="E640" s="17" t="str">
        <f t="shared" si="229"/>
        <v/>
      </c>
      <c r="F640" s="97"/>
      <c r="G640" s="16"/>
      <c r="H640" s="15"/>
      <c r="I640" s="17" t="str">
        <f>IF(OR(G640="",H640="",U640=""),"",IFERROR(VLOOKUP(G640&amp;H640&amp;U640,※編集不可※選択項目!$M$3:$R$51,5,FALSE),"該当なし"))</f>
        <v/>
      </c>
      <c r="J640" s="97"/>
      <c r="K640" s="15"/>
      <c r="L640" s="248"/>
      <c r="M640" s="15"/>
      <c r="N640" s="97"/>
      <c r="O640" s="97"/>
      <c r="P640" s="97"/>
      <c r="Q640" s="97"/>
      <c r="R640" s="97"/>
      <c r="S640" s="18" t="str">
        <f t="shared" si="236"/>
        <v/>
      </c>
      <c r="T640" s="15"/>
      <c r="U640" s="15"/>
      <c r="V640" s="15"/>
      <c r="W640" s="15"/>
      <c r="X640" s="15"/>
      <c r="Y640" s="15"/>
      <c r="Z640" s="16"/>
      <c r="AA640" s="16"/>
      <c r="AB640" s="101" t="str">
        <f>IF($C640&lt;&gt;"",※編集不可※選択項目!$J$2,"")</f>
        <v/>
      </c>
      <c r="AC640" s="23"/>
      <c r="AD640" s="97"/>
      <c r="AE640" s="99"/>
      <c r="AF640" s="201" t="str">
        <f t="shared" si="234"/>
        <v>-</v>
      </c>
      <c r="AG640" s="219"/>
      <c r="AH640" s="220"/>
      <c r="AI640" s="121" t="str">
        <f t="shared" si="230"/>
        <v/>
      </c>
      <c r="AJ640" s="221"/>
      <c r="AK640" s="222"/>
      <c r="AL640" s="223"/>
      <c r="AM640" s="224">
        <f>IFERROR(INDEX(※編集不可※選択項目!$R$3:$R$51,MATCH(BQ640,※編集不可※選択項目!$T$3:$T$51,0)),0)</f>
        <v>0</v>
      </c>
      <c r="AN640" s="224" t="str">
        <f t="shared" si="237"/>
        <v/>
      </c>
      <c r="AO640" s="224" t="str">
        <f>IF(BR640=※編集不可※選択項目!$L$3,VLOOKUP('新規登録用（本体）'!U640,※編集不可※選択項目!$P$2:$R$13,3,TRUE),AP640)</f>
        <v/>
      </c>
      <c r="AP640" s="224" t="str">
        <f>IF(BR640=※編集不可※選択項目!$L$15,VLOOKUP('新規登録用（本体）'!U640,※編集不可※選択項目!$P$14:$R$25,3,TRUE),AQ640)</f>
        <v/>
      </c>
      <c r="AQ640" s="224" t="str">
        <f>IF(BR640=※編集不可※選択項目!$L$27,VLOOKUP('新規登録用（本体）'!U640,※編集不可※選択項目!$P$26:$R$41,3,TRUE),AR640)</f>
        <v/>
      </c>
      <c r="AR640" s="224" t="str">
        <f>IF(BR640=※編集不可※選択項目!$L$43,VLOOKUP('新規登録用（本体）'!U640,※編集不可※選択項目!$P$42:$R$46,3,TRUE),AS640)</f>
        <v/>
      </c>
      <c r="AS640" s="224" t="str">
        <f>IF(BR640=※編集不可※選択項目!$L$48,VLOOKUP('新規登録用（本体）'!U640,※編集不可※選択項目!$P$47:$R$51,3,TRUE),"")</f>
        <v/>
      </c>
      <c r="AT640" s="225">
        <f>IFERROR(VLOOKUP(Y640&amp;G640&amp;H640,※編集不可※選択項目!X:Y,2,FALSE),0)</f>
        <v>0</v>
      </c>
      <c r="AU640" s="224">
        <f t="shared" si="231"/>
        <v>0</v>
      </c>
      <c r="AV640" s="224">
        <f>IFERROR(INDEX(※編集不可※選択項目!$S$3:$S$51,MATCH(BQ640,※編集不可※選択項目!$T$3:$T$51,0)),0)</f>
        <v>0</v>
      </c>
      <c r="AW640" s="224" t="str">
        <f t="shared" si="238"/>
        <v/>
      </c>
      <c r="AX640" s="224" t="str">
        <f>IF(BR640=※編集不可※選択項目!$L$3,VLOOKUP('新規登録用（本体）'!U640,※編集不可※選択項目!$P$2:$S$13,4,TRUE),AY640)</f>
        <v/>
      </c>
      <c r="AY640" s="224" t="str">
        <f>IF(BR640=※編集不可※選択項目!$L$15,VLOOKUP('新規登録用（本体）'!U640,※編集不可※選択項目!$P$14:$S$25,4,TRUE),AZ640)</f>
        <v/>
      </c>
      <c r="AZ640" s="224" t="str">
        <f>IF(BR640=※編集不可※選択項目!$L$27,VLOOKUP('新規登録用（本体）'!U640,※編集不可※選択項目!$P$26:$S$41,4,TRUE),BA640)</f>
        <v/>
      </c>
      <c r="BA640" s="224" t="str">
        <f>IF(BR640=※編集不可※選択項目!$L$43,VLOOKUP('新規登録用（本体）'!U640,※編集不可※選択項目!$P$42:$S$46,4,TRUE),BB640)</f>
        <v/>
      </c>
      <c r="BB640" s="224" t="str">
        <f>IF(BR640=※編集不可※選択項目!$L$48,VLOOKUP('新規登録用（本体）'!U640,※編集不可※選択項目!$P$47:$S$51,4,TRUE),"")</f>
        <v/>
      </c>
      <c r="BC640" s="225">
        <f>IFERROR(VLOOKUP(Y640&amp;G640&amp;H640,※編集不可※選択項目!X:Y,2,FALSE),0)</f>
        <v>0</v>
      </c>
      <c r="BD640" s="225">
        <f t="shared" si="232"/>
        <v>0</v>
      </c>
      <c r="BE640" s="225"/>
      <c r="BF640" s="225"/>
      <c r="BG640" s="225"/>
      <c r="BH640" s="225" t="str">
        <f t="shared" si="239"/>
        <v/>
      </c>
      <c r="BI640" s="226">
        <f t="shared" si="240"/>
        <v>0</v>
      </c>
      <c r="BJ640" s="226">
        <f t="shared" si="241"/>
        <v>0</v>
      </c>
      <c r="BK640" s="262">
        <f t="shared" si="235"/>
        <v>0</v>
      </c>
      <c r="BL640" s="226">
        <f t="shared" si="224"/>
        <v>0</v>
      </c>
      <c r="BM640" s="226" t="str">
        <f t="shared" si="242"/>
        <v/>
      </c>
      <c r="BN640" s="227">
        <f t="shared" si="243"/>
        <v>0</v>
      </c>
      <c r="BO640" s="227">
        <f t="shared" si="225"/>
        <v>0</v>
      </c>
      <c r="BP640" s="208" t="str">
        <f t="shared" si="226"/>
        <v>＜従来枠＞0 ＜トップ性能枠＞0</v>
      </c>
      <c r="BQ640" s="208" t="str">
        <f>'新規登録用（本体）'!G640&amp;'新規登録用（本体）'!H640&amp;'新規登録用（本体）'!I640</f>
        <v/>
      </c>
      <c r="BR640" s="126" t="str">
        <f t="shared" si="244"/>
        <v/>
      </c>
      <c r="BS640" s="208" t="str">
        <f t="shared" si="245"/>
        <v/>
      </c>
      <c r="BT640" s="227">
        <f t="shared" si="233"/>
        <v>0</v>
      </c>
    </row>
    <row r="641" spans="1:72" s="208" customFormat="1" ht="25.35" customHeight="1" x14ac:dyDescent="0.2">
      <c r="A641" s="210">
        <f t="shared" si="227"/>
        <v>630</v>
      </c>
      <c r="B641" s="171" t="str">
        <f t="shared" si="223"/>
        <v/>
      </c>
      <c r="C641" s="44"/>
      <c r="D641" s="17" t="str">
        <f t="shared" si="228"/>
        <v/>
      </c>
      <c r="E641" s="17" t="str">
        <f t="shared" si="229"/>
        <v/>
      </c>
      <c r="F641" s="97"/>
      <c r="G641" s="16"/>
      <c r="H641" s="15"/>
      <c r="I641" s="17" t="str">
        <f>IF(OR(G641="",H641="",U641=""),"",IFERROR(VLOOKUP(G641&amp;H641&amp;U641,※編集不可※選択項目!$M$3:$R$51,5,FALSE),"該当なし"))</f>
        <v/>
      </c>
      <c r="J641" s="97"/>
      <c r="K641" s="15"/>
      <c r="L641" s="248"/>
      <c r="M641" s="15"/>
      <c r="N641" s="97"/>
      <c r="O641" s="97"/>
      <c r="P641" s="97"/>
      <c r="Q641" s="97"/>
      <c r="R641" s="97"/>
      <c r="S641" s="18" t="str">
        <f t="shared" si="236"/>
        <v/>
      </c>
      <c r="T641" s="15"/>
      <c r="U641" s="15"/>
      <c r="V641" s="15"/>
      <c r="W641" s="15"/>
      <c r="X641" s="15"/>
      <c r="Y641" s="15"/>
      <c r="Z641" s="16"/>
      <c r="AA641" s="16"/>
      <c r="AB641" s="101" t="str">
        <f>IF($C641&lt;&gt;"",※編集不可※選択項目!$J$2,"")</f>
        <v/>
      </c>
      <c r="AC641" s="23"/>
      <c r="AD641" s="97"/>
      <c r="AE641" s="99"/>
      <c r="AF641" s="201" t="str">
        <f t="shared" si="234"/>
        <v>-</v>
      </c>
      <c r="AG641" s="219"/>
      <c r="AH641" s="220"/>
      <c r="AI641" s="121" t="str">
        <f t="shared" si="230"/>
        <v/>
      </c>
      <c r="AJ641" s="221"/>
      <c r="AK641" s="222"/>
      <c r="AL641" s="223"/>
      <c r="AM641" s="224">
        <f>IFERROR(INDEX(※編集不可※選択項目!$R$3:$R$51,MATCH(BQ641,※編集不可※選択項目!$T$3:$T$51,0)),0)</f>
        <v>0</v>
      </c>
      <c r="AN641" s="224" t="str">
        <f t="shared" si="237"/>
        <v/>
      </c>
      <c r="AO641" s="224" t="str">
        <f>IF(BR641=※編集不可※選択項目!$L$3,VLOOKUP('新規登録用（本体）'!U641,※編集不可※選択項目!$P$2:$R$13,3,TRUE),AP641)</f>
        <v/>
      </c>
      <c r="AP641" s="224" t="str">
        <f>IF(BR641=※編集不可※選択項目!$L$15,VLOOKUP('新規登録用（本体）'!U641,※編集不可※選択項目!$P$14:$R$25,3,TRUE),AQ641)</f>
        <v/>
      </c>
      <c r="AQ641" s="224" t="str">
        <f>IF(BR641=※編集不可※選択項目!$L$27,VLOOKUP('新規登録用（本体）'!U641,※編集不可※選択項目!$P$26:$R$41,3,TRUE),AR641)</f>
        <v/>
      </c>
      <c r="AR641" s="224" t="str">
        <f>IF(BR641=※編集不可※選択項目!$L$43,VLOOKUP('新規登録用（本体）'!U641,※編集不可※選択項目!$P$42:$R$46,3,TRUE),AS641)</f>
        <v/>
      </c>
      <c r="AS641" s="224" t="str">
        <f>IF(BR641=※編集不可※選択項目!$L$48,VLOOKUP('新規登録用（本体）'!U641,※編集不可※選択項目!$P$47:$R$51,3,TRUE),"")</f>
        <v/>
      </c>
      <c r="AT641" s="225">
        <f>IFERROR(VLOOKUP(Y641&amp;G641&amp;H641,※編集不可※選択項目!X:Y,2,FALSE),0)</f>
        <v>0</v>
      </c>
      <c r="AU641" s="224">
        <f t="shared" si="231"/>
        <v>0</v>
      </c>
      <c r="AV641" s="224">
        <f>IFERROR(INDEX(※編集不可※選択項目!$S$3:$S$51,MATCH(BQ641,※編集不可※選択項目!$T$3:$T$51,0)),0)</f>
        <v>0</v>
      </c>
      <c r="AW641" s="224" t="str">
        <f t="shared" si="238"/>
        <v/>
      </c>
      <c r="AX641" s="224" t="str">
        <f>IF(BR641=※編集不可※選択項目!$L$3,VLOOKUP('新規登録用（本体）'!U641,※編集不可※選択項目!$P$2:$S$13,4,TRUE),AY641)</f>
        <v/>
      </c>
      <c r="AY641" s="224" t="str">
        <f>IF(BR641=※編集不可※選択項目!$L$15,VLOOKUP('新規登録用（本体）'!U641,※編集不可※選択項目!$P$14:$S$25,4,TRUE),AZ641)</f>
        <v/>
      </c>
      <c r="AZ641" s="224" t="str">
        <f>IF(BR641=※編集不可※選択項目!$L$27,VLOOKUP('新規登録用（本体）'!U641,※編集不可※選択項目!$P$26:$S$41,4,TRUE),BA641)</f>
        <v/>
      </c>
      <c r="BA641" s="224" t="str">
        <f>IF(BR641=※編集不可※選択項目!$L$43,VLOOKUP('新規登録用（本体）'!U641,※編集不可※選択項目!$P$42:$S$46,4,TRUE),BB641)</f>
        <v/>
      </c>
      <c r="BB641" s="224" t="str">
        <f>IF(BR641=※編集不可※選択項目!$L$48,VLOOKUP('新規登録用（本体）'!U641,※編集不可※選択項目!$P$47:$S$51,4,TRUE),"")</f>
        <v/>
      </c>
      <c r="BC641" s="225">
        <f>IFERROR(VLOOKUP(Y641&amp;G641&amp;H641,※編集不可※選択項目!X:Y,2,FALSE),0)</f>
        <v>0</v>
      </c>
      <c r="BD641" s="225">
        <f t="shared" si="232"/>
        <v>0</v>
      </c>
      <c r="BE641" s="225"/>
      <c r="BF641" s="225"/>
      <c r="BG641" s="225"/>
      <c r="BH641" s="225" t="str">
        <f t="shared" si="239"/>
        <v/>
      </c>
      <c r="BI641" s="226">
        <f t="shared" si="240"/>
        <v>0</v>
      </c>
      <c r="BJ641" s="226">
        <f t="shared" si="241"/>
        <v>0</v>
      </c>
      <c r="BK641" s="262">
        <f t="shared" si="235"/>
        <v>0</v>
      </c>
      <c r="BL641" s="226">
        <f t="shared" si="224"/>
        <v>0</v>
      </c>
      <c r="BM641" s="226" t="str">
        <f t="shared" si="242"/>
        <v/>
      </c>
      <c r="BN641" s="227">
        <f t="shared" si="243"/>
        <v>0</v>
      </c>
      <c r="BO641" s="227">
        <f t="shared" si="225"/>
        <v>0</v>
      </c>
      <c r="BP641" s="208" t="str">
        <f t="shared" si="226"/>
        <v>＜従来枠＞0 ＜トップ性能枠＞0</v>
      </c>
      <c r="BQ641" s="208" t="str">
        <f>'新規登録用（本体）'!G641&amp;'新規登録用（本体）'!H641&amp;'新規登録用（本体）'!I641</f>
        <v/>
      </c>
      <c r="BR641" s="126" t="str">
        <f t="shared" si="244"/>
        <v/>
      </c>
      <c r="BS641" s="208" t="str">
        <f t="shared" si="245"/>
        <v/>
      </c>
      <c r="BT641" s="227">
        <f t="shared" si="233"/>
        <v>0</v>
      </c>
    </row>
    <row r="642" spans="1:72" s="208" customFormat="1" ht="25.35" customHeight="1" x14ac:dyDescent="0.2">
      <c r="A642" s="210">
        <f t="shared" si="227"/>
        <v>631</v>
      </c>
      <c r="B642" s="171" t="str">
        <f t="shared" si="223"/>
        <v/>
      </c>
      <c r="C642" s="44"/>
      <c r="D642" s="17" t="str">
        <f t="shared" si="228"/>
        <v/>
      </c>
      <c r="E642" s="17" t="str">
        <f t="shared" si="229"/>
        <v/>
      </c>
      <c r="F642" s="97"/>
      <c r="G642" s="16"/>
      <c r="H642" s="15"/>
      <c r="I642" s="17" t="str">
        <f>IF(OR(G642="",H642="",U642=""),"",IFERROR(VLOOKUP(G642&amp;H642&amp;U642,※編集不可※選択項目!$M$3:$R$51,5,FALSE),"該当なし"))</f>
        <v/>
      </c>
      <c r="J642" s="97"/>
      <c r="K642" s="15"/>
      <c r="L642" s="248"/>
      <c r="M642" s="15"/>
      <c r="N642" s="97"/>
      <c r="O642" s="97"/>
      <c r="P642" s="97"/>
      <c r="Q642" s="97"/>
      <c r="R642" s="97"/>
      <c r="S642" s="18" t="str">
        <f t="shared" si="236"/>
        <v/>
      </c>
      <c r="T642" s="15"/>
      <c r="U642" s="15"/>
      <c r="V642" s="15"/>
      <c r="W642" s="15"/>
      <c r="X642" s="15"/>
      <c r="Y642" s="15"/>
      <c r="Z642" s="16"/>
      <c r="AA642" s="16"/>
      <c r="AB642" s="101" t="str">
        <f>IF($C642&lt;&gt;"",※編集不可※選択項目!$J$2,"")</f>
        <v/>
      </c>
      <c r="AC642" s="23"/>
      <c r="AD642" s="97"/>
      <c r="AE642" s="99"/>
      <c r="AF642" s="201" t="str">
        <f t="shared" si="234"/>
        <v>-</v>
      </c>
      <c r="AG642" s="219"/>
      <c r="AH642" s="220"/>
      <c r="AI642" s="121" t="str">
        <f t="shared" si="230"/>
        <v/>
      </c>
      <c r="AJ642" s="221"/>
      <c r="AK642" s="222"/>
      <c r="AL642" s="223"/>
      <c r="AM642" s="224">
        <f>IFERROR(INDEX(※編集不可※選択項目!$R$3:$R$51,MATCH(BQ642,※編集不可※選択項目!$T$3:$T$51,0)),0)</f>
        <v>0</v>
      </c>
      <c r="AN642" s="224" t="str">
        <f t="shared" si="237"/>
        <v/>
      </c>
      <c r="AO642" s="224" t="str">
        <f>IF(BR642=※編集不可※選択項目!$L$3,VLOOKUP('新規登録用（本体）'!U642,※編集不可※選択項目!$P$2:$R$13,3,TRUE),AP642)</f>
        <v/>
      </c>
      <c r="AP642" s="224" t="str">
        <f>IF(BR642=※編集不可※選択項目!$L$15,VLOOKUP('新規登録用（本体）'!U642,※編集不可※選択項目!$P$14:$R$25,3,TRUE),AQ642)</f>
        <v/>
      </c>
      <c r="AQ642" s="224" t="str">
        <f>IF(BR642=※編集不可※選択項目!$L$27,VLOOKUP('新規登録用（本体）'!U642,※編集不可※選択項目!$P$26:$R$41,3,TRUE),AR642)</f>
        <v/>
      </c>
      <c r="AR642" s="224" t="str">
        <f>IF(BR642=※編集不可※選択項目!$L$43,VLOOKUP('新規登録用（本体）'!U642,※編集不可※選択項目!$P$42:$R$46,3,TRUE),AS642)</f>
        <v/>
      </c>
      <c r="AS642" s="224" t="str">
        <f>IF(BR642=※編集不可※選択項目!$L$48,VLOOKUP('新規登録用（本体）'!U642,※編集不可※選択項目!$P$47:$R$51,3,TRUE),"")</f>
        <v/>
      </c>
      <c r="AT642" s="225">
        <f>IFERROR(VLOOKUP(Y642&amp;G642&amp;H642,※編集不可※選択項目!X:Y,2,FALSE),0)</f>
        <v>0</v>
      </c>
      <c r="AU642" s="224">
        <f t="shared" si="231"/>
        <v>0</v>
      </c>
      <c r="AV642" s="224">
        <f>IFERROR(INDEX(※編集不可※選択項目!$S$3:$S$51,MATCH(BQ642,※編集不可※選択項目!$T$3:$T$51,0)),0)</f>
        <v>0</v>
      </c>
      <c r="AW642" s="224" t="str">
        <f t="shared" si="238"/>
        <v/>
      </c>
      <c r="AX642" s="224" t="str">
        <f>IF(BR642=※編集不可※選択項目!$L$3,VLOOKUP('新規登録用（本体）'!U642,※編集不可※選択項目!$P$2:$S$13,4,TRUE),AY642)</f>
        <v/>
      </c>
      <c r="AY642" s="224" t="str">
        <f>IF(BR642=※編集不可※選択項目!$L$15,VLOOKUP('新規登録用（本体）'!U642,※編集不可※選択項目!$P$14:$S$25,4,TRUE),AZ642)</f>
        <v/>
      </c>
      <c r="AZ642" s="224" t="str">
        <f>IF(BR642=※編集不可※選択項目!$L$27,VLOOKUP('新規登録用（本体）'!U642,※編集不可※選択項目!$P$26:$S$41,4,TRUE),BA642)</f>
        <v/>
      </c>
      <c r="BA642" s="224" t="str">
        <f>IF(BR642=※編集不可※選択項目!$L$43,VLOOKUP('新規登録用（本体）'!U642,※編集不可※選択項目!$P$42:$S$46,4,TRUE),BB642)</f>
        <v/>
      </c>
      <c r="BB642" s="224" t="str">
        <f>IF(BR642=※編集不可※選択項目!$L$48,VLOOKUP('新規登録用（本体）'!U642,※編集不可※選択項目!$P$47:$S$51,4,TRUE),"")</f>
        <v/>
      </c>
      <c r="BC642" s="225">
        <f>IFERROR(VLOOKUP(Y642&amp;G642&amp;H642,※編集不可※選択項目!X:Y,2,FALSE),0)</f>
        <v>0</v>
      </c>
      <c r="BD642" s="225">
        <f t="shared" si="232"/>
        <v>0</v>
      </c>
      <c r="BE642" s="225"/>
      <c r="BF642" s="225"/>
      <c r="BG642" s="225"/>
      <c r="BH642" s="225" t="str">
        <f t="shared" si="239"/>
        <v/>
      </c>
      <c r="BI642" s="226">
        <f t="shared" si="240"/>
        <v>0</v>
      </c>
      <c r="BJ642" s="226">
        <f t="shared" si="241"/>
        <v>0</v>
      </c>
      <c r="BK642" s="262">
        <f t="shared" si="235"/>
        <v>0</v>
      </c>
      <c r="BL642" s="226">
        <f t="shared" si="224"/>
        <v>0</v>
      </c>
      <c r="BM642" s="226" t="str">
        <f t="shared" si="242"/>
        <v/>
      </c>
      <c r="BN642" s="227">
        <f t="shared" si="243"/>
        <v>0</v>
      </c>
      <c r="BO642" s="227">
        <f t="shared" si="225"/>
        <v>0</v>
      </c>
      <c r="BP642" s="208" t="str">
        <f t="shared" si="226"/>
        <v>＜従来枠＞0 ＜トップ性能枠＞0</v>
      </c>
      <c r="BQ642" s="208" t="str">
        <f>'新規登録用（本体）'!G642&amp;'新規登録用（本体）'!H642&amp;'新規登録用（本体）'!I642</f>
        <v/>
      </c>
      <c r="BR642" s="126" t="str">
        <f t="shared" si="244"/>
        <v/>
      </c>
      <c r="BS642" s="208" t="str">
        <f t="shared" si="245"/>
        <v/>
      </c>
      <c r="BT642" s="227">
        <f t="shared" si="233"/>
        <v>0</v>
      </c>
    </row>
    <row r="643" spans="1:72" s="208" customFormat="1" ht="25.35" customHeight="1" x14ac:dyDescent="0.2">
      <c r="A643" s="210">
        <f t="shared" si="227"/>
        <v>632</v>
      </c>
      <c r="B643" s="171" t="str">
        <f t="shared" si="223"/>
        <v/>
      </c>
      <c r="C643" s="44"/>
      <c r="D643" s="17" t="str">
        <f t="shared" si="228"/>
        <v/>
      </c>
      <c r="E643" s="17" t="str">
        <f t="shared" si="229"/>
        <v/>
      </c>
      <c r="F643" s="97"/>
      <c r="G643" s="16"/>
      <c r="H643" s="15"/>
      <c r="I643" s="17" t="str">
        <f>IF(OR(G643="",H643="",U643=""),"",IFERROR(VLOOKUP(G643&amp;H643&amp;U643,※編集不可※選択項目!$M$3:$R$51,5,FALSE),"該当なし"))</f>
        <v/>
      </c>
      <c r="J643" s="97"/>
      <c r="K643" s="15"/>
      <c r="L643" s="248"/>
      <c r="M643" s="15"/>
      <c r="N643" s="97"/>
      <c r="O643" s="97"/>
      <c r="P643" s="97"/>
      <c r="Q643" s="97"/>
      <c r="R643" s="97"/>
      <c r="S643" s="18" t="str">
        <f t="shared" si="236"/>
        <v/>
      </c>
      <c r="T643" s="15"/>
      <c r="U643" s="15"/>
      <c r="V643" s="15"/>
      <c r="W643" s="15"/>
      <c r="X643" s="15"/>
      <c r="Y643" s="15"/>
      <c r="Z643" s="16"/>
      <c r="AA643" s="16"/>
      <c r="AB643" s="101" t="str">
        <f>IF($C643&lt;&gt;"",※編集不可※選択項目!$J$2,"")</f>
        <v/>
      </c>
      <c r="AC643" s="23"/>
      <c r="AD643" s="97"/>
      <c r="AE643" s="99"/>
      <c r="AF643" s="201" t="str">
        <f t="shared" si="234"/>
        <v>-</v>
      </c>
      <c r="AG643" s="219"/>
      <c r="AH643" s="220"/>
      <c r="AI643" s="121" t="str">
        <f t="shared" si="230"/>
        <v/>
      </c>
      <c r="AJ643" s="221"/>
      <c r="AK643" s="222"/>
      <c r="AL643" s="223"/>
      <c r="AM643" s="224">
        <f>IFERROR(INDEX(※編集不可※選択項目!$R$3:$R$51,MATCH(BQ643,※編集不可※選択項目!$T$3:$T$51,0)),0)</f>
        <v>0</v>
      </c>
      <c r="AN643" s="224" t="str">
        <f t="shared" si="237"/>
        <v/>
      </c>
      <c r="AO643" s="224" t="str">
        <f>IF(BR643=※編集不可※選択項目!$L$3,VLOOKUP('新規登録用（本体）'!U643,※編集不可※選択項目!$P$2:$R$13,3,TRUE),AP643)</f>
        <v/>
      </c>
      <c r="AP643" s="224" t="str">
        <f>IF(BR643=※編集不可※選択項目!$L$15,VLOOKUP('新規登録用（本体）'!U643,※編集不可※選択項目!$P$14:$R$25,3,TRUE),AQ643)</f>
        <v/>
      </c>
      <c r="AQ643" s="224" t="str">
        <f>IF(BR643=※編集不可※選択項目!$L$27,VLOOKUP('新規登録用（本体）'!U643,※編集不可※選択項目!$P$26:$R$41,3,TRUE),AR643)</f>
        <v/>
      </c>
      <c r="AR643" s="224" t="str">
        <f>IF(BR643=※編集不可※選択項目!$L$43,VLOOKUP('新規登録用（本体）'!U643,※編集不可※選択項目!$P$42:$R$46,3,TRUE),AS643)</f>
        <v/>
      </c>
      <c r="AS643" s="224" t="str">
        <f>IF(BR643=※編集不可※選択項目!$L$48,VLOOKUP('新規登録用（本体）'!U643,※編集不可※選択項目!$P$47:$R$51,3,TRUE),"")</f>
        <v/>
      </c>
      <c r="AT643" s="225">
        <f>IFERROR(VLOOKUP(Y643&amp;G643&amp;H643,※編集不可※選択項目!X:Y,2,FALSE),0)</f>
        <v>0</v>
      </c>
      <c r="AU643" s="224">
        <f t="shared" si="231"/>
        <v>0</v>
      </c>
      <c r="AV643" s="224">
        <f>IFERROR(INDEX(※編集不可※選択項目!$S$3:$S$51,MATCH(BQ643,※編集不可※選択項目!$T$3:$T$51,0)),0)</f>
        <v>0</v>
      </c>
      <c r="AW643" s="224" t="str">
        <f t="shared" si="238"/>
        <v/>
      </c>
      <c r="AX643" s="224" t="str">
        <f>IF(BR643=※編集不可※選択項目!$L$3,VLOOKUP('新規登録用（本体）'!U643,※編集不可※選択項目!$P$2:$S$13,4,TRUE),AY643)</f>
        <v/>
      </c>
      <c r="AY643" s="224" t="str">
        <f>IF(BR643=※編集不可※選択項目!$L$15,VLOOKUP('新規登録用（本体）'!U643,※編集不可※選択項目!$P$14:$S$25,4,TRUE),AZ643)</f>
        <v/>
      </c>
      <c r="AZ643" s="224" t="str">
        <f>IF(BR643=※編集不可※選択項目!$L$27,VLOOKUP('新規登録用（本体）'!U643,※編集不可※選択項目!$P$26:$S$41,4,TRUE),BA643)</f>
        <v/>
      </c>
      <c r="BA643" s="224" t="str">
        <f>IF(BR643=※編集不可※選択項目!$L$43,VLOOKUP('新規登録用（本体）'!U643,※編集不可※選択項目!$P$42:$S$46,4,TRUE),BB643)</f>
        <v/>
      </c>
      <c r="BB643" s="224" t="str">
        <f>IF(BR643=※編集不可※選択項目!$L$48,VLOOKUP('新規登録用（本体）'!U643,※編集不可※選択項目!$P$47:$S$51,4,TRUE),"")</f>
        <v/>
      </c>
      <c r="BC643" s="225">
        <f>IFERROR(VLOOKUP(Y643&amp;G643&amp;H643,※編集不可※選択項目!X:Y,2,FALSE),0)</f>
        <v>0</v>
      </c>
      <c r="BD643" s="225">
        <f t="shared" si="232"/>
        <v>0</v>
      </c>
      <c r="BE643" s="225"/>
      <c r="BF643" s="225"/>
      <c r="BG643" s="225"/>
      <c r="BH643" s="225" t="str">
        <f t="shared" si="239"/>
        <v/>
      </c>
      <c r="BI643" s="226">
        <f t="shared" si="240"/>
        <v>0</v>
      </c>
      <c r="BJ643" s="226">
        <f t="shared" si="241"/>
        <v>0</v>
      </c>
      <c r="BK643" s="262">
        <f t="shared" si="235"/>
        <v>0</v>
      </c>
      <c r="BL643" s="226">
        <f t="shared" si="224"/>
        <v>0</v>
      </c>
      <c r="BM643" s="226" t="str">
        <f t="shared" si="242"/>
        <v/>
      </c>
      <c r="BN643" s="227">
        <f t="shared" si="243"/>
        <v>0</v>
      </c>
      <c r="BO643" s="227">
        <f t="shared" si="225"/>
        <v>0</v>
      </c>
      <c r="BP643" s="208" t="str">
        <f t="shared" si="226"/>
        <v>＜従来枠＞0 ＜トップ性能枠＞0</v>
      </c>
      <c r="BQ643" s="208" t="str">
        <f>'新規登録用（本体）'!G643&amp;'新規登録用（本体）'!H643&amp;'新規登録用（本体）'!I643</f>
        <v/>
      </c>
      <c r="BR643" s="126" t="str">
        <f t="shared" si="244"/>
        <v/>
      </c>
      <c r="BS643" s="208" t="str">
        <f t="shared" si="245"/>
        <v/>
      </c>
      <c r="BT643" s="227">
        <f t="shared" si="233"/>
        <v>0</v>
      </c>
    </row>
    <row r="644" spans="1:72" s="208" customFormat="1" ht="25.35" customHeight="1" x14ac:dyDescent="0.2">
      <c r="A644" s="210">
        <f t="shared" si="227"/>
        <v>633</v>
      </c>
      <c r="B644" s="171" t="str">
        <f t="shared" si="223"/>
        <v/>
      </c>
      <c r="C644" s="44"/>
      <c r="D644" s="17" t="str">
        <f t="shared" si="228"/>
        <v/>
      </c>
      <c r="E644" s="17" t="str">
        <f t="shared" si="229"/>
        <v/>
      </c>
      <c r="F644" s="97"/>
      <c r="G644" s="16"/>
      <c r="H644" s="15"/>
      <c r="I644" s="17" t="str">
        <f>IF(OR(G644="",H644="",U644=""),"",IFERROR(VLOOKUP(G644&amp;H644&amp;U644,※編集不可※選択項目!$M$3:$R$51,5,FALSE),"該当なし"))</f>
        <v/>
      </c>
      <c r="J644" s="97"/>
      <c r="K644" s="15"/>
      <c r="L644" s="248"/>
      <c r="M644" s="15"/>
      <c r="N644" s="97"/>
      <c r="O644" s="97"/>
      <c r="P644" s="97"/>
      <c r="Q644" s="97"/>
      <c r="R644" s="97"/>
      <c r="S644" s="18" t="str">
        <f t="shared" si="236"/>
        <v/>
      </c>
      <c r="T644" s="15"/>
      <c r="U644" s="15"/>
      <c r="V644" s="15"/>
      <c r="W644" s="15"/>
      <c r="X644" s="15"/>
      <c r="Y644" s="15"/>
      <c r="Z644" s="16"/>
      <c r="AA644" s="16"/>
      <c r="AB644" s="101" t="str">
        <f>IF($C644&lt;&gt;"",※編集不可※選択項目!$J$2,"")</f>
        <v/>
      </c>
      <c r="AC644" s="23"/>
      <c r="AD644" s="97"/>
      <c r="AE644" s="99"/>
      <c r="AF644" s="201" t="str">
        <f t="shared" si="234"/>
        <v>-</v>
      </c>
      <c r="AG644" s="219"/>
      <c r="AH644" s="220"/>
      <c r="AI644" s="121" t="str">
        <f t="shared" si="230"/>
        <v/>
      </c>
      <c r="AJ644" s="221"/>
      <c r="AK644" s="222"/>
      <c r="AL644" s="223"/>
      <c r="AM644" s="224">
        <f>IFERROR(INDEX(※編集不可※選択項目!$R$3:$R$51,MATCH(BQ644,※編集不可※選択項目!$T$3:$T$51,0)),0)</f>
        <v>0</v>
      </c>
      <c r="AN644" s="224" t="str">
        <f t="shared" si="237"/>
        <v/>
      </c>
      <c r="AO644" s="224" t="str">
        <f>IF(BR644=※編集不可※選択項目!$L$3,VLOOKUP('新規登録用（本体）'!U644,※編集不可※選択項目!$P$2:$R$13,3,TRUE),AP644)</f>
        <v/>
      </c>
      <c r="AP644" s="224" t="str">
        <f>IF(BR644=※編集不可※選択項目!$L$15,VLOOKUP('新規登録用（本体）'!U644,※編集不可※選択項目!$P$14:$R$25,3,TRUE),AQ644)</f>
        <v/>
      </c>
      <c r="AQ644" s="224" t="str">
        <f>IF(BR644=※編集不可※選択項目!$L$27,VLOOKUP('新規登録用（本体）'!U644,※編集不可※選択項目!$P$26:$R$41,3,TRUE),AR644)</f>
        <v/>
      </c>
      <c r="AR644" s="224" t="str">
        <f>IF(BR644=※編集不可※選択項目!$L$43,VLOOKUP('新規登録用（本体）'!U644,※編集不可※選択項目!$P$42:$R$46,3,TRUE),AS644)</f>
        <v/>
      </c>
      <c r="AS644" s="224" t="str">
        <f>IF(BR644=※編集不可※選択項目!$L$48,VLOOKUP('新規登録用（本体）'!U644,※編集不可※選択項目!$P$47:$R$51,3,TRUE),"")</f>
        <v/>
      </c>
      <c r="AT644" s="225">
        <f>IFERROR(VLOOKUP(Y644&amp;G644&amp;H644,※編集不可※選択項目!X:Y,2,FALSE),0)</f>
        <v>0</v>
      </c>
      <c r="AU644" s="224">
        <f t="shared" si="231"/>
        <v>0</v>
      </c>
      <c r="AV644" s="224">
        <f>IFERROR(INDEX(※編集不可※選択項目!$S$3:$S$51,MATCH(BQ644,※編集不可※選択項目!$T$3:$T$51,0)),0)</f>
        <v>0</v>
      </c>
      <c r="AW644" s="224" t="str">
        <f t="shared" si="238"/>
        <v/>
      </c>
      <c r="AX644" s="224" t="str">
        <f>IF(BR644=※編集不可※選択項目!$L$3,VLOOKUP('新規登録用（本体）'!U644,※編集不可※選択項目!$P$2:$S$13,4,TRUE),AY644)</f>
        <v/>
      </c>
      <c r="AY644" s="224" t="str">
        <f>IF(BR644=※編集不可※選択項目!$L$15,VLOOKUP('新規登録用（本体）'!U644,※編集不可※選択項目!$P$14:$S$25,4,TRUE),AZ644)</f>
        <v/>
      </c>
      <c r="AZ644" s="224" t="str">
        <f>IF(BR644=※編集不可※選択項目!$L$27,VLOOKUP('新規登録用（本体）'!U644,※編集不可※選択項目!$P$26:$S$41,4,TRUE),BA644)</f>
        <v/>
      </c>
      <c r="BA644" s="224" t="str">
        <f>IF(BR644=※編集不可※選択項目!$L$43,VLOOKUP('新規登録用（本体）'!U644,※編集不可※選択項目!$P$42:$S$46,4,TRUE),BB644)</f>
        <v/>
      </c>
      <c r="BB644" s="224" t="str">
        <f>IF(BR644=※編集不可※選択項目!$L$48,VLOOKUP('新規登録用（本体）'!U644,※編集不可※選択項目!$P$47:$S$51,4,TRUE),"")</f>
        <v/>
      </c>
      <c r="BC644" s="225">
        <f>IFERROR(VLOOKUP(Y644&amp;G644&amp;H644,※編集不可※選択項目!X:Y,2,FALSE),0)</f>
        <v>0</v>
      </c>
      <c r="BD644" s="225">
        <f t="shared" si="232"/>
        <v>0</v>
      </c>
      <c r="BE644" s="225"/>
      <c r="BF644" s="225"/>
      <c r="BG644" s="225"/>
      <c r="BH644" s="225" t="str">
        <f t="shared" si="239"/>
        <v/>
      </c>
      <c r="BI644" s="226">
        <f t="shared" si="240"/>
        <v>0</v>
      </c>
      <c r="BJ644" s="226">
        <f t="shared" si="241"/>
        <v>0</v>
      </c>
      <c r="BK644" s="262">
        <f t="shared" si="235"/>
        <v>0</v>
      </c>
      <c r="BL644" s="226">
        <f t="shared" si="224"/>
        <v>0</v>
      </c>
      <c r="BM644" s="226" t="str">
        <f t="shared" si="242"/>
        <v/>
      </c>
      <c r="BN644" s="227">
        <f t="shared" si="243"/>
        <v>0</v>
      </c>
      <c r="BO644" s="227">
        <f t="shared" si="225"/>
        <v>0</v>
      </c>
      <c r="BP644" s="208" t="str">
        <f t="shared" si="226"/>
        <v>＜従来枠＞0 ＜トップ性能枠＞0</v>
      </c>
      <c r="BQ644" s="208" t="str">
        <f>'新規登録用（本体）'!G644&amp;'新規登録用（本体）'!H644&amp;'新規登録用（本体）'!I644</f>
        <v/>
      </c>
      <c r="BR644" s="126" t="str">
        <f t="shared" si="244"/>
        <v/>
      </c>
      <c r="BS644" s="208" t="str">
        <f t="shared" si="245"/>
        <v/>
      </c>
      <c r="BT644" s="227">
        <f t="shared" si="233"/>
        <v>0</v>
      </c>
    </row>
    <row r="645" spans="1:72" s="208" customFormat="1" ht="25.35" customHeight="1" x14ac:dyDescent="0.2">
      <c r="A645" s="210">
        <f t="shared" si="227"/>
        <v>634</v>
      </c>
      <c r="B645" s="171" t="str">
        <f t="shared" si="223"/>
        <v/>
      </c>
      <c r="C645" s="44"/>
      <c r="D645" s="17" t="str">
        <f t="shared" si="228"/>
        <v/>
      </c>
      <c r="E645" s="17" t="str">
        <f t="shared" si="229"/>
        <v/>
      </c>
      <c r="F645" s="97"/>
      <c r="G645" s="16"/>
      <c r="H645" s="15"/>
      <c r="I645" s="17" t="str">
        <f>IF(OR(G645="",H645="",U645=""),"",IFERROR(VLOOKUP(G645&amp;H645&amp;U645,※編集不可※選択項目!$M$3:$R$51,5,FALSE),"該当なし"))</f>
        <v/>
      </c>
      <c r="J645" s="97"/>
      <c r="K645" s="15"/>
      <c r="L645" s="248"/>
      <c r="M645" s="15"/>
      <c r="N645" s="97"/>
      <c r="O645" s="97"/>
      <c r="P645" s="97"/>
      <c r="Q645" s="97"/>
      <c r="R645" s="97"/>
      <c r="S645" s="18" t="str">
        <f t="shared" si="236"/>
        <v/>
      </c>
      <c r="T645" s="15"/>
      <c r="U645" s="15"/>
      <c r="V645" s="15"/>
      <c r="W645" s="15"/>
      <c r="X645" s="15"/>
      <c r="Y645" s="15"/>
      <c r="Z645" s="16"/>
      <c r="AA645" s="16"/>
      <c r="AB645" s="101" t="str">
        <f>IF($C645&lt;&gt;"",※編集不可※選択項目!$J$2,"")</f>
        <v/>
      </c>
      <c r="AC645" s="23"/>
      <c r="AD645" s="97"/>
      <c r="AE645" s="99"/>
      <c r="AF645" s="201" t="str">
        <f t="shared" si="234"/>
        <v>-</v>
      </c>
      <c r="AG645" s="219"/>
      <c r="AH645" s="220"/>
      <c r="AI645" s="121" t="str">
        <f t="shared" si="230"/>
        <v/>
      </c>
      <c r="AJ645" s="221"/>
      <c r="AK645" s="222"/>
      <c r="AL645" s="223"/>
      <c r="AM645" s="224">
        <f>IFERROR(INDEX(※編集不可※選択項目!$R$3:$R$51,MATCH(BQ645,※編集不可※選択項目!$T$3:$T$51,0)),0)</f>
        <v>0</v>
      </c>
      <c r="AN645" s="224" t="str">
        <f t="shared" si="237"/>
        <v/>
      </c>
      <c r="AO645" s="224" t="str">
        <f>IF(BR645=※編集不可※選択項目!$L$3,VLOOKUP('新規登録用（本体）'!U645,※編集不可※選択項目!$P$2:$R$13,3,TRUE),AP645)</f>
        <v/>
      </c>
      <c r="AP645" s="224" t="str">
        <f>IF(BR645=※編集不可※選択項目!$L$15,VLOOKUP('新規登録用（本体）'!U645,※編集不可※選択項目!$P$14:$R$25,3,TRUE),AQ645)</f>
        <v/>
      </c>
      <c r="AQ645" s="224" t="str">
        <f>IF(BR645=※編集不可※選択項目!$L$27,VLOOKUP('新規登録用（本体）'!U645,※編集不可※選択項目!$P$26:$R$41,3,TRUE),AR645)</f>
        <v/>
      </c>
      <c r="AR645" s="224" t="str">
        <f>IF(BR645=※編集不可※選択項目!$L$43,VLOOKUP('新規登録用（本体）'!U645,※編集不可※選択項目!$P$42:$R$46,3,TRUE),AS645)</f>
        <v/>
      </c>
      <c r="AS645" s="224" t="str">
        <f>IF(BR645=※編集不可※選択項目!$L$48,VLOOKUP('新規登録用（本体）'!U645,※編集不可※選択項目!$P$47:$R$51,3,TRUE),"")</f>
        <v/>
      </c>
      <c r="AT645" s="225">
        <f>IFERROR(VLOOKUP(Y645&amp;G645&amp;H645,※編集不可※選択項目!X:Y,2,FALSE),0)</f>
        <v>0</v>
      </c>
      <c r="AU645" s="224">
        <f t="shared" si="231"/>
        <v>0</v>
      </c>
      <c r="AV645" s="224">
        <f>IFERROR(INDEX(※編集不可※選択項目!$S$3:$S$51,MATCH(BQ645,※編集不可※選択項目!$T$3:$T$51,0)),0)</f>
        <v>0</v>
      </c>
      <c r="AW645" s="224" t="str">
        <f t="shared" si="238"/>
        <v/>
      </c>
      <c r="AX645" s="224" t="str">
        <f>IF(BR645=※編集不可※選択項目!$L$3,VLOOKUP('新規登録用（本体）'!U645,※編集不可※選択項目!$P$2:$S$13,4,TRUE),AY645)</f>
        <v/>
      </c>
      <c r="AY645" s="224" t="str">
        <f>IF(BR645=※編集不可※選択項目!$L$15,VLOOKUP('新規登録用（本体）'!U645,※編集不可※選択項目!$P$14:$S$25,4,TRUE),AZ645)</f>
        <v/>
      </c>
      <c r="AZ645" s="224" t="str">
        <f>IF(BR645=※編集不可※選択項目!$L$27,VLOOKUP('新規登録用（本体）'!U645,※編集不可※選択項目!$P$26:$S$41,4,TRUE),BA645)</f>
        <v/>
      </c>
      <c r="BA645" s="224" t="str">
        <f>IF(BR645=※編集不可※選択項目!$L$43,VLOOKUP('新規登録用（本体）'!U645,※編集不可※選択項目!$P$42:$S$46,4,TRUE),BB645)</f>
        <v/>
      </c>
      <c r="BB645" s="224" t="str">
        <f>IF(BR645=※編集不可※選択項目!$L$48,VLOOKUP('新規登録用（本体）'!U645,※編集不可※選択項目!$P$47:$S$51,4,TRUE),"")</f>
        <v/>
      </c>
      <c r="BC645" s="225">
        <f>IFERROR(VLOOKUP(Y645&amp;G645&amp;H645,※編集不可※選択項目!X:Y,2,FALSE),0)</f>
        <v>0</v>
      </c>
      <c r="BD645" s="225">
        <f t="shared" si="232"/>
        <v>0</v>
      </c>
      <c r="BE645" s="225"/>
      <c r="BF645" s="225"/>
      <c r="BG645" s="225"/>
      <c r="BH645" s="225" t="str">
        <f t="shared" si="239"/>
        <v/>
      </c>
      <c r="BI645" s="226">
        <f t="shared" si="240"/>
        <v>0</v>
      </c>
      <c r="BJ645" s="226">
        <f t="shared" si="241"/>
        <v>0</v>
      </c>
      <c r="BK645" s="262">
        <f t="shared" si="235"/>
        <v>0</v>
      </c>
      <c r="BL645" s="226">
        <f t="shared" si="224"/>
        <v>0</v>
      </c>
      <c r="BM645" s="226" t="str">
        <f t="shared" si="242"/>
        <v/>
      </c>
      <c r="BN645" s="227">
        <f t="shared" si="243"/>
        <v>0</v>
      </c>
      <c r="BO645" s="227">
        <f t="shared" si="225"/>
        <v>0</v>
      </c>
      <c r="BP645" s="208" t="str">
        <f t="shared" si="226"/>
        <v>＜従来枠＞0 ＜トップ性能枠＞0</v>
      </c>
      <c r="BQ645" s="208" t="str">
        <f>'新規登録用（本体）'!G645&amp;'新規登録用（本体）'!H645&amp;'新規登録用（本体）'!I645</f>
        <v/>
      </c>
      <c r="BR645" s="126" t="str">
        <f t="shared" si="244"/>
        <v/>
      </c>
      <c r="BS645" s="208" t="str">
        <f t="shared" si="245"/>
        <v/>
      </c>
      <c r="BT645" s="227">
        <f t="shared" si="233"/>
        <v>0</v>
      </c>
    </row>
    <row r="646" spans="1:72" s="208" customFormat="1" ht="25.35" customHeight="1" x14ac:dyDescent="0.2">
      <c r="A646" s="210">
        <f t="shared" si="227"/>
        <v>635</v>
      </c>
      <c r="B646" s="171" t="str">
        <f t="shared" si="223"/>
        <v/>
      </c>
      <c r="C646" s="44"/>
      <c r="D646" s="17" t="str">
        <f t="shared" si="228"/>
        <v/>
      </c>
      <c r="E646" s="17" t="str">
        <f t="shared" si="229"/>
        <v/>
      </c>
      <c r="F646" s="97"/>
      <c r="G646" s="16"/>
      <c r="H646" s="15"/>
      <c r="I646" s="17" t="str">
        <f>IF(OR(G646="",H646="",U646=""),"",IFERROR(VLOOKUP(G646&amp;H646&amp;U646,※編集不可※選択項目!$M$3:$R$51,5,FALSE),"該当なし"))</f>
        <v/>
      </c>
      <c r="J646" s="97"/>
      <c r="K646" s="15"/>
      <c r="L646" s="248"/>
      <c r="M646" s="15"/>
      <c r="N646" s="97"/>
      <c r="O646" s="97"/>
      <c r="P646" s="97"/>
      <c r="Q646" s="97"/>
      <c r="R646" s="97"/>
      <c r="S646" s="18" t="str">
        <f t="shared" si="236"/>
        <v/>
      </c>
      <c r="T646" s="15"/>
      <c r="U646" s="15"/>
      <c r="V646" s="15"/>
      <c r="W646" s="15"/>
      <c r="X646" s="15"/>
      <c r="Y646" s="15"/>
      <c r="Z646" s="16"/>
      <c r="AA646" s="16"/>
      <c r="AB646" s="101" t="str">
        <f>IF($C646&lt;&gt;"",※編集不可※選択項目!$J$2,"")</f>
        <v/>
      </c>
      <c r="AC646" s="23"/>
      <c r="AD646" s="97"/>
      <c r="AE646" s="99"/>
      <c r="AF646" s="201" t="str">
        <f t="shared" si="234"/>
        <v>-</v>
      </c>
      <c r="AG646" s="219"/>
      <c r="AH646" s="220"/>
      <c r="AI646" s="121" t="str">
        <f t="shared" si="230"/>
        <v/>
      </c>
      <c r="AJ646" s="221"/>
      <c r="AK646" s="222"/>
      <c r="AL646" s="223"/>
      <c r="AM646" s="224">
        <f>IFERROR(INDEX(※編集不可※選択項目!$R$3:$R$51,MATCH(BQ646,※編集不可※選択項目!$T$3:$T$51,0)),0)</f>
        <v>0</v>
      </c>
      <c r="AN646" s="224" t="str">
        <f t="shared" si="237"/>
        <v/>
      </c>
      <c r="AO646" s="224" t="str">
        <f>IF(BR646=※編集不可※選択項目!$L$3,VLOOKUP('新規登録用（本体）'!U646,※編集不可※選択項目!$P$2:$R$13,3,TRUE),AP646)</f>
        <v/>
      </c>
      <c r="AP646" s="224" t="str">
        <f>IF(BR646=※編集不可※選択項目!$L$15,VLOOKUP('新規登録用（本体）'!U646,※編集不可※選択項目!$P$14:$R$25,3,TRUE),AQ646)</f>
        <v/>
      </c>
      <c r="AQ646" s="224" t="str">
        <f>IF(BR646=※編集不可※選択項目!$L$27,VLOOKUP('新規登録用（本体）'!U646,※編集不可※選択項目!$P$26:$R$41,3,TRUE),AR646)</f>
        <v/>
      </c>
      <c r="AR646" s="224" t="str">
        <f>IF(BR646=※編集不可※選択項目!$L$43,VLOOKUP('新規登録用（本体）'!U646,※編集不可※選択項目!$P$42:$R$46,3,TRUE),AS646)</f>
        <v/>
      </c>
      <c r="AS646" s="224" t="str">
        <f>IF(BR646=※編集不可※選択項目!$L$48,VLOOKUP('新規登録用（本体）'!U646,※編集不可※選択項目!$P$47:$R$51,3,TRUE),"")</f>
        <v/>
      </c>
      <c r="AT646" s="225">
        <f>IFERROR(VLOOKUP(Y646&amp;G646&amp;H646,※編集不可※選択項目!X:Y,2,FALSE),0)</f>
        <v>0</v>
      </c>
      <c r="AU646" s="224">
        <f t="shared" si="231"/>
        <v>0</v>
      </c>
      <c r="AV646" s="224">
        <f>IFERROR(INDEX(※編集不可※選択項目!$S$3:$S$51,MATCH(BQ646,※編集不可※選択項目!$T$3:$T$51,0)),0)</f>
        <v>0</v>
      </c>
      <c r="AW646" s="224" t="str">
        <f t="shared" si="238"/>
        <v/>
      </c>
      <c r="AX646" s="224" t="str">
        <f>IF(BR646=※編集不可※選択項目!$L$3,VLOOKUP('新規登録用（本体）'!U646,※編集不可※選択項目!$P$2:$S$13,4,TRUE),AY646)</f>
        <v/>
      </c>
      <c r="AY646" s="224" t="str">
        <f>IF(BR646=※編集不可※選択項目!$L$15,VLOOKUP('新規登録用（本体）'!U646,※編集不可※選択項目!$P$14:$S$25,4,TRUE),AZ646)</f>
        <v/>
      </c>
      <c r="AZ646" s="224" t="str">
        <f>IF(BR646=※編集不可※選択項目!$L$27,VLOOKUP('新規登録用（本体）'!U646,※編集不可※選択項目!$P$26:$S$41,4,TRUE),BA646)</f>
        <v/>
      </c>
      <c r="BA646" s="224" t="str">
        <f>IF(BR646=※編集不可※選択項目!$L$43,VLOOKUP('新規登録用（本体）'!U646,※編集不可※選択項目!$P$42:$S$46,4,TRUE),BB646)</f>
        <v/>
      </c>
      <c r="BB646" s="224" t="str">
        <f>IF(BR646=※編集不可※選択項目!$L$48,VLOOKUP('新規登録用（本体）'!U646,※編集不可※選択項目!$P$47:$S$51,4,TRUE),"")</f>
        <v/>
      </c>
      <c r="BC646" s="225">
        <f>IFERROR(VLOOKUP(Y646&amp;G646&amp;H646,※編集不可※選択項目!X:Y,2,FALSE),0)</f>
        <v>0</v>
      </c>
      <c r="BD646" s="225">
        <f t="shared" si="232"/>
        <v>0</v>
      </c>
      <c r="BE646" s="225"/>
      <c r="BF646" s="225"/>
      <c r="BG646" s="225"/>
      <c r="BH646" s="225" t="str">
        <f t="shared" si="239"/>
        <v/>
      </c>
      <c r="BI646" s="226">
        <f t="shared" si="240"/>
        <v>0</v>
      </c>
      <c r="BJ646" s="226">
        <f t="shared" si="241"/>
        <v>0</v>
      </c>
      <c r="BK646" s="262">
        <f t="shared" si="235"/>
        <v>0</v>
      </c>
      <c r="BL646" s="226">
        <f t="shared" si="224"/>
        <v>0</v>
      </c>
      <c r="BM646" s="226" t="str">
        <f t="shared" si="242"/>
        <v/>
      </c>
      <c r="BN646" s="227">
        <f t="shared" si="243"/>
        <v>0</v>
      </c>
      <c r="BO646" s="227">
        <f t="shared" si="225"/>
        <v>0</v>
      </c>
      <c r="BP646" s="208" t="str">
        <f t="shared" si="226"/>
        <v>＜従来枠＞0 ＜トップ性能枠＞0</v>
      </c>
      <c r="BQ646" s="208" t="str">
        <f>'新規登録用（本体）'!G646&amp;'新規登録用（本体）'!H646&amp;'新規登録用（本体）'!I646</f>
        <v/>
      </c>
      <c r="BR646" s="126" t="str">
        <f t="shared" si="244"/>
        <v/>
      </c>
      <c r="BS646" s="208" t="str">
        <f t="shared" si="245"/>
        <v/>
      </c>
      <c r="BT646" s="227">
        <f t="shared" si="233"/>
        <v>0</v>
      </c>
    </row>
    <row r="647" spans="1:72" s="208" customFormat="1" ht="25.35" customHeight="1" x14ac:dyDescent="0.2">
      <c r="A647" s="210">
        <f t="shared" si="227"/>
        <v>636</v>
      </c>
      <c r="B647" s="171" t="str">
        <f t="shared" si="223"/>
        <v/>
      </c>
      <c r="C647" s="44"/>
      <c r="D647" s="17" t="str">
        <f t="shared" si="228"/>
        <v/>
      </c>
      <c r="E647" s="17" t="str">
        <f t="shared" si="229"/>
        <v/>
      </c>
      <c r="F647" s="97"/>
      <c r="G647" s="16"/>
      <c r="H647" s="15"/>
      <c r="I647" s="17" t="str">
        <f>IF(OR(G647="",H647="",U647=""),"",IFERROR(VLOOKUP(G647&amp;H647&amp;U647,※編集不可※選択項目!$M$3:$R$51,5,FALSE),"該当なし"))</f>
        <v/>
      </c>
      <c r="J647" s="97"/>
      <c r="K647" s="15"/>
      <c r="L647" s="248"/>
      <c r="M647" s="15"/>
      <c r="N647" s="97"/>
      <c r="O647" s="97"/>
      <c r="P647" s="97"/>
      <c r="Q647" s="97"/>
      <c r="R647" s="97"/>
      <c r="S647" s="18" t="str">
        <f t="shared" si="236"/>
        <v/>
      </c>
      <c r="T647" s="15"/>
      <c r="U647" s="15"/>
      <c r="V647" s="15"/>
      <c r="W647" s="15"/>
      <c r="X647" s="15"/>
      <c r="Y647" s="15"/>
      <c r="Z647" s="16"/>
      <c r="AA647" s="16"/>
      <c r="AB647" s="101" t="str">
        <f>IF($C647&lt;&gt;"",※編集不可※選択項目!$J$2,"")</f>
        <v/>
      </c>
      <c r="AC647" s="23"/>
      <c r="AD647" s="97"/>
      <c r="AE647" s="99"/>
      <c r="AF647" s="201" t="str">
        <f t="shared" si="234"/>
        <v>-</v>
      </c>
      <c r="AG647" s="219"/>
      <c r="AH647" s="220"/>
      <c r="AI647" s="121" t="str">
        <f t="shared" si="230"/>
        <v/>
      </c>
      <c r="AJ647" s="221"/>
      <c r="AK647" s="222"/>
      <c r="AL647" s="223"/>
      <c r="AM647" s="224">
        <f>IFERROR(INDEX(※編集不可※選択項目!$R$3:$R$51,MATCH(BQ647,※編集不可※選択項目!$T$3:$T$51,0)),0)</f>
        <v>0</v>
      </c>
      <c r="AN647" s="224" t="str">
        <f t="shared" si="237"/>
        <v/>
      </c>
      <c r="AO647" s="224" t="str">
        <f>IF(BR647=※編集不可※選択項目!$L$3,VLOOKUP('新規登録用（本体）'!U647,※編集不可※選択項目!$P$2:$R$13,3,TRUE),AP647)</f>
        <v/>
      </c>
      <c r="AP647" s="224" t="str">
        <f>IF(BR647=※編集不可※選択項目!$L$15,VLOOKUP('新規登録用（本体）'!U647,※編集不可※選択項目!$P$14:$R$25,3,TRUE),AQ647)</f>
        <v/>
      </c>
      <c r="AQ647" s="224" t="str">
        <f>IF(BR647=※編集不可※選択項目!$L$27,VLOOKUP('新規登録用（本体）'!U647,※編集不可※選択項目!$P$26:$R$41,3,TRUE),AR647)</f>
        <v/>
      </c>
      <c r="AR647" s="224" t="str">
        <f>IF(BR647=※編集不可※選択項目!$L$43,VLOOKUP('新規登録用（本体）'!U647,※編集不可※選択項目!$P$42:$R$46,3,TRUE),AS647)</f>
        <v/>
      </c>
      <c r="AS647" s="224" t="str">
        <f>IF(BR647=※編集不可※選択項目!$L$48,VLOOKUP('新規登録用（本体）'!U647,※編集不可※選択項目!$P$47:$R$51,3,TRUE),"")</f>
        <v/>
      </c>
      <c r="AT647" s="225">
        <f>IFERROR(VLOOKUP(Y647&amp;G647&amp;H647,※編集不可※選択項目!X:Y,2,FALSE),0)</f>
        <v>0</v>
      </c>
      <c r="AU647" s="224">
        <f t="shared" si="231"/>
        <v>0</v>
      </c>
      <c r="AV647" s="224">
        <f>IFERROR(INDEX(※編集不可※選択項目!$S$3:$S$51,MATCH(BQ647,※編集不可※選択項目!$T$3:$T$51,0)),0)</f>
        <v>0</v>
      </c>
      <c r="AW647" s="224" t="str">
        <f t="shared" si="238"/>
        <v/>
      </c>
      <c r="AX647" s="224" t="str">
        <f>IF(BR647=※編集不可※選択項目!$L$3,VLOOKUP('新規登録用（本体）'!U647,※編集不可※選択項目!$P$2:$S$13,4,TRUE),AY647)</f>
        <v/>
      </c>
      <c r="AY647" s="224" t="str">
        <f>IF(BR647=※編集不可※選択項目!$L$15,VLOOKUP('新規登録用（本体）'!U647,※編集不可※選択項目!$P$14:$S$25,4,TRUE),AZ647)</f>
        <v/>
      </c>
      <c r="AZ647" s="224" t="str">
        <f>IF(BR647=※編集不可※選択項目!$L$27,VLOOKUP('新規登録用（本体）'!U647,※編集不可※選択項目!$P$26:$S$41,4,TRUE),BA647)</f>
        <v/>
      </c>
      <c r="BA647" s="224" t="str">
        <f>IF(BR647=※編集不可※選択項目!$L$43,VLOOKUP('新規登録用（本体）'!U647,※編集不可※選択項目!$P$42:$S$46,4,TRUE),BB647)</f>
        <v/>
      </c>
      <c r="BB647" s="224" t="str">
        <f>IF(BR647=※編集不可※選択項目!$L$48,VLOOKUP('新規登録用（本体）'!U647,※編集不可※選択項目!$P$47:$S$51,4,TRUE),"")</f>
        <v/>
      </c>
      <c r="BC647" s="225">
        <f>IFERROR(VLOOKUP(Y647&amp;G647&amp;H647,※編集不可※選択項目!X:Y,2,FALSE),0)</f>
        <v>0</v>
      </c>
      <c r="BD647" s="225">
        <f t="shared" si="232"/>
        <v>0</v>
      </c>
      <c r="BE647" s="225"/>
      <c r="BF647" s="225"/>
      <c r="BG647" s="225"/>
      <c r="BH647" s="225" t="str">
        <f t="shared" si="239"/>
        <v/>
      </c>
      <c r="BI647" s="226">
        <f t="shared" si="240"/>
        <v>0</v>
      </c>
      <c r="BJ647" s="226">
        <f t="shared" si="241"/>
        <v>0</v>
      </c>
      <c r="BK647" s="262">
        <f t="shared" si="235"/>
        <v>0</v>
      </c>
      <c r="BL647" s="226">
        <f t="shared" si="224"/>
        <v>0</v>
      </c>
      <c r="BM647" s="226" t="str">
        <f t="shared" si="242"/>
        <v/>
      </c>
      <c r="BN647" s="227">
        <f t="shared" si="243"/>
        <v>0</v>
      </c>
      <c r="BO647" s="227">
        <f t="shared" si="225"/>
        <v>0</v>
      </c>
      <c r="BP647" s="208" t="str">
        <f t="shared" si="226"/>
        <v>＜従来枠＞0 ＜トップ性能枠＞0</v>
      </c>
      <c r="BQ647" s="208" t="str">
        <f>'新規登録用（本体）'!G647&amp;'新規登録用（本体）'!H647&amp;'新規登録用（本体）'!I647</f>
        <v/>
      </c>
      <c r="BR647" s="126" t="str">
        <f t="shared" si="244"/>
        <v/>
      </c>
      <c r="BS647" s="208" t="str">
        <f t="shared" si="245"/>
        <v/>
      </c>
      <c r="BT647" s="227">
        <f t="shared" si="233"/>
        <v>0</v>
      </c>
    </row>
    <row r="648" spans="1:72" s="208" customFormat="1" ht="25.35" customHeight="1" x14ac:dyDescent="0.2">
      <c r="A648" s="210">
        <f t="shared" si="227"/>
        <v>637</v>
      </c>
      <c r="B648" s="171" t="str">
        <f t="shared" si="223"/>
        <v/>
      </c>
      <c r="C648" s="44"/>
      <c r="D648" s="17" t="str">
        <f t="shared" si="228"/>
        <v/>
      </c>
      <c r="E648" s="17" t="str">
        <f t="shared" si="229"/>
        <v/>
      </c>
      <c r="F648" s="97"/>
      <c r="G648" s="16"/>
      <c r="H648" s="15"/>
      <c r="I648" s="17" t="str">
        <f>IF(OR(G648="",H648="",U648=""),"",IFERROR(VLOOKUP(G648&amp;H648&amp;U648,※編集不可※選択項目!$M$3:$R$51,5,FALSE),"該当なし"))</f>
        <v/>
      </c>
      <c r="J648" s="97"/>
      <c r="K648" s="15"/>
      <c r="L648" s="248"/>
      <c r="M648" s="15"/>
      <c r="N648" s="97"/>
      <c r="O648" s="97"/>
      <c r="P648" s="97"/>
      <c r="Q648" s="97"/>
      <c r="R648" s="97"/>
      <c r="S648" s="18" t="str">
        <f t="shared" si="236"/>
        <v/>
      </c>
      <c r="T648" s="15"/>
      <c r="U648" s="15"/>
      <c r="V648" s="15"/>
      <c r="W648" s="15"/>
      <c r="X648" s="15"/>
      <c r="Y648" s="15"/>
      <c r="Z648" s="16"/>
      <c r="AA648" s="16"/>
      <c r="AB648" s="101" t="str">
        <f>IF($C648&lt;&gt;"",※編集不可※選択項目!$J$2,"")</f>
        <v/>
      </c>
      <c r="AC648" s="23"/>
      <c r="AD648" s="97"/>
      <c r="AE648" s="99"/>
      <c r="AF648" s="201" t="str">
        <f t="shared" si="234"/>
        <v>-</v>
      </c>
      <c r="AG648" s="219"/>
      <c r="AH648" s="220"/>
      <c r="AI648" s="121" t="str">
        <f t="shared" si="230"/>
        <v/>
      </c>
      <c r="AJ648" s="221"/>
      <c r="AK648" s="222"/>
      <c r="AL648" s="223"/>
      <c r="AM648" s="224">
        <f>IFERROR(INDEX(※編集不可※選択項目!$R$3:$R$51,MATCH(BQ648,※編集不可※選択項目!$T$3:$T$51,0)),0)</f>
        <v>0</v>
      </c>
      <c r="AN648" s="224" t="str">
        <f t="shared" si="237"/>
        <v/>
      </c>
      <c r="AO648" s="224" t="str">
        <f>IF(BR648=※編集不可※選択項目!$L$3,VLOOKUP('新規登録用（本体）'!U648,※編集不可※選択項目!$P$2:$R$13,3,TRUE),AP648)</f>
        <v/>
      </c>
      <c r="AP648" s="224" t="str">
        <f>IF(BR648=※編集不可※選択項目!$L$15,VLOOKUP('新規登録用（本体）'!U648,※編集不可※選択項目!$P$14:$R$25,3,TRUE),AQ648)</f>
        <v/>
      </c>
      <c r="AQ648" s="224" t="str">
        <f>IF(BR648=※編集不可※選択項目!$L$27,VLOOKUP('新規登録用（本体）'!U648,※編集不可※選択項目!$P$26:$R$41,3,TRUE),AR648)</f>
        <v/>
      </c>
      <c r="AR648" s="224" t="str">
        <f>IF(BR648=※編集不可※選択項目!$L$43,VLOOKUP('新規登録用（本体）'!U648,※編集不可※選択項目!$P$42:$R$46,3,TRUE),AS648)</f>
        <v/>
      </c>
      <c r="AS648" s="224" t="str">
        <f>IF(BR648=※編集不可※選択項目!$L$48,VLOOKUP('新規登録用（本体）'!U648,※編集不可※選択項目!$P$47:$R$51,3,TRUE),"")</f>
        <v/>
      </c>
      <c r="AT648" s="225">
        <f>IFERROR(VLOOKUP(Y648&amp;G648&amp;H648,※編集不可※選択項目!X:Y,2,FALSE),0)</f>
        <v>0</v>
      </c>
      <c r="AU648" s="224">
        <f t="shared" si="231"/>
        <v>0</v>
      </c>
      <c r="AV648" s="224">
        <f>IFERROR(INDEX(※編集不可※選択項目!$S$3:$S$51,MATCH(BQ648,※編集不可※選択項目!$T$3:$T$51,0)),0)</f>
        <v>0</v>
      </c>
      <c r="AW648" s="224" t="str">
        <f t="shared" si="238"/>
        <v/>
      </c>
      <c r="AX648" s="224" t="str">
        <f>IF(BR648=※編集不可※選択項目!$L$3,VLOOKUP('新規登録用（本体）'!U648,※編集不可※選択項目!$P$2:$S$13,4,TRUE),AY648)</f>
        <v/>
      </c>
      <c r="AY648" s="224" t="str">
        <f>IF(BR648=※編集不可※選択項目!$L$15,VLOOKUP('新規登録用（本体）'!U648,※編集不可※選択項目!$P$14:$S$25,4,TRUE),AZ648)</f>
        <v/>
      </c>
      <c r="AZ648" s="224" t="str">
        <f>IF(BR648=※編集不可※選択項目!$L$27,VLOOKUP('新規登録用（本体）'!U648,※編集不可※選択項目!$P$26:$S$41,4,TRUE),BA648)</f>
        <v/>
      </c>
      <c r="BA648" s="224" t="str">
        <f>IF(BR648=※編集不可※選択項目!$L$43,VLOOKUP('新規登録用（本体）'!U648,※編集不可※選択項目!$P$42:$S$46,4,TRUE),BB648)</f>
        <v/>
      </c>
      <c r="BB648" s="224" t="str">
        <f>IF(BR648=※編集不可※選択項目!$L$48,VLOOKUP('新規登録用（本体）'!U648,※編集不可※選択項目!$P$47:$S$51,4,TRUE),"")</f>
        <v/>
      </c>
      <c r="BC648" s="225">
        <f>IFERROR(VLOOKUP(Y648&amp;G648&amp;H648,※編集不可※選択項目!X:Y,2,FALSE),0)</f>
        <v>0</v>
      </c>
      <c r="BD648" s="225">
        <f t="shared" si="232"/>
        <v>0</v>
      </c>
      <c r="BE648" s="225"/>
      <c r="BF648" s="225"/>
      <c r="BG648" s="225"/>
      <c r="BH648" s="225" t="str">
        <f t="shared" si="239"/>
        <v/>
      </c>
      <c r="BI648" s="226">
        <f t="shared" si="240"/>
        <v>0</v>
      </c>
      <c r="BJ648" s="226">
        <f t="shared" si="241"/>
        <v>0</v>
      </c>
      <c r="BK648" s="262">
        <f t="shared" si="235"/>
        <v>0</v>
      </c>
      <c r="BL648" s="226">
        <f t="shared" si="224"/>
        <v>0</v>
      </c>
      <c r="BM648" s="226" t="str">
        <f t="shared" si="242"/>
        <v/>
      </c>
      <c r="BN648" s="227">
        <f t="shared" si="243"/>
        <v>0</v>
      </c>
      <c r="BO648" s="227">
        <f t="shared" si="225"/>
        <v>0</v>
      </c>
      <c r="BP648" s="208" t="str">
        <f t="shared" si="226"/>
        <v>＜従来枠＞0 ＜トップ性能枠＞0</v>
      </c>
      <c r="BQ648" s="208" t="str">
        <f>'新規登録用（本体）'!G648&amp;'新規登録用（本体）'!H648&amp;'新規登録用（本体）'!I648</f>
        <v/>
      </c>
      <c r="BR648" s="126" t="str">
        <f t="shared" si="244"/>
        <v/>
      </c>
      <c r="BS648" s="208" t="str">
        <f t="shared" si="245"/>
        <v/>
      </c>
      <c r="BT648" s="227">
        <f t="shared" si="233"/>
        <v>0</v>
      </c>
    </row>
    <row r="649" spans="1:72" s="208" customFormat="1" ht="25.35" customHeight="1" x14ac:dyDescent="0.2">
      <c r="A649" s="210">
        <f t="shared" si="227"/>
        <v>638</v>
      </c>
      <c r="B649" s="171" t="str">
        <f t="shared" si="223"/>
        <v/>
      </c>
      <c r="C649" s="44"/>
      <c r="D649" s="17" t="str">
        <f t="shared" si="228"/>
        <v/>
      </c>
      <c r="E649" s="17" t="str">
        <f t="shared" si="229"/>
        <v/>
      </c>
      <c r="F649" s="97"/>
      <c r="G649" s="16"/>
      <c r="H649" s="15"/>
      <c r="I649" s="17" t="str">
        <f>IF(OR(G649="",H649="",U649=""),"",IFERROR(VLOOKUP(G649&amp;H649&amp;U649,※編集不可※選択項目!$M$3:$R$51,5,FALSE),"該当なし"))</f>
        <v/>
      </c>
      <c r="J649" s="97"/>
      <c r="K649" s="15"/>
      <c r="L649" s="248"/>
      <c r="M649" s="15"/>
      <c r="N649" s="97"/>
      <c r="O649" s="97"/>
      <c r="P649" s="97"/>
      <c r="Q649" s="97"/>
      <c r="R649" s="97"/>
      <c r="S649" s="18" t="str">
        <f t="shared" si="236"/>
        <v/>
      </c>
      <c r="T649" s="15"/>
      <c r="U649" s="15"/>
      <c r="V649" s="15"/>
      <c r="W649" s="15"/>
      <c r="X649" s="15"/>
      <c r="Y649" s="15"/>
      <c r="Z649" s="16"/>
      <c r="AA649" s="16"/>
      <c r="AB649" s="101" t="str">
        <f>IF($C649&lt;&gt;"",※編集不可※選択項目!$J$2,"")</f>
        <v/>
      </c>
      <c r="AC649" s="23"/>
      <c r="AD649" s="97"/>
      <c r="AE649" s="99"/>
      <c r="AF649" s="201" t="str">
        <f t="shared" si="234"/>
        <v>-</v>
      </c>
      <c r="AG649" s="219"/>
      <c r="AH649" s="220"/>
      <c r="AI649" s="121" t="str">
        <f t="shared" si="230"/>
        <v/>
      </c>
      <c r="AJ649" s="221"/>
      <c r="AK649" s="222"/>
      <c r="AL649" s="223"/>
      <c r="AM649" s="224">
        <f>IFERROR(INDEX(※編集不可※選択項目!$R$3:$R$51,MATCH(BQ649,※編集不可※選択項目!$T$3:$T$51,0)),0)</f>
        <v>0</v>
      </c>
      <c r="AN649" s="224" t="str">
        <f t="shared" si="237"/>
        <v/>
      </c>
      <c r="AO649" s="224" t="str">
        <f>IF(BR649=※編集不可※選択項目!$L$3,VLOOKUP('新規登録用（本体）'!U649,※編集不可※選択項目!$P$2:$R$13,3,TRUE),AP649)</f>
        <v/>
      </c>
      <c r="AP649" s="224" t="str">
        <f>IF(BR649=※編集不可※選択項目!$L$15,VLOOKUP('新規登録用（本体）'!U649,※編集不可※選択項目!$P$14:$R$25,3,TRUE),AQ649)</f>
        <v/>
      </c>
      <c r="AQ649" s="224" t="str">
        <f>IF(BR649=※編集不可※選択項目!$L$27,VLOOKUP('新規登録用（本体）'!U649,※編集不可※選択項目!$P$26:$R$41,3,TRUE),AR649)</f>
        <v/>
      </c>
      <c r="AR649" s="224" t="str">
        <f>IF(BR649=※編集不可※選択項目!$L$43,VLOOKUP('新規登録用（本体）'!U649,※編集不可※選択項目!$P$42:$R$46,3,TRUE),AS649)</f>
        <v/>
      </c>
      <c r="AS649" s="224" t="str">
        <f>IF(BR649=※編集不可※選択項目!$L$48,VLOOKUP('新規登録用（本体）'!U649,※編集不可※選択項目!$P$47:$R$51,3,TRUE),"")</f>
        <v/>
      </c>
      <c r="AT649" s="225">
        <f>IFERROR(VLOOKUP(Y649&amp;G649&amp;H649,※編集不可※選択項目!X:Y,2,FALSE),0)</f>
        <v>0</v>
      </c>
      <c r="AU649" s="224">
        <f t="shared" si="231"/>
        <v>0</v>
      </c>
      <c r="AV649" s="224">
        <f>IFERROR(INDEX(※編集不可※選択項目!$S$3:$S$51,MATCH(BQ649,※編集不可※選択項目!$T$3:$T$51,0)),0)</f>
        <v>0</v>
      </c>
      <c r="AW649" s="224" t="str">
        <f t="shared" si="238"/>
        <v/>
      </c>
      <c r="AX649" s="224" t="str">
        <f>IF(BR649=※編集不可※選択項目!$L$3,VLOOKUP('新規登録用（本体）'!U649,※編集不可※選択項目!$P$2:$S$13,4,TRUE),AY649)</f>
        <v/>
      </c>
      <c r="AY649" s="224" t="str">
        <f>IF(BR649=※編集不可※選択項目!$L$15,VLOOKUP('新規登録用（本体）'!U649,※編集不可※選択項目!$P$14:$S$25,4,TRUE),AZ649)</f>
        <v/>
      </c>
      <c r="AZ649" s="224" t="str">
        <f>IF(BR649=※編集不可※選択項目!$L$27,VLOOKUP('新規登録用（本体）'!U649,※編集不可※選択項目!$P$26:$S$41,4,TRUE),BA649)</f>
        <v/>
      </c>
      <c r="BA649" s="224" t="str">
        <f>IF(BR649=※編集不可※選択項目!$L$43,VLOOKUP('新規登録用（本体）'!U649,※編集不可※選択項目!$P$42:$S$46,4,TRUE),BB649)</f>
        <v/>
      </c>
      <c r="BB649" s="224" t="str">
        <f>IF(BR649=※編集不可※選択項目!$L$48,VLOOKUP('新規登録用（本体）'!U649,※編集不可※選択項目!$P$47:$S$51,4,TRUE),"")</f>
        <v/>
      </c>
      <c r="BC649" s="225">
        <f>IFERROR(VLOOKUP(Y649&amp;G649&amp;H649,※編集不可※選択項目!X:Y,2,FALSE),0)</f>
        <v>0</v>
      </c>
      <c r="BD649" s="225">
        <f t="shared" si="232"/>
        <v>0</v>
      </c>
      <c r="BE649" s="225"/>
      <c r="BF649" s="225"/>
      <c r="BG649" s="225"/>
      <c r="BH649" s="225" t="str">
        <f t="shared" si="239"/>
        <v/>
      </c>
      <c r="BI649" s="226">
        <f t="shared" si="240"/>
        <v>0</v>
      </c>
      <c r="BJ649" s="226">
        <f t="shared" si="241"/>
        <v>0</v>
      </c>
      <c r="BK649" s="262">
        <f t="shared" si="235"/>
        <v>0</v>
      </c>
      <c r="BL649" s="226">
        <f t="shared" si="224"/>
        <v>0</v>
      </c>
      <c r="BM649" s="226" t="str">
        <f t="shared" si="242"/>
        <v/>
      </c>
      <c r="BN649" s="227">
        <f t="shared" si="243"/>
        <v>0</v>
      </c>
      <c r="BO649" s="227">
        <f t="shared" si="225"/>
        <v>0</v>
      </c>
      <c r="BP649" s="208" t="str">
        <f t="shared" si="226"/>
        <v>＜従来枠＞0 ＜トップ性能枠＞0</v>
      </c>
      <c r="BQ649" s="208" t="str">
        <f>'新規登録用（本体）'!G649&amp;'新規登録用（本体）'!H649&amp;'新規登録用（本体）'!I649</f>
        <v/>
      </c>
      <c r="BR649" s="126" t="str">
        <f t="shared" si="244"/>
        <v/>
      </c>
      <c r="BS649" s="208" t="str">
        <f t="shared" si="245"/>
        <v/>
      </c>
      <c r="BT649" s="227">
        <f t="shared" si="233"/>
        <v>0</v>
      </c>
    </row>
    <row r="650" spans="1:72" s="208" customFormat="1" ht="25.35" customHeight="1" x14ac:dyDescent="0.2">
      <c r="A650" s="210">
        <f t="shared" si="227"/>
        <v>639</v>
      </c>
      <c r="B650" s="171" t="str">
        <f t="shared" si="223"/>
        <v/>
      </c>
      <c r="C650" s="44"/>
      <c r="D650" s="17" t="str">
        <f t="shared" si="228"/>
        <v/>
      </c>
      <c r="E650" s="17" t="str">
        <f t="shared" si="229"/>
        <v/>
      </c>
      <c r="F650" s="97"/>
      <c r="G650" s="16"/>
      <c r="H650" s="15"/>
      <c r="I650" s="17" t="str">
        <f>IF(OR(G650="",H650="",U650=""),"",IFERROR(VLOOKUP(G650&amp;H650&amp;U650,※編集不可※選択項目!$M$3:$R$51,5,FALSE),"該当なし"))</f>
        <v/>
      </c>
      <c r="J650" s="97"/>
      <c r="K650" s="15"/>
      <c r="L650" s="248"/>
      <c r="M650" s="15"/>
      <c r="N650" s="97"/>
      <c r="O650" s="97"/>
      <c r="P650" s="97"/>
      <c r="Q650" s="97"/>
      <c r="R650" s="97"/>
      <c r="S650" s="18" t="str">
        <f t="shared" si="236"/>
        <v/>
      </c>
      <c r="T650" s="15"/>
      <c r="U650" s="15"/>
      <c r="V650" s="15"/>
      <c r="W650" s="15"/>
      <c r="X650" s="15"/>
      <c r="Y650" s="15"/>
      <c r="Z650" s="16"/>
      <c r="AA650" s="16"/>
      <c r="AB650" s="101" t="str">
        <f>IF($C650&lt;&gt;"",※編集不可※選択項目!$J$2,"")</f>
        <v/>
      </c>
      <c r="AC650" s="23"/>
      <c r="AD650" s="97"/>
      <c r="AE650" s="99"/>
      <c r="AF650" s="201" t="str">
        <f t="shared" si="234"/>
        <v>-</v>
      </c>
      <c r="AG650" s="219"/>
      <c r="AH650" s="220"/>
      <c r="AI650" s="121" t="str">
        <f t="shared" si="230"/>
        <v/>
      </c>
      <c r="AJ650" s="221"/>
      <c r="AK650" s="222"/>
      <c r="AL650" s="223"/>
      <c r="AM650" s="224">
        <f>IFERROR(INDEX(※編集不可※選択項目!$R$3:$R$51,MATCH(BQ650,※編集不可※選択項目!$T$3:$T$51,0)),0)</f>
        <v>0</v>
      </c>
      <c r="AN650" s="224" t="str">
        <f t="shared" si="237"/>
        <v/>
      </c>
      <c r="AO650" s="224" t="str">
        <f>IF(BR650=※編集不可※選択項目!$L$3,VLOOKUP('新規登録用（本体）'!U650,※編集不可※選択項目!$P$2:$R$13,3,TRUE),AP650)</f>
        <v/>
      </c>
      <c r="AP650" s="224" t="str">
        <f>IF(BR650=※編集不可※選択項目!$L$15,VLOOKUP('新規登録用（本体）'!U650,※編集不可※選択項目!$P$14:$R$25,3,TRUE),AQ650)</f>
        <v/>
      </c>
      <c r="AQ650" s="224" t="str">
        <f>IF(BR650=※編集不可※選択項目!$L$27,VLOOKUP('新規登録用（本体）'!U650,※編集不可※選択項目!$P$26:$R$41,3,TRUE),AR650)</f>
        <v/>
      </c>
      <c r="AR650" s="224" t="str">
        <f>IF(BR650=※編集不可※選択項目!$L$43,VLOOKUP('新規登録用（本体）'!U650,※編集不可※選択項目!$P$42:$R$46,3,TRUE),AS650)</f>
        <v/>
      </c>
      <c r="AS650" s="224" t="str">
        <f>IF(BR650=※編集不可※選択項目!$L$48,VLOOKUP('新規登録用（本体）'!U650,※編集不可※選択項目!$P$47:$R$51,3,TRUE),"")</f>
        <v/>
      </c>
      <c r="AT650" s="225">
        <f>IFERROR(VLOOKUP(Y650&amp;G650&amp;H650,※編集不可※選択項目!X:Y,2,FALSE),0)</f>
        <v>0</v>
      </c>
      <c r="AU650" s="224">
        <f t="shared" si="231"/>
        <v>0</v>
      </c>
      <c r="AV650" s="224">
        <f>IFERROR(INDEX(※編集不可※選択項目!$S$3:$S$51,MATCH(BQ650,※編集不可※選択項目!$T$3:$T$51,0)),0)</f>
        <v>0</v>
      </c>
      <c r="AW650" s="224" t="str">
        <f t="shared" si="238"/>
        <v/>
      </c>
      <c r="AX650" s="224" t="str">
        <f>IF(BR650=※編集不可※選択項目!$L$3,VLOOKUP('新規登録用（本体）'!U650,※編集不可※選択項目!$P$2:$S$13,4,TRUE),AY650)</f>
        <v/>
      </c>
      <c r="AY650" s="224" t="str">
        <f>IF(BR650=※編集不可※選択項目!$L$15,VLOOKUP('新規登録用（本体）'!U650,※編集不可※選択項目!$P$14:$S$25,4,TRUE),AZ650)</f>
        <v/>
      </c>
      <c r="AZ650" s="224" t="str">
        <f>IF(BR650=※編集不可※選択項目!$L$27,VLOOKUP('新規登録用（本体）'!U650,※編集不可※選択項目!$P$26:$S$41,4,TRUE),BA650)</f>
        <v/>
      </c>
      <c r="BA650" s="224" t="str">
        <f>IF(BR650=※編集不可※選択項目!$L$43,VLOOKUP('新規登録用（本体）'!U650,※編集不可※選択項目!$P$42:$S$46,4,TRUE),BB650)</f>
        <v/>
      </c>
      <c r="BB650" s="224" t="str">
        <f>IF(BR650=※編集不可※選択項目!$L$48,VLOOKUP('新規登録用（本体）'!U650,※編集不可※選択項目!$P$47:$S$51,4,TRUE),"")</f>
        <v/>
      </c>
      <c r="BC650" s="225">
        <f>IFERROR(VLOOKUP(Y650&amp;G650&amp;H650,※編集不可※選択項目!X:Y,2,FALSE),0)</f>
        <v>0</v>
      </c>
      <c r="BD650" s="225">
        <f t="shared" si="232"/>
        <v>0</v>
      </c>
      <c r="BE650" s="225"/>
      <c r="BF650" s="225"/>
      <c r="BG650" s="225"/>
      <c r="BH650" s="225" t="str">
        <f t="shared" si="239"/>
        <v/>
      </c>
      <c r="BI650" s="226">
        <f t="shared" si="240"/>
        <v>0</v>
      </c>
      <c r="BJ650" s="226">
        <f t="shared" si="241"/>
        <v>0</v>
      </c>
      <c r="BK650" s="262">
        <f t="shared" si="235"/>
        <v>0</v>
      </c>
      <c r="BL650" s="226">
        <f t="shared" si="224"/>
        <v>0</v>
      </c>
      <c r="BM650" s="226" t="str">
        <f t="shared" si="242"/>
        <v/>
      </c>
      <c r="BN650" s="227">
        <f t="shared" si="243"/>
        <v>0</v>
      </c>
      <c r="BO650" s="227">
        <f t="shared" si="225"/>
        <v>0</v>
      </c>
      <c r="BP650" s="208" t="str">
        <f t="shared" si="226"/>
        <v>＜従来枠＞0 ＜トップ性能枠＞0</v>
      </c>
      <c r="BQ650" s="208" t="str">
        <f>'新規登録用（本体）'!G650&amp;'新規登録用（本体）'!H650&amp;'新規登録用（本体）'!I650</f>
        <v/>
      </c>
      <c r="BR650" s="126" t="str">
        <f t="shared" si="244"/>
        <v/>
      </c>
      <c r="BS650" s="208" t="str">
        <f t="shared" si="245"/>
        <v/>
      </c>
      <c r="BT650" s="227">
        <f t="shared" si="233"/>
        <v>0</v>
      </c>
    </row>
    <row r="651" spans="1:72" s="208" customFormat="1" ht="25.35" customHeight="1" x14ac:dyDescent="0.2">
      <c r="A651" s="210">
        <f t="shared" si="227"/>
        <v>640</v>
      </c>
      <c r="B651" s="171" t="str">
        <f t="shared" ref="B651:B714" si="246">IF($C651="","","高効率空調")</f>
        <v/>
      </c>
      <c r="C651" s="44"/>
      <c r="D651" s="17" t="str">
        <f t="shared" si="228"/>
        <v/>
      </c>
      <c r="E651" s="17" t="str">
        <f t="shared" si="229"/>
        <v/>
      </c>
      <c r="F651" s="97"/>
      <c r="G651" s="16"/>
      <c r="H651" s="15"/>
      <c r="I651" s="17" t="str">
        <f>IF(OR(G651="",H651="",U651=""),"",IFERROR(VLOOKUP(G651&amp;H651&amp;U651,※編集不可※選択項目!$M$3:$R$51,5,FALSE),"該当なし"))</f>
        <v/>
      </c>
      <c r="J651" s="97"/>
      <c r="K651" s="15"/>
      <c r="L651" s="248"/>
      <c r="M651" s="15"/>
      <c r="N651" s="97"/>
      <c r="O651" s="97"/>
      <c r="P651" s="97"/>
      <c r="Q651" s="97"/>
      <c r="R651" s="97"/>
      <c r="S651" s="18" t="str">
        <f t="shared" si="236"/>
        <v/>
      </c>
      <c r="T651" s="15"/>
      <c r="U651" s="15"/>
      <c r="V651" s="15"/>
      <c r="W651" s="15"/>
      <c r="X651" s="15"/>
      <c r="Y651" s="15"/>
      <c r="Z651" s="16"/>
      <c r="AA651" s="16"/>
      <c r="AB651" s="101" t="str">
        <f>IF($C651&lt;&gt;"",※編集不可※選択項目!$J$2,"")</f>
        <v/>
      </c>
      <c r="AC651" s="23"/>
      <c r="AD651" s="97"/>
      <c r="AE651" s="99"/>
      <c r="AF651" s="201" t="str">
        <f t="shared" si="234"/>
        <v>-</v>
      </c>
      <c r="AG651" s="219"/>
      <c r="AH651" s="220"/>
      <c r="AI651" s="121" t="str">
        <f t="shared" si="230"/>
        <v/>
      </c>
      <c r="AJ651" s="221"/>
      <c r="AK651" s="222"/>
      <c r="AL651" s="223"/>
      <c r="AM651" s="224">
        <f>IFERROR(INDEX(※編集不可※選択項目!$R$3:$R$51,MATCH(BQ651,※編集不可※選択項目!$T$3:$T$51,0)),0)</f>
        <v>0</v>
      </c>
      <c r="AN651" s="224" t="str">
        <f t="shared" si="237"/>
        <v/>
      </c>
      <c r="AO651" s="224" t="str">
        <f>IF(BR651=※編集不可※選択項目!$L$3,VLOOKUP('新規登録用（本体）'!U651,※編集不可※選択項目!$P$2:$R$13,3,TRUE),AP651)</f>
        <v/>
      </c>
      <c r="AP651" s="224" t="str">
        <f>IF(BR651=※編集不可※選択項目!$L$15,VLOOKUP('新規登録用（本体）'!U651,※編集不可※選択項目!$P$14:$R$25,3,TRUE),AQ651)</f>
        <v/>
      </c>
      <c r="AQ651" s="224" t="str">
        <f>IF(BR651=※編集不可※選択項目!$L$27,VLOOKUP('新規登録用（本体）'!U651,※編集不可※選択項目!$P$26:$R$41,3,TRUE),AR651)</f>
        <v/>
      </c>
      <c r="AR651" s="224" t="str">
        <f>IF(BR651=※編集不可※選択項目!$L$43,VLOOKUP('新規登録用（本体）'!U651,※編集不可※選択項目!$P$42:$R$46,3,TRUE),AS651)</f>
        <v/>
      </c>
      <c r="AS651" s="224" t="str">
        <f>IF(BR651=※編集不可※選択項目!$L$48,VLOOKUP('新規登録用（本体）'!U651,※編集不可※選択項目!$P$47:$R$51,3,TRUE),"")</f>
        <v/>
      </c>
      <c r="AT651" s="225">
        <f>IFERROR(VLOOKUP(Y651&amp;G651&amp;H651,※編集不可※選択項目!X:Y,2,FALSE),0)</f>
        <v>0</v>
      </c>
      <c r="AU651" s="224">
        <f t="shared" si="231"/>
        <v>0</v>
      </c>
      <c r="AV651" s="224">
        <f>IFERROR(INDEX(※編集不可※選択項目!$S$3:$S$51,MATCH(BQ651,※編集不可※選択項目!$T$3:$T$51,0)),0)</f>
        <v>0</v>
      </c>
      <c r="AW651" s="224" t="str">
        <f t="shared" si="238"/>
        <v/>
      </c>
      <c r="AX651" s="224" t="str">
        <f>IF(BR651=※編集不可※選択項目!$L$3,VLOOKUP('新規登録用（本体）'!U651,※編集不可※選択項目!$P$2:$S$13,4,TRUE),AY651)</f>
        <v/>
      </c>
      <c r="AY651" s="224" t="str">
        <f>IF(BR651=※編集不可※選択項目!$L$15,VLOOKUP('新規登録用（本体）'!U651,※編集不可※選択項目!$P$14:$S$25,4,TRUE),AZ651)</f>
        <v/>
      </c>
      <c r="AZ651" s="224" t="str">
        <f>IF(BR651=※編集不可※選択項目!$L$27,VLOOKUP('新規登録用（本体）'!U651,※編集不可※選択項目!$P$26:$S$41,4,TRUE),BA651)</f>
        <v/>
      </c>
      <c r="BA651" s="224" t="str">
        <f>IF(BR651=※編集不可※選択項目!$L$43,VLOOKUP('新規登録用（本体）'!U651,※編集不可※選択項目!$P$42:$S$46,4,TRUE),BB651)</f>
        <v/>
      </c>
      <c r="BB651" s="224" t="str">
        <f>IF(BR651=※編集不可※選択項目!$L$48,VLOOKUP('新規登録用（本体）'!U651,※編集不可※選択項目!$P$47:$S$51,4,TRUE),"")</f>
        <v/>
      </c>
      <c r="BC651" s="225">
        <f>IFERROR(VLOOKUP(Y651&amp;G651&amp;H651,※編集不可※選択項目!X:Y,2,FALSE),0)</f>
        <v>0</v>
      </c>
      <c r="BD651" s="225">
        <f t="shared" si="232"/>
        <v>0</v>
      </c>
      <c r="BE651" s="225"/>
      <c r="BF651" s="225"/>
      <c r="BG651" s="225"/>
      <c r="BH651" s="225" t="str">
        <f t="shared" si="239"/>
        <v/>
      </c>
      <c r="BI651" s="226">
        <f t="shared" si="240"/>
        <v>0</v>
      </c>
      <c r="BJ651" s="226">
        <f t="shared" si="241"/>
        <v>0</v>
      </c>
      <c r="BK651" s="262">
        <f t="shared" si="235"/>
        <v>0</v>
      </c>
      <c r="BL651" s="226">
        <f t="shared" si="224"/>
        <v>0</v>
      </c>
      <c r="BM651" s="226" t="str">
        <f t="shared" si="242"/>
        <v/>
      </c>
      <c r="BN651" s="227">
        <f t="shared" si="243"/>
        <v>0</v>
      </c>
      <c r="BO651" s="227">
        <f t="shared" si="225"/>
        <v>0</v>
      </c>
      <c r="BP651" s="208" t="str">
        <f t="shared" si="226"/>
        <v>＜従来枠＞0 ＜トップ性能枠＞0</v>
      </c>
      <c r="BQ651" s="208" t="str">
        <f>'新規登録用（本体）'!G651&amp;'新規登録用（本体）'!H651&amp;'新規登録用（本体）'!I651</f>
        <v/>
      </c>
      <c r="BR651" s="126" t="str">
        <f t="shared" si="244"/>
        <v/>
      </c>
      <c r="BS651" s="208" t="str">
        <f t="shared" si="245"/>
        <v/>
      </c>
      <c r="BT651" s="227">
        <f t="shared" si="233"/>
        <v>0</v>
      </c>
    </row>
    <row r="652" spans="1:72" s="208" customFormat="1" ht="25.35" customHeight="1" x14ac:dyDescent="0.2">
      <c r="A652" s="210">
        <f t="shared" si="227"/>
        <v>641</v>
      </c>
      <c r="B652" s="171" t="str">
        <f t="shared" si="246"/>
        <v/>
      </c>
      <c r="C652" s="44"/>
      <c r="D652" s="17" t="str">
        <f t="shared" si="228"/>
        <v/>
      </c>
      <c r="E652" s="17" t="str">
        <f t="shared" si="229"/>
        <v/>
      </c>
      <c r="F652" s="97"/>
      <c r="G652" s="16"/>
      <c r="H652" s="15"/>
      <c r="I652" s="17" t="str">
        <f>IF(OR(G652="",H652="",U652=""),"",IFERROR(VLOOKUP(G652&amp;H652&amp;U652,※編集不可※選択項目!$M$3:$R$51,5,FALSE),"該当なし"))</f>
        <v/>
      </c>
      <c r="J652" s="97"/>
      <c r="K652" s="15"/>
      <c r="L652" s="248"/>
      <c r="M652" s="15"/>
      <c r="N652" s="97"/>
      <c r="O652" s="97"/>
      <c r="P652" s="97"/>
      <c r="Q652" s="97"/>
      <c r="R652" s="97"/>
      <c r="S652" s="18" t="str">
        <f t="shared" si="236"/>
        <v/>
      </c>
      <c r="T652" s="15"/>
      <c r="U652" s="15"/>
      <c r="V652" s="15"/>
      <c r="W652" s="15"/>
      <c r="X652" s="15"/>
      <c r="Y652" s="15"/>
      <c r="Z652" s="16"/>
      <c r="AA652" s="16"/>
      <c r="AB652" s="101" t="str">
        <f>IF($C652&lt;&gt;"",※編集不可※選択項目!$J$2,"")</f>
        <v/>
      </c>
      <c r="AC652" s="23"/>
      <c r="AD652" s="97"/>
      <c r="AE652" s="99"/>
      <c r="AF652" s="201" t="str">
        <f t="shared" si="234"/>
        <v>-</v>
      </c>
      <c r="AG652" s="219"/>
      <c r="AH652" s="220"/>
      <c r="AI652" s="121" t="str">
        <f t="shared" si="230"/>
        <v/>
      </c>
      <c r="AJ652" s="221"/>
      <c r="AK652" s="222"/>
      <c r="AL652" s="223"/>
      <c r="AM652" s="224">
        <f>IFERROR(INDEX(※編集不可※選択項目!$R$3:$R$51,MATCH(BQ652,※編集不可※選択項目!$T$3:$T$51,0)),0)</f>
        <v>0</v>
      </c>
      <c r="AN652" s="224" t="str">
        <f t="shared" si="237"/>
        <v/>
      </c>
      <c r="AO652" s="224" t="str">
        <f>IF(BR652=※編集不可※選択項目!$L$3,VLOOKUP('新規登録用（本体）'!U652,※編集不可※選択項目!$P$2:$R$13,3,TRUE),AP652)</f>
        <v/>
      </c>
      <c r="AP652" s="224" t="str">
        <f>IF(BR652=※編集不可※選択項目!$L$15,VLOOKUP('新規登録用（本体）'!U652,※編集不可※選択項目!$P$14:$R$25,3,TRUE),AQ652)</f>
        <v/>
      </c>
      <c r="AQ652" s="224" t="str">
        <f>IF(BR652=※編集不可※選択項目!$L$27,VLOOKUP('新規登録用（本体）'!U652,※編集不可※選択項目!$P$26:$R$41,3,TRUE),AR652)</f>
        <v/>
      </c>
      <c r="AR652" s="224" t="str">
        <f>IF(BR652=※編集不可※選択項目!$L$43,VLOOKUP('新規登録用（本体）'!U652,※編集不可※選択項目!$P$42:$R$46,3,TRUE),AS652)</f>
        <v/>
      </c>
      <c r="AS652" s="224" t="str">
        <f>IF(BR652=※編集不可※選択項目!$L$48,VLOOKUP('新規登録用（本体）'!U652,※編集不可※選択項目!$P$47:$R$51,3,TRUE),"")</f>
        <v/>
      </c>
      <c r="AT652" s="225">
        <f>IFERROR(VLOOKUP(Y652&amp;G652&amp;H652,※編集不可※選択項目!X:Y,2,FALSE),0)</f>
        <v>0</v>
      </c>
      <c r="AU652" s="224">
        <f t="shared" si="231"/>
        <v>0</v>
      </c>
      <c r="AV652" s="224">
        <f>IFERROR(INDEX(※編集不可※選択項目!$S$3:$S$51,MATCH(BQ652,※編集不可※選択項目!$T$3:$T$51,0)),0)</f>
        <v>0</v>
      </c>
      <c r="AW652" s="224" t="str">
        <f t="shared" si="238"/>
        <v/>
      </c>
      <c r="AX652" s="224" t="str">
        <f>IF(BR652=※編集不可※選択項目!$L$3,VLOOKUP('新規登録用（本体）'!U652,※編集不可※選択項目!$P$2:$S$13,4,TRUE),AY652)</f>
        <v/>
      </c>
      <c r="AY652" s="224" t="str">
        <f>IF(BR652=※編集不可※選択項目!$L$15,VLOOKUP('新規登録用（本体）'!U652,※編集不可※選択項目!$P$14:$S$25,4,TRUE),AZ652)</f>
        <v/>
      </c>
      <c r="AZ652" s="224" t="str">
        <f>IF(BR652=※編集不可※選択項目!$L$27,VLOOKUP('新規登録用（本体）'!U652,※編集不可※選択項目!$P$26:$S$41,4,TRUE),BA652)</f>
        <v/>
      </c>
      <c r="BA652" s="224" t="str">
        <f>IF(BR652=※編集不可※選択項目!$L$43,VLOOKUP('新規登録用（本体）'!U652,※編集不可※選択項目!$P$42:$S$46,4,TRUE),BB652)</f>
        <v/>
      </c>
      <c r="BB652" s="224" t="str">
        <f>IF(BR652=※編集不可※選択項目!$L$48,VLOOKUP('新規登録用（本体）'!U652,※編集不可※選択項目!$P$47:$S$51,4,TRUE),"")</f>
        <v/>
      </c>
      <c r="BC652" s="225">
        <f>IFERROR(VLOOKUP(Y652&amp;G652&amp;H652,※編集不可※選択項目!X:Y,2,FALSE),0)</f>
        <v>0</v>
      </c>
      <c r="BD652" s="225">
        <f t="shared" si="232"/>
        <v>0</v>
      </c>
      <c r="BE652" s="225"/>
      <c r="BF652" s="225"/>
      <c r="BG652" s="225"/>
      <c r="BH652" s="225" t="str">
        <f t="shared" si="239"/>
        <v/>
      </c>
      <c r="BI652" s="226">
        <f t="shared" si="240"/>
        <v>0</v>
      </c>
      <c r="BJ652" s="226">
        <f t="shared" si="241"/>
        <v>0</v>
      </c>
      <c r="BK652" s="262">
        <f t="shared" si="235"/>
        <v>0</v>
      </c>
      <c r="BL652" s="226">
        <f t="shared" ref="BL652:BL715" si="247">IF(AND($J652&lt;&gt;"",COUNTIF($J652,"*■*")&gt;0,$AD652=""),1,0)</f>
        <v>0</v>
      </c>
      <c r="BM652" s="226" t="str">
        <f t="shared" si="242"/>
        <v/>
      </c>
      <c r="BN652" s="227">
        <f t="shared" si="243"/>
        <v>0</v>
      </c>
      <c r="BO652" s="227">
        <f t="shared" ref="BO652:BO715" si="248">IF(AND($T652&lt;&gt;"",$T652&lt;$AU652),1,0)</f>
        <v>0</v>
      </c>
      <c r="BP652" s="208" t="str">
        <f t="shared" ref="BP652:BP715" si="249">"＜従来枠＞"&amp;AU652&amp;" "&amp;"＜トップ性能枠＞"&amp;BD652</f>
        <v>＜従来枠＞0 ＜トップ性能枠＞0</v>
      </c>
      <c r="BQ652" s="208" t="str">
        <f>'新規登録用（本体）'!G652&amp;'新規登録用（本体）'!H652&amp;'新規登録用（本体）'!I652</f>
        <v/>
      </c>
      <c r="BR652" s="126" t="str">
        <f t="shared" si="244"/>
        <v/>
      </c>
      <c r="BS652" s="208" t="str">
        <f t="shared" si="245"/>
        <v/>
      </c>
      <c r="BT652" s="227">
        <f t="shared" si="233"/>
        <v>0</v>
      </c>
    </row>
    <row r="653" spans="1:72" s="208" customFormat="1" ht="25.35" customHeight="1" x14ac:dyDescent="0.2">
      <c r="A653" s="210">
        <f t="shared" ref="A653:A716" si="250">ROW()-11</f>
        <v>642</v>
      </c>
      <c r="B653" s="171" t="str">
        <f t="shared" si="246"/>
        <v/>
      </c>
      <c r="C653" s="44"/>
      <c r="D653" s="17" t="str">
        <f t="shared" ref="D653:D716" si="251">IF($C$2="","",IF($B653&lt;&gt;"",$C$2,""))</f>
        <v/>
      </c>
      <c r="E653" s="17" t="str">
        <f t="shared" ref="E653:E716" si="252">IF($F$2="","",IF($B653&lt;&gt;"",$F$2,""))</f>
        <v/>
      </c>
      <c r="F653" s="97"/>
      <c r="G653" s="16"/>
      <c r="H653" s="15"/>
      <c r="I653" s="17" t="str">
        <f>IF(OR(G653="",H653="",U653=""),"",IFERROR(VLOOKUP(G653&amp;H653&amp;U653,※編集不可※選択項目!$M$3:$R$51,5,FALSE),"該当なし"))</f>
        <v/>
      </c>
      <c r="J653" s="97"/>
      <c r="K653" s="15"/>
      <c r="L653" s="248"/>
      <c r="M653" s="15"/>
      <c r="N653" s="97"/>
      <c r="O653" s="97"/>
      <c r="P653" s="97"/>
      <c r="Q653" s="97"/>
      <c r="R653" s="97"/>
      <c r="S653" s="18" t="str">
        <f t="shared" si="236"/>
        <v/>
      </c>
      <c r="T653" s="15"/>
      <c r="U653" s="15"/>
      <c r="V653" s="15"/>
      <c r="W653" s="15"/>
      <c r="X653" s="15"/>
      <c r="Y653" s="15"/>
      <c r="Z653" s="16"/>
      <c r="AA653" s="16"/>
      <c r="AB653" s="101" t="str">
        <f>IF($C653&lt;&gt;"",※編集不可※選択項目!$J$2,"")</f>
        <v/>
      </c>
      <c r="AC653" s="23"/>
      <c r="AD653" s="97"/>
      <c r="AE653" s="99"/>
      <c r="AF653" s="201" t="str">
        <f t="shared" si="234"/>
        <v>-</v>
      </c>
      <c r="AG653" s="219"/>
      <c r="AH653" s="220"/>
      <c r="AI653" s="121" t="str">
        <f t="shared" ref="AI653:AI716" si="253">IF($F$2="","",IF(AND($B653&lt;&gt;"",$C$3="あり"),1,""))</f>
        <v/>
      </c>
      <c r="AJ653" s="221"/>
      <c r="AK653" s="222"/>
      <c r="AL653" s="223"/>
      <c r="AM653" s="224">
        <f>IFERROR(INDEX(※編集不可※選択項目!$R$3:$R$51,MATCH(BQ653,※編集不可※選択項目!$T$3:$T$51,0)),0)</f>
        <v>0</v>
      </c>
      <c r="AN653" s="224" t="str">
        <f t="shared" si="237"/>
        <v/>
      </c>
      <c r="AO653" s="224" t="str">
        <f>IF(BR653=※編集不可※選択項目!$L$3,VLOOKUP('新規登録用（本体）'!U653,※編集不可※選択項目!$P$2:$R$13,3,TRUE),AP653)</f>
        <v/>
      </c>
      <c r="AP653" s="224" t="str">
        <f>IF(BR653=※編集不可※選択項目!$L$15,VLOOKUP('新規登録用（本体）'!U653,※編集不可※選択項目!$P$14:$R$25,3,TRUE),AQ653)</f>
        <v/>
      </c>
      <c r="AQ653" s="224" t="str">
        <f>IF(BR653=※編集不可※選択項目!$L$27,VLOOKUP('新規登録用（本体）'!U653,※編集不可※選択項目!$P$26:$R$41,3,TRUE),AR653)</f>
        <v/>
      </c>
      <c r="AR653" s="224" t="str">
        <f>IF(BR653=※編集不可※選択項目!$L$43,VLOOKUP('新規登録用（本体）'!U653,※編集不可※選択項目!$P$42:$R$46,3,TRUE),AS653)</f>
        <v/>
      </c>
      <c r="AS653" s="224" t="str">
        <f>IF(BR653=※編集不可※選択項目!$L$48,VLOOKUP('新規登録用（本体）'!U653,※編集不可※選択項目!$P$47:$R$51,3,TRUE),"")</f>
        <v/>
      </c>
      <c r="AT653" s="225">
        <f>IFERROR(VLOOKUP(Y653&amp;G653&amp;H653,※編集不可※選択項目!X:Y,2,FALSE),0)</f>
        <v>0</v>
      </c>
      <c r="AU653" s="224">
        <f t="shared" ref="AU653:AU716" si="254">IFERROR(IF(I653="該当なし",_xlfn.IFNA(ROUNDDOWN(AN653*AT653,1),""),_xlfn.IFNA(ROUNDDOWN(AM653*AT653,1),"")),"")</f>
        <v>0</v>
      </c>
      <c r="AV653" s="224">
        <f>IFERROR(INDEX(※編集不可※選択項目!$S$3:$S$51,MATCH(BQ653,※編集不可※選択項目!$T$3:$T$51,0)),0)</f>
        <v>0</v>
      </c>
      <c r="AW653" s="224" t="str">
        <f t="shared" si="238"/>
        <v/>
      </c>
      <c r="AX653" s="224" t="str">
        <f>IF(BR653=※編集不可※選択項目!$L$3,VLOOKUP('新規登録用（本体）'!U653,※編集不可※選択項目!$P$2:$S$13,4,TRUE),AY653)</f>
        <v/>
      </c>
      <c r="AY653" s="224" t="str">
        <f>IF(BR653=※編集不可※選択項目!$L$15,VLOOKUP('新規登録用（本体）'!U653,※編集不可※選択項目!$P$14:$S$25,4,TRUE),AZ653)</f>
        <v/>
      </c>
      <c r="AZ653" s="224" t="str">
        <f>IF(BR653=※編集不可※選択項目!$L$27,VLOOKUP('新規登録用（本体）'!U653,※編集不可※選択項目!$P$26:$S$41,4,TRUE),BA653)</f>
        <v/>
      </c>
      <c r="BA653" s="224" t="str">
        <f>IF(BR653=※編集不可※選択項目!$L$43,VLOOKUP('新規登録用（本体）'!U653,※編集不可※選択項目!$P$42:$S$46,4,TRUE),BB653)</f>
        <v/>
      </c>
      <c r="BB653" s="224" t="str">
        <f>IF(BR653=※編集不可※選択項目!$L$48,VLOOKUP('新規登録用（本体）'!U653,※編集不可※選択項目!$P$47:$S$51,4,TRUE),"")</f>
        <v/>
      </c>
      <c r="BC653" s="225">
        <f>IFERROR(VLOOKUP(Y653&amp;G653&amp;H653,※編集不可※選択項目!X:Y,2,FALSE),0)</f>
        <v>0</v>
      </c>
      <c r="BD653" s="225">
        <f t="shared" ref="BD653:BD716" si="255">IFERROR(IF(I653="該当なし",_xlfn.IFNA(ROUNDDOWN(AW653*BC653,1),""),_xlfn.IFNA(ROUNDDOWN(AV653*BC653,1),"")), "")</f>
        <v>0</v>
      </c>
      <c r="BE653" s="225"/>
      <c r="BF653" s="225"/>
      <c r="BG653" s="225"/>
      <c r="BH653" s="225" t="str">
        <f t="shared" si="239"/>
        <v/>
      </c>
      <c r="BI653" s="226">
        <f t="shared" si="240"/>
        <v>0</v>
      </c>
      <c r="BJ653" s="226">
        <f t="shared" si="241"/>
        <v>0</v>
      </c>
      <c r="BK653" s="262">
        <f t="shared" si="235"/>
        <v>0</v>
      </c>
      <c r="BL653" s="226">
        <f t="shared" si="247"/>
        <v>0</v>
      </c>
      <c r="BM653" s="226" t="str">
        <f t="shared" si="242"/>
        <v/>
      </c>
      <c r="BN653" s="227">
        <f t="shared" si="243"/>
        <v>0</v>
      </c>
      <c r="BO653" s="227">
        <f t="shared" si="248"/>
        <v>0</v>
      </c>
      <c r="BP653" s="208" t="str">
        <f t="shared" si="249"/>
        <v>＜従来枠＞0 ＜トップ性能枠＞0</v>
      </c>
      <c r="BQ653" s="208" t="str">
        <f>'新規登録用（本体）'!G653&amp;'新規登録用（本体）'!H653&amp;'新規登録用（本体）'!I653</f>
        <v/>
      </c>
      <c r="BR653" s="126" t="str">
        <f t="shared" si="244"/>
        <v/>
      </c>
      <c r="BS653" s="208" t="str">
        <f t="shared" si="245"/>
        <v/>
      </c>
      <c r="BT653" s="227">
        <f t="shared" ref="BT653:BT716" si="256">IF(BS653="",0,COUNTIF($BS$12:$BS$1011,BS653))</f>
        <v>0</v>
      </c>
    </row>
    <row r="654" spans="1:72" s="208" customFormat="1" ht="25.35" customHeight="1" x14ac:dyDescent="0.2">
      <c r="A654" s="210">
        <f t="shared" si="250"/>
        <v>643</v>
      </c>
      <c r="B654" s="171" t="str">
        <f t="shared" si="246"/>
        <v/>
      </c>
      <c r="C654" s="44"/>
      <c r="D654" s="17" t="str">
        <f t="shared" si="251"/>
        <v/>
      </c>
      <c r="E654" s="17" t="str">
        <f t="shared" si="252"/>
        <v/>
      </c>
      <c r="F654" s="97"/>
      <c r="G654" s="16"/>
      <c r="H654" s="15"/>
      <c r="I654" s="17" t="str">
        <f>IF(OR(G654="",H654="",U654=""),"",IFERROR(VLOOKUP(G654&amp;H654&amp;U654,※編集不可※選択項目!$M$3:$R$51,5,FALSE),"該当なし"))</f>
        <v/>
      </c>
      <c r="J654" s="97"/>
      <c r="K654" s="15"/>
      <c r="L654" s="248"/>
      <c r="M654" s="15"/>
      <c r="N654" s="97"/>
      <c r="O654" s="97"/>
      <c r="P654" s="97"/>
      <c r="Q654" s="97"/>
      <c r="R654" s="97"/>
      <c r="S654" s="18" t="str">
        <f t="shared" si="236"/>
        <v/>
      </c>
      <c r="T654" s="15"/>
      <c r="U654" s="15"/>
      <c r="V654" s="15"/>
      <c r="W654" s="15"/>
      <c r="X654" s="15"/>
      <c r="Y654" s="15"/>
      <c r="Z654" s="16"/>
      <c r="AA654" s="16"/>
      <c r="AB654" s="101" t="str">
        <f>IF($C654&lt;&gt;"",※編集不可※選択項目!$J$2,"")</f>
        <v/>
      </c>
      <c r="AC654" s="23"/>
      <c r="AD654" s="97"/>
      <c r="AE654" s="99"/>
      <c r="AF654" s="201" t="str">
        <f t="shared" ref="AF654:AF717" si="257">IF($C$3&lt;&gt;"あり", "-", IF(AND(Z654="可", OR(M654&lt;&gt;"連結", T654&gt;=BD654)), "トップ性能枠対象", "-"))</f>
        <v>-</v>
      </c>
      <c r="AG654" s="219"/>
      <c r="AH654" s="220"/>
      <c r="AI654" s="121" t="str">
        <f t="shared" si="253"/>
        <v/>
      </c>
      <c r="AJ654" s="221"/>
      <c r="AK654" s="222"/>
      <c r="AL654" s="223"/>
      <c r="AM654" s="224">
        <f>IFERROR(INDEX(※編集不可※選択項目!$R$3:$R$51,MATCH(BQ654,※編集不可※選択項目!$T$3:$T$51,0)),0)</f>
        <v>0</v>
      </c>
      <c r="AN654" s="224" t="str">
        <f t="shared" si="237"/>
        <v/>
      </c>
      <c r="AO654" s="224" t="str">
        <f>IF(BR654=※編集不可※選択項目!$L$3,VLOOKUP('新規登録用（本体）'!U654,※編集不可※選択項目!$P$2:$R$13,3,TRUE),AP654)</f>
        <v/>
      </c>
      <c r="AP654" s="224" t="str">
        <f>IF(BR654=※編集不可※選択項目!$L$15,VLOOKUP('新規登録用（本体）'!U654,※編集不可※選択項目!$P$14:$R$25,3,TRUE),AQ654)</f>
        <v/>
      </c>
      <c r="AQ654" s="224" t="str">
        <f>IF(BR654=※編集不可※選択項目!$L$27,VLOOKUP('新規登録用（本体）'!U654,※編集不可※選択項目!$P$26:$R$41,3,TRUE),AR654)</f>
        <v/>
      </c>
      <c r="AR654" s="224" t="str">
        <f>IF(BR654=※編集不可※選択項目!$L$43,VLOOKUP('新規登録用（本体）'!U654,※編集不可※選択項目!$P$42:$R$46,3,TRUE),AS654)</f>
        <v/>
      </c>
      <c r="AS654" s="224" t="str">
        <f>IF(BR654=※編集不可※選択項目!$L$48,VLOOKUP('新規登録用（本体）'!U654,※編集不可※選択項目!$P$47:$R$51,3,TRUE),"")</f>
        <v/>
      </c>
      <c r="AT654" s="225">
        <f>IFERROR(VLOOKUP(Y654&amp;G654&amp;H654,※編集不可※選択項目!X:Y,2,FALSE),0)</f>
        <v>0</v>
      </c>
      <c r="AU654" s="224">
        <f t="shared" si="254"/>
        <v>0</v>
      </c>
      <c r="AV654" s="224">
        <f>IFERROR(INDEX(※編集不可※選択項目!$S$3:$S$51,MATCH(BQ654,※編集不可※選択項目!$T$3:$T$51,0)),0)</f>
        <v>0</v>
      </c>
      <c r="AW654" s="224" t="str">
        <f t="shared" si="238"/>
        <v/>
      </c>
      <c r="AX654" s="224" t="str">
        <f>IF(BR654=※編集不可※選択項目!$L$3,VLOOKUP('新規登録用（本体）'!U654,※編集不可※選択項目!$P$2:$S$13,4,TRUE),AY654)</f>
        <v/>
      </c>
      <c r="AY654" s="224" t="str">
        <f>IF(BR654=※編集不可※選択項目!$L$15,VLOOKUP('新規登録用（本体）'!U654,※編集不可※選択項目!$P$14:$S$25,4,TRUE),AZ654)</f>
        <v/>
      </c>
      <c r="AZ654" s="224" t="str">
        <f>IF(BR654=※編集不可※選択項目!$L$27,VLOOKUP('新規登録用（本体）'!U654,※編集不可※選択項目!$P$26:$S$41,4,TRUE),BA654)</f>
        <v/>
      </c>
      <c r="BA654" s="224" t="str">
        <f>IF(BR654=※編集不可※選択項目!$L$43,VLOOKUP('新規登録用（本体）'!U654,※編集不可※選択項目!$P$42:$S$46,4,TRUE),BB654)</f>
        <v/>
      </c>
      <c r="BB654" s="224" t="str">
        <f>IF(BR654=※編集不可※選択項目!$L$48,VLOOKUP('新規登録用（本体）'!U654,※編集不可※選択項目!$P$47:$S$51,4,TRUE),"")</f>
        <v/>
      </c>
      <c r="BC654" s="225">
        <f>IFERROR(VLOOKUP(Y654&amp;G654&amp;H654,※編集不可※選択項目!X:Y,2,FALSE),0)</f>
        <v>0</v>
      </c>
      <c r="BD654" s="225">
        <f t="shared" si="255"/>
        <v>0</v>
      </c>
      <c r="BE654" s="225"/>
      <c r="BF654" s="225"/>
      <c r="BG654" s="225"/>
      <c r="BH654" s="225" t="str">
        <f t="shared" si="239"/>
        <v/>
      </c>
      <c r="BI654" s="226">
        <f t="shared" si="240"/>
        <v>0</v>
      </c>
      <c r="BJ654" s="226">
        <f t="shared" si="241"/>
        <v>0</v>
      </c>
      <c r="BK654" s="262">
        <f t="shared" ref="BK654:BK717" si="258">IF(AND($C654&lt;&gt;"",$C$3="あり",OR(M654="連結",T654&gt;=BD654),Z654=""),1,0)</f>
        <v>0</v>
      </c>
      <c r="BL654" s="226">
        <f t="shared" si="247"/>
        <v>0</v>
      </c>
      <c r="BM654" s="226" t="str">
        <f t="shared" si="242"/>
        <v/>
      </c>
      <c r="BN654" s="227">
        <f t="shared" si="243"/>
        <v>0</v>
      </c>
      <c r="BO654" s="227">
        <f t="shared" si="248"/>
        <v>0</v>
      </c>
      <c r="BP654" s="208" t="str">
        <f t="shared" si="249"/>
        <v>＜従来枠＞0 ＜トップ性能枠＞0</v>
      </c>
      <c r="BQ654" s="208" t="str">
        <f>'新規登録用（本体）'!G654&amp;'新規登録用（本体）'!H654&amp;'新規登録用（本体）'!I654</f>
        <v/>
      </c>
      <c r="BR654" s="126" t="str">
        <f t="shared" si="244"/>
        <v/>
      </c>
      <c r="BS654" s="208" t="str">
        <f t="shared" si="245"/>
        <v/>
      </c>
      <c r="BT654" s="227">
        <f t="shared" si="256"/>
        <v>0</v>
      </c>
    </row>
    <row r="655" spans="1:72" s="208" customFormat="1" ht="25.35" customHeight="1" x14ac:dyDescent="0.2">
      <c r="A655" s="210">
        <f t="shared" si="250"/>
        <v>644</v>
      </c>
      <c r="B655" s="171" t="str">
        <f t="shared" si="246"/>
        <v/>
      </c>
      <c r="C655" s="44"/>
      <c r="D655" s="17" t="str">
        <f t="shared" si="251"/>
        <v/>
      </c>
      <c r="E655" s="17" t="str">
        <f t="shared" si="252"/>
        <v/>
      </c>
      <c r="F655" s="97"/>
      <c r="G655" s="16"/>
      <c r="H655" s="15"/>
      <c r="I655" s="17" t="str">
        <f>IF(OR(G655="",H655="",U655=""),"",IFERROR(VLOOKUP(G655&amp;H655&amp;U655,※編集不可※選択項目!$M$3:$R$51,5,FALSE),"該当なし"))</f>
        <v/>
      </c>
      <c r="J655" s="97"/>
      <c r="K655" s="15"/>
      <c r="L655" s="248"/>
      <c r="M655" s="15"/>
      <c r="N655" s="97"/>
      <c r="O655" s="97"/>
      <c r="P655" s="97"/>
      <c r="Q655" s="97"/>
      <c r="R655" s="97"/>
      <c r="S655" s="18" t="str">
        <f t="shared" si="236"/>
        <v/>
      </c>
      <c r="T655" s="15"/>
      <c r="U655" s="15"/>
      <c r="V655" s="15"/>
      <c r="W655" s="15"/>
      <c r="X655" s="15"/>
      <c r="Y655" s="15"/>
      <c r="Z655" s="16"/>
      <c r="AA655" s="16"/>
      <c r="AB655" s="101" t="str">
        <f>IF($C655&lt;&gt;"",※編集不可※選択項目!$J$2,"")</f>
        <v/>
      </c>
      <c r="AC655" s="23"/>
      <c r="AD655" s="97"/>
      <c r="AE655" s="99"/>
      <c r="AF655" s="201" t="str">
        <f t="shared" si="257"/>
        <v>-</v>
      </c>
      <c r="AG655" s="219"/>
      <c r="AH655" s="220"/>
      <c r="AI655" s="121" t="str">
        <f t="shared" si="253"/>
        <v/>
      </c>
      <c r="AJ655" s="221"/>
      <c r="AK655" s="222"/>
      <c r="AL655" s="223"/>
      <c r="AM655" s="224">
        <f>IFERROR(INDEX(※編集不可※選択項目!$R$3:$R$51,MATCH(BQ655,※編集不可※選択項目!$T$3:$T$51,0)),0)</f>
        <v>0</v>
      </c>
      <c r="AN655" s="224" t="str">
        <f t="shared" si="237"/>
        <v/>
      </c>
      <c r="AO655" s="224" t="str">
        <f>IF(BR655=※編集不可※選択項目!$L$3,VLOOKUP('新規登録用（本体）'!U655,※編集不可※選択項目!$P$2:$R$13,3,TRUE),AP655)</f>
        <v/>
      </c>
      <c r="AP655" s="224" t="str">
        <f>IF(BR655=※編集不可※選択項目!$L$15,VLOOKUP('新規登録用（本体）'!U655,※編集不可※選択項目!$P$14:$R$25,3,TRUE),AQ655)</f>
        <v/>
      </c>
      <c r="AQ655" s="224" t="str">
        <f>IF(BR655=※編集不可※選択項目!$L$27,VLOOKUP('新規登録用（本体）'!U655,※編集不可※選択項目!$P$26:$R$41,3,TRUE),AR655)</f>
        <v/>
      </c>
      <c r="AR655" s="224" t="str">
        <f>IF(BR655=※編集不可※選択項目!$L$43,VLOOKUP('新規登録用（本体）'!U655,※編集不可※選択項目!$P$42:$R$46,3,TRUE),AS655)</f>
        <v/>
      </c>
      <c r="AS655" s="224" t="str">
        <f>IF(BR655=※編集不可※選択項目!$L$48,VLOOKUP('新規登録用（本体）'!U655,※編集不可※選択項目!$P$47:$R$51,3,TRUE),"")</f>
        <v/>
      </c>
      <c r="AT655" s="225">
        <f>IFERROR(VLOOKUP(Y655&amp;G655&amp;H655,※編集不可※選択項目!X:Y,2,FALSE),0)</f>
        <v>0</v>
      </c>
      <c r="AU655" s="224">
        <f t="shared" si="254"/>
        <v>0</v>
      </c>
      <c r="AV655" s="224">
        <f>IFERROR(INDEX(※編集不可※選択項目!$S$3:$S$51,MATCH(BQ655,※編集不可※選択項目!$T$3:$T$51,0)),0)</f>
        <v>0</v>
      </c>
      <c r="AW655" s="224" t="str">
        <f t="shared" si="238"/>
        <v/>
      </c>
      <c r="AX655" s="224" t="str">
        <f>IF(BR655=※編集不可※選択項目!$L$3,VLOOKUP('新規登録用（本体）'!U655,※編集不可※選択項目!$P$2:$S$13,4,TRUE),AY655)</f>
        <v/>
      </c>
      <c r="AY655" s="224" t="str">
        <f>IF(BR655=※編集不可※選択項目!$L$15,VLOOKUP('新規登録用（本体）'!U655,※編集不可※選択項目!$P$14:$S$25,4,TRUE),AZ655)</f>
        <v/>
      </c>
      <c r="AZ655" s="224" t="str">
        <f>IF(BR655=※編集不可※選択項目!$L$27,VLOOKUP('新規登録用（本体）'!U655,※編集不可※選択項目!$P$26:$S$41,4,TRUE),BA655)</f>
        <v/>
      </c>
      <c r="BA655" s="224" t="str">
        <f>IF(BR655=※編集不可※選択項目!$L$43,VLOOKUP('新規登録用（本体）'!U655,※編集不可※選択項目!$P$42:$S$46,4,TRUE),BB655)</f>
        <v/>
      </c>
      <c r="BB655" s="224" t="str">
        <f>IF(BR655=※編集不可※選択項目!$L$48,VLOOKUP('新規登録用（本体）'!U655,※編集不可※選択項目!$P$47:$S$51,4,TRUE),"")</f>
        <v/>
      </c>
      <c r="BC655" s="225">
        <f>IFERROR(VLOOKUP(Y655&amp;G655&amp;H655,※編集不可※選択項目!X:Y,2,FALSE),0)</f>
        <v>0</v>
      </c>
      <c r="BD655" s="225">
        <f t="shared" si="255"/>
        <v>0</v>
      </c>
      <c r="BE655" s="225"/>
      <c r="BF655" s="225"/>
      <c r="BG655" s="225"/>
      <c r="BH655" s="225" t="str">
        <f t="shared" si="239"/>
        <v/>
      </c>
      <c r="BI655" s="226">
        <f t="shared" si="240"/>
        <v>0</v>
      </c>
      <c r="BJ655" s="226">
        <f t="shared" si="241"/>
        <v>0</v>
      </c>
      <c r="BK655" s="262">
        <f t="shared" si="258"/>
        <v>0</v>
      </c>
      <c r="BL655" s="226">
        <f t="shared" si="247"/>
        <v>0</v>
      </c>
      <c r="BM655" s="226" t="str">
        <f t="shared" si="242"/>
        <v/>
      </c>
      <c r="BN655" s="227">
        <f t="shared" si="243"/>
        <v>0</v>
      </c>
      <c r="BO655" s="227">
        <f t="shared" si="248"/>
        <v>0</v>
      </c>
      <c r="BP655" s="208" t="str">
        <f t="shared" si="249"/>
        <v>＜従来枠＞0 ＜トップ性能枠＞0</v>
      </c>
      <c r="BQ655" s="208" t="str">
        <f>'新規登録用（本体）'!G655&amp;'新規登録用（本体）'!H655&amp;'新規登録用（本体）'!I655</f>
        <v/>
      </c>
      <c r="BR655" s="126" t="str">
        <f t="shared" si="244"/>
        <v/>
      </c>
      <c r="BS655" s="208" t="str">
        <f t="shared" si="245"/>
        <v/>
      </c>
      <c r="BT655" s="227">
        <f t="shared" si="256"/>
        <v>0</v>
      </c>
    </row>
    <row r="656" spans="1:72" s="208" customFormat="1" ht="25.35" customHeight="1" x14ac:dyDescent="0.2">
      <c r="A656" s="210">
        <f t="shared" si="250"/>
        <v>645</v>
      </c>
      <c r="B656" s="171" t="str">
        <f t="shared" si="246"/>
        <v/>
      </c>
      <c r="C656" s="44"/>
      <c r="D656" s="17" t="str">
        <f t="shared" si="251"/>
        <v/>
      </c>
      <c r="E656" s="17" t="str">
        <f t="shared" si="252"/>
        <v/>
      </c>
      <c r="F656" s="97"/>
      <c r="G656" s="16"/>
      <c r="H656" s="15"/>
      <c r="I656" s="17" t="str">
        <f>IF(OR(G656="",H656="",U656=""),"",IFERROR(VLOOKUP(G656&amp;H656&amp;U656,※編集不可※選択項目!$M$3:$R$51,5,FALSE),"該当なし"))</f>
        <v/>
      </c>
      <c r="J656" s="97"/>
      <c r="K656" s="15"/>
      <c r="L656" s="248"/>
      <c r="M656" s="15"/>
      <c r="N656" s="97"/>
      <c r="O656" s="97"/>
      <c r="P656" s="97"/>
      <c r="Q656" s="97"/>
      <c r="R656" s="97"/>
      <c r="S656" s="18" t="str">
        <f t="shared" ref="S656:S719" si="259">IF($M656="連結","連結前のすべての室外機が、基準を満たしていること",IF(AND(AU656="",BD656=""),"",IF(U656="","",BP656)))</f>
        <v/>
      </c>
      <c r="T656" s="15"/>
      <c r="U656" s="15"/>
      <c r="V656" s="15"/>
      <c r="W656" s="15"/>
      <c r="X656" s="15"/>
      <c r="Y656" s="15"/>
      <c r="Z656" s="16"/>
      <c r="AA656" s="16"/>
      <c r="AB656" s="101" t="str">
        <f>IF($C656&lt;&gt;"",※編集不可※選択項目!$J$2,"")</f>
        <v/>
      </c>
      <c r="AC656" s="23"/>
      <c r="AD656" s="97"/>
      <c r="AE656" s="99"/>
      <c r="AF656" s="201" t="str">
        <f t="shared" si="257"/>
        <v>-</v>
      </c>
      <c r="AG656" s="219"/>
      <c r="AH656" s="220"/>
      <c r="AI656" s="121" t="str">
        <f t="shared" si="253"/>
        <v/>
      </c>
      <c r="AJ656" s="221"/>
      <c r="AK656" s="222"/>
      <c r="AL656" s="223"/>
      <c r="AM656" s="224">
        <f>IFERROR(INDEX(※編集不可※選択項目!$R$3:$R$51,MATCH(BQ656,※編集不可※選択項目!$T$3:$T$51,0)),0)</f>
        <v>0</v>
      </c>
      <c r="AN656" s="224" t="str">
        <f t="shared" si="237"/>
        <v/>
      </c>
      <c r="AO656" s="224" t="str">
        <f>IF(BR656=※編集不可※選択項目!$L$3,VLOOKUP('新規登録用（本体）'!U656,※編集不可※選択項目!$P$2:$R$13,3,TRUE),AP656)</f>
        <v/>
      </c>
      <c r="AP656" s="224" t="str">
        <f>IF(BR656=※編集不可※選択項目!$L$15,VLOOKUP('新規登録用（本体）'!U656,※編集不可※選択項目!$P$14:$R$25,3,TRUE),AQ656)</f>
        <v/>
      </c>
      <c r="AQ656" s="224" t="str">
        <f>IF(BR656=※編集不可※選択項目!$L$27,VLOOKUP('新規登録用（本体）'!U656,※編集不可※選択項目!$P$26:$R$41,3,TRUE),AR656)</f>
        <v/>
      </c>
      <c r="AR656" s="224" t="str">
        <f>IF(BR656=※編集不可※選択項目!$L$43,VLOOKUP('新規登録用（本体）'!U656,※編集不可※選択項目!$P$42:$R$46,3,TRUE),AS656)</f>
        <v/>
      </c>
      <c r="AS656" s="224" t="str">
        <f>IF(BR656=※編集不可※選択項目!$L$48,VLOOKUP('新規登録用（本体）'!U656,※編集不可※選択項目!$P$47:$R$51,3,TRUE),"")</f>
        <v/>
      </c>
      <c r="AT656" s="225">
        <f>IFERROR(VLOOKUP(Y656&amp;G656&amp;H656,※編集不可※選択項目!X:Y,2,FALSE),0)</f>
        <v>0</v>
      </c>
      <c r="AU656" s="224">
        <f t="shared" si="254"/>
        <v>0</v>
      </c>
      <c r="AV656" s="224">
        <f>IFERROR(INDEX(※編集不可※選択項目!$S$3:$S$51,MATCH(BQ656,※編集不可※選択項目!$T$3:$T$51,0)),0)</f>
        <v>0</v>
      </c>
      <c r="AW656" s="224" t="str">
        <f t="shared" si="238"/>
        <v/>
      </c>
      <c r="AX656" s="224" t="str">
        <f>IF(BR656=※編集不可※選択項目!$L$3,VLOOKUP('新規登録用（本体）'!U656,※編集不可※選択項目!$P$2:$S$13,4,TRUE),AY656)</f>
        <v/>
      </c>
      <c r="AY656" s="224" t="str">
        <f>IF(BR656=※編集不可※選択項目!$L$15,VLOOKUP('新規登録用（本体）'!U656,※編集不可※選択項目!$P$14:$S$25,4,TRUE),AZ656)</f>
        <v/>
      </c>
      <c r="AZ656" s="224" t="str">
        <f>IF(BR656=※編集不可※選択項目!$L$27,VLOOKUP('新規登録用（本体）'!U656,※編集不可※選択項目!$P$26:$S$41,4,TRUE),BA656)</f>
        <v/>
      </c>
      <c r="BA656" s="224" t="str">
        <f>IF(BR656=※編集不可※選択項目!$L$43,VLOOKUP('新規登録用（本体）'!U656,※編集不可※選択項目!$P$42:$S$46,4,TRUE),BB656)</f>
        <v/>
      </c>
      <c r="BB656" s="224" t="str">
        <f>IF(BR656=※編集不可※選択項目!$L$48,VLOOKUP('新規登録用（本体）'!U656,※編集不可※選択項目!$P$47:$S$51,4,TRUE),"")</f>
        <v/>
      </c>
      <c r="BC656" s="225">
        <f>IFERROR(VLOOKUP(Y656&amp;G656&amp;H656,※編集不可※選択項目!X:Y,2,FALSE),0)</f>
        <v>0</v>
      </c>
      <c r="BD656" s="225">
        <f t="shared" si="255"/>
        <v>0</v>
      </c>
      <c r="BE656" s="225"/>
      <c r="BF656" s="225"/>
      <c r="BG656" s="225"/>
      <c r="BH656" s="225" t="str">
        <f t="shared" si="239"/>
        <v/>
      </c>
      <c r="BI656" s="226">
        <f t="shared" si="240"/>
        <v>0</v>
      </c>
      <c r="BJ656" s="226">
        <f t="shared" si="241"/>
        <v>0</v>
      </c>
      <c r="BK656" s="262">
        <f t="shared" si="258"/>
        <v>0</v>
      </c>
      <c r="BL656" s="226">
        <f t="shared" si="247"/>
        <v>0</v>
      </c>
      <c r="BM656" s="226" t="str">
        <f t="shared" si="242"/>
        <v/>
      </c>
      <c r="BN656" s="227">
        <f t="shared" si="243"/>
        <v>0</v>
      </c>
      <c r="BO656" s="227">
        <f t="shared" si="248"/>
        <v>0</v>
      </c>
      <c r="BP656" s="208" t="str">
        <f t="shared" si="249"/>
        <v>＜従来枠＞0 ＜トップ性能枠＞0</v>
      </c>
      <c r="BQ656" s="208" t="str">
        <f>'新規登録用（本体）'!G656&amp;'新規登録用（本体）'!H656&amp;'新規登録用（本体）'!I656</f>
        <v/>
      </c>
      <c r="BR656" s="126" t="str">
        <f t="shared" si="244"/>
        <v/>
      </c>
      <c r="BS656" s="208" t="str">
        <f t="shared" si="245"/>
        <v/>
      </c>
      <c r="BT656" s="227">
        <f t="shared" si="256"/>
        <v>0</v>
      </c>
    </row>
    <row r="657" spans="1:72" s="208" customFormat="1" ht="25.35" customHeight="1" x14ac:dyDescent="0.2">
      <c r="A657" s="210">
        <f t="shared" si="250"/>
        <v>646</v>
      </c>
      <c r="B657" s="171" t="str">
        <f t="shared" si="246"/>
        <v/>
      </c>
      <c r="C657" s="44"/>
      <c r="D657" s="17" t="str">
        <f t="shared" si="251"/>
        <v/>
      </c>
      <c r="E657" s="17" t="str">
        <f t="shared" si="252"/>
        <v/>
      </c>
      <c r="F657" s="97"/>
      <c r="G657" s="16"/>
      <c r="H657" s="15"/>
      <c r="I657" s="17" t="str">
        <f>IF(OR(G657="",H657="",U657=""),"",IFERROR(VLOOKUP(G657&amp;H657&amp;U657,※編集不可※選択項目!$M$3:$R$51,5,FALSE),"該当なし"))</f>
        <v/>
      </c>
      <c r="J657" s="97"/>
      <c r="K657" s="15"/>
      <c r="L657" s="248"/>
      <c r="M657" s="15"/>
      <c r="N657" s="97"/>
      <c r="O657" s="97"/>
      <c r="P657" s="97"/>
      <c r="Q657" s="97"/>
      <c r="R657" s="97"/>
      <c r="S657" s="18" t="str">
        <f t="shared" si="259"/>
        <v/>
      </c>
      <c r="T657" s="15"/>
      <c r="U657" s="15"/>
      <c r="V657" s="15"/>
      <c r="W657" s="15"/>
      <c r="X657" s="15"/>
      <c r="Y657" s="15"/>
      <c r="Z657" s="16"/>
      <c r="AA657" s="16"/>
      <c r="AB657" s="101" t="str">
        <f>IF($C657&lt;&gt;"",※編集不可※選択項目!$J$2,"")</f>
        <v/>
      </c>
      <c r="AC657" s="23"/>
      <c r="AD657" s="97"/>
      <c r="AE657" s="99"/>
      <c r="AF657" s="201" t="str">
        <f t="shared" si="257"/>
        <v>-</v>
      </c>
      <c r="AG657" s="219"/>
      <c r="AH657" s="220"/>
      <c r="AI657" s="121" t="str">
        <f t="shared" si="253"/>
        <v/>
      </c>
      <c r="AJ657" s="221"/>
      <c r="AK657" s="222"/>
      <c r="AL657" s="223"/>
      <c r="AM657" s="224">
        <f>IFERROR(INDEX(※編集不可※選択項目!$R$3:$R$51,MATCH(BQ657,※編集不可※選択項目!$T$3:$T$51,0)),0)</f>
        <v>0</v>
      </c>
      <c r="AN657" s="224" t="str">
        <f t="shared" si="237"/>
        <v/>
      </c>
      <c r="AO657" s="224" t="str">
        <f>IF(BR657=※編集不可※選択項目!$L$3,VLOOKUP('新規登録用（本体）'!U657,※編集不可※選択項目!$P$2:$R$13,3,TRUE),AP657)</f>
        <v/>
      </c>
      <c r="AP657" s="224" t="str">
        <f>IF(BR657=※編集不可※選択項目!$L$15,VLOOKUP('新規登録用（本体）'!U657,※編集不可※選択項目!$P$14:$R$25,3,TRUE),AQ657)</f>
        <v/>
      </c>
      <c r="AQ657" s="224" t="str">
        <f>IF(BR657=※編集不可※選択項目!$L$27,VLOOKUP('新規登録用（本体）'!U657,※編集不可※選択項目!$P$26:$R$41,3,TRUE),AR657)</f>
        <v/>
      </c>
      <c r="AR657" s="224" t="str">
        <f>IF(BR657=※編集不可※選択項目!$L$43,VLOOKUP('新規登録用（本体）'!U657,※編集不可※選択項目!$P$42:$R$46,3,TRUE),AS657)</f>
        <v/>
      </c>
      <c r="AS657" s="224" t="str">
        <f>IF(BR657=※編集不可※選択項目!$L$48,VLOOKUP('新規登録用（本体）'!U657,※編集不可※選択項目!$P$47:$R$51,3,TRUE),"")</f>
        <v/>
      </c>
      <c r="AT657" s="225">
        <f>IFERROR(VLOOKUP(Y657&amp;G657&amp;H657,※編集不可※選択項目!X:Y,2,FALSE),0)</f>
        <v>0</v>
      </c>
      <c r="AU657" s="224">
        <f t="shared" si="254"/>
        <v>0</v>
      </c>
      <c r="AV657" s="224">
        <f>IFERROR(INDEX(※編集不可※選択項目!$S$3:$S$51,MATCH(BQ657,※編集不可※選択項目!$T$3:$T$51,0)),0)</f>
        <v>0</v>
      </c>
      <c r="AW657" s="224" t="str">
        <f t="shared" si="238"/>
        <v/>
      </c>
      <c r="AX657" s="224" t="str">
        <f>IF(BR657=※編集不可※選択項目!$L$3,VLOOKUP('新規登録用（本体）'!U657,※編集不可※選択項目!$P$2:$S$13,4,TRUE),AY657)</f>
        <v/>
      </c>
      <c r="AY657" s="224" t="str">
        <f>IF(BR657=※編集不可※選択項目!$L$15,VLOOKUP('新規登録用（本体）'!U657,※編集不可※選択項目!$P$14:$S$25,4,TRUE),AZ657)</f>
        <v/>
      </c>
      <c r="AZ657" s="224" t="str">
        <f>IF(BR657=※編集不可※選択項目!$L$27,VLOOKUP('新規登録用（本体）'!U657,※編集不可※選択項目!$P$26:$S$41,4,TRUE),BA657)</f>
        <v/>
      </c>
      <c r="BA657" s="224" t="str">
        <f>IF(BR657=※編集不可※選択項目!$L$43,VLOOKUP('新規登録用（本体）'!U657,※編集不可※選択項目!$P$42:$S$46,4,TRUE),BB657)</f>
        <v/>
      </c>
      <c r="BB657" s="224" t="str">
        <f>IF(BR657=※編集不可※選択項目!$L$48,VLOOKUP('新規登録用（本体）'!U657,※編集不可※選択項目!$P$47:$S$51,4,TRUE),"")</f>
        <v/>
      </c>
      <c r="BC657" s="225">
        <f>IFERROR(VLOOKUP(Y657&amp;G657&amp;H657,※編集不可※選択項目!X:Y,2,FALSE),0)</f>
        <v>0</v>
      </c>
      <c r="BD657" s="225">
        <f t="shared" si="255"/>
        <v>0</v>
      </c>
      <c r="BE657" s="225"/>
      <c r="BF657" s="225"/>
      <c r="BG657" s="225"/>
      <c r="BH657" s="225" t="str">
        <f t="shared" si="239"/>
        <v/>
      </c>
      <c r="BI657" s="226">
        <f t="shared" si="240"/>
        <v>0</v>
      </c>
      <c r="BJ657" s="226">
        <f t="shared" si="241"/>
        <v>0</v>
      </c>
      <c r="BK657" s="262">
        <f t="shared" si="258"/>
        <v>0</v>
      </c>
      <c r="BL657" s="226">
        <f t="shared" si="247"/>
        <v>0</v>
      </c>
      <c r="BM657" s="226" t="str">
        <f t="shared" si="242"/>
        <v/>
      </c>
      <c r="BN657" s="227">
        <f t="shared" si="243"/>
        <v>0</v>
      </c>
      <c r="BO657" s="227">
        <f t="shared" si="248"/>
        <v>0</v>
      </c>
      <c r="BP657" s="208" t="str">
        <f t="shared" si="249"/>
        <v>＜従来枠＞0 ＜トップ性能枠＞0</v>
      </c>
      <c r="BQ657" s="208" t="str">
        <f>'新規登録用（本体）'!G657&amp;'新規登録用（本体）'!H657&amp;'新規登録用（本体）'!I657</f>
        <v/>
      </c>
      <c r="BR657" s="126" t="str">
        <f t="shared" si="244"/>
        <v/>
      </c>
      <c r="BS657" s="208" t="str">
        <f t="shared" si="245"/>
        <v/>
      </c>
      <c r="BT657" s="227">
        <f t="shared" si="256"/>
        <v>0</v>
      </c>
    </row>
    <row r="658" spans="1:72" s="208" customFormat="1" ht="25.35" customHeight="1" x14ac:dyDescent="0.2">
      <c r="A658" s="210">
        <f t="shared" si="250"/>
        <v>647</v>
      </c>
      <c r="B658" s="171" t="str">
        <f t="shared" si="246"/>
        <v/>
      </c>
      <c r="C658" s="44"/>
      <c r="D658" s="17" t="str">
        <f t="shared" si="251"/>
        <v/>
      </c>
      <c r="E658" s="17" t="str">
        <f t="shared" si="252"/>
        <v/>
      </c>
      <c r="F658" s="97"/>
      <c r="G658" s="16"/>
      <c r="H658" s="15"/>
      <c r="I658" s="17" t="str">
        <f>IF(OR(G658="",H658="",U658=""),"",IFERROR(VLOOKUP(G658&amp;H658&amp;U658,※編集不可※選択項目!$M$3:$R$51,5,FALSE),"該当なし"))</f>
        <v/>
      </c>
      <c r="J658" s="97"/>
      <c r="K658" s="15"/>
      <c r="L658" s="248"/>
      <c r="M658" s="15"/>
      <c r="N658" s="97"/>
      <c r="O658" s="97"/>
      <c r="P658" s="97"/>
      <c r="Q658" s="97"/>
      <c r="R658" s="97"/>
      <c r="S658" s="18" t="str">
        <f t="shared" si="259"/>
        <v/>
      </c>
      <c r="T658" s="15"/>
      <c r="U658" s="15"/>
      <c r="V658" s="15"/>
      <c r="W658" s="15"/>
      <c r="X658" s="15"/>
      <c r="Y658" s="15"/>
      <c r="Z658" s="16"/>
      <c r="AA658" s="16"/>
      <c r="AB658" s="101" t="str">
        <f>IF($C658&lt;&gt;"",※編集不可※選択項目!$J$2,"")</f>
        <v/>
      </c>
      <c r="AC658" s="23"/>
      <c r="AD658" s="97"/>
      <c r="AE658" s="99"/>
      <c r="AF658" s="201" t="str">
        <f t="shared" si="257"/>
        <v>-</v>
      </c>
      <c r="AG658" s="219"/>
      <c r="AH658" s="220"/>
      <c r="AI658" s="121" t="str">
        <f t="shared" si="253"/>
        <v/>
      </c>
      <c r="AJ658" s="221"/>
      <c r="AK658" s="222"/>
      <c r="AL658" s="223"/>
      <c r="AM658" s="224">
        <f>IFERROR(INDEX(※編集不可※選択項目!$R$3:$R$51,MATCH(BQ658,※編集不可※選択項目!$T$3:$T$51,0)),0)</f>
        <v>0</v>
      </c>
      <c r="AN658" s="224" t="str">
        <f t="shared" ref="AN658:AN721" si="260">IF(I658&lt;&gt;"該当なし","",AO658)</f>
        <v/>
      </c>
      <c r="AO658" s="224" t="str">
        <f>IF(BR658=※編集不可※選択項目!$L$3,VLOOKUP('新規登録用（本体）'!U658,※編集不可※選択項目!$P$2:$R$13,3,TRUE),AP658)</f>
        <v/>
      </c>
      <c r="AP658" s="224" t="str">
        <f>IF(BR658=※編集不可※選択項目!$L$15,VLOOKUP('新規登録用（本体）'!U658,※編集不可※選択項目!$P$14:$R$25,3,TRUE),AQ658)</f>
        <v/>
      </c>
      <c r="AQ658" s="224" t="str">
        <f>IF(BR658=※編集不可※選択項目!$L$27,VLOOKUP('新規登録用（本体）'!U658,※編集不可※選択項目!$P$26:$R$41,3,TRUE),AR658)</f>
        <v/>
      </c>
      <c r="AR658" s="224" t="str">
        <f>IF(BR658=※編集不可※選択項目!$L$43,VLOOKUP('新規登録用（本体）'!U658,※編集不可※選択項目!$P$42:$R$46,3,TRUE),AS658)</f>
        <v/>
      </c>
      <c r="AS658" s="224" t="str">
        <f>IF(BR658=※編集不可※選択項目!$L$48,VLOOKUP('新規登録用（本体）'!U658,※編集不可※選択項目!$P$47:$R$51,3,TRUE),"")</f>
        <v/>
      </c>
      <c r="AT658" s="225">
        <f>IFERROR(VLOOKUP(Y658&amp;G658&amp;H658,※編集不可※選択項目!X:Y,2,FALSE),0)</f>
        <v>0</v>
      </c>
      <c r="AU658" s="224">
        <f t="shared" si="254"/>
        <v>0</v>
      </c>
      <c r="AV658" s="224">
        <f>IFERROR(INDEX(※編集不可※選択項目!$S$3:$S$51,MATCH(BQ658,※編集不可※選択項目!$T$3:$T$51,0)),0)</f>
        <v>0</v>
      </c>
      <c r="AW658" s="224" t="str">
        <f t="shared" ref="AW658:AW721" si="261">IF(I658&lt;&gt;"該当なし","",AX658)</f>
        <v/>
      </c>
      <c r="AX658" s="224" t="str">
        <f>IF(BR658=※編集不可※選択項目!$L$3,VLOOKUP('新規登録用（本体）'!U658,※編集不可※選択項目!$P$2:$S$13,4,TRUE),AY658)</f>
        <v/>
      </c>
      <c r="AY658" s="224" t="str">
        <f>IF(BR658=※編集不可※選択項目!$L$15,VLOOKUP('新規登録用（本体）'!U658,※編集不可※選択項目!$P$14:$S$25,4,TRUE),AZ658)</f>
        <v/>
      </c>
      <c r="AZ658" s="224" t="str">
        <f>IF(BR658=※編集不可※選択項目!$L$27,VLOOKUP('新規登録用（本体）'!U658,※編集不可※選択項目!$P$26:$S$41,4,TRUE),BA658)</f>
        <v/>
      </c>
      <c r="BA658" s="224" t="str">
        <f>IF(BR658=※編集不可※選択項目!$L$43,VLOOKUP('新規登録用（本体）'!U658,※編集不可※選択項目!$P$42:$S$46,4,TRUE),BB658)</f>
        <v/>
      </c>
      <c r="BB658" s="224" t="str">
        <f>IF(BR658=※編集不可※選択項目!$L$48,VLOOKUP('新規登録用（本体）'!U658,※編集不可※選択項目!$P$47:$S$51,4,TRUE),"")</f>
        <v/>
      </c>
      <c r="BC658" s="225">
        <f>IFERROR(VLOOKUP(Y658&amp;G658&amp;H658,※編集不可※選択項目!X:Y,2,FALSE),0)</f>
        <v>0</v>
      </c>
      <c r="BD658" s="225">
        <f t="shared" si="255"/>
        <v>0</v>
      </c>
      <c r="BE658" s="225"/>
      <c r="BF658" s="225"/>
      <c r="BG658" s="225"/>
      <c r="BH658" s="225" t="str">
        <f t="shared" ref="BH658:BH721" si="262">IF(K658="","","["&amp;K658&amp;"]")</f>
        <v/>
      </c>
      <c r="BI658" s="226">
        <f t="shared" ref="BI658:BI721" si="263">IF(AND(($C658&lt;&gt;""),(OR(F658="",G658="",H658="",J658="",M658="",N658="",AND(M658&lt;&gt;"連結",T658=""),U658="",V658="",W658="",X658="",Y658=""))),1,0)</f>
        <v>0</v>
      </c>
      <c r="BJ658" s="226">
        <f t="shared" ref="BJ658:BJ721" si="264">IF(AND(M658="連結",O658=""),1,0)</f>
        <v>0</v>
      </c>
      <c r="BK658" s="262">
        <f t="shared" si="258"/>
        <v>0</v>
      </c>
      <c r="BL658" s="226">
        <f t="shared" si="247"/>
        <v>0</v>
      </c>
      <c r="BM658" s="226" t="str">
        <f t="shared" ref="BM658:BM721" si="265">IF(J658="","",TEXT(J658&amp;BH658,"G/標準"))</f>
        <v/>
      </c>
      <c r="BN658" s="227">
        <f t="shared" ref="BN658:BN721" si="266">IF(BM658="",0,COUNTIF($BM$12:$BM$1011,BM658))</f>
        <v>0</v>
      </c>
      <c r="BO658" s="227">
        <f t="shared" si="248"/>
        <v>0</v>
      </c>
      <c r="BP658" s="208" t="str">
        <f t="shared" si="249"/>
        <v>＜従来枠＞0 ＜トップ性能枠＞0</v>
      </c>
      <c r="BQ658" s="208" t="str">
        <f>'新規登録用（本体）'!G658&amp;'新規登録用（本体）'!H658&amp;'新規登録用（本体）'!I658</f>
        <v/>
      </c>
      <c r="BR658" s="126" t="str">
        <f t="shared" ref="BR658:BR721" si="267">G658&amp;H658</f>
        <v/>
      </c>
      <c r="BS658" s="208" t="str">
        <f t="shared" si="245"/>
        <v/>
      </c>
      <c r="BT658" s="227">
        <f t="shared" si="256"/>
        <v>0</v>
      </c>
    </row>
    <row r="659" spans="1:72" s="208" customFormat="1" ht="25.35" customHeight="1" x14ac:dyDescent="0.2">
      <c r="A659" s="210">
        <f t="shared" si="250"/>
        <v>648</v>
      </c>
      <c r="B659" s="171" t="str">
        <f t="shared" si="246"/>
        <v/>
      </c>
      <c r="C659" s="44"/>
      <c r="D659" s="17" t="str">
        <f t="shared" si="251"/>
        <v/>
      </c>
      <c r="E659" s="17" t="str">
        <f t="shared" si="252"/>
        <v/>
      </c>
      <c r="F659" s="97"/>
      <c r="G659" s="16"/>
      <c r="H659" s="15"/>
      <c r="I659" s="17" t="str">
        <f>IF(OR(G659="",H659="",U659=""),"",IFERROR(VLOOKUP(G659&amp;H659&amp;U659,※編集不可※選択項目!$M$3:$R$51,5,FALSE),"該当なし"))</f>
        <v/>
      </c>
      <c r="J659" s="97"/>
      <c r="K659" s="15"/>
      <c r="L659" s="248"/>
      <c r="M659" s="15"/>
      <c r="N659" s="97"/>
      <c r="O659" s="97"/>
      <c r="P659" s="97"/>
      <c r="Q659" s="97"/>
      <c r="R659" s="97"/>
      <c r="S659" s="18" t="str">
        <f t="shared" si="259"/>
        <v/>
      </c>
      <c r="T659" s="15"/>
      <c r="U659" s="15"/>
      <c r="V659" s="15"/>
      <c r="W659" s="15"/>
      <c r="X659" s="15"/>
      <c r="Y659" s="15"/>
      <c r="Z659" s="16"/>
      <c r="AA659" s="16"/>
      <c r="AB659" s="101" t="str">
        <f>IF($C659&lt;&gt;"",※編集不可※選択項目!$J$2,"")</f>
        <v/>
      </c>
      <c r="AC659" s="23"/>
      <c r="AD659" s="97"/>
      <c r="AE659" s="99"/>
      <c r="AF659" s="201" t="str">
        <f t="shared" si="257"/>
        <v>-</v>
      </c>
      <c r="AG659" s="219"/>
      <c r="AH659" s="220"/>
      <c r="AI659" s="121" t="str">
        <f t="shared" si="253"/>
        <v/>
      </c>
      <c r="AJ659" s="221"/>
      <c r="AK659" s="222"/>
      <c r="AL659" s="223"/>
      <c r="AM659" s="224">
        <f>IFERROR(INDEX(※編集不可※選択項目!$R$3:$R$51,MATCH(BQ659,※編集不可※選択項目!$T$3:$T$51,0)),0)</f>
        <v>0</v>
      </c>
      <c r="AN659" s="224" t="str">
        <f t="shared" si="260"/>
        <v/>
      </c>
      <c r="AO659" s="224" t="str">
        <f>IF(BR659=※編集不可※選択項目!$L$3,VLOOKUP('新規登録用（本体）'!U659,※編集不可※選択項目!$P$2:$R$13,3,TRUE),AP659)</f>
        <v/>
      </c>
      <c r="AP659" s="224" t="str">
        <f>IF(BR659=※編集不可※選択項目!$L$15,VLOOKUP('新規登録用（本体）'!U659,※編集不可※選択項目!$P$14:$R$25,3,TRUE),AQ659)</f>
        <v/>
      </c>
      <c r="AQ659" s="224" t="str">
        <f>IF(BR659=※編集不可※選択項目!$L$27,VLOOKUP('新規登録用（本体）'!U659,※編集不可※選択項目!$P$26:$R$41,3,TRUE),AR659)</f>
        <v/>
      </c>
      <c r="AR659" s="224" t="str">
        <f>IF(BR659=※編集不可※選択項目!$L$43,VLOOKUP('新規登録用（本体）'!U659,※編集不可※選択項目!$P$42:$R$46,3,TRUE),AS659)</f>
        <v/>
      </c>
      <c r="AS659" s="224" t="str">
        <f>IF(BR659=※編集不可※選択項目!$L$48,VLOOKUP('新規登録用（本体）'!U659,※編集不可※選択項目!$P$47:$R$51,3,TRUE),"")</f>
        <v/>
      </c>
      <c r="AT659" s="225">
        <f>IFERROR(VLOOKUP(Y659&amp;G659&amp;H659,※編集不可※選択項目!X:Y,2,FALSE),0)</f>
        <v>0</v>
      </c>
      <c r="AU659" s="224">
        <f t="shared" si="254"/>
        <v>0</v>
      </c>
      <c r="AV659" s="224">
        <f>IFERROR(INDEX(※編集不可※選択項目!$S$3:$S$51,MATCH(BQ659,※編集不可※選択項目!$T$3:$T$51,0)),0)</f>
        <v>0</v>
      </c>
      <c r="AW659" s="224" t="str">
        <f t="shared" si="261"/>
        <v/>
      </c>
      <c r="AX659" s="224" t="str">
        <f>IF(BR659=※編集不可※選択項目!$L$3,VLOOKUP('新規登録用（本体）'!U659,※編集不可※選択項目!$P$2:$S$13,4,TRUE),AY659)</f>
        <v/>
      </c>
      <c r="AY659" s="224" t="str">
        <f>IF(BR659=※編集不可※選択項目!$L$15,VLOOKUP('新規登録用（本体）'!U659,※編集不可※選択項目!$P$14:$S$25,4,TRUE),AZ659)</f>
        <v/>
      </c>
      <c r="AZ659" s="224" t="str">
        <f>IF(BR659=※編集不可※選択項目!$L$27,VLOOKUP('新規登録用（本体）'!U659,※編集不可※選択項目!$P$26:$S$41,4,TRUE),BA659)</f>
        <v/>
      </c>
      <c r="BA659" s="224" t="str">
        <f>IF(BR659=※編集不可※選択項目!$L$43,VLOOKUP('新規登録用（本体）'!U659,※編集不可※選択項目!$P$42:$S$46,4,TRUE),BB659)</f>
        <v/>
      </c>
      <c r="BB659" s="224" t="str">
        <f>IF(BR659=※編集不可※選択項目!$L$48,VLOOKUP('新規登録用（本体）'!U659,※編集不可※選択項目!$P$47:$S$51,4,TRUE),"")</f>
        <v/>
      </c>
      <c r="BC659" s="225">
        <f>IFERROR(VLOOKUP(Y659&amp;G659&amp;H659,※編集不可※選択項目!X:Y,2,FALSE),0)</f>
        <v>0</v>
      </c>
      <c r="BD659" s="225">
        <f t="shared" si="255"/>
        <v>0</v>
      </c>
      <c r="BE659" s="225"/>
      <c r="BF659" s="225"/>
      <c r="BG659" s="225"/>
      <c r="BH659" s="225" t="str">
        <f t="shared" si="262"/>
        <v/>
      </c>
      <c r="BI659" s="226">
        <f t="shared" si="263"/>
        <v>0</v>
      </c>
      <c r="BJ659" s="226">
        <f t="shared" si="264"/>
        <v>0</v>
      </c>
      <c r="BK659" s="262">
        <f t="shared" si="258"/>
        <v>0</v>
      </c>
      <c r="BL659" s="226">
        <f t="shared" si="247"/>
        <v>0</v>
      </c>
      <c r="BM659" s="226" t="str">
        <f t="shared" si="265"/>
        <v/>
      </c>
      <c r="BN659" s="227">
        <f t="shared" si="266"/>
        <v>0</v>
      </c>
      <c r="BO659" s="227">
        <f t="shared" si="248"/>
        <v>0</v>
      </c>
      <c r="BP659" s="208" t="str">
        <f t="shared" si="249"/>
        <v>＜従来枠＞0 ＜トップ性能枠＞0</v>
      </c>
      <c r="BQ659" s="208" t="str">
        <f>'新規登録用（本体）'!G659&amp;'新規登録用（本体）'!H659&amp;'新規登録用（本体）'!I659</f>
        <v/>
      </c>
      <c r="BR659" s="126" t="str">
        <f t="shared" si="267"/>
        <v/>
      </c>
      <c r="BS659" s="208" t="str">
        <f t="shared" ref="BS659:BS722" si="268">IF(J659="","",TEXT(J659&amp;T659&amp;U659&amp;V659&amp;W659&amp;X659,"G/標準"))</f>
        <v/>
      </c>
      <c r="BT659" s="227">
        <f t="shared" si="256"/>
        <v>0</v>
      </c>
    </row>
    <row r="660" spans="1:72" s="208" customFormat="1" ht="25.35" customHeight="1" x14ac:dyDescent="0.2">
      <c r="A660" s="210">
        <f t="shared" si="250"/>
        <v>649</v>
      </c>
      <c r="B660" s="171" t="str">
        <f t="shared" si="246"/>
        <v/>
      </c>
      <c r="C660" s="44"/>
      <c r="D660" s="17" t="str">
        <f t="shared" si="251"/>
        <v/>
      </c>
      <c r="E660" s="17" t="str">
        <f t="shared" si="252"/>
        <v/>
      </c>
      <c r="F660" s="97"/>
      <c r="G660" s="16"/>
      <c r="H660" s="15"/>
      <c r="I660" s="17" t="str">
        <f>IF(OR(G660="",H660="",U660=""),"",IFERROR(VLOOKUP(G660&amp;H660&amp;U660,※編集不可※選択項目!$M$3:$R$51,5,FALSE),"該当なし"))</f>
        <v/>
      </c>
      <c r="J660" s="97"/>
      <c r="K660" s="15"/>
      <c r="L660" s="248"/>
      <c r="M660" s="15"/>
      <c r="N660" s="97"/>
      <c r="O660" s="97"/>
      <c r="P660" s="97"/>
      <c r="Q660" s="97"/>
      <c r="R660" s="97"/>
      <c r="S660" s="18" t="str">
        <f t="shared" si="259"/>
        <v/>
      </c>
      <c r="T660" s="15"/>
      <c r="U660" s="15"/>
      <c r="V660" s="15"/>
      <c r="W660" s="15"/>
      <c r="X660" s="15"/>
      <c r="Y660" s="15"/>
      <c r="Z660" s="16"/>
      <c r="AA660" s="16"/>
      <c r="AB660" s="101" t="str">
        <f>IF($C660&lt;&gt;"",※編集不可※選択項目!$J$2,"")</f>
        <v/>
      </c>
      <c r="AC660" s="23"/>
      <c r="AD660" s="97"/>
      <c r="AE660" s="99"/>
      <c r="AF660" s="201" t="str">
        <f t="shared" si="257"/>
        <v>-</v>
      </c>
      <c r="AG660" s="219"/>
      <c r="AH660" s="220"/>
      <c r="AI660" s="121" t="str">
        <f t="shared" si="253"/>
        <v/>
      </c>
      <c r="AJ660" s="221"/>
      <c r="AK660" s="222"/>
      <c r="AL660" s="223"/>
      <c r="AM660" s="224">
        <f>IFERROR(INDEX(※編集不可※選択項目!$R$3:$R$51,MATCH(BQ660,※編集不可※選択項目!$T$3:$T$51,0)),0)</f>
        <v>0</v>
      </c>
      <c r="AN660" s="224" t="str">
        <f t="shared" si="260"/>
        <v/>
      </c>
      <c r="AO660" s="224" t="str">
        <f>IF(BR660=※編集不可※選択項目!$L$3,VLOOKUP('新規登録用（本体）'!U660,※編集不可※選択項目!$P$2:$R$13,3,TRUE),AP660)</f>
        <v/>
      </c>
      <c r="AP660" s="224" t="str">
        <f>IF(BR660=※編集不可※選択項目!$L$15,VLOOKUP('新規登録用（本体）'!U660,※編集不可※選択項目!$P$14:$R$25,3,TRUE),AQ660)</f>
        <v/>
      </c>
      <c r="AQ660" s="224" t="str">
        <f>IF(BR660=※編集不可※選択項目!$L$27,VLOOKUP('新規登録用（本体）'!U660,※編集不可※選択項目!$P$26:$R$41,3,TRUE),AR660)</f>
        <v/>
      </c>
      <c r="AR660" s="224" t="str">
        <f>IF(BR660=※編集不可※選択項目!$L$43,VLOOKUP('新規登録用（本体）'!U660,※編集不可※選択項目!$P$42:$R$46,3,TRUE),AS660)</f>
        <v/>
      </c>
      <c r="AS660" s="224" t="str">
        <f>IF(BR660=※編集不可※選択項目!$L$48,VLOOKUP('新規登録用（本体）'!U660,※編集不可※選択項目!$P$47:$R$51,3,TRUE),"")</f>
        <v/>
      </c>
      <c r="AT660" s="225">
        <f>IFERROR(VLOOKUP(Y660&amp;G660&amp;H660,※編集不可※選択項目!X:Y,2,FALSE),0)</f>
        <v>0</v>
      </c>
      <c r="AU660" s="224">
        <f t="shared" si="254"/>
        <v>0</v>
      </c>
      <c r="AV660" s="224">
        <f>IFERROR(INDEX(※編集不可※選択項目!$S$3:$S$51,MATCH(BQ660,※編集不可※選択項目!$T$3:$T$51,0)),0)</f>
        <v>0</v>
      </c>
      <c r="AW660" s="224" t="str">
        <f t="shared" si="261"/>
        <v/>
      </c>
      <c r="AX660" s="224" t="str">
        <f>IF(BR660=※編集不可※選択項目!$L$3,VLOOKUP('新規登録用（本体）'!U660,※編集不可※選択項目!$P$2:$S$13,4,TRUE),AY660)</f>
        <v/>
      </c>
      <c r="AY660" s="224" t="str">
        <f>IF(BR660=※編集不可※選択項目!$L$15,VLOOKUP('新規登録用（本体）'!U660,※編集不可※選択項目!$P$14:$S$25,4,TRUE),AZ660)</f>
        <v/>
      </c>
      <c r="AZ660" s="224" t="str">
        <f>IF(BR660=※編集不可※選択項目!$L$27,VLOOKUP('新規登録用（本体）'!U660,※編集不可※選択項目!$P$26:$S$41,4,TRUE),BA660)</f>
        <v/>
      </c>
      <c r="BA660" s="224" t="str">
        <f>IF(BR660=※編集不可※選択項目!$L$43,VLOOKUP('新規登録用（本体）'!U660,※編集不可※選択項目!$P$42:$S$46,4,TRUE),BB660)</f>
        <v/>
      </c>
      <c r="BB660" s="224" t="str">
        <f>IF(BR660=※編集不可※選択項目!$L$48,VLOOKUP('新規登録用（本体）'!U660,※編集不可※選択項目!$P$47:$S$51,4,TRUE),"")</f>
        <v/>
      </c>
      <c r="BC660" s="225">
        <f>IFERROR(VLOOKUP(Y660&amp;G660&amp;H660,※編集不可※選択項目!X:Y,2,FALSE),0)</f>
        <v>0</v>
      </c>
      <c r="BD660" s="225">
        <f t="shared" si="255"/>
        <v>0</v>
      </c>
      <c r="BE660" s="225"/>
      <c r="BF660" s="225"/>
      <c r="BG660" s="225"/>
      <c r="BH660" s="225" t="str">
        <f t="shared" si="262"/>
        <v/>
      </c>
      <c r="BI660" s="226">
        <f t="shared" si="263"/>
        <v>0</v>
      </c>
      <c r="BJ660" s="226">
        <f t="shared" si="264"/>
        <v>0</v>
      </c>
      <c r="BK660" s="262">
        <f t="shared" si="258"/>
        <v>0</v>
      </c>
      <c r="BL660" s="226">
        <f t="shared" si="247"/>
        <v>0</v>
      </c>
      <c r="BM660" s="226" t="str">
        <f t="shared" si="265"/>
        <v/>
      </c>
      <c r="BN660" s="227">
        <f t="shared" si="266"/>
        <v>0</v>
      </c>
      <c r="BO660" s="227">
        <f t="shared" si="248"/>
        <v>0</v>
      </c>
      <c r="BP660" s="208" t="str">
        <f t="shared" si="249"/>
        <v>＜従来枠＞0 ＜トップ性能枠＞0</v>
      </c>
      <c r="BQ660" s="208" t="str">
        <f>'新規登録用（本体）'!G660&amp;'新規登録用（本体）'!H660&amp;'新規登録用（本体）'!I660</f>
        <v/>
      </c>
      <c r="BR660" s="126" t="str">
        <f t="shared" si="267"/>
        <v/>
      </c>
      <c r="BS660" s="208" t="str">
        <f t="shared" si="268"/>
        <v/>
      </c>
      <c r="BT660" s="227">
        <f t="shared" si="256"/>
        <v>0</v>
      </c>
    </row>
    <row r="661" spans="1:72" s="208" customFormat="1" ht="25.35" customHeight="1" x14ac:dyDescent="0.2">
      <c r="A661" s="210">
        <f t="shared" si="250"/>
        <v>650</v>
      </c>
      <c r="B661" s="171" t="str">
        <f t="shared" si="246"/>
        <v/>
      </c>
      <c r="C661" s="44"/>
      <c r="D661" s="17" t="str">
        <f t="shared" si="251"/>
        <v/>
      </c>
      <c r="E661" s="17" t="str">
        <f t="shared" si="252"/>
        <v/>
      </c>
      <c r="F661" s="97"/>
      <c r="G661" s="16"/>
      <c r="H661" s="15"/>
      <c r="I661" s="17" t="str">
        <f>IF(OR(G661="",H661="",U661=""),"",IFERROR(VLOOKUP(G661&amp;H661&amp;U661,※編集不可※選択項目!$M$3:$R$51,5,FALSE),"該当なし"))</f>
        <v/>
      </c>
      <c r="J661" s="97"/>
      <c r="K661" s="15"/>
      <c r="L661" s="248"/>
      <c r="M661" s="15"/>
      <c r="N661" s="97"/>
      <c r="O661" s="97"/>
      <c r="P661" s="97"/>
      <c r="Q661" s="97"/>
      <c r="R661" s="97"/>
      <c r="S661" s="18" t="str">
        <f t="shared" si="259"/>
        <v/>
      </c>
      <c r="T661" s="15"/>
      <c r="U661" s="15"/>
      <c r="V661" s="15"/>
      <c r="W661" s="15"/>
      <c r="X661" s="15"/>
      <c r="Y661" s="15"/>
      <c r="Z661" s="16"/>
      <c r="AA661" s="16"/>
      <c r="AB661" s="101" t="str">
        <f>IF($C661&lt;&gt;"",※編集不可※選択項目!$J$2,"")</f>
        <v/>
      </c>
      <c r="AC661" s="23"/>
      <c r="AD661" s="97"/>
      <c r="AE661" s="99"/>
      <c r="AF661" s="201" t="str">
        <f t="shared" si="257"/>
        <v>-</v>
      </c>
      <c r="AG661" s="219"/>
      <c r="AH661" s="220"/>
      <c r="AI661" s="121" t="str">
        <f t="shared" si="253"/>
        <v/>
      </c>
      <c r="AJ661" s="221"/>
      <c r="AK661" s="222"/>
      <c r="AL661" s="223"/>
      <c r="AM661" s="224">
        <f>IFERROR(INDEX(※編集不可※選択項目!$R$3:$R$51,MATCH(BQ661,※編集不可※選択項目!$T$3:$T$51,0)),0)</f>
        <v>0</v>
      </c>
      <c r="AN661" s="224" t="str">
        <f t="shared" si="260"/>
        <v/>
      </c>
      <c r="AO661" s="224" t="str">
        <f>IF(BR661=※編集不可※選択項目!$L$3,VLOOKUP('新規登録用（本体）'!U661,※編集不可※選択項目!$P$2:$R$13,3,TRUE),AP661)</f>
        <v/>
      </c>
      <c r="AP661" s="224" t="str">
        <f>IF(BR661=※編集不可※選択項目!$L$15,VLOOKUP('新規登録用（本体）'!U661,※編集不可※選択項目!$P$14:$R$25,3,TRUE),AQ661)</f>
        <v/>
      </c>
      <c r="AQ661" s="224" t="str">
        <f>IF(BR661=※編集不可※選択項目!$L$27,VLOOKUP('新規登録用（本体）'!U661,※編集不可※選択項目!$P$26:$R$41,3,TRUE),AR661)</f>
        <v/>
      </c>
      <c r="AR661" s="224" t="str">
        <f>IF(BR661=※編集不可※選択項目!$L$43,VLOOKUP('新規登録用（本体）'!U661,※編集不可※選択項目!$P$42:$R$46,3,TRUE),AS661)</f>
        <v/>
      </c>
      <c r="AS661" s="224" t="str">
        <f>IF(BR661=※編集不可※選択項目!$L$48,VLOOKUP('新規登録用（本体）'!U661,※編集不可※選択項目!$P$47:$R$51,3,TRUE),"")</f>
        <v/>
      </c>
      <c r="AT661" s="225">
        <f>IFERROR(VLOOKUP(Y661&amp;G661&amp;H661,※編集不可※選択項目!X:Y,2,FALSE),0)</f>
        <v>0</v>
      </c>
      <c r="AU661" s="224">
        <f t="shared" si="254"/>
        <v>0</v>
      </c>
      <c r="AV661" s="224">
        <f>IFERROR(INDEX(※編集不可※選択項目!$S$3:$S$51,MATCH(BQ661,※編集不可※選択項目!$T$3:$T$51,0)),0)</f>
        <v>0</v>
      </c>
      <c r="AW661" s="224" t="str">
        <f t="shared" si="261"/>
        <v/>
      </c>
      <c r="AX661" s="224" t="str">
        <f>IF(BR661=※編集不可※選択項目!$L$3,VLOOKUP('新規登録用（本体）'!U661,※編集不可※選択項目!$P$2:$S$13,4,TRUE),AY661)</f>
        <v/>
      </c>
      <c r="AY661" s="224" t="str">
        <f>IF(BR661=※編集不可※選択項目!$L$15,VLOOKUP('新規登録用（本体）'!U661,※編集不可※選択項目!$P$14:$S$25,4,TRUE),AZ661)</f>
        <v/>
      </c>
      <c r="AZ661" s="224" t="str">
        <f>IF(BR661=※編集不可※選択項目!$L$27,VLOOKUP('新規登録用（本体）'!U661,※編集不可※選択項目!$P$26:$S$41,4,TRUE),BA661)</f>
        <v/>
      </c>
      <c r="BA661" s="224" t="str">
        <f>IF(BR661=※編集不可※選択項目!$L$43,VLOOKUP('新規登録用（本体）'!U661,※編集不可※選択項目!$P$42:$S$46,4,TRUE),BB661)</f>
        <v/>
      </c>
      <c r="BB661" s="224" t="str">
        <f>IF(BR661=※編集不可※選択項目!$L$48,VLOOKUP('新規登録用（本体）'!U661,※編集不可※選択項目!$P$47:$S$51,4,TRUE),"")</f>
        <v/>
      </c>
      <c r="BC661" s="225">
        <f>IFERROR(VLOOKUP(Y661&amp;G661&amp;H661,※編集不可※選択項目!X:Y,2,FALSE),0)</f>
        <v>0</v>
      </c>
      <c r="BD661" s="225">
        <f t="shared" si="255"/>
        <v>0</v>
      </c>
      <c r="BE661" s="225"/>
      <c r="BF661" s="225"/>
      <c r="BG661" s="225"/>
      <c r="BH661" s="225" t="str">
        <f t="shared" si="262"/>
        <v/>
      </c>
      <c r="BI661" s="226">
        <f t="shared" si="263"/>
        <v>0</v>
      </c>
      <c r="BJ661" s="226">
        <f t="shared" si="264"/>
        <v>0</v>
      </c>
      <c r="BK661" s="262">
        <f t="shared" si="258"/>
        <v>0</v>
      </c>
      <c r="BL661" s="226">
        <f t="shared" si="247"/>
        <v>0</v>
      </c>
      <c r="BM661" s="226" t="str">
        <f t="shared" si="265"/>
        <v/>
      </c>
      <c r="BN661" s="227">
        <f t="shared" si="266"/>
        <v>0</v>
      </c>
      <c r="BO661" s="227">
        <f t="shared" si="248"/>
        <v>0</v>
      </c>
      <c r="BP661" s="208" t="str">
        <f t="shared" si="249"/>
        <v>＜従来枠＞0 ＜トップ性能枠＞0</v>
      </c>
      <c r="BQ661" s="208" t="str">
        <f>'新規登録用（本体）'!G661&amp;'新規登録用（本体）'!H661&amp;'新規登録用（本体）'!I661</f>
        <v/>
      </c>
      <c r="BR661" s="126" t="str">
        <f t="shared" si="267"/>
        <v/>
      </c>
      <c r="BS661" s="208" t="str">
        <f t="shared" si="268"/>
        <v/>
      </c>
      <c r="BT661" s="227">
        <f t="shared" si="256"/>
        <v>0</v>
      </c>
    </row>
    <row r="662" spans="1:72" s="208" customFormat="1" ht="25.35" customHeight="1" x14ac:dyDescent="0.2">
      <c r="A662" s="210">
        <f t="shared" si="250"/>
        <v>651</v>
      </c>
      <c r="B662" s="171" t="str">
        <f t="shared" si="246"/>
        <v/>
      </c>
      <c r="C662" s="44"/>
      <c r="D662" s="17" t="str">
        <f t="shared" si="251"/>
        <v/>
      </c>
      <c r="E662" s="17" t="str">
        <f t="shared" si="252"/>
        <v/>
      </c>
      <c r="F662" s="97"/>
      <c r="G662" s="16"/>
      <c r="H662" s="15"/>
      <c r="I662" s="17" t="str">
        <f>IF(OR(G662="",H662="",U662=""),"",IFERROR(VLOOKUP(G662&amp;H662&amp;U662,※編集不可※選択項目!$M$3:$R$51,5,FALSE),"該当なし"))</f>
        <v/>
      </c>
      <c r="J662" s="97"/>
      <c r="K662" s="15"/>
      <c r="L662" s="248"/>
      <c r="M662" s="15"/>
      <c r="N662" s="97"/>
      <c r="O662" s="97"/>
      <c r="P662" s="97"/>
      <c r="Q662" s="97"/>
      <c r="R662" s="97"/>
      <c r="S662" s="18" t="str">
        <f t="shared" si="259"/>
        <v/>
      </c>
      <c r="T662" s="15"/>
      <c r="U662" s="15"/>
      <c r="V662" s="15"/>
      <c r="W662" s="15"/>
      <c r="X662" s="15"/>
      <c r="Y662" s="15"/>
      <c r="Z662" s="16"/>
      <c r="AA662" s="16"/>
      <c r="AB662" s="101" t="str">
        <f>IF($C662&lt;&gt;"",※編集不可※選択項目!$J$2,"")</f>
        <v/>
      </c>
      <c r="AC662" s="23"/>
      <c r="AD662" s="97"/>
      <c r="AE662" s="99"/>
      <c r="AF662" s="201" t="str">
        <f t="shared" si="257"/>
        <v>-</v>
      </c>
      <c r="AG662" s="219"/>
      <c r="AH662" s="220"/>
      <c r="AI662" s="121" t="str">
        <f t="shared" si="253"/>
        <v/>
      </c>
      <c r="AJ662" s="221"/>
      <c r="AK662" s="222"/>
      <c r="AL662" s="223"/>
      <c r="AM662" s="224">
        <f>IFERROR(INDEX(※編集不可※選択項目!$R$3:$R$51,MATCH(BQ662,※編集不可※選択項目!$T$3:$T$51,0)),0)</f>
        <v>0</v>
      </c>
      <c r="AN662" s="224" t="str">
        <f t="shared" si="260"/>
        <v/>
      </c>
      <c r="AO662" s="224" t="str">
        <f>IF(BR662=※編集不可※選択項目!$L$3,VLOOKUP('新規登録用（本体）'!U662,※編集不可※選択項目!$P$2:$R$13,3,TRUE),AP662)</f>
        <v/>
      </c>
      <c r="AP662" s="224" t="str">
        <f>IF(BR662=※編集不可※選択項目!$L$15,VLOOKUP('新規登録用（本体）'!U662,※編集不可※選択項目!$P$14:$R$25,3,TRUE),AQ662)</f>
        <v/>
      </c>
      <c r="AQ662" s="224" t="str">
        <f>IF(BR662=※編集不可※選択項目!$L$27,VLOOKUP('新規登録用（本体）'!U662,※編集不可※選択項目!$P$26:$R$41,3,TRUE),AR662)</f>
        <v/>
      </c>
      <c r="AR662" s="224" t="str">
        <f>IF(BR662=※編集不可※選択項目!$L$43,VLOOKUP('新規登録用（本体）'!U662,※編集不可※選択項目!$P$42:$R$46,3,TRUE),AS662)</f>
        <v/>
      </c>
      <c r="AS662" s="224" t="str">
        <f>IF(BR662=※編集不可※選択項目!$L$48,VLOOKUP('新規登録用（本体）'!U662,※編集不可※選択項目!$P$47:$R$51,3,TRUE),"")</f>
        <v/>
      </c>
      <c r="AT662" s="225">
        <f>IFERROR(VLOOKUP(Y662&amp;G662&amp;H662,※編集不可※選択項目!X:Y,2,FALSE),0)</f>
        <v>0</v>
      </c>
      <c r="AU662" s="224">
        <f t="shared" si="254"/>
        <v>0</v>
      </c>
      <c r="AV662" s="224">
        <f>IFERROR(INDEX(※編集不可※選択項目!$S$3:$S$51,MATCH(BQ662,※編集不可※選択項目!$T$3:$T$51,0)),0)</f>
        <v>0</v>
      </c>
      <c r="AW662" s="224" t="str">
        <f t="shared" si="261"/>
        <v/>
      </c>
      <c r="AX662" s="224" t="str">
        <f>IF(BR662=※編集不可※選択項目!$L$3,VLOOKUP('新規登録用（本体）'!U662,※編集不可※選択項目!$P$2:$S$13,4,TRUE),AY662)</f>
        <v/>
      </c>
      <c r="AY662" s="224" t="str">
        <f>IF(BR662=※編集不可※選択項目!$L$15,VLOOKUP('新規登録用（本体）'!U662,※編集不可※選択項目!$P$14:$S$25,4,TRUE),AZ662)</f>
        <v/>
      </c>
      <c r="AZ662" s="224" t="str">
        <f>IF(BR662=※編集不可※選択項目!$L$27,VLOOKUP('新規登録用（本体）'!U662,※編集不可※選択項目!$P$26:$S$41,4,TRUE),BA662)</f>
        <v/>
      </c>
      <c r="BA662" s="224" t="str">
        <f>IF(BR662=※編集不可※選択項目!$L$43,VLOOKUP('新規登録用（本体）'!U662,※編集不可※選択項目!$P$42:$S$46,4,TRUE),BB662)</f>
        <v/>
      </c>
      <c r="BB662" s="224" t="str">
        <f>IF(BR662=※編集不可※選択項目!$L$48,VLOOKUP('新規登録用（本体）'!U662,※編集不可※選択項目!$P$47:$S$51,4,TRUE),"")</f>
        <v/>
      </c>
      <c r="BC662" s="225">
        <f>IFERROR(VLOOKUP(Y662&amp;G662&amp;H662,※編集不可※選択項目!X:Y,2,FALSE),0)</f>
        <v>0</v>
      </c>
      <c r="BD662" s="225">
        <f t="shared" si="255"/>
        <v>0</v>
      </c>
      <c r="BE662" s="225"/>
      <c r="BF662" s="225"/>
      <c r="BG662" s="225"/>
      <c r="BH662" s="225" t="str">
        <f t="shared" si="262"/>
        <v/>
      </c>
      <c r="BI662" s="226">
        <f t="shared" si="263"/>
        <v>0</v>
      </c>
      <c r="BJ662" s="226">
        <f t="shared" si="264"/>
        <v>0</v>
      </c>
      <c r="BK662" s="262">
        <f t="shared" si="258"/>
        <v>0</v>
      </c>
      <c r="BL662" s="226">
        <f t="shared" si="247"/>
        <v>0</v>
      </c>
      <c r="BM662" s="226" t="str">
        <f t="shared" si="265"/>
        <v/>
      </c>
      <c r="BN662" s="227">
        <f t="shared" si="266"/>
        <v>0</v>
      </c>
      <c r="BO662" s="227">
        <f t="shared" si="248"/>
        <v>0</v>
      </c>
      <c r="BP662" s="208" t="str">
        <f t="shared" si="249"/>
        <v>＜従来枠＞0 ＜トップ性能枠＞0</v>
      </c>
      <c r="BQ662" s="208" t="str">
        <f>'新規登録用（本体）'!G662&amp;'新規登録用（本体）'!H662&amp;'新規登録用（本体）'!I662</f>
        <v/>
      </c>
      <c r="BR662" s="126" t="str">
        <f t="shared" si="267"/>
        <v/>
      </c>
      <c r="BS662" s="208" t="str">
        <f t="shared" si="268"/>
        <v/>
      </c>
      <c r="BT662" s="227">
        <f t="shared" si="256"/>
        <v>0</v>
      </c>
    </row>
    <row r="663" spans="1:72" s="208" customFormat="1" ht="25.35" customHeight="1" x14ac:dyDescent="0.2">
      <c r="A663" s="210">
        <f t="shared" si="250"/>
        <v>652</v>
      </c>
      <c r="B663" s="171" t="str">
        <f t="shared" si="246"/>
        <v/>
      </c>
      <c r="C663" s="44"/>
      <c r="D663" s="17" t="str">
        <f t="shared" si="251"/>
        <v/>
      </c>
      <c r="E663" s="17" t="str">
        <f t="shared" si="252"/>
        <v/>
      </c>
      <c r="F663" s="97"/>
      <c r="G663" s="16"/>
      <c r="H663" s="15"/>
      <c r="I663" s="17" t="str">
        <f>IF(OR(G663="",H663="",U663=""),"",IFERROR(VLOOKUP(G663&amp;H663&amp;U663,※編集不可※選択項目!$M$3:$R$51,5,FALSE),"該当なし"))</f>
        <v/>
      </c>
      <c r="J663" s="97"/>
      <c r="K663" s="15"/>
      <c r="L663" s="248"/>
      <c r="M663" s="15"/>
      <c r="N663" s="97"/>
      <c r="O663" s="97"/>
      <c r="P663" s="97"/>
      <c r="Q663" s="97"/>
      <c r="R663" s="97"/>
      <c r="S663" s="18" t="str">
        <f t="shared" si="259"/>
        <v/>
      </c>
      <c r="T663" s="15"/>
      <c r="U663" s="15"/>
      <c r="V663" s="15"/>
      <c r="W663" s="15"/>
      <c r="X663" s="15"/>
      <c r="Y663" s="15"/>
      <c r="Z663" s="16"/>
      <c r="AA663" s="16"/>
      <c r="AB663" s="101" t="str">
        <f>IF($C663&lt;&gt;"",※編集不可※選択項目!$J$2,"")</f>
        <v/>
      </c>
      <c r="AC663" s="23"/>
      <c r="AD663" s="97"/>
      <c r="AE663" s="99"/>
      <c r="AF663" s="201" t="str">
        <f t="shared" si="257"/>
        <v>-</v>
      </c>
      <c r="AG663" s="219"/>
      <c r="AH663" s="220"/>
      <c r="AI663" s="121" t="str">
        <f t="shared" si="253"/>
        <v/>
      </c>
      <c r="AJ663" s="221"/>
      <c r="AK663" s="222"/>
      <c r="AL663" s="223"/>
      <c r="AM663" s="224">
        <f>IFERROR(INDEX(※編集不可※選択項目!$R$3:$R$51,MATCH(BQ663,※編集不可※選択項目!$T$3:$T$51,0)),0)</f>
        <v>0</v>
      </c>
      <c r="AN663" s="224" t="str">
        <f t="shared" si="260"/>
        <v/>
      </c>
      <c r="AO663" s="224" t="str">
        <f>IF(BR663=※編集不可※選択項目!$L$3,VLOOKUP('新規登録用（本体）'!U663,※編集不可※選択項目!$P$2:$R$13,3,TRUE),AP663)</f>
        <v/>
      </c>
      <c r="AP663" s="224" t="str">
        <f>IF(BR663=※編集不可※選択項目!$L$15,VLOOKUP('新規登録用（本体）'!U663,※編集不可※選択項目!$P$14:$R$25,3,TRUE),AQ663)</f>
        <v/>
      </c>
      <c r="AQ663" s="224" t="str">
        <f>IF(BR663=※編集不可※選択項目!$L$27,VLOOKUP('新規登録用（本体）'!U663,※編集不可※選択項目!$P$26:$R$41,3,TRUE),AR663)</f>
        <v/>
      </c>
      <c r="AR663" s="224" t="str">
        <f>IF(BR663=※編集不可※選択項目!$L$43,VLOOKUP('新規登録用（本体）'!U663,※編集不可※選択項目!$P$42:$R$46,3,TRUE),AS663)</f>
        <v/>
      </c>
      <c r="AS663" s="224" t="str">
        <f>IF(BR663=※編集不可※選択項目!$L$48,VLOOKUP('新規登録用（本体）'!U663,※編集不可※選択項目!$P$47:$R$51,3,TRUE),"")</f>
        <v/>
      </c>
      <c r="AT663" s="225">
        <f>IFERROR(VLOOKUP(Y663&amp;G663&amp;H663,※編集不可※選択項目!X:Y,2,FALSE),0)</f>
        <v>0</v>
      </c>
      <c r="AU663" s="224">
        <f t="shared" si="254"/>
        <v>0</v>
      </c>
      <c r="AV663" s="224">
        <f>IFERROR(INDEX(※編集不可※選択項目!$S$3:$S$51,MATCH(BQ663,※編集不可※選択項目!$T$3:$T$51,0)),0)</f>
        <v>0</v>
      </c>
      <c r="AW663" s="224" t="str">
        <f t="shared" si="261"/>
        <v/>
      </c>
      <c r="AX663" s="224" t="str">
        <f>IF(BR663=※編集不可※選択項目!$L$3,VLOOKUP('新規登録用（本体）'!U663,※編集不可※選択項目!$P$2:$S$13,4,TRUE),AY663)</f>
        <v/>
      </c>
      <c r="AY663" s="224" t="str">
        <f>IF(BR663=※編集不可※選択項目!$L$15,VLOOKUP('新規登録用（本体）'!U663,※編集不可※選択項目!$P$14:$S$25,4,TRUE),AZ663)</f>
        <v/>
      </c>
      <c r="AZ663" s="224" t="str">
        <f>IF(BR663=※編集不可※選択項目!$L$27,VLOOKUP('新規登録用（本体）'!U663,※編集不可※選択項目!$P$26:$S$41,4,TRUE),BA663)</f>
        <v/>
      </c>
      <c r="BA663" s="224" t="str">
        <f>IF(BR663=※編集不可※選択項目!$L$43,VLOOKUP('新規登録用（本体）'!U663,※編集不可※選択項目!$P$42:$S$46,4,TRUE),BB663)</f>
        <v/>
      </c>
      <c r="BB663" s="224" t="str">
        <f>IF(BR663=※編集不可※選択項目!$L$48,VLOOKUP('新規登録用（本体）'!U663,※編集不可※選択項目!$P$47:$S$51,4,TRUE),"")</f>
        <v/>
      </c>
      <c r="BC663" s="225">
        <f>IFERROR(VLOOKUP(Y663&amp;G663&amp;H663,※編集不可※選択項目!X:Y,2,FALSE),0)</f>
        <v>0</v>
      </c>
      <c r="BD663" s="225">
        <f t="shared" si="255"/>
        <v>0</v>
      </c>
      <c r="BE663" s="225"/>
      <c r="BF663" s="225"/>
      <c r="BG663" s="225"/>
      <c r="BH663" s="225" t="str">
        <f t="shared" si="262"/>
        <v/>
      </c>
      <c r="BI663" s="226">
        <f t="shared" si="263"/>
        <v>0</v>
      </c>
      <c r="BJ663" s="226">
        <f t="shared" si="264"/>
        <v>0</v>
      </c>
      <c r="BK663" s="262">
        <f t="shared" si="258"/>
        <v>0</v>
      </c>
      <c r="BL663" s="226">
        <f t="shared" si="247"/>
        <v>0</v>
      </c>
      <c r="BM663" s="226" t="str">
        <f t="shared" si="265"/>
        <v/>
      </c>
      <c r="BN663" s="227">
        <f t="shared" si="266"/>
        <v>0</v>
      </c>
      <c r="BO663" s="227">
        <f t="shared" si="248"/>
        <v>0</v>
      </c>
      <c r="BP663" s="208" t="str">
        <f t="shared" si="249"/>
        <v>＜従来枠＞0 ＜トップ性能枠＞0</v>
      </c>
      <c r="BQ663" s="208" t="str">
        <f>'新規登録用（本体）'!G663&amp;'新規登録用（本体）'!H663&amp;'新規登録用（本体）'!I663</f>
        <v/>
      </c>
      <c r="BR663" s="126" t="str">
        <f t="shared" si="267"/>
        <v/>
      </c>
      <c r="BS663" s="208" t="str">
        <f t="shared" si="268"/>
        <v/>
      </c>
      <c r="BT663" s="227">
        <f t="shared" si="256"/>
        <v>0</v>
      </c>
    </row>
    <row r="664" spans="1:72" s="208" customFormat="1" ht="25.35" customHeight="1" x14ac:dyDescent="0.2">
      <c r="A664" s="210">
        <f t="shared" si="250"/>
        <v>653</v>
      </c>
      <c r="B664" s="171" t="str">
        <f t="shared" si="246"/>
        <v/>
      </c>
      <c r="C664" s="44"/>
      <c r="D664" s="17" t="str">
        <f t="shared" si="251"/>
        <v/>
      </c>
      <c r="E664" s="17" t="str">
        <f t="shared" si="252"/>
        <v/>
      </c>
      <c r="F664" s="97"/>
      <c r="G664" s="16"/>
      <c r="H664" s="15"/>
      <c r="I664" s="17" t="str">
        <f>IF(OR(G664="",H664="",U664=""),"",IFERROR(VLOOKUP(G664&amp;H664&amp;U664,※編集不可※選択項目!$M$3:$R$51,5,FALSE),"該当なし"))</f>
        <v/>
      </c>
      <c r="J664" s="97"/>
      <c r="K664" s="15"/>
      <c r="L664" s="248"/>
      <c r="M664" s="15"/>
      <c r="N664" s="97"/>
      <c r="O664" s="97"/>
      <c r="P664" s="97"/>
      <c r="Q664" s="97"/>
      <c r="R664" s="97"/>
      <c r="S664" s="18" t="str">
        <f t="shared" si="259"/>
        <v/>
      </c>
      <c r="T664" s="15"/>
      <c r="U664" s="15"/>
      <c r="V664" s="15"/>
      <c r="W664" s="15"/>
      <c r="X664" s="15"/>
      <c r="Y664" s="15"/>
      <c r="Z664" s="16"/>
      <c r="AA664" s="16"/>
      <c r="AB664" s="101" t="str">
        <f>IF($C664&lt;&gt;"",※編集不可※選択項目!$J$2,"")</f>
        <v/>
      </c>
      <c r="AC664" s="23"/>
      <c r="AD664" s="97"/>
      <c r="AE664" s="99"/>
      <c r="AF664" s="201" t="str">
        <f t="shared" si="257"/>
        <v>-</v>
      </c>
      <c r="AG664" s="219"/>
      <c r="AH664" s="220"/>
      <c r="AI664" s="121" t="str">
        <f t="shared" si="253"/>
        <v/>
      </c>
      <c r="AJ664" s="221"/>
      <c r="AK664" s="222"/>
      <c r="AL664" s="223"/>
      <c r="AM664" s="224">
        <f>IFERROR(INDEX(※編集不可※選択項目!$R$3:$R$51,MATCH(BQ664,※編集不可※選択項目!$T$3:$T$51,0)),0)</f>
        <v>0</v>
      </c>
      <c r="AN664" s="224" t="str">
        <f t="shared" si="260"/>
        <v/>
      </c>
      <c r="AO664" s="224" t="str">
        <f>IF(BR664=※編集不可※選択項目!$L$3,VLOOKUP('新規登録用（本体）'!U664,※編集不可※選択項目!$P$2:$R$13,3,TRUE),AP664)</f>
        <v/>
      </c>
      <c r="AP664" s="224" t="str">
        <f>IF(BR664=※編集不可※選択項目!$L$15,VLOOKUP('新規登録用（本体）'!U664,※編集不可※選択項目!$P$14:$R$25,3,TRUE),AQ664)</f>
        <v/>
      </c>
      <c r="AQ664" s="224" t="str">
        <f>IF(BR664=※編集不可※選択項目!$L$27,VLOOKUP('新規登録用（本体）'!U664,※編集不可※選択項目!$P$26:$R$41,3,TRUE),AR664)</f>
        <v/>
      </c>
      <c r="AR664" s="224" t="str">
        <f>IF(BR664=※編集不可※選択項目!$L$43,VLOOKUP('新規登録用（本体）'!U664,※編集不可※選択項目!$P$42:$R$46,3,TRUE),AS664)</f>
        <v/>
      </c>
      <c r="AS664" s="224" t="str">
        <f>IF(BR664=※編集不可※選択項目!$L$48,VLOOKUP('新規登録用（本体）'!U664,※編集不可※選択項目!$P$47:$R$51,3,TRUE),"")</f>
        <v/>
      </c>
      <c r="AT664" s="225">
        <f>IFERROR(VLOOKUP(Y664&amp;G664&amp;H664,※編集不可※選択項目!X:Y,2,FALSE),0)</f>
        <v>0</v>
      </c>
      <c r="AU664" s="224">
        <f t="shared" si="254"/>
        <v>0</v>
      </c>
      <c r="AV664" s="224">
        <f>IFERROR(INDEX(※編集不可※選択項目!$S$3:$S$51,MATCH(BQ664,※編集不可※選択項目!$T$3:$T$51,0)),0)</f>
        <v>0</v>
      </c>
      <c r="AW664" s="224" t="str">
        <f t="shared" si="261"/>
        <v/>
      </c>
      <c r="AX664" s="224" t="str">
        <f>IF(BR664=※編集不可※選択項目!$L$3,VLOOKUP('新規登録用（本体）'!U664,※編集不可※選択項目!$P$2:$S$13,4,TRUE),AY664)</f>
        <v/>
      </c>
      <c r="AY664" s="224" t="str">
        <f>IF(BR664=※編集不可※選択項目!$L$15,VLOOKUP('新規登録用（本体）'!U664,※編集不可※選択項目!$P$14:$S$25,4,TRUE),AZ664)</f>
        <v/>
      </c>
      <c r="AZ664" s="224" t="str">
        <f>IF(BR664=※編集不可※選択項目!$L$27,VLOOKUP('新規登録用（本体）'!U664,※編集不可※選択項目!$P$26:$S$41,4,TRUE),BA664)</f>
        <v/>
      </c>
      <c r="BA664" s="224" t="str">
        <f>IF(BR664=※編集不可※選択項目!$L$43,VLOOKUP('新規登録用（本体）'!U664,※編集不可※選択項目!$P$42:$S$46,4,TRUE),BB664)</f>
        <v/>
      </c>
      <c r="BB664" s="224" t="str">
        <f>IF(BR664=※編集不可※選択項目!$L$48,VLOOKUP('新規登録用（本体）'!U664,※編集不可※選択項目!$P$47:$S$51,4,TRUE),"")</f>
        <v/>
      </c>
      <c r="BC664" s="225">
        <f>IFERROR(VLOOKUP(Y664&amp;G664&amp;H664,※編集不可※選択項目!X:Y,2,FALSE),0)</f>
        <v>0</v>
      </c>
      <c r="BD664" s="225">
        <f t="shared" si="255"/>
        <v>0</v>
      </c>
      <c r="BE664" s="225"/>
      <c r="BF664" s="225"/>
      <c r="BG664" s="225"/>
      <c r="BH664" s="225" t="str">
        <f t="shared" si="262"/>
        <v/>
      </c>
      <c r="BI664" s="226">
        <f t="shared" si="263"/>
        <v>0</v>
      </c>
      <c r="BJ664" s="226">
        <f t="shared" si="264"/>
        <v>0</v>
      </c>
      <c r="BK664" s="262">
        <f t="shared" si="258"/>
        <v>0</v>
      </c>
      <c r="BL664" s="226">
        <f t="shared" si="247"/>
        <v>0</v>
      </c>
      <c r="BM664" s="226" t="str">
        <f t="shared" si="265"/>
        <v/>
      </c>
      <c r="BN664" s="227">
        <f t="shared" si="266"/>
        <v>0</v>
      </c>
      <c r="BO664" s="227">
        <f t="shared" si="248"/>
        <v>0</v>
      </c>
      <c r="BP664" s="208" t="str">
        <f t="shared" si="249"/>
        <v>＜従来枠＞0 ＜トップ性能枠＞0</v>
      </c>
      <c r="BQ664" s="208" t="str">
        <f>'新規登録用（本体）'!G664&amp;'新規登録用（本体）'!H664&amp;'新規登録用（本体）'!I664</f>
        <v/>
      </c>
      <c r="BR664" s="126" t="str">
        <f t="shared" si="267"/>
        <v/>
      </c>
      <c r="BS664" s="208" t="str">
        <f t="shared" si="268"/>
        <v/>
      </c>
      <c r="BT664" s="227">
        <f t="shared" si="256"/>
        <v>0</v>
      </c>
    </row>
    <row r="665" spans="1:72" s="208" customFormat="1" ht="25.35" customHeight="1" x14ac:dyDescent="0.2">
      <c r="A665" s="210">
        <f t="shared" si="250"/>
        <v>654</v>
      </c>
      <c r="B665" s="171" t="str">
        <f t="shared" si="246"/>
        <v/>
      </c>
      <c r="C665" s="44"/>
      <c r="D665" s="17" t="str">
        <f t="shared" si="251"/>
        <v/>
      </c>
      <c r="E665" s="17" t="str">
        <f t="shared" si="252"/>
        <v/>
      </c>
      <c r="F665" s="97"/>
      <c r="G665" s="16"/>
      <c r="H665" s="15"/>
      <c r="I665" s="17" t="str">
        <f>IF(OR(G665="",H665="",U665=""),"",IFERROR(VLOOKUP(G665&amp;H665&amp;U665,※編集不可※選択項目!$M$3:$R$51,5,FALSE),"該当なし"))</f>
        <v/>
      </c>
      <c r="J665" s="97"/>
      <c r="K665" s="15"/>
      <c r="L665" s="248"/>
      <c r="M665" s="15"/>
      <c r="N665" s="97"/>
      <c r="O665" s="97"/>
      <c r="P665" s="97"/>
      <c r="Q665" s="97"/>
      <c r="R665" s="97"/>
      <c r="S665" s="18" t="str">
        <f t="shared" si="259"/>
        <v/>
      </c>
      <c r="T665" s="15"/>
      <c r="U665" s="15"/>
      <c r="V665" s="15"/>
      <c r="W665" s="15"/>
      <c r="X665" s="15"/>
      <c r="Y665" s="15"/>
      <c r="Z665" s="16"/>
      <c r="AA665" s="16"/>
      <c r="AB665" s="101" t="str">
        <f>IF($C665&lt;&gt;"",※編集不可※選択項目!$J$2,"")</f>
        <v/>
      </c>
      <c r="AC665" s="23"/>
      <c r="AD665" s="97"/>
      <c r="AE665" s="99"/>
      <c r="AF665" s="201" t="str">
        <f t="shared" si="257"/>
        <v>-</v>
      </c>
      <c r="AG665" s="219"/>
      <c r="AH665" s="220"/>
      <c r="AI665" s="121" t="str">
        <f t="shared" si="253"/>
        <v/>
      </c>
      <c r="AJ665" s="221"/>
      <c r="AK665" s="222"/>
      <c r="AL665" s="223"/>
      <c r="AM665" s="224">
        <f>IFERROR(INDEX(※編集不可※選択項目!$R$3:$R$51,MATCH(BQ665,※編集不可※選択項目!$T$3:$T$51,0)),0)</f>
        <v>0</v>
      </c>
      <c r="AN665" s="224" t="str">
        <f t="shared" si="260"/>
        <v/>
      </c>
      <c r="AO665" s="224" t="str">
        <f>IF(BR665=※編集不可※選択項目!$L$3,VLOOKUP('新規登録用（本体）'!U665,※編集不可※選択項目!$P$2:$R$13,3,TRUE),AP665)</f>
        <v/>
      </c>
      <c r="AP665" s="224" t="str">
        <f>IF(BR665=※編集不可※選択項目!$L$15,VLOOKUP('新規登録用（本体）'!U665,※編集不可※選択項目!$P$14:$R$25,3,TRUE),AQ665)</f>
        <v/>
      </c>
      <c r="AQ665" s="224" t="str">
        <f>IF(BR665=※編集不可※選択項目!$L$27,VLOOKUP('新規登録用（本体）'!U665,※編集不可※選択項目!$P$26:$R$41,3,TRUE),AR665)</f>
        <v/>
      </c>
      <c r="AR665" s="224" t="str">
        <f>IF(BR665=※編集不可※選択項目!$L$43,VLOOKUP('新規登録用（本体）'!U665,※編集不可※選択項目!$P$42:$R$46,3,TRUE),AS665)</f>
        <v/>
      </c>
      <c r="AS665" s="224" t="str">
        <f>IF(BR665=※編集不可※選択項目!$L$48,VLOOKUP('新規登録用（本体）'!U665,※編集不可※選択項目!$P$47:$R$51,3,TRUE),"")</f>
        <v/>
      </c>
      <c r="AT665" s="225">
        <f>IFERROR(VLOOKUP(Y665&amp;G665&amp;H665,※編集不可※選択項目!X:Y,2,FALSE),0)</f>
        <v>0</v>
      </c>
      <c r="AU665" s="224">
        <f t="shared" si="254"/>
        <v>0</v>
      </c>
      <c r="AV665" s="224">
        <f>IFERROR(INDEX(※編集不可※選択項目!$S$3:$S$51,MATCH(BQ665,※編集不可※選択項目!$T$3:$T$51,0)),0)</f>
        <v>0</v>
      </c>
      <c r="AW665" s="224" t="str">
        <f t="shared" si="261"/>
        <v/>
      </c>
      <c r="AX665" s="224" t="str">
        <f>IF(BR665=※編集不可※選択項目!$L$3,VLOOKUP('新規登録用（本体）'!U665,※編集不可※選択項目!$P$2:$S$13,4,TRUE),AY665)</f>
        <v/>
      </c>
      <c r="AY665" s="224" t="str">
        <f>IF(BR665=※編集不可※選択項目!$L$15,VLOOKUP('新規登録用（本体）'!U665,※編集不可※選択項目!$P$14:$S$25,4,TRUE),AZ665)</f>
        <v/>
      </c>
      <c r="AZ665" s="224" t="str">
        <f>IF(BR665=※編集不可※選択項目!$L$27,VLOOKUP('新規登録用（本体）'!U665,※編集不可※選択項目!$P$26:$S$41,4,TRUE),BA665)</f>
        <v/>
      </c>
      <c r="BA665" s="224" t="str">
        <f>IF(BR665=※編集不可※選択項目!$L$43,VLOOKUP('新規登録用（本体）'!U665,※編集不可※選択項目!$P$42:$S$46,4,TRUE),BB665)</f>
        <v/>
      </c>
      <c r="BB665" s="224" t="str">
        <f>IF(BR665=※編集不可※選択項目!$L$48,VLOOKUP('新規登録用（本体）'!U665,※編集不可※選択項目!$P$47:$S$51,4,TRUE),"")</f>
        <v/>
      </c>
      <c r="BC665" s="225">
        <f>IFERROR(VLOOKUP(Y665&amp;G665&amp;H665,※編集不可※選択項目!X:Y,2,FALSE),0)</f>
        <v>0</v>
      </c>
      <c r="BD665" s="225">
        <f t="shared" si="255"/>
        <v>0</v>
      </c>
      <c r="BE665" s="225"/>
      <c r="BF665" s="225"/>
      <c r="BG665" s="225"/>
      <c r="BH665" s="225" t="str">
        <f t="shared" si="262"/>
        <v/>
      </c>
      <c r="BI665" s="226">
        <f t="shared" si="263"/>
        <v>0</v>
      </c>
      <c r="BJ665" s="226">
        <f t="shared" si="264"/>
        <v>0</v>
      </c>
      <c r="BK665" s="262">
        <f t="shared" si="258"/>
        <v>0</v>
      </c>
      <c r="BL665" s="226">
        <f t="shared" si="247"/>
        <v>0</v>
      </c>
      <c r="BM665" s="226" t="str">
        <f t="shared" si="265"/>
        <v/>
      </c>
      <c r="BN665" s="227">
        <f t="shared" si="266"/>
        <v>0</v>
      </c>
      <c r="BO665" s="227">
        <f t="shared" si="248"/>
        <v>0</v>
      </c>
      <c r="BP665" s="208" t="str">
        <f t="shared" si="249"/>
        <v>＜従来枠＞0 ＜トップ性能枠＞0</v>
      </c>
      <c r="BQ665" s="208" t="str">
        <f>'新規登録用（本体）'!G665&amp;'新規登録用（本体）'!H665&amp;'新規登録用（本体）'!I665</f>
        <v/>
      </c>
      <c r="BR665" s="126" t="str">
        <f t="shared" si="267"/>
        <v/>
      </c>
      <c r="BS665" s="208" t="str">
        <f t="shared" si="268"/>
        <v/>
      </c>
      <c r="BT665" s="227">
        <f t="shared" si="256"/>
        <v>0</v>
      </c>
    </row>
    <row r="666" spans="1:72" s="208" customFormat="1" ht="25.35" customHeight="1" x14ac:dyDescent="0.2">
      <c r="A666" s="210">
        <f t="shared" si="250"/>
        <v>655</v>
      </c>
      <c r="B666" s="171" t="str">
        <f t="shared" si="246"/>
        <v/>
      </c>
      <c r="C666" s="44"/>
      <c r="D666" s="17" t="str">
        <f t="shared" si="251"/>
        <v/>
      </c>
      <c r="E666" s="17" t="str">
        <f t="shared" si="252"/>
        <v/>
      </c>
      <c r="F666" s="97"/>
      <c r="G666" s="16"/>
      <c r="H666" s="15"/>
      <c r="I666" s="17" t="str">
        <f>IF(OR(G666="",H666="",U666=""),"",IFERROR(VLOOKUP(G666&amp;H666&amp;U666,※編集不可※選択項目!$M$3:$R$51,5,FALSE),"該当なし"))</f>
        <v/>
      </c>
      <c r="J666" s="97"/>
      <c r="K666" s="15"/>
      <c r="L666" s="248"/>
      <c r="M666" s="15"/>
      <c r="N666" s="97"/>
      <c r="O666" s="97"/>
      <c r="P666" s="97"/>
      <c r="Q666" s="97"/>
      <c r="R666" s="97"/>
      <c r="S666" s="18" t="str">
        <f t="shared" si="259"/>
        <v/>
      </c>
      <c r="T666" s="15"/>
      <c r="U666" s="15"/>
      <c r="V666" s="15"/>
      <c r="W666" s="15"/>
      <c r="X666" s="15"/>
      <c r="Y666" s="15"/>
      <c r="Z666" s="16"/>
      <c r="AA666" s="16"/>
      <c r="AB666" s="101" t="str">
        <f>IF($C666&lt;&gt;"",※編集不可※選択項目!$J$2,"")</f>
        <v/>
      </c>
      <c r="AC666" s="23"/>
      <c r="AD666" s="97"/>
      <c r="AE666" s="99"/>
      <c r="AF666" s="201" t="str">
        <f t="shared" si="257"/>
        <v>-</v>
      </c>
      <c r="AG666" s="219"/>
      <c r="AH666" s="220"/>
      <c r="AI666" s="121" t="str">
        <f t="shared" si="253"/>
        <v/>
      </c>
      <c r="AJ666" s="221"/>
      <c r="AK666" s="222"/>
      <c r="AL666" s="223"/>
      <c r="AM666" s="224">
        <f>IFERROR(INDEX(※編集不可※選択項目!$R$3:$R$51,MATCH(BQ666,※編集不可※選択項目!$T$3:$T$51,0)),0)</f>
        <v>0</v>
      </c>
      <c r="AN666" s="224" t="str">
        <f t="shared" si="260"/>
        <v/>
      </c>
      <c r="AO666" s="224" t="str">
        <f>IF(BR666=※編集不可※選択項目!$L$3,VLOOKUP('新規登録用（本体）'!U666,※編集不可※選択項目!$P$2:$R$13,3,TRUE),AP666)</f>
        <v/>
      </c>
      <c r="AP666" s="224" t="str">
        <f>IF(BR666=※編集不可※選択項目!$L$15,VLOOKUP('新規登録用（本体）'!U666,※編集不可※選択項目!$P$14:$R$25,3,TRUE),AQ666)</f>
        <v/>
      </c>
      <c r="AQ666" s="224" t="str">
        <f>IF(BR666=※編集不可※選択項目!$L$27,VLOOKUP('新規登録用（本体）'!U666,※編集不可※選択項目!$P$26:$R$41,3,TRUE),AR666)</f>
        <v/>
      </c>
      <c r="AR666" s="224" t="str">
        <f>IF(BR666=※編集不可※選択項目!$L$43,VLOOKUP('新規登録用（本体）'!U666,※編集不可※選択項目!$P$42:$R$46,3,TRUE),AS666)</f>
        <v/>
      </c>
      <c r="AS666" s="224" t="str">
        <f>IF(BR666=※編集不可※選択項目!$L$48,VLOOKUP('新規登録用（本体）'!U666,※編集不可※選択項目!$P$47:$R$51,3,TRUE),"")</f>
        <v/>
      </c>
      <c r="AT666" s="225">
        <f>IFERROR(VLOOKUP(Y666&amp;G666&amp;H666,※編集不可※選択項目!X:Y,2,FALSE),0)</f>
        <v>0</v>
      </c>
      <c r="AU666" s="224">
        <f t="shared" si="254"/>
        <v>0</v>
      </c>
      <c r="AV666" s="224">
        <f>IFERROR(INDEX(※編集不可※選択項目!$S$3:$S$51,MATCH(BQ666,※編集不可※選択項目!$T$3:$T$51,0)),0)</f>
        <v>0</v>
      </c>
      <c r="AW666" s="224" t="str">
        <f t="shared" si="261"/>
        <v/>
      </c>
      <c r="AX666" s="224" t="str">
        <f>IF(BR666=※編集不可※選択項目!$L$3,VLOOKUP('新規登録用（本体）'!U666,※編集不可※選択項目!$P$2:$S$13,4,TRUE),AY666)</f>
        <v/>
      </c>
      <c r="AY666" s="224" t="str">
        <f>IF(BR666=※編集不可※選択項目!$L$15,VLOOKUP('新規登録用（本体）'!U666,※編集不可※選択項目!$P$14:$S$25,4,TRUE),AZ666)</f>
        <v/>
      </c>
      <c r="AZ666" s="224" t="str">
        <f>IF(BR666=※編集不可※選択項目!$L$27,VLOOKUP('新規登録用（本体）'!U666,※編集不可※選択項目!$P$26:$S$41,4,TRUE),BA666)</f>
        <v/>
      </c>
      <c r="BA666" s="224" t="str">
        <f>IF(BR666=※編集不可※選択項目!$L$43,VLOOKUP('新規登録用（本体）'!U666,※編集不可※選択項目!$P$42:$S$46,4,TRUE),BB666)</f>
        <v/>
      </c>
      <c r="BB666" s="224" t="str">
        <f>IF(BR666=※編集不可※選択項目!$L$48,VLOOKUP('新規登録用（本体）'!U666,※編集不可※選択項目!$P$47:$S$51,4,TRUE),"")</f>
        <v/>
      </c>
      <c r="BC666" s="225">
        <f>IFERROR(VLOOKUP(Y666&amp;G666&amp;H666,※編集不可※選択項目!X:Y,2,FALSE),0)</f>
        <v>0</v>
      </c>
      <c r="BD666" s="225">
        <f t="shared" si="255"/>
        <v>0</v>
      </c>
      <c r="BE666" s="225"/>
      <c r="BF666" s="225"/>
      <c r="BG666" s="225"/>
      <c r="BH666" s="225" t="str">
        <f t="shared" si="262"/>
        <v/>
      </c>
      <c r="BI666" s="226">
        <f t="shared" si="263"/>
        <v>0</v>
      </c>
      <c r="BJ666" s="226">
        <f t="shared" si="264"/>
        <v>0</v>
      </c>
      <c r="BK666" s="262">
        <f t="shared" si="258"/>
        <v>0</v>
      </c>
      <c r="BL666" s="226">
        <f t="shared" si="247"/>
        <v>0</v>
      </c>
      <c r="BM666" s="226" t="str">
        <f t="shared" si="265"/>
        <v/>
      </c>
      <c r="BN666" s="227">
        <f t="shared" si="266"/>
        <v>0</v>
      </c>
      <c r="BO666" s="227">
        <f t="shared" si="248"/>
        <v>0</v>
      </c>
      <c r="BP666" s="208" t="str">
        <f t="shared" si="249"/>
        <v>＜従来枠＞0 ＜トップ性能枠＞0</v>
      </c>
      <c r="BQ666" s="208" t="str">
        <f>'新規登録用（本体）'!G666&amp;'新規登録用（本体）'!H666&amp;'新規登録用（本体）'!I666</f>
        <v/>
      </c>
      <c r="BR666" s="126" t="str">
        <f t="shared" si="267"/>
        <v/>
      </c>
      <c r="BS666" s="208" t="str">
        <f t="shared" si="268"/>
        <v/>
      </c>
      <c r="BT666" s="227">
        <f t="shared" si="256"/>
        <v>0</v>
      </c>
    </row>
    <row r="667" spans="1:72" s="208" customFormat="1" ht="25.35" customHeight="1" x14ac:dyDescent="0.2">
      <c r="A667" s="210">
        <f t="shared" si="250"/>
        <v>656</v>
      </c>
      <c r="B667" s="171" t="str">
        <f t="shared" si="246"/>
        <v/>
      </c>
      <c r="C667" s="44"/>
      <c r="D667" s="17" t="str">
        <f t="shared" si="251"/>
        <v/>
      </c>
      <c r="E667" s="17" t="str">
        <f t="shared" si="252"/>
        <v/>
      </c>
      <c r="F667" s="97"/>
      <c r="G667" s="16"/>
      <c r="H667" s="15"/>
      <c r="I667" s="17" t="str">
        <f>IF(OR(G667="",H667="",U667=""),"",IFERROR(VLOOKUP(G667&amp;H667&amp;U667,※編集不可※選択項目!$M$3:$R$51,5,FALSE),"該当なし"))</f>
        <v/>
      </c>
      <c r="J667" s="97"/>
      <c r="K667" s="15"/>
      <c r="L667" s="248"/>
      <c r="M667" s="15"/>
      <c r="N667" s="97"/>
      <c r="O667" s="97"/>
      <c r="P667" s="97"/>
      <c r="Q667" s="97"/>
      <c r="R667" s="97"/>
      <c r="S667" s="18" t="str">
        <f t="shared" si="259"/>
        <v/>
      </c>
      <c r="T667" s="15"/>
      <c r="U667" s="15"/>
      <c r="V667" s="15"/>
      <c r="W667" s="15"/>
      <c r="X667" s="15"/>
      <c r="Y667" s="15"/>
      <c r="Z667" s="16"/>
      <c r="AA667" s="16"/>
      <c r="AB667" s="101" t="str">
        <f>IF($C667&lt;&gt;"",※編集不可※選択項目!$J$2,"")</f>
        <v/>
      </c>
      <c r="AC667" s="23"/>
      <c r="AD667" s="97"/>
      <c r="AE667" s="99"/>
      <c r="AF667" s="201" t="str">
        <f t="shared" si="257"/>
        <v>-</v>
      </c>
      <c r="AG667" s="219"/>
      <c r="AH667" s="220"/>
      <c r="AI667" s="121" t="str">
        <f t="shared" si="253"/>
        <v/>
      </c>
      <c r="AJ667" s="221"/>
      <c r="AK667" s="222"/>
      <c r="AL667" s="223"/>
      <c r="AM667" s="224">
        <f>IFERROR(INDEX(※編集不可※選択項目!$R$3:$R$51,MATCH(BQ667,※編集不可※選択項目!$T$3:$T$51,0)),0)</f>
        <v>0</v>
      </c>
      <c r="AN667" s="224" t="str">
        <f t="shared" si="260"/>
        <v/>
      </c>
      <c r="AO667" s="224" t="str">
        <f>IF(BR667=※編集不可※選択項目!$L$3,VLOOKUP('新規登録用（本体）'!U667,※編集不可※選択項目!$P$2:$R$13,3,TRUE),AP667)</f>
        <v/>
      </c>
      <c r="AP667" s="224" t="str">
        <f>IF(BR667=※編集不可※選択項目!$L$15,VLOOKUP('新規登録用（本体）'!U667,※編集不可※選択項目!$P$14:$R$25,3,TRUE),AQ667)</f>
        <v/>
      </c>
      <c r="AQ667" s="224" t="str">
        <f>IF(BR667=※編集不可※選択項目!$L$27,VLOOKUP('新規登録用（本体）'!U667,※編集不可※選択項目!$P$26:$R$41,3,TRUE),AR667)</f>
        <v/>
      </c>
      <c r="AR667" s="224" t="str">
        <f>IF(BR667=※編集不可※選択項目!$L$43,VLOOKUP('新規登録用（本体）'!U667,※編集不可※選択項目!$P$42:$R$46,3,TRUE),AS667)</f>
        <v/>
      </c>
      <c r="AS667" s="224" t="str">
        <f>IF(BR667=※編集不可※選択項目!$L$48,VLOOKUP('新規登録用（本体）'!U667,※編集不可※選択項目!$P$47:$R$51,3,TRUE),"")</f>
        <v/>
      </c>
      <c r="AT667" s="225">
        <f>IFERROR(VLOOKUP(Y667&amp;G667&amp;H667,※編集不可※選択項目!X:Y,2,FALSE),0)</f>
        <v>0</v>
      </c>
      <c r="AU667" s="224">
        <f t="shared" si="254"/>
        <v>0</v>
      </c>
      <c r="AV667" s="224">
        <f>IFERROR(INDEX(※編集不可※選択項目!$S$3:$S$51,MATCH(BQ667,※編集不可※選択項目!$T$3:$T$51,0)),0)</f>
        <v>0</v>
      </c>
      <c r="AW667" s="224" t="str">
        <f t="shared" si="261"/>
        <v/>
      </c>
      <c r="AX667" s="224" t="str">
        <f>IF(BR667=※編集不可※選択項目!$L$3,VLOOKUP('新規登録用（本体）'!U667,※編集不可※選択項目!$P$2:$S$13,4,TRUE),AY667)</f>
        <v/>
      </c>
      <c r="AY667" s="224" t="str">
        <f>IF(BR667=※編集不可※選択項目!$L$15,VLOOKUP('新規登録用（本体）'!U667,※編集不可※選択項目!$P$14:$S$25,4,TRUE),AZ667)</f>
        <v/>
      </c>
      <c r="AZ667" s="224" t="str">
        <f>IF(BR667=※編集不可※選択項目!$L$27,VLOOKUP('新規登録用（本体）'!U667,※編集不可※選択項目!$P$26:$S$41,4,TRUE),BA667)</f>
        <v/>
      </c>
      <c r="BA667" s="224" t="str">
        <f>IF(BR667=※編集不可※選択項目!$L$43,VLOOKUP('新規登録用（本体）'!U667,※編集不可※選択項目!$P$42:$S$46,4,TRUE),BB667)</f>
        <v/>
      </c>
      <c r="BB667" s="224" t="str">
        <f>IF(BR667=※編集不可※選択項目!$L$48,VLOOKUP('新規登録用（本体）'!U667,※編集不可※選択項目!$P$47:$S$51,4,TRUE),"")</f>
        <v/>
      </c>
      <c r="BC667" s="225">
        <f>IFERROR(VLOOKUP(Y667&amp;G667&amp;H667,※編集不可※選択項目!X:Y,2,FALSE),0)</f>
        <v>0</v>
      </c>
      <c r="BD667" s="225">
        <f t="shared" si="255"/>
        <v>0</v>
      </c>
      <c r="BE667" s="225"/>
      <c r="BF667" s="225"/>
      <c r="BG667" s="225"/>
      <c r="BH667" s="225" t="str">
        <f t="shared" si="262"/>
        <v/>
      </c>
      <c r="BI667" s="226">
        <f t="shared" si="263"/>
        <v>0</v>
      </c>
      <c r="BJ667" s="226">
        <f t="shared" si="264"/>
        <v>0</v>
      </c>
      <c r="BK667" s="262">
        <f t="shared" si="258"/>
        <v>0</v>
      </c>
      <c r="BL667" s="226">
        <f t="shared" si="247"/>
        <v>0</v>
      </c>
      <c r="BM667" s="226" t="str">
        <f t="shared" si="265"/>
        <v/>
      </c>
      <c r="BN667" s="227">
        <f t="shared" si="266"/>
        <v>0</v>
      </c>
      <c r="BO667" s="227">
        <f t="shared" si="248"/>
        <v>0</v>
      </c>
      <c r="BP667" s="208" t="str">
        <f t="shared" si="249"/>
        <v>＜従来枠＞0 ＜トップ性能枠＞0</v>
      </c>
      <c r="BQ667" s="208" t="str">
        <f>'新規登録用（本体）'!G667&amp;'新規登録用（本体）'!H667&amp;'新規登録用（本体）'!I667</f>
        <v/>
      </c>
      <c r="BR667" s="126" t="str">
        <f t="shared" si="267"/>
        <v/>
      </c>
      <c r="BS667" s="208" t="str">
        <f t="shared" si="268"/>
        <v/>
      </c>
      <c r="BT667" s="227">
        <f t="shared" si="256"/>
        <v>0</v>
      </c>
    </row>
    <row r="668" spans="1:72" s="208" customFormat="1" ht="25.35" customHeight="1" x14ac:dyDescent="0.2">
      <c r="A668" s="210">
        <f t="shared" si="250"/>
        <v>657</v>
      </c>
      <c r="B668" s="171" t="str">
        <f t="shared" si="246"/>
        <v/>
      </c>
      <c r="C668" s="44"/>
      <c r="D668" s="17" t="str">
        <f t="shared" si="251"/>
        <v/>
      </c>
      <c r="E668" s="17" t="str">
        <f t="shared" si="252"/>
        <v/>
      </c>
      <c r="F668" s="97"/>
      <c r="G668" s="16"/>
      <c r="H668" s="15"/>
      <c r="I668" s="17" t="str">
        <f>IF(OR(G668="",H668="",U668=""),"",IFERROR(VLOOKUP(G668&amp;H668&amp;U668,※編集不可※選択項目!$M$3:$R$51,5,FALSE),"該当なし"))</f>
        <v/>
      </c>
      <c r="J668" s="97"/>
      <c r="K668" s="15"/>
      <c r="L668" s="248"/>
      <c r="M668" s="15"/>
      <c r="N668" s="97"/>
      <c r="O668" s="97"/>
      <c r="P668" s="97"/>
      <c r="Q668" s="97"/>
      <c r="R668" s="97"/>
      <c r="S668" s="18" t="str">
        <f t="shared" si="259"/>
        <v/>
      </c>
      <c r="T668" s="15"/>
      <c r="U668" s="15"/>
      <c r="V668" s="15"/>
      <c r="W668" s="15"/>
      <c r="X668" s="15"/>
      <c r="Y668" s="15"/>
      <c r="Z668" s="16"/>
      <c r="AA668" s="16"/>
      <c r="AB668" s="101" t="str">
        <f>IF($C668&lt;&gt;"",※編集不可※選択項目!$J$2,"")</f>
        <v/>
      </c>
      <c r="AC668" s="23"/>
      <c r="AD668" s="97"/>
      <c r="AE668" s="99"/>
      <c r="AF668" s="201" t="str">
        <f t="shared" si="257"/>
        <v>-</v>
      </c>
      <c r="AG668" s="219"/>
      <c r="AH668" s="220"/>
      <c r="AI668" s="121" t="str">
        <f t="shared" si="253"/>
        <v/>
      </c>
      <c r="AJ668" s="221"/>
      <c r="AK668" s="222"/>
      <c r="AL668" s="223"/>
      <c r="AM668" s="224">
        <f>IFERROR(INDEX(※編集不可※選択項目!$R$3:$R$51,MATCH(BQ668,※編集不可※選択項目!$T$3:$T$51,0)),0)</f>
        <v>0</v>
      </c>
      <c r="AN668" s="224" t="str">
        <f t="shared" si="260"/>
        <v/>
      </c>
      <c r="AO668" s="224" t="str">
        <f>IF(BR668=※編集不可※選択項目!$L$3,VLOOKUP('新規登録用（本体）'!U668,※編集不可※選択項目!$P$2:$R$13,3,TRUE),AP668)</f>
        <v/>
      </c>
      <c r="AP668" s="224" t="str">
        <f>IF(BR668=※編集不可※選択項目!$L$15,VLOOKUP('新規登録用（本体）'!U668,※編集不可※選択項目!$P$14:$R$25,3,TRUE),AQ668)</f>
        <v/>
      </c>
      <c r="AQ668" s="224" t="str">
        <f>IF(BR668=※編集不可※選択項目!$L$27,VLOOKUP('新規登録用（本体）'!U668,※編集不可※選択項目!$P$26:$R$41,3,TRUE),AR668)</f>
        <v/>
      </c>
      <c r="AR668" s="224" t="str">
        <f>IF(BR668=※編集不可※選択項目!$L$43,VLOOKUP('新規登録用（本体）'!U668,※編集不可※選択項目!$P$42:$R$46,3,TRUE),AS668)</f>
        <v/>
      </c>
      <c r="AS668" s="224" t="str">
        <f>IF(BR668=※編集不可※選択項目!$L$48,VLOOKUP('新規登録用（本体）'!U668,※編集不可※選択項目!$P$47:$R$51,3,TRUE),"")</f>
        <v/>
      </c>
      <c r="AT668" s="225">
        <f>IFERROR(VLOOKUP(Y668&amp;G668&amp;H668,※編集不可※選択項目!X:Y,2,FALSE),0)</f>
        <v>0</v>
      </c>
      <c r="AU668" s="224">
        <f t="shared" si="254"/>
        <v>0</v>
      </c>
      <c r="AV668" s="224">
        <f>IFERROR(INDEX(※編集不可※選択項目!$S$3:$S$51,MATCH(BQ668,※編集不可※選択項目!$T$3:$T$51,0)),0)</f>
        <v>0</v>
      </c>
      <c r="AW668" s="224" t="str">
        <f t="shared" si="261"/>
        <v/>
      </c>
      <c r="AX668" s="224" t="str">
        <f>IF(BR668=※編集不可※選択項目!$L$3,VLOOKUP('新規登録用（本体）'!U668,※編集不可※選択項目!$P$2:$S$13,4,TRUE),AY668)</f>
        <v/>
      </c>
      <c r="AY668" s="224" t="str">
        <f>IF(BR668=※編集不可※選択項目!$L$15,VLOOKUP('新規登録用（本体）'!U668,※編集不可※選択項目!$P$14:$S$25,4,TRUE),AZ668)</f>
        <v/>
      </c>
      <c r="AZ668" s="224" t="str">
        <f>IF(BR668=※編集不可※選択項目!$L$27,VLOOKUP('新規登録用（本体）'!U668,※編集不可※選択項目!$P$26:$S$41,4,TRUE),BA668)</f>
        <v/>
      </c>
      <c r="BA668" s="224" t="str">
        <f>IF(BR668=※編集不可※選択項目!$L$43,VLOOKUP('新規登録用（本体）'!U668,※編集不可※選択項目!$P$42:$S$46,4,TRUE),BB668)</f>
        <v/>
      </c>
      <c r="BB668" s="224" t="str">
        <f>IF(BR668=※編集不可※選択項目!$L$48,VLOOKUP('新規登録用（本体）'!U668,※編集不可※選択項目!$P$47:$S$51,4,TRUE),"")</f>
        <v/>
      </c>
      <c r="BC668" s="225">
        <f>IFERROR(VLOOKUP(Y668&amp;G668&amp;H668,※編集不可※選択項目!X:Y,2,FALSE),0)</f>
        <v>0</v>
      </c>
      <c r="BD668" s="225">
        <f t="shared" si="255"/>
        <v>0</v>
      </c>
      <c r="BE668" s="225"/>
      <c r="BF668" s="225"/>
      <c r="BG668" s="225"/>
      <c r="BH668" s="225" t="str">
        <f t="shared" si="262"/>
        <v/>
      </c>
      <c r="BI668" s="226">
        <f t="shared" si="263"/>
        <v>0</v>
      </c>
      <c r="BJ668" s="226">
        <f t="shared" si="264"/>
        <v>0</v>
      </c>
      <c r="BK668" s="262">
        <f t="shared" si="258"/>
        <v>0</v>
      </c>
      <c r="BL668" s="226">
        <f t="shared" si="247"/>
        <v>0</v>
      </c>
      <c r="BM668" s="226" t="str">
        <f t="shared" si="265"/>
        <v/>
      </c>
      <c r="BN668" s="227">
        <f t="shared" si="266"/>
        <v>0</v>
      </c>
      <c r="BO668" s="227">
        <f t="shared" si="248"/>
        <v>0</v>
      </c>
      <c r="BP668" s="208" t="str">
        <f t="shared" si="249"/>
        <v>＜従来枠＞0 ＜トップ性能枠＞0</v>
      </c>
      <c r="BQ668" s="208" t="str">
        <f>'新規登録用（本体）'!G668&amp;'新規登録用（本体）'!H668&amp;'新規登録用（本体）'!I668</f>
        <v/>
      </c>
      <c r="BR668" s="126" t="str">
        <f t="shared" si="267"/>
        <v/>
      </c>
      <c r="BS668" s="208" t="str">
        <f t="shared" si="268"/>
        <v/>
      </c>
      <c r="BT668" s="227">
        <f t="shared" si="256"/>
        <v>0</v>
      </c>
    </row>
    <row r="669" spans="1:72" s="208" customFormat="1" ht="25.35" customHeight="1" x14ac:dyDescent="0.2">
      <c r="A669" s="210">
        <f t="shared" si="250"/>
        <v>658</v>
      </c>
      <c r="B669" s="171" t="str">
        <f t="shared" si="246"/>
        <v/>
      </c>
      <c r="C669" s="44"/>
      <c r="D669" s="17" t="str">
        <f t="shared" si="251"/>
        <v/>
      </c>
      <c r="E669" s="17" t="str">
        <f t="shared" si="252"/>
        <v/>
      </c>
      <c r="F669" s="97"/>
      <c r="G669" s="16"/>
      <c r="H669" s="15"/>
      <c r="I669" s="17" t="str">
        <f>IF(OR(G669="",H669="",U669=""),"",IFERROR(VLOOKUP(G669&amp;H669&amp;U669,※編集不可※選択項目!$M$3:$R$51,5,FALSE),"該当なし"))</f>
        <v/>
      </c>
      <c r="J669" s="97"/>
      <c r="K669" s="15"/>
      <c r="L669" s="248"/>
      <c r="M669" s="15"/>
      <c r="N669" s="97"/>
      <c r="O669" s="97"/>
      <c r="P669" s="97"/>
      <c r="Q669" s="97"/>
      <c r="R669" s="97"/>
      <c r="S669" s="18" t="str">
        <f t="shared" si="259"/>
        <v/>
      </c>
      <c r="T669" s="15"/>
      <c r="U669" s="15"/>
      <c r="V669" s="15"/>
      <c r="W669" s="15"/>
      <c r="X669" s="15"/>
      <c r="Y669" s="15"/>
      <c r="Z669" s="16"/>
      <c r="AA669" s="16"/>
      <c r="AB669" s="101" t="str">
        <f>IF($C669&lt;&gt;"",※編集不可※選択項目!$J$2,"")</f>
        <v/>
      </c>
      <c r="AC669" s="23"/>
      <c r="AD669" s="97"/>
      <c r="AE669" s="99"/>
      <c r="AF669" s="201" t="str">
        <f t="shared" si="257"/>
        <v>-</v>
      </c>
      <c r="AG669" s="219"/>
      <c r="AH669" s="220"/>
      <c r="AI669" s="121" t="str">
        <f t="shared" si="253"/>
        <v/>
      </c>
      <c r="AJ669" s="221"/>
      <c r="AK669" s="222"/>
      <c r="AL669" s="223"/>
      <c r="AM669" s="224">
        <f>IFERROR(INDEX(※編集不可※選択項目!$R$3:$R$51,MATCH(BQ669,※編集不可※選択項目!$T$3:$T$51,0)),0)</f>
        <v>0</v>
      </c>
      <c r="AN669" s="224" t="str">
        <f t="shared" si="260"/>
        <v/>
      </c>
      <c r="AO669" s="224" t="str">
        <f>IF(BR669=※編集不可※選択項目!$L$3,VLOOKUP('新規登録用（本体）'!U669,※編集不可※選択項目!$P$2:$R$13,3,TRUE),AP669)</f>
        <v/>
      </c>
      <c r="AP669" s="224" t="str">
        <f>IF(BR669=※編集不可※選択項目!$L$15,VLOOKUP('新規登録用（本体）'!U669,※編集不可※選択項目!$P$14:$R$25,3,TRUE),AQ669)</f>
        <v/>
      </c>
      <c r="AQ669" s="224" t="str">
        <f>IF(BR669=※編集不可※選択項目!$L$27,VLOOKUP('新規登録用（本体）'!U669,※編集不可※選択項目!$P$26:$R$41,3,TRUE),AR669)</f>
        <v/>
      </c>
      <c r="AR669" s="224" t="str">
        <f>IF(BR669=※編集不可※選択項目!$L$43,VLOOKUP('新規登録用（本体）'!U669,※編集不可※選択項目!$P$42:$R$46,3,TRUE),AS669)</f>
        <v/>
      </c>
      <c r="AS669" s="224" t="str">
        <f>IF(BR669=※編集不可※選択項目!$L$48,VLOOKUP('新規登録用（本体）'!U669,※編集不可※選択項目!$P$47:$R$51,3,TRUE),"")</f>
        <v/>
      </c>
      <c r="AT669" s="225">
        <f>IFERROR(VLOOKUP(Y669&amp;G669&amp;H669,※編集不可※選択項目!X:Y,2,FALSE),0)</f>
        <v>0</v>
      </c>
      <c r="AU669" s="224">
        <f t="shared" si="254"/>
        <v>0</v>
      </c>
      <c r="AV669" s="224">
        <f>IFERROR(INDEX(※編集不可※選択項目!$S$3:$S$51,MATCH(BQ669,※編集不可※選択項目!$T$3:$T$51,0)),0)</f>
        <v>0</v>
      </c>
      <c r="AW669" s="224" t="str">
        <f t="shared" si="261"/>
        <v/>
      </c>
      <c r="AX669" s="224" t="str">
        <f>IF(BR669=※編集不可※選択項目!$L$3,VLOOKUP('新規登録用（本体）'!U669,※編集不可※選択項目!$P$2:$S$13,4,TRUE),AY669)</f>
        <v/>
      </c>
      <c r="AY669" s="224" t="str">
        <f>IF(BR669=※編集不可※選択項目!$L$15,VLOOKUP('新規登録用（本体）'!U669,※編集不可※選択項目!$P$14:$S$25,4,TRUE),AZ669)</f>
        <v/>
      </c>
      <c r="AZ669" s="224" t="str">
        <f>IF(BR669=※編集不可※選択項目!$L$27,VLOOKUP('新規登録用（本体）'!U669,※編集不可※選択項目!$P$26:$S$41,4,TRUE),BA669)</f>
        <v/>
      </c>
      <c r="BA669" s="224" t="str">
        <f>IF(BR669=※編集不可※選択項目!$L$43,VLOOKUP('新規登録用（本体）'!U669,※編集不可※選択項目!$P$42:$S$46,4,TRUE),BB669)</f>
        <v/>
      </c>
      <c r="BB669" s="224" t="str">
        <f>IF(BR669=※編集不可※選択項目!$L$48,VLOOKUP('新規登録用（本体）'!U669,※編集不可※選択項目!$P$47:$S$51,4,TRUE),"")</f>
        <v/>
      </c>
      <c r="BC669" s="225">
        <f>IFERROR(VLOOKUP(Y669&amp;G669&amp;H669,※編集不可※選択項目!X:Y,2,FALSE),0)</f>
        <v>0</v>
      </c>
      <c r="BD669" s="225">
        <f t="shared" si="255"/>
        <v>0</v>
      </c>
      <c r="BE669" s="225"/>
      <c r="BF669" s="225"/>
      <c r="BG669" s="225"/>
      <c r="BH669" s="225" t="str">
        <f t="shared" si="262"/>
        <v/>
      </c>
      <c r="BI669" s="226">
        <f t="shared" si="263"/>
        <v>0</v>
      </c>
      <c r="BJ669" s="226">
        <f t="shared" si="264"/>
        <v>0</v>
      </c>
      <c r="BK669" s="262">
        <f t="shared" si="258"/>
        <v>0</v>
      </c>
      <c r="BL669" s="226">
        <f t="shared" si="247"/>
        <v>0</v>
      </c>
      <c r="BM669" s="226" t="str">
        <f t="shared" si="265"/>
        <v/>
      </c>
      <c r="BN669" s="227">
        <f t="shared" si="266"/>
        <v>0</v>
      </c>
      <c r="BO669" s="227">
        <f t="shared" si="248"/>
        <v>0</v>
      </c>
      <c r="BP669" s="208" t="str">
        <f t="shared" si="249"/>
        <v>＜従来枠＞0 ＜トップ性能枠＞0</v>
      </c>
      <c r="BQ669" s="208" t="str">
        <f>'新規登録用（本体）'!G669&amp;'新規登録用（本体）'!H669&amp;'新規登録用（本体）'!I669</f>
        <v/>
      </c>
      <c r="BR669" s="126" t="str">
        <f t="shared" si="267"/>
        <v/>
      </c>
      <c r="BS669" s="208" t="str">
        <f t="shared" si="268"/>
        <v/>
      </c>
      <c r="BT669" s="227">
        <f t="shared" si="256"/>
        <v>0</v>
      </c>
    </row>
    <row r="670" spans="1:72" s="208" customFormat="1" ht="25.35" customHeight="1" x14ac:dyDescent="0.2">
      <c r="A670" s="210">
        <f t="shared" si="250"/>
        <v>659</v>
      </c>
      <c r="B670" s="171" t="str">
        <f t="shared" si="246"/>
        <v/>
      </c>
      <c r="C670" s="44"/>
      <c r="D670" s="17" t="str">
        <f t="shared" si="251"/>
        <v/>
      </c>
      <c r="E670" s="17" t="str">
        <f t="shared" si="252"/>
        <v/>
      </c>
      <c r="F670" s="97"/>
      <c r="G670" s="16"/>
      <c r="H670" s="15"/>
      <c r="I670" s="17" t="str">
        <f>IF(OR(G670="",H670="",U670=""),"",IFERROR(VLOOKUP(G670&amp;H670&amp;U670,※編集不可※選択項目!$M$3:$R$51,5,FALSE),"該当なし"))</f>
        <v/>
      </c>
      <c r="J670" s="97"/>
      <c r="K670" s="15"/>
      <c r="L670" s="248"/>
      <c r="M670" s="15"/>
      <c r="N670" s="97"/>
      <c r="O670" s="97"/>
      <c r="P670" s="97"/>
      <c r="Q670" s="97"/>
      <c r="R670" s="97"/>
      <c r="S670" s="18" t="str">
        <f t="shared" si="259"/>
        <v/>
      </c>
      <c r="T670" s="15"/>
      <c r="U670" s="15"/>
      <c r="V670" s="15"/>
      <c r="W670" s="15"/>
      <c r="X670" s="15"/>
      <c r="Y670" s="15"/>
      <c r="Z670" s="16"/>
      <c r="AA670" s="16"/>
      <c r="AB670" s="101" t="str">
        <f>IF($C670&lt;&gt;"",※編集不可※選択項目!$J$2,"")</f>
        <v/>
      </c>
      <c r="AC670" s="23"/>
      <c r="AD670" s="97"/>
      <c r="AE670" s="99"/>
      <c r="AF670" s="201" t="str">
        <f t="shared" si="257"/>
        <v>-</v>
      </c>
      <c r="AG670" s="219"/>
      <c r="AH670" s="220"/>
      <c r="AI670" s="121" t="str">
        <f t="shared" si="253"/>
        <v/>
      </c>
      <c r="AJ670" s="221"/>
      <c r="AK670" s="222"/>
      <c r="AL670" s="223"/>
      <c r="AM670" s="224">
        <f>IFERROR(INDEX(※編集不可※選択項目!$R$3:$R$51,MATCH(BQ670,※編集不可※選択項目!$T$3:$T$51,0)),0)</f>
        <v>0</v>
      </c>
      <c r="AN670" s="224" t="str">
        <f t="shared" si="260"/>
        <v/>
      </c>
      <c r="AO670" s="224" t="str">
        <f>IF(BR670=※編集不可※選択項目!$L$3,VLOOKUP('新規登録用（本体）'!U670,※編集不可※選択項目!$P$2:$R$13,3,TRUE),AP670)</f>
        <v/>
      </c>
      <c r="AP670" s="224" t="str">
        <f>IF(BR670=※編集不可※選択項目!$L$15,VLOOKUP('新規登録用（本体）'!U670,※編集不可※選択項目!$P$14:$R$25,3,TRUE),AQ670)</f>
        <v/>
      </c>
      <c r="AQ670" s="224" t="str">
        <f>IF(BR670=※編集不可※選択項目!$L$27,VLOOKUP('新規登録用（本体）'!U670,※編集不可※選択項目!$P$26:$R$41,3,TRUE),AR670)</f>
        <v/>
      </c>
      <c r="AR670" s="224" t="str">
        <f>IF(BR670=※編集不可※選択項目!$L$43,VLOOKUP('新規登録用（本体）'!U670,※編集不可※選択項目!$P$42:$R$46,3,TRUE),AS670)</f>
        <v/>
      </c>
      <c r="AS670" s="224" t="str">
        <f>IF(BR670=※編集不可※選択項目!$L$48,VLOOKUP('新規登録用（本体）'!U670,※編集不可※選択項目!$P$47:$R$51,3,TRUE),"")</f>
        <v/>
      </c>
      <c r="AT670" s="225">
        <f>IFERROR(VLOOKUP(Y670&amp;G670&amp;H670,※編集不可※選択項目!X:Y,2,FALSE),0)</f>
        <v>0</v>
      </c>
      <c r="AU670" s="224">
        <f t="shared" si="254"/>
        <v>0</v>
      </c>
      <c r="AV670" s="224">
        <f>IFERROR(INDEX(※編集不可※選択項目!$S$3:$S$51,MATCH(BQ670,※編集不可※選択項目!$T$3:$T$51,0)),0)</f>
        <v>0</v>
      </c>
      <c r="AW670" s="224" t="str">
        <f t="shared" si="261"/>
        <v/>
      </c>
      <c r="AX670" s="224" t="str">
        <f>IF(BR670=※編集不可※選択項目!$L$3,VLOOKUP('新規登録用（本体）'!U670,※編集不可※選択項目!$P$2:$S$13,4,TRUE),AY670)</f>
        <v/>
      </c>
      <c r="AY670" s="224" t="str">
        <f>IF(BR670=※編集不可※選択項目!$L$15,VLOOKUP('新規登録用（本体）'!U670,※編集不可※選択項目!$P$14:$S$25,4,TRUE),AZ670)</f>
        <v/>
      </c>
      <c r="AZ670" s="224" t="str">
        <f>IF(BR670=※編集不可※選択項目!$L$27,VLOOKUP('新規登録用（本体）'!U670,※編集不可※選択項目!$P$26:$S$41,4,TRUE),BA670)</f>
        <v/>
      </c>
      <c r="BA670" s="224" t="str">
        <f>IF(BR670=※編集不可※選択項目!$L$43,VLOOKUP('新規登録用（本体）'!U670,※編集不可※選択項目!$P$42:$S$46,4,TRUE),BB670)</f>
        <v/>
      </c>
      <c r="BB670" s="224" t="str">
        <f>IF(BR670=※編集不可※選択項目!$L$48,VLOOKUP('新規登録用（本体）'!U670,※編集不可※選択項目!$P$47:$S$51,4,TRUE),"")</f>
        <v/>
      </c>
      <c r="BC670" s="225">
        <f>IFERROR(VLOOKUP(Y670&amp;G670&amp;H670,※編集不可※選択項目!X:Y,2,FALSE),0)</f>
        <v>0</v>
      </c>
      <c r="BD670" s="225">
        <f t="shared" si="255"/>
        <v>0</v>
      </c>
      <c r="BE670" s="225"/>
      <c r="BF670" s="225"/>
      <c r="BG670" s="225"/>
      <c r="BH670" s="225" t="str">
        <f t="shared" si="262"/>
        <v/>
      </c>
      <c r="BI670" s="226">
        <f t="shared" si="263"/>
        <v>0</v>
      </c>
      <c r="BJ670" s="226">
        <f t="shared" si="264"/>
        <v>0</v>
      </c>
      <c r="BK670" s="262">
        <f t="shared" si="258"/>
        <v>0</v>
      </c>
      <c r="BL670" s="226">
        <f t="shared" si="247"/>
        <v>0</v>
      </c>
      <c r="BM670" s="226" t="str">
        <f t="shared" si="265"/>
        <v/>
      </c>
      <c r="BN670" s="227">
        <f t="shared" si="266"/>
        <v>0</v>
      </c>
      <c r="BO670" s="227">
        <f t="shared" si="248"/>
        <v>0</v>
      </c>
      <c r="BP670" s="208" t="str">
        <f t="shared" si="249"/>
        <v>＜従来枠＞0 ＜トップ性能枠＞0</v>
      </c>
      <c r="BQ670" s="208" t="str">
        <f>'新規登録用（本体）'!G670&amp;'新規登録用（本体）'!H670&amp;'新規登録用（本体）'!I670</f>
        <v/>
      </c>
      <c r="BR670" s="126" t="str">
        <f t="shared" si="267"/>
        <v/>
      </c>
      <c r="BS670" s="208" t="str">
        <f t="shared" si="268"/>
        <v/>
      </c>
      <c r="BT670" s="227">
        <f t="shared" si="256"/>
        <v>0</v>
      </c>
    </row>
    <row r="671" spans="1:72" s="208" customFormat="1" ht="25.35" customHeight="1" x14ac:dyDescent="0.2">
      <c r="A671" s="210">
        <f t="shared" si="250"/>
        <v>660</v>
      </c>
      <c r="B671" s="171" t="str">
        <f t="shared" si="246"/>
        <v/>
      </c>
      <c r="C671" s="44"/>
      <c r="D671" s="17" t="str">
        <f t="shared" si="251"/>
        <v/>
      </c>
      <c r="E671" s="17" t="str">
        <f t="shared" si="252"/>
        <v/>
      </c>
      <c r="F671" s="97"/>
      <c r="G671" s="16"/>
      <c r="H671" s="15"/>
      <c r="I671" s="17" t="str">
        <f>IF(OR(G671="",H671="",U671=""),"",IFERROR(VLOOKUP(G671&amp;H671&amp;U671,※編集不可※選択項目!$M$3:$R$51,5,FALSE),"該当なし"))</f>
        <v/>
      </c>
      <c r="J671" s="97"/>
      <c r="K671" s="15"/>
      <c r="L671" s="248"/>
      <c r="M671" s="15"/>
      <c r="N671" s="97"/>
      <c r="O671" s="97"/>
      <c r="P671" s="97"/>
      <c r="Q671" s="97"/>
      <c r="R671" s="97"/>
      <c r="S671" s="18" t="str">
        <f t="shared" si="259"/>
        <v/>
      </c>
      <c r="T671" s="15"/>
      <c r="U671" s="15"/>
      <c r="V671" s="15"/>
      <c r="W671" s="15"/>
      <c r="X671" s="15"/>
      <c r="Y671" s="15"/>
      <c r="Z671" s="16"/>
      <c r="AA671" s="16"/>
      <c r="AB671" s="101" t="str">
        <f>IF($C671&lt;&gt;"",※編集不可※選択項目!$J$2,"")</f>
        <v/>
      </c>
      <c r="AC671" s="23"/>
      <c r="AD671" s="97"/>
      <c r="AE671" s="99"/>
      <c r="AF671" s="201" t="str">
        <f t="shared" si="257"/>
        <v>-</v>
      </c>
      <c r="AG671" s="219"/>
      <c r="AH671" s="220"/>
      <c r="AI671" s="121" t="str">
        <f t="shared" si="253"/>
        <v/>
      </c>
      <c r="AJ671" s="221"/>
      <c r="AK671" s="222"/>
      <c r="AL671" s="223"/>
      <c r="AM671" s="224">
        <f>IFERROR(INDEX(※編集不可※選択項目!$R$3:$R$51,MATCH(BQ671,※編集不可※選択項目!$T$3:$T$51,0)),0)</f>
        <v>0</v>
      </c>
      <c r="AN671" s="224" t="str">
        <f t="shared" si="260"/>
        <v/>
      </c>
      <c r="AO671" s="224" t="str">
        <f>IF(BR671=※編集不可※選択項目!$L$3,VLOOKUP('新規登録用（本体）'!U671,※編集不可※選択項目!$P$2:$R$13,3,TRUE),AP671)</f>
        <v/>
      </c>
      <c r="AP671" s="224" t="str">
        <f>IF(BR671=※編集不可※選択項目!$L$15,VLOOKUP('新規登録用（本体）'!U671,※編集不可※選択項目!$P$14:$R$25,3,TRUE),AQ671)</f>
        <v/>
      </c>
      <c r="AQ671" s="224" t="str">
        <f>IF(BR671=※編集不可※選択項目!$L$27,VLOOKUP('新規登録用（本体）'!U671,※編集不可※選択項目!$P$26:$R$41,3,TRUE),AR671)</f>
        <v/>
      </c>
      <c r="AR671" s="224" t="str">
        <f>IF(BR671=※編集不可※選択項目!$L$43,VLOOKUP('新規登録用（本体）'!U671,※編集不可※選択項目!$P$42:$R$46,3,TRUE),AS671)</f>
        <v/>
      </c>
      <c r="AS671" s="224" t="str">
        <f>IF(BR671=※編集不可※選択項目!$L$48,VLOOKUP('新規登録用（本体）'!U671,※編集不可※選択項目!$P$47:$R$51,3,TRUE),"")</f>
        <v/>
      </c>
      <c r="AT671" s="225">
        <f>IFERROR(VLOOKUP(Y671&amp;G671&amp;H671,※編集不可※選択項目!X:Y,2,FALSE),0)</f>
        <v>0</v>
      </c>
      <c r="AU671" s="224">
        <f t="shared" si="254"/>
        <v>0</v>
      </c>
      <c r="AV671" s="224">
        <f>IFERROR(INDEX(※編集不可※選択項目!$S$3:$S$51,MATCH(BQ671,※編集不可※選択項目!$T$3:$T$51,0)),0)</f>
        <v>0</v>
      </c>
      <c r="AW671" s="224" t="str">
        <f t="shared" si="261"/>
        <v/>
      </c>
      <c r="AX671" s="224" t="str">
        <f>IF(BR671=※編集不可※選択項目!$L$3,VLOOKUP('新規登録用（本体）'!U671,※編集不可※選択項目!$P$2:$S$13,4,TRUE),AY671)</f>
        <v/>
      </c>
      <c r="AY671" s="224" t="str">
        <f>IF(BR671=※編集不可※選択項目!$L$15,VLOOKUP('新規登録用（本体）'!U671,※編集不可※選択項目!$P$14:$S$25,4,TRUE),AZ671)</f>
        <v/>
      </c>
      <c r="AZ671" s="224" t="str">
        <f>IF(BR671=※編集不可※選択項目!$L$27,VLOOKUP('新規登録用（本体）'!U671,※編集不可※選択項目!$P$26:$S$41,4,TRUE),BA671)</f>
        <v/>
      </c>
      <c r="BA671" s="224" t="str">
        <f>IF(BR671=※編集不可※選択項目!$L$43,VLOOKUP('新規登録用（本体）'!U671,※編集不可※選択項目!$P$42:$S$46,4,TRUE),BB671)</f>
        <v/>
      </c>
      <c r="BB671" s="224" t="str">
        <f>IF(BR671=※編集不可※選択項目!$L$48,VLOOKUP('新規登録用（本体）'!U671,※編集不可※選択項目!$P$47:$S$51,4,TRUE),"")</f>
        <v/>
      </c>
      <c r="BC671" s="225">
        <f>IFERROR(VLOOKUP(Y671&amp;G671&amp;H671,※編集不可※選択項目!X:Y,2,FALSE),0)</f>
        <v>0</v>
      </c>
      <c r="BD671" s="225">
        <f t="shared" si="255"/>
        <v>0</v>
      </c>
      <c r="BE671" s="225"/>
      <c r="BF671" s="225"/>
      <c r="BG671" s="225"/>
      <c r="BH671" s="225" t="str">
        <f t="shared" si="262"/>
        <v/>
      </c>
      <c r="BI671" s="226">
        <f t="shared" si="263"/>
        <v>0</v>
      </c>
      <c r="BJ671" s="226">
        <f t="shared" si="264"/>
        <v>0</v>
      </c>
      <c r="BK671" s="262">
        <f t="shared" si="258"/>
        <v>0</v>
      </c>
      <c r="BL671" s="226">
        <f t="shared" si="247"/>
        <v>0</v>
      </c>
      <c r="BM671" s="226" t="str">
        <f t="shared" si="265"/>
        <v/>
      </c>
      <c r="BN671" s="227">
        <f t="shared" si="266"/>
        <v>0</v>
      </c>
      <c r="BO671" s="227">
        <f t="shared" si="248"/>
        <v>0</v>
      </c>
      <c r="BP671" s="208" t="str">
        <f t="shared" si="249"/>
        <v>＜従来枠＞0 ＜トップ性能枠＞0</v>
      </c>
      <c r="BQ671" s="208" t="str">
        <f>'新規登録用（本体）'!G671&amp;'新規登録用（本体）'!H671&amp;'新規登録用（本体）'!I671</f>
        <v/>
      </c>
      <c r="BR671" s="126" t="str">
        <f t="shared" si="267"/>
        <v/>
      </c>
      <c r="BS671" s="208" t="str">
        <f t="shared" si="268"/>
        <v/>
      </c>
      <c r="BT671" s="227">
        <f t="shared" si="256"/>
        <v>0</v>
      </c>
    </row>
    <row r="672" spans="1:72" s="208" customFormat="1" ht="25.35" customHeight="1" x14ac:dyDescent="0.2">
      <c r="A672" s="210">
        <f t="shared" si="250"/>
        <v>661</v>
      </c>
      <c r="B672" s="171" t="str">
        <f t="shared" si="246"/>
        <v/>
      </c>
      <c r="C672" s="44"/>
      <c r="D672" s="17" t="str">
        <f t="shared" si="251"/>
        <v/>
      </c>
      <c r="E672" s="17" t="str">
        <f t="shared" si="252"/>
        <v/>
      </c>
      <c r="F672" s="97"/>
      <c r="G672" s="16"/>
      <c r="H672" s="15"/>
      <c r="I672" s="17" t="str">
        <f>IF(OR(G672="",H672="",U672=""),"",IFERROR(VLOOKUP(G672&amp;H672&amp;U672,※編集不可※選択項目!$M$3:$R$51,5,FALSE),"該当なし"))</f>
        <v/>
      </c>
      <c r="J672" s="97"/>
      <c r="K672" s="15"/>
      <c r="L672" s="248"/>
      <c r="M672" s="15"/>
      <c r="N672" s="97"/>
      <c r="O672" s="97"/>
      <c r="P672" s="97"/>
      <c r="Q672" s="97"/>
      <c r="R672" s="97"/>
      <c r="S672" s="18" t="str">
        <f t="shared" si="259"/>
        <v/>
      </c>
      <c r="T672" s="15"/>
      <c r="U672" s="15"/>
      <c r="V672" s="15"/>
      <c r="W672" s="15"/>
      <c r="X672" s="15"/>
      <c r="Y672" s="15"/>
      <c r="Z672" s="16"/>
      <c r="AA672" s="16"/>
      <c r="AB672" s="101" t="str">
        <f>IF($C672&lt;&gt;"",※編集不可※選択項目!$J$2,"")</f>
        <v/>
      </c>
      <c r="AC672" s="23"/>
      <c r="AD672" s="97"/>
      <c r="AE672" s="99"/>
      <c r="AF672" s="201" t="str">
        <f t="shared" si="257"/>
        <v>-</v>
      </c>
      <c r="AG672" s="219"/>
      <c r="AH672" s="220"/>
      <c r="AI672" s="121" t="str">
        <f t="shared" si="253"/>
        <v/>
      </c>
      <c r="AJ672" s="221"/>
      <c r="AK672" s="222"/>
      <c r="AL672" s="223"/>
      <c r="AM672" s="224">
        <f>IFERROR(INDEX(※編集不可※選択項目!$R$3:$R$51,MATCH(BQ672,※編集不可※選択項目!$T$3:$T$51,0)),0)</f>
        <v>0</v>
      </c>
      <c r="AN672" s="224" t="str">
        <f t="shared" si="260"/>
        <v/>
      </c>
      <c r="AO672" s="224" t="str">
        <f>IF(BR672=※編集不可※選択項目!$L$3,VLOOKUP('新規登録用（本体）'!U672,※編集不可※選択項目!$P$2:$R$13,3,TRUE),AP672)</f>
        <v/>
      </c>
      <c r="AP672" s="224" t="str">
        <f>IF(BR672=※編集不可※選択項目!$L$15,VLOOKUP('新規登録用（本体）'!U672,※編集不可※選択項目!$P$14:$R$25,3,TRUE),AQ672)</f>
        <v/>
      </c>
      <c r="AQ672" s="224" t="str">
        <f>IF(BR672=※編集不可※選択項目!$L$27,VLOOKUP('新規登録用（本体）'!U672,※編集不可※選択項目!$P$26:$R$41,3,TRUE),AR672)</f>
        <v/>
      </c>
      <c r="AR672" s="224" t="str">
        <f>IF(BR672=※編集不可※選択項目!$L$43,VLOOKUP('新規登録用（本体）'!U672,※編集不可※選択項目!$P$42:$R$46,3,TRUE),AS672)</f>
        <v/>
      </c>
      <c r="AS672" s="224" t="str">
        <f>IF(BR672=※編集不可※選択項目!$L$48,VLOOKUP('新規登録用（本体）'!U672,※編集不可※選択項目!$P$47:$R$51,3,TRUE),"")</f>
        <v/>
      </c>
      <c r="AT672" s="225">
        <f>IFERROR(VLOOKUP(Y672&amp;G672&amp;H672,※編集不可※選択項目!X:Y,2,FALSE),0)</f>
        <v>0</v>
      </c>
      <c r="AU672" s="224">
        <f t="shared" si="254"/>
        <v>0</v>
      </c>
      <c r="AV672" s="224">
        <f>IFERROR(INDEX(※編集不可※選択項目!$S$3:$S$51,MATCH(BQ672,※編集不可※選択項目!$T$3:$T$51,0)),0)</f>
        <v>0</v>
      </c>
      <c r="AW672" s="224" t="str">
        <f t="shared" si="261"/>
        <v/>
      </c>
      <c r="AX672" s="224" t="str">
        <f>IF(BR672=※編集不可※選択項目!$L$3,VLOOKUP('新規登録用（本体）'!U672,※編集不可※選択項目!$P$2:$S$13,4,TRUE),AY672)</f>
        <v/>
      </c>
      <c r="AY672" s="224" t="str">
        <f>IF(BR672=※編集不可※選択項目!$L$15,VLOOKUP('新規登録用（本体）'!U672,※編集不可※選択項目!$P$14:$S$25,4,TRUE),AZ672)</f>
        <v/>
      </c>
      <c r="AZ672" s="224" t="str">
        <f>IF(BR672=※編集不可※選択項目!$L$27,VLOOKUP('新規登録用（本体）'!U672,※編集不可※選択項目!$P$26:$S$41,4,TRUE),BA672)</f>
        <v/>
      </c>
      <c r="BA672" s="224" t="str">
        <f>IF(BR672=※編集不可※選択項目!$L$43,VLOOKUP('新規登録用（本体）'!U672,※編集不可※選択項目!$P$42:$S$46,4,TRUE),BB672)</f>
        <v/>
      </c>
      <c r="BB672" s="224" t="str">
        <f>IF(BR672=※編集不可※選択項目!$L$48,VLOOKUP('新規登録用（本体）'!U672,※編集不可※選択項目!$P$47:$S$51,4,TRUE),"")</f>
        <v/>
      </c>
      <c r="BC672" s="225">
        <f>IFERROR(VLOOKUP(Y672&amp;G672&amp;H672,※編集不可※選択項目!X:Y,2,FALSE),0)</f>
        <v>0</v>
      </c>
      <c r="BD672" s="225">
        <f t="shared" si="255"/>
        <v>0</v>
      </c>
      <c r="BE672" s="225"/>
      <c r="BF672" s="225"/>
      <c r="BG672" s="225"/>
      <c r="BH672" s="225" t="str">
        <f t="shared" si="262"/>
        <v/>
      </c>
      <c r="BI672" s="226">
        <f t="shared" si="263"/>
        <v>0</v>
      </c>
      <c r="BJ672" s="226">
        <f t="shared" si="264"/>
        <v>0</v>
      </c>
      <c r="BK672" s="262">
        <f t="shared" si="258"/>
        <v>0</v>
      </c>
      <c r="BL672" s="226">
        <f t="shared" si="247"/>
        <v>0</v>
      </c>
      <c r="BM672" s="226" t="str">
        <f t="shared" si="265"/>
        <v/>
      </c>
      <c r="BN672" s="227">
        <f t="shared" si="266"/>
        <v>0</v>
      </c>
      <c r="BO672" s="227">
        <f t="shared" si="248"/>
        <v>0</v>
      </c>
      <c r="BP672" s="208" t="str">
        <f t="shared" si="249"/>
        <v>＜従来枠＞0 ＜トップ性能枠＞0</v>
      </c>
      <c r="BQ672" s="208" t="str">
        <f>'新規登録用（本体）'!G672&amp;'新規登録用（本体）'!H672&amp;'新規登録用（本体）'!I672</f>
        <v/>
      </c>
      <c r="BR672" s="126" t="str">
        <f t="shared" si="267"/>
        <v/>
      </c>
      <c r="BS672" s="208" t="str">
        <f t="shared" si="268"/>
        <v/>
      </c>
      <c r="BT672" s="227">
        <f t="shared" si="256"/>
        <v>0</v>
      </c>
    </row>
    <row r="673" spans="1:72" s="208" customFormat="1" ht="25.35" customHeight="1" x14ac:dyDescent="0.2">
      <c r="A673" s="210">
        <f t="shared" si="250"/>
        <v>662</v>
      </c>
      <c r="B673" s="171" t="str">
        <f t="shared" si="246"/>
        <v/>
      </c>
      <c r="C673" s="44"/>
      <c r="D673" s="17" t="str">
        <f t="shared" si="251"/>
        <v/>
      </c>
      <c r="E673" s="17" t="str">
        <f t="shared" si="252"/>
        <v/>
      </c>
      <c r="F673" s="97"/>
      <c r="G673" s="16"/>
      <c r="H673" s="15"/>
      <c r="I673" s="17" t="str">
        <f>IF(OR(G673="",H673="",U673=""),"",IFERROR(VLOOKUP(G673&amp;H673&amp;U673,※編集不可※選択項目!$M$3:$R$51,5,FALSE),"該当なし"))</f>
        <v/>
      </c>
      <c r="J673" s="97"/>
      <c r="K673" s="15"/>
      <c r="L673" s="248"/>
      <c r="M673" s="15"/>
      <c r="N673" s="97"/>
      <c r="O673" s="97"/>
      <c r="P673" s="97"/>
      <c r="Q673" s="97"/>
      <c r="R673" s="97"/>
      <c r="S673" s="18" t="str">
        <f t="shared" si="259"/>
        <v/>
      </c>
      <c r="T673" s="15"/>
      <c r="U673" s="15"/>
      <c r="V673" s="15"/>
      <c r="W673" s="15"/>
      <c r="X673" s="15"/>
      <c r="Y673" s="15"/>
      <c r="Z673" s="16"/>
      <c r="AA673" s="16"/>
      <c r="AB673" s="101" t="str">
        <f>IF($C673&lt;&gt;"",※編集不可※選択項目!$J$2,"")</f>
        <v/>
      </c>
      <c r="AC673" s="23"/>
      <c r="AD673" s="97"/>
      <c r="AE673" s="99"/>
      <c r="AF673" s="201" t="str">
        <f t="shared" si="257"/>
        <v>-</v>
      </c>
      <c r="AG673" s="219"/>
      <c r="AH673" s="220"/>
      <c r="AI673" s="121" t="str">
        <f t="shared" si="253"/>
        <v/>
      </c>
      <c r="AJ673" s="221"/>
      <c r="AK673" s="222"/>
      <c r="AL673" s="223"/>
      <c r="AM673" s="224">
        <f>IFERROR(INDEX(※編集不可※選択項目!$R$3:$R$51,MATCH(BQ673,※編集不可※選択項目!$T$3:$T$51,0)),0)</f>
        <v>0</v>
      </c>
      <c r="AN673" s="224" t="str">
        <f t="shared" si="260"/>
        <v/>
      </c>
      <c r="AO673" s="224" t="str">
        <f>IF(BR673=※編集不可※選択項目!$L$3,VLOOKUP('新規登録用（本体）'!U673,※編集不可※選択項目!$P$2:$R$13,3,TRUE),AP673)</f>
        <v/>
      </c>
      <c r="AP673" s="224" t="str">
        <f>IF(BR673=※編集不可※選択項目!$L$15,VLOOKUP('新規登録用（本体）'!U673,※編集不可※選択項目!$P$14:$R$25,3,TRUE),AQ673)</f>
        <v/>
      </c>
      <c r="AQ673" s="224" t="str">
        <f>IF(BR673=※編集不可※選択項目!$L$27,VLOOKUP('新規登録用（本体）'!U673,※編集不可※選択項目!$P$26:$R$41,3,TRUE),AR673)</f>
        <v/>
      </c>
      <c r="AR673" s="224" t="str">
        <f>IF(BR673=※編集不可※選択項目!$L$43,VLOOKUP('新規登録用（本体）'!U673,※編集不可※選択項目!$P$42:$R$46,3,TRUE),AS673)</f>
        <v/>
      </c>
      <c r="AS673" s="224" t="str">
        <f>IF(BR673=※編集不可※選択項目!$L$48,VLOOKUP('新規登録用（本体）'!U673,※編集不可※選択項目!$P$47:$R$51,3,TRUE),"")</f>
        <v/>
      </c>
      <c r="AT673" s="225">
        <f>IFERROR(VLOOKUP(Y673&amp;G673&amp;H673,※編集不可※選択項目!X:Y,2,FALSE),0)</f>
        <v>0</v>
      </c>
      <c r="AU673" s="224">
        <f t="shared" si="254"/>
        <v>0</v>
      </c>
      <c r="AV673" s="224">
        <f>IFERROR(INDEX(※編集不可※選択項目!$S$3:$S$51,MATCH(BQ673,※編集不可※選択項目!$T$3:$T$51,0)),0)</f>
        <v>0</v>
      </c>
      <c r="AW673" s="224" t="str">
        <f t="shared" si="261"/>
        <v/>
      </c>
      <c r="AX673" s="224" t="str">
        <f>IF(BR673=※編集不可※選択項目!$L$3,VLOOKUP('新規登録用（本体）'!U673,※編集不可※選択項目!$P$2:$S$13,4,TRUE),AY673)</f>
        <v/>
      </c>
      <c r="AY673" s="224" t="str">
        <f>IF(BR673=※編集不可※選択項目!$L$15,VLOOKUP('新規登録用（本体）'!U673,※編集不可※選択項目!$P$14:$S$25,4,TRUE),AZ673)</f>
        <v/>
      </c>
      <c r="AZ673" s="224" t="str">
        <f>IF(BR673=※編集不可※選択項目!$L$27,VLOOKUP('新規登録用（本体）'!U673,※編集不可※選択項目!$P$26:$S$41,4,TRUE),BA673)</f>
        <v/>
      </c>
      <c r="BA673" s="224" t="str">
        <f>IF(BR673=※編集不可※選択項目!$L$43,VLOOKUP('新規登録用（本体）'!U673,※編集不可※選択項目!$P$42:$S$46,4,TRUE),BB673)</f>
        <v/>
      </c>
      <c r="BB673" s="224" t="str">
        <f>IF(BR673=※編集不可※選択項目!$L$48,VLOOKUP('新規登録用（本体）'!U673,※編集不可※選択項目!$P$47:$S$51,4,TRUE),"")</f>
        <v/>
      </c>
      <c r="BC673" s="225">
        <f>IFERROR(VLOOKUP(Y673&amp;G673&amp;H673,※編集不可※選択項目!X:Y,2,FALSE),0)</f>
        <v>0</v>
      </c>
      <c r="BD673" s="225">
        <f t="shared" si="255"/>
        <v>0</v>
      </c>
      <c r="BE673" s="225"/>
      <c r="BF673" s="225"/>
      <c r="BG673" s="225"/>
      <c r="BH673" s="225" t="str">
        <f t="shared" si="262"/>
        <v/>
      </c>
      <c r="BI673" s="226">
        <f t="shared" si="263"/>
        <v>0</v>
      </c>
      <c r="BJ673" s="226">
        <f t="shared" si="264"/>
        <v>0</v>
      </c>
      <c r="BK673" s="262">
        <f t="shared" si="258"/>
        <v>0</v>
      </c>
      <c r="BL673" s="226">
        <f t="shared" si="247"/>
        <v>0</v>
      </c>
      <c r="BM673" s="226" t="str">
        <f t="shared" si="265"/>
        <v/>
      </c>
      <c r="BN673" s="227">
        <f t="shared" si="266"/>
        <v>0</v>
      </c>
      <c r="BO673" s="227">
        <f t="shared" si="248"/>
        <v>0</v>
      </c>
      <c r="BP673" s="208" t="str">
        <f t="shared" si="249"/>
        <v>＜従来枠＞0 ＜トップ性能枠＞0</v>
      </c>
      <c r="BQ673" s="208" t="str">
        <f>'新規登録用（本体）'!G673&amp;'新規登録用（本体）'!H673&amp;'新規登録用（本体）'!I673</f>
        <v/>
      </c>
      <c r="BR673" s="126" t="str">
        <f t="shared" si="267"/>
        <v/>
      </c>
      <c r="BS673" s="208" t="str">
        <f t="shared" si="268"/>
        <v/>
      </c>
      <c r="BT673" s="227">
        <f t="shared" si="256"/>
        <v>0</v>
      </c>
    </row>
    <row r="674" spans="1:72" s="208" customFormat="1" ht="25.35" customHeight="1" x14ac:dyDescent="0.2">
      <c r="A674" s="210">
        <f t="shared" si="250"/>
        <v>663</v>
      </c>
      <c r="B674" s="171" t="str">
        <f t="shared" si="246"/>
        <v/>
      </c>
      <c r="C674" s="44"/>
      <c r="D674" s="17" t="str">
        <f t="shared" si="251"/>
        <v/>
      </c>
      <c r="E674" s="17" t="str">
        <f t="shared" si="252"/>
        <v/>
      </c>
      <c r="F674" s="97"/>
      <c r="G674" s="16"/>
      <c r="H674" s="15"/>
      <c r="I674" s="17" t="str">
        <f>IF(OR(G674="",H674="",U674=""),"",IFERROR(VLOOKUP(G674&amp;H674&amp;U674,※編集不可※選択項目!$M$3:$R$51,5,FALSE),"該当なし"))</f>
        <v/>
      </c>
      <c r="J674" s="97"/>
      <c r="K674" s="15"/>
      <c r="L674" s="248"/>
      <c r="M674" s="15"/>
      <c r="N674" s="97"/>
      <c r="O674" s="97"/>
      <c r="P674" s="97"/>
      <c r="Q674" s="97"/>
      <c r="R674" s="97"/>
      <c r="S674" s="18" t="str">
        <f t="shared" si="259"/>
        <v/>
      </c>
      <c r="T674" s="15"/>
      <c r="U674" s="15"/>
      <c r="V674" s="15"/>
      <c r="W674" s="15"/>
      <c r="X674" s="15"/>
      <c r="Y674" s="15"/>
      <c r="Z674" s="16"/>
      <c r="AA674" s="16"/>
      <c r="AB674" s="101" t="str">
        <f>IF($C674&lt;&gt;"",※編集不可※選択項目!$J$2,"")</f>
        <v/>
      </c>
      <c r="AC674" s="23"/>
      <c r="AD674" s="97"/>
      <c r="AE674" s="99"/>
      <c r="AF674" s="201" t="str">
        <f t="shared" si="257"/>
        <v>-</v>
      </c>
      <c r="AG674" s="219"/>
      <c r="AH674" s="220"/>
      <c r="AI674" s="121" t="str">
        <f t="shared" si="253"/>
        <v/>
      </c>
      <c r="AJ674" s="221"/>
      <c r="AK674" s="222"/>
      <c r="AL674" s="223"/>
      <c r="AM674" s="224">
        <f>IFERROR(INDEX(※編集不可※選択項目!$R$3:$R$51,MATCH(BQ674,※編集不可※選択項目!$T$3:$T$51,0)),0)</f>
        <v>0</v>
      </c>
      <c r="AN674" s="224" t="str">
        <f t="shared" si="260"/>
        <v/>
      </c>
      <c r="AO674" s="224" t="str">
        <f>IF(BR674=※編集不可※選択項目!$L$3,VLOOKUP('新規登録用（本体）'!U674,※編集不可※選択項目!$P$2:$R$13,3,TRUE),AP674)</f>
        <v/>
      </c>
      <c r="AP674" s="224" t="str">
        <f>IF(BR674=※編集不可※選択項目!$L$15,VLOOKUP('新規登録用（本体）'!U674,※編集不可※選択項目!$P$14:$R$25,3,TRUE),AQ674)</f>
        <v/>
      </c>
      <c r="AQ674" s="224" t="str">
        <f>IF(BR674=※編集不可※選択項目!$L$27,VLOOKUP('新規登録用（本体）'!U674,※編集不可※選択項目!$P$26:$R$41,3,TRUE),AR674)</f>
        <v/>
      </c>
      <c r="AR674" s="224" t="str">
        <f>IF(BR674=※編集不可※選択項目!$L$43,VLOOKUP('新規登録用（本体）'!U674,※編集不可※選択項目!$P$42:$R$46,3,TRUE),AS674)</f>
        <v/>
      </c>
      <c r="AS674" s="224" t="str">
        <f>IF(BR674=※編集不可※選択項目!$L$48,VLOOKUP('新規登録用（本体）'!U674,※編集不可※選択項目!$P$47:$R$51,3,TRUE),"")</f>
        <v/>
      </c>
      <c r="AT674" s="225">
        <f>IFERROR(VLOOKUP(Y674&amp;G674&amp;H674,※編集不可※選択項目!X:Y,2,FALSE),0)</f>
        <v>0</v>
      </c>
      <c r="AU674" s="224">
        <f t="shared" si="254"/>
        <v>0</v>
      </c>
      <c r="AV674" s="224">
        <f>IFERROR(INDEX(※編集不可※選択項目!$S$3:$S$51,MATCH(BQ674,※編集不可※選択項目!$T$3:$T$51,0)),0)</f>
        <v>0</v>
      </c>
      <c r="AW674" s="224" t="str">
        <f t="shared" si="261"/>
        <v/>
      </c>
      <c r="AX674" s="224" t="str">
        <f>IF(BR674=※編集不可※選択項目!$L$3,VLOOKUP('新規登録用（本体）'!U674,※編集不可※選択項目!$P$2:$S$13,4,TRUE),AY674)</f>
        <v/>
      </c>
      <c r="AY674" s="224" t="str">
        <f>IF(BR674=※編集不可※選択項目!$L$15,VLOOKUP('新規登録用（本体）'!U674,※編集不可※選択項目!$P$14:$S$25,4,TRUE),AZ674)</f>
        <v/>
      </c>
      <c r="AZ674" s="224" t="str">
        <f>IF(BR674=※編集不可※選択項目!$L$27,VLOOKUP('新規登録用（本体）'!U674,※編集不可※選択項目!$P$26:$S$41,4,TRUE),BA674)</f>
        <v/>
      </c>
      <c r="BA674" s="224" t="str">
        <f>IF(BR674=※編集不可※選択項目!$L$43,VLOOKUP('新規登録用（本体）'!U674,※編集不可※選択項目!$P$42:$S$46,4,TRUE),BB674)</f>
        <v/>
      </c>
      <c r="BB674" s="224" t="str">
        <f>IF(BR674=※編集不可※選択項目!$L$48,VLOOKUP('新規登録用（本体）'!U674,※編集不可※選択項目!$P$47:$S$51,4,TRUE),"")</f>
        <v/>
      </c>
      <c r="BC674" s="225">
        <f>IFERROR(VLOOKUP(Y674&amp;G674&amp;H674,※編集不可※選択項目!X:Y,2,FALSE),0)</f>
        <v>0</v>
      </c>
      <c r="BD674" s="225">
        <f t="shared" si="255"/>
        <v>0</v>
      </c>
      <c r="BE674" s="225"/>
      <c r="BF674" s="225"/>
      <c r="BG674" s="225"/>
      <c r="BH674" s="225" t="str">
        <f t="shared" si="262"/>
        <v/>
      </c>
      <c r="BI674" s="226">
        <f t="shared" si="263"/>
        <v>0</v>
      </c>
      <c r="BJ674" s="226">
        <f t="shared" si="264"/>
        <v>0</v>
      </c>
      <c r="BK674" s="262">
        <f t="shared" si="258"/>
        <v>0</v>
      </c>
      <c r="BL674" s="226">
        <f t="shared" si="247"/>
        <v>0</v>
      </c>
      <c r="BM674" s="226" t="str">
        <f t="shared" si="265"/>
        <v/>
      </c>
      <c r="BN674" s="227">
        <f t="shared" si="266"/>
        <v>0</v>
      </c>
      <c r="BO674" s="227">
        <f t="shared" si="248"/>
        <v>0</v>
      </c>
      <c r="BP674" s="208" t="str">
        <f t="shared" si="249"/>
        <v>＜従来枠＞0 ＜トップ性能枠＞0</v>
      </c>
      <c r="BQ674" s="208" t="str">
        <f>'新規登録用（本体）'!G674&amp;'新規登録用（本体）'!H674&amp;'新規登録用（本体）'!I674</f>
        <v/>
      </c>
      <c r="BR674" s="126" t="str">
        <f t="shared" si="267"/>
        <v/>
      </c>
      <c r="BS674" s="208" t="str">
        <f t="shared" si="268"/>
        <v/>
      </c>
      <c r="BT674" s="227">
        <f t="shared" si="256"/>
        <v>0</v>
      </c>
    </row>
    <row r="675" spans="1:72" s="208" customFormat="1" ht="25.35" customHeight="1" x14ac:dyDescent="0.2">
      <c r="A675" s="210">
        <f t="shared" si="250"/>
        <v>664</v>
      </c>
      <c r="B675" s="171" t="str">
        <f t="shared" si="246"/>
        <v/>
      </c>
      <c r="C675" s="44"/>
      <c r="D675" s="17" t="str">
        <f t="shared" si="251"/>
        <v/>
      </c>
      <c r="E675" s="17" t="str">
        <f t="shared" si="252"/>
        <v/>
      </c>
      <c r="F675" s="97"/>
      <c r="G675" s="16"/>
      <c r="H675" s="15"/>
      <c r="I675" s="17" t="str">
        <f>IF(OR(G675="",H675="",U675=""),"",IFERROR(VLOOKUP(G675&amp;H675&amp;U675,※編集不可※選択項目!$M$3:$R$51,5,FALSE),"該当なし"))</f>
        <v/>
      </c>
      <c r="J675" s="97"/>
      <c r="K675" s="15"/>
      <c r="L675" s="248"/>
      <c r="M675" s="15"/>
      <c r="N675" s="97"/>
      <c r="O675" s="97"/>
      <c r="P675" s="97"/>
      <c r="Q675" s="97"/>
      <c r="R675" s="97"/>
      <c r="S675" s="18" t="str">
        <f t="shared" si="259"/>
        <v/>
      </c>
      <c r="T675" s="15"/>
      <c r="U675" s="15"/>
      <c r="V675" s="15"/>
      <c r="W675" s="15"/>
      <c r="X675" s="15"/>
      <c r="Y675" s="15"/>
      <c r="Z675" s="16"/>
      <c r="AA675" s="16"/>
      <c r="AB675" s="101" t="str">
        <f>IF($C675&lt;&gt;"",※編集不可※選択項目!$J$2,"")</f>
        <v/>
      </c>
      <c r="AC675" s="23"/>
      <c r="AD675" s="97"/>
      <c r="AE675" s="99"/>
      <c r="AF675" s="201" t="str">
        <f t="shared" si="257"/>
        <v>-</v>
      </c>
      <c r="AG675" s="219"/>
      <c r="AH675" s="220"/>
      <c r="AI675" s="121" t="str">
        <f t="shared" si="253"/>
        <v/>
      </c>
      <c r="AJ675" s="221"/>
      <c r="AK675" s="222"/>
      <c r="AL675" s="223"/>
      <c r="AM675" s="224">
        <f>IFERROR(INDEX(※編集不可※選択項目!$R$3:$R$51,MATCH(BQ675,※編集不可※選択項目!$T$3:$T$51,0)),0)</f>
        <v>0</v>
      </c>
      <c r="AN675" s="224" t="str">
        <f t="shared" si="260"/>
        <v/>
      </c>
      <c r="AO675" s="224" t="str">
        <f>IF(BR675=※編集不可※選択項目!$L$3,VLOOKUP('新規登録用（本体）'!U675,※編集不可※選択項目!$P$2:$R$13,3,TRUE),AP675)</f>
        <v/>
      </c>
      <c r="AP675" s="224" t="str">
        <f>IF(BR675=※編集不可※選択項目!$L$15,VLOOKUP('新規登録用（本体）'!U675,※編集不可※選択項目!$P$14:$R$25,3,TRUE),AQ675)</f>
        <v/>
      </c>
      <c r="AQ675" s="224" t="str">
        <f>IF(BR675=※編集不可※選択項目!$L$27,VLOOKUP('新規登録用（本体）'!U675,※編集不可※選択項目!$P$26:$R$41,3,TRUE),AR675)</f>
        <v/>
      </c>
      <c r="AR675" s="224" t="str">
        <f>IF(BR675=※編集不可※選択項目!$L$43,VLOOKUP('新規登録用（本体）'!U675,※編集不可※選択項目!$P$42:$R$46,3,TRUE),AS675)</f>
        <v/>
      </c>
      <c r="AS675" s="224" t="str">
        <f>IF(BR675=※編集不可※選択項目!$L$48,VLOOKUP('新規登録用（本体）'!U675,※編集不可※選択項目!$P$47:$R$51,3,TRUE),"")</f>
        <v/>
      </c>
      <c r="AT675" s="225">
        <f>IFERROR(VLOOKUP(Y675&amp;G675&amp;H675,※編集不可※選択項目!X:Y,2,FALSE),0)</f>
        <v>0</v>
      </c>
      <c r="AU675" s="224">
        <f t="shared" si="254"/>
        <v>0</v>
      </c>
      <c r="AV675" s="224">
        <f>IFERROR(INDEX(※編集不可※選択項目!$S$3:$S$51,MATCH(BQ675,※編集不可※選択項目!$T$3:$T$51,0)),0)</f>
        <v>0</v>
      </c>
      <c r="AW675" s="224" t="str">
        <f t="shared" si="261"/>
        <v/>
      </c>
      <c r="AX675" s="224" t="str">
        <f>IF(BR675=※編集不可※選択項目!$L$3,VLOOKUP('新規登録用（本体）'!U675,※編集不可※選択項目!$P$2:$S$13,4,TRUE),AY675)</f>
        <v/>
      </c>
      <c r="AY675" s="224" t="str">
        <f>IF(BR675=※編集不可※選択項目!$L$15,VLOOKUP('新規登録用（本体）'!U675,※編集不可※選択項目!$P$14:$S$25,4,TRUE),AZ675)</f>
        <v/>
      </c>
      <c r="AZ675" s="224" t="str">
        <f>IF(BR675=※編集不可※選択項目!$L$27,VLOOKUP('新規登録用（本体）'!U675,※編集不可※選択項目!$P$26:$S$41,4,TRUE),BA675)</f>
        <v/>
      </c>
      <c r="BA675" s="224" t="str">
        <f>IF(BR675=※編集不可※選択項目!$L$43,VLOOKUP('新規登録用（本体）'!U675,※編集不可※選択項目!$P$42:$S$46,4,TRUE),BB675)</f>
        <v/>
      </c>
      <c r="BB675" s="224" t="str">
        <f>IF(BR675=※編集不可※選択項目!$L$48,VLOOKUP('新規登録用（本体）'!U675,※編集不可※選択項目!$P$47:$S$51,4,TRUE),"")</f>
        <v/>
      </c>
      <c r="BC675" s="225">
        <f>IFERROR(VLOOKUP(Y675&amp;G675&amp;H675,※編集不可※選択項目!X:Y,2,FALSE),0)</f>
        <v>0</v>
      </c>
      <c r="BD675" s="225">
        <f t="shared" si="255"/>
        <v>0</v>
      </c>
      <c r="BE675" s="225"/>
      <c r="BF675" s="225"/>
      <c r="BG675" s="225"/>
      <c r="BH675" s="225" t="str">
        <f t="shared" si="262"/>
        <v/>
      </c>
      <c r="BI675" s="226">
        <f t="shared" si="263"/>
        <v>0</v>
      </c>
      <c r="BJ675" s="226">
        <f t="shared" si="264"/>
        <v>0</v>
      </c>
      <c r="BK675" s="262">
        <f t="shared" si="258"/>
        <v>0</v>
      </c>
      <c r="BL675" s="226">
        <f t="shared" si="247"/>
        <v>0</v>
      </c>
      <c r="BM675" s="226" t="str">
        <f t="shared" si="265"/>
        <v/>
      </c>
      <c r="BN675" s="227">
        <f t="shared" si="266"/>
        <v>0</v>
      </c>
      <c r="BO675" s="227">
        <f t="shared" si="248"/>
        <v>0</v>
      </c>
      <c r="BP675" s="208" t="str">
        <f t="shared" si="249"/>
        <v>＜従来枠＞0 ＜トップ性能枠＞0</v>
      </c>
      <c r="BQ675" s="208" t="str">
        <f>'新規登録用（本体）'!G675&amp;'新規登録用（本体）'!H675&amp;'新規登録用（本体）'!I675</f>
        <v/>
      </c>
      <c r="BR675" s="126" t="str">
        <f t="shared" si="267"/>
        <v/>
      </c>
      <c r="BS675" s="208" t="str">
        <f t="shared" si="268"/>
        <v/>
      </c>
      <c r="BT675" s="227">
        <f t="shared" si="256"/>
        <v>0</v>
      </c>
    </row>
    <row r="676" spans="1:72" s="208" customFormat="1" ht="25.35" customHeight="1" x14ac:dyDescent="0.2">
      <c r="A676" s="210">
        <f t="shared" si="250"/>
        <v>665</v>
      </c>
      <c r="B676" s="171" t="str">
        <f t="shared" si="246"/>
        <v/>
      </c>
      <c r="C676" s="44"/>
      <c r="D676" s="17" t="str">
        <f t="shared" si="251"/>
        <v/>
      </c>
      <c r="E676" s="17" t="str">
        <f t="shared" si="252"/>
        <v/>
      </c>
      <c r="F676" s="97"/>
      <c r="G676" s="16"/>
      <c r="H676" s="15"/>
      <c r="I676" s="17" t="str">
        <f>IF(OR(G676="",H676="",U676=""),"",IFERROR(VLOOKUP(G676&amp;H676&amp;U676,※編集不可※選択項目!$M$3:$R$51,5,FALSE),"該当なし"))</f>
        <v/>
      </c>
      <c r="J676" s="97"/>
      <c r="K676" s="15"/>
      <c r="L676" s="248"/>
      <c r="M676" s="15"/>
      <c r="N676" s="97"/>
      <c r="O676" s="97"/>
      <c r="P676" s="97"/>
      <c r="Q676" s="97"/>
      <c r="R676" s="97"/>
      <c r="S676" s="18" t="str">
        <f t="shared" si="259"/>
        <v/>
      </c>
      <c r="T676" s="15"/>
      <c r="U676" s="15"/>
      <c r="V676" s="15"/>
      <c r="W676" s="15"/>
      <c r="X676" s="15"/>
      <c r="Y676" s="15"/>
      <c r="Z676" s="16"/>
      <c r="AA676" s="16"/>
      <c r="AB676" s="101" t="str">
        <f>IF($C676&lt;&gt;"",※編集不可※選択項目!$J$2,"")</f>
        <v/>
      </c>
      <c r="AC676" s="23"/>
      <c r="AD676" s="97"/>
      <c r="AE676" s="99"/>
      <c r="AF676" s="201" t="str">
        <f t="shared" si="257"/>
        <v>-</v>
      </c>
      <c r="AG676" s="219"/>
      <c r="AH676" s="220"/>
      <c r="AI676" s="121" t="str">
        <f t="shared" si="253"/>
        <v/>
      </c>
      <c r="AJ676" s="221"/>
      <c r="AK676" s="222"/>
      <c r="AL676" s="223"/>
      <c r="AM676" s="224">
        <f>IFERROR(INDEX(※編集不可※選択項目!$R$3:$R$51,MATCH(BQ676,※編集不可※選択項目!$T$3:$T$51,0)),0)</f>
        <v>0</v>
      </c>
      <c r="AN676" s="224" t="str">
        <f t="shared" si="260"/>
        <v/>
      </c>
      <c r="AO676" s="224" t="str">
        <f>IF(BR676=※編集不可※選択項目!$L$3,VLOOKUP('新規登録用（本体）'!U676,※編集不可※選択項目!$P$2:$R$13,3,TRUE),AP676)</f>
        <v/>
      </c>
      <c r="AP676" s="224" t="str">
        <f>IF(BR676=※編集不可※選択項目!$L$15,VLOOKUP('新規登録用（本体）'!U676,※編集不可※選択項目!$P$14:$R$25,3,TRUE),AQ676)</f>
        <v/>
      </c>
      <c r="AQ676" s="224" t="str">
        <f>IF(BR676=※編集不可※選択項目!$L$27,VLOOKUP('新規登録用（本体）'!U676,※編集不可※選択項目!$P$26:$R$41,3,TRUE),AR676)</f>
        <v/>
      </c>
      <c r="AR676" s="224" t="str">
        <f>IF(BR676=※編集不可※選択項目!$L$43,VLOOKUP('新規登録用（本体）'!U676,※編集不可※選択項目!$P$42:$R$46,3,TRUE),AS676)</f>
        <v/>
      </c>
      <c r="AS676" s="224" t="str">
        <f>IF(BR676=※編集不可※選択項目!$L$48,VLOOKUP('新規登録用（本体）'!U676,※編集不可※選択項目!$P$47:$R$51,3,TRUE),"")</f>
        <v/>
      </c>
      <c r="AT676" s="225">
        <f>IFERROR(VLOOKUP(Y676&amp;G676&amp;H676,※編集不可※選択項目!X:Y,2,FALSE),0)</f>
        <v>0</v>
      </c>
      <c r="AU676" s="224">
        <f t="shared" si="254"/>
        <v>0</v>
      </c>
      <c r="AV676" s="224">
        <f>IFERROR(INDEX(※編集不可※選択項目!$S$3:$S$51,MATCH(BQ676,※編集不可※選択項目!$T$3:$T$51,0)),0)</f>
        <v>0</v>
      </c>
      <c r="AW676" s="224" t="str">
        <f t="shared" si="261"/>
        <v/>
      </c>
      <c r="AX676" s="224" t="str">
        <f>IF(BR676=※編集不可※選択項目!$L$3,VLOOKUP('新規登録用（本体）'!U676,※編集不可※選択項目!$P$2:$S$13,4,TRUE),AY676)</f>
        <v/>
      </c>
      <c r="AY676" s="224" t="str">
        <f>IF(BR676=※編集不可※選択項目!$L$15,VLOOKUP('新規登録用（本体）'!U676,※編集不可※選択項目!$P$14:$S$25,4,TRUE),AZ676)</f>
        <v/>
      </c>
      <c r="AZ676" s="224" t="str">
        <f>IF(BR676=※編集不可※選択項目!$L$27,VLOOKUP('新規登録用（本体）'!U676,※編集不可※選択項目!$P$26:$S$41,4,TRUE),BA676)</f>
        <v/>
      </c>
      <c r="BA676" s="224" t="str">
        <f>IF(BR676=※編集不可※選択項目!$L$43,VLOOKUP('新規登録用（本体）'!U676,※編集不可※選択項目!$P$42:$S$46,4,TRUE),BB676)</f>
        <v/>
      </c>
      <c r="BB676" s="224" t="str">
        <f>IF(BR676=※編集不可※選択項目!$L$48,VLOOKUP('新規登録用（本体）'!U676,※編集不可※選択項目!$P$47:$S$51,4,TRUE),"")</f>
        <v/>
      </c>
      <c r="BC676" s="225">
        <f>IFERROR(VLOOKUP(Y676&amp;G676&amp;H676,※編集不可※選択項目!X:Y,2,FALSE),0)</f>
        <v>0</v>
      </c>
      <c r="BD676" s="225">
        <f t="shared" si="255"/>
        <v>0</v>
      </c>
      <c r="BE676" s="225"/>
      <c r="BF676" s="225"/>
      <c r="BG676" s="225"/>
      <c r="BH676" s="225" t="str">
        <f t="shared" si="262"/>
        <v/>
      </c>
      <c r="BI676" s="226">
        <f t="shared" si="263"/>
        <v>0</v>
      </c>
      <c r="BJ676" s="226">
        <f t="shared" si="264"/>
        <v>0</v>
      </c>
      <c r="BK676" s="262">
        <f t="shared" si="258"/>
        <v>0</v>
      </c>
      <c r="BL676" s="226">
        <f t="shared" si="247"/>
        <v>0</v>
      </c>
      <c r="BM676" s="226" t="str">
        <f t="shared" si="265"/>
        <v/>
      </c>
      <c r="BN676" s="227">
        <f t="shared" si="266"/>
        <v>0</v>
      </c>
      <c r="BO676" s="227">
        <f t="shared" si="248"/>
        <v>0</v>
      </c>
      <c r="BP676" s="208" t="str">
        <f t="shared" si="249"/>
        <v>＜従来枠＞0 ＜トップ性能枠＞0</v>
      </c>
      <c r="BQ676" s="208" t="str">
        <f>'新規登録用（本体）'!G676&amp;'新規登録用（本体）'!H676&amp;'新規登録用（本体）'!I676</f>
        <v/>
      </c>
      <c r="BR676" s="126" t="str">
        <f t="shared" si="267"/>
        <v/>
      </c>
      <c r="BS676" s="208" t="str">
        <f t="shared" si="268"/>
        <v/>
      </c>
      <c r="BT676" s="227">
        <f t="shared" si="256"/>
        <v>0</v>
      </c>
    </row>
    <row r="677" spans="1:72" s="208" customFormat="1" ht="25.35" customHeight="1" x14ac:dyDescent="0.2">
      <c r="A677" s="210">
        <f t="shared" si="250"/>
        <v>666</v>
      </c>
      <c r="B677" s="171" t="str">
        <f t="shared" si="246"/>
        <v/>
      </c>
      <c r="C677" s="44"/>
      <c r="D677" s="17" t="str">
        <f t="shared" si="251"/>
        <v/>
      </c>
      <c r="E677" s="17" t="str">
        <f t="shared" si="252"/>
        <v/>
      </c>
      <c r="F677" s="97"/>
      <c r="G677" s="16"/>
      <c r="H677" s="15"/>
      <c r="I677" s="17" t="str">
        <f>IF(OR(G677="",H677="",U677=""),"",IFERROR(VLOOKUP(G677&amp;H677&amp;U677,※編集不可※選択項目!$M$3:$R$51,5,FALSE),"該当なし"))</f>
        <v/>
      </c>
      <c r="J677" s="97"/>
      <c r="K677" s="15"/>
      <c r="L677" s="248"/>
      <c r="M677" s="15"/>
      <c r="N677" s="97"/>
      <c r="O677" s="97"/>
      <c r="P677" s="97"/>
      <c r="Q677" s="97"/>
      <c r="R677" s="97"/>
      <c r="S677" s="18" t="str">
        <f t="shared" si="259"/>
        <v/>
      </c>
      <c r="T677" s="15"/>
      <c r="U677" s="15"/>
      <c r="V677" s="15"/>
      <c r="W677" s="15"/>
      <c r="X677" s="15"/>
      <c r="Y677" s="15"/>
      <c r="Z677" s="16"/>
      <c r="AA677" s="16"/>
      <c r="AB677" s="101" t="str">
        <f>IF($C677&lt;&gt;"",※編集不可※選択項目!$J$2,"")</f>
        <v/>
      </c>
      <c r="AC677" s="23"/>
      <c r="AD677" s="97"/>
      <c r="AE677" s="99"/>
      <c r="AF677" s="201" t="str">
        <f t="shared" si="257"/>
        <v>-</v>
      </c>
      <c r="AG677" s="219"/>
      <c r="AH677" s="220"/>
      <c r="AI677" s="121" t="str">
        <f t="shared" si="253"/>
        <v/>
      </c>
      <c r="AJ677" s="221"/>
      <c r="AK677" s="222"/>
      <c r="AL677" s="223"/>
      <c r="AM677" s="224">
        <f>IFERROR(INDEX(※編集不可※選択項目!$R$3:$R$51,MATCH(BQ677,※編集不可※選択項目!$T$3:$T$51,0)),0)</f>
        <v>0</v>
      </c>
      <c r="AN677" s="224" t="str">
        <f t="shared" si="260"/>
        <v/>
      </c>
      <c r="AO677" s="224" t="str">
        <f>IF(BR677=※編集不可※選択項目!$L$3,VLOOKUP('新規登録用（本体）'!U677,※編集不可※選択項目!$P$2:$R$13,3,TRUE),AP677)</f>
        <v/>
      </c>
      <c r="AP677" s="224" t="str">
        <f>IF(BR677=※編集不可※選択項目!$L$15,VLOOKUP('新規登録用（本体）'!U677,※編集不可※選択項目!$P$14:$R$25,3,TRUE),AQ677)</f>
        <v/>
      </c>
      <c r="AQ677" s="224" t="str">
        <f>IF(BR677=※編集不可※選択項目!$L$27,VLOOKUP('新規登録用（本体）'!U677,※編集不可※選択項目!$P$26:$R$41,3,TRUE),AR677)</f>
        <v/>
      </c>
      <c r="AR677" s="224" t="str">
        <f>IF(BR677=※編集不可※選択項目!$L$43,VLOOKUP('新規登録用（本体）'!U677,※編集不可※選択項目!$P$42:$R$46,3,TRUE),AS677)</f>
        <v/>
      </c>
      <c r="AS677" s="224" t="str">
        <f>IF(BR677=※編集不可※選択項目!$L$48,VLOOKUP('新規登録用（本体）'!U677,※編集不可※選択項目!$P$47:$R$51,3,TRUE),"")</f>
        <v/>
      </c>
      <c r="AT677" s="225">
        <f>IFERROR(VLOOKUP(Y677&amp;G677&amp;H677,※編集不可※選択項目!X:Y,2,FALSE),0)</f>
        <v>0</v>
      </c>
      <c r="AU677" s="224">
        <f t="shared" si="254"/>
        <v>0</v>
      </c>
      <c r="AV677" s="224">
        <f>IFERROR(INDEX(※編集不可※選択項目!$S$3:$S$51,MATCH(BQ677,※編集不可※選択項目!$T$3:$T$51,0)),0)</f>
        <v>0</v>
      </c>
      <c r="AW677" s="224" t="str">
        <f t="shared" si="261"/>
        <v/>
      </c>
      <c r="AX677" s="224" t="str">
        <f>IF(BR677=※編集不可※選択項目!$L$3,VLOOKUP('新規登録用（本体）'!U677,※編集不可※選択項目!$P$2:$S$13,4,TRUE),AY677)</f>
        <v/>
      </c>
      <c r="AY677" s="224" t="str">
        <f>IF(BR677=※編集不可※選択項目!$L$15,VLOOKUP('新規登録用（本体）'!U677,※編集不可※選択項目!$P$14:$S$25,4,TRUE),AZ677)</f>
        <v/>
      </c>
      <c r="AZ677" s="224" t="str">
        <f>IF(BR677=※編集不可※選択項目!$L$27,VLOOKUP('新規登録用（本体）'!U677,※編集不可※選択項目!$P$26:$S$41,4,TRUE),BA677)</f>
        <v/>
      </c>
      <c r="BA677" s="224" t="str">
        <f>IF(BR677=※編集不可※選択項目!$L$43,VLOOKUP('新規登録用（本体）'!U677,※編集不可※選択項目!$P$42:$S$46,4,TRUE),BB677)</f>
        <v/>
      </c>
      <c r="BB677" s="224" t="str">
        <f>IF(BR677=※編集不可※選択項目!$L$48,VLOOKUP('新規登録用（本体）'!U677,※編集不可※選択項目!$P$47:$S$51,4,TRUE),"")</f>
        <v/>
      </c>
      <c r="BC677" s="225">
        <f>IFERROR(VLOOKUP(Y677&amp;G677&amp;H677,※編集不可※選択項目!X:Y,2,FALSE),0)</f>
        <v>0</v>
      </c>
      <c r="BD677" s="225">
        <f t="shared" si="255"/>
        <v>0</v>
      </c>
      <c r="BE677" s="225"/>
      <c r="BF677" s="225"/>
      <c r="BG677" s="225"/>
      <c r="BH677" s="225" t="str">
        <f t="shared" si="262"/>
        <v/>
      </c>
      <c r="BI677" s="226">
        <f t="shared" si="263"/>
        <v>0</v>
      </c>
      <c r="BJ677" s="226">
        <f t="shared" si="264"/>
        <v>0</v>
      </c>
      <c r="BK677" s="262">
        <f t="shared" si="258"/>
        <v>0</v>
      </c>
      <c r="BL677" s="226">
        <f t="shared" si="247"/>
        <v>0</v>
      </c>
      <c r="BM677" s="226" t="str">
        <f t="shared" si="265"/>
        <v/>
      </c>
      <c r="BN677" s="227">
        <f t="shared" si="266"/>
        <v>0</v>
      </c>
      <c r="BO677" s="227">
        <f t="shared" si="248"/>
        <v>0</v>
      </c>
      <c r="BP677" s="208" t="str">
        <f t="shared" si="249"/>
        <v>＜従来枠＞0 ＜トップ性能枠＞0</v>
      </c>
      <c r="BQ677" s="208" t="str">
        <f>'新規登録用（本体）'!G677&amp;'新規登録用（本体）'!H677&amp;'新規登録用（本体）'!I677</f>
        <v/>
      </c>
      <c r="BR677" s="126" t="str">
        <f t="shared" si="267"/>
        <v/>
      </c>
      <c r="BS677" s="208" t="str">
        <f t="shared" si="268"/>
        <v/>
      </c>
      <c r="BT677" s="227">
        <f t="shared" si="256"/>
        <v>0</v>
      </c>
    </row>
    <row r="678" spans="1:72" s="208" customFormat="1" ht="25.35" customHeight="1" x14ac:dyDescent="0.2">
      <c r="A678" s="210">
        <f t="shared" si="250"/>
        <v>667</v>
      </c>
      <c r="B678" s="171" t="str">
        <f t="shared" si="246"/>
        <v/>
      </c>
      <c r="C678" s="44"/>
      <c r="D678" s="17" t="str">
        <f t="shared" si="251"/>
        <v/>
      </c>
      <c r="E678" s="17" t="str">
        <f t="shared" si="252"/>
        <v/>
      </c>
      <c r="F678" s="97"/>
      <c r="G678" s="16"/>
      <c r="H678" s="15"/>
      <c r="I678" s="17" t="str">
        <f>IF(OR(G678="",H678="",U678=""),"",IFERROR(VLOOKUP(G678&amp;H678&amp;U678,※編集不可※選択項目!$M$3:$R$51,5,FALSE),"該当なし"))</f>
        <v/>
      </c>
      <c r="J678" s="97"/>
      <c r="K678" s="15"/>
      <c r="L678" s="248"/>
      <c r="M678" s="15"/>
      <c r="N678" s="97"/>
      <c r="O678" s="97"/>
      <c r="P678" s="97"/>
      <c r="Q678" s="97"/>
      <c r="R678" s="97"/>
      <c r="S678" s="18" t="str">
        <f t="shared" si="259"/>
        <v/>
      </c>
      <c r="T678" s="15"/>
      <c r="U678" s="15"/>
      <c r="V678" s="15"/>
      <c r="W678" s="15"/>
      <c r="X678" s="15"/>
      <c r="Y678" s="15"/>
      <c r="Z678" s="16"/>
      <c r="AA678" s="16"/>
      <c r="AB678" s="101" t="str">
        <f>IF($C678&lt;&gt;"",※編集不可※選択項目!$J$2,"")</f>
        <v/>
      </c>
      <c r="AC678" s="23"/>
      <c r="AD678" s="97"/>
      <c r="AE678" s="99"/>
      <c r="AF678" s="201" t="str">
        <f t="shared" si="257"/>
        <v>-</v>
      </c>
      <c r="AG678" s="219"/>
      <c r="AH678" s="220"/>
      <c r="AI678" s="121" t="str">
        <f t="shared" si="253"/>
        <v/>
      </c>
      <c r="AJ678" s="221"/>
      <c r="AK678" s="222"/>
      <c r="AL678" s="223"/>
      <c r="AM678" s="224">
        <f>IFERROR(INDEX(※編集不可※選択項目!$R$3:$R$51,MATCH(BQ678,※編集不可※選択項目!$T$3:$T$51,0)),0)</f>
        <v>0</v>
      </c>
      <c r="AN678" s="224" t="str">
        <f t="shared" si="260"/>
        <v/>
      </c>
      <c r="AO678" s="224" t="str">
        <f>IF(BR678=※編集不可※選択項目!$L$3,VLOOKUP('新規登録用（本体）'!U678,※編集不可※選択項目!$P$2:$R$13,3,TRUE),AP678)</f>
        <v/>
      </c>
      <c r="AP678" s="224" t="str">
        <f>IF(BR678=※編集不可※選択項目!$L$15,VLOOKUP('新規登録用（本体）'!U678,※編集不可※選択項目!$P$14:$R$25,3,TRUE),AQ678)</f>
        <v/>
      </c>
      <c r="AQ678" s="224" t="str">
        <f>IF(BR678=※編集不可※選択項目!$L$27,VLOOKUP('新規登録用（本体）'!U678,※編集不可※選択項目!$P$26:$R$41,3,TRUE),AR678)</f>
        <v/>
      </c>
      <c r="AR678" s="224" t="str">
        <f>IF(BR678=※編集不可※選択項目!$L$43,VLOOKUP('新規登録用（本体）'!U678,※編集不可※選択項目!$P$42:$R$46,3,TRUE),AS678)</f>
        <v/>
      </c>
      <c r="AS678" s="224" t="str">
        <f>IF(BR678=※編集不可※選択項目!$L$48,VLOOKUP('新規登録用（本体）'!U678,※編集不可※選択項目!$P$47:$R$51,3,TRUE),"")</f>
        <v/>
      </c>
      <c r="AT678" s="225">
        <f>IFERROR(VLOOKUP(Y678&amp;G678&amp;H678,※編集不可※選択項目!X:Y,2,FALSE),0)</f>
        <v>0</v>
      </c>
      <c r="AU678" s="224">
        <f t="shared" si="254"/>
        <v>0</v>
      </c>
      <c r="AV678" s="224">
        <f>IFERROR(INDEX(※編集不可※選択項目!$S$3:$S$51,MATCH(BQ678,※編集不可※選択項目!$T$3:$T$51,0)),0)</f>
        <v>0</v>
      </c>
      <c r="AW678" s="224" t="str">
        <f t="shared" si="261"/>
        <v/>
      </c>
      <c r="AX678" s="224" t="str">
        <f>IF(BR678=※編集不可※選択項目!$L$3,VLOOKUP('新規登録用（本体）'!U678,※編集不可※選択項目!$P$2:$S$13,4,TRUE),AY678)</f>
        <v/>
      </c>
      <c r="AY678" s="224" t="str">
        <f>IF(BR678=※編集不可※選択項目!$L$15,VLOOKUP('新規登録用（本体）'!U678,※編集不可※選択項目!$P$14:$S$25,4,TRUE),AZ678)</f>
        <v/>
      </c>
      <c r="AZ678" s="224" t="str">
        <f>IF(BR678=※編集不可※選択項目!$L$27,VLOOKUP('新規登録用（本体）'!U678,※編集不可※選択項目!$P$26:$S$41,4,TRUE),BA678)</f>
        <v/>
      </c>
      <c r="BA678" s="224" t="str">
        <f>IF(BR678=※編集不可※選択項目!$L$43,VLOOKUP('新規登録用（本体）'!U678,※編集不可※選択項目!$P$42:$S$46,4,TRUE),BB678)</f>
        <v/>
      </c>
      <c r="BB678" s="224" t="str">
        <f>IF(BR678=※編集不可※選択項目!$L$48,VLOOKUP('新規登録用（本体）'!U678,※編集不可※選択項目!$P$47:$S$51,4,TRUE),"")</f>
        <v/>
      </c>
      <c r="BC678" s="225">
        <f>IFERROR(VLOOKUP(Y678&amp;G678&amp;H678,※編集不可※選択項目!X:Y,2,FALSE),0)</f>
        <v>0</v>
      </c>
      <c r="BD678" s="225">
        <f t="shared" si="255"/>
        <v>0</v>
      </c>
      <c r="BE678" s="225"/>
      <c r="BF678" s="225"/>
      <c r="BG678" s="225"/>
      <c r="BH678" s="225" t="str">
        <f t="shared" si="262"/>
        <v/>
      </c>
      <c r="BI678" s="226">
        <f t="shared" si="263"/>
        <v>0</v>
      </c>
      <c r="BJ678" s="226">
        <f t="shared" si="264"/>
        <v>0</v>
      </c>
      <c r="BK678" s="262">
        <f t="shared" si="258"/>
        <v>0</v>
      </c>
      <c r="BL678" s="226">
        <f t="shared" si="247"/>
        <v>0</v>
      </c>
      <c r="BM678" s="226" t="str">
        <f t="shared" si="265"/>
        <v/>
      </c>
      <c r="BN678" s="227">
        <f t="shared" si="266"/>
        <v>0</v>
      </c>
      <c r="BO678" s="227">
        <f t="shared" si="248"/>
        <v>0</v>
      </c>
      <c r="BP678" s="208" t="str">
        <f t="shared" si="249"/>
        <v>＜従来枠＞0 ＜トップ性能枠＞0</v>
      </c>
      <c r="BQ678" s="208" t="str">
        <f>'新規登録用（本体）'!G678&amp;'新規登録用（本体）'!H678&amp;'新規登録用（本体）'!I678</f>
        <v/>
      </c>
      <c r="BR678" s="126" t="str">
        <f t="shared" si="267"/>
        <v/>
      </c>
      <c r="BS678" s="208" t="str">
        <f t="shared" si="268"/>
        <v/>
      </c>
      <c r="BT678" s="227">
        <f t="shared" si="256"/>
        <v>0</v>
      </c>
    </row>
    <row r="679" spans="1:72" s="208" customFormat="1" ht="25.35" customHeight="1" x14ac:dyDescent="0.2">
      <c r="A679" s="210">
        <f t="shared" si="250"/>
        <v>668</v>
      </c>
      <c r="B679" s="171" t="str">
        <f t="shared" si="246"/>
        <v/>
      </c>
      <c r="C679" s="44"/>
      <c r="D679" s="17" t="str">
        <f t="shared" si="251"/>
        <v/>
      </c>
      <c r="E679" s="17" t="str">
        <f t="shared" si="252"/>
        <v/>
      </c>
      <c r="F679" s="97"/>
      <c r="G679" s="16"/>
      <c r="H679" s="15"/>
      <c r="I679" s="17" t="str">
        <f>IF(OR(G679="",H679="",U679=""),"",IFERROR(VLOOKUP(G679&amp;H679&amp;U679,※編集不可※選択項目!$M$3:$R$51,5,FALSE),"該当なし"))</f>
        <v/>
      </c>
      <c r="J679" s="97"/>
      <c r="K679" s="15"/>
      <c r="L679" s="248"/>
      <c r="M679" s="15"/>
      <c r="N679" s="97"/>
      <c r="O679" s="97"/>
      <c r="P679" s="97"/>
      <c r="Q679" s="97"/>
      <c r="R679" s="97"/>
      <c r="S679" s="18" t="str">
        <f t="shared" si="259"/>
        <v/>
      </c>
      <c r="T679" s="15"/>
      <c r="U679" s="15"/>
      <c r="V679" s="15"/>
      <c r="W679" s="15"/>
      <c r="X679" s="15"/>
      <c r="Y679" s="15"/>
      <c r="Z679" s="16"/>
      <c r="AA679" s="16"/>
      <c r="AB679" s="101" t="str">
        <f>IF($C679&lt;&gt;"",※編集不可※選択項目!$J$2,"")</f>
        <v/>
      </c>
      <c r="AC679" s="23"/>
      <c r="AD679" s="97"/>
      <c r="AE679" s="99"/>
      <c r="AF679" s="201" t="str">
        <f t="shared" si="257"/>
        <v>-</v>
      </c>
      <c r="AG679" s="219"/>
      <c r="AH679" s="220"/>
      <c r="AI679" s="121" t="str">
        <f t="shared" si="253"/>
        <v/>
      </c>
      <c r="AJ679" s="221"/>
      <c r="AK679" s="222"/>
      <c r="AL679" s="223"/>
      <c r="AM679" s="224">
        <f>IFERROR(INDEX(※編集不可※選択項目!$R$3:$R$51,MATCH(BQ679,※編集不可※選択項目!$T$3:$T$51,0)),0)</f>
        <v>0</v>
      </c>
      <c r="AN679" s="224" t="str">
        <f t="shared" si="260"/>
        <v/>
      </c>
      <c r="AO679" s="224" t="str">
        <f>IF(BR679=※編集不可※選択項目!$L$3,VLOOKUP('新規登録用（本体）'!U679,※編集不可※選択項目!$P$2:$R$13,3,TRUE),AP679)</f>
        <v/>
      </c>
      <c r="AP679" s="224" t="str">
        <f>IF(BR679=※編集不可※選択項目!$L$15,VLOOKUP('新規登録用（本体）'!U679,※編集不可※選択項目!$P$14:$R$25,3,TRUE),AQ679)</f>
        <v/>
      </c>
      <c r="AQ679" s="224" t="str">
        <f>IF(BR679=※編集不可※選択項目!$L$27,VLOOKUP('新規登録用（本体）'!U679,※編集不可※選択項目!$P$26:$R$41,3,TRUE),AR679)</f>
        <v/>
      </c>
      <c r="AR679" s="224" t="str">
        <f>IF(BR679=※編集不可※選択項目!$L$43,VLOOKUP('新規登録用（本体）'!U679,※編集不可※選択項目!$P$42:$R$46,3,TRUE),AS679)</f>
        <v/>
      </c>
      <c r="AS679" s="224" t="str">
        <f>IF(BR679=※編集不可※選択項目!$L$48,VLOOKUP('新規登録用（本体）'!U679,※編集不可※選択項目!$P$47:$R$51,3,TRUE),"")</f>
        <v/>
      </c>
      <c r="AT679" s="225">
        <f>IFERROR(VLOOKUP(Y679&amp;G679&amp;H679,※編集不可※選択項目!X:Y,2,FALSE),0)</f>
        <v>0</v>
      </c>
      <c r="AU679" s="224">
        <f t="shared" si="254"/>
        <v>0</v>
      </c>
      <c r="AV679" s="224">
        <f>IFERROR(INDEX(※編集不可※選択項目!$S$3:$S$51,MATCH(BQ679,※編集不可※選択項目!$T$3:$T$51,0)),0)</f>
        <v>0</v>
      </c>
      <c r="AW679" s="224" t="str">
        <f t="shared" si="261"/>
        <v/>
      </c>
      <c r="AX679" s="224" t="str">
        <f>IF(BR679=※編集不可※選択項目!$L$3,VLOOKUP('新規登録用（本体）'!U679,※編集不可※選択項目!$P$2:$S$13,4,TRUE),AY679)</f>
        <v/>
      </c>
      <c r="AY679" s="224" t="str">
        <f>IF(BR679=※編集不可※選択項目!$L$15,VLOOKUP('新規登録用（本体）'!U679,※編集不可※選択項目!$P$14:$S$25,4,TRUE),AZ679)</f>
        <v/>
      </c>
      <c r="AZ679" s="224" t="str">
        <f>IF(BR679=※編集不可※選択項目!$L$27,VLOOKUP('新規登録用（本体）'!U679,※編集不可※選択項目!$P$26:$S$41,4,TRUE),BA679)</f>
        <v/>
      </c>
      <c r="BA679" s="224" t="str">
        <f>IF(BR679=※編集不可※選択項目!$L$43,VLOOKUP('新規登録用（本体）'!U679,※編集不可※選択項目!$P$42:$S$46,4,TRUE),BB679)</f>
        <v/>
      </c>
      <c r="BB679" s="224" t="str">
        <f>IF(BR679=※編集不可※選択項目!$L$48,VLOOKUP('新規登録用（本体）'!U679,※編集不可※選択項目!$P$47:$S$51,4,TRUE),"")</f>
        <v/>
      </c>
      <c r="BC679" s="225">
        <f>IFERROR(VLOOKUP(Y679&amp;G679&amp;H679,※編集不可※選択項目!X:Y,2,FALSE),0)</f>
        <v>0</v>
      </c>
      <c r="BD679" s="225">
        <f t="shared" si="255"/>
        <v>0</v>
      </c>
      <c r="BE679" s="225"/>
      <c r="BF679" s="225"/>
      <c r="BG679" s="225"/>
      <c r="BH679" s="225" t="str">
        <f t="shared" si="262"/>
        <v/>
      </c>
      <c r="BI679" s="226">
        <f t="shared" si="263"/>
        <v>0</v>
      </c>
      <c r="BJ679" s="226">
        <f t="shared" si="264"/>
        <v>0</v>
      </c>
      <c r="BK679" s="262">
        <f t="shared" si="258"/>
        <v>0</v>
      </c>
      <c r="BL679" s="226">
        <f t="shared" si="247"/>
        <v>0</v>
      </c>
      <c r="BM679" s="226" t="str">
        <f t="shared" si="265"/>
        <v/>
      </c>
      <c r="BN679" s="227">
        <f t="shared" si="266"/>
        <v>0</v>
      </c>
      <c r="BO679" s="227">
        <f t="shared" si="248"/>
        <v>0</v>
      </c>
      <c r="BP679" s="208" t="str">
        <f t="shared" si="249"/>
        <v>＜従来枠＞0 ＜トップ性能枠＞0</v>
      </c>
      <c r="BQ679" s="208" t="str">
        <f>'新規登録用（本体）'!G679&amp;'新規登録用（本体）'!H679&amp;'新規登録用（本体）'!I679</f>
        <v/>
      </c>
      <c r="BR679" s="126" t="str">
        <f t="shared" si="267"/>
        <v/>
      </c>
      <c r="BS679" s="208" t="str">
        <f t="shared" si="268"/>
        <v/>
      </c>
      <c r="BT679" s="227">
        <f t="shared" si="256"/>
        <v>0</v>
      </c>
    </row>
    <row r="680" spans="1:72" s="208" customFormat="1" ht="25.35" customHeight="1" x14ac:dyDescent="0.2">
      <c r="A680" s="210">
        <f t="shared" si="250"/>
        <v>669</v>
      </c>
      <c r="B680" s="171" t="str">
        <f t="shared" si="246"/>
        <v/>
      </c>
      <c r="C680" s="44"/>
      <c r="D680" s="17" t="str">
        <f t="shared" si="251"/>
        <v/>
      </c>
      <c r="E680" s="17" t="str">
        <f t="shared" si="252"/>
        <v/>
      </c>
      <c r="F680" s="97"/>
      <c r="G680" s="16"/>
      <c r="H680" s="15"/>
      <c r="I680" s="17" t="str">
        <f>IF(OR(G680="",H680="",U680=""),"",IFERROR(VLOOKUP(G680&amp;H680&amp;U680,※編集不可※選択項目!$M$3:$R$51,5,FALSE),"該当なし"))</f>
        <v/>
      </c>
      <c r="J680" s="97"/>
      <c r="K680" s="15"/>
      <c r="L680" s="248"/>
      <c r="M680" s="15"/>
      <c r="N680" s="97"/>
      <c r="O680" s="97"/>
      <c r="P680" s="97"/>
      <c r="Q680" s="97"/>
      <c r="R680" s="97"/>
      <c r="S680" s="18" t="str">
        <f t="shared" si="259"/>
        <v/>
      </c>
      <c r="T680" s="15"/>
      <c r="U680" s="15"/>
      <c r="V680" s="15"/>
      <c r="W680" s="15"/>
      <c r="X680" s="15"/>
      <c r="Y680" s="15"/>
      <c r="Z680" s="16"/>
      <c r="AA680" s="16"/>
      <c r="AB680" s="101" t="str">
        <f>IF($C680&lt;&gt;"",※編集不可※選択項目!$J$2,"")</f>
        <v/>
      </c>
      <c r="AC680" s="23"/>
      <c r="AD680" s="97"/>
      <c r="AE680" s="99"/>
      <c r="AF680" s="201" t="str">
        <f t="shared" si="257"/>
        <v>-</v>
      </c>
      <c r="AG680" s="219"/>
      <c r="AH680" s="220"/>
      <c r="AI680" s="121" t="str">
        <f t="shared" si="253"/>
        <v/>
      </c>
      <c r="AJ680" s="221"/>
      <c r="AK680" s="222"/>
      <c r="AL680" s="223"/>
      <c r="AM680" s="224">
        <f>IFERROR(INDEX(※編集不可※選択項目!$R$3:$R$51,MATCH(BQ680,※編集不可※選択項目!$T$3:$T$51,0)),0)</f>
        <v>0</v>
      </c>
      <c r="AN680" s="224" t="str">
        <f t="shared" si="260"/>
        <v/>
      </c>
      <c r="AO680" s="224" t="str">
        <f>IF(BR680=※編集不可※選択項目!$L$3,VLOOKUP('新規登録用（本体）'!U680,※編集不可※選択項目!$P$2:$R$13,3,TRUE),AP680)</f>
        <v/>
      </c>
      <c r="AP680" s="224" t="str">
        <f>IF(BR680=※編集不可※選択項目!$L$15,VLOOKUP('新規登録用（本体）'!U680,※編集不可※選択項目!$P$14:$R$25,3,TRUE),AQ680)</f>
        <v/>
      </c>
      <c r="AQ680" s="224" t="str">
        <f>IF(BR680=※編集不可※選択項目!$L$27,VLOOKUP('新規登録用（本体）'!U680,※編集不可※選択項目!$P$26:$R$41,3,TRUE),AR680)</f>
        <v/>
      </c>
      <c r="AR680" s="224" t="str">
        <f>IF(BR680=※編集不可※選択項目!$L$43,VLOOKUP('新規登録用（本体）'!U680,※編集不可※選択項目!$P$42:$R$46,3,TRUE),AS680)</f>
        <v/>
      </c>
      <c r="AS680" s="224" t="str">
        <f>IF(BR680=※編集不可※選択項目!$L$48,VLOOKUP('新規登録用（本体）'!U680,※編集不可※選択項目!$P$47:$R$51,3,TRUE),"")</f>
        <v/>
      </c>
      <c r="AT680" s="225">
        <f>IFERROR(VLOOKUP(Y680&amp;G680&amp;H680,※編集不可※選択項目!X:Y,2,FALSE),0)</f>
        <v>0</v>
      </c>
      <c r="AU680" s="224">
        <f t="shared" si="254"/>
        <v>0</v>
      </c>
      <c r="AV680" s="224">
        <f>IFERROR(INDEX(※編集不可※選択項目!$S$3:$S$51,MATCH(BQ680,※編集不可※選択項目!$T$3:$T$51,0)),0)</f>
        <v>0</v>
      </c>
      <c r="AW680" s="224" t="str">
        <f t="shared" si="261"/>
        <v/>
      </c>
      <c r="AX680" s="224" t="str">
        <f>IF(BR680=※編集不可※選択項目!$L$3,VLOOKUP('新規登録用（本体）'!U680,※編集不可※選択項目!$P$2:$S$13,4,TRUE),AY680)</f>
        <v/>
      </c>
      <c r="AY680" s="224" t="str">
        <f>IF(BR680=※編集不可※選択項目!$L$15,VLOOKUP('新規登録用（本体）'!U680,※編集不可※選択項目!$P$14:$S$25,4,TRUE),AZ680)</f>
        <v/>
      </c>
      <c r="AZ680" s="224" t="str">
        <f>IF(BR680=※編集不可※選択項目!$L$27,VLOOKUP('新規登録用（本体）'!U680,※編集不可※選択項目!$P$26:$S$41,4,TRUE),BA680)</f>
        <v/>
      </c>
      <c r="BA680" s="224" t="str">
        <f>IF(BR680=※編集不可※選択項目!$L$43,VLOOKUP('新規登録用（本体）'!U680,※編集不可※選択項目!$P$42:$S$46,4,TRUE),BB680)</f>
        <v/>
      </c>
      <c r="BB680" s="224" t="str">
        <f>IF(BR680=※編集不可※選択項目!$L$48,VLOOKUP('新規登録用（本体）'!U680,※編集不可※選択項目!$P$47:$S$51,4,TRUE),"")</f>
        <v/>
      </c>
      <c r="BC680" s="225">
        <f>IFERROR(VLOOKUP(Y680&amp;G680&amp;H680,※編集不可※選択項目!X:Y,2,FALSE),0)</f>
        <v>0</v>
      </c>
      <c r="BD680" s="225">
        <f t="shared" si="255"/>
        <v>0</v>
      </c>
      <c r="BE680" s="225"/>
      <c r="BF680" s="225"/>
      <c r="BG680" s="225"/>
      <c r="BH680" s="225" t="str">
        <f t="shared" si="262"/>
        <v/>
      </c>
      <c r="BI680" s="226">
        <f t="shared" si="263"/>
        <v>0</v>
      </c>
      <c r="BJ680" s="226">
        <f t="shared" si="264"/>
        <v>0</v>
      </c>
      <c r="BK680" s="262">
        <f t="shared" si="258"/>
        <v>0</v>
      </c>
      <c r="BL680" s="226">
        <f t="shared" si="247"/>
        <v>0</v>
      </c>
      <c r="BM680" s="226" t="str">
        <f t="shared" si="265"/>
        <v/>
      </c>
      <c r="BN680" s="227">
        <f t="shared" si="266"/>
        <v>0</v>
      </c>
      <c r="BO680" s="227">
        <f t="shared" si="248"/>
        <v>0</v>
      </c>
      <c r="BP680" s="208" t="str">
        <f t="shared" si="249"/>
        <v>＜従来枠＞0 ＜トップ性能枠＞0</v>
      </c>
      <c r="BQ680" s="208" t="str">
        <f>'新規登録用（本体）'!G680&amp;'新規登録用（本体）'!H680&amp;'新規登録用（本体）'!I680</f>
        <v/>
      </c>
      <c r="BR680" s="126" t="str">
        <f t="shared" si="267"/>
        <v/>
      </c>
      <c r="BS680" s="208" t="str">
        <f t="shared" si="268"/>
        <v/>
      </c>
      <c r="BT680" s="227">
        <f t="shared" si="256"/>
        <v>0</v>
      </c>
    </row>
    <row r="681" spans="1:72" s="208" customFormat="1" ht="25.35" customHeight="1" x14ac:dyDescent="0.2">
      <c r="A681" s="210">
        <f t="shared" si="250"/>
        <v>670</v>
      </c>
      <c r="B681" s="171" t="str">
        <f t="shared" si="246"/>
        <v/>
      </c>
      <c r="C681" s="44"/>
      <c r="D681" s="17" t="str">
        <f t="shared" si="251"/>
        <v/>
      </c>
      <c r="E681" s="17" t="str">
        <f t="shared" si="252"/>
        <v/>
      </c>
      <c r="F681" s="97"/>
      <c r="G681" s="16"/>
      <c r="H681" s="15"/>
      <c r="I681" s="17" t="str">
        <f>IF(OR(G681="",H681="",U681=""),"",IFERROR(VLOOKUP(G681&amp;H681&amp;U681,※編集不可※選択項目!$M$3:$R$51,5,FALSE),"該当なし"))</f>
        <v/>
      </c>
      <c r="J681" s="97"/>
      <c r="K681" s="15"/>
      <c r="L681" s="248"/>
      <c r="M681" s="15"/>
      <c r="N681" s="97"/>
      <c r="O681" s="97"/>
      <c r="P681" s="97"/>
      <c r="Q681" s="97"/>
      <c r="R681" s="97"/>
      <c r="S681" s="18" t="str">
        <f t="shared" si="259"/>
        <v/>
      </c>
      <c r="T681" s="15"/>
      <c r="U681" s="15"/>
      <c r="V681" s="15"/>
      <c r="W681" s="15"/>
      <c r="X681" s="15"/>
      <c r="Y681" s="15"/>
      <c r="Z681" s="16"/>
      <c r="AA681" s="16"/>
      <c r="AB681" s="101" t="str">
        <f>IF($C681&lt;&gt;"",※編集不可※選択項目!$J$2,"")</f>
        <v/>
      </c>
      <c r="AC681" s="23"/>
      <c r="AD681" s="97"/>
      <c r="AE681" s="99"/>
      <c r="AF681" s="201" t="str">
        <f t="shared" si="257"/>
        <v>-</v>
      </c>
      <c r="AG681" s="219"/>
      <c r="AH681" s="220"/>
      <c r="AI681" s="121" t="str">
        <f t="shared" si="253"/>
        <v/>
      </c>
      <c r="AJ681" s="221"/>
      <c r="AK681" s="222"/>
      <c r="AL681" s="223"/>
      <c r="AM681" s="224">
        <f>IFERROR(INDEX(※編集不可※選択項目!$R$3:$R$51,MATCH(BQ681,※編集不可※選択項目!$T$3:$T$51,0)),0)</f>
        <v>0</v>
      </c>
      <c r="AN681" s="224" t="str">
        <f t="shared" si="260"/>
        <v/>
      </c>
      <c r="AO681" s="224" t="str">
        <f>IF(BR681=※編集不可※選択項目!$L$3,VLOOKUP('新規登録用（本体）'!U681,※編集不可※選択項目!$P$2:$R$13,3,TRUE),AP681)</f>
        <v/>
      </c>
      <c r="AP681" s="224" t="str">
        <f>IF(BR681=※編集不可※選択項目!$L$15,VLOOKUP('新規登録用（本体）'!U681,※編集不可※選択項目!$P$14:$R$25,3,TRUE),AQ681)</f>
        <v/>
      </c>
      <c r="AQ681" s="224" t="str">
        <f>IF(BR681=※編集不可※選択項目!$L$27,VLOOKUP('新規登録用（本体）'!U681,※編集不可※選択項目!$P$26:$R$41,3,TRUE),AR681)</f>
        <v/>
      </c>
      <c r="AR681" s="224" t="str">
        <f>IF(BR681=※編集不可※選択項目!$L$43,VLOOKUP('新規登録用（本体）'!U681,※編集不可※選択項目!$P$42:$R$46,3,TRUE),AS681)</f>
        <v/>
      </c>
      <c r="AS681" s="224" t="str">
        <f>IF(BR681=※編集不可※選択項目!$L$48,VLOOKUP('新規登録用（本体）'!U681,※編集不可※選択項目!$P$47:$R$51,3,TRUE),"")</f>
        <v/>
      </c>
      <c r="AT681" s="225">
        <f>IFERROR(VLOOKUP(Y681&amp;G681&amp;H681,※編集不可※選択項目!X:Y,2,FALSE),0)</f>
        <v>0</v>
      </c>
      <c r="AU681" s="224">
        <f t="shared" si="254"/>
        <v>0</v>
      </c>
      <c r="AV681" s="224">
        <f>IFERROR(INDEX(※編集不可※選択項目!$S$3:$S$51,MATCH(BQ681,※編集不可※選択項目!$T$3:$T$51,0)),0)</f>
        <v>0</v>
      </c>
      <c r="AW681" s="224" t="str">
        <f t="shared" si="261"/>
        <v/>
      </c>
      <c r="AX681" s="224" t="str">
        <f>IF(BR681=※編集不可※選択項目!$L$3,VLOOKUP('新規登録用（本体）'!U681,※編集不可※選択項目!$P$2:$S$13,4,TRUE),AY681)</f>
        <v/>
      </c>
      <c r="AY681" s="224" t="str">
        <f>IF(BR681=※編集不可※選択項目!$L$15,VLOOKUP('新規登録用（本体）'!U681,※編集不可※選択項目!$P$14:$S$25,4,TRUE),AZ681)</f>
        <v/>
      </c>
      <c r="AZ681" s="224" t="str">
        <f>IF(BR681=※編集不可※選択項目!$L$27,VLOOKUP('新規登録用（本体）'!U681,※編集不可※選択項目!$P$26:$S$41,4,TRUE),BA681)</f>
        <v/>
      </c>
      <c r="BA681" s="224" t="str">
        <f>IF(BR681=※編集不可※選択項目!$L$43,VLOOKUP('新規登録用（本体）'!U681,※編集不可※選択項目!$P$42:$S$46,4,TRUE),BB681)</f>
        <v/>
      </c>
      <c r="BB681" s="224" t="str">
        <f>IF(BR681=※編集不可※選択項目!$L$48,VLOOKUP('新規登録用（本体）'!U681,※編集不可※選択項目!$P$47:$S$51,4,TRUE),"")</f>
        <v/>
      </c>
      <c r="BC681" s="225">
        <f>IFERROR(VLOOKUP(Y681&amp;G681&amp;H681,※編集不可※選択項目!X:Y,2,FALSE),0)</f>
        <v>0</v>
      </c>
      <c r="BD681" s="225">
        <f t="shared" si="255"/>
        <v>0</v>
      </c>
      <c r="BE681" s="225"/>
      <c r="BF681" s="225"/>
      <c r="BG681" s="225"/>
      <c r="BH681" s="225" t="str">
        <f t="shared" si="262"/>
        <v/>
      </c>
      <c r="BI681" s="226">
        <f t="shared" si="263"/>
        <v>0</v>
      </c>
      <c r="BJ681" s="226">
        <f t="shared" si="264"/>
        <v>0</v>
      </c>
      <c r="BK681" s="262">
        <f t="shared" si="258"/>
        <v>0</v>
      </c>
      <c r="BL681" s="226">
        <f t="shared" si="247"/>
        <v>0</v>
      </c>
      <c r="BM681" s="226" t="str">
        <f t="shared" si="265"/>
        <v/>
      </c>
      <c r="BN681" s="227">
        <f t="shared" si="266"/>
        <v>0</v>
      </c>
      <c r="BO681" s="227">
        <f t="shared" si="248"/>
        <v>0</v>
      </c>
      <c r="BP681" s="208" t="str">
        <f t="shared" si="249"/>
        <v>＜従来枠＞0 ＜トップ性能枠＞0</v>
      </c>
      <c r="BQ681" s="208" t="str">
        <f>'新規登録用（本体）'!G681&amp;'新規登録用（本体）'!H681&amp;'新規登録用（本体）'!I681</f>
        <v/>
      </c>
      <c r="BR681" s="126" t="str">
        <f t="shared" si="267"/>
        <v/>
      </c>
      <c r="BS681" s="208" t="str">
        <f t="shared" si="268"/>
        <v/>
      </c>
      <c r="BT681" s="227">
        <f t="shared" si="256"/>
        <v>0</v>
      </c>
    </row>
    <row r="682" spans="1:72" s="208" customFormat="1" ht="25.35" customHeight="1" x14ac:dyDescent="0.2">
      <c r="A682" s="210">
        <f t="shared" si="250"/>
        <v>671</v>
      </c>
      <c r="B682" s="171" t="str">
        <f t="shared" si="246"/>
        <v/>
      </c>
      <c r="C682" s="44"/>
      <c r="D682" s="17" t="str">
        <f t="shared" si="251"/>
        <v/>
      </c>
      <c r="E682" s="17" t="str">
        <f t="shared" si="252"/>
        <v/>
      </c>
      <c r="F682" s="97"/>
      <c r="G682" s="16"/>
      <c r="H682" s="15"/>
      <c r="I682" s="17" t="str">
        <f>IF(OR(G682="",H682="",U682=""),"",IFERROR(VLOOKUP(G682&amp;H682&amp;U682,※編集不可※選択項目!$M$3:$R$51,5,FALSE),"該当なし"))</f>
        <v/>
      </c>
      <c r="J682" s="97"/>
      <c r="K682" s="15"/>
      <c r="L682" s="248"/>
      <c r="M682" s="15"/>
      <c r="N682" s="97"/>
      <c r="O682" s="97"/>
      <c r="P682" s="97"/>
      <c r="Q682" s="97"/>
      <c r="R682" s="97"/>
      <c r="S682" s="18" t="str">
        <f t="shared" si="259"/>
        <v/>
      </c>
      <c r="T682" s="15"/>
      <c r="U682" s="15"/>
      <c r="V682" s="15"/>
      <c r="W682" s="15"/>
      <c r="X682" s="15"/>
      <c r="Y682" s="15"/>
      <c r="Z682" s="16"/>
      <c r="AA682" s="16"/>
      <c r="AB682" s="101" t="str">
        <f>IF($C682&lt;&gt;"",※編集不可※選択項目!$J$2,"")</f>
        <v/>
      </c>
      <c r="AC682" s="23"/>
      <c r="AD682" s="97"/>
      <c r="AE682" s="99"/>
      <c r="AF682" s="201" t="str">
        <f t="shared" si="257"/>
        <v>-</v>
      </c>
      <c r="AG682" s="219"/>
      <c r="AH682" s="220"/>
      <c r="AI682" s="121" t="str">
        <f t="shared" si="253"/>
        <v/>
      </c>
      <c r="AJ682" s="221"/>
      <c r="AK682" s="222"/>
      <c r="AL682" s="223"/>
      <c r="AM682" s="224">
        <f>IFERROR(INDEX(※編集不可※選択項目!$R$3:$R$51,MATCH(BQ682,※編集不可※選択項目!$T$3:$T$51,0)),0)</f>
        <v>0</v>
      </c>
      <c r="AN682" s="224" t="str">
        <f t="shared" si="260"/>
        <v/>
      </c>
      <c r="AO682" s="224" t="str">
        <f>IF(BR682=※編集不可※選択項目!$L$3,VLOOKUP('新規登録用（本体）'!U682,※編集不可※選択項目!$P$2:$R$13,3,TRUE),AP682)</f>
        <v/>
      </c>
      <c r="AP682" s="224" t="str">
        <f>IF(BR682=※編集不可※選択項目!$L$15,VLOOKUP('新規登録用（本体）'!U682,※編集不可※選択項目!$P$14:$R$25,3,TRUE),AQ682)</f>
        <v/>
      </c>
      <c r="AQ682" s="224" t="str">
        <f>IF(BR682=※編集不可※選択項目!$L$27,VLOOKUP('新規登録用（本体）'!U682,※編集不可※選択項目!$P$26:$R$41,3,TRUE),AR682)</f>
        <v/>
      </c>
      <c r="AR682" s="224" t="str">
        <f>IF(BR682=※編集不可※選択項目!$L$43,VLOOKUP('新規登録用（本体）'!U682,※編集不可※選択項目!$P$42:$R$46,3,TRUE),AS682)</f>
        <v/>
      </c>
      <c r="AS682" s="224" t="str">
        <f>IF(BR682=※編集不可※選択項目!$L$48,VLOOKUP('新規登録用（本体）'!U682,※編集不可※選択項目!$P$47:$R$51,3,TRUE),"")</f>
        <v/>
      </c>
      <c r="AT682" s="225">
        <f>IFERROR(VLOOKUP(Y682&amp;G682&amp;H682,※編集不可※選択項目!X:Y,2,FALSE),0)</f>
        <v>0</v>
      </c>
      <c r="AU682" s="224">
        <f t="shared" si="254"/>
        <v>0</v>
      </c>
      <c r="AV682" s="224">
        <f>IFERROR(INDEX(※編集不可※選択項目!$S$3:$S$51,MATCH(BQ682,※編集不可※選択項目!$T$3:$T$51,0)),0)</f>
        <v>0</v>
      </c>
      <c r="AW682" s="224" t="str">
        <f t="shared" si="261"/>
        <v/>
      </c>
      <c r="AX682" s="224" t="str">
        <f>IF(BR682=※編集不可※選択項目!$L$3,VLOOKUP('新規登録用（本体）'!U682,※編集不可※選択項目!$P$2:$S$13,4,TRUE),AY682)</f>
        <v/>
      </c>
      <c r="AY682" s="224" t="str">
        <f>IF(BR682=※編集不可※選択項目!$L$15,VLOOKUP('新規登録用（本体）'!U682,※編集不可※選択項目!$P$14:$S$25,4,TRUE),AZ682)</f>
        <v/>
      </c>
      <c r="AZ682" s="224" t="str">
        <f>IF(BR682=※編集不可※選択項目!$L$27,VLOOKUP('新規登録用（本体）'!U682,※編集不可※選択項目!$P$26:$S$41,4,TRUE),BA682)</f>
        <v/>
      </c>
      <c r="BA682" s="224" t="str">
        <f>IF(BR682=※編集不可※選択項目!$L$43,VLOOKUP('新規登録用（本体）'!U682,※編集不可※選択項目!$P$42:$S$46,4,TRUE),BB682)</f>
        <v/>
      </c>
      <c r="BB682" s="224" t="str">
        <f>IF(BR682=※編集不可※選択項目!$L$48,VLOOKUP('新規登録用（本体）'!U682,※編集不可※選択項目!$P$47:$S$51,4,TRUE),"")</f>
        <v/>
      </c>
      <c r="BC682" s="225">
        <f>IFERROR(VLOOKUP(Y682&amp;G682&amp;H682,※編集不可※選択項目!X:Y,2,FALSE),0)</f>
        <v>0</v>
      </c>
      <c r="BD682" s="225">
        <f t="shared" si="255"/>
        <v>0</v>
      </c>
      <c r="BE682" s="225"/>
      <c r="BF682" s="225"/>
      <c r="BG682" s="225"/>
      <c r="BH682" s="225" t="str">
        <f t="shared" si="262"/>
        <v/>
      </c>
      <c r="BI682" s="226">
        <f t="shared" si="263"/>
        <v>0</v>
      </c>
      <c r="BJ682" s="226">
        <f t="shared" si="264"/>
        <v>0</v>
      </c>
      <c r="BK682" s="262">
        <f t="shared" si="258"/>
        <v>0</v>
      </c>
      <c r="BL682" s="226">
        <f t="shared" si="247"/>
        <v>0</v>
      </c>
      <c r="BM682" s="226" t="str">
        <f t="shared" si="265"/>
        <v/>
      </c>
      <c r="BN682" s="227">
        <f t="shared" si="266"/>
        <v>0</v>
      </c>
      <c r="BO682" s="227">
        <f t="shared" si="248"/>
        <v>0</v>
      </c>
      <c r="BP682" s="208" t="str">
        <f t="shared" si="249"/>
        <v>＜従来枠＞0 ＜トップ性能枠＞0</v>
      </c>
      <c r="BQ682" s="208" t="str">
        <f>'新規登録用（本体）'!G682&amp;'新規登録用（本体）'!H682&amp;'新規登録用（本体）'!I682</f>
        <v/>
      </c>
      <c r="BR682" s="126" t="str">
        <f t="shared" si="267"/>
        <v/>
      </c>
      <c r="BS682" s="208" t="str">
        <f t="shared" si="268"/>
        <v/>
      </c>
      <c r="BT682" s="227">
        <f t="shared" si="256"/>
        <v>0</v>
      </c>
    </row>
    <row r="683" spans="1:72" s="208" customFormat="1" ht="25.35" customHeight="1" x14ac:dyDescent="0.2">
      <c r="A683" s="210">
        <f t="shared" si="250"/>
        <v>672</v>
      </c>
      <c r="B683" s="171" t="str">
        <f t="shared" si="246"/>
        <v/>
      </c>
      <c r="C683" s="44"/>
      <c r="D683" s="17" t="str">
        <f t="shared" si="251"/>
        <v/>
      </c>
      <c r="E683" s="17" t="str">
        <f t="shared" si="252"/>
        <v/>
      </c>
      <c r="F683" s="97"/>
      <c r="G683" s="16"/>
      <c r="H683" s="15"/>
      <c r="I683" s="17" t="str">
        <f>IF(OR(G683="",H683="",U683=""),"",IFERROR(VLOOKUP(G683&amp;H683&amp;U683,※編集不可※選択項目!$M$3:$R$51,5,FALSE),"該当なし"))</f>
        <v/>
      </c>
      <c r="J683" s="97"/>
      <c r="K683" s="15"/>
      <c r="L683" s="248"/>
      <c r="M683" s="15"/>
      <c r="N683" s="97"/>
      <c r="O683" s="97"/>
      <c r="P683" s="97"/>
      <c r="Q683" s="97"/>
      <c r="R683" s="97"/>
      <c r="S683" s="18" t="str">
        <f t="shared" si="259"/>
        <v/>
      </c>
      <c r="T683" s="15"/>
      <c r="U683" s="15"/>
      <c r="V683" s="15"/>
      <c r="W683" s="15"/>
      <c r="X683" s="15"/>
      <c r="Y683" s="15"/>
      <c r="Z683" s="16"/>
      <c r="AA683" s="16"/>
      <c r="AB683" s="101" t="str">
        <f>IF($C683&lt;&gt;"",※編集不可※選択項目!$J$2,"")</f>
        <v/>
      </c>
      <c r="AC683" s="23"/>
      <c r="AD683" s="97"/>
      <c r="AE683" s="99"/>
      <c r="AF683" s="201" t="str">
        <f t="shared" si="257"/>
        <v>-</v>
      </c>
      <c r="AG683" s="219"/>
      <c r="AH683" s="220"/>
      <c r="AI683" s="121" t="str">
        <f t="shared" si="253"/>
        <v/>
      </c>
      <c r="AJ683" s="221"/>
      <c r="AK683" s="222"/>
      <c r="AL683" s="223"/>
      <c r="AM683" s="224">
        <f>IFERROR(INDEX(※編集不可※選択項目!$R$3:$R$51,MATCH(BQ683,※編集不可※選択項目!$T$3:$T$51,0)),0)</f>
        <v>0</v>
      </c>
      <c r="AN683" s="224" t="str">
        <f t="shared" si="260"/>
        <v/>
      </c>
      <c r="AO683" s="224" t="str">
        <f>IF(BR683=※編集不可※選択項目!$L$3,VLOOKUP('新規登録用（本体）'!U683,※編集不可※選択項目!$P$2:$R$13,3,TRUE),AP683)</f>
        <v/>
      </c>
      <c r="AP683" s="224" t="str">
        <f>IF(BR683=※編集不可※選択項目!$L$15,VLOOKUP('新規登録用（本体）'!U683,※編集不可※選択項目!$P$14:$R$25,3,TRUE),AQ683)</f>
        <v/>
      </c>
      <c r="AQ683" s="224" t="str">
        <f>IF(BR683=※編集不可※選択項目!$L$27,VLOOKUP('新規登録用（本体）'!U683,※編集不可※選択項目!$P$26:$R$41,3,TRUE),AR683)</f>
        <v/>
      </c>
      <c r="AR683" s="224" t="str">
        <f>IF(BR683=※編集不可※選択項目!$L$43,VLOOKUP('新規登録用（本体）'!U683,※編集不可※選択項目!$P$42:$R$46,3,TRUE),AS683)</f>
        <v/>
      </c>
      <c r="AS683" s="224" t="str">
        <f>IF(BR683=※編集不可※選択項目!$L$48,VLOOKUP('新規登録用（本体）'!U683,※編集不可※選択項目!$P$47:$R$51,3,TRUE),"")</f>
        <v/>
      </c>
      <c r="AT683" s="225">
        <f>IFERROR(VLOOKUP(Y683&amp;G683&amp;H683,※編集不可※選択項目!X:Y,2,FALSE),0)</f>
        <v>0</v>
      </c>
      <c r="AU683" s="224">
        <f t="shared" si="254"/>
        <v>0</v>
      </c>
      <c r="AV683" s="224">
        <f>IFERROR(INDEX(※編集不可※選択項目!$S$3:$S$51,MATCH(BQ683,※編集不可※選択項目!$T$3:$T$51,0)),0)</f>
        <v>0</v>
      </c>
      <c r="AW683" s="224" t="str">
        <f t="shared" si="261"/>
        <v/>
      </c>
      <c r="AX683" s="224" t="str">
        <f>IF(BR683=※編集不可※選択項目!$L$3,VLOOKUP('新規登録用（本体）'!U683,※編集不可※選択項目!$P$2:$S$13,4,TRUE),AY683)</f>
        <v/>
      </c>
      <c r="AY683" s="224" t="str">
        <f>IF(BR683=※編集不可※選択項目!$L$15,VLOOKUP('新規登録用（本体）'!U683,※編集不可※選択項目!$P$14:$S$25,4,TRUE),AZ683)</f>
        <v/>
      </c>
      <c r="AZ683" s="224" t="str">
        <f>IF(BR683=※編集不可※選択項目!$L$27,VLOOKUP('新規登録用（本体）'!U683,※編集不可※選択項目!$P$26:$S$41,4,TRUE),BA683)</f>
        <v/>
      </c>
      <c r="BA683" s="224" t="str">
        <f>IF(BR683=※編集不可※選択項目!$L$43,VLOOKUP('新規登録用（本体）'!U683,※編集不可※選択項目!$P$42:$S$46,4,TRUE),BB683)</f>
        <v/>
      </c>
      <c r="BB683" s="224" t="str">
        <f>IF(BR683=※編集不可※選択項目!$L$48,VLOOKUP('新規登録用（本体）'!U683,※編集不可※選択項目!$P$47:$S$51,4,TRUE),"")</f>
        <v/>
      </c>
      <c r="BC683" s="225">
        <f>IFERROR(VLOOKUP(Y683&amp;G683&amp;H683,※編集不可※選択項目!X:Y,2,FALSE),0)</f>
        <v>0</v>
      </c>
      <c r="BD683" s="225">
        <f t="shared" si="255"/>
        <v>0</v>
      </c>
      <c r="BE683" s="225"/>
      <c r="BF683" s="225"/>
      <c r="BG683" s="225"/>
      <c r="BH683" s="225" t="str">
        <f t="shared" si="262"/>
        <v/>
      </c>
      <c r="BI683" s="226">
        <f t="shared" si="263"/>
        <v>0</v>
      </c>
      <c r="BJ683" s="226">
        <f t="shared" si="264"/>
        <v>0</v>
      </c>
      <c r="BK683" s="262">
        <f t="shared" si="258"/>
        <v>0</v>
      </c>
      <c r="BL683" s="226">
        <f t="shared" si="247"/>
        <v>0</v>
      </c>
      <c r="BM683" s="226" t="str">
        <f t="shared" si="265"/>
        <v/>
      </c>
      <c r="BN683" s="227">
        <f t="shared" si="266"/>
        <v>0</v>
      </c>
      <c r="BO683" s="227">
        <f t="shared" si="248"/>
        <v>0</v>
      </c>
      <c r="BP683" s="208" t="str">
        <f t="shared" si="249"/>
        <v>＜従来枠＞0 ＜トップ性能枠＞0</v>
      </c>
      <c r="BQ683" s="208" t="str">
        <f>'新規登録用（本体）'!G683&amp;'新規登録用（本体）'!H683&amp;'新規登録用（本体）'!I683</f>
        <v/>
      </c>
      <c r="BR683" s="126" t="str">
        <f t="shared" si="267"/>
        <v/>
      </c>
      <c r="BS683" s="208" t="str">
        <f t="shared" si="268"/>
        <v/>
      </c>
      <c r="BT683" s="227">
        <f t="shared" si="256"/>
        <v>0</v>
      </c>
    </row>
    <row r="684" spans="1:72" s="208" customFormat="1" ht="25.35" customHeight="1" x14ac:dyDescent="0.2">
      <c r="A684" s="210">
        <f t="shared" si="250"/>
        <v>673</v>
      </c>
      <c r="B684" s="171" t="str">
        <f t="shared" si="246"/>
        <v/>
      </c>
      <c r="C684" s="44"/>
      <c r="D684" s="17" t="str">
        <f t="shared" si="251"/>
        <v/>
      </c>
      <c r="E684" s="17" t="str">
        <f t="shared" si="252"/>
        <v/>
      </c>
      <c r="F684" s="97"/>
      <c r="G684" s="16"/>
      <c r="H684" s="15"/>
      <c r="I684" s="17" t="str">
        <f>IF(OR(G684="",H684="",U684=""),"",IFERROR(VLOOKUP(G684&amp;H684&amp;U684,※編集不可※選択項目!$M$3:$R$51,5,FALSE),"該当なし"))</f>
        <v/>
      </c>
      <c r="J684" s="97"/>
      <c r="K684" s="15"/>
      <c r="L684" s="248"/>
      <c r="M684" s="15"/>
      <c r="N684" s="97"/>
      <c r="O684" s="97"/>
      <c r="P684" s="97"/>
      <c r="Q684" s="97"/>
      <c r="R684" s="97"/>
      <c r="S684" s="18" t="str">
        <f t="shared" si="259"/>
        <v/>
      </c>
      <c r="T684" s="15"/>
      <c r="U684" s="15"/>
      <c r="V684" s="15"/>
      <c r="W684" s="15"/>
      <c r="X684" s="15"/>
      <c r="Y684" s="15"/>
      <c r="Z684" s="16"/>
      <c r="AA684" s="16"/>
      <c r="AB684" s="101" t="str">
        <f>IF($C684&lt;&gt;"",※編集不可※選択項目!$J$2,"")</f>
        <v/>
      </c>
      <c r="AC684" s="23"/>
      <c r="AD684" s="97"/>
      <c r="AE684" s="99"/>
      <c r="AF684" s="201" t="str">
        <f t="shared" si="257"/>
        <v>-</v>
      </c>
      <c r="AG684" s="219"/>
      <c r="AH684" s="220"/>
      <c r="AI684" s="121" t="str">
        <f t="shared" si="253"/>
        <v/>
      </c>
      <c r="AJ684" s="221"/>
      <c r="AK684" s="222"/>
      <c r="AL684" s="223"/>
      <c r="AM684" s="224">
        <f>IFERROR(INDEX(※編集不可※選択項目!$R$3:$R$51,MATCH(BQ684,※編集不可※選択項目!$T$3:$T$51,0)),0)</f>
        <v>0</v>
      </c>
      <c r="AN684" s="224" t="str">
        <f t="shared" si="260"/>
        <v/>
      </c>
      <c r="AO684" s="224" t="str">
        <f>IF(BR684=※編集不可※選択項目!$L$3,VLOOKUP('新規登録用（本体）'!U684,※編集不可※選択項目!$P$2:$R$13,3,TRUE),AP684)</f>
        <v/>
      </c>
      <c r="AP684" s="224" t="str">
        <f>IF(BR684=※編集不可※選択項目!$L$15,VLOOKUP('新規登録用（本体）'!U684,※編集不可※選択項目!$P$14:$R$25,3,TRUE),AQ684)</f>
        <v/>
      </c>
      <c r="AQ684" s="224" t="str">
        <f>IF(BR684=※編集不可※選択項目!$L$27,VLOOKUP('新規登録用（本体）'!U684,※編集不可※選択項目!$P$26:$R$41,3,TRUE),AR684)</f>
        <v/>
      </c>
      <c r="AR684" s="224" t="str">
        <f>IF(BR684=※編集不可※選択項目!$L$43,VLOOKUP('新規登録用（本体）'!U684,※編集不可※選択項目!$P$42:$R$46,3,TRUE),AS684)</f>
        <v/>
      </c>
      <c r="AS684" s="224" t="str">
        <f>IF(BR684=※編集不可※選択項目!$L$48,VLOOKUP('新規登録用（本体）'!U684,※編集不可※選択項目!$P$47:$R$51,3,TRUE),"")</f>
        <v/>
      </c>
      <c r="AT684" s="225">
        <f>IFERROR(VLOOKUP(Y684&amp;G684&amp;H684,※編集不可※選択項目!X:Y,2,FALSE),0)</f>
        <v>0</v>
      </c>
      <c r="AU684" s="224">
        <f t="shared" si="254"/>
        <v>0</v>
      </c>
      <c r="AV684" s="224">
        <f>IFERROR(INDEX(※編集不可※選択項目!$S$3:$S$51,MATCH(BQ684,※編集不可※選択項目!$T$3:$T$51,0)),0)</f>
        <v>0</v>
      </c>
      <c r="AW684" s="224" t="str">
        <f t="shared" si="261"/>
        <v/>
      </c>
      <c r="AX684" s="224" t="str">
        <f>IF(BR684=※編集不可※選択項目!$L$3,VLOOKUP('新規登録用（本体）'!U684,※編集不可※選択項目!$P$2:$S$13,4,TRUE),AY684)</f>
        <v/>
      </c>
      <c r="AY684" s="224" t="str">
        <f>IF(BR684=※編集不可※選択項目!$L$15,VLOOKUP('新規登録用（本体）'!U684,※編集不可※選択項目!$P$14:$S$25,4,TRUE),AZ684)</f>
        <v/>
      </c>
      <c r="AZ684" s="224" t="str">
        <f>IF(BR684=※編集不可※選択項目!$L$27,VLOOKUP('新規登録用（本体）'!U684,※編集不可※選択項目!$P$26:$S$41,4,TRUE),BA684)</f>
        <v/>
      </c>
      <c r="BA684" s="224" t="str">
        <f>IF(BR684=※編集不可※選択項目!$L$43,VLOOKUP('新規登録用（本体）'!U684,※編集不可※選択項目!$P$42:$S$46,4,TRUE),BB684)</f>
        <v/>
      </c>
      <c r="BB684" s="224" t="str">
        <f>IF(BR684=※編集不可※選択項目!$L$48,VLOOKUP('新規登録用（本体）'!U684,※編集不可※選択項目!$P$47:$S$51,4,TRUE),"")</f>
        <v/>
      </c>
      <c r="BC684" s="225">
        <f>IFERROR(VLOOKUP(Y684&amp;G684&amp;H684,※編集不可※選択項目!X:Y,2,FALSE),0)</f>
        <v>0</v>
      </c>
      <c r="BD684" s="225">
        <f t="shared" si="255"/>
        <v>0</v>
      </c>
      <c r="BE684" s="225"/>
      <c r="BF684" s="225"/>
      <c r="BG684" s="225"/>
      <c r="BH684" s="225" t="str">
        <f t="shared" si="262"/>
        <v/>
      </c>
      <c r="BI684" s="226">
        <f t="shared" si="263"/>
        <v>0</v>
      </c>
      <c r="BJ684" s="226">
        <f t="shared" si="264"/>
        <v>0</v>
      </c>
      <c r="BK684" s="262">
        <f t="shared" si="258"/>
        <v>0</v>
      </c>
      <c r="BL684" s="226">
        <f t="shared" si="247"/>
        <v>0</v>
      </c>
      <c r="BM684" s="226" t="str">
        <f t="shared" si="265"/>
        <v/>
      </c>
      <c r="BN684" s="227">
        <f t="shared" si="266"/>
        <v>0</v>
      </c>
      <c r="BO684" s="227">
        <f t="shared" si="248"/>
        <v>0</v>
      </c>
      <c r="BP684" s="208" t="str">
        <f t="shared" si="249"/>
        <v>＜従来枠＞0 ＜トップ性能枠＞0</v>
      </c>
      <c r="BQ684" s="208" t="str">
        <f>'新規登録用（本体）'!G684&amp;'新規登録用（本体）'!H684&amp;'新規登録用（本体）'!I684</f>
        <v/>
      </c>
      <c r="BR684" s="126" t="str">
        <f t="shared" si="267"/>
        <v/>
      </c>
      <c r="BS684" s="208" t="str">
        <f t="shared" si="268"/>
        <v/>
      </c>
      <c r="BT684" s="227">
        <f t="shared" si="256"/>
        <v>0</v>
      </c>
    </row>
    <row r="685" spans="1:72" s="208" customFormat="1" ht="25.35" customHeight="1" x14ac:dyDescent="0.2">
      <c r="A685" s="210">
        <f t="shared" si="250"/>
        <v>674</v>
      </c>
      <c r="B685" s="171" t="str">
        <f t="shared" si="246"/>
        <v/>
      </c>
      <c r="C685" s="44"/>
      <c r="D685" s="17" t="str">
        <f t="shared" si="251"/>
        <v/>
      </c>
      <c r="E685" s="17" t="str">
        <f t="shared" si="252"/>
        <v/>
      </c>
      <c r="F685" s="97"/>
      <c r="G685" s="16"/>
      <c r="H685" s="15"/>
      <c r="I685" s="17" t="str">
        <f>IF(OR(G685="",H685="",U685=""),"",IFERROR(VLOOKUP(G685&amp;H685&amp;U685,※編集不可※選択項目!$M$3:$R$51,5,FALSE),"該当なし"))</f>
        <v/>
      </c>
      <c r="J685" s="97"/>
      <c r="K685" s="15"/>
      <c r="L685" s="248"/>
      <c r="M685" s="15"/>
      <c r="N685" s="97"/>
      <c r="O685" s="97"/>
      <c r="P685" s="97"/>
      <c r="Q685" s="97"/>
      <c r="R685" s="97"/>
      <c r="S685" s="18" t="str">
        <f t="shared" si="259"/>
        <v/>
      </c>
      <c r="T685" s="15"/>
      <c r="U685" s="15"/>
      <c r="V685" s="15"/>
      <c r="W685" s="15"/>
      <c r="X685" s="15"/>
      <c r="Y685" s="15"/>
      <c r="Z685" s="16"/>
      <c r="AA685" s="16"/>
      <c r="AB685" s="101" t="str">
        <f>IF($C685&lt;&gt;"",※編集不可※選択項目!$J$2,"")</f>
        <v/>
      </c>
      <c r="AC685" s="23"/>
      <c r="AD685" s="97"/>
      <c r="AE685" s="99"/>
      <c r="AF685" s="201" t="str">
        <f t="shared" si="257"/>
        <v>-</v>
      </c>
      <c r="AG685" s="219"/>
      <c r="AH685" s="220"/>
      <c r="AI685" s="121" t="str">
        <f t="shared" si="253"/>
        <v/>
      </c>
      <c r="AJ685" s="221"/>
      <c r="AK685" s="222"/>
      <c r="AL685" s="223"/>
      <c r="AM685" s="224">
        <f>IFERROR(INDEX(※編集不可※選択項目!$R$3:$R$51,MATCH(BQ685,※編集不可※選択項目!$T$3:$T$51,0)),0)</f>
        <v>0</v>
      </c>
      <c r="AN685" s="224" t="str">
        <f t="shared" si="260"/>
        <v/>
      </c>
      <c r="AO685" s="224" t="str">
        <f>IF(BR685=※編集不可※選択項目!$L$3,VLOOKUP('新規登録用（本体）'!U685,※編集不可※選択項目!$P$2:$R$13,3,TRUE),AP685)</f>
        <v/>
      </c>
      <c r="AP685" s="224" t="str">
        <f>IF(BR685=※編集不可※選択項目!$L$15,VLOOKUP('新規登録用（本体）'!U685,※編集不可※選択項目!$P$14:$R$25,3,TRUE),AQ685)</f>
        <v/>
      </c>
      <c r="AQ685" s="224" t="str">
        <f>IF(BR685=※編集不可※選択項目!$L$27,VLOOKUP('新規登録用（本体）'!U685,※編集不可※選択項目!$P$26:$R$41,3,TRUE),AR685)</f>
        <v/>
      </c>
      <c r="AR685" s="224" t="str">
        <f>IF(BR685=※編集不可※選択項目!$L$43,VLOOKUP('新規登録用（本体）'!U685,※編集不可※選択項目!$P$42:$R$46,3,TRUE),AS685)</f>
        <v/>
      </c>
      <c r="AS685" s="224" t="str">
        <f>IF(BR685=※編集不可※選択項目!$L$48,VLOOKUP('新規登録用（本体）'!U685,※編集不可※選択項目!$P$47:$R$51,3,TRUE),"")</f>
        <v/>
      </c>
      <c r="AT685" s="225">
        <f>IFERROR(VLOOKUP(Y685&amp;G685&amp;H685,※編集不可※選択項目!X:Y,2,FALSE),0)</f>
        <v>0</v>
      </c>
      <c r="AU685" s="224">
        <f t="shared" si="254"/>
        <v>0</v>
      </c>
      <c r="AV685" s="224">
        <f>IFERROR(INDEX(※編集不可※選択項目!$S$3:$S$51,MATCH(BQ685,※編集不可※選択項目!$T$3:$T$51,0)),0)</f>
        <v>0</v>
      </c>
      <c r="AW685" s="224" t="str">
        <f t="shared" si="261"/>
        <v/>
      </c>
      <c r="AX685" s="224" t="str">
        <f>IF(BR685=※編集不可※選択項目!$L$3,VLOOKUP('新規登録用（本体）'!U685,※編集不可※選択項目!$P$2:$S$13,4,TRUE),AY685)</f>
        <v/>
      </c>
      <c r="AY685" s="224" t="str">
        <f>IF(BR685=※編集不可※選択項目!$L$15,VLOOKUP('新規登録用（本体）'!U685,※編集不可※選択項目!$P$14:$S$25,4,TRUE),AZ685)</f>
        <v/>
      </c>
      <c r="AZ685" s="224" t="str">
        <f>IF(BR685=※編集不可※選択項目!$L$27,VLOOKUP('新規登録用（本体）'!U685,※編集不可※選択項目!$P$26:$S$41,4,TRUE),BA685)</f>
        <v/>
      </c>
      <c r="BA685" s="224" t="str">
        <f>IF(BR685=※編集不可※選択項目!$L$43,VLOOKUP('新規登録用（本体）'!U685,※編集不可※選択項目!$P$42:$S$46,4,TRUE),BB685)</f>
        <v/>
      </c>
      <c r="BB685" s="224" t="str">
        <f>IF(BR685=※編集不可※選択項目!$L$48,VLOOKUP('新規登録用（本体）'!U685,※編集不可※選択項目!$P$47:$S$51,4,TRUE),"")</f>
        <v/>
      </c>
      <c r="BC685" s="225">
        <f>IFERROR(VLOOKUP(Y685&amp;G685&amp;H685,※編集不可※選択項目!X:Y,2,FALSE),0)</f>
        <v>0</v>
      </c>
      <c r="BD685" s="225">
        <f t="shared" si="255"/>
        <v>0</v>
      </c>
      <c r="BE685" s="225"/>
      <c r="BF685" s="225"/>
      <c r="BG685" s="225"/>
      <c r="BH685" s="225" t="str">
        <f t="shared" si="262"/>
        <v/>
      </c>
      <c r="BI685" s="226">
        <f t="shared" si="263"/>
        <v>0</v>
      </c>
      <c r="BJ685" s="226">
        <f t="shared" si="264"/>
        <v>0</v>
      </c>
      <c r="BK685" s="262">
        <f t="shared" si="258"/>
        <v>0</v>
      </c>
      <c r="BL685" s="226">
        <f t="shared" si="247"/>
        <v>0</v>
      </c>
      <c r="BM685" s="226" t="str">
        <f t="shared" si="265"/>
        <v/>
      </c>
      <c r="BN685" s="227">
        <f t="shared" si="266"/>
        <v>0</v>
      </c>
      <c r="BO685" s="227">
        <f t="shared" si="248"/>
        <v>0</v>
      </c>
      <c r="BP685" s="208" t="str">
        <f t="shared" si="249"/>
        <v>＜従来枠＞0 ＜トップ性能枠＞0</v>
      </c>
      <c r="BQ685" s="208" t="str">
        <f>'新規登録用（本体）'!G685&amp;'新規登録用（本体）'!H685&amp;'新規登録用（本体）'!I685</f>
        <v/>
      </c>
      <c r="BR685" s="126" t="str">
        <f t="shared" si="267"/>
        <v/>
      </c>
      <c r="BS685" s="208" t="str">
        <f t="shared" si="268"/>
        <v/>
      </c>
      <c r="BT685" s="227">
        <f t="shared" si="256"/>
        <v>0</v>
      </c>
    </row>
    <row r="686" spans="1:72" s="208" customFormat="1" ht="25.35" customHeight="1" x14ac:dyDescent="0.2">
      <c r="A686" s="210">
        <f t="shared" si="250"/>
        <v>675</v>
      </c>
      <c r="B686" s="171" t="str">
        <f t="shared" si="246"/>
        <v/>
      </c>
      <c r="C686" s="44"/>
      <c r="D686" s="17" t="str">
        <f t="shared" si="251"/>
        <v/>
      </c>
      <c r="E686" s="17" t="str">
        <f t="shared" si="252"/>
        <v/>
      </c>
      <c r="F686" s="97"/>
      <c r="G686" s="16"/>
      <c r="H686" s="15"/>
      <c r="I686" s="17" t="str">
        <f>IF(OR(G686="",H686="",U686=""),"",IFERROR(VLOOKUP(G686&amp;H686&amp;U686,※編集不可※選択項目!$M$3:$R$51,5,FALSE),"該当なし"))</f>
        <v/>
      </c>
      <c r="J686" s="97"/>
      <c r="K686" s="15"/>
      <c r="L686" s="248"/>
      <c r="M686" s="15"/>
      <c r="N686" s="97"/>
      <c r="O686" s="97"/>
      <c r="P686" s="97"/>
      <c r="Q686" s="97"/>
      <c r="R686" s="97"/>
      <c r="S686" s="18" t="str">
        <f t="shared" si="259"/>
        <v/>
      </c>
      <c r="T686" s="15"/>
      <c r="U686" s="15"/>
      <c r="V686" s="15"/>
      <c r="W686" s="15"/>
      <c r="X686" s="15"/>
      <c r="Y686" s="15"/>
      <c r="Z686" s="16"/>
      <c r="AA686" s="16"/>
      <c r="AB686" s="101" t="str">
        <f>IF($C686&lt;&gt;"",※編集不可※選択項目!$J$2,"")</f>
        <v/>
      </c>
      <c r="AC686" s="23"/>
      <c r="AD686" s="97"/>
      <c r="AE686" s="99"/>
      <c r="AF686" s="201" t="str">
        <f t="shared" si="257"/>
        <v>-</v>
      </c>
      <c r="AG686" s="219"/>
      <c r="AH686" s="220"/>
      <c r="AI686" s="121" t="str">
        <f t="shared" si="253"/>
        <v/>
      </c>
      <c r="AJ686" s="221"/>
      <c r="AK686" s="222"/>
      <c r="AL686" s="223"/>
      <c r="AM686" s="224">
        <f>IFERROR(INDEX(※編集不可※選択項目!$R$3:$R$51,MATCH(BQ686,※編集不可※選択項目!$T$3:$T$51,0)),0)</f>
        <v>0</v>
      </c>
      <c r="AN686" s="224" t="str">
        <f t="shared" si="260"/>
        <v/>
      </c>
      <c r="AO686" s="224" t="str">
        <f>IF(BR686=※編集不可※選択項目!$L$3,VLOOKUP('新規登録用（本体）'!U686,※編集不可※選択項目!$P$2:$R$13,3,TRUE),AP686)</f>
        <v/>
      </c>
      <c r="AP686" s="224" t="str">
        <f>IF(BR686=※編集不可※選択項目!$L$15,VLOOKUP('新規登録用（本体）'!U686,※編集不可※選択項目!$P$14:$R$25,3,TRUE),AQ686)</f>
        <v/>
      </c>
      <c r="AQ686" s="224" t="str">
        <f>IF(BR686=※編集不可※選択項目!$L$27,VLOOKUP('新規登録用（本体）'!U686,※編集不可※選択項目!$P$26:$R$41,3,TRUE),AR686)</f>
        <v/>
      </c>
      <c r="AR686" s="224" t="str">
        <f>IF(BR686=※編集不可※選択項目!$L$43,VLOOKUP('新規登録用（本体）'!U686,※編集不可※選択項目!$P$42:$R$46,3,TRUE),AS686)</f>
        <v/>
      </c>
      <c r="AS686" s="224" t="str">
        <f>IF(BR686=※編集不可※選択項目!$L$48,VLOOKUP('新規登録用（本体）'!U686,※編集不可※選択項目!$P$47:$R$51,3,TRUE),"")</f>
        <v/>
      </c>
      <c r="AT686" s="225">
        <f>IFERROR(VLOOKUP(Y686&amp;G686&amp;H686,※編集不可※選択項目!X:Y,2,FALSE),0)</f>
        <v>0</v>
      </c>
      <c r="AU686" s="224">
        <f t="shared" si="254"/>
        <v>0</v>
      </c>
      <c r="AV686" s="224">
        <f>IFERROR(INDEX(※編集不可※選択項目!$S$3:$S$51,MATCH(BQ686,※編集不可※選択項目!$T$3:$T$51,0)),0)</f>
        <v>0</v>
      </c>
      <c r="AW686" s="224" t="str">
        <f t="shared" si="261"/>
        <v/>
      </c>
      <c r="AX686" s="224" t="str">
        <f>IF(BR686=※編集不可※選択項目!$L$3,VLOOKUP('新規登録用（本体）'!U686,※編集不可※選択項目!$P$2:$S$13,4,TRUE),AY686)</f>
        <v/>
      </c>
      <c r="AY686" s="224" t="str">
        <f>IF(BR686=※編集不可※選択項目!$L$15,VLOOKUP('新規登録用（本体）'!U686,※編集不可※選択項目!$P$14:$S$25,4,TRUE),AZ686)</f>
        <v/>
      </c>
      <c r="AZ686" s="224" t="str">
        <f>IF(BR686=※編集不可※選択項目!$L$27,VLOOKUP('新規登録用（本体）'!U686,※編集不可※選択項目!$P$26:$S$41,4,TRUE),BA686)</f>
        <v/>
      </c>
      <c r="BA686" s="224" t="str">
        <f>IF(BR686=※編集不可※選択項目!$L$43,VLOOKUP('新規登録用（本体）'!U686,※編集不可※選択項目!$P$42:$S$46,4,TRUE),BB686)</f>
        <v/>
      </c>
      <c r="BB686" s="224" t="str">
        <f>IF(BR686=※編集不可※選択項目!$L$48,VLOOKUP('新規登録用（本体）'!U686,※編集不可※選択項目!$P$47:$S$51,4,TRUE),"")</f>
        <v/>
      </c>
      <c r="BC686" s="225">
        <f>IFERROR(VLOOKUP(Y686&amp;G686&amp;H686,※編集不可※選択項目!X:Y,2,FALSE),0)</f>
        <v>0</v>
      </c>
      <c r="BD686" s="225">
        <f t="shared" si="255"/>
        <v>0</v>
      </c>
      <c r="BE686" s="225"/>
      <c r="BF686" s="225"/>
      <c r="BG686" s="225"/>
      <c r="BH686" s="225" t="str">
        <f t="shared" si="262"/>
        <v/>
      </c>
      <c r="BI686" s="226">
        <f t="shared" si="263"/>
        <v>0</v>
      </c>
      <c r="BJ686" s="226">
        <f t="shared" si="264"/>
        <v>0</v>
      </c>
      <c r="BK686" s="262">
        <f t="shared" si="258"/>
        <v>0</v>
      </c>
      <c r="BL686" s="226">
        <f t="shared" si="247"/>
        <v>0</v>
      </c>
      <c r="BM686" s="226" t="str">
        <f t="shared" si="265"/>
        <v/>
      </c>
      <c r="BN686" s="227">
        <f t="shared" si="266"/>
        <v>0</v>
      </c>
      <c r="BO686" s="227">
        <f t="shared" si="248"/>
        <v>0</v>
      </c>
      <c r="BP686" s="208" t="str">
        <f t="shared" si="249"/>
        <v>＜従来枠＞0 ＜トップ性能枠＞0</v>
      </c>
      <c r="BQ686" s="208" t="str">
        <f>'新規登録用（本体）'!G686&amp;'新規登録用（本体）'!H686&amp;'新規登録用（本体）'!I686</f>
        <v/>
      </c>
      <c r="BR686" s="126" t="str">
        <f t="shared" si="267"/>
        <v/>
      </c>
      <c r="BS686" s="208" t="str">
        <f t="shared" si="268"/>
        <v/>
      </c>
      <c r="BT686" s="227">
        <f t="shared" si="256"/>
        <v>0</v>
      </c>
    </row>
    <row r="687" spans="1:72" s="208" customFormat="1" ht="25.35" customHeight="1" x14ac:dyDescent="0.2">
      <c r="A687" s="210">
        <f t="shared" si="250"/>
        <v>676</v>
      </c>
      <c r="B687" s="171" t="str">
        <f t="shared" si="246"/>
        <v/>
      </c>
      <c r="C687" s="44"/>
      <c r="D687" s="17" t="str">
        <f t="shared" si="251"/>
        <v/>
      </c>
      <c r="E687" s="17" t="str">
        <f t="shared" si="252"/>
        <v/>
      </c>
      <c r="F687" s="97"/>
      <c r="G687" s="16"/>
      <c r="H687" s="15"/>
      <c r="I687" s="17" t="str">
        <f>IF(OR(G687="",H687="",U687=""),"",IFERROR(VLOOKUP(G687&amp;H687&amp;U687,※編集不可※選択項目!$M$3:$R$51,5,FALSE),"該当なし"))</f>
        <v/>
      </c>
      <c r="J687" s="97"/>
      <c r="K687" s="15"/>
      <c r="L687" s="248"/>
      <c r="M687" s="15"/>
      <c r="N687" s="97"/>
      <c r="O687" s="97"/>
      <c r="P687" s="97"/>
      <c r="Q687" s="97"/>
      <c r="R687" s="97"/>
      <c r="S687" s="18" t="str">
        <f t="shared" si="259"/>
        <v/>
      </c>
      <c r="T687" s="15"/>
      <c r="U687" s="15"/>
      <c r="V687" s="15"/>
      <c r="W687" s="15"/>
      <c r="X687" s="15"/>
      <c r="Y687" s="15"/>
      <c r="Z687" s="16"/>
      <c r="AA687" s="16"/>
      <c r="AB687" s="101" t="str">
        <f>IF($C687&lt;&gt;"",※編集不可※選択項目!$J$2,"")</f>
        <v/>
      </c>
      <c r="AC687" s="23"/>
      <c r="AD687" s="97"/>
      <c r="AE687" s="99"/>
      <c r="AF687" s="201" t="str">
        <f t="shared" si="257"/>
        <v>-</v>
      </c>
      <c r="AG687" s="219"/>
      <c r="AH687" s="220"/>
      <c r="AI687" s="121" t="str">
        <f t="shared" si="253"/>
        <v/>
      </c>
      <c r="AJ687" s="221"/>
      <c r="AK687" s="222"/>
      <c r="AL687" s="223"/>
      <c r="AM687" s="224">
        <f>IFERROR(INDEX(※編集不可※選択項目!$R$3:$R$51,MATCH(BQ687,※編集不可※選択項目!$T$3:$T$51,0)),0)</f>
        <v>0</v>
      </c>
      <c r="AN687" s="224" t="str">
        <f t="shared" si="260"/>
        <v/>
      </c>
      <c r="AO687" s="224" t="str">
        <f>IF(BR687=※編集不可※選択項目!$L$3,VLOOKUP('新規登録用（本体）'!U687,※編集不可※選択項目!$P$2:$R$13,3,TRUE),AP687)</f>
        <v/>
      </c>
      <c r="AP687" s="224" t="str">
        <f>IF(BR687=※編集不可※選択項目!$L$15,VLOOKUP('新規登録用（本体）'!U687,※編集不可※選択項目!$P$14:$R$25,3,TRUE),AQ687)</f>
        <v/>
      </c>
      <c r="AQ687" s="224" t="str">
        <f>IF(BR687=※編集不可※選択項目!$L$27,VLOOKUP('新規登録用（本体）'!U687,※編集不可※選択項目!$P$26:$R$41,3,TRUE),AR687)</f>
        <v/>
      </c>
      <c r="AR687" s="224" t="str">
        <f>IF(BR687=※編集不可※選択項目!$L$43,VLOOKUP('新規登録用（本体）'!U687,※編集不可※選択項目!$P$42:$R$46,3,TRUE),AS687)</f>
        <v/>
      </c>
      <c r="AS687" s="224" t="str">
        <f>IF(BR687=※編集不可※選択項目!$L$48,VLOOKUP('新規登録用（本体）'!U687,※編集不可※選択項目!$P$47:$R$51,3,TRUE),"")</f>
        <v/>
      </c>
      <c r="AT687" s="225">
        <f>IFERROR(VLOOKUP(Y687&amp;G687&amp;H687,※編集不可※選択項目!X:Y,2,FALSE),0)</f>
        <v>0</v>
      </c>
      <c r="AU687" s="224">
        <f t="shared" si="254"/>
        <v>0</v>
      </c>
      <c r="AV687" s="224">
        <f>IFERROR(INDEX(※編集不可※選択項目!$S$3:$S$51,MATCH(BQ687,※編集不可※選択項目!$T$3:$T$51,0)),0)</f>
        <v>0</v>
      </c>
      <c r="AW687" s="224" t="str">
        <f t="shared" si="261"/>
        <v/>
      </c>
      <c r="AX687" s="224" t="str">
        <f>IF(BR687=※編集不可※選択項目!$L$3,VLOOKUP('新規登録用（本体）'!U687,※編集不可※選択項目!$P$2:$S$13,4,TRUE),AY687)</f>
        <v/>
      </c>
      <c r="AY687" s="224" t="str">
        <f>IF(BR687=※編集不可※選択項目!$L$15,VLOOKUP('新規登録用（本体）'!U687,※編集不可※選択項目!$P$14:$S$25,4,TRUE),AZ687)</f>
        <v/>
      </c>
      <c r="AZ687" s="224" t="str">
        <f>IF(BR687=※編集不可※選択項目!$L$27,VLOOKUP('新規登録用（本体）'!U687,※編集不可※選択項目!$P$26:$S$41,4,TRUE),BA687)</f>
        <v/>
      </c>
      <c r="BA687" s="224" t="str">
        <f>IF(BR687=※編集不可※選択項目!$L$43,VLOOKUP('新規登録用（本体）'!U687,※編集不可※選択項目!$P$42:$S$46,4,TRUE),BB687)</f>
        <v/>
      </c>
      <c r="BB687" s="224" t="str">
        <f>IF(BR687=※編集不可※選択項目!$L$48,VLOOKUP('新規登録用（本体）'!U687,※編集不可※選択項目!$P$47:$S$51,4,TRUE),"")</f>
        <v/>
      </c>
      <c r="BC687" s="225">
        <f>IFERROR(VLOOKUP(Y687&amp;G687&amp;H687,※編集不可※選択項目!X:Y,2,FALSE),0)</f>
        <v>0</v>
      </c>
      <c r="BD687" s="225">
        <f t="shared" si="255"/>
        <v>0</v>
      </c>
      <c r="BE687" s="225"/>
      <c r="BF687" s="225"/>
      <c r="BG687" s="225"/>
      <c r="BH687" s="225" t="str">
        <f t="shared" si="262"/>
        <v/>
      </c>
      <c r="BI687" s="226">
        <f t="shared" si="263"/>
        <v>0</v>
      </c>
      <c r="BJ687" s="226">
        <f t="shared" si="264"/>
        <v>0</v>
      </c>
      <c r="BK687" s="262">
        <f t="shared" si="258"/>
        <v>0</v>
      </c>
      <c r="BL687" s="226">
        <f t="shared" si="247"/>
        <v>0</v>
      </c>
      <c r="BM687" s="226" t="str">
        <f t="shared" si="265"/>
        <v/>
      </c>
      <c r="BN687" s="227">
        <f t="shared" si="266"/>
        <v>0</v>
      </c>
      <c r="BO687" s="227">
        <f t="shared" si="248"/>
        <v>0</v>
      </c>
      <c r="BP687" s="208" t="str">
        <f t="shared" si="249"/>
        <v>＜従来枠＞0 ＜トップ性能枠＞0</v>
      </c>
      <c r="BQ687" s="208" t="str">
        <f>'新規登録用（本体）'!G687&amp;'新規登録用（本体）'!H687&amp;'新規登録用（本体）'!I687</f>
        <v/>
      </c>
      <c r="BR687" s="126" t="str">
        <f t="shared" si="267"/>
        <v/>
      </c>
      <c r="BS687" s="208" t="str">
        <f t="shared" si="268"/>
        <v/>
      </c>
      <c r="BT687" s="227">
        <f t="shared" si="256"/>
        <v>0</v>
      </c>
    </row>
    <row r="688" spans="1:72" s="208" customFormat="1" ht="25.35" customHeight="1" x14ac:dyDescent="0.2">
      <c r="A688" s="210">
        <f t="shared" si="250"/>
        <v>677</v>
      </c>
      <c r="B688" s="171" t="str">
        <f t="shared" si="246"/>
        <v/>
      </c>
      <c r="C688" s="44"/>
      <c r="D688" s="17" t="str">
        <f t="shared" si="251"/>
        <v/>
      </c>
      <c r="E688" s="17" t="str">
        <f t="shared" si="252"/>
        <v/>
      </c>
      <c r="F688" s="97"/>
      <c r="G688" s="16"/>
      <c r="H688" s="15"/>
      <c r="I688" s="17" t="str">
        <f>IF(OR(G688="",H688="",U688=""),"",IFERROR(VLOOKUP(G688&amp;H688&amp;U688,※編集不可※選択項目!$M$3:$R$51,5,FALSE),"該当なし"))</f>
        <v/>
      </c>
      <c r="J688" s="97"/>
      <c r="K688" s="15"/>
      <c r="L688" s="248"/>
      <c r="M688" s="15"/>
      <c r="N688" s="97"/>
      <c r="O688" s="97"/>
      <c r="P688" s="97"/>
      <c r="Q688" s="97"/>
      <c r="R688" s="97"/>
      <c r="S688" s="18" t="str">
        <f t="shared" si="259"/>
        <v/>
      </c>
      <c r="T688" s="15"/>
      <c r="U688" s="15"/>
      <c r="V688" s="15"/>
      <c r="W688" s="15"/>
      <c r="X688" s="15"/>
      <c r="Y688" s="15"/>
      <c r="Z688" s="16"/>
      <c r="AA688" s="16"/>
      <c r="AB688" s="101" t="str">
        <f>IF($C688&lt;&gt;"",※編集不可※選択項目!$J$2,"")</f>
        <v/>
      </c>
      <c r="AC688" s="23"/>
      <c r="AD688" s="97"/>
      <c r="AE688" s="99"/>
      <c r="AF688" s="201" t="str">
        <f t="shared" si="257"/>
        <v>-</v>
      </c>
      <c r="AG688" s="219"/>
      <c r="AH688" s="220"/>
      <c r="AI688" s="121" t="str">
        <f t="shared" si="253"/>
        <v/>
      </c>
      <c r="AJ688" s="221"/>
      <c r="AK688" s="222"/>
      <c r="AL688" s="223"/>
      <c r="AM688" s="224">
        <f>IFERROR(INDEX(※編集不可※選択項目!$R$3:$R$51,MATCH(BQ688,※編集不可※選択項目!$T$3:$T$51,0)),0)</f>
        <v>0</v>
      </c>
      <c r="AN688" s="224" t="str">
        <f t="shared" si="260"/>
        <v/>
      </c>
      <c r="AO688" s="224" t="str">
        <f>IF(BR688=※編集不可※選択項目!$L$3,VLOOKUP('新規登録用（本体）'!U688,※編集不可※選択項目!$P$2:$R$13,3,TRUE),AP688)</f>
        <v/>
      </c>
      <c r="AP688" s="224" t="str">
        <f>IF(BR688=※編集不可※選択項目!$L$15,VLOOKUP('新規登録用（本体）'!U688,※編集不可※選択項目!$P$14:$R$25,3,TRUE),AQ688)</f>
        <v/>
      </c>
      <c r="AQ688" s="224" t="str">
        <f>IF(BR688=※編集不可※選択項目!$L$27,VLOOKUP('新規登録用（本体）'!U688,※編集不可※選択項目!$P$26:$R$41,3,TRUE),AR688)</f>
        <v/>
      </c>
      <c r="AR688" s="224" t="str">
        <f>IF(BR688=※編集不可※選択項目!$L$43,VLOOKUP('新規登録用（本体）'!U688,※編集不可※選択項目!$P$42:$R$46,3,TRUE),AS688)</f>
        <v/>
      </c>
      <c r="AS688" s="224" t="str">
        <f>IF(BR688=※編集不可※選択項目!$L$48,VLOOKUP('新規登録用（本体）'!U688,※編集不可※選択項目!$P$47:$R$51,3,TRUE),"")</f>
        <v/>
      </c>
      <c r="AT688" s="225">
        <f>IFERROR(VLOOKUP(Y688&amp;G688&amp;H688,※編集不可※選択項目!X:Y,2,FALSE),0)</f>
        <v>0</v>
      </c>
      <c r="AU688" s="224">
        <f t="shared" si="254"/>
        <v>0</v>
      </c>
      <c r="AV688" s="224">
        <f>IFERROR(INDEX(※編集不可※選択項目!$S$3:$S$51,MATCH(BQ688,※編集不可※選択項目!$T$3:$T$51,0)),0)</f>
        <v>0</v>
      </c>
      <c r="AW688" s="224" t="str">
        <f t="shared" si="261"/>
        <v/>
      </c>
      <c r="AX688" s="224" t="str">
        <f>IF(BR688=※編集不可※選択項目!$L$3,VLOOKUP('新規登録用（本体）'!U688,※編集不可※選択項目!$P$2:$S$13,4,TRUE),AY688)</f>
        <v/>
      </c>
      <c r="AY688" s="224" t="str">
        <f>IF(BR688=※編集不可※選択項目!$L$15,VLOOKUP('新規登録用（本体）'!U688,※編集不可※選択項目!$P$14:$S$25,4,TRUE),AZ688)</f>
        <v/>
      </c>
      <c r="AZ688" s="224" t="str">
        <f>IF(BR688=※編集不可※選択項目!$L$27,VLOOKUP('新規登録用（本体）'!U688,※編集不可※選択項目!$P$26:$S$41,4,TRUE),BA688)</f>
        <v/>
      </c>
      <c r="BA688" s="224" t="str">
        <f>IF(BR688=※編集不可※選択項目!$L$43,VLOOKUP('新規登録用（本体）'!U688,※編集不可※選択項目!$P$42:$S$46,4,TRUE),BB688)</f>
        <v/>
      </c>
      <c r="BB688" s="224" t="str">
        <f>IF(BR688=※編集不可※選択項目!$L$48,VLOOKUP('新規登録用（本体）'!U688,※編集不可※選択項目!$P$47:$S$51,4,TRUE),"")</f>
        <v/>
      </c>
      <c r="BC688" s="225">
        <f>IFERROR(VLOOKUP(Y688&amp;G688&amp;H688,※編集不可※選択項目!X:Y,2,FALSE),0)</f>
        <v>0</v>
      </c>
      <c r="BD688" s="225">
        <f t="shared" si="255"/>
        <v>0</v>
      </c>
      <c r="BE688" s="225"/>
      <c r="BF688" s="225"/>
      <c r="BG688" s="225"/>
      <c r="BH688" s="225" t="str">
        <f t="shared" si="262"/>
        <v/>
      </c>
      <c r="BI688" s="226">
        <f t="shared" si="263"/>
        <v>0</v>
      </c>
      <c r="BJ688" s="226">
        <f t="shared" si="264"/>
        <v>0</v>
      </c>
      <c r="BK688" s="262">
        <f t="shared" si="258"/>
        <v>0</v>
      </c>
      <c r="BL688" s="226">
        <f t="shared" si="247"/>
        <v>0</v>
      </c>
      <c r="BM688" s="226" t="str">
        <f t="shared" si="265"/>
        <v/>
      </c>
      <c r="BN688" s="227">
        <f t="shared" si="266"/>
        <v>0</v>
      </c>
      <c r="BO688" s="227">
        <f t="shared" si="248"/>
        <v>0</v>
      </c>
      <c r="BP688" s="208" t="str">
        <f t="shared" si="249"/>
        <v>＜従来枠＞0 ＜トップ性能枠＞0</v>
      </c>
      <c r="BQ688" s="208" t="str">
        <f>'新規登録用（本体）'!G688&amp;'新規登録用（本体）'!H688&amp;'新規登録用（本体）'!I688</f>
        <v/>
      </c>
      <c r="BR688" s="126" t="str">
        <f t="shared" si="267"/>
        <v/>
      </c>
      <c r="BS688" s="208" t="str">
        <f t="shared" si="268"/>
        <v/>
      </c>
      <c r="BT688" s="227">
        <f t="shared" si="256"/>
        <v>0</v>
      </c>
    </row>
    <row r="689" spans="1:72" s="208" customFormat="1" ht="25.35" customHeight="1" x14ac:dyDescent="0.2">
      <c r="A689" s="210">
        <f t="shared" si="250"/>
        <v>678</v>
      </c>
      <c r="B689" s="171" t="str">
        <f t="shared" si="246"/>
        <v/>
      </c>
      <c r="C689" s="44"/>
      <c r="D689" s="17" t="str">
        <f t="shared" si="251"/>
        <v/>
      </c>
      <c r="E689" s="17" t="str">
        <f t="shared" si="252"/>
        <v/>
      </c>
      <c r="F689" s="97"/>
      <c r="G689" s="16"/>
      <c r="H689" s="15"/>
      <c r="I689" s="17" t="str">
        <f>IF(OR(G689="",H689="",U689=""),"",IFERROR(VLOOKUP(G689&amp;H689&amp;U689,※編集不可※選択項目!$M$3:$R$51,5,FALSE),"該当なし"))</f>
        <v/>
      </c>
      <c r="J689" s="97"/>
      <c r="K689" s="15"/>
      <c r="L689" s="248"/>
      <c r="M689" s="15"/>
      <c r="N689" s="97"/>
      <c r="O689" s="97"/>
      <c r="P689" s="97"/>
      <c r="Q689" s="97"/>
      <c r="R689" s="97"/>
      <c r="S689" s="18" t="str">
        <f t="shared" si="259"/>
        <v/>
      </c>
      <c r="T689" s="15"/>
      <c r="U689" s="15"/>
      <c r="V689" s="15"/>
      <c r="W689" s="15"/>
      <c r="X689" s="15"/>
      <c r="Y689" s="15"/>
      <c r="Z689" s="16"/>
      <c r="AA689" s="16"/>
      <c r="AB689" s="101" t="str">
        <f>IF($C689&lt;&gt;"",※編集不可※選択項目!$J$2,"")</f>
        <v/>
      </c>
      <c r="AC689" s="23"/>
      <c r="AD689" s="97"/>
      <c r="AE689" s="99"/>
      <c r="AF689" s="201" t="str">
        <f t="shared" si="257"/>
        <v>-</v>
      </c>
      <c r="AG689" s="219"/>
      <c r="AH689" s="220"/>
      <c r="AI689" s="121" t="str">
        <f t="shared" si="253"/>
        <v/>
      </c>
      <c r="AJ689" s="221"/>
      <c r="AK689" s="222"/>
      <c r="AL689" s="223"/>
      <c r="AM689" s="224">
        <f>IFERROR(INDEX(※編集不可※選択項目!$R$3:$R$51,MATCH(BQ689,※編集不可※選択項目!$T$3:$T$51,0)),0)</f>
        <v>0</v>
      </c>
      <c r="AN689" s="224" t="str">
        <f t="shared" si="260"/>
        <v/>
      </c>
      <c r="AO689" s="224" t="str">
        <f>IF(BR689=※編集不可※選択項目!$L$3,VLOOKUP('新規登録用（本体）'!U689,※編集不可※選択項目!$P$2:$R$13,3,TRUE),AP689)</f>
        <v/>
      </c>
      <c r="AP689" s="224" t="str">
        <f>IF(BR689=※編集不可※選択項目!$L$15,VLOOKUP('新規登録用（本体）'!U689,※編集不可※選択項目!$P$14:$R$25,3,TRUE),AQ689)</f>
        <v/>
      </c>
      <c r="AQ689" s="224" t="str">
        <f>IF(BR689=※編集不可※選択項目!$L$27,VLOOKUP('新規登録用（本体）'!U689,※編集不可※選択項目!$P$26:$R$41,3,TRUE),AR689)</f>
        <v/>
      </c>
      <c r="AR689" s="224" t="str">
        <f>IF(BR689=※編集不可※選択項目!$L$43,VLOOKUP('新規登録用（本体）'!U689,※編集不可※選択項目!$P$42:$R$46,3,TRUE),AS689)</f>
        <v/>
      </c>
      <c r="AS689" s="224" t="str">
        <f>IF(BR689=※編集不可※選択項目!$L$48,VLOOKUP('新規登録用（本体）'!U689,※編集不可※選択項目!$P$47:$R$51,3,TRUE),"")</f>
        <v/>
      </c>
      <c r="AT689" s="225">
        <f>IFERROR(VLOOKUP(Y689&amp;G689&amp;H689,※編集不可※選択項目!X:Y,2,FALSE),0)</f>
        <v>0</v>
      </c>
      <c r="AU689" s="224">
        <f t="shared" si="254"/>
        <v>0</v>
      </c>
      <c r="AV689" s="224">
        <f>IFERROR(INDEX(※編集不可※選択項目!$S$3:$S$51,MATCH(BQ689,※編集不可※選択項目!$T$3:$T$51,0)),0)</f>
        <v>0</v>
      </c>
      <c r="AW689" s="224" t="str">
        <f t="shared" si="261"/>
        <v/>
      </c>
      <c r="AX689" s="224" t="str">
        <f>IF(BR689=※編集不可※選択項目!$L$3,VLOOKUP('新規登録用（本体）'!U689,※編集不可※選択項目!$P$2:$S$13,4,TRUE),AY689)</f>
        <v/>
      </c>
      <c r="AY689" s="224" t="str">
        <f>IF(BR689=※編集不可※選択項目!$L$15,VLOOKUP('新規登録用（本体）'!U689,※編集不可※選択項目!$P$14:$S$25,4,TRUE),AZ689)</f>
        <v/>
      </c>
      <c r="AZ689" s="224" t="str">
        <f>IF(BR689=※編集不可※選択項目!$L$27,VLOOKUP('新規登録用（本体）'!U689,※編集不可※選択項目!$P$26:$S$41,4,TRUE),BA689)</f>
        <v/>
      </c>
      <c r="BA689" s="224" t="str">
        <f>IF(BR689=※編集不可※選択項目!$L$43,VLOOKUP('新規登録用（本体）'!U689,※編集不可※選択項目!$P$42:$S$46,4,TRUE),BB689)</f>
        <v/>
      </c>
      <c r="BB689" s="224" t="str">
        <f>IF(BR689=※編集不可※選択項目!$L$48,VLOOKUP('新規登録用（本体）'!U689,※編集不可※選択項目!$P$47:$S$51,4,TRUE),"")</f>
        <v/>
      </c>
      <c r="BC689" s="225">
        <f>IFERROR(VLOOKUP(Y689&amp;G689&amp;H689,※編集不可※選択項目!X:Y,2,FALSE),0)</f>
        <v>0</v>
      </c>
      <c r="BD689" s="225">
        <f t="shared" si="255"/>
        <v>0</v>
      </c>
      <c r="BE689" s="225"/>
      <c r="BF689" s="225"/>
      <c r="BG689" s="225"/>
      <c r="BH689" s="225" t="str">
        <f t="shared" si="262"/>
        <v/>
      </c>
      <c r="BI689" s="226">
        <f t="shared" si="263"/>
        <v>0</v>
      </c>
      <c r="BJ689" s="226">
        <f t="shared" si="264"/>
        <v>0</v>
      </c>
      <c r="BK689" s="262">
        <f t="shared" si="258"/>
        <v>0</v>
      </c>
      <c r="BL689" s="226">
        <f t="shared" si="247"/>
        <v>0</v>
      </c>
      <c r="BM689" s="226" t="str">
        <f t="shared" si="265"/>
        <v/>
      </c>
      <c r="BN689" s="227">
        <f t="shared" si="266"/>
        <v>0</v>
      </c>
      <c r="BO689" s="227">
        <f t="shared" si="248"/>
        <v>0</v>
      </c>
      <c r="BP689" s="208" t="str">
        <f t="shared" si="249"/>
        <v>＜従来枠＞0 ＜トップ性能枠＞0</v>
      </c>
      <c r="BQ689" s="208" t="str">
        <f>'新規登録用（本体）'!G689&amp;'新規登録用（本体）'!H689&amp;'新規登録用（本体）'!I689</f>
        <v/>
      </c>
      <c r="BR689" s="126" t="str">
        <f t="shared" si="267"/>
        <v/>
      </c>
      <c r="BS689" s="208" t="str">
        <f t="shared" si="268"/>
        <v/>
      </c>
      <c r="BT689" s="227">
        <f t="shared" si="256"/>
        <v>0</v>
      </c>
    </row>
    <row r="690" spans="1:72" s="208" customFormat="1" ht="25.35" customHeight="1" x14ac:dyDescent="0.2">
      <c r="A690" s="210">
        <f t="shared" si="250"/>
        <v>679</v>
      </c>
      <c r="B690" s="171" t="str">
        <f t="shared" si="246"/>
        <v/>
      </c>
      <c r="C690" s="44"/>
      <c r="D690" s="17" t="str">
        <f t="shared" si="251"/>
        <v/>
      </c>
      <c r="E690" s="17" t="str">
        <f t="shared" si="252"/>
        <v/>
      </c>
      <c r="F690" s="97"/>
      <c r="G690" s="16"/>
      <c r="H690" s="15"/>
      <c r="I690" s="17" t="str">
        <f>IF(OR(G690="",H690="",U690=""),"",IFERROR(VLOOKUP(G690&amp;H690&amp;U690,※編集不可※選択項目!$M$3:$R$51,5,FALSE),"該当なし"))</f>
        <v/>
      </c>
      <c r="J690" s="97"/>
      <c r="K690" s="15"/>
      <c r="L690" s="248"/>
      <c r="M690" s="15"/>
      <c r="N690" s="97"/>
      <c r="O690" s="97"/>
      <c r="P690" s="97"/>
      <c r="Q690" s="97"/>
      <c r="R690" s="97"/>
      <c r="S690" s="18" t="str">
        <f t="shared" si="259"/>
        <v/>
      </c>
      <c r="T690" s="15"/>
      <c r="U690" s="15"/>
      <c r="V690" s="15"/>
      <c r="W690" s="15"/>
      <c r="X690" s="15"/>
      <c r="Y690" s="15"/>
      <c r="Z690" s="16"/>
      <c r="AA690" s="16"/>
      <c r="AB690" s="101" t="str">
        <f>IF($C690&lt;&gt;"",※編集不可※選択項目!$J$2,"")</f>
        <v/>
      </c>
      <c r="AC690" s="23"/>
      <c r="AD690" s="97"/>
      <c r="AE690" s="99"/>
      <c r="AF690" s="201" t="str">
        <f t="shared" si="257"/>
        <v>-</v>
      </c>
      <c r="AG690" s="219"/>
      <c r="AH690" s="220"/>
      <c r="AI690" s="121" t="str">
        <f t="shared" si="253"/>
        <v/>
      </c>
      <c r="AJ690" s="221"/>
      <c r="AK690" s="222"/>
      <c r="AL690" s="223"/>
      <c r="AM690" s="224">
        <f>IFERROR(INDEX(※編集不可※選択項目!$R$3:$R$51,MATCH(BQ690,※編集不可※選択項目!$T$3:$T$51,0)),0)</f>
        <v>0</v>
      </c>
      <c r="AN690" s="224" t="str">
        <f t="shared" si="260"/>
        <v/>
      </c>
      <c r="AO690" s="224" t="str">
        <f>IF(BR690=※編集不可※選択項目!$L$3,VLOOKUP('新規登録用（本体）'!U690,※編集不可※選択項目!$P$2:$R$13,3,TRUE),AP690)</f>
        <v/>
      </c>
      <c r="AP690" s="224" t="str">
        <f>IF(BR690=※編集不可※選択項目!$L$15,VLOOKUP('新規登録用（本体）'!U690,※編集不可※選択項目!$P$14:$R$25,3,TRUE),AQ690)</f>
        <v/>
      </c>
      <c r="AQ690" s="224" t="str">
        <f>IF(BR690=※編集不可※選択項目!$L$27,VLOOKUP('新規登録用（本体）'!U690,※編集不可※選択項目!$P$26:$R$41,3,TRUE),AR690)</f>
        <v/>
      </c>
      <c r="AR690" s="224" t="str">
        <f>IF(BR690=※編集不可※選択項目!$L$43,VLOOKUP('新規登録用（本体）'!U690,※編集不可※選択項目!$P$42:$R$46,3,TRUE),AS690)</f>
        <v/>
      </c>
      <c r="AS690" s="224" t="str">
        <f>IF(BR690=※編集不可※選択項目!$L$48,VLOOKUP('新規登録用（本体）'!U690,※編集不可※選択項目!$P$47:$R$51,3,TRUE),"")</f>
        <v/>
      </c>
      <c r="AT690" s="225">
        <f>IFERROR(VLOOKUP(Y690&amp;G690&amp;H690,※編集不可※選択項目!X:Y,2,FALSE),0)</f>
        <v>0</v>
      </c>
      <c r="AU690" s="224">
        <f t="shared" si="254"/>
        <v>0</v>
      </c>
      <c r="AV690" s="224">
        <f>IFERROR(INDEX(※編集不可※選択項目!$S$3:$S$51,MATCH(BQ690,※編集不可※選択項目!$T$3:$T$51,0)),0)</f>
        <v>0</v>
      </c>
      <c r="AW690" s="224" t="str">
        <f t="shared" si="261"/>
        <v/>
      </c>
      <c r="AX690" s="224" t="str">
        <f>IF(BR690=※編集不可※選択項目!$L$3,VLOOKUP('新規登録用（本体）'!U690,※編集不可※選択項目!$P$2:$S$13,4,TRUE),AY690)</f>
        <v/>
      </c>
      <c r="AY690" s="224" t="str">
        <f>IF(BR690=※編集不可※選択項目!$L$15,VLOOKUP('新規登録用（本体）'!U690,※編集不可※選択項目!$P$14:$S$25,4,TRUE),AZ690)</f>
        <v/>
      </c>
      <c r="AZ690" s="224" t="str">
        <f>IF(BR690=※編集不可※選択項目!$L$27,VLOOKUP('新規登録用（本体）'!U690,※編集不可※選択項目!$P$26:$S$41,4,TRUE),BA690)</f>
        <v/>
      </c>
      <c r="BA690" s="224" t="str">
        <f>IF(BR690=※編集不可※選択項目!$L$43,VLOOKUP('新規登録用（本体）'!U690,※編集不可※選択項目!$P$42:$S$46,4,TRUE),BB690)</f>
        <v/>
      </c>
      <c r="BB690" s="224" t="str">
        <f>IF(BR690=※編集不可※選択項目!$L$48,VLOOKUP('新規登録用（本体）'!U690,※編集不可※選択項目!$P$47:$S$51,4,TRUE),"")</f>
        <v/>
      </c>
      <c r="BC690" s="225">
        <f>IFERROR(VLOOKUP(Y690&amp;G690&amp;H690,※編集不可※選択項目!X:Y,2,FALSE),0)</f>
        <v>0</v>
      </c>
      <c r="BD690" s="225">
        <f t="shared" si="255"/>
        <v>0</v>
      </c>
      <c r="BE690" s="225"/>
      <c r="BF690" s="225"/>
      <c r="BG690" s="225"/>
      <c r="BH690" s="225" t="str">
        <f t="shared" si="262"/>
        <v/>
      </c>
      <c r="BI690" s="226">
        <f t="shared" si="263"/>
        <v>0</v>
      </c>
      <c r="BJ690" s="226">
        <f t="shared" si="264"/>
        <v>0</v>
      </c>
      <c r="BK690" s="262">
        <f t="shared" si="258"/>
        <v>0</v>
      </c>
      <c r="BL690" s="226">
        <f t="shared" si="247"/>
        <v>0</v>
      </c>
      <c r="BM690" s="226" t="str">
        <f t="shared" si="265"/>
        <v/>
      </c>
      <c r="BN690" s="227">
        <f t="shared" si="266"/>
        <v>0</v>
      </c>
      <c r="BO690" s="227">
        <f t="shared" si="248"/>
        <v>0</v>
      </c>
      <c r="BP690" s="208" t="str">
        <f t="shared" si="249"/>
        <v>＜従来枠＞0 ＜トップ性能枠＞0</v>
      </c>
      <c r="BQ690" s="208" t="str">
        <f>'新規登録用（本体）'!G690&amp;'新規登録用（本体）'!H690&amp;'新規登録用（本体）'!I690</f>
        <v/>
      </c>
      <c r="BR690" s="126" t="str">
        <f t="shared" si="267"/>
        <v/>
      </c>
      <c r="BS690" s="208" t="str">
        <f t="shared" si="268"/>
        <v/>
      </c>
      <c r="BT690" s="227">
        <f t="shared" si="256"/>
        <v>0</v>
      </c>
    </row>
    <row r="691" spans="1:72" s="208" customFormat="1" ht="25.35" customHeight="1" x14ac:dyDescent="0.2">
      <c r="A691" s="210">
        <f t="shared" si="250"/>
        <v>680</v>
      </c>
      <c r="B691" s="171" t="str">
        <f t="shared" si="246"/>
        <v/>
      </c>
      <c r="C691" s="44"/>
      <c r="D691" s="17" t="str">
        <f t="shared" si="251"/>
        <v/>
      </c>
      <c r="E691" s="17" t="str">
        <f t="shared" si="252"/>
        <v/>
      </c>
      <c r="F691" s="97"/>
      <c r="G691" s="16"/>
      <c r="H691" s="15"/>
      <c r="I691" s="17" t="str">
        <f>IF(OR(G691="",H691="",U691=""),"",IFERROR(VLOOKUP(G691&amp;H691&amp;U691,※編集不可※選択項目!$M$3:$R$51,5,FALSE),"該当なし"))</f>
        <v/>
      </c>
      <c r="J691" s="97"/>
      <c r="K691" s="15"/>
      <c r="L691" s="248"/>
      <c r="M691" s="15"/>
      <c r="N691" s="97"/>
      <c r="O691" s="97"/>
      <c r="P691" s="97"/>
      <c r="Q691" s="97"/>
      <c r="R691" s="97"/>
      <c r="S691" s="18" t="str">
        <f t="shared" si="259"/>
        <v/>
      </c>
      <c r="T691" s="15"/>
      <c r="U691" s="15"/>
      <c r="V691" s="15"/>
      <c r="W691" s="15"/>
      <c r="X691" s="15"/>
      <c r="Y691" s="15"/>
      <c r="Z691" s="16"/>
      <c r="AA691" s="16"/>
      <c r="AB691" s="101" t="str">
        <f>IF($C691&lt;&gt;"",※編集不可※選択項目!$J$2,"")</f>
        <v/>
      </c>
      <c r="AC691" s="23"/>
      <c r="AD691" s="97"/>
      <c r="AE691" s="99"/>
      <c r="AF691" s="201" t="str">
        <f t="shared" si="257"/>
        <v>-</v>
      </c>
      <c r="AG691" s="219"/>
      <c r="AH691" s="220"/>
      <c r="AI691" s="121" t="str">
        <f t="shared" si="253"/>
        <v/>
      </c>
      <c r="AJ691" s="221"/>
      <c r="AK691" s="222"/>
      <c r="AL691" s="223"/>
      <c r="AM691" s="224">
        <f>IFERROR(INDEX(※編集不可※選択項目!$R$3:$R$51,MATCH(BQ691,※編集不可※選択項目!$T$3:$T$51,0)),0)</f>
        <v>0</v>
      </c>
      <c r="AN691" s="224" t="str">
        <f t="shared" si="260"/>
        <v/>
      </c>
      <c r="AO691" s="224" t="str">
        <f>IF(BR691=※編集不可※選択項目!$L$3,VLOOKUP('新規登録用（本体）'!U691,※編集不可※選択項目!$P$2:$R$13,3,TRUE),AP691)</f>
        <v/>
      </c>
      <c r="AP691" s="224" t="str">
        <f>IF(BR691=※編集不可※選択項目!$L$15,VLOOKUP('新規登録用（本体）'!U691,※編集不可※選択項目!$P$14:$R$25,3,TRUE),AQ691)</f>
        <v/>
      </c>
      <c r="AQ691" s="224" t="str">
        <f>IF(BR691=※編集不可※選択項目!$L$27,VLOOKUP('新規登録用（本体）'!U691,※編集不可※選択項目!$P$26:$R$41,3,TRUE),AR691)</f>
        <v/>
      </c>
      <c r="AR691" s="224" t="str">
        <f>IF(BR691=※編集不可※選択項目!$L$43,VLOOKUP('新規登録用（本体）'!U691,※編集不可※選択項目!$P$42:$R$46,3,TRUE),AS691)</f>
        <v/>
      </c>
      <c r="AS691" s="224" t="str">
        <f>IF(BR691=※編集不可※選択項目!$L$48,VLOOKUP('新規登録用（本体）'!U691,※編集不可※選択項目!$P$47:$R$51,3,TRUE),"")</f>
        <v/>
      </c>
      <c r="AT691" s="225">
        <f>IFERROR(VLOOKUP(Y691&amp;G691&amp;H691,※編集不可※選択項目!X:Y,2,FALSE),0)</f>
        <v>0</v>
      </c>
      <c r="AU691" s="224">
        <f t="shared" si="254"/>
        <v>0</v>
      </c>
      <c r="AV691" s="224">
        <f>IFERROR(INDEX(※編集不可※選択項目!$S$3:$S$51,MATCH(BQ691,※編集不可※選択項目!$T$3:$T$51,0)),0)</f>
        <v>0</v>
      </c>
      <c r="AW691" s="224" t="str">
        <f t="shared" si="261"/>
        <v/>
      </c>
      <c r="AX691" s="224" t="str">
        <f>IF(BR691=※編集不可※選択項目!$L$3,VLOOKUP('新規登録用（本体）'!U691,※編集不可※選択項目!$P$2:$S$13,4,TRUE),AY691)</f>
        <v/>
      </c>
      <c r="AY691" s="224" t="str">
        <f>IF(BR691=※編集不可※選択項目!$L$15,VLOOKUP('新規登録用（本体）'!U691,※編集不可※選択項目!$P$14:$S$25,4,TRUE),AZ691)</f>
        <v/>
      </c>
      <c r="AZ691" s="224" t="str">
        <f>IF(BR691=※編集不可※選択項目!$L$27,VLOOKUP('新規登録用（本体）'!U691,※編集不可※選択項目!$P$26:$S$41,4,TRUE),BA691)</f>
        <v/>
      </c>
      <c r="BA691" s="224" t="str">
        <f>IF(BR691=※編集不可※選択項目!$L$43,VLOOKUP('新規登録用（本体）'!U691,※編集不可※選択項目!$P$42:$S$46,4,TRUE),BB691)</f>
        <v/>
      </c>
      <c r="BB691" s="224" t="str">
        <f>IF(BR691=※編集不可※選択項目!$L$48,VLOOKUP('新規登録用（本体）'!U691,※編集不可※選択項目!$P$47:$S$51,4,TRUE),"")</f>
        <v/>
      </c>
      <c r="BC691" s="225">
        <f>IFERROR(VLOOKUP(Y691&amp;G691&amp;H691,※編集不可※選択項目!X:Y,2,FALSE),0)</f>
        <v>0</v>
      </c>
      <c r="BD691" s="225">
        <f t="shared" si="255"/>
        <v>0</v>
      </c>
      <c r="BE691" s="225"/>
      <c r="BF691" s="225"/>
      <c r="BG691" s="225"/>
      <c r="BH691" s="225" t="str">
        <f t="shared" si="262"/>
        <v/>
      </c>
      <c r="BI691" s="226">
        <f t="shared" si="263"/>
        <v>0</v>
      </c>
      <c r="BJ691" s="226">
        <f t="shared" si="264"/>
        <v>0</v>
      </c>
      <c r="BK691" s="262">
        <f t="shared" si="258"/>
        <v>0</v>
      </c>
      <c r="BL691" s="226">
        <f t="shared" si="247"/>
        <v>0</v>
      </c>
      <c r="BM691" s="226" t="str">
        <f t="shared" si="265"/>
        <v/>
      </c>
      <c r="BN691" s="227">
        <f t="shared" si="266"/>
        <v>0</v>
      </c>
      <c r="BO691" s="227">
        <f t="shared" si="248"/>
        <v>0</v>
      </c>
      <c r="BP691" s="208" t="str">
        <f t="shared" si="249"/>
        <v>＜従来枠＞0 ＜トップ性能枠＞0</v>
      </c>
      <c r="BQ691" s="208" t="str">
        <f>'新規登録用（本体）'!G691&amp;'新規登録用（本体）'!H691&amp;'新規登録用（本体）'!I691</f>
        <v/>
      </c>
      <c r="BR691" s="126" t="str">
        <f t="shared" si="267"/>
        <v/>
      </c>
      <c r="BS691" s="208" t="str">
        <f t="shared" si="268"/>
        <v/>
      </c>
      <c r="BT691" s="227">
        <f t="shared" si="256"/>
        <v>0</v>
      </c>
    </row>
    <row r="692" spans="1:72" s="208" customFormat="1" ht="25.35" customHeight="1" x14ac:dyDescent="0.2">
      <c r="A692" s="210">
        <f t="shared" si="250"/>
        <v>681</v>
      </c>
      <c r="B692" s="171" t="str">
        <f t="shared" si="246"/>
        <v/>
      </c>
      <c r="C692" s="44"/>
      <c r="D692" s="17" t="str">
        <f t="shared" si="251"/>
        <v/>
      </c>
      <c r="E692" s="17" t="str">
        <f t="shared" si="252"/>
        <v/>
      </c>
      <c r="F692" s="97"/>
      <c r="G692" s="16"/>
      <c r="H692" s="15"/>
      <c r="I692" s="17" t="str">
        <f>IF(OR(G692="",H692="",U692=""),"",IFERROR(VLOOKUP(G692&amp;H692&amp;U692,※編集不可※選択項目!$M$3:$R$51,5,FALSE),"該当なし"))</f>
        <v/>
      </c>
      <c r="J692" s="97"/>
      <c r="K692" s="15"/>
      <c r="L692" s="248"/>
      <c r="M692" s="15"/>
      <c r="N692" s="97"/>
      <c r="O692" s="97"/>
      <c r="P692" s="97"/>
      <c r="Q692" s="97"/>
      <c r="R692" s="97"/>
      <c r="S692" s="18" t="str">
        <f t="shared" si="259"/>
        <v/>
      </c>
      <c r="T692" s="15"/>
      <c r="U692" s="15"/>
      <c r="V692" s="15"/>
      <c r="W692" s="15"/>
      <c r="X692" s="15"/>
      <c r="Y692" s="15"/>
      <c r="Z692" s="16"/>
      <c r="AA692" s="16"/>
      <c r="AB692" s="101" t="str">
        <f>IF($C692&lt;&gt;"",※編集不可※選択項目!$J$2,"")</f>
        <v/>
      </c>
      <c r="AC692" s="23"/>
      <c r="AD692" s="97"/>
      <c r="AE692" s="99"/>
      <c r="AF692" s="201" t="str">
        <f t="shared" si="257"/>
        <v>-</v>
      </c>
      <c r="AG692" s="219"/>
      <c r="AH692" s="220"/>
      <c r="AI692" s="121" t="str">
        <f t="shared" si="253"/>
        <v/>
      </c>
      <c r="AJ692" s="221"/>
      <c r="AK692" s="222"/>
      <c r="AL692" s="223"/>
      <c r="AM692" s="224">
        <f>IFERROR(INDEX(※編集不可※選択項目!$R$3:$R$51,MATCH(BQ692,※編集不可※選択項目!$T$3:$T$51,0)),0)</f>
        <v>0</v>
      </c>
      <c r="AN692" s="224" t="str">
        <f t="shared" si="260"/>
        <v/>
      </c>
      <c r="AO692" s="224" t="str">
        <f>IF(BR692=※編集不可※選択項目!$L$3,VLOOKUP('新規登録用（本体）'!U692,※編集不可※選択項目!$P$2:$R$13,3,TRUE),AP692)</f>
        <v/>
      </c>
      <c r="AP692" s="224" t="str">
        <f>IF(BR692=※編集不可※選択項目!$L$15,VLOOKUP('新規登録用（本体）'!U692,※編集不可※選択項目!$P$14:$R$25,3,TRUE),AQ692)</f>
        <v/>
      </c>
      <c r="AQ692" s="224" t="str">
        <f>IF(BR692=※編集不可※選択項目!$L$27,VLOOKUP('新規登録用（本体）'!U692,※編集不可※選択項目!$P$26:$R$41,3,TRUE),AR692)</f>
        <v/>
      </c>
      <c r="AR692" s="224" t="str">
        <f>IF(BR692=※編集不可※選択項目!$L$43,VLOOKUP('新規登録用（本体）'!U692,※編集不可※選択項目!$P$42:$R$46,3,TRUE),AS692)</f>
        <v/>
      </c>
      <c r="AS692" s="224" t="str">
        <f>IF(BR692=※編集不可※選択項目!$L$48,VLOOKUP('新規登録用（本体）'!U692,※編集不可※選択項目!$P$47:$R$51,3,TRUE),"")</f>
        <v/>
      </c>
      <c r="AT692" s="225">
        <f>IFERROR(VLOOKUP(Y692&amp;G692&amp;H692,※編集不可※選択項目!X:Y,2,FALSE),0)</f>
        <v>0</v>
      </c>
      <c r="AU692" s="224">
        <f t="shared" si="254"/>
        <v>0</v>
      </c>
      <c r="AV692" s="224">
        <f>IFERROR(INDEX(※編集不可※選択項目!$S$3:$S$51,MATCH(BQ692,※編集不可※選択項目!$T$3:$T$51,0)),0)</f>
        <v>0</v>
      </c>
      <c r="AW692" s="224" t="str">
        <f t="shared" si="261"/>
        <v/>
      </c>
      <c r="AX692" s="224" t="str">
        <f>IF(BR692=※編集不可※選択項目!$L$3,VLOOKUP('新規登録用（本体）'!U692,※編集不可※選択項目!$P$2:$S$13,4,TRUE),AY692)</f>
        <v/>
      </c>
      <c r="AY692" s="224" t="str">
        <f>IF(BR692=※編集不可※選択項目!$L$15,VLOOKUP('新規登録用（本体）'!U692,※編集不可※選択項目!$P$14:$S$25,4,TRUE),AZ692)</f>
        <v/>
      </c>
      <c r="AZ692" s="224" t="str">
        <f>IF(BR692=※編集不可※選択項目!$L$27,VLOOKUP('新規登録用（本体）'!U692,※編集不可※選択項目!$P$26:$S$41,4,TRUE),BA692)</f>
        <v/>
      </c>
      <c r="BA692" s="224" t="str">
        <f>IF(BR692=※編集不可※選択項目!$L$43,VLOOKUP('新規登録用（本体）'!U692,※編集不可※選択項目!$P$42:$S$46,4,TRUE),BB692)</f>
        <v/>
      </c>
      <c r="BB692" s="224" t="str">
        <f>IF(BR692=※編集不可※選択項目!$L$48,VLOOKUP('新規登録用（本体）'!U692,※編集不可※選択項目!$P$47:$S$51,4,TRUE),"")</f>
        <v/>
      </c>
      <c r="BC692" s="225">
        <f>IFERROR(VLOOKUP(Y692&amp;G692&amp;H692,※編集不可※選択項目!X:Y,2,FALSE),0)</f>
        <v>0</v>
      </c>
      <c r="BD692" s="225">
        <f t="shared" si="255"/>
        <v>0</v>
      </c>
      <c r="BE692" s="225"/>
      <c r="BF692" s="225"/>
      <c r="BG692" s="225"/>
      <c r="BH692" s="225" t="str">
        <f t="shared" si="262"/>
        <v/>
      </c>
      <c r="BI692" s="226">
        <f t="shared" si="263"/>
        <v>0</v>
      </c>
      <c r="BJ692" s="226">
        <f t="shared" si="264"/>
        <v>0</v>
      </c>
      <c r="BK692" s="262">
        <f t="shared" si="258"/>
        <v>0</v>
      </c>
      <c r="BL692" s="226">
        <f t="shared" si="247"/>
        <v>0</v>
      </c>
      <c r="BM692" s="226" t="str">
        <f t="shared" si="265"/>
        <v/>
      </c>
      <c r="BN692" s="227">
        <f t="shared" si="266"/>
        <v>0</v>
      </c>
      <c r="BO692" s="227">
        <f t="shared" si="248"/>
        <v>0</v>
      </c>
      <c r="BP692" s="208" t="str">
        <f t="shared" si="249"/>
        <v>＜従来枠＞0 ＜トップ性能枠＞0</v>
      </c>
      <c r="BQ692" s="208" t="str">
        <f>'新規登録用（本体）'!G692&amp;'新規登録用（本体）'!H692&amp;'新規登録用（本体）'!I692</f>
        <v/>
      </c>
      <c r="BR692" s="126" t="str">
        <f t="shared" si="267"/>
        <v/>
      </c>
      <c r="BS692" s="208" t="str">
        <f t="shared" si="268"/>
        <v/>
      </c>
      <c r="BT692" s="227">
        <f t="shared" si="256"/>
        <v>0</v>
      </c>
    </row>
    <row r="693" spans="1:72" s="208" customFormat="1" ht="25.35" customHeight="1" x14ac:dyDescent="0.2">
      <c r="A693" s="210">
        <f t="shared" si="250"/>
        <v>682</v>
      </c>
      <c r="B693" s="171" t="str">
        <f t="shared" si="246"/>
        <v/>
      </c>
      <c r="C693" s="44"/>
      <c r="D693" s="17" t="str">
        <f t="shared" si="251"/>
        <v/>
      </c>
      <c r="E693" s="17" t="str">
        <f t="shared" si="252"/>
        <v/>
      </c>
      <c r="F693" s="97"/>
      <c r="G693" s="16"/>
      <c r="H693" s="15"/>
      <c r="I693" s="17" t="str">
        <f>IF(OR(G693="",H693="",U693=""),"",IFERROR(VLOOKUP(G693&amp;H693&amp;U693,※編集不可※選択項目!$M$3:$R$51,5,FALSE),"該当なし"))</f>
        <v/>
      </c>
      <c r="J693" s="97"/>
      <c r="K693" s="15"/>
      <c r="L693" s="248"/>
      <c r="M693" s="15"/>
      <c r="N693" s="97"/>
      <c r="O693" s="97"/>
      <c r="P693" s="97"/>
      <c r="Q693" s="97"/>
      <c r="R693" s="97"/>
      <c r="S693" s="18" t="str">
        <f t="shared" si="259"/>
        <v/>
      </c>
      <c r="T693" s="15"/>
      <c r="U693" s="15"/>
      <c r="V693" s="15"/>
      <c r="W693" s="15"/>
      <c r="X693" s="15"/>
      <c r="Y693" s="15"/>
      <c r="Z693" s="16"/>
      <c r="AA693" s="16"/>
      <c r="AB693" s="101" t="str">
        <f>IF($C693&lt;&gt;"",※編集不可※選択項目!$J$2,"")</f>
        <v/>
      </c>
      <c r="AC693" s="23"/>
      <c r="AD693" s="97"/>
      <c r="AE693" s="99"/>
      <c r="AF693" s="201" t="str">
        <f t="shared" si="257"/>
        <v>-</v>
      </c>
      <c r="AG693" s="219"/>
      <c r="AH693" s="220"/>
      <c r="AI693" s="121" t="str">
        <f t="shared" si="253"/>
        <v/>
      </c>
      <c r="AJ693" s="221"/>
      <c r="AK693" s="222"/>
      <c r="AL693" s="223"/>
      <c r="AM693" s="224">
        <f>IFERROR(INDEX(※編集不可※選択項目!$R$3:$R$51,MATCH(BQ693,※編集不可※選択項目!$T$3:$T$51,0)),0)</f>
        <v>0</v>
      </c>
      <c r="AN693" s="224" t="str">
        <f t="shared" si="260"/>
        <v/>
      </c>
      <c r="AO693" s="224" t="str">
        <f>IF(BR693=※編集不可※選択項目!$L$3,VLOOKUP('新規登録用（本体）'!U693,※編集不可※選択項目!$P$2:$R$13,3,TRUE),AP693)</f>
        <v/>
      </c>
      <c r="AP693" s="224" t="str">
        <f>IF(BR693=※編集不可※選択項目!$L$15,VLOOKUP('新規登録用（本体）'!U693,※編集不可※選択項目!$P$14:$R$25,3,TRUE),AQ693)</f>
        <v/>
      </c>
      <c r="AQ693" s="224" t="str">
        <f>IF(BR693=※編集不可※選択項目!$L$27,VLOOKUP('新規登録用（本体）'!U693,※編集不可※選択項目!$P$26:$R$41,3,TRUE),AR693)</f>
        <v/>
      </c>
      <c r="AR693" s="224" t="str">
        <f>IF(BR693=※編集不可※選択項目!$L$43,VLOOKUP('新規登録用（本体）'!U693,※編集不可※選択項目!$P$42:$R$46,3,TRUE),AS693)</f>
        <v/>
      </c>
      <c r="AS693" s="224" t="str">
        <f>IF(BR693=※編集不可※選択項目!$L$48,VLOOKUP('新規登録用（本体）'!U693,※編集不可※選択項目!$P$47:$R$51,3,TRUE),"")</f>
        <v/>
      </c>
      <c r="AT693" s="225">
        <f>IFERROR(VLOOKUP(Y693&amp;G693&amp;H693,※編集不可※選択項目!X:Y,2,FALSE),0)</f>
        <v>0</v>
      </c>
      <c r="AU693" s="224">
        <f t="shared" si="254"/>
        <v>0</v>
      </c>
      <c r="AV693" s="224">
        <f>IFERROR(INDEX(※編集不可※選択項目!$S$3:$S$51,MATCH(BQ693,※編集不可※選択項目!$T$3:$T$51,0)),0)</f>
        <v>0</v>
      </c>
      <c r="AW693" s="224" t="str">
        <f t="shared" si="261"/>
        <v/>
      </c>
      <c r="AX693" s="224" t="str">
        <f>IF(BR693=※編集不可※選択項目!$L$3,VLOOKUP('新規登録用（本体）'!U693,※編集不可※選択項目!$P$2:$S$13,4,TRUE),AY693)</f>
        <v/>
      </c>
      <c r="AY693" s="224" t="str">
        <f>IF(BR693=※編集不可※選択項目!$L$15,VLOOKUP('新規登録用（本体）'!U693,※編集不可※選択項目!$P$14:$S$25,4,TRUE),AZ693)</f>
        <v/>
      </c>
      <c r="AZ693" s="224" t="str">
        <f>IF(BR693=※編集不可※選択項目!$L$27,VLOOKUP('新規登録用（本体）'!U693,※編集不可※選択項目!$P$26:$S$41,4,TRUE),BA693)</f>
        <v/>
      </c>
      <c r="BA693" s="224" t="str">
        <f>IF(BR693=※編集不可※選択項目!$L$43,VLOOKUP('新規登録用（本体）'!U693,※編集不可※選択項目!$P$42:$S$46,4,TRUE),BB693)</f>
        <v/>
      </c>
      <c r="BB693" s="224" t="str">
        <f>IF(BR693=※編集不可※選択項目!$L$48,VLOOKUP('新規登録用（本体）'!U693,※編集不可※選択項目!$P$47:$S$51,4,TRUE),"")</f>
        <v/>
      </c>
      <c r="BC693" s="225">
        <f>IFERROR(VLOOKUP(Y693&amp;G693&amp;H693,※編集不可※選択項目!X:Y,2,FALSE),0)</f>
        <v>0</v>
      </c>
      <c r="BD693" s="225">
        <f t="shared" si="255"/>
        <v>0</v>
      </c>
      <c r="BE693" s="225"/>
      <c r="BF693" s="225"/>
      <c r="BG693" s="225"/>
      <c r="BH693" s="225" t="str">
        <f t="shared" si="262"/>
        <v/>
      </c>
      <c r="BI693" s="226">
        <f t="shared" si="263"/>
        <v>0</v>
      </c>
      <c r="BJ693" s="226">
        <f t="shared" si="264"/>
        <v>0</v>
      </c>
      <c r="BK693" s="262">
        <f t="shared" si="258"/>
        <v>0</v>
      </c>
      <c r="BL693" s="226">
        <f t="shared" si="247"/>
        <v>0</v>
      </c>
      <c r="BM693" s="226" t="str">
        <f t="shared" si="265"/>
        <v/>
      </c>
      <c r="BN693" s="227">
        <f t="shared" si="266"/>
        <v>0</v>
      </c>
      <c r="BO693" s="227">
        <f t="shared" si="248"/>
        <v>0</v>
      </c>
      <c r="BP693" s="208" t="str">
        <f t="shared" si="249"/>
        <v>＜従来枠＞0 ＜トップ性能枠＞0</v>
      </c>
      <c r="BQ693" s="208" t="str">
        <f>'新規登録用（本体）'!G693&amp;'新規登録用（本体）'!H693&amp;'新規登録用（本体）'!I693</f>
        <v/>
      </c>
      <c r="BR693" s="126" t="str">
        <f t="shared" si="267"/>
        <v/>
      </c>
      <c r="BS693" s="208" t="str">
        <f t="shared" si="268"/>
        <v/>
      </c>
      <c r="BT693" s="227">
        <f t="shared" si="256"/>
        <v>0</v>
      </c>
    </row>
    <row r="694" spans="1:72" s="208" customFormat="1" ht="25.35" customHeight="1" x14ac:dyDescent="0.2">
      <c r="A694" s="210">
        <f t="shared" si="250"/>
        <v>683</v>
      </c>
      <c r="B694" s="171" t="str">
        <f t="shared" si="246"/>
        <v/>
      </c>
      <c r="C694" s="44"/>
      <c r="D694" s="17" t="str">
        <f t="shared" si="251"/>
        <v/>
      </c>
      <c r="E694" s="17" t="str">
        <f t="shared" si="252"/>
        <v/>
      </c>
      <c r="F694" s="97"/>
      <c r="G694" s="16"/>
      <c r="H694" s="15"/>
      <c r="I694" s="17" t="str">
        <f>IF(OR(G694="",H694="",U694=""),"",IFERROR(VLOOKUP(G694&amp;H694&amp;U694,※編集不可※選択項目!$M$3:$R$51,5,FALSE),"該当なし"))</f>
        <v/>
      </c>
      <c r="J694" s="97"/>
      <c r="K694" s="15"/>
      <c r="L694" s="248"/>
      <c r="M694" s="15"/>
      <c r="N694" s="97"/>
      <c r="O694" s="97"/>
      <c r="P694" s="97"/>
      <c r="Q694" s="97"/>
      <c r="R694" s="97"/>
      <c r="S694" s="18" t="str">
        <f t="shared" si="259"/>
        <v/>
      </c>
      <c r="T694" s="15"/>
      <c r="U694" s="15"/>
      <c r="V694" s="15"/>
      <c r="W694" s="15"/>
      <c r="X694" s="15"/>
      <c r="Y694" s="15"/>
      <c r="Z694" s="16"/>
      <c r="AA694" s="16"/>
      <c r="AB694" s="101" t="str">
        <f>IF($C694&lt;&gt;"",※編集不可※選択項目!$J$2,"")</f>
        <v/>
      </c>
      <c r="AC694" s="23"/>
      <c r="AD694" s="97"/>
      <c r="AE694" s="99"/>
      <c r="AF694" s="201" t="str">
        <f t="shared" si="257"/>
        <v>-</v>
      </c>
      <c r="AG694" s="219"/>
      <c r="AH694" s="220"/>
      <c r="AI694" s="121" t="str">
        <f t="shared" si="253"/>
        <v/>
      </c>
      <c r="AJ694" s="221"/>
      <c r="AK694" s="222"/>
      <c r="AL694" s="223"/>
      <c r="AM694" s="224">
        <f>IFERROR(INDEX(※編集不可※選択項目!$R$3:$R$51,MATCH(BQ694,※編集不可※選択項目!$T$3:$T$51,0)),0)</f>
        <v>0</v>
      </c>
      <c r="AN694" s="224" t="str">
        <f t="shared" si="260"/>
        <v/>
      </c>
      <c r="AO694" s="224" t="str">
        <f>IF(BR694=※編集不可※選択項目!$L$3,VLOOKUP('新規登録用（本体）'!U694,※編集不可※選択項目!$P$2:$R$13,3,TRUE),AP694)</f>
        <v/>
      </c>
      <c r="AP694" s="224" t="str">
        <f>IF(BR694=※編集不可※選択項目!$L$15,VLOOKUP('新規登録用（本体）'!U694,※編集不可※選択項目!$P$14:$R$25,3,TRUE),AQ694)</f>
        <v/>
      </c>
      <c r="AQ694" s="224" t="str">
        <f>IF(BR694=※編集不可※選択項目!$L$27,VLOOKUP('新規登録用（本体）'!U694,※編集不可※選択項目!$P$26:$R$41,3,TRUE),AR694)</f>
        <v/>
      </c>
      <c r="AR694" s="224" t="str">
        <f>IF(BR694=※編集不可※選択項目!$L$43,VLOOKUP('新規登録用（本体）'!U694,※編集不可※選択項目!$P$42:$R$46,3,TRUE),AS694)</f>
        <v/>
      </c>
      <c r="AS694" s="224" t="str">
        <f>IF(BR694=※編集不可※選択項目!$L$48,VLOOKUP('新規登録用（本体）'!U694,※編集不可※選択項目!$P$47:$R$51,3,TRUE),"")</f>
        <v/>
      </c>
      <c r="AT694" s="225">
        <f>IFERROR(VLOOKUP(Y694&amp;G694&amp;H694,※編集不可※選択項目!X:Y,2,FALSE),0)</f>
        <v>0</v>
      </c>
      <c r="AU694" s="224">
        <f t="shared" si="254"/>
        <v>0</v>
      </c>
      <c r="AV694" s="224">
        <f>IFERROR(INDEX(※編集不可※選択項目!$S$3:$S$51,MATCH(BQ694,※編集不可※選択項目!$T$3:$T$51,0)),0)</f>
        <v>0</v>
      </c>
      <c r="AW694" s="224" t="str">
        <f t="shared" si="261"/>
        <v/>
      </c>
      <c r="AX694" s="224" t="str">
        <f>IF(BR694=※編集不可※選択項目!$L$3,VLOOKUP('新規登録用（本体）'!U694,※編集不可※選択項目!$P$2:$S$13,4,TRUE),AY694)</f>
        <v/>
      </c>
      <c r="AY694" s="224" t="str">
        <f>IF(BR694=※編集不可※選択項目!$L$15,VLOOKUP('新規登録用（本体）'!U694,※編集不可※選択項目!$P$14:$S$25,4,TRUE),AZ694)</f>
        <v/>
      </c>
      <c r="AZ694" s="224" t="str">
        <f>IF(BR694=※編集不可※選択項目!$L$27,VLOOKUP('新規登録用（本体）'!U694,※編集不可※選択項目!$P$26:$S$41,4,TRUE),BA694)</f>
        <v/>
      </c>
      <c r="BA694" s="224" t="str">
        <f>IF(BR694=※編集不可※選択項目!$L$43,VLOOKUP('新規登録用（本体）'!U694,※編集不可※選択項目!$P$42:$S$46,4,TRUE),BB694)</f>
        <v/>
      </c>
      <c r="BB694" s="224" t="str">
        <f>IF(BR694=※編集不可※選択項目!$L$48,VLOOKUP('新規登録用（本体）'!U694,※編集不可※選択項目!$P$47:$S$51,4,TRUE),"")</f>
        <v/>
      </c>
      <c r="BC694" s="225">
        <f>IFERROR(VLOOKUP(Y694&amp;G694&amp;H694,※編集不可※選択項目!X:Y,2,FALSE),0)</f>
        <v>0</v>
      </c>
      <c r="BD694" s="225">
        <f t="shared" si="255"/>
        <v>0</v>
      </c>
      <c r="BE694" s="225"/>
      <c r="BF694" s="225"/>
      <c r="BG694" s="225"/>
      <c r="BH694" s="225" t="str">
        <f t="shared" si="262"/>
        <v/>
      </c>
      <c r="BI694" s="226">
        <f t="shared" si="263"/>
        <v>0</v>
      </c>
      <c r="BJ694" s="226">
        <f t="shared" si="264"/>
        <v>0</v>
      </c>
      <c r="BK694" s="262">
        <f t="shared" si="258"/>
        <v>0</v>
      </c>
      <c r="BL694" s="226">
        <f t="shared" si="247"/>
        <v>0</v>
      </c>
      <c r="BM694" s="226" t="str">
        <f t="shared" si="265"/>
        <v/>
      </c>
      <c r="BN694" s="227">
        <f t="shared" si="266"/>
        <v>0</v>
      </c>
      <c r="BO694" s="227">
        <f t="shared" si="248"/>
        <v>0</v>
      </c>
      <c r="BP694" s="208" t="str">
        <f t="shared" si="249"/>
        <v>＜従来枠＞0 ＜トップ性能枠＞0</v>
      </c>
      <c r="BQ694" s="208" t="str">
        <f>'新規登録用（本体）'!G694&amp;'新規登録用（本体）'!H694&amp;'新規登録用（本体）'!I694</f>
        <v/>
      </c>
      <c r="BR694" s="126" t="str">
        <f t="shared" si="267"/>
        <v/>
      </c>
      <c r="BS694" s="208" t="str">
        <f t="shared" si="268"/>
        <v/>
      </c>
      <c r="BT694" s="227">
        <f t="shared" si="256"/>
        <v>0</v>
      </c>
    </row>
    <row r="695" spans="1:72" s="208" customFormat="1" ht="25.35" customHeight="1" x14ac:dyDescent="0.2">
      <c r="A695" s="210">
        <f t="shared" si="250"/>
        <v>684</v>
      </c>
      <c r="B695" s="171" t="str">
        <f t="shared" si="246"/>
        <v/>
      </c>
      <c r="C695" s="44"/>
      <c r="D695" s="17" t="str">
        <f t="shared" si="251"/>
        <v/>
      </c>
      <c r="E695" s="17" t="str">
        <f t="shared" si="252"/>
        <v/>
      </c>
      <c r="F695" s="97"/>
      <c r="G695" s="16"/>
      <c r="H695" s="15"/>
      <c r="I695" s="17" t="str">
        <f>IF(OR(G695="",H695="",U695=""),"",IFERROR(VLOOKUP(G695&amp;H695&amp;U695,※編集不可※選択項目!$M$3:$R$51,5,FALSE),"該当なし"))</f>
        <v/>
      </c>
      <c r="J695" s="97"/>
      <c r="K695" s="15"/>
      <c r="L695" s="248"/>
      <c r="M695" s="15"/>
      <c r="N695" s="97"/>
      <c r="O695" s="97"/>
      <c r="P695" s="97"/>
      <c r="Q695" s="97"/>
      <c r="R695" s="97"/>
      <c r="S695" s="18" t="str">
        <f t="shared" si="259"/>
        <v/>
      </c>
      <c r="T695" s="15"/>
      <c r="U695" s="15"/>
      <c r="V695" s="15"/>
      <c r="W695" s="15"/>
      <c r="X695" s="15"/>
      <c r="Y695" s="15"/>
      <c r="Z695" s="16"/>
      <c r="AA695" s="16"/>
      <c r="AB695" s="101" t="str">
        <f>IF($C695&lt;&gt;"",※編集不可※選択項目!$J$2,"")</f>
        <v/>
      </c>
      <c r="AC695" s="23"/>
      <c r="AD695" s="97"/>
      <c r="AE695" s="99"/>
      <c r="AF695" s="201" t="str">
        <f t="shared" si="257"/>
        <v>-</v>
      </c>
      <c r="AG695" s="219"/>
      <c r="AH695" s="220"/>
      <c r="AI695" s="121" t="str">
        <f t="shared" si="253"/>
        <v/>
      </c>
      <c r="AJ695" s="221"/>
      <c r="AK695" s="222"/>
      <c r="AL695" s="223"/>
      <c r="AM695" s="224">
        <f>IFERROR(INDEX(※編集不可※選択項目!$R$3:$R$51,MATCH(BQ695,※編集不可※選択項目!$T$3:$T$51,0)),0)</f>
        <v>0</v>
      </c>
      <c r="AN695" s="224" t="str">
        <f t="shared" si="260"/>
        <v/>
      </c>
      <c r="AO695" s="224" t="str">
        <f>IF(BR695=※編集不可※選択項目!$L$3,VLOOKUP('新規登録用（本体）'!U695,※編集不可※選択項目!$P$2:$R$13,3,TRUE),AP695)</f>
        <v/>
      </c>
      <c r="AP695" s="224" t="str">
        <f>IF(BR695=※編集不可※選択項目!$L$15,VLOOKUP('新規登録用（本体）'!U695,※編集不可※選択項目!$P$14:$R$25,3,TRUE),AQ695)</f>
        <v/>
      </c>
      <c r="AQ695" s="224" t="str">
        <f>IF(BR695=※編集不可※選択項目!$L$27,VLOOKUP('新規登録用（本体）'!U695,※編集不可※選択項目!$P$26:$R$41,3,TRUE),AR695)</f>
        <v/>
      </c>
      <c r="AR695" s="224" t="str">
        <f>IF(BR695=※編集不可※選択項目!$L$43,VLOOKUP('新規登録用（本体）'!U695,※編集不可※選択項目!$P$42:$R$46,3,TRUE),AS695)</f>
        <v/>
      </c>
      <c r="AS695" s="224" t="str">
        <f>IF(BR695=※編集不可※選択項目!$L$48,VLOOKUP('新規登録用（本体）'!U695,※編集不可※選択項目!$P$47:$R$51,3,TRUE),"")</f>
        <v/>
      </c>
      <c r="AT695" s="225">
        <f>IFERROR(VLOOKUP(Y695&amp;G695&amp;H695,※編集不可※選択項目!X:Y,2,FALSE),0)</f>
        <v>0</v>
      </c>
      <c r="AU695" s="224">
        <f t="shared" si="254"/>
        <v>0</v>
      </c>
      <c r="AV695" s="224">
        <f>IFERROR(INDEX(※編集不可※選択項目!$S$3:$S$51,MATCH(BQ695,※編集不可※選択項目!$T$3:$T$51,0)),0)</f>
        <v>0</v>
      </c>
      <c r="AW695" s="224" t="str">
        <f t="shared" si="261"/>
        <v/>
      </c>
      <c r="AX695" s="224" t="str">
        <f>IF(BR695=※編集不可※選択項目!$L$3,VLOOKUP('新規登録用（本体）'!U695,※編集不可※選択項目!$P$2:$S$13,4,TRUE),AY695)</f>
        <v/>
      </c>
      <c r="AY695" s="224" t="str">
        <f>IF(BR695=※編集不可※選択項目!$L$15,VLOOKUP('新規登録用（本体）'!U695,※編集不可※選択項目!$P$14:$S$25,4,TRUE),AZ695)</f>
        <v/>
      </c>
      <c r="AZ695" s="224" t="str">
        <f>IF(BR695=※編集不可※選択項目!$L$27,VLOOKUP('新規登録用（本体）'!U695,※編集不可※選択項目!$P$26:$S$41,4,TRUE),BA695)</f>
        <v/>
      </c>
      <c r="BA695" s="224" t="str">
        <f>IF(BR695=※編集不可※選択項目!$L$43,VLOOKUP('新規登録用（本体）'!U695,※編集不可※選択項目!$P$42:$S$46,4,TRUE),BB695)</f>
        <v/>
      </c>
      <c r="BB695" s="224" t="str">
        <f>IF(BR695=※編集不可※選択項目!$L$48,VLOOKUP('新規登録用（本体）'!U695,※編集不可※選択項目!$P$47:$S$51,4,TRUE),"")</f>
        <v/>
      </c>
      <c r="BC695" s="225">
        <f>IFERROR(VLOOKUP(Y695&amp;G695&amp;H695,※編集不可※選択項目!X:Y,2,FALSE),0)</f>
        <v>0</v>
      </c>
      <c r="BD695" s="225">
        <f t="shared" si="255"/>
        <v>0</v>
      </c>
      <c r="BE695" s="225"/>
      <c r="BF695" s="225"/>
      <c r="BG695" s="225"/>
      <c r="BH695" s="225" t="str">
        <f t="shared" si="262"/>
        <v/>
      </c>
      <c r="BI695" s="226">
        <f t="shared" si="263"/>
        <v>0</v>
      </c>
      <c r="BJ695" s="226">
        <f t="shared" si="264"/>
        <v>0</v>
      </c>
      <c r="BK695" s="262">
        <f t="shared" si="258"/>
        <v>0</v>
      </c>
      <c r="BL695" s="226">
        <f t="shared" si="247"/>
        <v>0</v>
      </c>
      <c r="BM695" s="226" t="str">
        <f t="shared" si="265"/>
        <v/>
      </c>
      <c r="BN695" s="227">
        <f t="shared" si="266"/>
        <v>0</v>
      </c>
      <c r="BO695" s="227">
        <f t="shared" si="248"/>
        <v>0</v>
      </c>
      <c r="BP695" s="208" t="str">
        <f t="shared" si="249"/>
        <v>＜従来枠＞0 ＜トップ性能枠＞0</v>
      </c>
      <c r="BQ695" s="208" t="str">
        <f>'新規登録用（本体）'!G695&amp;'新規登録用（本体）'!H695&amp;'新規登録用（本体）'!I695</f>
        <v/>
      </c>
      <c r="BR695" s="126" t="str">
        <f t="shared" si="267"/>
        <v/>
      </c>
      <c r="BS695" s="208" t="str">
        <f t="shared" si="268"/>
        <v/>
      </c>
      <c r="BT695" s="227">
        <f t="shared" si="256"/>
        <v>0</v>
      </c>
    </row>
    <row r="696" spans="1:72" s="208" customFormat="1" ht="25.35" customHeight="1" x14ac:dyDescent="0.2">
      <c r="A696" s="210">
        <f t="shared" si="250"/>
        <v>685</v>
      </c>
      <c r="B696" s="171" t="str">
        <f t="shared" si="246"/>
        <v/>
      </c>
      <c r="C696" s="44"/>
      <c r="D696" s="17" t="str">
        <f t="shared" si="251"/>
        <v/>
      </c>
      <c r="E696" s="17" t="str">
        <f t="shared" si="252"/>
        <v/>
      </c>
      <c r="F696" s="97"/>
      <c r="G696" s="16"/>
      <c r="H696" s="15"/>
      <c r="I696" s="17" t="str">
        <f>IF(OR(G696="",H696="",U696=""),"",IFERROR(VLOOKUP(G696&amp;H696&amp;U696,※編集不可※選択項目!$M$3:$R$51,5,FALSE),"該当なし"))</f>
        <v/>
      </c>
      <c r="J696" s="97"/>
      <c r="K696" s="15"/>
      <c r="L696" s="248"/>
      <c r="M696" s="15"/>
      <c r="N696" s="97"/>
      <c r="O696" s="97"/>
      <c r="P696" s="97"/>
      <c r="Q696" s="97"/>
      <c r="R696" s="97"/>
      <c r="S696" s="18" t="str">
        <f t="shared" si="259"/>
        <v/>
      </c>
      <c r="T696" s="15"/>
      <c r="U696" s="15"/>
      <c r="V696" s="15"/>
      <c r="W696" s="15"/>
      <c r="X696" s="15"/>
      <c r="Y696" s="15"/>
      <c r="Z696" s="16"/>
      <c r="AA696" s="16"/>
      <c r="AB696" s="101" t="str">
        <f>IF($C696&lt;&gt;"",※編集不可※選択項目!$J$2,"")</f>
        <v/>
      </c>
      <c r="AC696" s="23"/>
      <c r="AD696" s="97"/>
      <c r="AE696" s="99"/>
      <c r="AF696" s="201" t="str">
        <f t="shared" si="257"/>
        <v>-</v>
      </c>
      <c r="AG696" s="219"/>
      <c r="AH696" s="220"/>
      <c r="AI696" s="121" t="str">
        <f t="shared" si="253"/>
        <v/>
      </c>
      <c r="AJ696" s="221"/>
      <c r="AK696" s="222"/>
      <c r="AL696" s="223"/>
      <c r="AM696" s="224">
        <f>IFERROR(INDEX(※編集不可※選択項目!$R$3:$R$51,MATCH(BQ696,※編集不可※選択項目!$T$3:$T$51,0)),0)</f>
        <v>0</v>
      </c>
      <c r="AN696" s="224" t="str">
        <f t="shared" si="260"/>
        <v/>
      </c>
      <c r="AO696" s="224" t="str">
        <f>IF(BR696=※編集不可※選択項目!$L$3,VLOOKUP('新規登録用（本体）'!U696,※編集不可※選択項目!$P$2:$R$13,3,TRUE),AP696)</f>
        <v/>
      </c>
      <c r="AP696" s="224" t="str">
        <f>IF(BR696=※編集不可※選択項目!$L$15,VLOOKUP('新規登録用（本体）'!U696,※編集不可※選択項目!$P$14:$R$25,3,TRUE),AQ696)</f>
        <v/>
      </c>
      <c r="AQ696" s="224" t="str">
        <f>IF(BR696=※編集不可※選択項目!$L$27,VLOOKUP('新規登録用（本体）'!U696,※編集不可※選択項目!$P$26:$R$41,3,TRUE),AR696)</f>
        <v/>
      </c>
      <c r="AR696" s="224" t="str">
        <f>IF(BR696=※編集不可※選択項目!$L$43,VLOOKUP('新規登録用（本体）'!U696,※編集不可※選択項目!$P$42:$R$46,3,TRUE),AS696)</f>
        <v/>
      </c>
      <c r="AS696" s="224" t="str">
        <f>IF(BR696=※編集不可※選択項目!$L$48,VLOOKUP('新規登録用（本体）'!U696,※編集不可※選択項目!$P$47:$R$51,3,TRUE),"")</f>
        <v/>
      </c>
      <c r="AT696" s="225">
        <f>IFERROR(VLOOKUP(Y696&amp;G696&amp;H696,※編集不可※選択項目!X:Y,2,FALSE),0)</f>
        <v>0</v>
      </c>
      <c r="AU696" s="224">
        <f t="shared" si="254"/>
        <v>0</v>
      </c>
      <c r="AV696" s="224">
        <f>IFERROR(INDEX(※編集不可※選択項目!$S$3:$S$51,MATCH(BQ696,※編集不可※選択項目!$T$3:$T$51,0)),0)</f>
        <v>0</v>
      </c>
      <c r="AW696" s="224" t="str">
        <f t="shared" si="261"/>
        <v/>
      </c>
      <c r="AX696" s="224" t="str">
        <f>IF(BR696=※編集不可※選択項目!$L$3,VLOOKUP('新規登録用（本体）'!U696,※編集不可※選択項目!$P$2:$S$13,4,TRUE),AY696)</f>
        <v/>
      </c>
      <c r="AY696" s="224" t="str">
        <f>IF(BR696=※編集不可※選択項目!$L$15,VLOOKUP('新規登録用（本体）'!U696,※編集不可※選択項目!$P$14:$S$25,4,TRUE),AZ696)</f>
        <v/>
      </c>
      <c r="AZ696" s="224" t="str">
        <f>IF(BR696=※編集不可※選択項目!$L$27,VLOOKUP('新規登録用（本体）'!U696,※編集不可※選択項目!$P$26:$S$41,4,TRUE),BA696)</f>
        <v/>
      </c>
      <c r="BA696" s="224" t="str">
        <f>IF(BR696=※編集不可※選択項目!$L$43,VLOOKUP('新規登録用（本体）'!U696,※編集不可※選択項目!$P$42:$S$46,4,TRUE),BB696)</f>
        <v/>
      </c>
      <c r="BB696" s="224" t="str">
        <f>IF(BR696=※編集不可※選択項目!$L$48,VLOOKUP('新規登録用（本体）'!U696,※編集不可※選択項目!$P$47:$S$51,4,TRUE),"")</f>
        <v/>
      </c>
      <c r="BC696" s="225">
        <f>IFERROR(VLOOKUP(Y696&amp;G696&amp;H696,※編集不可※選択項目!X:Y,2,FALSE),0)</f>
        <v>0</v>
      </c>
      <c r="BD696" s="225">
        <f t="shared" si="255"/>
        <v>0</v>
      </c>
      <c r="BE696" s="225"/>
      <c r="BF696" s="225"/>
      <c r="BG696" s="225"/>
      <c r="BH696" s="225" t="str">
        <f t="shared" si="262"/>
        <v/>
      </c>
      <c r="BI696" s="226">
        <f t="shared" si="263"/>
        <v>0</v>
      </c>
      <c r="BJ696" s="226">
        <f t="shared" si="264"/>
        <v>0</v>
      </c>
      <c r="BK696" s="262">
        <f t="shared" si="258"/>
        <v>0</v>
      </c>
      <c r="BL696" s="226">
        <f t="shared" si="247"/>
        <v>0</v>
      </c>
      <c r="BM696" s="226" t="str">
        <f t="shared" si="265"/>
        <v/>
      </c>
      <c r="BN696" s="227">
        <f t="shared" si="266"/>
        <v>0</v>
      </c>
      <c r="BO696" s="227">
        <f t="shared" si="248"/>
        <v>0</v>
      </c>
      <c r="BP696" s="208" t="str">
        <f t="shared" si="249"/>
        <v>＜従来枠＞0 ＜トップ性能枠＞0</v>
      </c>
      <c r="BQ696" s="208" t="str">
        <f>'新規登録用（本体）'!G696&amp;'新規登録用（本体）'!H696&amp;'新規登録用（本体）'!I696</f>
        <v/>
      </c>
      <c r="BR696" s="126" t="str">
        <f t="shared" si="267"/>
        <v/>
      </c>
      <c r="BS696" s="208" t="str">
        <f t="shared" si="268"/>
        <v/>
      </c>
      <c r="BT696" s="227">
        <f t="shared" si="256"/>
        <v>0</v>
      </c>
    </row>
    <row r="697" spans="1:72" s="208" customFormat="1" ht="25.35" customHeight="1" x14ac:dyDescent="0.2">
      <c r="A697" s="210">
        <f t="shared" si="250"/>
        <v>686</v>
      </c>
      <c r="B697" s="171" t="str">
        <f t="shared" si="246"/>
        <v/>
      </c>
      <c r="C697" s="44"/>
      <c r="D697" s="17" t="str">
        <f t="shared" si="251"/>
        <v/>
      </c>
      <c r="E697" s="17" t="str">
        <f t="shared" si="252"/>
        <v/>
      </c>
      <c r="F697" s="97"/>
      <c r="G697" s="16"/>
      <c r="H697" s="15"/>
      <c r="I697" s="17" t="str">
        <f>IF(OR(G697="",H697="",U697=""),"",IFERROR(VLOOKUP(G697&amp;H697&amp;U697,※編集不可※選択項目!$M$3:$R$51,5,FALSE),"該当なし"))</f>
        <v/>
      </c>
      <c r="J697" s="97"/>
      <c r="K697" s="15"/>
      <c r="L697" s="248"/>
      <c r="M697" s="15"/>
      <c r="N697" s="97"/>
      <c r="O697" s="97"/>
      <c r="P697" s="97"/>
      <c r="Q697" s="97"/>
      <c r="R697" s="97"/>
      <c r="S697" s="18" t="str">
        <f t="shared" si="259"/>
        <v/>
      </c>
      <c r="T697" s="15"/>
      <c r="U697" s="15"/>
      <c r="V697" s="15"/>
      <c r="W697" s="15"/>
      <c r="X697" s="15"/>
      <c r="Y697" s="15"/>
      <c r="Z697" s="16"/>
      <c r="AA697" s="16"/>
      <c r="AB697" s="101" t="str">
        <f>IF($C697&lt;&gt;"",※編集不可※選択項目!$J$2,"")</f>
        <v/>
      </c>
      <c r="AC697" s="23"/>
      <c r="AD697" s="97"/>
      <c r="AE697" s="99"/>
      <c r="AF697" s="201" t="str">
        <f t="shared" si="257"/>
        <v>-</v>
      </c>
      <c r="AG697" s="219"/>
      <c r="AH697" s="220"/>
      <c r="AI697" s="121" t="str">
        <f t="shared" si="253"/>
        <v/>
      </c>
      <c r="AJ697" s="221"/>
      <c r="AK697" s="222"/>
      <c r="AL697" s="223"/>
      <c r="AM697" s="224">
        <f>IFERROR(INDEX(※編集不可※選択項目!$R$3:$R$51,MATCH(BQ697,※編集不可※選択項目!$T$3:$T$51,0)),0)</f>
        <v>0</v>
      </c>
      <c r="AN697" s="224" t="str">
        <f t="shared" si="260"/>
        <v/>
      </c>
      <c r="AO697" s="224" t="str">
        <f>IF(BR697=※編集不可※選択項目!$L$3,VLOOKUP('新規登録用（本体）'!U697,※編集不可※選択項目!$P$2:$R$13,3,TRUE),AP697)</f>
        <v/>
      </c>
      <c r="AP697" s="224" t="str">
        <f>IF(BR697=※編集不可※選択項目!$L$15,VLOOKUP('新規登録用（本体）'!U697,※編集不可※選択項目!$P$14:$R$25,3,TRUE),AQ697)</f>
        <v/>
      </c>
      <c r="AQ697" s="224" t="str">
        <f>IF(BR697=※編集不可※選択項目!$L$27,VLOOKUP('新規登録用（本体）'!U697,※編集不可※選択項目!$P$26:$R$41,3,TRUE),AR697)</f>
        <v/>
      </c>
      <c r="AR697" s="224" t="str">
        <f>IF(BR697=※編集不可※選択項目!$L$43,VLOOKUP('新規登録用（本体）'!U697,※編集不可※選択項目!$P$42:$R$46,3,TRUE),AS697)</f>
        <v/>
      </c>
      <c r="AS697" s="224" t="str">
        <f>IF(BR697=※編集不可※選択項目!$L$48,VLOOKUP('新規登録用（本体）'!U697,※編集不可※選択項目!$P$47:$R$51,3,TRUE),"")</f>
        <v/>
      </c>
      <c r="AT697" s="225">
        <f>IFERROR(VLOOKUP(Y697&amp;G697&amp;H697,※編集不可※選択項目!X:Y,2,FALSE),0)</f>
        <v>0</v>
      </c>
      <c r="AU697" s="224">
        <f t="shared" si="254"/>
        <v>0</v>
      </c>
      <c r="AV697" s="224">
        <f>IFERROR(INDEX(※編集不可※選択項目!$S$3:$S$51,MATCH(BQ697,※編集不可※選択項目!$T$3:$T$51,0)),0)</f>
        <v>0</v>
      </c>
      <c r="AW697" s="224" t="str">
        <f t="shared" si="261"/>
        <v/>
      </c>
      <c r="AX697" s="224" t="str">
        <f>IF(BR697=※編集不可※選択項目!$L$3,VLOOKUP('新規登録用（本体）'!U697,※編集不可※選択項目!$P$2:$S$13,4,TRUE),AY697)</f>
        <v/>
      </c>
      <c r="AY697" s="224" t="str">
        <f>IF(BR697=※編集不可※選択項目!$L$15,VLOOKUP('新規登録用（本体）'!U697,※編集不可※選択項目!$P$14:$S$25,4,TRUE),AZ697)</f>
        <v/>
      </c>
      <c r="AZ697" s="224" t="str">
        <f>IF(BR697=※編集不可※選択項目!$L$27,VLOOKUP('新規登録用（本体）'!U697,※編集不可※選択項目!$P$26:$S$41,4,TRUE),BA697)</f>
        <v/>
      </c>
      <c r="BA697" s="224" t="str">
        <f>IF(BR697=※編集不可※選択項目!$L$43,VLOOKUP('新規登録用（本体）'!U697,※編集不可※選択項目!$P$42:$S$46,4,TRUE),BB697)</f>
        <v/>
      </c>
      <c r="BB697" s="224" t="str">
        <f>IF(BR697=※編集不可※選択項目!$L$48,VLOOKUP('新規登録用（本体）'!U697,※編集不可※選択項目!$P$47:$S$51,4,TRUE),"")</f>
        <v/>
      </c>
      <c r="BC697" s="225">
        <f>IFERROR(VLOOKUP(Y697&amp;G697&amp;H697,※編集不可※選択項目!X:Y,2,FALSE),0)</f>
        <v>0</v>
      </c>
      <c r="BD697" s="225">
        <f t="shared" si="255"/>
        <v>0</v>
      </c>
      <c r="BE697" s="225"/>
      <c r="BF697" s="225"/>
      <c r="BG697" s="225"/>
      <c r="BH697" s="225" t="str">
        <f t="shared" si="262"/>
        <v/>
      </c>
      <c r="BI697" s="226">
        <f t="shared" si="263"/>
        <v>0</v>
      </c>
      <c r="BJ697" s="226">
        <f t="shared" si="264"/>
        <v>0</v>
      </c>
      <c r="BK697" s="262">
        <f t="shared" si="258"/>
        <v>0</v>
      </c>
      <c r="BL697" s="226">
        <f t="shared" si="247"/>
        <v>0</v>
      </c>
      <c r="BM697" s="226" t="str">
        <f t="shared" si="265"/>
        <v/>
      </c>
      <c r="BN697" s="227">
        <f t="shared" si="266"/>
        <v>0</v>
      </c>
      <c r="BO697" s="227">
        <f t="shared" si="248"/>
        <v>0</v>
      </c>
      <c r="BP697" s="208" t="str">
        <f t="shared" si="249"/>
        <v>＜従来枠＞0 ＜トップ性能枠＞0</v>
      </c>
      <c r="BQ697" s="208" t="str">
        <f>'新規登録用（本体）'!G697&amp;'新規登録用（本体）'!H697&amp;'新規登録用（本体）'!I697</f>
        <v/>
      </c>
      <c r="BR697" s="126" t="str">
        <f t="shared" si="267"/>
        <v/>
      </c>
      <c r="BS697" s="208" t="str">
        <f t="shared" si="268"/>
        <v/>
      </c>
      <c r="BT697" s="227">
        <f t="shared" si="256"/>
        <v>0</v>
      </c>
    </row>
    <row r="698" spans="1:72" s="208" customFormat="1" ht="25.35" customHeight="1" x14ac:dyDescent="0.2">
      <c r="A698" s="210">
        <f t="shared" si="250"/>
        <v>687</v>
      </c>
      <c r="B698" s="171" t="str">
        <f t="shared" si="246"/>
        <v/>
      </c>
      <c r="C698" s="44"/>
      <c r="D698" s="17" t="str">
        <f t="shared" si="251"/>
        <v/>
      </c>
      <c r="E698" s="17" t="str">
        <f t="shared" si="252"/>
        <v/>
      </c>
      <c r="F698" s="97"/>
      <c r="G698" s="16"/>
      <c r="H698" s="15"/>
      <c r="I698" s="17" t="str">
        <f>IF(OR(G698="",H698="",U698=""),"",IFERROR(VLOOKUP(G698&amp;H698&amp;U698,※編集不可※選択項目!$M$3:$R$51,5,FALSE),"該当なし"))</f>
        <v/>
      </c>
      <c r="J698" s="97"/>
      <c r="K698" s="15"/>
      <c r="L698" s="248"/>
      <c r="M698" s="15"/>
      <c r="N698" s="97"/>
      <c r="O698" s="97"/>
      <c r="P698" s="97"/>
      <c r="Q698" s="97"/>
      <c r="R698" s="97"/>
      <c r="S698" s="18" t="str">
        <f t="shared" si="259"/>
        <v/>
      </c>
      <c r="T698" s="15"/>
      <c r="U698" s="15"/>
      <c r="V698" s="15"/>
      <c r="W698" s="15"/>
      <c r="X698" s="15"/>
      <c r="Y698" s="15"/>
      <c r="Z698" s="16"/>
      <c r="AA698" s="16"/>
      <c r="AB698" s="101" t="str">
        <f>IF($C698&lt;&gt;"",※編集不可※選択項目!$J$2,"")</f>
        <v/>
      </c>
      <c r="AC698" s="23"/>
      <c r="AD698" s="97"/>
      <c r="AE698" s="99"/>
      <c r="AF698" s="201" t="str">
        <f t="shared" si="257"/>
        <v>-</v>
      </c>
      <c r="AG698" s="219"/>
      <c r="AH698" s="220"/>
      <c r="AI698" s="121" t="str">
        <f t="shared" si="253"/>
        <v/>
      </c>
      <c r="AJ698" s="221"/>
      <c r="AK698" s="222"/>
      <c r="AL698" s="223"/>
      <c r="AM698" s="224">
        <f>IFERROR(INDEX(※編集不可※選択項目!$R$3:$R$51,MATCH(BQ698,※編集不可※選択項目!$T$3:$T$51,0)),0)</f>
        <v>0</v>
      </c>
      <c r="AN698" s="224" t="str">
        <f t="shared" si="260"/>
        <v/>
      </c>
      <c r="AO698" s="224" t="str">
        <f>IF(BR698=※編集不可※選択項目!$L$3,VLOOKUP('新規登録用（本体）'!U698,※編集不可※選択項目!$P$2:$R$13,3,TRUE),AP698)</f>
        <v/>
      </c>
      <c r="AP698" s="224" t="str">
        <f>IF(BR698=※編集不可※選択項目!$L$15,VLOOKUP('新規登録用（本体）'!U698,※編集不可※選択項目!$P$14:$R$25,3,TRUE),AQ698)</f>
        <v/>
      </c>
      <c r="AQ698" s="224" t="str">
        <f>IF(BR698=※編集不可※選択項目!$L$27,VLOOKUP('新規登録用（本体）'!U698,※編集不可※選択項目!$P$26:$R$41,3,TRUE),AR698)</f>
        <v/>
      </c>
      <c r="AR698" s="224" t="str">
        <f>IF(BR698=※編集不可※選択項目!$L$43,VLOOKUP('新規登録用（本体）'!U698,※編集不可※選択項目!$P$42:$R$46,3,TRUE),AS698)</f>
        <v/>
      </c>
      <c r="AS698" s="224" t="str">
        <f>IF(BR698=※編集不可※選択項目!$L$48,VLOOKUP('新規登録用（本体）'!U698,※編集不可※選択項目!$P$47:$R$51,3,TRUE),"")</f>
        <v/>
      </c>
      <c r="AT698" s="225">
        <f>IFERROR(VLOOKUP(Y698&amp;G698&amp;H698,※編集不可※選択項目!X:Y,2,FALSE),0)</f>
        <v>0</v>
      </c>
      <c r="AU698" s="224">
        <f t="shared" si="254"/>
        <v>0</v>
      </c>
      <c r="AV698" s="224">
        <f>IFERROR(INDEX(※編集不可※選択項目!$S$3:$S$51,MATCH(BQ698,※編集不可※選択項目!$T$3:$T$51,0)),0)</f>
        <v>0</v>
      </c>
      <c r="AW698" s="224" t="str">
        <f t="shared" si="261"/>
        <v/>
      </c>
      <c r="AX698" s="224" t="str">
        <f>IF(BR698=※編集不可※選択項目!$L$3,VLOOKUP('新規登録用（本体）'!U698,※編集不可※選択項目!$P$2:$S$13,4,TRUE),AY698)</f>
        <v/>
      </c>
      <c r="AY698" s="224" t="str">
        <f>IF(BR698=※編集不可※選択項目!$L$15,VLOOKUP('新規登録用（本体）'!U698,※編集不可※選択項目!$P$14:$S$25,4,TRUE),AZ698)</f>
        <v/>
      </c>
      <c r="AZ698" s="224" t="str">
        <f>IF(BR698=※編集不可※選択項目!$L$27,VLOOKUP('新規登録用（本体）'!U698,※編集不可※選択項目!$P$26:$S$41,4,TRUE),BA698)</f>
        <v/>
      </c>
      <c r="BA698" s="224" t="str">
        <f>IF(BR698=※編集不可※選択項目!$L$43,VLOOKUP('新規登録用（本体）'!U698,※編集不可※選択項目!$P$42:$S$46,4,TRUE),BB698)</f>
        <v/>
      </c>
      <c r="BB698" s="224" t="str">
        <f>IF(BR698=※編集不可※選択項目!$L$48,VLOOKUP('新規登録用（本体）'!U698,※編集不可※選択項目!$P$47:$S$51,4,TRUE),"")</f>
        <v/>
      </c>
      <c r="BC698" s="225">
        <f>IFERROR(VLOOKUP(Y698&amp;G698&amp;H698,※編集不可※選択項目!X:Y,2,FALSE),0)</f>
        <v>0</v>
      </c>
      <c r="BD698" s="225">
        <f t="shared" si="255"/>
        <v>0</v>
      </c>
      <c r="BE698" s="225"/>
      <c r="BF698" s="225"/>
      <c r="BG698" s="225"/>
      <c r="BH698" s="225" t="str">
        <f t="shared" si="262"/>
        <v/>
      </c>
      <c r="BI698" s="226">
        <f t="shared" si="263"/>
        <v>0</v>
      </c>
      <c r="BJ698" s="226">
        <f t="shared" si="264"/>
        <v>0</v>
      </c>
      <c r="BK698" s="262">
        <f t="shared" si="258"/>
        <v>0</v>
      </c>
      <c r="BL698" s="226">
        <f t="shared" si="247"/>
        <v>0</v>
      </c>
      <c r="BM698" s="226" t="str">
        <f t="shared" si="265"/>
        <v/>
      </c>
      <c r="BN698" s="227">
        <f t="shared" si="266"/>
        <v>0</v>
      </c>
      <c r="BO698" s="227">
        <f t="shared" si="248"/>
        <v>0</v>
      </c>
      <c r="BP698" s="208" t="str">
        <f t="shared" si="249"/>
        <v>＜従来枠＞0 ＜トップ性能枠＞0</v>
      </c>
      <c r="BQ698" s="208" t="str">
        <f>'新規登録用（本体）'!G698&amp;'新規登録用（本体）'!H698&amp;'新規登録用（本体）'!I698</f>
        <v/>
      </c>
      <c r="BR698" s="126" t="str">
        <f t="shared" si="267"/>
        <v/>
      </c>
      <c r="BS698" s="208" t="str">
        <f t="shared" si="268"/>
        <v/>
      </c>
      <c r="BT698" s="227">
        <f t="shared" si="256"/>
        <v>0</v>
      </c>
    </row>
    <row r="699" spans="1:72" s="208" customFormat="1" ht="25.35" customHeight="1" x14ac:dyDescent="0.2">
      <c r="A699" s="210">
        <f t="shared" si="250"/>
        <v>688</v>
      </c>
      <c r="B699" s="171" t="str">
        <f t="shared" si="246"/>
        <v/>
      </c>
      <c r="C699" s="44"/>
      <c r="D699" s="17" t="str">
        <f t="shared" si="251"/>
        <v/>
      </c>
      <c r="E699" s="17" t="str">
        <f t="shared" si="252"/>
        <v/>
      </c>
      <c r="F699" s="97"/>
      <c r="G699" s="16"/>
      <c r="H699" s="15"/>
      <c r="I699" s="17" t="str">
        <f>IF(OR(G699="",H699="",U699=""),"",IFERROR(VLOOKUP(G699&amp;H699&amp;U699,※編集不可※選択項目!$M$3:$R$51,5,FALSE),"該当なし"))</f>
        <v/>
      </c>
      <c r="J699" s="97"/>
      <c r="K699" s="15"/>
      <c r="L699" s="248"/>
      <c r="M699" s="15"/>
      <c r="N699" s="97"/>
      <c r="O699" s="97"/>
      <c r="P699" s="97"/>
      <c r="Q699" s="97"/>
      <c r="R699" s="97"/>
      <c r="S699" s="18" t="str">
        <f t="shared" si="259"/>
        <v/>
      </c>
      <c r="T699" s="15"/>
      <c r="U699" s="15"/>
      <c r="V699" s="15"/>
      <c r="W699" s="15"/>
      <c r="X699" s="15"/>
      <c r="Y699" s="15"/>
      <c r="Z699" s="16"/>
      <c r="AA699" s="16"/>
      <c r="AB699" s="101" t="str">
        <f>IF($C699&lt;&gt;"",※編集不可※選択項目!$J$2,"")</f>
        <v/>
      </c>
      <c r="AC699" s="23"/>
      <c r="AD699" s="97"/>
      <c r="AE699" s="99"/>
      <c r="AF699" s="201" t="str">
        <f t="shared" si="257"/>
        <v>-</v>
      </c>
      <c r="AG699" s="219"/>
      <c r="AH699" s="220"/>
      <c r="AI699" s="121" t="str">
        <f t="shared" si="253"/>
        <v/>
      </c>
      <c r="AJ699" s="221"/>
      <c r="AK699" s="222"/>
      <c r="AL699" s="223"/>
      <c r="AM699" s="224">
        <f>IFERROR(INDEX(※編集不可※選択項目!$R$3:$R$51,MATCH(BQ699,※編集不可※選択項目!$T$3:$T$51,0)),0)</f>
        <v>0</v>
      </c>
      <c r="AN699" s="224" t="str">
        <f t="shared" si="260"/>
        <v/>
      </c>
      <c r="AO699" s="224" t="str">
        <f>IF(BR699=※編集不可※選択項目!$L$3,VLOOKUP('新規登録用（本体）'!U699,※編集不可※選択項目!$P$2:$R$13,3,TRUE),AP699)</f>
        <v/>
      </c>
      <c r="AP699" s="224" t="str">
        <f>IF(BR699=※編集不可※選択項目!$L$15,VLOOKUP('新規登録用（本体）'!U699,※編集不可※選択項目!$P$14:$R$25,3,TRUE),AQ699)</f>
        <v/>
      </c>
      <c r="AQ699" s="224" t="str">
        <f>IF(BR699=※編集不可※選択項目!$L$27,VLOOKUP('新規登録用（本体）'!U699,※編集不可※選択項目!$P$26:$R$41,3,TRUE),AR699)</f>
        <v/>
      </c>
      <c r="AR699" s="224" t="str">
        <f>IF(BR699=※編集不可※選択項目!$L$43,VLOOKUP('新規登録用（本体）'!U699,※編集不可※選択項目!$P$42:$R$46,3,TRUE),AS699)</f>
        <v/>
      </c>
      <c r="AS699" s="224" t="str">
        <f>IF(BR699=※編集不可※選択項目!$L$48,VLOOKUP('新規登録用（本体）'!U699,※編集不可※選択項目!$P$47:$R$51,3,TRUE),"")</f>
        <v/>
      </c>
      <c r="AT699" s="225">
        <f>IFERROR(VLOOKUP(Y699&amp;G699&amp;H699,※編集不可※選択項目!X:Y,2,FALSE),0)</f>
        <v>0</v>
      </c>
      <c r="AU699" s="224">
        <f t="shared" si="254"/>
        <v>0</v>
      </c>
      <c r="AV699" s="224">
        <f>IFERROR(INDEX(※編集不可※選択項目!$S$3:$S$51,MATCH(BQ699,※編集不可※選択項目!$T$3:$T$51,0)),0)</f>
        <v>0</v>
      </c>
      <c r="AW699" s="224" t="str">
        <f t="shared" si="261"/>
        <v/>
      </c>
      <c r="AX699" s="224" t="str">
        <f>IF(BR699=※編集不可※選択項目!$L$3,VLOOKUP('新規登録用（本体）'!U699,※編集不可※選択項目!$P$2:$S$13,4,TRUE),AY699)</f>
        <v/>
      </c>
      <c r="AY699" s="224" t="str">
        <f>IF(BR699=※編集不可※選択項目!$L$15,VLOOKUP('新規登録用（本体）'!U699,※編集不可※選択項目!$P$14:$S$25,4,TRUE),AZ699)</f>
        <v/>
      </c>
      <c r="AZ699" s="224" t="str">
        <f>IF(BR699=※編集不可※選択項目!$L$27,VLOOKUP('新規登録用（本体）'!U699,※編集不可※選択項目!$P$26:$S$41,4,TRUE),BA699)</f>
        <v/>
      </c>
      <c r="BA699" s="224" t="str">
        <f>IF(BR699=※編集不可※選択項目!$L$43,VLOOKUP('新規登録用（本体）'!U699,※編集不可※選択項目!$P$42:$S$46,4,TRUE),BB699)</f>
        <v/>
      </c>
      <c r="BB699" s="224" t="str">
        <f>IF(BR699=※編集不可※選択項目!$L$48,VLOOKUP('新規登録用（本体）'!U699,※編集不可※選択項目!$P$47:$S$51,4,TRUE),"")</f>
        <v/>
      </c>
      <c r="BC699" s="225">
        <f>IFERROR(VLOOKUP(Y699&amp;G699&amp;H699,※編集不可※選択項目!X:Y,2,FALSE),0)</f>
        <v>0</v>
      </c>
      <c r="BD699" s="225">
        <f t="shared" si="255"/>
        <v>0</v>
      </c>
      <c r="BE699" s="225"/>
      <c r="BF699" s="225"/>
      <c r="BG699" s="225"/>
      <c r="BH699" s="225" t="str">
        <f t="shared" si="262"/>
        <v/>
      </c>
      <c r="BI699" s="226">
        <f t="shared" si="263"/>
        <v>0</v>
      </c>
      <c r="BJ699" s="226">
        <f t="shared" si="264"/>
        <v>0</v>
      </c>
      <c r="BK699" s="262">
        <f t="shared" si="258"/>
        <v>0</v>
      </c>
      <c r="BL699" s="226">
        <f t="shared" si="247"/>
        <v>0</v>
      </c>
      <c r="BM699" s="226" t="str">
        <f t="shared" si="265"/>
        <v/>
      </c>
      <c r="BN699" s="227">
        <f t="shared" si="266"/>
        <v>0</v>
      </c>
      <c r="BO699" s="227">
        <f t="shared" si="248"/>
        <v>0</v>
      </c>
      <c r="BP699" s="208" t="str">
        <f t="shared" si="249"/>
        <v>＜従来枠＞0 ＜トップ性能枠＞0</v>
      </c>
      <c r="BQ699" s="208" t="str">
        <f>'新規登録用（本体）'!G699&amp;'新規登録用（本体）'!H699&amp;'新規登録用（本体）'!I699</f>
        <v/>
      </c>
      <c r="BR699" s="126" t="str">
        <f t="shared" si="267"/>
        <v/>
      </c>
      <c r="BS699" s="208" t="str">
        <f t="shared" si="268"/>
        <v/>
      </c>
      <c r="BT699" s="227">
        <f t="shared" si="256"/>
        <v>0</v>
      </c>
    </row>
    <row r="700" spans="1:72" s="208" customFormat="1" ht="25.35" customHeight="1" x14ac:dyDescent="0.2">
      <c r="A700" s="210">
        <f t="shared" si="250"/>
        <v>689</v>
      </c>
      <c r="B700" s="171" t="str">
        <f t="shared" si="246"/>
        <v/>
      </c>
      <c r="C700" s="44"/>
      <c r="D700" s="17" t="str">
        <f t="shared" si="251"/>
        <v/>
      </c>
      <c r="E700" s="17" t="str">
        <f t="shared" si="252"/>
        <v/>
      </c>
      <c r="F700" s="97"/>
      <c r="G700" s="16"/>
      <c r="H700" s="15"/>
      <c r="I700" s="17" t="str">
        <f>IF(OR(G700="",H700="",U700=""),"",IFERROR(VLOOKUP(G700&amp;H700&amp;U700,※編集不可※選択項目!$M$3:$R$51,5,FALSE),"該当なし"))</f>
        <v/>
      </c>
      <c r="J700" s="97"/>
      <c r="K700" s="15"/>
      <c r="L700" s="248"/>
      <c r="M700" s="15"/>
      <c r="N700" s="97"/>
      <c r="O700" s="97"/>
      <c r="P700" s="97"/>
      <c r="Q700" s="97"/>
      <c r="R700" s="97"/>
      <c r="S700" s="18" t="str">
        <f t="shared" si="259"/>
        <v/>
      </c>
      <c r="T700" s="15"/>
      <c r="U700" s="15"/>
      <c r="V700" s="15"/>
      <c r="W700" s="15"/>
      <c r="X700" s="15"/>
      <c r="Y700" s="15"/>
      <c r="Z700" s="16"/>
      <c r="AA700" s="16"/>
      <c r="AB700" s="101" t="str">
        <f>IF($C700&lt;&gt;"",※編集不可※選択項目!$J$2,"")</f>
        <v/>
      </c>
      <c r="AC700" s="23"/>
      <c r="AD700" s="97"/>
      <c r="AE700" s="99"/>
      <c r="AF700" s="201" t="str">
        <f t="shared" si="257"/>
        <v>-</v>
      </c>
      <c r="AG700" s="219"/>
      <c r="AH700" s="220"/>
      <c r="AI700" s="121" t="str">
        <f t="shared" si="253"/>
        <v/>
      </c>
      <c r="AJ700" s="221"/>
      <c r="AK700" s="222"/>
      <c r="AL700" s="223"/>
      <c r="AM700" s="224">
        <f>IFERROR(INDEX(※編集不可※選択項目!$R$3:$R$51,MATCH(BQ700,※編集不可※選択項目!$T$3:$T$51,0)),0)</f>
        <v>0</v>
      </c>
      <c r="AN700" s="224" t="str">
        <f t="shared" si="260"/>
        <v/>
      </c>
      <c r="AO700" s="224" t="str">
        <f>IF(BR700=※編集不可※選択項目!$L$3,VLOOKUP('新規登録用（本体）'!U700,※編集不可※選択項目!$P$2:$R$13,3,TRUE),AP700)</f>
        <v/>
      </c>
      <c r="AP700" s="224" t="str">
        <f>IF(BR700=※編集不可※選択項目!$L$15,VLOOKUP('新規登録用（本体）'!U700,※編集不可※選択項目!$P$14:$R$25,3,TRUE),AQ700)</f>
        <v/>
      </c>
      <c r="AQ700" s="224" t="str">
        <f>IF(BR700=※編集不可※選択項目!$L$27,VLOOKUP('新規登録用（本体）'!U700,※編集不可※選択項目!$P$26:$R$41,3,TRUE),AR700)</f>
        <v/>
      </c>
      <c r="AR700" s="224" t="str">
        <f>IF(BR700=※編集不可※選択項目!$L$43,VLOOKUP('新規登録用（本体）'!U700,※編集不可※選択項目!$P$42:$R$46,3,TRUE),AS700)</f>
        <v/>
      </c>
      <c r="AS700" s="224" t="str">
        <f>IF(BR700=※編集不可※選択項目!$L$48,VLOOKUP('新規登録用（本体）'!U700,※編集不可※選択項目!$P$47:$R$51,3,TRUE),"")</f>
        <v/>
      </c>
      <c r="AT700" s="225">
        <f>IFERROR(VLOOKUP(Y700&amp;G700&amp;H700,※編集不可※選択項目!X:Y,2,FALSE),0)</f>
        <v>0</v>
      </c>
      <c r="AU700" s="224">
        <f t="shared" si="254"/>
        <v>0</v>
      </c>
      <c r="AV700" s="224">
        <f>IFERROR(INDEX(※編集不可※選択項目!$S$3:$S$51,MATCH(BQ700,※編集不可※選択項目!$T$3:$T$51,0)),0)</f>
        <v>0</v>
      </c>
      <c r="AW700" s="224" t="str">
        <f t="shared" si="261"/>
        <v/>
      </c>
      <c r="AX700" s="224" t="str">
        <f>IF(BR700=※編集不可※選択項目!$L$3,VLOOKUP('新規登録用（本体）'!U700,※編集不可※選択項目!$P$2:$S$13,4,TRUE),AY700)</f>
        <v/>
      </c>
      <c r="AY700" s="224" t="str">
        <f>IF(BR700=※編集不可※選択項目!$L$15,VLOOKUP('新規登録用（本体）'!U700,※編集不可※選択項目!$P$14:$S$25,4,TRUE),AZ700)</f>
        <v/>
      </c>
      <c r="AZ700" s="224" t="str">
        <f>IF(BR700=※編集不可※選択項目!$L$27,VLOOKUP('新規登録用（本体）'!U700,※編集不可※選択項目!$P$26:$S$41,4,TRUE),BA700)</f>
        <v/>
      </c>
      <c r="BA700" s="224" t="str">
        <f>IF(BR700=※編集不可※選択項目!$L$43,VLOOKUP('新規登録用（本体）'!U700,※編集不可※選択項目!$P$42:$S$46,4,TRUE),BB700)</f>
        <v/>
      </c>
      <c r="BB700" s="224" t="str">
        <f>IF(BR700=※編集不可※選択項目!$L$48,VLOOKUP('新規登録用（本体）'!U700,※編集不可※選択項目!$P$47:$S$51,4,TRUE),"")</f>
        <v/>
      </c>
      <c r="BC700" s="225">
        <f>IFERROR(VLOOKUP(Y700&amp;G700&amp;H700,※編集不可※選択項目!X:Y,2,FALSE),0)</f>
        <v>0</v>
      </c>
      <c r="BD700" s="225">
        <f t="shared" si="255"/>
        <v>0</v>
      </c>
      <c r="BE700" s="225"/>
      <c r="BF700" s="225"/>
      <c r="BG700" s="225"/>
      <c r="BH700" s="225" t="str">
        <f t="shared" si="262"/>
        <v/>
      </c>
      <c r="BI700" s="226">
        <f t="shared" si="263"/>
        <v>0</v>
      </c>
      <c r="BJ700" s="226">
        <f t="shared" si="264"/>
        <v>0</v>
      </c>
      <c r="BK700" s="262">
        <f t="shared" si="258"/>
        <v>0</v>
      </c>
      <c r="BL700" s="226">
        <f t="shared" si="247"/>
        <v>0</v>
      </c>
      <c r="BM700" s="226" t="str">
        <f t="shared" si="265"/>
        <v/>
      </c>
      <c r="BN700" s="227">
        <f t="shared" si="266"/>
        <v>0</v>
      </c>
      <c r="BO700" s="227">
        <f t="shared" si="248"/>
        <v>0</v>
      </c>
      <c r="BP700" s="208" t="str">
        <f t="shared" si="249"/>
        <v>＜従来枠＞0 ＜トップ性能枠＞0</v>
      </c>
      <c r="BQ700" s="208" t="str">
        <f>'新規登録用（本体）'!G700&amp;'新規登録用（本体）'!H700&amp;'新規登録用（本体）'!I700</f>
        <v/>
      </c>
      <c r="BR700" s="126" t="str">
        <f t="shared" si="267"/>
        <v/>
      </c>
      <c r="BS700" s="208" t="str">
        <f t="shared" si="268"/>
        <v/>
      </c>
      <c r="BT700" s="227">
        <f t="shared" si="256"/>
        <v>0</v>
      </c>
    </row>
    <row r="701" spans="1:72" s="208" customFormat="1" ht="25.35" customHeight="1" x14ac:dyDescent="0.2">
      <c r="A701" s="210">
        <f t="shared" si="250"/>
        <v>690</v>
      </c>
      <c r="B701" s="171" t="str">
        <f t="shared" si="246"/>
        <v/>
      </c>
      <c r="C701" s="44"/>
      <c r="D701" s="17" t="str">
        <f t="shared" si="251"/>
        <v/>
      </c>
      <c r="E701" s="17" t="str">
        <f t="shared" si="252"/>
        <v/>
      </c>
      <c r="F701" s="97"/>
      <c r="G701" s="16"/>
      <c r="H701" s="15"/>
      <c r="I701" s="17" t="str">
        <f>IF(OR(G701="",H701="",U701=""),"",IFERROR(VLOOKUP(G701&amp;H701&amp;U701,※編集不可※選択項目!$M$3:$R$51,5,FALSE),"該当なし"))</f>
        <v/>
      </c>
      <c r="J701" s="97"/>
      <c r="K701" s="15"/>
      <c r="L701" s="248"/>
      <c r="M701" s="15"/>
      <c r="N701" s="97"/>
      <c r="O701" s="97"/>
      <c r="P701" s="97"/>
      <c r="Q701" s="97"/>
      <c r="R701" s="97"/>
      <c r="S701" s="18" t="str">
        <f t="shared" si="259"/>
        <v/>
      </c>
      <c r="T701" s="15"/>
      <c r="U701" s="15"/>
      <c r="V701" s="15"/>
      <c r="W701" s="15"/>
      <c r="X701" s="15"/>
      <c r="Y701" s="15"/>
      <c r="Z701" s="16"/>
      <c r="AA701" s="16"/>
      <c r="AB701" s="101" t="str">
        <f>IF($C701&lt;&gt;"",※編集不可※選択項目!$J$2,"")</f>
        <v/>
      </c>
      <c r="AC701" s="23"/>
      <c r="AD701" s="97"/>
      <c r="AE701" s="99"/>
      <c r="AF701" s="201" t="str">
        <f t="shared" si="257"/>
        <v>-</v>
      </c>
      <c r="AG701" s="219"/>
      <c r="AH701" s="220"/>
      <c r="AI701" s="121" t="str">
        <f t="shared" si="253"/>
        <v/>
      </c>
      <c r="AJ701" s="221"/>
      <c r="AK701" s="222"/>
      <c r="AL701" s="223"/>
      <c r="AM701" s="224">
        <f>IFERROR(INDEX(※編集不可※選択項目!$R$3:$R$51,MATCH(BQ701,※編集不可※選択項目!$T$3:$T$51,0)),0)</f>
        <v>0</v>
      </c>
      <c r="AN701" s="224" t="str">
        <f t="shared" si="260"/>
        <v/>
      </c>
      <c r="AO701" s="224" t="str">
        <f>IF(BR701=※編集不可※選択項目!$L$3,VLOOKUP('新規登録用（本体）'!U701,※編集不可※選択項目!$P$2:$R$13,3,TRUE),AP701)</f>
        <v/>
      </c>
      <c r="AP701" s="224" t="str">
        <f>IF(BR701=※編集不可※選択項目!$L$15,VLOOKUP('新規登録用（本体）'!U701,※編集不可※選択項目!$P$14:$R$25,3,TRUE),AQ701)</f>
        <v/>
      </c>
      <c r="AQ701" s="224" t="str">
        <f>IF(BR701=※編集不可※選択項目!$L$27,VLOOKUP('新規登録用（本体）'!U701,※編集不可※選択項目!$P$26:$R$41,3,TRUE),AR701)</f>
        <v/>
      </c>
      <c r="AR701" s="224" t="str">
        <f>IF(BR701=※編集不可※選択項目!$L$43,VLOOKUP('新規登録用（本体）'!U701,※編集不可※選択項目!$P$42:$R$46,3,TRUE),AS701)</f>
        <v/>
      </c>
      <c r="AS701" s="224" t="str">
        <f>IF(BR701=※編集不可※選択項目!$L$48,VLOOKUP('新規登録用（本体）'!U701,※編集不可※選択項目!$P$47:$R$51,3,TRUE),"")</f>
        <v/>
      </c>
      <c r="AT701" s="225">
        <f>IFERROR(VLOOKUP(Y701&amp;G701&amp;H701,※編集不可※選択項目!X:Y,2,FALSE),0)</f>
        <v>0</v>
      </c>
      <c r="AU701" s="224">
        <f t="shared" si="254"/>
        <v>0</v>
      </c>
      <c r="AV701" s="224">
        <f>IFERROR(INDEX(※編集不可※選択項目!$S$3:$S$51,MATCH(BQ701,※編集不可※選択項目!$T$3:$T$51,0)),0)</f>
        <v>0</v>
      </c>
      <c r="AW701" s="224" t="str">
        <f t="shared" si="261"/>
        <v/>
      </c>
      <c r="AX701" s="224" t="str">
        <f>IF(BR701=※編集不可※選択項目!$L$3,VLOOKUP('新規登録用（本体）'!U701,※編集不可※選択項目!$P$2:$S$13,4,TRUE),AY701)</f>
        <v/>
      </c>
      <c r="AY701" s="224" t="str">
        <f>IF(BR701=※編集不可※選択項目!$L$15,VLOOKUP('新規登録用（本体）'!U701,※編集不可※選択項目!$P$14:$S$25,4,TRUE),AZ701)</f>
        <v/>
      </c>
      <c r="AZ701" s="224" t="str">
        <f>IF(BR701=※編集不可※選択項目!$L$27,VLOOKUP('新規登録用（本体）'!U701,※編集不可※選択項目!$P$26:$S$41,4,TRUE),BA701)</f>
        <v/>
      </c>
      <c r="BA701" s="224" t="str">
        <f>IF(BR701=※編集不可※選択項目!$L$43,VLOOKUP('新規登録用（本体）'!U701,※編集不可※選択項目!$P$42:$S$46,4,TRUE),BB701)</f>
        <v/>
      </c>
      <c r="BB701" s="224" t="str">
        <f>IF(BR701=※編集不可※選択項目!$L$48,VLOOKUP('新規登録用（本体）'!U701,※編集不可※選択項目!$P$47:$S$51,4,TRUE),"")</f>
        <v/>
      </c>
      <c r="BC701" s="225">
        <f>IFERROR(VLOOKUP(Y701&amp;G701&amp;H701,※編集不可※選択項目!X:Y,2,FALSE),0)</f>
        <v>0</v>
      </c>
      <c r="BD701" s="225">
        <f t="shared" si="255"/>
        <v>0</v>
      </c>
      <c r="BE701" s="225"/>
      <c r="BF701" s="225"/>
      <c r="BG701" s="225"/>
      <c r="BH701" s="225" t="str">
        <f t="shared" si="262"/>
        <v/>
      </c>
      <c r="BI701" s="226">
        <f t="shared" si="263"/>
        <v>0</v>
      </c>
      <c r="BJ701" s="226">
        <f t="shared" si="264"/>
        <v>0</v>
      </c>
      <c r="BK701" s="262">
        <f t="shared" si="258"/>
        <v>0</v>
      </c>
      <c r="BL701" s="226">
        <f t="shared" si="247"/>
        <v>0</v>
      </c>
      <c r="BM701" s="226" t="str">
        <f t="shared" si="265"/>
        <v/>
      </c>
      <c r="BN701" s="227">
        <f t="shared" si="266"/>
        <v>0</v>
      </c>
      <c r="BO701" s="227">
        <f t="shared" si="248"/>
        <v>0</v>
      </c>
      <c r="BP701" s="208" t="str">
        <f t="shared" si="249"/>
        <v>＜従来枠＞0 ＜トップ性能枠＞0</v>
      </c>
      <c r="BQ701" s="208" t="str">
        <f>'新規登録用（本体）'!G701&amp;'新規登録用（本体）'!H701&amp;'新規登録用（本体）'!I701</f>
        <v/>
      </c>
      <c r="BR701" s="126" t="str">
        <f t="shared" si="267"/>
        <v/>
      </c>
      <c r="BS701" s="208" t="str">
        <f t="shared" si="268"/>
        <v/>
      </c>
      <c r="BT701" s="227">
        <f t="shared" si="256"/>
        <v>0</v>
      </c>
    </row>
    <row r="702" spans="1:72" s="208" customFormat="1" ht="25.35" customHeight="1" x14ac:dyDescent="0.2">
      <c r="A702" s="210">
        <f t="shared" si="250"/>
        <v>691</v>
      </c>
      <c r="B702" s="171" t="str">
        <f t="shared" si="246"/>
        <v/>
      </c>
      <c r="C702" s="44"/>
      <c r="D702" s="17" t="str">
        <f t="shared" si="251"/>
        <v/>
      </c>
      <c r="E702" s="17" t="str">
        <f t="shared" si="252"/>
        <v/>
      </c>
      <c r="F702" s="97"/>
      <c r="G702" s="16"/>
      <c r="H702" s="15"/>
      <c r="I702" s="17" t="str">
        <f>IF(OR(G702="",H702="",U702=""),"",IFERROR(VLOOKUP(G702&amp;H702&amp;U702,※編集不可※選択項目!$M$3:$R$51,5,FALSE),"該当なし"))</f>
        <v/>
      </c>
      <c r="J702" s="97"/>
      <c r="K702" s="15"/>
      <c r="L702" s="248"/>
      <c r="M702" s="15"/>
      <c r="N702" s="97"/>
      <c r="O702" s="97"/>
      <c r="P702" s="97"/>
      <c r="Q702" s="97"/>
      <c r="R702" s="97"/>
      <c r="S702" s="18" t="str">
        <f t="shared" si="259"/>
        <v/>
      </c>
      <c r="T702" s="15"/>
      <c r="U702" s="15"/>
      <c r="V702" s="15"/>
      <c r="W702" s="15"/>
      <c r="X702" s="15"/>
      <c r="Y702" s="15"/>
      <c r="Z702" s="16"/>
      <c r="AA702" s="16"/>
      <c r="AB702" s="101" t="str">
        <f>IF($C702&lt;&gt;"",※編集不可※選択項目!$J$2,"")</f>
        <v/>
      </c>
      <c r="AC702" s="23"/>
      <c r="AD702" s="97"/>
      <c r="AE702" s="99"/>
      <c r="AF702" s="201" t="str">
        <f t="shared" si="257"/>
        <v>-</v>
      </c>
      <c r="AG702" s="219"/>
      <c r="AH702" s="220"/>
      <c r="AI702" s="121" t="str">
        <f t="shared" si="253"/>
        <v/>
      </c>
      <c r="AJ702" s="221"/>
      <c r="AK702" s="222"/>
      <c r="AL702" s="223"/>
      <c r="AM702" s="224">
        <f>IFERROR(INDEX(※編集不可※選択項目!$R$3:$R$51,MATCH(BQ702,※編集不可※選択項目!$T$3:$T$51,0)),0)</f>
        <v>0</v>
      </c>
      <c r="AN702" s="224" t="str">
        <f t="shared" si="260"/>
        <v/>
      </c>
      <c r="AO702" s="224" t="str">
        <f>IF(BR702=※編集不可※選択項目!$L$3,VLOOKUP('新規登録用（本体）'!U702,※編集不可※選択項目!$P$2:$R$13,3,TRUE),AP702)</f>
        <v/>
      </c>
      <c r="AP702" s="224" t="str">
        <f>IF(BR702=※編集不可※選択項目!$L$15,VLOOKUP('新規登録用（本体）'!U702,※編集不可※選択項目!$P$14:$R$25,3,TRUE),AQ702)</f>
        <v/>
      </c>
      <c r="AQ702" s="224" t="str">
        <f>IF(BR702=※編集不可※選択項目!$L$27,VLOOKUP('新規登録用（本体）'!U702,※編集不可※選択項目!$P$26:$R$41,3,TRUE),AR702)</f>
        <v/>
      </c>
      <c r="AR702" s="224" t="str">
        <f>IF(BR702=※編集不可※選択項目!$L$43,VLOOKUP('新規登録用（本体）'!U702,※編集不可※選択項目!$P$42:$R$46,3,TRUE),AS702)</f>
        <v/>
      </c>
      <c r="AS702" s="224" t="str">
        <f>IF(BR702=※編集不可※選択項目!$L$48,VLOOKUP('新規登録用（本体）'!U702,※編集不可※選択項目!$P$47:$R$51,3,TRUE),"")</f>
        <v/>
      </c>
      <c r="AT702" s="225">
        <f>IFERROR(VLOOKUP(Y702&amp;G702&amp;H702,※編集不可※選択項目!X:Y,2,FALSE),0)</f>
        <v>0</v>
      </c>
      <c r="AU702" s="224">
        <f t="shared" si="254"/>
        <v>0</v>
      </c>
      <c r="AV702" s="224">
        <f>IFERROR(INDEX(※編集不可※選択項目!$S$3:$S$51,MATCH(BQ702,※編集不可※選択項目!$T$3:$T$51,0)),0)</f>
        <v>0</v>
      </c>
      <c r="AW702" s="224" t="str">
        <f t="shared" si="261"/>
        <v/>
      </c>
      <c r="AX702" s="224" t="str">
        <f>IF(BR702=※編集不可※選択項目!$L$3,VLOOKUP('新規登録用（本体）'!U702,※編集不可※選択項目!$P$2:$S$13,4,TRUE),AY702)</f>
        <v/>
      </c>
      <c r="AY702" s="224" t="str">
        <f>IF(BR702=※編集不可※選択項目!$L$15,VLOOKUP('新規登録用（本体）'!U702,※編集不可※選択項目!$P$14:$S$25,4,TRUE),AZ702)</f>
        <v/>
      </c>
      <c r="AZ702" s="224" t="str">
        <f>IF(BR702=※編集不可※選択項目!$L$27,VLOOKUP('新規登録用（本体）'!U702,※編集不可※選択項目!$P$26:$S$41,4,TRUE),BA702)</f>
        <v/>
      </c>
      <c r="BA702" s="224" t="str">
        <f>IF(BR702=※編集不可※選択項目!$L$43,VLOOKUP('新規登録用（本体）'!U702,※編集不可※選択項目!$P$42:$S$46,4,TRUE),BB702)</f>
        <v/>
      </c>
      <c r="BB702" s="224" t="str">
        <f>IF(BR702=※編集不可※選択項目!$L$48,VLOOKUP('新規登録用（本体）'!U702,※編集不可※選択項目!$P$47:$S$51,4,TRUE),"")</f>
        <v/>
      </c>
      <c r="BC702" s="225">
        <f>IFERROR(VLOOKUP(Y702&amp;G702&amp;H702,※編集不可※選択項目!X:Y,2,FALSE),0)</f>
        <v>0</v>
      </c>
      <c r="BD702" s="225">
        <f t="shared" si="255"/>
        <v>0</v>
      </c>
      <c r="BE702" s="225"/>
      <c r="BF702" s="225"/>
      <c r="BG702" s="225"/>
      <c r="BH702" s="225" t="str">
        <f t="shared" si="262"/>
        <v/>
      </c>
      <c r="BI702" s="226">
        <f t="shared" si="263"/>
        <v>0</v>
      </c>
      <c r="BJ702" s="226">
        <f t="shared" si="264"/>
        <v>0</v>
      </c>
      <c r="BK702" s="262">
        <f t="shared" si="258"/>
        <v>0</v>
      </c>
      <c r="BL702" s="226">
        <f t="shared" si="247"/>
        <v>0</v>
      </c>
      <c r="BM702" s="226" t="str">
        <f t="shared" si="265"/>
        <v/>
      </c>
      <c r="BN702" s="227">
        <f t="shared" si="266"/>
        <v>0</v>
      </c>
      <c r="BO702" s="227">
        <f t="shared" si="248"/>
        <v>0</v>
      </c>
      <c r="BP702" s="208" t="str">
        <f t="shared" si="249"/>
        <v>＜従来枠＞0 ＜トップ性能枠＞0</v>
      </c>
      <c r="BQ702" s="208" t="str">
        <f>'新規登録用（本体）'!G702&amp;'新規登録用（本体）'!H702&amp;'新規登録用（本体）'!I702</f>
        <v/>
      </c>
      <c r="BR702" s="126" t="str">
        <f t="shared" si="267"/>
        <v/>
      </c>
      <c r="BS702" s="208" t="str">
        <f t="shared" si="268"/>
        <v/>
      </c>
      <c r="BT702" s="227">
        <f t="shared" si="256"/>
        <v>0</v>
      </c>
    </row>
    <row r="703" spans="1:72" s="208" customFormat="1" ht="25.35" customHeight="1" x14ac:dyDescent="0.2">
      <c r="A703" s="210">
        <f t="shared" si="250"/>
        <v>692</v>
      </c>
      <c r="B703" s="171" t="str">
        <f t="shared" si="246"/>
        <v/>
      </c>
      <c r="C703" s="44"/>
      <c r="D703" s="17" t="str">
        <f t="shared" si="251"/>
        <v/>
      </c>
      <c r="E703" s="17" t="str">
        <f t="shared" si="252"/>
        <v/>
      </c>
      <c r="F703" s="97"/>
      <c r="G703" s="16"/>
      <c r="H703" s="15"/>
      <c r="I703" s="17" t="str">
        <f>IF(OR(G703="",H703="",U703=""),"",IFERROR(VLOOKUP(G703&amp;H703&amp;U703,※編集不可※選択項目!$M$3:$R$51,5,FALSE),"該当なし"))</f>
        <v/>
      </c>
      <c r="J703" s="97"/>
      <c r="K703" s="15"/>
      <c r="L703" s="248"/>
      <c r="M703" s="15"/>
      <c r="N703" s="97"/>
      <c r="O703" s="97"/>
      <c r="P703" s="97"/>
      <c r="Q703" s="97"/>
      <c r="R703" s="97"/>
      <c r="S703" s="18" t="str">
        <f t="shared" si="259"/>
        <v/>
      </c>
      <c r="T703" s="15"/>
      <c r="U703" s="15"/>
      <c r="V703" s="15"/>
      <c r="W703" s="15"/>
      <c r="X703" s="15"/>
      <c r="Y703" s="15"/>
      <c r="Z703" s="16"/>
      <c r="AA703" s="16"/>
      <c r="AB703" s="101" t="str">
        <f>IF($C703&lt;&gt;"",※編集不可※選択項目!$J$2,"")</f>
        <v/>
      </c>
      <c r="AC703" s="23"/>
      <c r="AD703" s="97"/>
      <c r="AE703" s="99"/>
      <c r="AF703" s="201" t="str">
        <f t="shared" si="257"/>
        <v>-</v>
      </c>
      <c r="AG703" s="219"/>
      <c r="AH703" s="220"/>
      <c r="AI703" s="121" t="str">
        <f t="shared" si="253"/>
        <v/>
      </c>
      <c r="AJ703" s="221"/>
      <c r="AK703" s="222"/>
      <c r="AL703" s="223"/>
      <c r="AM703" s="224">
        <f>IFERROR(INDEX(※編集不可※選択項目!$R$3:$R$51,MATCH(BQ703,※編集不可※選択項目!$T$3:$T$51,0)),0)</f>
        <v>0</v>
      </c>
      <c r="AN703" s="224" t="str">
        <f t="shared" si="260"/>
        <v/>
      </c>
      <c r="AO703" s="224" t="str">
        <f>IF(BR703=※編集不可※選択項目!$L$3,VLOOKUP('新規登録用（本体）'!U703,※編集不可※選択項目!$P$2:$R$13,3,TRUE),AP703)</f>
        <v/>
      </c>
      <c r="AP703" s="224" t="str">
        <f>IF(BR703=※編集不可※選択項目!$L$15,VLOOKUP('新規登録用（本体）'!U703,※編集不可※選択項目!$P$14:$R$25,3,TRUE),AQ703)</f>
        <v/>
      </c>
      <c r="AQ703" s="224" t="str">
        <f>IF(BR703=※編集不可※選択項目!$L$27,VLOOKUP('新規登録用（本体）'!U703,※編集不可※選択項目!$P$26:$R$41,3,TRUE),AR703)</f>
        <v/>
      </c>
      <c r="AR703" s="224" t="str">
        <f>IF(BR703=※編集不可※選択項目!$L$43,VLOOKUP('新規登録用（本体）'!U703,※編集不可※選択項目!$P$42:$R$46,3,TRUE),AS703)</f>
        <v/>
      </c>
      <c r="AS703" s="224" t="str">
        <f>IF(BR703=※編集不可※選択項目!$L$48,VLOOKUP('新規登録用（本体）'!U703,※編集不可※選択項目!$P$47:$R$51,3,TRUE),"")</f>
        <v/>
      </c>
      <c r="AT703" s="225">
        <f>IFERROR(VLOOKUP(Y703&amp;G703&amp;H703,※編集不可※選択項目!X:Y,2,FALSE),0)</f>
        <v>0</v>
      </c>
      <c r="AU703" s="224">
        <f t="shared" si="254"/>
        <v>0</v>
      </c>
      <c r="AV703" s="224">
        <f>IFERROR(INDEX(※編集不可※選択項目!$S$3:$S$51,MATCH(BQ703,※編集不可※選択項目!$T$3:$T$51,0)),0)</f>
        <v>0</v>
      </c>
      <c r="AW703" s="224" t="str">
        <f t="shared" si="261"/>
        <v/>
      </c>
      <c r="AX703" s="224" t="str">
        <f>IF(BR703=※編集不可※選択項目!$L$3,VLOOKUP('新規登録用（本体）'!U703,※編集不可※選択項目!$P$2:$S$13,4,TRUE),AY703)</f>
        <v/>
      </c>
      <c r="AY703" s="224" t="str">
        <f>IF(BR703=※編集不可※選択項目!$L$15,VLOOKUP('新規登録用（本体）'!U703,※編集不可※選択項目!$P$14:$S$25,4,TRUE),AZ703)</f>
        <v/>
      </c>
      <c r="AZ703" s="224" t="str">
        <f>IF(BR703=※編集不可※選択項目!$L$27,VLOOKUP('新規登録用（本体）'!U703,※編集不可※選択項目!$P$26:$S$41,4,TRUE),BA703)</f>
        <v/>
      </c>
      <c r="BA703" s="224" t="str">
        <f>IF(BR703=※編集不可※選択項目!$L$43,VLOOKUP('新規登録用（本体）'!U703,※編集不可※選択項目!$P$42:$S$46,4,TRUE),BB703)</f>
        <v/>
      </c>
      <c r="BB703" s="224" t="str">
        <f>IF(BR703=※編集不可※選択項目!$L$48,VLOOKUP('新規登録用（本体）'!U703,※編集不可※選択項目!$P$47:$S$51,4,TRUE),"")</f>
        <v/>
      </c>
      <c r="BC703" s="225">
        <f>IFERROR(VLOOKUP(Y703&amp;G703&amp;H703,※編集不可※選択項目!X:Y,2,FALSE),0)</f>
        <v>0</v>
      </c>
      <c r="BD703" s="225">
        <f t="shared" si="255"/>
        <v>0</v>
      </c>
      <c r="BE703" s="225"/>
      <c r="BF703" s="225"/>
      <c r="BG703" s="225"/>
      <c r="BH703" s="225" t="str">
        <f t="shared" si="262"/>
        <v/>
      </c>
      <c r="BI703" s="226">
        <f t="shared" si="263"/>
        <v>0</v>
      </c>
      <c r="BJ703" s="226">
        <f t="shared" si="264"/>
        <v>0</v>
      </c>
      <c r="BK703" s="262">
        <f t="shared" si="258"/>
        <v>0</v>
      </c>
      <c r="BL703" s="226">
        <f t="shared" si="247"/>
        <v>0</v>
      </c>
      <c r="BM703" s="226" t="str">
        <f t="shared" si="265"/>
        <v/>
      </c>
      <c r="BN703" s="227">
        <f t="shared" si="266"/>
        <v>0</v>
      </c>
      <c r="BO703" s="227">
        <f t="shared" si="248"/>
        <v>0</v>
      </c>
      <c r="BP703" s="208" t="str">
        <f t="shared" si="249"/>
        <v>＜従来枠＞0 ＜トップ性能枠＞0</v>
      </c>
      <c r="BQ703" s="208" t="str">
        <f>'新規登録用（本体）'!G703&amp;'新規登録用（本体）'!H703&amp;'新規登録用（本体）'!I703</f>
        <v/>
      </c>
      <c r="BR703" s="126" t="str">
        <f t="shared" si="267"/>
        <v/>
      </c>
      <c r="BS703" s="208" t="str">
        <f t="shared" si="268"/>
        <v/>
      </c>
      <c r="BT703" s="227">
        <f t="shared" si="256"/>
        <v>0</v>
      </c>
    </row>
    <row r="704" spans="1:72" s="208" customFormat="1" ht="25.35" customHeight="1" x14ac:dyDescent="0.2">
      <c r="A704" s="210">
        <f t="shared" si="250"/>
        <v>693</v>
      </c>
      <c r="B704" s="171" t="str">
        <f t="shared" si="246"/>
        <v/>
      </c>
      <c r="C704" s="44"/>
      <c r="D704" s="17" t="str">
        <f t="shared" si="251"/>
        <v/>
      </c>
      <c r="E704" s="17" t="str">
        <f t="shared" si="252"/>
        <v/>
      </c>
      <c r="F704" s="97"/>
      <c r="G704" s="16"/>
      <c r="H704" s="15"/>
      <c r="I704" s="17" t="str">
        <f>IF(OR(G704="",H704="",U704=""),"",IFERROR(VLOOKUP(G704&amp;H704&amp;U704,※編集不可※選択項目!$M$3:$R$51,5,FALSE),"該当なし"))</f>
        <v/>
      </c>
      <c r="J704" s="97"/>
      <c r="K704" s="15"/>
      <c r="L704" s="248"/>
      <c r="M704" s="15"/>
      <c r="N704" s="97"/>
      <c r="O704" s="97"/>
      <c r="P704" s="97"/>
      <c r="Q704" s="97"/>
      <c r="R704" s="97"/>
      <c r="S704" s="18" t="str">
        <f t="shared" si="259"/>
        <v/>
      </c>
      <c r="T704" s="15"/>
      <c r="U704" s="15"/>
      <c r="V704" s="15"/>
      <c r="W704" s="15"/>
      <c r="X704" s="15"/>
      <c r="Y704" s="15"/>
      <c r="Z704" s="16"/>
      <c r="AA704" s="16"/>
      <c r="AB704" s="101" t="str">
        <f>IF($C704&lt;&gt;"",※編集不可※選択項目!$J$2,"")</f>
        <v/>
      </c>
      <c r="AC704" s="23"/>
      <c r="AD704" s="97"/>
      <c r="AE704" s="99"/>
      <c r="AF704" s="201" t="str">
        <f t="shared" si="257"/>
        <v>-</v>
      </c>
      <c r="AG704" s="219"/>
      <c r="AH704" s="220"/>
      <c r="AI704" s="121" t="str">
        <f t="shared" si="253"/>
        <v/>
      </c>
      <c r="AJ704" s="221"/>
      <c r="AK704" s="222"/>
      <c r="AL704" s="223"/>
      <c r="AM704" s="224">
        <f>IFERROR(INDEX(※編集不可※選択項目!$R$3:$R$51,MATCH(BQ704,※編集不可※選択項目!$T$3:$T$51,0)),0)</f>
        <v>0</v>
      </c>
      <c r="AN704" s="224" t="str">
        <f t="shared" si="260"/>
        <v/>
      </c>
      <c r="AO704" s="224" t="str">
        <f>IF(BR704=※編集不可※選択項目!$L$3,VLOOKUP('新規登録用（本体）'!U704,※編集不可※選択項目!$P$2:$R$13,3,TRUE),AP704)</f>
        <v/>
      </c>
      <c r="AP704" s="224" t="str">
        <f>IF(BR704=※編集不可※選択項目!$L$15,VLOOKUP('新規登録用（本体）'!U704,※編集不可※選択項目!$P$14:$R$25,3,TRUE),AQ704)</f>
        <v/>
      </c>
      <c r="AQ704" s="224" t="str">
        <f>IF(BR704=※編集不可※選択項目!$L$27,VLOOKUP('新規登録用（本体）'!U704,※編集不可※選択項目!$P$26:$R$41,3,TRUE),AR704)</f>
        <v/>
      </c>
      <c r="AR704" s="224" t="str">
        <f>IF(BR704=※編集不可※選択項目!$L$43,VLOOKUP('新規登録用（本体）'!U704,※編集不可※選択項目!$P$42:$R$46,3,TRUE),AS704)</f>
        <v/>
      </c>
      <c r="AS704" s="224" t="str">
        <f>IF(BR704=※編集不可※選択項目!$L$48,VLOOKUP('新規登録用（本体）'!U704,※編集不可※選択項目!$P$47:$R$51,3,TRUE),"")</f>
        <v/>
      </c>
      <c r="AT704" s="225">
        <f>IFERROR(VLOOKUP(Y704&amp;G704&amp;H704,※編集不可※選択項目!X:Y,2,FALSE),0)</f>
        <v>0</v>
      </c>
      <c r="AU704" s="224">
        <f t="shared" si="254"/>
        <v>0</v>
      </c>
      <c r="AV704" s="224">
        <f>IFERROR(INDEX(※編集不可※選択項目!$S$3:$S$51,MATCH(BQ704,※編集不可※選択項目!$T$3:$T$51,0)),0)</f>
        <v>0</v>
      </c>
      <c r="AW704" s="224" t="str">
        <f t="shared" si="261"/>
        <v/>
      </c>
      <c r="AX704" s="224" t="str">
        <f>IF(BR704=※編集不可※選択項目!$L$3,VLOOKUP('新規登録用（本体）'!U704,※編集不可※選択項目!$P$2:$S$13,4,TRUE),AY704)</f>
        <v/>
      </c>
      <c r="AY704" s="224" t="str">
        <f>IF(BR704=※編集不可※選択項目!$L$15,VLOOKUP('新規登録用（本体）'!U704,※編集不可※選択項目!$P$14:$S$25,4,TRUE),AZ704)</f>
        <v/>
      </c>
      <c r="AZ704" s="224" t="str">
        <f>IF(BR704=※編集不可※選択項目!$L$27,VLOOKUP('新規登録用（本体）'!U704,※編集不可※選択項目!$P$26:$S$41,4,TRUE),BA704)</f>
        <v/>
      </c>
      <c r="BA704" s="224" t="str">
        <f>IF(BR704=※編集不可※選択項目!$L$43,VLOOKUP('新規登録用（本体）'!U704,※編集不可※選択項目!$P$42:$S$46,4,TRUE),BB704)</f>
        <v/>
      </c>
      <c r="BB704" s="224" t="str">
        <f>IF(BR704=※編集不可※選択項目!$L$48,VLOOKUP('新規登録用（本体）'!U704,※編集不可※選択項目!$P$47:$S$51,4,TRUE),"")</f>
        <v/>
      </c>
      <c r="BC704" s="225">
        <f>IFERROR(VLOOKUP(Y704&amp;G704&amp;H704,※編集不可※選択項目!X:Y,2,FALSE),0)</f>
        <v>0</v>
      </c>
      <c r="BD704" s="225">
        <f t="shared" si="255"/>
        <v>0</v>
      </c>
      <c r="BE704" s="225"/>
      <c r="BF704" s="225"/>
      <c r="BG704" s="225"/>
      <c r="BH704" s="225" t="str">
        <f t="shared" si="262"/>
        <v/>
      </c>
      <c r="BI704" s="226">
        <f t="shared" si="263"/>
        <v>0</v>
      </c>
      <c r="BJ704" s="226">
        <f t="shared" si="264"/>
        <v>0</v>
      </c>
      <c r="BK704" s="262">
        <f t="shared" si="258"/>
        <v>0</v>
      </c>
      <c r="BL704" s="226">
        <f t="shared" si="247"/>
        <v>0</v>
      </c>
      <c r="BM704" s="226" t="str">
        <f t="shared" si="265"/>
        <v/>
      </c>
      <c r="BN704" s="227">
        <f t="shared" si="266"/>
        <v>0</v>
      </c>
      <c r="BO704" s="227">
        <f t="shared" si="248"/>
        <v>0</v>
      </c>
      <c r="BP704" s="208" t="str">
        <f t="shared" si="249"/>
        <v>＜従来枠＞0 ＜トップ性能枠＞0</v>
      </c>
      <c r="BQ704" s="208" t="str">
        <f>'新規登録用（本体）'!G704&amp;'新規登録用（本体）'!H704&amp;'新規登録用（本体）'!I704</f>
        <v/>
      </c>
      <c r="BR704" s="126" t="str">
        <f t="shared" si="267"/>
        <v/>
      </c>
      <c r="BS704" s="208" t="str">
        <f t="shared" si="268"/>
        <v/>
      </c>
      <c r="BT704" s="227">
        <f t="shared" si="256"/>
        <v>0</v>
      </c>
    </row>
    <row r="705" spans="1:72" s="208" customFormat="1" ht="25.35" customHeight="1" x14ac:dyDescent="0.2">
      <c r="A705" s="210">
        <f t="shared" si="250"/>
        <v>694</v>
      </c>
      <c r="B705" s="171" t="str">
        <f t="shared" si="246"/>
        <v/>
      </c>
      <c r="C705" s="44"/>
      <c r="D705" s="17" t="str">
        <f t="shared" si="251"/>
        <v/>
      </c>
      <c r="E705" s="17" t="str">
        <f t="shared" si="252"/>
        <v/>
      </c>
      <c r="F705" s="97"/>
      <c r="G705" s="16"/>
      <c r="H705" s="15"/>
      <c r="I705" s="17" t="str">
        <f>IF(OR(G705="",H705="",U705=""),"",IFERROR(VLOOKUP(G705&amp;H705&amp;U705,※編集不可※選択項目!$M$3:$R$51,5,FALSE),"該当なし"))</f>
        <v/>
      </c>
      <c r="J705" s="97"/>
      <c r="K705" s="15"/>
      <c r="L705" s="248"/>
      <c r="M705" s="15"/>
      <c r="N705" s="97"/>
      <c r="O705" s="97"/>
      <c r="P705" s="97"/>
      <c r="Q705" s="97"/>
      <c r="R705" s="97"/>
      <c r="S705" s="18" t="str">
        <f t="shared" si="259"/>
        <v/>
      </c>
      <c r="T705" s="15"/>
      <c r="U705" s="15"/>
      <c r="V705" s="15"/>
      <c r="W705" s="15"/>
      <c r="X705" s="15"/>
      <c r="Y705" s="15"/>
      <c r="Z705" s="16"/>
      <c r="AA705" s="16"/>
      <c r="AB705" s="101" t="str">
        <f>IF($C705&lt;&gt;"",※編集不可※選択項目!$J$2,"")</f>
        <v/>
      </c>
      <c r="AC705" s="23"/>
      <c r="AD705" s="97"/>
      <c r="AE705" s="99"/>
      <c r="AF705" s="201" t="str">
        <f t="shared" si="257"/>
        <v>-</v>
      </c>
      <c r="AG705" s="219"/>
      <c r="AH705" s="220"/>
      <c r="AI705" s="121" t="str">
        <f t="shared" si="253"/>
        <v/>
      </c>
      <c r="AJ705" s="221"/>
      <c r="AK705" s="222"/>
      <c r="AL705" s="223"/>
      <c r="AM705" s="224">
        <f>IFERROR(INDEX(※編集不可※選択項目!$R$3:$R$51,MATCH(BQ705,※編集不可※選択項目!$T$3:$T$51,0)),0)</f>
        <v>0</v>
      </c>
      <c r="AN705" s="224" t="str">
        <f t="shared" si="260"/>
        <v/>
      </c>
      <c r="AO705" s="224" t="str">
        <f>IF(BR705=※編集不可※選択項目!$L$3,VLOOKUP('新規登録用（本体）'!U705,※編集不可※選択項目!$P$2:$R$13,3,TRUE),AP705)</f>
        <v/>
      </c>
      <c r="AP705" s="224" t="str">
        <f>IF(BR705=※編集不可※選択項目!$L$15,VLOOKUP('新規登録用（本体）'!U705,※編集不可※選択項目!$P$14:$R$25,3,TRUE),AQ705)</f>
        <v/>
      </c>
      <c r="AQ705" s="224" t="str">
        <f>IF(BR705=※編集不可※選択項目!$L$27,VLOOKUP('新規登録用（本体）'!U705,※編集不可※選択項目!$P$26:$R$41,3,TRUE),AR705)</f>
        <v/>
      </c>
      <c r="AR705" s="224" t="str">
        <f>IF(BR705=※編集不可※選択項目!$L$43,VLOOKUP('新規登録用（本体）'!U705,※編集不可※選択項目!$P$42:$R$46,3,TRUE),AS705)</f>
        <v/>
      </c>
      <c r="AS705" s="224" t="str">
        <f>IF(BR705=※編集不可※選択項目!$L$48,VLOOKUP('新規登録用（本体）'!U705,※編集不可※選択項目!$P$47:$R$51,3,TRUE),"")</f>
        <v/>
      </c>
      <c r="AT705" s="225">
        <f>IFERROR(VLOOKUP(Y705&amp;G705&amp;H705,※編集不可※選択項目!X:Y,2,FALSE),0)</f>
        <v>0</v>
      </c>
      <c r="AU705" s="224">
        <f t="shared" si="254"/>
        <v>0</v>
      </c>
      <c r="AV705" s="224">
        <f>IFERROR(INDEX(※編集不可※選択項目!$S$3:$S$51,MATCH(BQ705,※編集不可※選択項目!$T$3:$T$51,0)),0)</f>
        <v>0</v>
      </c>
      <c r="AW705" s="224" t="str">
        <f t="shared" si="261"/>
        <v/>
      </c>
      <c r="AX705" s="224" t="str">
        <f>IF(BR705=※編集不可※選択項目!$L$3,VLOOKUP('新規登録用（本体）'!U705,※編集不可※選択項目!$P$2:$S$13,4,TRUE),AY705)</f>
        <v/>
      </c>
      <c r="AY705" s="224" t="str">
        <f>IF(BR705=※編集不可※選択項目!$L$15,VLOOKUP('新規登録用（本体）'!U705,※編集不可※選択項目!$P$14:$S$25,4,TRUE),AZ705)</f>
        <v/>
      </c>
      <c r="AZ705" s="224" t="str">
        <f>IF(BR705=※編集不可※選択項目!$L$27,VLOOKUP('新規登録用（本体）'!U705,※編集不可※選択項目!$P$26:$S$41,4,TRUE),BA705)</f>
        <v/>
      </c>
      <c r="BA705" s="224" t="str">
        <f>IF(BR705=※編集不可※選択項目!$L$43,VLOOKUP('新規登録用（本体）'!U705,※編集不可※選択項目!$P$42:$S$46,4,TRUE),BB705)</f>
        <v/>
      </c>
      <c r="BB705" s="224" t="str">
        <f>IF(BR705=※編集不可※選択項目!$L$48,VLOOKUP('新規登録用（本体）'!U705,※編集不可※選択項目!$P$47:$S$51,4,TRUE),"")</f>
        <v/>
      </c>
      <c r="BC705" s="225">
        <f>IFERROR(VLOOKUP(Y705&amp;G705&amp;H705,※編集不可※選択項目!X:Y,2,FALSE),0)</f>
        <v>0</v>
      </c>
      <c r="BD705" s="225">
        <f t="shared" si="255"/>
        <v>0</v>
      </c>
      <c r="BE705" s="225"/>
      <c r="BF705" s="225"/>
      <c r="BG705" s="225"/>
      <c r="BH705" s="225" t="str">
        <f t="shared" si="262"/>
        <v/>
      </c>
      <c r="BI705" s="226">
        <f t="shared" si="263"/>
        <v>0</v>
      </c>
      <c r="BJ705" s="226">
        <f t="shared" si="264"/>
        <v>0</v>
      </c>
      <c r="BK705" s="262">
        <f t="shared" si="258"/>
        <v>0</v>
      </c>
      <c r="BL705" s="226">
        <f t="shared" si="247"/>
        <v>0</v>
      </c>
      <c r="BM705" s="226" t="str">
        <f t="shared" si="265"/>
        <v/>
      </c>
      <c r="BN705" s="227">
        <f t="shared" si="266"/>
        <v>0</v>
      </c>
      <c r="BO705" s="227">
        <f t="shared" si="248"/>
        <v>0</v>
      </c>
      <c r="BP705" s="208" t="str">
        <f t="shared" si="249"/>
        <v>＜従来枠＞0 ＜トップ性能枠＞0</v>
      </c>
      <c r="BQ705" s="208" t="str">
        <f>'新規登録用（本体）'!G705&amp;'新規登録用（本体）'!H705&amp;'新規登録用（本体）'!I705</f>
        <v/>
      </c>
      <c r="BR705" s="126" t="str">
        <f t="shared" si="267"/>
        <v/>
      </c>
      <c r="BS705" s="208" t="str">
        <f t="shared" si="268"/>
        <v/>
      </c>
      <c r="BT705" s="227">
        <f t="shared" si="256"/>
        <v>0</v>
      </c>
    </row>
    <row r="706" spans="1:72" s="208" customFormat="1" ht="25.35" customHeight="1" x14ac:dyDescent="0.2">
      <c r="A706" s="210">
        <f t="shared" si="250"/>
        <v>695</v>
      </c>
      <c r="B706" s="171" t="str">
        <f t="shared" si="246"/>
        <v/>
      </c>
      <c r="C706" s="44"/>
      <c r="D706" s="17" t="str">
        <f t="shared" si="251"/>
        <v/>
      </c>
      <c r="E706" s="17" t="str">
        <f t="shared" si="252"/>
        <v/>
      </c>
      <c r="F706" s="97"/>
      <c r="G706" s="16"/>
      <c r="H706" s="15"/>
      <c r="I706" s="17" t="str">
        <f>IF(OR(G706="",H706="",U706=""),"",IFERROR(VLOOKUP(G706&amp;H706&amp;U706,※編集不可※選択項目!$M$3:$R$51,5,FALSE),"該当なし"))</f>
        <v/>
      </c>
      <c r="J706" s="97"/>
      <c r="K706" s="15"/>
      <c r="L706" s="248"/>
      <c r="M706" s="15"/>
      <c r="N706" s="97"/>
      <c r="O706" s="97"/>
      <c r="P706" s="97"/>
      <c r="Q706" s="97"/>
      <c r="R706" s="97"/>
      <c r="S706" s="18" t="str">
        <f t="shared" si="259"/>
        <v/>
      </c>
      <c r="T706" s="15"/>
      <c r="U706" s="15"/>
      <c r="V706" s="15"/>
      <c r="W706" s="15"/>
      <c r="X706" s="15"/>
      <c r="Y706" s="15"/>
      <c r="Z706" s="16"/>
      <c r="AA706" s="16"/>
      <c r="AB706" s="101" t="str">
        <f>IF($C706&lt;&gt;"",※編集不可※選択項目!$J$2,"")</f>
        <v/>
      </c>
      <c r="AC706" s="23"/>
      <c r="AD706" s="97"/>
      <c r="AE706" s="99"/>
      <c r="AF706" s="201" t="str">
        <f t="shared" si="257"/>
        <v>-</v>
      </c>
      <c r="AG706" s="219"/>
      <c r="AH706" s="220"/>
      <c r="AI706" s="121" t="str">
        <f t="shared" si="253"/>
        <v/>
      </c>
      <c r="AJ706" s="221"/>
      <c r="AK706" s="222"/>
      <c r="AL706" s="223"/>
      <c r="AM706" s="224">
        <f>IFERROR(INDEX(※編集不可※選択項目!$R$3:$R$51,MATCH(BQ706,※編集不可※選択項目!$T$3:$T$51,0)),0)</f>
        <v>0</v>
      </c>
      <c r="AN706" s="224" t="str">
        <f t="shared" si="260"/>
        <v/>
      </c>
      <c r="AO706" s="224" t="str">
        <f>IF(BR706=※編集不可※選択項目!$L$3,VLOOKUP('新規登録用（本体）'!U706,※編集不可※選択項目!$P$2:$R$13,3,TRUE),AP706)</f>
        <v/>
      </c>
      <c r="AP706" s="224" t="str">
        <f>IF(BR706=※編集不可※選択項目!$L$15,VLOOKUP('新規登録用（本体）'!U706,※編集不可※選択項目!$P$14:$R$25,3,TRUE),AQ706)</f>
        <v/>
      </c>
      <c r="AQ706" s="224" t="str">
        <f>IF(BR706=※編集不可※選択項目!$L$27,VLOOKUP('新規登録用（本体）'!U706,※編集不可※選択項目!$P$26:$R$41,3,TRUE),AR706)</f>
        <v/>
      </c>
      <c r="AR706" s="224" t="str">
        <f>IF(BR706=※編集不可※選択項目!$L$43,VLOOKUP('新規登録用（本体）'!U706,※編集不可※選択項目!$P$42:$R$46,3,TRUE),AS706)</f>
        <v/>
      </c>
      <c r="AS706" s="224" t="str">
        <f>IF(BR706=※編集不可※選択項目!$L$48,VLOOKUP('新規登録用（本体）'!U706,※編集不可※選択項目!$P$47:$R$51,3,TRUE),"")</f>
        <v/>
      </c>
      <c r="AT706" s="225">
        <f>IFERROR(VLOOKUP(Y706&amp;G706&amp;H706,※編集不可※選択項目!X:Y,2,FALSE),0)</f>
        <v>0</v>
      </c>
      <c r="AU706" s="224">
        <f t="shared" si="254"/>
        <v>0</v>
      </c>
      <c r="AV706" s="224">
        <f>IFERROR(INDEX(※編集不可※選択項目!$S$3:$S$51,MATCH(BQ706,※編集不可※選択項目!$T$3:$T$51,0)),0)</f>
        <v>0</v>
      </c>
      <c r="AW706" s="224" t="str">
        <f t="shared" si="261"/>
        <v/>
      </c>
      <c r="AX706" s="224" t="str">
        <f>IF(BR706=※編集不可※選択項目!$L$3,VLOOKUP('新規登録用（本体）'!U706,※編集不可※選択項目!$P$2:$S$13,4,TRUE),AY706)</f>
        <v/>
      </c>
      <c r="AY706" s="224" t="str">
        <f>IF(BR706=※編集不可※選択項目!$L$15,VLOOKUP('新規登録用（本体）'!U706,※編集不可※選択項目!$P$14:$S$25,4,TRUE),AZ706)</f>
        <v/>
      </c>
      <c r="AZ706" s="224" t="str">
        <f>IF(BR706=※編集不可※選択項目!$L$27,VLOOKUP('新規登録用（本体）'!U706,※編集不可※選択項目!$P$26:$S$41,4,TRUE),BA706)</f>
        <v/>
      </c>
      <c r="BA706" s="224" t="str">
        <f>IF(BR706=※編集不可※選択項目!$L$43,VLOOKUP('新規登録用（本体）'!U706,※編集不可※選択項目!$P$42:$S$46,4,TRUE),BB706)</f>
        <v/>
      </c>
      <c r="BB706" s="224" t="str">
        <f>IF(BR706=※編集不可※選択項目!$L$48,VLOOKUP('新規登録用（本体）'!U706,※編集不可※選択項目!$P$47:$S$51,4,TRUE),"")</f>
        <v/>
      </c>
      <c r="BC706" s="225">
        <f>IFERROR(VLOOKUP(Y706&amp;G706&amp;H706,※編集不可※選択項目!X:Y,2,FALSE),0)</f>
        <v>0</v>
      </c>
      <c r="BD706" s="225">
        <f t="shared" si="255"/>
        <v>0</v>
      </c>
      <c r="BE706" s="225"/>
      <c r="BF706" s="225"/>
      <c r="BG706" s="225"/>
      <c r="BH706" s="225" t="str">
        <f t="shared" si="262"/>
        <v/>
      </c>
      <c r="BI706" s="226">
        <f t="shared" si="263"/>
        <v>0</v>
      </c>
      <c r="BJ706" s="226">
        <f t="shared" si="264"/>
        <v>0</v>
      </c>
      <c r="BK706" s="262">
        <f t="shared" si="258"/>
        <v>0</v>
      </c>
      <c r="BL706" s="226">
        <f t="shared" si="247"/>
        <v>0</v>
      </c>
      <c r="BM706" s="226" t="str">
        <f t="shared" si="265"/>
        <v/>
      </c>
      <c r="BN706" s="227">
        <f t="shared" si="266"/>
        <v>0</v>
      </c>
      <c r="BO706" s="227">
        <f t="shared" si="248"/>
        <v>0</v>
      </c>
      <c r="BP706" s="208" t="str">
        <f t="shared" si="249"/>
        <v>＜従来枠＞0 ＜トップ性能枠＞0</v>
      </c>
      <c r="BQ706" s="208" t="str">
        <f>'新規登録用（本体）'!G706&amp;'新規登録用（本体）'!H706&amp;'新規登録用（本体）'!I706</f>
        <v/>
      </c>
      <c r="BR706" s="126" t="str">
        <f t="shared" si="267"/>
        <v/>
      </c>
      <c r="BS706" s="208" t="str">
        <f t="shared" si="268"/>
        <v/>
      </c>
      <c r="BT706" s="227">
        <f t="shared" si="256"/>
        <v>0</v>
      </c>
    </row>
    <row r="707" spans="1:72" s="208" customFormat="1" ht="25.35" customHeight="1" x14ac:dyDescent="0.2">
      <c r="A707" s="210">
        <f t="shared" si="250"/>
        <v>696</v>
      </c>
      <c r="B707" s="171" t="str">
        <f t="shared" si="246"/>
        <v/>
      </c>
      <c r="C707" s="44"/>
      <c r="D707" s="17" t="str">
        <f t="shared" si="251"/>
        <v/>
      </c>
      <c r="E707" s="17" t="str">
        <f t="shared" si="252"/>
        <v/>
      </c>
      <c r="F707" s="97"/>
      <c r="G707" s="16"/>
      <c r="H707" s="15"/>
      <c r="I707" s="17" t="str">
        <f>IF(OR(G707="",H707="",U707=""),"",IFERROR(VLOOKUP(G707&amp;H707&amp;U707,※編集不可※選択項目!$M$3:$R$51,5,FALSE),"該当なし"))</f>
        <v/>
      </c>
      <c r="J707" s="97"/>
      <c r="K707" s="15"/>
      <c r="L707" s="248"/>
      <c r="M707" s="15"/>
      <c r="N707" s="97"/>
      <c r="O707" s="97"/>
      <c r="P707" s="97"/>
      <c r="Q707" s="97"/>
      <c r="R707" s="97"/>
      <c r="S707" s="18" t="str">
        <f t="shared" si="259"/>
        <v/>
      </c>
      <c r="T707" s="15"/>
      <c r="U707" s="15"/>
      <c r="V707" s="15"/>
      <c r="W707" s="15"/>
      <c r="X707" s="15"/>
      <c r="Y707" s="15"/>
      <c r="Z707" s="16"/>
      <c r="AA707" s="16"/>
      <c r="AB707" s="101" t="str">
        <f>IF($C707&lt;&gt;"",※編集不可※選択項目!$J$2,"")</f>
        <v/>
      </c>
      <c r="AC707" s="23"/>
      <c r="AD707" s="97"/>
      <c r="AE707" s="99"/>
      <c r="AF707" s="201" t="str">
        <f t="shared" si="257"/>
        <v>-</v>
      </c>
      <c r="AG707" s="219"/>
      <c r="AH707" s="220"/>
      <c r="AI707" s="121" t="str">
        <f t="shared" si="253"/>
        <v/>
      </c>
      <c r="AJ707" s="221"/>
      <c r="AK707" s="222"/>
      <c r="AL707" s="223"/>
      <c r="AM707" s="224">
        <f>IFERROR(INDEX(※編集不可※選択項目!$R$3:$R$51,MATCH(BQ707,※編集不可※選択項目!$T$3:$T$51,0)),0)</f>
        <v>0</v>
      </c>
      <c r="AN707" s="224" t="str">
        <f t="shared" si="260"/>
        <v/>
      </c>
      <c r="AO707" s="224" t="str">
        <f>IF(BR707=※編集不可※選択項目!$L$3,VLOOKUP('新規登録用（本体）'!U707,※編集不可※選択項目!$P$2:$R$13,3,TRUE),AP707)</f>
        <v/>
      </c>
      <c r="AP707" s="224" t="str">
        <f>IF(BR707=※編集不可※選択項目!$L$15,VLOOKUP('新規登録用（本体）'!U707,※編集不可※選択項目!$P$14:$R$25,3,TRUE),AQ707)</f>
        <v/>
      </c>
      <c r="AQ707" s="224" t="str">
        <f>IF(BR707=※編集不可※選択項目!$L$27,VLOOKUP('新規登録用（本体）'!U707,※編集不可※選択項目!$P$26:$R$41,3,TRUE),AR707)</f>
        <v/>
      </c>
      <c r="AR707" s="224" t="str">
        <f>IF(BR707=※編集不可※選択項目!$L$43,VLOOKUP('新規登録用（本体）'!U707,※編集不可※選択項目!$P$42:$R$46,3,TRUE),AS707)</f>
        <v/>
      </c>
      <c r="AS707" s="224" t="str">
        <f>IF(BR707=※編集不可※選択項目!$L$48,VLOOKUP('新規登録用（本体）'!U707,※編集不可※選択項目!$P$47:$R$51,3,TRUE),"")</f>
        <v/>
      </c>
      <c r="AT707" s="225">
        <f>IFERROR(VLOOKUP(Y707&amp;G707&amp;H707,※編集不可※選択項目!X:Y,2,FALSE),0)</f>
        <v>0</v>
      </c>
      <c r="AU707" s="224">
        <f t="shared" si="254"/>
        <v>0</v>
      </c>
      <c r="AV707" s="224">
        <f>IFERROR(INDEX(※編集不可※選択項目!$S$3:$S$51,MATCH(BQ707,※編集不可※選択項目!$T$3:$T$51,0)),0)</f>
        <v>0</v>
      </c>
      <c r="AW707" s="224" t="str">
        <f t="shared" si="261"/>
        <v/>
      </c>
      <c r="AX707" s="224" t="str">
        <f>IF(BR707=※編集不可※選択項目!$L$3,VLOOKUP('新規登録用（本体）'!U707,※編集不可※選択項目!$P$2:$S$13,4,TRUE),AY707)</f>
        <v/>
      </c>
      <c r="AY707" s="224" t="str">
        <f>IF(BR707=※編集不可※選択項目!$L$15,VLOOKUP('新規登録用（本体）'!U707,※編集不可※選択項目!$P$14:$S$25,4,TRUE),AZ707)</f>
        <v/>
      </c>
      <c r="AZ707" s="224" t="str">
        <f>IF(BR707=※編集不可※選択項目!$L$27,VLOOKUP('新規登録用（本体）'!U707,※編集不可※選択項目!$P$26:$S$41,4,TRUE),BA707)</f>
        <v/>
      </c>
      <c r="BA707" s="224" t="str">
        <f>IF(BR707=※編集不可※選択項目!$L$43,VLOOKUP('新規登録用（本体）'!U707,※編集不可※選択項目!$P$42:$S$46,4,TRUE),BB707)</f>
        <v/>
      </c>
      <c r="BB707" s="224" t="str">
        <f>IF(BR707=※編集不可※選択項目!$L$48,VLOOKUP('新規登録用（本体）'!U707,※編集不可※選択項目!$P$47:$S$51,4,TRUE),"")</f>
        <v/>
      </c>
      <c r="BC707" s="225">
        <f>IFERROR(VLOOKUP(Y707&amp;G707&amp;H707,※編集不可※選択項目!X:Y,2,FALSE),0)</f>
        <v>0</v>
      </c>
      <c r="BD707" s="225">
        <f t="shared" si="255"/>
        <v>0</v>
      </c>
      <c r="BE707" s="225"/>
      <c r="BF707" s="225"/>
      <c r="BG707" s="225"/>
      <c r="BH707" s="225" t="str">
        <f t="shared" si="262"/>
        <v/>
      </c>
      <c r="BI707" s="226">
        <f t="shared" si="263"/>
        <v>0</v>
      </c>
      <c r="BJ707" s="226">
        <f t="shared" si="264"/>
        <v>0</v>
      </c>
      <c r="BK707" s="262">
        <f t="shared" si="258"/>
        <v>0</v>
      </c>
      <c r="BL707" s="226">
        <f t="shared" si="247"/>
        <v>0</v>
      </c>
      <c r="BM707" s="226" t="str">
        <f t="shared" si="265"/>
        <v/>
      </c>
      <c r="BN707" s="227">
        <f t="shared" si="266"/>
        <v>0</v>
      </c>
      <c r="BO707" s="227">
        <f t="shared" si="248"/>
        <v>0</v>
      </c>
      <c r="BP707" s="208" t="str">
        <f t="shared" si="249"/>
        <v>＜従来枠＞0 ＜トップ性能枠＞0</v>
      </c>
      <c r="BQ707" s="208" t="str">
        <f>'新規登録用（本体）'!G707&amp;'新規登録用（本体）'!H707&amp;'新規登録用（本体）'!I707</f>
        <v/>
      </c>
      <c r="BR707" s="126" t="str">
        <f t="shared" si="267"/>
        <v/>
      </c>
      <c r="BS707" s="208" t="str">
        <f t="shared" si="268"/>
        <v/>
      </c>
      <c r="BT707" s="227">
        <f t="shared" si="256"/>
        <v>0</v>
      </c>
    </row>
    <row r="708" spans="1:72" s="208" customFormat="1" ht="25.35" customHeight="1" x14ac:dyDescent="0.2">
      <c r="A708" s="210">
        <f t="shared" si="250"/>
        <v>697</v>
      </c>
      <c r="B708" s="171" t="str">
        <f t="shared" si="246"/>
        <v/>
      </c>
      <c r="C708" s="44"/>
      <c r="D708" s="17" t="str">
        <f t="shared" si="251"/>
        <v/>
      </c>
      <c r="E708" s="17" t="str">
        <f t="shared" si="252"/>
        <v/>
      </c>
      <c r="F708" s="97"/>
      <c r="G708" s="16"/>
      <c r="H708" s="15"/>
      <c r="I708" s="17" t="str">
        <f>IF(OR(G708="",H708="",U708=""),"",IFERROR(VLOOKUP(G708&amp;H708&amp;U708,※編集不可※選択項目!$M$3:$R$51,5,FALSE),"該当なし"))</f>
        <v/>
      </c>
      <c r="J708" s="97"/>
      <c r="K708" s="15"/>
      <c r="L708" s="248"/>
      <c r="M708" s="15"/>
      <c r="N708" s="97"/>
      <c r="O708" s="97"/>
      <c r="P708" s="97"/>
      <c r="Q708" s="97"/>
      <c r="R708" s="97"/>
      <c r="S708" s="18" t="str">
        <f t="shared" si="259"/>
        <v/>
      </c>
      <c r="T708" s="15"/>
      <c r="U708" s="15"/>
      <c r="V708" s="15"/>
      <c r="W708" s="15"/>
      <c r="X708" s="15"/>
      <c r="Y708" s="15"/>
      <c r="Z708" s="16"/>
      <c r="AA708" s="16"/>
      <c r="AB708" s="101" t="str">
        <f>IF($C708&lt;&gt;"",※編集不可※選択項目!$J$2,"")</f>
        <v/>
      </c>
      <c r="AC708" s="23"/>
      <c r="AD708" s="97"/>
      <c r="AE708" s="99"/>
      <c r="AF708" s="201" t="str">
        <f t="shared" si="257"/>
        <v>-</v>
      </c>
      <c r="AG708" s="219"/>
      <c r="AH708" s="220"/>
      <c r="AI708" s="121" t="str">
        <f t="shared" si="253"/>
        <v/>
      </c>
      <c r="AJ708" s="221"/>
      <c r="AK708" s="222"/>
      <c r="AL708" s="223"/>
      <c r="AM708" s="224">
        <f>IFERROR(INDEX(※編集不可※選択項目!$R$3:$R$51,MATCH(BQ708,※編集不可※選択項目!$T$3:$T$51,0)),0)</f>
        <v>0</v>
      </c>
      <c r="AN708" s="224" t="str">
        <f t="shared" si="260"/>
        <v/>
      </c>
      <c r="AO708" s="224" t="str">
        <f>IF(BR708=※編集不可※選択項目!$L$3,VLOOKUP('新規登録用（本体）'!U708,※編集不可※選択項目!$P$2:$R$13,3,TRUE),AP708)</f>
        <v/>
      </c>
      <c r="AP708" s="224" t="str">
        <f>IF(BR708=※編集不可※選択項目!$L$15,VLOOKUP('新規登録用（本体）'!U708,※編集不可※選択項目!$P$14:$R$25,3,TRUE),AQ708)</f>
        <v/>
      </c>
      <c r="AQ708" s="224" t="str">
        <f>IF(BR708=※編集不可※選択項目!$L$27,VLOOKUP('新規登録用（本体）'!U708,※編集不可※選択項目!$P$26:$R$41,3,TRUE),AR708)</f>
        <v/>
      </c>
      <c r="AR708" s="224" t="str">
        <f>IF(BR708=※編集不可※選択項目!$L$43,VLOOKUP('新規登録用（本体）'!U708,※編集不可※選択項目!$P$42:$R$46,3,TRUE),AS708)</f>
        <v/>
      </c>
      <c r="AS708" s="224" t="str">
        <f>IF(BR708=※編集不可※選択項目!$L$48,VLOOKUP('新規登録用（本体）'!U708,※編集不可※選択項目!$P$47:$R$51,3,TRUE),"")</f>
        <v/>
      </c>
      <c r="AT708" s="225">
        <f>IFERROR(VLOOKUP(Y708&amp;G708&amp;H708,※編集不可※選択項目!X:Y,2,FALSE),0)</f>
        <v>0</v>
      </c>
      <c r="AU708" s="224">
        <f t="shared" si="254"/>
        <v>0</v>
      </c>
      <c r="AV708" s="224">
        <f>IFERROR(INDEX(※編集不可※選択項目!$S$3:$S$51,MATCH(BQ708,※編集不可※選択項目!$T$3:$T$51,0)),0)</f>
        <v>0</v>
      </c>
      <c r="AW708" s="224" t="str">
        <f t="shared" si="261"/>
        <v/>
      </c>
      <c r="AX708" s="224" t="str">
        <f>IF(BR708=※編集不可※選択項目!$L$3,VLOOKUP('新規登録用（本体）'!U708,※編集不可※選択項目!$P$2:$S$13,4,TRUE),AY708)</f>
        <v/>
      </c>
      <c r="AY708" s="224" t="str">
        <f>IF(BR708=※編集不可※選択項目!$L$15,VLOOKUP('新規登録用（本体）'!U708,※編集不可※選択項目!$P$14:$S$25,4,TRUE),AZ708)</f>
        <v/>
      </c>
      <c r="AZ708" s="224" t="str">
        <f>IF(BR708=※編集不可※選択項目!$L$27,VLOOKUP('新規登録用（本体）'!U708,※編集不可※選択項目!$P$26:$S$41,4,TRUE),BA708)</f>
        <v/>
      </c>
      <c r="BA708" s="224" t="str">
        <f>IF(BR708=※編集不可※選択項目!$L$43,VLOOKUP('新規登録用（本体）'!U708,※編集不可※選択項目!$P$42:$S$46,4,TRUE),BB708)</f>
        <v/>
      </c>
      <c r="BB708" s="224" t="str">
        <f>IF(BR708=※編集不可※選択項目!$L$48,VLOOKUP('新規登録用（本体）'!U708,※編集不可※選択項目!$P$47:$S$51,4,TRUE),"")</f>
        <v/>
      </c>
      <c r="BC708" s="225">
        <f>IFERROR(VLOOKUP(Y708&amp;G708&amp;H708,※編集不可※選択項目!X:Y,2,FALSE),0)</f>
        <v>0</v>
      </c>
      <c r="BD708" s="225">
        <f t="shared" si="255"/>
        <v>0</v>
      </c>
      <c r="BE708" s="225"/>
      <c r="BF708" s="225"/>
      <c r="BG708" s="225"/>
      <c r="BH708" s="225" t="str">
        <f t="shared" si="262"/>
        <v/>
      </c>
      <c r="BI708" s="226">
        <f t="shared" si="263"/>
        <v>0</v>
      </c>
      <c r="BJ708" s="226">
        <f t="shared" si="264"/>
        <v>0</v>
      </c>
      <c r="BK708" s="262">
        <f t="shared" si="258"/>
        <v>0</v>
      </c>
      <c r="BL708" s="226">
        <f t="shared" si="247"/>
        <v>0</v>
      </c>
      <c r="BM708" s="226" t="str">
        <f t="shared" si="265"/>
        <v/>
      </c>
      <c r="BN708" s="227">
        <f t="shared" si="266"/>
        <v>0</v>
      </c>
      <c r="BO708" s="227">
        <f t="shared" si="248"/>
        <v>0</v>
      </c>
      <c r="BP708" s="208" t="str">
        <f t="shared" si="249"/>
        <v>＜従来枠＞0 ＜トップ性能枠＞0</v>
      </c>
      <c r="BQ708" s="208" t="str">
        <f>'新規登録用（本体）'!G708&amp;'新規登録用（本体）'!H708&amp;'新規登録用（本体）'!I708</f>
        <v/>
      </c>
      <c r="BR708" s="126" t="str">
        <f t="shared" si="267"/>
        <v/>
      </c>
      <c r="BS708" s="208" t="str">
        <f t="shared" si="268"/>
        <v/>
      </c>
      <c r="BT708" s="227">
        <f t="shared" si="256"/>
        <v>0</v>
      </c>
    </row>
    <row r="709" spans="1:72" s="208" customFormat="1" ht="25.35" customHeight="1" x14ac:dyDescent="0.2">
      <c r="A709" s="210">
        <f t="shared" si="250"/>
        <v>698</v>
      </c>
      <c r="B709" s="171" t="str">
        <f t="shared" si="246"/>
        <v/>
      </c>
      <c r="C709" s="44"/>
      <c r="D709" s="17" t="str">
        <f t="shared" si="251"/>
        <v/>
      </c>
      <c r="E709" s="17" t="str">
        <f t="shared" si="252"/>
        <v/>
      </c>
      <c r="F709" s="97"/>
      <c r="G709" s="16"/>
      <c r="H709" s="15"/>
      <c r="I709" s="17" t="str">
        <f>IF(OR(G709="",H709="",U709=""),"",IFERROR(VLOOKUP(G709&amp;H709&amp;U709,※編集不可※選択項目!$M$3:$R$51,5,FALSE),"該当なし"))</f>
        <v/>
      </c>
      <c r="J709" s="97"/>
      <c r="K709" s="15"/>
      <c r="L709" s="248"/>
      <c r="M709" s="15"/>
      <c r="N709" s="97"/>
      <c r="O709" s="97"/>
      <c r="P709" s="97"/>
      <c r="Q709" s="97"/>
      <c r="R709" s="97"/>
      <c r="S709" s="18" t="str">
        <f t="shared" si="259"/>
        <v/>
      </c>
      <c r="T709" s="15"/>
      <c r="U709" s="15"/>
      <c r="V709" s="15"/>
      <c r="W709" s="15"/>
      <c r="X709" s="15"/>
      <c r="Y709" s="15"/>
      <c r="Z709" s="16"/>
      <c r="AA709" s="16"/>
      <c r="AB709" s="101" t="str">
        <f>IF($C709&lt;&gt;"",※編集不可※選択項目!$J$2,"")</f>
        <v/>
      </c>
      <c r="AC709" s="23"/>
      <c r="AD709" s="97"/>
      <c r="AE709" s="99"/>
      <c r="AF709" s="201" t="str">
        <f t="shared" si="257"/>
        <v>-</v>
      </c>
      <c r="AG709" s="219"/>
      <c r="AH709" s="220"/>
      <c r="AI709" s="121" t="str">
        <f t="shared" si="253"/>
        <v/>
      </c>
      <c r="AJ709" s="221"/>
      <c r="AK709" s="222"/>
      <c r="AL709" s="223"/>
      <c r="AM709" s="224">
        <f>IFERROR(INDEX(※編集不可※選択項目!$R$3:$R$51,MATCH(BQ709,※編集不可※選択項目!$T$3:$T$51,0)),0)</f>
        <v>0</v>
      </c>
      <c r="AN709" s="224" t="str">
        <f t="shared" si="260"/>
        <v/>
      </c>
      <c r="AO709" s="224" t="str">
        <f>IF(BR709=※編集不可※選択項目!$L$3,VLOOKUP('新規登録用（本体）'!U709,※編集不可※選択項目!$P$2:$R$13,3,TRUE),AP709)</f>
        <v/>
      </c>
      <c r="AP709" s="224" t="str">
        <f>IF(BR709=※編集不可※選択項目!$L$15,VLOOKUP('新規登録用（本体）'!U709,※編集不可※選択項目!$P$14:$R$25,3,TRUE),AQ709)</f>
        <v/>
      </c>
      <c r="AQ709" s="224" t="str">
        <f>IF(BR709=※編集不可※選択項目!$L$27,VLOOKUP('新規登録用（本体）'!U709,※編集不可※選択項目!$P$26:$R$41,3,TRUE),AR709)</f>
        <v/>
      </c>
      <c r="AR709" s="224" t="str">
        <f>IF(BR709=※編集不可※選択項目!$L$43,VLOOKUP('新規登録用（本体）'!U709,※編集不可※選択項目!$P$42:$R$46,3,TRUE),AS709)</f>
        <v/>
      </c>
      <c r="AS709" s="224" t="str">
        <f>IF(BR709=※編集不可※選択項目!$L$48,VLOOKUP('新規登録用（本体）'!U709,※編集不可※選択項目!$P$47:$R$51,3,TRUE),"")</f>
        <v/>
      </c>
      <c r="AT709" s="225">
        <f>IFERROR(VLOOKUP(Y709&amp;G709&amp;H709,※編集不可※選択項目!X:Y,2,FALSE),0)</f>
        <v>0</v>
      </c>
      <c r="AU709" s="224">
        <f t="shared" si="254"/>
        <v>0</v>
      </c>
      <c r="AV709" s="224">
        <f>IFERROR(INDEX(※編集不可※選択項目!$S$3:$S$51,MATCH(BQ709,※編集不可※選択項目!$T$3:$T$51,0)),0)</f>
        <v>0</v>
      </c>
      <c r="AW709" s="224" t="str">
        <f t="shared" si="261"/>
        <v/>
      </c>
      <c r="AX709" s="224" t="str">
        <f>IF(BR709=※編集不可※選択項目!$L$3,VLOOKUP('新規登録用（本体）'!U709,※編集不可※選択項目!$P$2:$S$13,4,TRUE),AY709)</f>
        <v/>
      </c>
      <c r="AY709" s="224" t="str">
        <f>IF(BR709=※編集不可※選択項目!$L$15,VLOOKUP('新規登録用（本体）'!U709,※編集不可※選択項目!$P$14:$S$25,4,TRUE),AZ709)</f>
        <v/>
      </c>
      <c r="AZ709" s="224" t="str">
        <f>IF(BR709=※編集不可※選択項目!$L$27,VLOOKUP('新規登録用（本体）'!U709,※編集不可※選択項目!$P$26:$S$41,4,TRUE),BA709)</f>
        <v/>
      </c>
      <c r="BA709" s="224" t="str">
        <f>IF(BR709=※編集不可※選択項目!$L$43,VLOOKUP('新規登録用（本体）'!U709,※編集不可※選択項目!$P$42:$S$46,4,TRUE),BB709)</f>
        <v/>
      </c>
      <c r="BB709" s="224" t="str">
        <f>IF(BR709=※編集不可※選択項目!$L$48,VLOOKUP('新規登録用（本体）'!U709,※編集不可※選択項目!$P$47:$S$51,4,TRUE),"")</f>
        <v/>
      </c>
      <c r="BC709" s="225">
        <f>IFERROR(VLOOKUP(Y709&amp;G709&amp;H709,※編集不可※選択項目!X:Y,2,FALSE),0)</f>
        <v>0</v>
      </c>
      <c r="BD709" s="225">
        <f t="shared" si="255"/>
        <v>0</v>
      </c>
      <c r="BE709" s="225"/>
      <c r="BF709" s="225"/>
      <c r="BG709" s="225"/>
      <c r="BH709" s="225" t="str">
        <f t="shared" si="262"/>
        <v/>
      </c>
      <c r="BI709" s="226">
        <f t="shared" si="263"/>
        <v>0</v>
      </c>
      <c r="BJ709" s="226">
        <f t="shared" si="264"/>
        <v>0</v>
      </c>
      <c r="BK709" s="262">
        <f t="shared" si="258"/>
        <v>0</v>
      </c>
      <c r="BL709" s="226">
        <f t="shared" si="247"/>
        <v>0</v>
      </c>
      <c r="BM709" s="226" t="str">
        <f t="shared" si="265"/>
        <v/>
      </c>
      <c r="BN709" s="227">
        <f t="shared" si="266"/>
        <v>0</v>
      </c>
      <c r="BO709" s="227">
        <f t="shared" si="248"/>
        <v>0</v>
      </c>
      <c r="BP709" s="208" t="str">
        <f t="shared" si="249"/>
        <v>＜従来枠＞0 ＜トップ性能枠＞0</v>
      </c>
      <c r="BQ709" s="208" t="str">
        <f>'新規登録用（本体）'!G709&amp;'新規登録用（本体）'!H709&amp;'新規登録用（本体）'!I709</f>
        <v/>
      </c>
      <c r="BR709" s="126" t="str">
        <f t="shared" si="267"/>
        <v/>
      </c>
      <c r="BS709" s="208" t="str">
        <f t="shared" si="268"/>
        <v/>
      </c>
      <c r="BT709" s="227">
        <f t="shared" si="256"/>
        <v>0</v>
      </c>
    </row>
    <row r="710" spans="1:72" s="208" customFormat="1" ht="25.35" customHeight="1" x14ac:dyDescent="0.2">
      <c r="A710" s="210">
        <f t="shared" si="250"/>
        <v>699</v>
      </c>
      <c r="B710" s="171" t="str">
        <f t="shared" si="246"/>
        <v/>
      </c>
      <c r="C710" s="44"/>
      <c r="D710" s="17" t="str">
        <f t="shared" si="251"/>
        <v/>
      </c>
      <c r="E710" s="17" t="str">
        <f t="shared" si="252"/>
        <v/>
      </c>
      <c r="F710" s="97"/>
      <c r="G710" s="16"/>
      <c r="H710" s="15"/>
      <c r="I710" s="17" t="str">
        <f>IF(OR(G710="",H710="",U710=""),"",IFERROR(VLOOKUP(G710&amp;H710&amp;U710,※編集不可※選択項目!$M$3:$R$51,5,FALSE),"該当なし"))</f>
        <v/>
      </c>
      <c r="J710" s="97"/>
      <c r="K710" s="15"/>
      <c r="L710" s="248"/>
      <c r="M710" s="15"/>
      <c r="N710" s="97"/>
      <c r="O710" s="97"/>
      <c r="P710" s="97"/>
      <c r="Q710" s="97"/>
      <c r="R710" s="97"/>
      <c r="S710" s="18" t="str">
        <f t="shared" si="259"/>
        <v/>
      </c>
      <c r="T710" s="15"/>
      <c r="U710" s="15"/>
      <c r="V710" s="15"/>
      <c r="W710" s="15"/>
      <c r="X710" s="15"/>
      <c r="Y710" s="15"/>
      <c r="Z710" s="16"/>
      <c r="AA710" s="16"/>
      <c r="AB710" s="101" t="str">
        <f>IF($C710&lt;&gt;"",※編集不可※選択項目!$J$2,"")</f>
        <v/>
      </c>
      <c r="AC710" s="23"/>
      <c r="AD710" s="97"/>
      <c r="AE710" s="99"/>
      <c r="AF710" s="201" t="str">
        <f t="shared" si="257"/>
        <v>-</v>
      </c>
      <c r="AG710" s="219"/>
      <c r="AH710" s="220"/>
      <c r="AI710" s="121" t="str">
        <f t="shared" si="253"/>
        <v/>
      </c>
      <c r="AJ710" s="221"/>
      <c r="AK710" s="222"/>
      <c r="AL710" s="223"/>
      <c r="AM710" s="224">
        <f>IFERROR(INDEX(※編集不可※選択項目!$R$3:$R$51,MATCH(BQ710,※編集不可※選択項目!$T$3:$T$51,0)),0)</f>
        <v>0</v>
      </c>
      <c r="AN710" s="224" t="str">
        <f t="shared" si="260"/>
        <v/>
      </c>
      <c r="AO710" s="224" t="str">
        <f>IF(BR710=※編集不可※選択項目!$L$3,VLOOKUP('新規登録用（本体）'!U710,※編集不可※選択項目!$P$2:$R$13,3,TRUE),AP710)</f>
        <v/>
      </c>
      <c r="AP710" s="224" t="str">
        <f>IF(BR710=※編集不可※選択項目!$L$15,VLOOKUP('新規登録用（本体）'!U710,※編集不可※選択項目!$P$14:$R$25,3,TRUE),AQ710)</f>
        <v/>
      </c>
      <c r="AQ710" s="224" t="str">
        <f>IF(BR710=※編集不可※選択項目!$L$27,VLOOKUP('新規登録用（本体）'!U710,※編集不可※選択項目!$P$26:$R$41,3,TRUE),AR710)</f>
        <v/>
      </c>
      <c r="AR710" s="224" t="str">
        <f>IF(BR710=※編集不可※選択項目!$L$43,VLOOKUP('新規登録用（本体）'!U710,※編集不可※選択項目!$P$42:$R$46,3,TRUE),AS710)</f>
        <v/>
      </c>
      <c r="AS710" s="224" t="str">
        <f>IF(BR710=※編集不可※選択項目!$L$48,VLOOKUP('新規登録用（本体）'!U710,※編集不可※選択項目!$P$47:$R$51,3,TRUE),"")</f>
        <v/>
      </c>
      <c r="AT710" s="225">
        <f>IFERROR(VLOOKUP(Y710&amp;G710&amp;H710,※編集不可※選択項目!X:Y,2,FALSE),0)</f>
        <v>0</v>
      </c>
      <c r="AU710" s="224">
        <f t="shared" si="254"/>
        <v>0</v>
      </c>
      <c r="AV710" s="224">
        <f>IFERROR(INDEX(※編集不可※選択項目!$S$3:$S$51,MATCH(BQ710,※編集不可※選択項目!$T$3:$T$51,0)),0)</f>
        <v>0</v>
      </c>
      <c r="AW710" s="224" t="str">
        <f t="shared" si="261"/>
        <v/>
      </c>
      <c r="AX710" s="224" t="str">
        <f>IF(BR710=※編集不可※選択項目!$L$3,VLOOKUP('新規登録用（本体）'!U710,※編集不可※選択項目!$P$2:$S$13,4,TRUE),AY710)</f>
        <v/>
      </c>
      <c r="AY710" s="224" t="str">
        <f>IF(BR710=※編集不可※選択項目!$L$15,VLOOKUP('新規登録用（本体）'!U710,※編集不可※選択項目!$P$14:$S$25,4,TRUE),AZ710)</f>
        <v/>
      </c>
      <c r="AZ710" s="224" t="str">
        <f>IF(BR710=※編集不可※選択項目!$L$27,VLOOKUP('新規登録用（本体）'!U710,※編集不可※選択項目!$P$26:$S$41,4,TRUE),BA710)</f>
        <v/>
      </c>
      <c r="BA710" s="224" t="str">
        <f>IF(BR710=※編集不可※選択項目!$L$43,VLOOKUP('新規登録用（本体）'!U710,※編集不可※選択項目!$P$42:$S$46,4,TRUE),BB710)</f>
        <v/>
      </c>
      <c r="BB710" s="224" t="str">
        <f>IF(BR710=※編集不可※選択項目!$L$48,VLOOKUP('新規登録用（本体）'!U710,※編集不可※選択項目!$P$47:$S$51,4,TRUE),"")</f>
        <v/>
      </c>
      <c r="BC710" s="225">
        <f>IFERROR(VLOOKUP(Y710&amp;G710&amp;H710,※編集不可※選択項目!X:Y,2,FALSE),0)</f>
        <v>0</v>
      </c>
      <c r="BD710" s="225">
        <f t="shared" si="255"/>
        <v>0</v>
      </c>
      <c r="BE710" s="225"/>
      <c r="BF710" s="225"/>
      <c r="BG710" s="225"/>
      <c r="BH710" s="225" t="str">
        <f t="shared" si="262"/>
        <v/>
      </c>
      <c r="BI710" s="226">
        <f t="shared" si="263"/>
        <v>0</v>
      </c>
      <c r="BJ710" s="226">
        <f t="shared" si="264"/>
        <v>0</v>
      </c>
      <c r="BK710" s="262">
        <f t="shared" si="258"/>
        <v>0</v>
      </c>
      <c r="BL710" s="226">
        <f t="shared" si="247"/>
        <v>0</v>
      </c>
      <c r="BM710" s="226" t="str">
        <f t="shared" si="265"/>
        <v/>
      </c>
      <c r="BN710" s="227">
        <f t="shared" si="266"/>
        <v>0</v>
      </c>
      <c r="BO710" s="227">
        <f t="shared" si="248"/>
        <v>0</v>
      </c>
      <c r="BP710" s="208" t="str">
        <f t="shared" si="249"/>
        <v>＜従来枠＞0 ＜トップ性能枠＞0</v>
      </c>
      <c r="BQ710" s="208" t="str">
        <f>'新規登録用（本体）'!G710&amp;'新規登録用（本体）'!H710&amp;'新規登録用（本体）'!I710</f>
        <v/>
      </c>
      <c r="BR710" s="126" t="str">
        <f t="shared" si="267"/>
        <v/>
      </c>
      <c r="BS710" s="208" t="str">
        <f t="shared" si="268"/>
        <v/>
      </c>
      <c r="BT710" s="227">
        <f t="shared" si="256"/>
        <v>0</v>
      </c>
    </row>
    <row r="711" spans="1:72" s="208" customFormat="1" ht="25.35" customHeight="1" x14ac:dyDescent="0.2">
      <c r="A711" s="210">
        <f t="shared" si="250"/>
        <v>700</v>
      </c>
      <c r="B711" s="171" t="str">
        <f t="shared" si="246"/>
        <v/>
      </c>
      <c r="C711" s="44"/>
      <c r="D711" s="17" t="str">
        <f t="shared" si="251"/>
        <v/>
      </c>
      <c r="E711" s="17" t="str">
        <f t="shared" si="252"/>
        <v/>
      </c>
      <c r="F711" s="97"/>
      <c r="G711" s="16"/>
      <c r="H711" s="15"/>
      <c r="I711" s="17" t="str">
        <f>IF(OR(G711="",H711="",U711=""),"",IFERROR(VLOOKUP(G711&amp;H711&amp;U711,※編集不可※選択項目!$M$3:$R$51,5,FALSE),"該当なし"))</f>
        <v/>
      </c>
      <c r="J711" s="97"/>
      <c r="K711" s="15"/>
      <c r="L711" s="248"/>
      <c r="M711" s="15"/>
      <c r="N711" s="97"/>
      <c r="O711" s="97"/>
      <c r="P711" s="97"/>
      <c r="Q711" s="97"/>
      <c r="R711" s="97"/>
      <c r="S711" s="18" t="str">
        <f t="shared" si="259"/>
        <v/>
      </c>
      <c r="T711" s="15"/>
      <c r="U711" s="15"/>
      <c r="V711" s="15"/>
      <c r="W711" s="15"/>
      <c r="X711" s="15"/>
      <c r="Y711" s="15"/>
      <c r="Z711" s="16"/>
      <c r="AA711" s="16"/>
      <c r="AB711" s="101" t="str">
        <f>IF($C711&lt;&gt;"",※編集不可※選択項目!$J$2,"")</f>
        <v/>
      </c>
      <c r="AC711" s="23"/>
      <c r="AD711" s="97"/>
      <c r="AE711" s="99"/>
      <c r="AF711" s="201" t="str">
        <f t="shared" si="257"/>
        <v>-</v>
      </c>
      <c r="AG711" s="219"/>
      <c r="AH711" s="220"/>
      <c r="AI711" s="121" t="str">
        <f t="shared" si="253"/>
        <v/>
      </c>
      <c r="AJ711" s="221"/>
      <c r="AK711" s="222"/>
      <c r="AL711" s="223"/>
      <c r="AM711" s="224">
        <f>IFERROR(INDEX(※編集不可※選択項目!$R$3:$R$51,MATCH(BQ711,※編集不可※選択項目!$T$3:$T$51,0)),0)</f>
        <v>0</v>
      </c>
      <c r="AN711" s="224" t="str">
        <f t="shared" si="260"/>
        <v/>
      </c>
      <c r="AO711" s="224" t="str">
        <f>IF(BR711=※編集不可※選択項目!$L$3,VLOOKUP('新規登録用（本体）'!U711,※編集不可※選択項目!$P$2:$R$13,3,TRUE),AP711)</f>
        <v/>
      </c>
      <c r="AP711" s="224" t="str">
        <f>IF(BR711=※編集不可※選択項目!$L$15,VLOOKUP('新規登録用（本体）'!U711,※編集不可※選択項目!$P$14:$R$25,3,TRUE),AQ711)</f>
        <v/>
      </c>
      <c r="AQ711" s="224" t="str">
        <f>IF(BR711=※編集不可※選択項目!$L$27,VLOOKUP('新規登録用（本体）'!U711,※編集不可※選択項目!$P$26:$R$41,3,TRUE),AR711)</f>
        <v/>
      </c>
      <c r="AR711" s="224" t="str">
        <f>IF(BR711=※編集不可※選択項目!$L$43,VLOOKUP('新規登録用（本体）'!U711,※編集不可※選択項目!$P$42:$R$46,3,TRUE),AS711)</f>
        <v/>
      </c>
      <c r="AS711" s="224" t="str">
        <f>IF(BR711=※編集不可※選択項目!$L$48,VLOOKUP('新規登録用（本体）'!U711,※編集不可※選択項目!$P$47:$R$51,3,TRUE),"")</f>
        <v/>
      </c>
      <c r="AT711" s="225">
        <f>IFERROR(VLOOKUP(Y711&amp;G711&amp;H711,※編集不可※選択項目!X:Y,2,FALSE),0)</f>
        <v>0</v>
      </c>
      <c r="AU711" s="224">
        <f t="shared" si="254"/>
        <v>0</v>
      </c>
      <c r="AV711" s="224">
        <f>IFERROR(INDEX(※編集不可※選択項目!$S$3:$S$51,MATCH(BQ711,※編集不可※選択項目!$T$3:$T$51,0)),0)</f>
        <v>0</v>
      </c>
      <c r="AW711" s="224" t="str">
        <f t="shared" si="261"/>
        <v/>
      </c>
      <c r="AX711" s="224" t="str">
        <f>IF(BR711=※編集不可※選択項目!$L$3,VLOOKUP('新規登録用（本体）'!U711,※編集不可※選択項目!$P$2:$S$13,4,TRUE),AY711)</f>
        <v/>
      </c>
      <c r="AY711" s="224" t="str">
        <f>IF(BR711=※編集不可※選択項目!$L$15,VLOOKUP('新規登録用（本体）'!U711,※編集不可※選択項目!$P$14:$S$25,4,TRUE),AZ711)</f>
        <v/>
      </c>
      <c r="AZ711" s="224" t="str">
        <f>IF(BR711=※編集不可※選択項目!$L$27,VLOOKUP('新規登録用（本体）'!U711,※編集不可※選択項目!$P$26:$S$41,4,TRUE),BA711)</f>
        <v/>
      </c>
      <c r="BA711" s="224" t="str">
        <f>IF(BR711=※編集不可※選択項目!$L$43,VLOOKUP('新規登録用（本体）'!U711,※編集不可※選択項目!$P$42:$S$46,4,TRUE),BB711)</f>
        <v/>
      </c>
      <c r="BB711" s="224" t="str">
        <f>IF(BR711=※編集不可※選択項目!$L$48,VLOOKUP('新規登録用（本体）'!U711,※編集不可※選択項目!$P$47:$S$51,4,TRUE),"")</f>
        <v/>
      </c>
      <c r="BC711" s="225">
        <f>IFERROR(VLOOKUP(Y711&amp;G711&amp;H711,※編集不可※選択項目!X:Y,2,FALSE),0)</f>
        <v>0</v>
      </c>
      <c r="BD711" s="225">
        <f t="shared" si="255"/>
        <v>0</v>
      </c>
      <c r="BE711" s="225"/>
      <c r="BF711" s="225"/>
      <c r="BG711" s="225"/>
      <c r="BH711" s="225" t="str">
        <f t="shared" si="262"/>
        <v/>
      </c>
      <c r="BI711" s="226">
        <f t="shared" si="263"/>
        <v>0</v>
      </c>
      <c r="BJ711" s="226">
        <f t="shared" si="264"/>
        <v>0</v>
      </c>
      <c r="BK711" s="262">
        <f t="shared" si="258"/>
        <v>0</v>
      </c>
      <c r="BL711" s="226">
        <f t="shared" si="247"/>
        <v>0</v>
      </c>
      <c r="BM711" s="226" t="str">
        <f t="shared" si="265"/>
        <v/>
      </c>
      <c r="BN711" s="227">
        <f t="shared" si="266"/>
        <v>0</v>
      </c>
      <c r="BO711" s="227">
        <f t="shared" si="248"/>
        <v>0</v>
      </c>
      <c r="BP711" s="208" t="str">
        <f t="shared" si="249"/>
        <v>＜従来枠＞0 ＜トップ性能枠＞0</v>
      </c>
      <c r="BQ711" s="208" t="str">
        <f>'新規登録用（本体）'!G711&amp;'新規登録用（本体）'!H711&amp;'新規登録用（本体）'!I711</f>
        <v/>
      </c>
      <c r="BR711" s="126" t="str">
        <f t="shared" si="267"/>
        <v/>
      </c>
      <c r="BS711" s="208" t="str">
        <f t="shared" si="268"/>
        <v/>
      </c>
      <c r="BT711" s="227">
        <f t="shared" si="256"/>
        <v>0</v>
      </c>
    </row>
    <row r="712" spans="1:72" s="208" customFormat="1" ht="25.35" customHeight="1" x14ac:dyDescent="0.2">
      <c r="A712" s="210">
        <f t="shared" si="250"/>
        <v>701</v>
      </c>
      <c r="B712" s="171" t="str">
        <f t="shared" si="246"/>
        <v/>
      </c>
      <c r="C712" s="44"/>
      <c r="D712" s="17" t="str">
        <f t="shared" si="251"/>
        <v/>
      </c>
      <c r="E712" s="17" t="str">
        <f t="shared" si="252"/>
        <v/>
      </c>
      <c r="F712" s="97"/>
      <c r="G712" s="16"/>
      <c r="H712" s="15"/>
      <c r="I712" s="17" t="str">
        <f>IF(OR(G712="",H712="",U712=""),"",IFERROR(VLOOKUP(G712&amp;H712&amp;U712,※編集不可※選択項目!$M$3:$R$51,5,FALSE),"該当なし"))</f>
        <v/>
      </c>
      <c r="J712" s="97"/>
      <c r="K712" s="15"/>
      <c r="L712" s="248"/>
      <c r="M712" s="15"/>
      <c r="N712" s="97"/>
      <c r="O712" s="97"/>
      <c r="P712" s="97"/>
      <c r="Q712" s="97"/>
      <c r="R712" s="97"/>
      <c r="S712" s="18" t="str">
        <f t="shared" si="259"/>
        <v/>
      </c>
      <c r="T712" s="15"/>
      <c r="U712" s="15"/>
      <c r="V712" s="15"/>
      <c r="W712" s="15"/>
      <c r="X712" s="15"/>
      <c r="Y712" s="15"/>
      <c r="Z712" s="16"/>
      <c r="AA712" s="16"/>
      <c r="AB712" s="101" t="str">
        <f>IF($C712&lt;&gt;"",※編集不可※選択項目!$J$2,"")</f>
        <v/>
      </c>
      <c r="AC712" s="23"/>
      <c r="AD712" s="97"/>
      <c r="AE712" s="99"/>
      <c r="AF712" s="201" t="str">
        <f t="shared" si="257"/>
        <v>-</v>
      </c>
      <c r="AG712" s="219"/>
      <c r="AH712" s="220"/>
      <c r="AI712" s="121" t="str">
        <f t="shared" si="253"/>
        <v/>
      </c>
      <c r="AJ712" s="221"/>
      <c r="AK712" s="222"/>
      <c r="AL712" s="223"/>
      <c r="AM712" s="224">
        <f>IFERROR(INDEX(※編集不可※選択項目!$R$3:$R$51,MATCH(BQ712,※編集不可※選択項目!$T$3:$T$51,0)),0)</f>
        <v>0</v>
      </c>
      <c r="AN712" s="224" t="str">
        <f t="shared" si="260"/>
        <v/>
      </c>
      <c r="AO712" s="224" t="str">
        <f>IF(BR712=※編集不可※選択項目!$L$3,VLOOKUP('新規登録用（本体）'!U712,※編集不可※選択項目!$P$2:$R$13,3,TRUE),AP712)</f>
        <v/>
      </c>
      <c r="AP712" s="224" t="str">
        <f>IF(BR712=※編集不可※選択項目!$L$15,VLOOKUP('新規登録用（本体）'!U712,※編集不可※選択項目!$P$14:$R$25,3,TRUE),AQ712)</f>
        <v/>
      </c>
      <c r="AQ712" s="224" t="str">
        <f>IF(BR712=※編集不可※選択項目!$L$27,VLOOKUP('新規登録用（本体）'!U712,※編集不可※選択項目!$P$26:$R$41,3,TRUE),AR712)</f>
        <v/>
      </c>
      <c r="AR712" s="224" t="str">
        <f>IF(BR712=※編集不可※選択項目!$L$43,VLOOKUP('新規登録用（本体）'!U712,※編集不可※選択項目!$P$42:$R$46,3,TRUE),AS712)</f>
        <v/>
      </c>
      <c r="AS712" s="224" t="str">
        <f>IF(BR712=※編集不可※選択項目!$L$48,VLOOKUP('新規登録用（本体）'!U712,※編集不可※選択項目!$P$47:$R$51,3,TRUE),"")</f>
        <v/>
      </c>
      <c r="AT712" s="225">
        <f>IFERROR(VLOOKUP(Y712&amp;G712&amp;H712,※編集不可※選択項目!X:Y,2,FALSE),0)</f>
        <v>0</v>
      </c>
      <c r="AU712" s="224">
        <f t="shared" si="254"/>
        <v>0</v>
      </c>
      <c r="AV712" s="224">
        <f>IFERROR(INDEX(※編集不可※選択項目!$S$3:$S$51,MATCH(BQ712,※編集不可※選択項目!$T$3:$T$51,0)),0)</f>
        <v>0</v>
      </c>
      <c r="AW712" s="224" t="str">
        <f t="shared" si="261"/>
        <v/>
      </c>
      <c r="AX712" s="224" t="str">
        <f>IF(BR712=※編集不可※選択項目!$L$3,VLOOKUP('新規登録用（本体）'!U712,※編集不可※選択項目!$P$2:$S$13,4,TRUE),AY712)</f>
        <v/>
      </c>
      <c r="AY712" s="224" t="str">
        <f>IF(BR712=※編集不可※選択項目!$L$15,VLOOKUP('新規登録用（本体）'!U712,※編集不可※選択項目!$P$14:$S$25,4,TRUE),AZ712)</f>
        <v/>
      </c>
      <c r="AZ712" s="224" t="str">
        <f>IF(BR712=※編集不可※選択項目!$L$27,VLOOKUP('新規登録用（本体）'!U712,※編集不可※選択項目!$P$26:$S$41,4,TRUE),BA712)</f>
        <v/>
      </c>
      <c r="BA712" s="224" t="str">
        <f>IF(BR712=※編集不可※選択項目!$L$43,VLOOKUP('新規登録用（本体）'!U712,※編集不可※選択項目!$P$42:$S$46,4,TRUE),BB712)</f>
        <v/>
      </c>
      <c r="BB712" s="224" t="str">
        <f>IF(BR712=※編集不可※選択項目!$L$48,VLOOKUP('新規登録用（本体）'!U712,※編集不可※選択項目!$P$47:$S$51,4,TRUE),"")</f>
        <v/>
      </c>
      <c r="BC712" s="225">
        <f>IFERROR(VLOOKUP(Y712&amp;G712&amp;H712,※編集不可※選択項目!X:Y,2,FALSE),0)</f>
        <v>0</v>
      </c>
      <c r="BD712" s="225">
        <f t="shared" si="255"/>
        <v>0</v>
      </c>
      <c r="BE712" s="225"/>
      <c r="BF712" s="225"/>
      <c r="BG712" s="225"/>
      <c r="BH712" s="225" t="str">
        <f t="shared" si="262"/>
        <v/>
      </c>
      <c r="BI712" s="226">
        <f t="shared" si="263"/>
        <v>0</v>
      </c>
      <c r="BJ712" s="226">
        <f t="shared" si="264"/>
        <v>0</v>
      </c>
      <c r="BK712" s="262">
        <f t="shared" si="258"/>
        <v>0</v>
      </c>
      <c r="BL712" s="226">
        <f t="shared" si="247"/>
        <v>0</v>
      </c>
      <c r="BM712" s="226" t="str">
        <f t="shared" si="265"/>
        <v/>
      </c>
      <c r="BN712" s="227">
        <f t="shared" si="266"/>
        <v>0</v>
      </c>
      <c r="BO712" s="227">
        <f t="shared" si="248"/>
        <v>0</v>
      </c>
      <c r="BP712" s="208" t="str">
        <f t="shared" si="249"/>
        <v>＜従来枠＞0 ＜トップ性能枠＞0</v>
      </c>
      <c r="BQ712" s="208" t="str">
        <f>'新規登録用（本体）'!G712&amp;'新規登録用（本体）'!H712&amp;'新規登録用（本体）'!I712</f>
        <v/>
      </c>
      <c r="BR712" s="126" t="str">
        <f t="shared" si="267"/>
        <v/>
      </c>
      <c r="BS712" s="208" t="str">
        <f t="shared" si="268"/>
        <v/>
      </c>
      <c r="BT712" s="227">
        <f t="shared" si="256"/>
        <v>0</v>
      </c>
    </row>
    <row r="713" spans="1:72" s="208" customFormat="1" ht="25.35" customHeight="1" x14ac:dyDescent="0.2">
      <c r="A713" s="210">
        <f t="shared" si="250"/>
        <v>702</v>
      </c>
      <c r="B713" s="171" t="str">
        <f t="shared" si="246"/>
        <v/>
      </c>
      <c r="C713" s="44"/>
      <c r="D713" s="17" t="str">
        <f t="shared" si="251"/>
        <v/>
      </c>
      <c r="E713" s="17" t="str">
        <f t="shared" si="252"/>
        <v/>
      </c>
      <c r="F713" s="97"/>
      <c r="G713" s="16"/>
      <c r="H713" s="15"/>
      <c r="I713" s="17" t="str">
        <f>IF(OR(G713="",H713="",U713=""),"",IFERROR(VLOOKUP(G713&amp;H713&amp;U713,※編集不可※選択項目!$M$3:$R$51,5,FALSE),"該当なし"))</f>
        <v/>
      </c>
      <c r="J713" s="97"/>
      <c r="K713" s="15"/>
      <c r="L713" s="248"/>
      <c r="M713" s="15"/>
      <c r="N713" s="97"/>
      <c r="O713" s="97"/>
      <c r="P713" s="97"/>
      <c r="Q713" s="97"/>
      <c r="R713" s="97"/>
      <c r="S713" s="18" t="str">
        <f t="shared" si="259"/>
        <v/>
      </c>
      <c r="T713" s="15"/>
      <c r="U713" s="15"/>
      <c r="V713" s="15"/>
      <c r="W713" s="15"/>
      <c r="X713" s="15"/>
      <c r="Y713" s="15"/>
      <c r="Z713" s="16"/>
      <c r="AA713" s="16"/>
      <c r="AB713" s="101" t="str">
        <f>IF($C713&lt;&gt;"",※編集不可※選択項目!$J$2,"")</f>
        <v/>
      </c>
      <c r="AC713" s="23"/>
      <c r="AD713" s="97"/>
      <c r="AE713" s="99"/>
      <c r="AF713" s="201" t="str">
        <f t="shared" si="257"/>
        <v>-</v>
      </c>
      <c r="AG713" s="219"/>
      <c r="AH713" s="220"/>
      <c r="AI713" s="121" t="str">
        <f t="shared" si="253"/>
        <v/>
      </c>
      <c r="AJ713" s="221"/>
      <c r="AK713" s="222"/>
      <c r="AL713" s="223"/>
      <c r="AM713" s="224">
        <f>IFERROR(INDEX(※編集不可※選択項目!$R$3:$R$51,MATCH(BQ713,※編集不可※選択項目!$T$3:$T$51,0)),0)</f>
        <v>0</v>
      </c>
      <c r="AN713" s="224" t="str">
        <f t="shared" si="260"/>
        <v/>
      </c>
      <c r="AO713" s="224" t="str">
        <f>IF(BR713=※編集不可※選択項目!$L$3,VLOOKUP('新規登録用（本体）'!U713,※編集不可※選択項目!$P$2:$R$13,3,TRUE),AP713)</f>
        <v/>
      </c>
      <c r="AP713" s="224" t="str">
        <f>IF(BR713=※編集不可※選択項目!$L$15,VLOOKUP('新規登録用（本体）'!U713,※編集不可※選択項目!$P$14:$R$25,3,TRUE),AQ713)</f>
        <v/>
      </c>
      <c r="AQ713" s="224" t="str">
        <f>IF(BR713=※編集不可※選択項目!$L$27,VLOOKUP('新規登録用（本体）'!U713,※編集不可※選択項目!$P$26:$R$41,3,TRUE),AR713)</f>
        <v/>
      </c>
      <c r="AR713" s="224" t="str">
        <f>IF(BR713=※編集不可※選択項目!$L$43,VLOOKUP('新規登録用（本体）'!U713,※編集不可※選択項目!$P$42:$R$46,3,TRUE),AS713)</f>
        <v/>
      </c>
      <c r="AS713" s="224" t="str">
        <f>IF(BR713=※編集不可※選択項目!$L$48,VLOOKUP('新規登録用（本体）'!U713,※編集不可※選択項目!$P$47:$R$51,3,TRUE),"")</f>
        <v/>
      </c>
      <c r="AT713" s="225">
        <f>IFERROR(VLOOKUP(Y713&amp;G713&amp;H713,※編集不可※選択項目!X:Y,2,FALSE),0)</f>
        <v>0</v>
      </c>
      <c r="AU713" s="224">
        <f t="shared" si="254"/>
        <v>0</v>
      </c>
      <c r="AV713" s="224">
        <f>IFERROR(INDEX(※編集不可※選択項目!$S$3:$S$51,MATCH(BQ713,※編集不可※選択項目!$T$3:$T$51,0)),0)</f>
        <v>0</v>
      </c>
      <c r="AW713" s="224" t="str">
        <f t="shared" si="261"/>
        <v/>
      </c>
      <c r="AX713" s="224" t="str">
        <f>IF(BR713=※編集不可※選択項目!$L$3,VLOOKUP('新規登録用（本体）'!U713,※編集不可※選択項目!$P$2:$S$13,4,TRUE),AY713)</f>
        <v/>
      </c>
      <c r="AY713" s="224" t="str">
        <f>IF(BR713=※編集不可※選択項目!$L$15,VLOOKUP('新規登録用（本体）'!U713,※編集不可※選択項目!$P$14:$S$25,4,TRUE),AZ713)</f>
        <v/>
      </c>
      <c r="AZ713" s="224" t="str">
        <f>IF(BR713=※編集不可※選択項目!$L$27,VLOOKUP('新規登録用（本体）'!U713,※編集不可※選択項目!$P$26:$S$41,4,TRUE),BA713)</f>
        <v/>
      </c>
      <c r="BA713" s="224" t="str">
        <f>IF(BR713=※編集不可※選択項目!$L$43,VLOOKUP('新規登録用（本体）'!U713,※編集不可※選択項目!$P$42:$S$46,4,TRUE),BB713)</f>
        <v/>
      </c>
      <c r="BB713" s="224" t="str">
        <f>IF(BR713=※編集不可※選択項目!$L$48,VLOOKUP('新規登録用（本体）'!U713,※編集不可※選択項目!$P$47:$S$51,4,TRUE),"")</f>
        <v/>
      </c>
      <c r="BC713" s="225">
        <f>IFERROR(VLOOKUP(Y713&amp;G713&amp;H713,※編集不可※選択項目!X:Y,2,FALSE),0)</f>
        <v>0</v>
      </c>
      <c r="BD713" s="225">
        <f t="shared" si="255"/>
        <v>0</v>
      </c>
      <c r="BE713" s="225"/>
      <c r="BF713" s="225"/>
      <c r="BG713" s="225"/>
      <c r="BH713" s="225" t="str">
        <f t="shared" si="262"/>
        <v/>
      </c>
      <c r="BI713" s="226">
        <f t="shared" si="263"/>
        <v>0</v>
      </c>
      <c r="BJ713" s="226">
        <f t="shared" si="264"/>
        <v>0</v>
      </c>
      <c r="BK713" s="262">
        <f t="shared" si="258"/>
        <v>0</v>
      </c>
      <c r="BL713" s="226">
        <f t="shared" si="247"/>
        <v>0</v>
      </c>
      <c r="BM713" s="226" t="str">
        <f t="shared" si="265"/>
        <v/>
      </c>
      <c r="BN713" s="227">
        <f t="shared" si="266"/>
        <v>0</v>
      </c>
      <c r="BO713" s="227">
        <f t="shared" si="248"/>
        <v>0</v>
      </c>
      <c r="BP713" s="208" t="str">
        <f t="shared" si="249"/>
        <v>＜従来枠＞0 ＜トップ性能枠＞0</v>
      </c>
      <c r="BQ713" s="208" t="str">
        <f>'新規登録用（本体）'!G713&amp;'新規登録用（本体）'!H713&amp;'新規登録用（本体）'!I713</f>
        <v/>
      </c>
      <c r="BR713" s="126" t="str">
        <f t="shared" si="267"/>
        <v/>
      </c>
      <c r="BS713" s="208" t="str">
        <f t="shared" si="268"/>
        <v/>
      </c>
      <c r="BT713" s="227">
        <f t="shared" si="256"/>
        <v>0</v>
      </c>
    </row>
    <row r="714" spans="1:72" s="208" customFormat="1" ht="25.35" customHeight="1" x14ac:dyDescent="0.2">
      <c r="A714" s="210">
        <f t="shared" si="250"/>
        <v>703</v>
      </c>
      <c r="B714" s="171" t="str">
        <f t="shared" si="246"/>
        <v/>
      </c>
      <c r="C714" s="44"/>
      <c r="D714" s="17" t="str">
        <f t="shared" si="251"/>
        <v/>
      </c>
      <c r="E714" s="17" t="str">
        <f t="shared" si="252"/>
        <v/>
      </c>
      <c r="F714" s="97"/>
      <c r="G714" s="16"/>
      <c r="H714" s="15"/>
      <c r="I714" s="17" t="str">
        <f>IF(OR(G714="",H714="",U714=""),"",IFERROR(VLOOKUP(G714&amp;H714&amp;U714,※編集不可※選択項目!$M$3:$R$51,5,FALSE),"該当なし"))</f>
        <v/>
      </c>
      <c r="J714" s="97"/>
      <c r="K714" s="15"/>
      <c r="L714" s="248"/>
      <c r="M714" s="15"/>
      <c r="N714" s="97"/>
      <c r="O714" s="97"/>
      <c r="P714" s="97"/>
      <c r="Q714" s="97"/>
      <c r="R714" s="97"/>
      <c r="S714" s="18" t="str">
        <f t="shared" si="259"/>
        <v/>
      </c>
      <c r="T714" s="15"/>
      <c r="U714" s="15"/>
      <c r="V714" s="15"/>
      <c r="W714" s="15"/>
      <c r="X714" s="15"/>
      <c r="Y714" s="15"/>
      <c r="Z714" s="16"/>
      <c r="AA714" s="16"/>
      <c r="AB714" s="101" t="str">
        <f>IF($C714&lt;&gt;"",※編集不可※選択項目!$J$2,"")</f>
        <v/>
      </c>
      <c r="AC714" s="23"/>
      <c r="AD714" s="97"/>
      <c r="AE714" s="99"/>
      <c r="AF714" s="201" t="str">
        <f t="shared" si="257"/>
        <v>-</v>
      </c>
      <c r="AG714" s="219"/>
      <c r="AH714" s="220"/>
      <c r="AI714" s="121" t="str">
        <f t="shared" si="253"/>
        <v/>
      </c>
      <c r="AJ714" s="221"/>
      <c r="AK714" s="222"/>
      <c r="AL714" s="223"/>
      <c r="AM714" s="224">
        <f>IFERROR(INDEX(※編集不可※選択項目!$R$3:$R$51,MATCH(BQ714,※編集不可※選択項目!$T$3:$T$51,0)),0)</f>
        <v>0</v>
      </c>
      <c r="AN714" s="224" t="str">
        <f t="shared" si="260"/>
        <v/>
      </c>
      <c r="AO714" s="224" t="str">
        <f>IF(BR714=※編集不可※選択項目!$L$3,VLOOKUP('新規登録用（本体）'!U714,※編集不可※選択項目!$P$2:$R$13,3,TRUE),AP714)</f>
        <v/>
      </c>
      <c r="AP714" s="224" t="str">
        <f>IF(BR714=※編集不可※選択項目!$L$15,VLOOKUP('新規登録用（本体）'!U714,※編集不可※選択項目!$P$14:$R$25,3,TRUE),AQ714)</f>
        <v/>
      </c>
      <c r="AQ714" s="224" t="str">
        <f>IF(BR714=※編集不可※選択項目!$L$27,VLOOKUP('新規登録用（本体）'!U714,※編集不可※選択項目!$P$26:$R$41,3,TRUE),AR714)</f>
        <v/>
      </c>
      <c r="AR714" s="224" t="str">
        <f>IF(BR714=※編集不可※選択項目!$L$43,VLOOKUP('新規登録用（本体）'!U714,※編集不可※選択項目!$P$42:$R$46,3,TRUE),AS714)</f>
        <v/>
      </c>
      <c r="AS714" s="224" t="str">
        <f>IF(BR714=※編集不可※選択項目!$L$48,VLOOKUP('新規登録用（本体）'!U714,※編集不可※選択項目!$P$47:$R$51,3,TRUE),"")</f>
        <v/>
      </c>
      <c r="AT714" s="225">
        <f>IFERROR(VLOOKUP(Y714&amp;G714&amp;H714,※編集不可※選択項目!X:Y,2,FALSE),0)</f>
        <v>0</v>
      </c>
      <c r="AU714" s="224">
        <f t="shared" si="254"/>
        <v>0</v>
      </c>
      <c r="AV714" s="224">
        <f>IFERROR(INDEX(※編集不可※選択項目!$S$3:$S$51,MATCH(BQ714,※編集不可※選択項目!$T$3:$T$51,0)),0)</f>
        <v>0</v>
      </c>
      <c r="AW714" s="224" t="str">
        <f t="shared" si="261"/>
        <v/>
      </c>
      <c r="AX714" s="224" t="str">
        <f>IF(BR714=※編集不可※選択項目!$L$3,VLOOKUP('新規登録用（本体）'!U714,※編集不可※選択項目!$P$2:$S$13,4,TRUE),AY714)</f>
        <v/>
      </c>
      <c r="AY714" s="224" t="str">
        <f>IF(BR714=※編集不可※選択項目!$L$15,VLOOKUP('新規登録用（本体）'!U714,※編集不可※選択項目!$P$14:$S$25,4,TRUE),AZ714)</f>
        <v/>
      </c>
      <c r="AZ714" s="224" t="str">
        <f>IF(BR714=※編集不可※選択項目!$L$27,VLOOKUP('新規登録用（本体）'!U714,※編集不可※選択項目!$P$26:$S$41,4,TRUE),BA714)</f>
        <v/>
      </c>
      <c r="BA714" s="224" t="str">
        <f>IF(BR714=※編集不可※選択項目!$L$43,VLOOKUP('新規登録用（本体）'!U714,※編集不可※選択項目!$P$42:$S$46,4,TRUE),BB714)</f>
        <v/>
      </c>
      <c r="BB714" s="224" t="str">
        <f>IF(BR714=※編集不可※選択項目!$L$48,VLOOKUP('新規登録用（本体）'!U714,※編集不可※選択項目!$P$47:$S$51,4,TRUE),"")</f>
        <v/>
      </c>
      <c r="BC714" s="225">
        <f>IFERROR(VLOOKUP(Y714&amp;G714&amp;H714,※編集不可※選択項目!X:Y,2,FALSE),0)</f>
        <v>0</v>
      </c>
      <c r="BD714" s="225">
        <f t="shared" si="255"/>
        <v>0</v>
      </c>
      <c r="BE714" s="225"/>
      <c r="BF714" s="225"/>
      <c r="BG714" s="225"/>
      <c r="BH714" s="225" t="str">
        <f t="shared" si="262"/>
        <v/>
      </c>
      <c r="BI714" s="226">
        <f t="shared" si="263"/>
        <v>0</v>
      </c>
      <c r="BJ714" s="226">
        <f t="shared" si="264"/>
        <v>0</v>
      </c>
      <c r="BK714" s="262">
        <f t="shared" si="258"/>
        <v>0</v>
      </c>
      <c r="BL714" s="226">
        <f t="shared" si="247"/>
        <v>0</v>
      </c>
      <c r="BM714" s="226" t="str">
        <f t="shared" si="265"/>
        <v/>
      </c>
      <c r="BN714" s="227">
        <f t="shared" si="266"/>
        <v>0</v>
      </c>
      <c r="BO714" s="227">
        <f t="shared" si="248"/>
        <v>0</v>
      </c>
      <c r="BP714" s="208" t="str">
        <f t="shared" si="249"/>
        <v>＜従来枠＞0 ＜トップ性能枠＞0</v>
      </c>
      <c r="BQ714" s="208" t="str">
        <f>'新規登録用（本体）'!G714&amp;'新規登録用（本体）'!H714&amp;'新規登録用（本体）'!I714</f>
        <v/>
      </c>
      <c r="BR714" s="126" t="str">
        <f t="shared" si="267"/>
        <v/>
      </c>
      <c r="BS714" s="208" t="str">
        <f t="shared" si="268"/>
        <v/>
      </c>
      <c r="BT714" s="227">
        <f t="shared" si="256"/>
        <v>0</v>
      </c>
    </row>
    <row r="715" spans="1:72" s="208" customFormat="1" ht="25.35" customHeight="1" x14ac:dyDescent="0.2">
      <c r="A715" s="210">
        <f t="shared" si="250"/>
        <v>704</v>
      </c>
      <c r="B715" s="171" t="str">
        <f t="shared" ref="B715:B778" si="269">IF($C715="","","高効率空調")</f>
        <v/>
      </c>
      <c r="C715" s="44"/>
      <c r="D715" s="17" t="str">
        <f t="shared" si="251"/>
        <v/>
      </c>
      <c r="E715" s="17" t="str">
        <f t="shared" si="252"/>
        <v/>
      </c>
      <c r="F715" s="97"/>
      <c r="G715" s="16"/>
      <c r="H715" s="15"/>
      <c r="I715" s="17" t="str">
        <f>IF(OR(G715="",H715="",U715=""),"",IFERROR(VLOOKUP(G715&amp;H715&amp;U715,※編集不可※選択項目!$M$3:$R$51,5,FALSE),"該当なし"))</f>
        <v/>
      </c>
      <c r="J715" s="97"/>
      <c r="K715" s="15"/>
      <c r="L715" s="248"/>
      <c r="M715" s="15"/>
      <c r="N715" s="97"/>
      <c r="O715" s="97"/>
      <c r="P715" s="97"/>
      <c r="Q715" s="97"/>
      <c r="R715" s="97"/>
      <c r="S715" s="18" t="str">
        <f t="shared" si="259"/>
        <v/>
      </c>
      <c r="T715" s="15"/>
      <c r="U715" s="15"/>
      <c r="V715" s="15"/>
      <c r="W715" s="15"/>
      <c r="X715" s="15"/>
      <c r="Y715" s="15"/>
      <c r="Z715" s="16"/>
      <c r="AA715" s="16"/>
      <c r="AB715" s="101" t="str">
        <f>IF($C715&lt;&gt;"",※編集不可※選択項目!$J$2,"")</f>
        <v/>
      </c>
      <c r="AC715" s="23"/>
      <c r="AD715" s="97"/>
      <c r="AE715" s="99"/>
      <c r="AF715" s="201" t="str">
        <f t="shared" si="257"/>
        <v>-</v>
      </c>
      <c r="AG715" s="219"/>
      <c r="AH715" s="220"/>
      <c r="AI715" s="121" t="str">
        <f t="shared" si="253"/>
        <v/>
      </c>
      <c r="AJ715" s="221"/>
      <c r="AK715" s="222"/>
      <c r="AL715" s="223"/>
      <c r="AM715" s="224">
        <f>IFERROR(INDEX(※編集不可※選択項目!$R$3:$R$51,MATCH(BQ715,※編集不可※選択項目!$T$3:$T$51,0)),0)</f>
        <v>0</v>
      </c>
      <c r="AN715" s="224" t="str">
        <f t="shared" si="260"/>
        <v/>
      </c>
      <c r="AO715" s="224" t="str">
        <f>IF(BR715=※編集不可※選択項目!$L$3,VLOOKUP('新規登録用（本体）'!U715,※編集不可※選択項目!$P$2:$R$13,3,TRUE),AP715)</f>
        <v/>
      </c>
      <c r="AP715" s="224" t="str">
        <f>IF(BR715=※編集不可※選択項目!$L$15,VLOOKUP('新規登録用（本体）'!U715,※編集不可※選択項目!$P$14:$R$25,3,TRUE),AQ715)</f>
        <v/>
      </c>
      <c r="AQ715" s="224" t="str">
        <f>IF(BR715=※編集不可※選択項目!$L$27,VLOOKUP('新規登録用（本体）'!U715,※編集不可※選択項目!$P$26:$R$41,3,TRUE),AR715)</f>
        <v/>
      </c>
      <c r="AR715" s="224" t="str">
        <f>IF(BR715=※編集不可※選択項目!$L$43,VLOOKUP('新規登録用（本体）'!U715,※編集不可※選択項目!$P$42:$R$46,3,TRUE),AS715)</f>
        <v/>
      </c>
      <c r="AS715" s="224" t="str">
        <f>IF(BR715=※編集不可※選択項目!$L$48,VLOOKUP('新規登録用（本体）'!U715,※編集不可※選択項目!$P$47:$R$51,3,TRUE),"")</f>
        <v/>
      </c>
      <c r="AT715" s="225">
        <f>IFERROR(VLOOKUP(Y715&amp;G715&amp;H715,※編集不可※選択項目!X:Y,2,FALSE),0)</f>
        <v>0</v>
      </c>
      <c r="AU715" s="224">
        <f t="shared" si="254"/>
        <v>0</v>
      </c>
      <c r="AV715" s="224">
        <f>IFERROR(INDEX(※編集不可※選択項目!$S$3:$S$51,MATCH(BQ715,※編集不可※選択項目!$T$3:$T$51,0)),0)</f>
        <v>0</v>
      </c>
      <c r="AW715" s="224" t="str">
        <f t="shared" si="261"/>
        <v/>
      </c>
      <c r="AX715" s="224" t="str">
        <f>IF(BR715=※編集不可※選択項目!$L$3,VLOOKUP('新規登録用（本体）'!U715,※編集不可※選択項目!$P$2:$S$13,4,TRUE),AY715)</f>
        <v/>
      </c>
      <c r="AY715" s="224" t="str">
        <f>IF(BR715=※編集不可※選択項目!$L$15,VLOOKUP('新規登録用（本体）'!U715,※編集不可※選択項目!$P$14:$S$25,4,TRUE),AZ715)</f>
        <v/>
      </c>
      <c r="AZ715" s="224" t="str">
        <f>IF(BR715=※編集不可※選択項目!$L$27,VLOOKUP('新規登録用（本体）'!U715,※編集不可※選択項目!$P$26:$S$41,4,TRUE),BA715)</f>
        <v/>
      </c>
      <c r="BA715" s="224" t="str">
        <f>IF(BR715=※編集不可※選択項目!$L$43,VLOOKUP('新規登録用（本体）'!U715,※編集不可※選択項目!$P$42:$S$46,4,TRUE),BB715)</f>
        <v/>
      </c>
      <c r="BB715" s="224" t="str">
        <f>IF(BR715=※編集不可※選択項目!$L$48,VLOOKUP('新規登録用（本体）'!U715,※編集不可※選択項目!$P$47:$S$51,4,TRUE),"")</f>
        <v/>
      </c>
      <c r="BC715" s="225">
        <f>IFERROR(VLOOKUP(Y715&amp;G715&amp;H715,※編集不可※選択項目!X:Y,2,FALSE),0)</f>
        <v>0</v>
      </c>
      <c r="BD715" s="225">
        <f t="shared" si="255"/>
        <v>0</v>
      </c>
      <c r="BE715" s="225"/>
      <c r="BF715" s="225"/>
      <c r="BG715" s="225"/>
      <c r="BH715" s="225" t="str">
        <f t="shared" si="262"/>
        <v/>
      </c>
      <c r="BI715" s="226">
        <f t="shared" si="263"/>
        <v>0</v>
      </c>
      <c r="BJ715" s="226">
        <f t="shared" si="264"/>
        <v>0</v>
      </c>
      <c r="BK715" s="262">
        <f t="shared" si="258"/>
        <v>0</v>
      </c>
      <c r="BL715" s="226">
        <f t="shared" si="247"/>
        <v>0</v>
      </c>
      <c r="BM715" s="226" t="str">
        <f t="shared" si="265"/>
        <v/>
      </c>
      <c r="BN715" s="227">
        <f t="shared" si="266"/>
        <v>0</v>
      </c>
      <c r="BO715" s="227">
        <f t="shared" si="248"/>
        <v>0</v>
      </c>
      <c r="BP715" s="208" t="str">
        <f t="shared" si="249"/>
        <v>＜従来枠＞0 ＜トップ性能枠＞0</v>
      </c>
      <c r="BQ715" s="208" t="str">
        <f>'新規登録用（本体）'!G715&amp;'新規登録用（本体）'!H715&amp;'新規登録用（本体）'!I715</f>
        <v/>
      </c>
      <c r="BR715" s="126" t="str">
        <f t="shared" si="267"/>
        <v/>
      </c>
      <c r="BS715" s="208" t="str">
        <f t="shared" si="268"/>
        <v/>
      </c>
      <c r="BT715" s="227">
        <f t="shared" si="256"/>
        <v>0</v>
      </c>
    </row>
    <row r="716" spans="1:72" s="208" customFormat="1" ht="25.35" customHeight="1" x14ac:dyDescent="0.2">
      <c r="A716" s="210">
        <f t="shared" si="250"/>
        <v>705</v>
      </c>
      <c r="B716" s="171" t="str">
        <f t="shared" si="269"/>
        <v/>
      </c>
      <c r="C716" s="44"/>
      <c r="D716" s="17" t="str">
        <f t="shared" si="251"/>
        <v/>
      </c>
      <c r="E716" s="17" t="str">
        <f t="shared" si="252"/>
        <v/>
      </c>
      <c r="F716" s="97"/>
      <c r="G716" s="16"/>
      <c r="H716" s="15"/>
      <c r="I716" s="17" t="str">
        <f>IF(OR(G716="",H716="",U716=""),"",IFERROR(VLOOKUP(G716&amp;H716&amp;U716,※編集不可※選択項目!$M$3:$R$51,5,FALSE),"該当なし"))</f>
        <v/>
      </c>
      <c r="J716" s="97"/>
      <c r="K716" s="15"/>
      <c r="L716" s="248"/>
      <c r="M716" s="15"/>
      <c r="N716" s="97"/>
      <c r="O716" s="97"/>
      <c r="P716" s="97"/>
      <c r="Q716" s="97"/>
      <c r="R716" s="97"/>
      <c r="S716" s="18" t="str">
        <f t="shared" si="259"/>
        <v/>
      </c>
      <c r="T716" s="15"/>
      <c r="U716" s="15"/>
      <c r="V716" s="15"/>
      <c r="W716" s="15"/>
      <c r="X716" s="15"/>
      <c r="Y716" s="15"/>
      <c r="Z716" s="16"/>
      <c r="AA716" s="16"/>
      <c r="AB716" s="101" t="str">
        <f>IF($C716&lt;&gt;"",※編集不可※選択項目!$J$2,"")</f>
        <v/>
      </c>
      <c r="AC716" s="23"/>
      <c r="AD716" s="97"/>
      <c r="AE716" s="99"/>
      <c r="AF716" s="201" t="str">
        <f t="shared" si="257"/>
        <v>-</v>
      </c>
      <c r="AG716" s="219"/>
      <c r="AH716" s="220"/>
      <c r="AI716" s="121" t="str">
        <f t="shared" si="253"/>
        <v/>
      </c>
      <c r="AJ716" s="221"/>
      <c r="AK716" s="222"/>
      <c r="AL716" s="223"/>
      <c r="AM716" s="224">
        <f>IFERROR(INDEX(※編集不可※選択項目!$R$3:$R$51,MATCH(BQ716,※編集不可※選択項目!$T$3:$T$51,0)),0)</f>
        <v>0</v>
      </c>
      <c r="AN716" s="224" t="str">
        <f t="shared" si="260"/>
        <v/>
      </c>
      <c r="AO716" s="224" t="str">
        <f>IF(BR716=※編集不可※選択項目!$L$3,VLOOKUP('新規登録用（本体）'!U716,※編集不可※選択項目!$P$2:$R$13,3,TRUE),AP716)</f>
        <v/>
      </c>
      <c r="AP716" s="224" t="str">
        <f>IF(BR716=※編集不可※選択項目!$L$15,VLOOKUP('新規登録用（本体）'!U716,※編集不可※選択項目!$P$14:$R$25,3,TRUE),AQ716)</f>
        <v/>
      </c>
      <c r="AQ716" s="224" t="str">
        <f>IF(BR716=※編集不可※選択項目!$L$27,VLOOKUP('新規登録用（本体）'!U716,※編集不可※選択項目!$P$26:$R$41,3,TRUE),AR716)</f>
        <v/>
      </c>
      <c r="AR716" s="224" t="str">
        <f>IF(BR716=※編集不可※選択項目!$L$43,VLOOKUP('新規登録用（本体）'!U716,※編集不可※選択項目!$P$42:$R$46,3,TRUE),AS716)</f>
        <v/>
      </c>
      <c r="AS716" s="224" t="str">
        <f>IF(BR716=※編集不可※選択項目!$L$48,VLOOKUP('新規登録用（本体）'!U716,※編集不可※選択項目!$P$47:$R$51,3,TRUE),"")</f>
        <v/>
      </c>
      <c r="AT716" s="225">
        <f>IFERROR(VLOOKUP(Y716&amp;G716&amp;H716,※編集不可※選択項目!X:Y,2,FALSE),0)</f>
        <v>0</v>
      </c>
      <c r="AU716" s="224">
        <f t="shared" si="254"/>
        <v>0</v>
      </c>
      <c r="AV716" s="224">
        <f>IFERROR(INDEX(※編集不可※選択項目!$S$3:$S$51,MATCH(BQ716,※編集不可※選択項目!$T$3:$T$51,0)),0)</f>
        <v>0</v>
      </c>
      <c r="AW716" s="224" t="str">
        <f t="shared" si="261"/>
        <v/>
      </c>
      <c r="AX716" s="224" t="str">
        <f>IF(BR716=※編集不可※選択項目!$L$3,VLOOKUP('新規登録用（本体）'!U716,※編集不可※選択項目!$P$2:$S$13,4,TRUE),AY716)</f>
        <v/>
      </c>
      <c r="AY716" s="224" t="str">
        <f>IF(BR716=※編集不可※選択項目!$L$15,VLOOKUP('新規登録用（本体）'!U716,※編集不可※選択項目!$P$14:$S$25,4,TRUE),AZ716)</f>
        <v/>
      </c>
      <c r="AZ716" s="224" t="str">
        <f>IF(BR716=※編集不可※選択項目!$L$27,VLOOKUP('新規登録用（本体）'!U716,※編集不可※選択項目!$P$26:$S$41,4,TRUE),BA716)</f>
        <v/>
      </c>
      <c r="BA716" s="224" t="str">
        <f>IF(BR716=※編集不可※選択項目!$L$43,VLOOKUP('新規登録用（本体）'!U716,※編集不可※選択項目!$P$42:$S$46,4,TRUE),BB716)</f>
        <v/>
      </c>
      <c r="BB716" s="224" t="str">
        <f>IF(BR716=※編集不可※選択項目!$L$48,VLOOKUP('新規登録用（本体）'!U716,※編集不可※選択項目!$P$47:$S$51,4,TRUE),"")</f>
        <v/>
      </c>
      <c r="BC716" s="225">
        <f>IFERROR(VLOOKUP(Y716&amp;G716&amp;H716,※編集不可※選択項目!X:Y,2,FALSE),0)</f>
        <v>0</v>
      </c>
      <c r="BD716" s="225">
        <f t="shared" si="255"/>
        <v>0</v>
      </c>
      <c r="BE716" s="225"/>
      <c r="BF716" s="225"/>
      <c r="BG716" s="225"/>
      <c r="BH716" s="225" t="str">
        <f t="shared" si="262"/>
        <v/>
      </c>
      <c r="BI716" s="226">
        <f t="shared" si="263"/>
        <v>0</v>
      </c>
      <c r="BJ716" s="226">
        <f t="shared" si="264"/>
        <v>0</v>
      </c>
      <c r="BK716" s="262">
        <f t="shared" si="258"/>
        <v>0</v>
      </c>
      <c r="BL716" s="226">
        <f t="shared" ref="BL716:BL779" si="270">IF(AND($J716&lt;&gt;"",COUNTIF($J716,"*■*")&gt;0,$AD716=""),1,0)</f>
        <v>0</v>
      </c>
      <c r="BM716" s="226" t="str">
        <f t="shared" si="265"/>
        <v/>
      </c>
      <c r="BN716" s="227">
        <f t="shared" si="266"/>
        <v>0</v>
      </c>
      <c r="BO716" s="227">
        <f t="shared" ref="BO716:BO779" si="271">IF(AND($T716&lt;&gt;"",$T716&lt;$AU716),1,0)</f>
        <v>0</v>
      </c>
      <c r="BP716" s="208" t="str">
        <f t="shared" ref="BP716:BP779" si="272">"＜従来枠＞"&amp;AU716&amp;" "&amp;"＜トップ性能枠＞"&amp;BD716</f>
        <v>＜従来枠＞0 ＜トップ性能枠＞0</v>
      </c>
      <c r="BQ716" s="208" t="str">
        <f>'新規登録用（本体）'!G716&amp;'新規登録用（本体）'!H716&amp;'新規登録用（本体）'!I716</f>
        <v/>
      </c>
      <c r="BR716" s="126" t="str">
        <f t="shared" si="267"/>
        <v/>
      </c>
      <c r="BS716" s="208" t="str">
        <f t="shared" si="268"/>
        <v/>
      </c>
      <c r="BT716" s="227">
        <f t="shared" si="256"/>
        <v>0</v>
      </c>
    </row>
    <row r="717" spans="1:72" s="208" customFormat="1" ht="25.35" customHeight="1" x14ac:dyDescent="0.2">
      <c r="A717" s="210">
        <f t="shared" ref="A717:A780" si="273">ROW()-11</f>
        <v>706</v>
      </c>
      <c r="B717" s="171" t="str">
        <f t="shared" si="269"/>
        <v/>
      </c>
      <c r="C717" s="44"/>
      <c r="D717" s="17" t="str">
        <f t="shared" ref="D717:D780" si="274">IF($C$2="","",IF($B717&lt;&gt;"",$C$2,""))</f>
        <v/>
      </c>
      <c r="E717" s="17" t="str">
        <f t="shared" ref="E717:E780" si="275">IF($F$2="","",IF($B717&lt;&gt;"",$F$2,""))</f>
        <v/>
      </c>
      <c r="F717" s="97"/>
      <c r="G717" s="16"/>
      <c r="H717" s="15"/>
      <c r="I717" s="17" t="str">
        <f>IF(OR(G717="",H717="",U717=""),"",IFERROR(VLOOKUP(G717&amp;H717&amp;U717,※編集不可※選択項目!$M$3:$R$51,5,FALSE),"該当なし"))</f>
        <v/>
      </c>
      <c r="J717" s="97"/>
      <c r="K717" s="15"/>
      <c r="L717" s="248"/>
      <c r="M717" s="15"/>
      <c r="N717" s="97"/>
      <c r="O717" s="97"/>
      <c r="P717" s="97"/>
      <c r="Q717" s="97"/>
      <c r="R717" s="97"/>
      <c r="S717" s="18" t="str">
        <f t="shared" si="259"/>
        <v/>
      </c>
      <c r="T717" s="15"/>
      <c r="U717" s="15"/>
      <c r="V717" s="15"/>
      <c r="W717" s="15"/>
      <c r="X717" s="15"/>
      <c r="Y717" s="15"/>
      <c r="Z717" s="16"/>
      <c r="AA717" s="16"/>
      <c r="AB717" s="101" t="str">
        <f>IF($C717&lt;&gt;"",※編集不可※選択項目!$J$2,"")</f>
        <v/>
      </c>
      <c r="AC717" s="23"/>
      <c r="AD717" s="97"/>
      <c r="AE717" s="99"/>
      <c r="AF717" s="201" t="str">
        <f t="shared" si="257"/>
        <v>-</v>
      </c>
      <c r="AG717" s="219"/>
      <c r="AH717" s="220"/>
      <c r="AI717" s="121" t="str">
        <f t="shared" ref="AI717:AI780" si="276">IF($F$2="","",IF(AND($B717&lt;&gt;"",$C$3="あり"),1,""))</f>
        <v/>
      </c>
      <c r="AJ717" s="221"/>
      <c r="AK717" s="222"/>
      <c r="AL717" s="223"/>
      <c r="AM717" s="224">
        <f>IFERROR(INDEX(※編集不可※選択項目!$R$3:$R$51,MATCH(BQ717,※編集不可※選択項目!$T$3:$T$51,0)),0)</f>
        <v>0</v>
      </c>
      <c r="AN717" s="224" t="str">
        <f t="shared" si="260"/>
        <v/>
      </c>
      <c r="AO717" s="224" t="str">
        <f>IF(BR717=※編集不可※選択項目!$L$3,VLOOKUP('新規登録用（本体）'!U717,※編集不可※選択項目!$P$2:$R$13,3,TRUE),AP717)</f>
        <v/>
      </c>
      <c r="AP717" s="224" t="str">
        <f>IF(BR717=※編集不可※選択項目!$L$15,VLOOKUP('新規登録用（本体）'!U717,※編集不可※選択項目!$P$14:$R$25,3,TRUE),AQ717)</f>
        <v/>
      </c>
      <c r="AQ717" s="224" t="str">
        <f>IF(BR717=※編集不可※選択項目!$L$27,VLOOKUP('新規登録用（本体）'!U717,※編集不可※選択項目!$P$26:$R$41,3,TRUE),AR717)</f>
        <v/>
      </c>
      <c r="AR717" s="224" t="str">
        <f>IF(BR717=※編集不可※選択項目!$L$43,VLOOKUP('新規登録用（本体）'!U717,※編集不可※選択項目!$P$42:$R$46,3,TRUE),AS717)</f>
        <v/>
      </c>
      <c r="AS717" s="224" t="str">
        <f>IF(BR717=※編集不可※選択項目!$L$48,VLOOKUP('新規登録用（本体）'!U717,※編集不可※選択項目!$P$47:$R$51,3,TRUE),"")</f>
        <v/>
      </c>
      <c r="AT717" s="225">
        <f>IFERROR(VLOOKUP(Y717&amp;G717&amp;H717,※編集不可※選択項目!X:Y,2,FALSE),0)</f>
        <v>0</v>
      </c>
      <c r="AU717" s="224">
        <f t="shared" ref="AU717:AU780" si="277">IFERROR(IF(I717="該当なし",_xlfn.IFNA(ROUNDDOWN(AN717*AT717,1),""),_xlfn.IFNA(ROUNDDOWN(AM717*AT717,1),"")),"")</f>
        <v>0</v>
      </c>
      <c r="AV717" s="224">
        <f>IFERROR(INDEX(※編集不可※選択項目!$S$3:$S$51,MATCH(BQ717,※編集不可※選択項目!$T$3:$T$51,0)),0)</f>
        <v>0</v>
      </c>
      <c r="AW717" s="224" t="str">
        <f t="shared" si="261"/>
        <v/>
      </c>
      <c r="AX717" s="224" t="str">
        <f>IF(BR717=※編集不可※選択項目!$L$3,VLOOKUP('新規登録用（本体）'!U717,※編集不可※選択項目!$P$2:$S$13,4,TRUE),AY717)</f>
        <v/>
      </c>
      <c r="AY717" s="224" t="str">
        <f>IF(BR717=※編集不可※選択項目!$L$15,VLOOKUP('新規登録用（本体）'!U717,※編集不可※選択項目!$P$14:$S$25,4,TRUE),AZ717)</f>
        <v/>
      </c>
      <c r="AZ717" s="224" t="str">
        <f>IF(BR717=※編集不可※選択項目!$L$27,VLOOKUP('新規登録用（本体）'!U717,※編集不可※選択項目!$P$26:$S$41,4,TRUE),BA717)</f>
        <v/>
      </c>
      <c r="BA717" s="224" t="str">
        <f>IF(BR717=※編集不可※選択項目!$L$43,VLOOKUP('新規登録用（本体）'!U717,※編集不可※選択項目!$P$42:$S$46,4,TRUE),BB717)</f>
        <v/>
      </c>
      <c r="BB717" s="224" t="str">
        <f>IF(BR717=※編集不可※選択項目!$L$48,VLOOKUP('新規登録用（本体）'!U717,※編集不可※選択項目!$P$47:$S$51,4,TRUE),"")</f>
        <v/>
      </c>
      <c r="BC717" s="225">
        <f>IFERROR(VLOOKUP(Y717&amp;G717&amp;H717,※編集不可※選択項目!X:Y,2,FALSE),0)</f>
        <v>0</v>
      </c>
      <c r="BD717" s="225">
        <f t="shared" ref="BD717:BD780" si="278">IFERROR(IF(I717="該当なし",_xlfn.IFNA(ROUNDDOWN(AW717*BC717,1),""),_xlfn.IFNA(ROUNDDOWN(AV717*BC717,1),"")), "")</f>
        <v>0</v>
      </c>
      <c r="BE717" s="225"/>
      <c r="BF717" s="225"/>
      <c r="BG717" s="225"/>
      <c r="BH717" s="225" t="str">
        <f t="shared" si="262"/>
        <v/>
      </c>
      <c r="BI717" s="226">
        <f t="shared" si="263"/>
        <v>0</v>
      </c>
      <c r="BJ717" s="226">
        <f t="shared" si="264"/>
        <v>0</v>
      </c>
      <c r="BK717" s="262">
        <f t="shared" si="258"/>
        <v>0</v>
      </c>
      <c r="BL717" s="226">
        <f t="shared" si="270"/>
        <v>0</v>
      </c>
      <c r="BM717" s="226" t="str">
        <f t="shared" si="265"/>
        <v/>
      </c>
      <c r="BN717" s="227">
        <f t="shared" si="266"/>
        <v>0</v>
      </c>
      <c r="BO717" s="227">
        <f t="shared" si="271"/>
        <v>0</v>
      </c>
      <c r="BP717" s="208" t="str">
        <f t="shared" si="272"/>
        <v>＜従来枠＞0 ＜トップ性能枠＞0</v>
      </c>
      <c r="BQ717" s="208" t="str">
        <f>'新規登録用（本体）'!G717&amp;'新規登録用（本体）'!H717&amp;'新規登録用（本体）'!I717</f>
        <v/>
      </c>
      <c r="BR717" s="126" t="str">
        <f t="shared" si="267"/>
        <v/>
      </c>
      <c r="BS717" s="208" t="str">
        <f t="shared" si="268"/>
        <v/>
      </c>
      <c r="BT717" s="227">
        <f t="shared" ref="BT717:BT780" si="279">IF(BS717="",0,COUNTIF($BS$12:$BS$1011,BS717))</f>
        <v>0</v>
      </c>
    </row>
    <row r="718" spans="1:72" s="208" customFormat="1" ht="25.35" customHeight="1" x14ac:dyDescent="0.2">
      <c r="A718" s="210">
        <f t="shared" si="273"/>
        <v>707</v>
      </c>
      <c r="B718" s="171" t="str">
        <f t="shared" si="269"/>
        <v/>
      </c>
      <c r="C718" s="44"/>
      <c r="D718" s="17" t="str">
        <f t="shared" si="274"/>
        <v/>
      </c>
      <c r="E718" s="17" t="str">
        <f t="shared" si="275"/>
        <v/>
      </c>
      <c r="F718" s="97"/>
      <c r="G718" s="16"/>
      <c r="H718" s="15"/>
      <c r="I718" s="17" t="str">
        <f>IF(OR(G718="",H718="",U718=""),"",IFERROR(VLOOKUP(G718&amp;H718&amp;U718,※編集不可※選択項目!$M$3:$R$51,5,FALSE),"該当なし"))</f>
        <v/>
      </c>
      <c r="J718" s="97"/>
      <c r="K718" s="15"/>
      <c r="L718" s="248"/>
      <c r="M718" s="15"/>
      <c r="N718" s="97"/>
      <c r="O718" s="97"/>
      <c r="P718" s="97"/>
      <c r="Q718" s="97"/>
      <c r="R718" s="97"/>
      <c r="S718" s="18" t="str">
        <f t="shared" si="259"/>
        <v/>
      </c>
      <c r="T718" s="15"/>
      <c r="U718" s="15"/>
      <c r="V718" s="15"/>
      <c r="W718" s="15"/>
      <c r="X718" s="15"/>
      <c r="Y718" s="15"/>
      <c r="Z718" s="16"/>
      <c r="AA718" s="16"/>
      <c r="AB718" s="101" t="str">
        <f>IF($C718&lt;&gt;"",※編集不可※選択項目!$J$2,"")</f>
        <v/>
      </c>
      <c r="AC718" s="23"/>
      <c r="AD718" s="97"/>
      <c r="AE718" s="99"/>
      <c r="AF718" s="201" t="str">
        <f t="shared" ref="AF718:AF781" si="280">IF($C$3&lt;&gt;"あり", "-", IF(AND(Z718="可", OR(M718&lt;&gt;"連結", T718&gt;=BD718)), "トップ性能枠対象", "-"))</f>
        <v>-</v>
      </c>
      <c r="AG718" s="219"/>
      <c r="AH718" s="220"/>
      <c r="AI718" s="121" t="str">
        <f t="shared" si="276"/>
        <v/>
      </c>
      <c r="AJ718" s="221"/>
      <c r="AK718" s="222"/>
      <c r="AL718" s="223"/>
      <c r="AM718" s="224">
        <f>IFERROR(INDEX(※編集不可※選択項目!$R$3:$R$51,MATCH(BQ718,※編集不可※選択項目!$T$3:$T$51,0)),0)</f>
        <v>0</v>
      </c>
      <c r="AN718" s="224" t="str">
        <f t="shared" si="260"/>
        <v/>
      </c>
      <c r="AO718" s="224" t="str">
        <f>IF(BR718=※編集不可※選択項目!$L$3,VLOOKUP('新規登録用（本体）'!U718,※編集不可※選択項目!$P$2:$R$13,3,TRUE),AP718)</f>
        <v/>
      </c>
      <c r="AP718" s="224" t="str">
        <f>IF(BR718=※編集不可※選択項目!$L$15,VLOOKUP('新規登録用（本体）'!U718,※編集不可※選択項目!$P$14:$R$25,3,TRUE),AQ718)</f>
        <v/>
      </c>
      <c r="AQ718" s="224" t="str">
        <f>IF(BR718=※編集不可※選択項目!$L$27,VLOOKUP('新規登録用（本体）'!U718,※編集不可※選択項目!$P$26:$R$41,3,TRUE),AR718)</f>
        <v/>
      </c>
      <c r="AR718" s="224" t="str">
        <f>IF(BR718=※編集不可※選択項目!$L$43,VLOOKUP('新規登録用（本体）'!U718,※編集不可※選択項目!$P$42:$R$46,3,TRUE),AS718)</f>
        <v/>
      </c>
      <c r="AS718" s="224" t="str">
        <f>IF(BR718=※編集不可※選択項目!$L$48,VLOOKUP('新規登録用（本体）'!U718,※編集不可※選択項目!$P$47:$R$51,3,TRUE),"")</f>
        <v/>
      </c>
      <c r="AT718" s="225">
        <f>IFERROR(VLOOKUP(Y718&amp;G718&amp;H718,※編集不可※選択項目!X:Y,2,FALSE),0)</f>
        <v>0</v>
      </c>
      <c r="AU718" s="224">
        <f t="shared" si="277"/>
        <v>0</v>
      </c>
      <c r="AV718" s="224">
        <f>IFERROR(INDEX(※編集不可※選択項目!$S$3:$S$51,MATCH(BQ718,※編集不可※選択項目!$T$3:$T$51,0)),0)</f>
        <v>0</v>
      </c>
      <c r="AW718" s="224" t="str">
        <f t="shared" si="261"/>
        <v/>
      </c>
      <c r="AX718" s="224" t="str">
        <f>IF(BR718=※編集不可※選択項目!$L$3,VLOOKUP('新規登録用（本体）'!U718,※編集不可※選択項目!$P$2:$S$13,4,TRUE),AY718)</f>
        <v/>
      </c>
      <c r="AY718" s="224" t="str">
        <f>IF(BR718=※編集不可※選択項目!$L$15,VLOOKUP('新規登録用（本体）'!U718,※編集不可※選択項目!$P$14:$S$25,4,TRUE),AZ718)</f>
        <v/>
      </c>
      <c r="AZ718" s="224" t="str">
        <f>IF(BR718=※編集不可※選択項目!$L$27,VLOOKUP('新規登録用（本体）'!U718,※編集不可※選択項目!$P$26:$S$41,4,TRUE),BA718)</f>
        <v/>
      </c>
      <c r="BA718" s="224" t="str">
        <f>IF(BR718=※編集不可※選択項目!$L$43,VLOOKUP('新規登録用（本体）'!U718,※編集不可※選択項目!$P$42:$S$46,4,TRUE),BB718)</f>
        <v/>
      </c>
      <c r="BB718" s="224" t="str">
        <f>IF(BR718=※編集不可※選択項目!$L$48,VLOOKUP('新規登録用（本体）'!U718,※編集不可※選択項目!$P$47:$S$51,4,TRUE),"")</f>
        <v/>
      </c>
      <c r="BC718" s="225">
        <f>IFERROR(VLOOKUP(Y718&amp;G718&amp;H718,※編集不可※選択項目!X:Y,2,FALSE),0)</f>
        <v>0</v>
      </c>
      <c r="BD718" s="225">
        <f t="shared" si="278"/>
        <v>0</v>
      </c>
      <c r="BE718" s="225"/>
      <c r="BF718" s="225"/>
      <c r="BG718" s="225"/>
      <c r="BH718" s="225" t="str">
        <f t="shared" si="262"/>
        <v/>
      </c>
      <c r="BI718" s="226">
        <f t="shared" si="263"/>
        <v>0</v>
      </c>
      <c r="BJ718" s="226">
        <f t="shared" si="264"/>
        <v>0</v>
      </c>
      <c r="BK718" s="262">
        <f t="shared" ref="BK718:BK781" si="281">IF(AND($C718&lt;&gt;"",$C$3="あり",OR(M718="連結",T718&gt;=BD718),Z718=""),1,0)</f>
        <v>0</v>
      </c>
      <c r="BL718" s="226">
        <f t="shared" si="270"/>
        <v>0</v>
      </c>
      <c r="BM718" s="226" t="str">
        <f t="shared" si="265"/>
        <v/>
      </c>
      <c r="BN718" s="227">
        <f t="shared" si="266"/>
        <v>0</v>
      </c>
      <c r="BO718" s="227">
        <f t="shared" si="271"/>
        <v>0</v>
      </c>
      <c r="BP718" s="208" t="str">
        <f t="shared" si="272"/>
        <v>＜従来枠＞0 ＜トップ性能枠＞0</v>
      </c>
      <c r="BQ718" s="208" t="str">
        <f>'新規登録用（本体）'!G718&amp;'新規登録用（本体）'!H718&amp;'新規登録用（本体）'!I718</f>
        <v/>
      </c>
      <c r="BR718" s="126" t="str">
        <f t="shared" si="267"/>
        <v/>
      </c>
      <c r="BS718" s="208" t="str">
        <f t="shared" si="268"/>
        <v/>
      </c>
      <c r="BT718" s="227">
        <f t="shared" si="279"/>
        <v>0</v>
      </c>
    </row>
    <row r="719" spans="1:72" s="208" customFormat="1" ht="25.35" customHeight="1" x14ac:dyDescent="0.2">
      <c r="A719" s="210">
        <f t="shared" si="273"/>
        <v>708</v>
      </c>
      <c r="B719" s="171" t="str">
        <f t="shared" si="269"/>
        <v/>
      </c>
      <c r="C719" s="44"/>
      <c r="D719" s="17" t="str">
        <f t="shared" si="274"/>
        <v/>
      </c>
      <c r="E719" s="17" t="str">
        <f t="shared" si="275"/>
        <v/>
      </c>
      <c r="F719" s="97"/>
      <c r="G719" s="16"/>
      <c r="H719" s="15"/>
      <c r="I719" s="17" t="str">
        <f>IF(OR(G719="",H719="",U719=""),"",IFERROR(VLOOKUP(G719&amp;H719&amp;U719,※編集不可※選択項目!$M$3:$R$51,5,FALSE),"該当なし"))</f>
        <v/>
      </c>
      <c r="J719" s="97"/>
      <c r="K719" s="15"/>
      <c r="L719" s="248"/>
      <c r="M719" s="15"/>
      <c r="N719" s="97"/>
      <c r="O719" s="97"/>
      <c r="P719" s="97"/>
      <c r="Q719" s="97"/>
      <c r="R719" s="97"/>
      <c r="S719" s="18" t="str">
        <f t="shared" si="259"/>
        <v/>
      </c>
      <c r="T719" s="15"/>
      <c r="U719" s="15"/>
      <c r="V719" s="15"/>
      <c r="W719" s="15"/>
      <c r="X719" s="15"/>
      <c r="Y719" s="15"/>
      <c r="Z719" s="16"/>
      <c r="AA719" s="16"/>
      <c r="AB719" s="101" t="str">
        <f>IF($C719&lt;&gt;"",※編集不可※選択項目!$J$2,"")</f>
        <v/>
      </c>
      <c r="AC719" s="23"/>
      <c r="AD719" s="97"/>
      <c r="AE719" s="99"/>
      <c r="AF719" s="201" t="str">
        <f t="shared" si="280"/>
        <v>-</v>
      </c>
      <c r="AG719" s="219"/>
      <c r="AH719" s="220"/>
      <c r="AI719" s="121" t="str">
        <f t="shared" si="276"/>
        <v/>
      </c>
      <c r="AJ719" s="221"/>
      <c r="AK719" s="222"/>
      <c r="AL719" s="223"/>
      <c r="AM719" s="224">
        <f>IFERROR(INDEX(※編集不可※選択項目!$R$3:$R$51,MATCH(BQ719,※編集不可※選択項目!$T$3:$T$51,0)),0)</f>
        <v>0</v>
      </c>
      <c r="AN719" s="224" t="str">
        <f t="shared" si="260"/>
        <v/>
      </c>
      <c r="AO719" s="224" t="str">
        <f>IF(BR719=※編集不可※選択項目!$L$3,VLOOKUP('新規登録用（本体）'!U719,※編集不可※選択項目!$P$2:$R$13,3,TRUE),AP719)</f>
        <v/>
      </c>
      <c r="AP719" s="224" t="str">
        <f>IF(BR719=※編集不可※選択項目!$L$15,VLOOKUP('新規登録用（本体）'!U719,※編集不可※選択項目!$P$14:$R$25,3,TRUE),AQ719)</f>
        <v/>
      </c>
      <c r="AQ719" s="224" t="str">
        <f>IF(BR719=※編集不可※選択項目!$L$27,VLOOKUP('新規登録用（本体）'!U719,※編集不可※選択項目!$P$26:$R$41,3,TRUE),AR719)</f>
        <v/>
      </c>
      <c r="AR719" s="224" t="str">
        <f>IF(BR719=※編集不可※選択項目!$L$43,VLOOKUP('新規登録用（本体）'!U719,※編集不可※選択項目!$P$42:$R$46,3,TRUE),AS719)</f>
        <v/>
      </c>
      <c r="AS719" s="224" t="str">
        <f>IF(BR719=※編集不可※選択項目!$L$48,VLOOKUP('新規登録用（本体）'!U719,※編集不可※選択項目!$P$47:$R$51,3,TRUE),"")</f>
        <v/>
      </c>
      <c r="AT719" s="225">
        <f>IFERROR(VLOOKUP(Y719&amp;G719&amp;H719,※編集不可※選択項目!X:Y,2,FALSE),0)</f>
        <v>0</v>
      </c>
      <c r="AU719" s="224">
        <f t="shared" si="277"/>
        <v>0</v>
      </c>
      <c r="AV719" s="224">
        <f>IFERROR(INDEX(※編集不可※選択項目!$S$3:$S$51,MATCH(BQ719,※編集不可※選択項目!$T$3:$T$51,0)),0)</f>
        <v>0</v>
      </c>
      <c r="AW719" s="224" t="str">
        <f t="shared" si="261"/>
        <v/>
      </c>
      <c r="AX719" s="224" t="str">
        <f>IF(BR719=※編集不可※選択項目!$L$3,VLOOKUP('新規登録用（本体）'!U719,※編集不可※選択項目!$P$2:$S$13,4,TRUE),AY719)</f>
        <v/>
      </c>
      <c r="AY719" s="224" t="str">
        <f>IF(BR719=※編集不可※選択項目!$L$15,VLOOKUP('新規登録用（本体）'!U719,※編集不可※選択項目!$P$14:$S$25,4,TRUE),AZ719)</f>
        <v/>
      </c>
      <c r="AZ719" s="224" t="str">
        <f>IF(BR719=※編集不可※選択項目!$L$27,VLOOKUP('新規登録用（本体）'!U719,※編集不可※選択項目!$P$26:$S$41,4,TRUE),BA719)</f>
        <v/>
      </c>
      <c r="BA719" s="224" t="str">
        <f>IF(BR719=※編集不可※選択項目!$L$43,VLOOKUP('新規登録用（本体）'!U719,※編集不可※選択項目!$P$42:$S$46,4,TRUE),BB719)</f>
        <v/>
      </c>
      <c r="BB719" s="224" t="str">
        <f>IF(BR719=※編集不可※選択項目!$L$48,VLOOKUP('新規登録用（本体）'!U719,※編集不可※選択項目!$P$47:$S$51,4,TRUE),"")</f>
        <v/>
      </c>
      <c r="BC719" s="225">
        <f>IFERROR(VLOOKUP(Y719&amp;G719&amp;H719,※編集不可※選択項目!X:Y,2,FALSE),0)</f>
        <v>0</v>
      </c>
      <c r="BD719" s="225">
        <f t="shared" si="278"/>
        <v>0</v>
      </c>
      <c r="BE719" s="225"/>
      <c r="BF719" s="225"/>
      <c r="BG719" s="225"/>
      <c r="BH719" s="225" t="str">
        <f t="shared" si="262"/>
        <v/>
      </c>
      <c r="BI719" s="226">
        <f t="shared" si="263"/>
        <v>0</v>
      </c>
      <c r="BJ719" s="226">
        <f t="shared" si="264"/>
        <v>0</v>
      </c>
      <c r="BK719" s="262">
        <f t="shared" si="281"/>
        <v>0</v>
      </c>
      <c r="BL719" s="226">
        <f t="shared" si="270"/>
        <v>0</v>
      </c>
      <c r="BM719" s="226" t="str">
        <f t="shared" si="265"/>
        <v/>
      </c>
      <c r="BN719" s="227">
        <f t="shared" si="266"/>
        <v>0</v>
      </c>
      <c r="BO719" s="227">
        <f t="shared" si="271"/>
        <v>0</v>
      </c>
      <c r="BP719" s="208" t="str">
        <f t="shared" si="272"/>
        <v>＜従来枠＞0 ＜トップ性能枠＞0</v>
      </c>
      <c r="BQ719" s="208" t="str">
        <f>'新規登録用（本体）'!G719&amp;'新規登録用（本体）'!H719&amp;'新規登録用（本体）'!I719</f>
        <v/>
      </c>
      <c r="BR719" s="126" t="str">
        <f t="shared" si="267"/>
        <v/>
      </c>
      <c r="BS719" s="208" t="str">
        <f t="shared" si="268"/>
        <v/>
      </c>
      <c r="BT719" s="227">
        <f t="shared" si="279"/>
        <v>0</v>
      </c>
    </row>
    <row r="720" spans="1:72" s="208" customFormat="1" ht="25.35" customHeight="1" x14ac:dyDescent="0.2">
      <c r="A720" s="210">
        <f t="shared" si="273"/>
        <v>709</v>
      </c>
      <c r="B720" s="171" t="str">
        <f t="shared" si="269"/>
        <v/>
      </c>
      <c r="C720" s="44"/>
      <c r="D720" s="17" t="str">
        <f t="shared" si="274"/>
        <v/>
      </c>
      <c r="E720" s="17" t="str">
        <f t="shared" si="275"/>
        <v/>
      </c>
      <c r="F720" s="97"/>
      <c r="G720" s="16"/>
      <c r="H720" s="15"/>
      <c r="I720" s="17" t="str">
        <f>IF(OR(G720="",H720="",U720=""),"",IFERROR(VLOOKUP(G720&amp;H720&amp;U720,※編集不可※選択項目!$M$3:$R$51,5,FALSE),"該当なし"))</f>
        <v/>
      </c>
      <c r="J720" s="97"/>
      <c r="K720" s="15"/>
      <c r="L720" s="248"/>
      <c r="M720" s="15"/>
      <c r="N720" s="97"/>
      <c r="O720" s="97"/>
      <c r="P720" s="97"/>
      <c r="Q720" s="97"/>
      <c r="R720" s="97"/>
      <c r="S720" s="18" t="str">
        <f t="shared" ref="S720:S783" si="282">IF($M720="連結","連結前のすべての室外機が、基準を満たしていること",IF(AND(AU720="",BD720=""),"",IF(U720="","",BP720)))</f>
        <v/>
      </c>
      <c r="T720" s="15"/>
      <c r="U720" s="15"/>
      <c r="V720" s="15"/>
      <c r="W720" s="15"/>
      <c r="X720" s="15"/>
      <c r="Y720" s="15"/>
      <c r="Z720" s="16"/>
      <c r="AA720" s="16"/>
      <c r="AB720" s="101" t="str">
        <f>IF($C720&lt;&gt;"",※編集不可※選択項目!$J$2,"")</f>
        <v/>
      </c>
      <c r="AC720" s="23"/>
      <c r="AD720" s="97"/>
      <c r="AE720" s="99"/>
      <c r="AF720" s="201" t="str">
        <f t="shared" si="280"/>
        <v>-</v>
      </c>
      <c r="AG720" s="219"/>
      <c r="AH720" s="220"/>
      <c r="AI720" s="121" t="str">
        <f t="shared" si="276"/>
        <v/>
      </c>
      <c r="AJ720" s="221"/>
      <c r="AK720" s="222"/>
      <c r="AL720" s="223"/>
      <c r="AM720" s="224">
        <f>IFERROR(INDEX(※編集不可※選択項目!$R$3:$R$51,MATCH(BQ720,※編集不可※選択項目!$T$3:$T$51,0)),0)</f>
        <v>0</v>
      </c>
      <c r="AN720" s="224" t="str">
        <f t="shared" si="260"/>
        <v/>
      </c>
      <c r="AO720" s="224" t="str">
        <f>IF(BR720=※編集不可※選択項目!$L$3,VLOOKUP('新規登録用（本体）'!U720,※編集不可※選択項目!$P$2:$R$13,3,TRUE),AP720)</f>
        <v/>
      </c>
      <c r="AP720" s="224" t="str">
        <f>IF(BR720=※編集不可※選択項目!$L$15,VLOOKUP('新規登録用（本体）'!U720,※編集不可※選択項目!$P$14:$R$25,3,TRUE),AQ720)</f>
        <v/>
      </c>
      <c r="AQ720" s="224" t="str">
        <f>IF(BR720=※編集不可※選択項目!$L$27,VLOOKUP('新規登録用（本体）'!U720,※編集不可※選択項目!$P$26:$R$41,3,TRUE),AR720)</f>
        <v/>
      </c>
      <c r="AR720" s="224" t="str">
        <f>IF(BR720=※編集不可※選択項目!$L$43,VLOOKUP('新規登録用（本体）'!U720,※編集不可※選択項目!$P$42:$R$46,3,TRUE),AS720)</f>
        <v/>
      </c>
      <c r="AS720" s="224" t="str">
        <f>IF(BR720=※編集不可※選択項目!$L$48,VLOOKUP('新規登録用（本体）'!U720,※編集不可※選択項目!$P$47:$R$51,3,TRUE),"")</f>
        <v/>
      </c>
      <c r="AT720" s="225">
        <f>IFERROR(VLOOKUP(Y720&amp;G720&amp;H720,※編集不可※選択項目!X:Y,2,FALSE),0)</f>
        <v>0</v>
      </c>
      <c r="AU720" s="224">
        <f t="shared" si="277"/>
        <v>0</v>
      </c>
      <c r="AV720" s="224">
        <f>IFERROR(INDEX(※編集不可※選択項目!$S$3:$S$51,MATCH(BQ720,※編集不可※選択項目!$T$3:$T$51,0)),0)</f>
        <v>0</v>
      </c>
      <c r="AW720" s="224" t="str">
        <f t="shared" si="261"/>
        <v/>
      </c>
      <c r="AX720" s="224" t="str">
        <f>IF(BR720=※編集不可※選択項目!$L$3,VLOOKUP('新規登録用（本体）'!U720,※編集不可※選択項目!$P$2:$S$13,4,TRUE),AY720)</f>
        <v/>
      </c>
      <c r="AY720" s="224" t="str">
        <f>IF(BR720=※編集不可※選択項目!$L$15,VLOOKUP('新規登録用（本体）'!U720,※編集不可※選択項目!$P$14:$S$25,4,TRUE),AZ720)</f>
        <v/>
      </c>
      <c r="AZ720" s="224" t="str">
        <f>IF(BR720=※編集不可※選択項目!$L$27,VLOOKUP('新規登録用（本体）'!U720,※編集不可※選択項目!$P$26:$S$41,4,TRUE),BA720)</f>
        <v/>
      </c>
      <c r="BA720" s="224" t="str">
        <f>IF(BR720=※編集不可※選択項目!$L$43,VLOOKUP('新規登録用（本体）'!U720,※編集不可※選択項目!$P$42:$S$46,4,TRUE),BB720)</f>
        <v/>
      </c>
      <c r="BB720" s="224" t="str">
        <f>IF(BR720=※編集不可※選択項目!$L$48,VLOOKUP('新規登録用（本体）'!U720,※編集不可※選択項目!$P$47:$S$51,4,TRUE),"")</f>
        <v/>
      </c>
      <c r="BC720" s="225">
        <f>IFERROR(VLOOKUP(Y720&amp;G720&amp;H720,※編集不可※選択項目!X:Y,2,FALSE),0)</f>
        <v>0</v>
      </c>
      <c r="BD720" s="225">
        <f t="shared" si="278"/>
        <v>0</v>
      </c>
      <c r="BE720" s="225"/>
      <c r="BF720" s="225"/>
      <c r="BG720" s="225"/>
      <c r="BH720" s="225" t="str">
        <f t="shared" si="262"/>
        <v/>
      </c>
      <c r="BI720" s="226">
        <f t="shared" si="263"/>
        <v>0</v>
      </c>
      <c r="BJ720" s="226">
        <f t="shared" si="264"/>
        <v>0</v>
      </c>
      <c r="BK720" s="262">
        <f t="shared" si="281"/>
        <v>0</v>
      </c>
      <c r="BL720" s="226">
        <f t="shared" si="270"/>
        <v>0</v>
      </c>
      <c r="BM720" s="226" t="str">
        <f t="shared" si="265"/>
        <v/>
      </c>
      <c r="BN720" s="227">
        <f t="shared" si="266"/>
        <v>0</v>
      </c>
      <c r="BO720" s="227">
        <f t="shared" si="271"/>
        <v>0</v>
      </c>
      <c r="BP720" s="208" t="str">
        <f t="shared" si="272"/>
        <v>＜従来枠＞0 ＜トップ性能枠＞0</v>
      </c>
      <c r="BQ720" s="208" t="str">
        <f>'新規登録用（本体）'!G720&amp;'新規登録用（本体）'!H720&amp;'新規登録用（本体）'!I720</f>
        <v/>
      </c>
      <c r="BR720" s="126" t="str">
        <f t="shared" si="267"/>
        <v/>
      </c>
      <c r="BS720" s="208" t="str">
        <f t="shared" si="268"/>
        <v/>
      </c>
      <c r="BT720" s="227">
        <f t="shared" si="279"/>
        <v>0</v>
      </c>
    </row>
    <row r="721" spans="1:72" s="208" customFormat="1" ht="25.35" customHeight="1" x14ac:dyDescent="0.2">
      <c r="A721" s="210">
        <f t="shared" si="273"/>
        <v>710</v>
      </c>
      <c r="B721" s="171" t="str">
        <f t="shared" si="269"/>
        <v/>
      </c>
      <c r="C721" s="44"/>
      <c r="D721" s="17" t="str">
        <f t="shared" si="274"/>
        <v/>
      </c>
      <c r="E721" s="17" t="str">
        <f t="shared" si="275"/>
        <v/>
      </c>
      <c r="F721" s="97"/>
      <c r="G721" s="16"/>
      <c r="H721" s="15"/>
      <c r="I721" s="17" t="str">
        <f>IF(OR(G721="",H721="",U721=""),"",IFERROR(VLOOKUP(G721&amp;H721&amp;U721,※編集不可※選択項目!$M$3:$R$51,5,FALSE),"該当なし"))</f>
        <v/>
      </c>
      <c r="J721" s="97"/>
      <c r="K721" s="15"/>
      <c r="L721" s="248"/>
      <c r="M721" s="15"/>
      <c r="N721" s="97"/>
      <c r="O721" s="97"/>
      <c r="P721" s="97"/>
      <c r="Q721" s="97"/>
      <c r="R721" s="97"/>
      <c r="S721" s="18" t="str">
        <f t="shared" si="282"/>
        <v/>
      </c>
      <c r="T721" s="15"/>
      <c r="U721" s="15"/>
      <c r="V721" s="15"/>
      <c r="W721" s="15"/>
      <c r="X721" s="15"/>
      <c r="Y721" s="15"/>
      <c r="Z721" s="16"/>
      <c r="AA721" s="16"/>
      <c r="AB721" s="101" t="str">
        <f>IF($C721&lt;&gt;"",※編集不可※選択項目!$J$2,"")</f>
        <v/>
      </c>
      <c r="AC721" s="23"/>
      <c r="AD721" s="97"/>
      <c r="AE721" s="99"/>
      <c r="AF721" s="201" t="str">
        <f t="shared" si="280"/>
        <v>-</v>
      </c>
      <c r="AG721" s="219"/>
      <c r="AH721" s="220"/>
      <c r="AI721" s="121" t="str">
        <f t="shared" si="276"/>
        <v/>
      </c>
      <c r="AJ721" s="221"/>
      <c r="AK721" s="222"/>
      <c r="AL721" s="223"/>
      <c r="AM721" s="224">
        <f>IFERROR(INDEX(※編集不可※選択項目!$R$3:$R$51,MATCH(BQ721,※編集不可※選択項目!$T$3:$T$51,0)),0)</f>
        <v>0</v>
      </c>
      <c r="AN721" s="224" t="str">
        <f t="shared" si="260"/>
        <v/>
      </c>
      <c r="AO721" s="224" t="str">
        <f>IF(BR721=※編集不可※選択項目!$L$3,VLOOKUP('新規登録用（本体）'!U721,※編集不可※選択項目!$P$2:$R$13,3,TRUE),AP721)</f>
        <v/>
      </c>
      <c r="AP721" s="224" t="str">
        <f>IF(BR721=※編集不可※選択項目!$L$15,VLOOKUP('新規登録用（本体）'!U721,※編集不可※選択項目!$P$14:$R$25,3,TRUE),AQ721)</f>
        <v/>
      </c>
      <c r="AQ721" s="224" t="str">
        <f>IF(BR721=※編集不可※選択項目!$L$27,VLOOKUP('新規登録用（本体）'!U721,※編集不可※選択項目!$P$26:$R$41,3,TRUE),AR721)</f>
        <v/>
      </c>
      <c r="AR721" s="224" t="str">
        <f>IF(BR721=※編集不可※選択項目!$L$43,VLOOKUP('新規登録用（本体）'!U721,※編集不可※選択項目!$P$42:$R$46,3,TRUE),AS721)</f>
        <v/>
      </c>
      <c r="AS721" s="224" t="str">
        <f>IF(BR721=※編集不可※選択項目!$L$48,VLOOKUP('新規登録用（本体）'!U721,※編集不可※選択項目!$P$47:$R$51,3,TRUE),"")</f>
        <v/>
      </c>
      <c r="AT721" s="225">
        <f>IFERROR(VLOOKUP(Y721&amp;G721&amp;H721,※編集不可※選択項目!X:Y,2,FALSE),0)</f>
        <v>0</v>
      </c>
      <c r="AU721" s="224">
        <f t="shared" si="277"/>
        <v>0</v>
      </c>
      <c r="AV721" s="224">
        <f>IFERROR(INDEX(※編集不可※選択項目!$S$3:$S$51,MATCH(BQ721,※編集不可※選択項目!$T$3:$T$51,0)),0)</f>
        <v>0</v>
      </c>
      <c r="AW721" s="224" t="str">
        <f t="shared" si="261"/>
        <v/>
      </c>
      <c r="AX721" s="224" t="str">
        <f>IF(BR721=※編集不可※選択項目!$L$3,VLOOKUP('新規登録用（本体）'!U721,※編集不可※選択項目!$P$2:$S$13,4,TRUE),AY721)</f>
        <v/>
      </c>
      <c r="AY721" s="224" t="str">
        <f>IF(BR721=※編集不可※選択項目!$L$15,VLOOKUP('新規登録用（本体）'!U721,※編集不可※選択項目!$P$14:$S$25,4,TRUE),AZ721)</f>
        <v/>
      </c>
      <c r="AZ721" s="224" t="str">
        <f>IF(BR721=※編集不可※選択項目!$L$27,VLOOKUP('新規登録用（本体）'!U721,※編集不可※選択項目!$P$26:$S$41,4,TRUE),BA721)</f>
        <v/>
      </c>
      <c r="BA721" s="224" t="str">
        <f>IF(BR721=※編集不可※選択項目!$L$43,VLOOKUP('新規登録用（本体）'!U721,※編集不可※選択項目!$P$42:$S$46,4,TRUE),BB721)</f>
        <v/>
      </c>
      <c r="BB721" s="224" t="str">
        <f>IF(BR721=※編集不可※選択項目!$L$48,VLOOKUP('新規登録用（本体）'!U721,※編集不可※選択項目!$P$47:$S$51,4,TRUE),"")</f>
        <v/>
      </c>
      <c r="BC721" s="225">
        <f>IFERROR(VLOOKUP(Y721&amp;G721&amp;H721,※編集不可※選択項目!X:Y,2,FALSE),0)</f>
        <v>0</v>
      </c>
      <c r="BD721" s="225">
        <f t="shared" si="278"/>
        <v>0</v>
      </c>
      <c r="BE721" s="225"/>
      <c r="BF721" s="225"/>
      <c r="BG721" s="225"/>
      <c r="BH721" s="225" t="str">
        <f t="shared" si="262"/>
        <v/>
      </c>
      <c r="BI721" s="226">
        <f t="shared" si="263"/>
        <v>0</v>
      </c>
      <c r="BJ721" s="226">
        <f t="shared" si="264"/>
        <v>0</v>
      </c>
      <c r="BK721" s="262">
        <f t="shared" si="281"/>
        <v>0</v>
      </c>
      <c r="BL721" s="226">
        <f t="shared" si="270"/>
        <v>0</v>
      </c>
      <c r="BM721" s="226" t="str">
        <f t="shared" si="265"/>
        <v/>
      </c>
      <c r="BN721" s="227">
        <f t="shared" si="266"/>
        <v>0</v>
      </c>
      <c r="BO721" s="227">
        <f t="shared" si="271"/>
        <v>0</v>
      </c>
      <c r="BP721" s="208" t="str">
        <f t="shared" si="272"/>
        <v>＜従来枠＞0 ＜トップ性能枠＞0</v>
      </c>
      <c r="BQ721" s="208" t="str">
        <f>'新規登録用（本体）'!G721&amp;'新規登録用（本体）'!H721&amp;'新規登録用（本体）'!I721</f>
        <v/>
      </c>
      <c r="BR721" s="126" t="str">
        <f t="shared" si="267"/>
        <v/>
      </c>
      <c r="BS721" s="208" t="str">
        <f t="shared" si="268"/>
        <v/>
      </c>
      <c r="BT721" s="227">
        <f t="shared" si="279"/>
        <v>0</v>
      </c>
    </row>
    <row r="722" spans="1:72" s="208" customFormat="1" ht="25.35" customHeight="1" x14ac:dyDescent="0.2">
      <c r="A722" s="210">
        <f t="shared" si="273"/>
        <v>711</v>
      </c>
      <c r="B722" s="171" t="str">
        <f t="shared" si="269"/>
        <v/>
      </c>
      <c r="C722" s="44"/>
      <c r="D722" s="17" t="str">
        <f t="shared" si="274"/>
        <v/>
      </c>
      <c r="E722" s="17" t="str">
        <f t="shared" si="275"/>
        <v/>
      </c>
      <c r="F722" s="97"/>
      <c r="G722" s="16"/>
      <c r="H722" s="15"/>
      <c r="I722" s="17" t="str">
        <f>IF(OR(G722="",H722="",U722=""),"",IFERROR(VLOOKUP(G722&amp;H722&amp;U722,※編集不可※選択項目!$M$3:$R$51,5,FALSE),"該当なし"))</f>
        <v/>
      </c>
      <c r="J722" s="97"/>
      <c r="K722" s="15"/>
      <c r="L722" s="248"/>
      <c r="M722" s="15"/>
      <c r="N722" s="97"/>
      <c r="O722" s="97"/>
      <c r="P722" s="97"/>
      <c r="Q722" s="97"/>
      <c r="R722" s="97"/>
      <c r="S722" s="18" t="str">
        <f t="shared" si="282"/>
        <v/>
      </c>
      <c r="T722" s="15"/>
      <c r="U722" s="15"/>
      <c r="V722" s="15"/>
      <c r="W722" s="15"/>
      <c r="X722" s="15"/>
      <c r="Y722" s="15"/>
      <c r="Z722" s="16"/>
      <c r="AA722" s="16"/>
      <c r="AB722" s="101" t="str">
        <f>IF($C722&lt;&gt;"",※編集不可※選択項目!$J$2,"")</f>
        <v/>
      </c>
      <c r="AC722" s="23"/>
      <c r="AD722" s="97"/>
      <c r="AE722" s="99"/>
      <c r="AF722" s="201" t="str">
        <f t="shared" si="280"/>
        <v>-</v>
      </c>
      <c r="AG722" s="219"/>
      <c r="AH722" s="220"/>
      <c r="AI722" s="121" t="str">
        <f t="shared" si="276"/>
        <v/>
      </c>
      <c r="AJ722" s="221"/>
      <c r="AK722" s="222"/>
      <c r="AL722" s="223"/>
      <c r="AM722" s="224">
        <f>IFERROR(INDEX(※編集不可※選択項目!$R$3:$R$51,MATCH(BQ722,※編集不可※選択項目!$T$3:$T$51,0)),0)</f>
        <v>0</v>
      </c>
      <c r="AN722" s="224" t="str">
        <f t="shared" ref="AN722:AN785" si="283">IF(I722&lt;&gt;"該当なし","",AO722)</f>
        <v/>
      </c>
      <c r="AO722" s="224" t="str">
        <f>IF(BR722=※編集不可※選択項目!$L$3,VLOOKUP('新規登録用（本体）'!U722,※編集不可※選択項目!$P$2:$R$13,3,TRUE),AP722)</f>
        <v/>
      </c>
      <c r="AP722" s="224" t="str">
        <f>IF(BR722=※編集不可※選択項目!$L$15,VLOOKUP('新規登録用（本体）'!U722,※編集不可※選択項目!$P$14:$R$25,3,TRUE),AQ722)</f>
        <v/>
      </c>
      <c r="AQ722" s="224" t="str">
        <f>IF(BR722=※編集不可※選択項目!$L$27,VLOOKUP('新規登録用（本体）'!U722,※編集不可※選択項目!$P$26:$R$41,3,TRUE),AR722)</f>
        <v/>
      </c>
      <c r="AR722" s="224" t="str">
        <f>IF(BR722=※編集不可※選択項目!$L$43,VLOOKUP('新規登録用（本体）'!U722,※編集不可※選択項目!$P$42:$R$46,3,TRUE),AS722)</f>
        <v/>
      </c>
      <c r="AS722" s="224" t="str">
        <f>IF(BR722=※編集不可※選択項目!$L$48,VLOOKUP('新規登録用（本体）'!U722,※編集不可※選択項目!$P$47:$R$51,3,TRUE),"")</f>
        <v/>
      </c>
      <c r="AT722" s="225">
        <f>IFERROR(VLOOKUP(Y722&amp;G722&amp;H722,※編集不可※選択項目!X:Y,2,FALSE),0)</f>
        <v>0</v>
      </c>
      <c r="AU722" s="224">
        <f t="shared" si="277"/>
        <v>0</v>
      </c>
      <c r="AV722" s="224">
        <f>IFERROR(INDEX(※編集不可※選択項目!$S$3:$S$51,MATCH(BQ722,※編集不可※選択項目!$T$3:$T$51,0)),0)</f>
        <v>0</v>
      </c>
      <c r="AW722" s="224" t="str">
        <f t="shared" ref="AW722:AW785" si="284">IF(I722&lt;&gt;"該当なし","",AX722)</f>
        <v/>
      </c>
      <c r="AX722" s="224" t="str">
        <f>IF(BR722=※編集不可※選択項目!$L$3,VLOOKUP('新規登録用（本体）'!U722,※編集不可※選択項目!$P$2:$S$13,4,TRUE),AY722)</f>
        <v/>
      </c>
      <c r="AY722" s="224" t="str">
        <f>IF(BR722=※編集不可※選択項目!$L$15,VLOOKUP('新規登録用（本体）'!U722,※編集不可※選択項目!$P$14:$S$25,4,TRUE),AZ722)</f>
        <v/>
      </c>
      <c r="AZ722" s="224" t="str">
        <f>IF(BR722=※編集不可※選択項目!$L$27,VLOOKUP('新規登録用（本体）'!U722,※編集不可※選択項目!$P$26:$S$41,4,TRUE),BA722)</f>
        <v/>
      </c>
      <c r="BA722" s="224" t="str">
        <f>IF(BR722=※編集不可※選択項目!$L$43,VLOOKUP('新規登録用（本体）'!U722,※編集不可※選択項目!$P$42:$S$46,4,TRUE),BB722)</f>
        <v/>
      </c>
      <c r="BB722" s="224" t="str">
        <f>IF(BR722=※編集不可※選択項目!$L$48,VLOOKUP('新規登録用（本体）'!U722,※編集不可※選択項目!$P$47:$S$51,4,TRUE),"")</f>
        <v/>
      </c>
      <c r="BC722" s="225">
        <f>IFERROR(VLOOKUP(Y722&amp;G722&amp;H722,※編集不可※選択項目!X:Y,2,FALSE),0)</f>
        <v>0</v>
      </c>
      <c r="BD722" s="225">
        <f t="shared" si="278"/>
        <v>0</v>
      </c>
      <c r="BE722" s="225"/>
      <c r="BF722" s="225"/>
      <c r="BG722" s="225"/>
      <c r="BH722" s="225" t="str">
        <f t="shared" ref="BH722:BH785" si="285">IF(K722="","","["&amp;K722&amp;"]")</f>
        <v/>
      </c>
      <c r="BI722" s="226">
        <f t="shared" ref="BI722:BI785" si="286">IF(AND(($C722&lt;&gt;""),(OR(F722="",G722="",H722="",J722="",M722="",N722="",AND(M722&lt;&gt;"連結",T722=""),U722="",V722="",W722="",X722="",Y722=""))),1,0)</f>
        <v>0</v>
      </c>
      <c r="BJ722" s="226">
        <f t="shared" ref="BJ722:BJ785" si="287">IF(AND(M722="連結",O722=""),1,0)</f>
        <v>0</v>
      </c>
      <c r="BK722" s="262">
        <f t="shared" si="281"/>
        <v>0</v>
      </c>
      <c r="BL722" s="226">
        <f t="shared" si="270"/>
        <v>0</v>
      </c>
      <c r="BM722" s="226" t="str">
        <f t="shared" ref="BM722:BM785" si="288">IF(J722="","",TEXT(J722&amp;BH722,"G/標準"))</f>
        <v/>
      </c>
      <c r="BN722" s="227">
        <f t="shared" ref="BN722:BN785" si="289">IF(BM722="",0,COUNTIF($BM$12:$BM$1011,BM722))</f>
        <v>0</v>
      </c>
      <c r="BO722" s="227">
        <f t="shared" si="271"/>
        <v>0</v>
      </c>
      <c r="BP722" s="208" t="str">
        <f t="shared" si="272"/>
        <v>＜従来枠＞0 ＜トップ性能枠＞0</v>
      </c>
      <c r="BQ722" s="208" t="str">
        <f>'新規登録用（本体）'!G722&amp;'新規登録用（本体）'!H722&amp;'新規登録用（本体）'!I722</f>
        <v/>
      </c>
      <c r="BR722" s="126" t="str">
        <f t="shared" ref="BR722:BR785" si="290">G722&amp;H722</f>
        <v/>
      </c>
      <c r="BS722" s="208" t="str">
        <f t="shared" si="268"/>
        <v/>
      </c>
      <c r="BT722" s="227">
        <f t="shared" si="279"/>
        <v>0</v>
      </c>
    </row>
    <row r="723" spans="1:72" s="208" customFormat="1" ht="25.35" customHeight="1" x14ac:dyDescent="0.2">
      <c r="A723" s="210">
        <f t="shared" si="273"/>
        <v>712</v>
      </c>
      <c r="B723" s="171" t="str">
        <f t="shared" si="269"/>
        <v/>
      </c>
      <c r="C723" s="44"/>
      <c r="D723" s="17" t="str">
        <f t="shared" si="274"/>
        <v/>
      </c>
      <c r="E723" s="17" t="str">
        <f t="shared" si="275"/>
        <v/>
      </c>
      <c r="F723" s="97"/>
      <c r="G723" s="16"/>
      <c r="H723" s="15"/>
      <c r="I723" s="17" t="str">
        <f>IF(OR(G723="",H723="",U723=""),"",IFERROR(VLOOKUP(G723&amp;H723&amp;U723,※編集不可※選択項目!$M$3:$R$51,5,FALSE),"該当なし"))</f>
        <v/>
      </c>
      <c r="J723" s="97"/>
      <c r="K723" s="15"/>
      <c r="L723" s="248"/>
      <c r="M723" s="15"/>
      <c r="N723" s="97"/>
      <c r="O723" s="97"/>
      <c r="P723" s="97"/>
      <c r="Q723" s="97"/>
      <c r="R723" s="97"/>
      <c r="S723" s="18" t="str">
        <f t="shared" si="282"/>
        <v/>
      </c>
      <c r="T723" s="15"/>
      <c r="U723" s="15"/>
      <c r="V723" s="15"/>
      <c r="W723" s="15"/>
      <c r="X723" s="15"/>
      <c r="Y723" s="15"/>
      <c r="Z723" s="16"/>
      <c r="AA723" s="16"/>
      <c r="AB723" s="101" t="str">
        <f>IF($C723&lt;&gt;"",※編集不可※選択項目!$J$2,"")</f>
        <v/>
      </c>
      <c r="AC723" s="23"/>
      <c r="AD723" s="97"/>
      <c r="AE723" s="99"/>
      <c r="AF723" s="201" t="str">
        <f t="shared" si="280"/>
        <v>-</v>
      </c>
      <c r="AG723" s="219"/>
      <c r="AH723" s="220"/>
      <c r="AI723" s="121" t="str">
        <f t="shared" si="276"/>
        <v/>
      </c>
      <c r="AJ723" s="221"/>
      <c r="AK723" s="222"/>
      <c r="AL723" s="223"/>
      <c r="AM723" s="224">
        <f>IFERROR(INDEX(※編集不可※選択項目!$R$3:$R$51,MATCH(BQ723,※編集不可※選択項目!$T$3:$T$51,0)),0)</f>
        <v>0</v>
      </c>
      <c r="AN723" s="224" t="str">
        <f t="shared" si="283"/>
        <v/>
      </c>
      <c r="AO723" s="224" t="str">
        <f>IF(BR723=※編集不可※選択項目!$L$3,VLOOKUP('新規登録用（本体）'!U723,※編集不可※選択項目!$P$2:$R$13,3,TRUE),AP723)</f>
        <v/>
      </c>
      <c r="AP723" s="224" t="str">
        <f>IF(BR723=※編集不可※選択項目!$L$15,VLOOKUP('新規登録用（本体）'!U723,※編集不可※選択項目!$P$14:$R$25,3,TRUE),AQ723)</f>
        <v/>
      </c>
      <c r="AQ723" s="224" t="str">
        <f>IF(BR723=※編集不可※選択項目!$L$27,VLOOKUP('新規登録用（本体）'!U723,※編集不可※選択項目!$P$26:$R$41,3,TRUE),AR723)</f>
        <v/>
      </c>
      <c r="AR723" s="224" t="str">
        <f>IF(BR723=※編集不可※選択項目!$L$43,VLOOKUP('新規登録用（本体）'!U723,※編集不可※選択項目!$P$42:$R$46,3,TRUE),AS723)</f>
        <v/>
      </c>
      <c r="AS723" s="224" t="str">
        <f>IF(BR723=※編集不可※選択項目!$L$48,VLOOKUP('新規登録用（本体）'!U723,※編集不可※選択項目!$P$47:$R$51,3,TRUE),"")</f>
        <v/>
      </c>
      <c r="AT723" s="225">
        <f>IFERROR(VLOOKUP(Y723&amp;G723&amp;H723,※編集不可※選択項目!X:Y,2,FALSE),0)</f>
        <v>0</v>
      </c>
      <c r="AU723" s="224">
        <f t="shared" si="277"/>
        <v>0</v>
      </c>
      <c r="AV723" s="224">
        <f>IFERROR(INDEX(※編集不可※選択項目!$S$3:$S$51,MATCH(BQ723,※編集不可※選択項目!$T$3:$T$51,0)),0)</f>
        <v>0</v>
      </c>
      <c r="AW723" s="224" t="str">
        <f t="shared" si="284"/>
        <v/>
      </c>
      <c r="AX723" s="224" t="str">
        <f>IF(BR723=※編集不可※選択項目!$L$3,VLOOKUP('新規登録用（本体）'!U723,※編集不可※選択項目!$P$2:$S$13,4,TRUE),AY723)</f>
        <v/>
      </c>
      <c r="AY723" s="224" t="str">
        <f>IF(BR723=※編集不可※選択項目!$L$15,VLOOKUP('新規登録用（本体）'!U723,※編集不可※選択項目!$P$14:$S$25,4,TRUE),AZ723)</f>
        <v/>
      </c>
      <c r="AZ723" s="224" t="str">
        <f>IF(BR723=※編集不可※選択項目!$L$27,VLOOKUP('新規登録用（本体）'!U723,※編集不可※選択項目!$P$26:$S$41,4,TRUE),BA723)</f>
        <v/>
      </c>
      <c r="BA723" s="224" t="str">
        <f>IF(BR723=※編集不可※選択項目!$L$43,VLOOKUP('新規登録用（本体）'!U723,※編集不可※選択項目!$P$42:$S$46,4,TRUE),BB723)</f>
        <v/>
      </c>
      <c r="BB723" s="224" t="str">
        <f>IF(BR723=※編集不可※選択項目!$L$48,VLOOKUP('新規登録用（本体）'!U723,※編集不可※選択項目!$P$47:$S$51,4,TRUE),"")</f>
        <v/>
      </c>
      <c r="BC723" s="225">
        <f>IFERROR(VLOOKUP(Y723&amp;G723&amp;H723,※編集不可※選択項目!X:Y,2,FALSE),0)</f>
        <v>0</v>
      </c>
      <c r="BD723" s="225">
        <f t="shared" si="278"/>
        <v>0</v>
      </c>
      <c r="BE723" s="225"/>
      <c r="BF723" s="225"/>
      <c r="BG723" s="225"/>
      <c r="BH723" s="225" t="str">
        <f t="shared" si="285"/>
        <v/>
      </c>
      <c r="BI723" s="226">
        <f t="shared" si="286"/>
        <v>0</v>
      </c>
      <c r="BJ723" s="226">
        <f t="shared" si="287"/>
        <v>0</v>
      </c>
      <c r="BK723" s="262">
        <f t="shared" si="281"/>
        <v>0</v>
      </c>
      <c r="BL723" s="226">
        <f t="shared" si="270"/>
        <v>0</v>
      </c>
      <c r="BM723" s="226" t="str">
        <f t="shared" si="288"/>
        <v/>
      </c>
      <c r="BN723" s="227">
        <f t="shared" si="289"/>
        <v>0</v>
      </c>
      <c r="BO723" s="227">
        <f t="shared" si="271"/>
        <v>0</v>
      </c>
      <c r="BP723" s="208" t="str">
        <f t="shared" si="272"/>
        <v>＜従来枠＞0 ＜トップ性能枠＞0</v>
      </c>
      <c r="BQ723" s="208" t="str">
        <f>'新規登録用（本体）'!G723&amp;'新規登録用（本体）'!H723&amp;'新規登録用（本体）'!I723</f>
        <v/>
      </c>
      <c r="BR723" s="126" t="str">
        <f t="shared" si="290"/>
        <v/>
      </c>
      <c r="BS723" s="208" t="str">
        <f t="shared" ref="BS723:BS786" si="291">IF(J723="","",TEXT(J723&amp;T723&amp;U723&amp;V723&amp;W723&amp;X723,"G/標準"))</f>
        <v/>
      </c>
      <c r="BT723" s="227">
        <f t="shared" si="279"/>
        <v>0</v>
      </c>
    </row>
    <row r="724" spans="1:72" s="208" customFormat="1" ht="25.35" customHeight="1" x14ac:dyDescent="0.2">
      <c r="A724" s="210">
        <f t="shared" si="273"/>
        <v>713</v>
      </c>
      <c r="B724" s="171" t="str">
        <f t="shared" si="269"/>
        <v/>
      </c>
      <c r="C724" s="44"/>
      <c r="D724" s="17" t="str">
        <f t="shared" si="274"/>
        <v/>
      </c>
      <c r="E724" s="17" t="str">
        <f t="shared" si="275"/>
        <v/>
      </c>
      <c r="F724" s="97"/>
      <c r="G724" s="16"/>
      <c r="H724" s="15"/>
      <c r="I724" s="17" t="str">
        <f>IF(OR(G724="",H724="",U724=""),"",IFERROR(VLOOKUP(G724&amp;H724&amp;U724,※編集不可※選択項目!$M$3:$R$51,5,FALSE),"該当なし"))</f>
        <v/>
      </c>
      <c r="J724" s="97"/>
      <c r="K724" s="15"/>
      <c r="L724" s="248"/>
      <c r="M724" s="15"/>
      <c r="N724" s="97"/>
      <c r="O724" s="97"/>
      <c r="P724" s="97"/>
      <c r="Q724" s="97"/>
      <c r="R724" s="97"/>
      <c r="S724" s="18" t="str">
        <f t="shared" si="282"/>
        <v/>
      </c>
      <c r="T724" s="15"/>
      <c r="U724" s="15"/>
      <c r="V724" s="15"/>
      <c r="W724" s="15"/>
      <c r="X724" s="15"/>
      <c r="Y724" s="15"/>
      <c r="Z724" s="16"/>
      <c r="AA724" s="16"/>
      <c r="AB724" s="101" t="str">
        <f>IF($C724&lt;&gt;"",※編集不可※選択項目!$J$2,"")</f>
        <v/>
      </c>
      <c r="AC724" s="23"/>
      <c r="AD724" s="97"/>
      <c r="AE724" s="99"/>
      <c r="AF724" s="201" t="str">
        <f t="shared" si="280"/>
        <v>-</v>
      </c>
      <c r="AG724" s="219"/>
      <c r="AH724" s="220"/>
      <c r="AI724" s="121" t="str">
        <f t="shared" si="276"/>
        <v/>
      </c>
      <c r="AJ724" s="221"/>
      <c r="AK724" s="222"/>
      <c r="AL724" s="223"/>
      <c r="AM724" s="224">
        <f>IFERROR(INDEX(※編集不可※選択項目!$R$3:$R$51,MATCH(BQ724,※編集不可※選択項目!$T$3:$T$51,0)),0)</f>
        <v>0</v>
      </c>
      <c r="AN724" s="224" t="str">
        <f t="shared" si="283"/>
        <v/>
      </c>
      <c r="AO724" s="224" t="str">
        <f>IF(BR724=※編集不可※選択項目!$L$3,VLOOKUP('新規登録用（本体）'!U724,※編集不可※選択項目!$P$2:$R$13,3,TRUE),AP724)</f>
        <v/>
      </c>
      <c r="AP724" s="224" t="str">
        <f>IF(BR724=※編集不可※選択項目!$L$15,VLOOKUP('新規登録用（本体）'!U724,※編集不可※選択項目!$P$14:$R$25,3,TRUE),AQ724)</f>
        <v/>
      </c>
      <c r="AQ724" s="224" t="str">
        <f>IF(BR724=※編集不可※選択項目!$L$27,VLOOKUP('新規登録用（本体）'!U724,※編集不可※選択項目!$P$26:$R$41,3,TRUE),AR724)</f>
        <v/>
      </c>
      <c r="AR724" s="224" t="str">
        <f>IF(BR724=※編集不可※選択項目!$L$43,VLOOKUP('新規登録用（本体）'!U724,※編集不可※選択項目!$P$42:$R$46,3,TRUE),AS724)</f>
        <v/>
      </c>
      <c r="AS724" s="224" t="str">
        <f>IF(BR724=※編集不可※選択項目!$L$48,VLOOKUP('新規登録用（本体）'!U724,※編集不可※選択項目!$P$47:$R$51,3,TRUE),"")</f>
        <v/>
      </c>
      <c r="AT724" s="225">
        <f>IFERROR(VLOOKUP(Y724&amp;G724&amp;H724,※編集不可※選択項目!X:Y,2,FALSE),0)</f>
        <v>0</v>
      </c>
      <c r="AU724" s="224">
        <f t="shared" si="277"/>
        <v>0</v>
      </c>
      <c r="AV724" s="224">
        <f>IFERROR(INDEX(※編集不可※選択項目!$S$3:$S$51,MATCH(BQ724,※編集不可※選択項目!$T$3:$T$51,0)),0)</f>
        <v>0</v>
      </c>
      <c r="AW724" s="224" t="str">
        <f t="shared" si="284"/>
        <v/>
      </c>
      <c r="AX724" s="224" t="str">
        <f>IF(BR724=※編集不可※選択項目!$L$3,VLOOKUP('新規登録用（本体）'!U724,※編集不可※選択項目!$P$2:$S$13,4,TRUE),AY724)</f>
        <v/>
      </c>
      <c r="AY724" s="224" t="str">
        <f>IF(BR724=※編集不可※選択項目!$L$15,VLOOKUP('新規登録用（本体）'!U724,※編集不可※選択項目!$P$14:$S$25,4,TRUE),AZ724)</f>
        <v/>
      </c>
      <c r="AZ724" s="224" t="str">
        <f>IF(BR724=※編集不可※選択項目!$L$27,VLOOKUP('新規登録用（本体）'!U724,※編集不可※選択項目!$P$26:$S$41,4,TRUE),BA724)</f>
        <v/>
      </c>
      <c r="BA724" s="224" t="str">
        <f>IF(BR724=※編集不可※選択項目!$L$43,VLOOKUP('新規登録用（本体）'!U724,※編集不可※選択項目!$P$42:$S$46,4,TRUE),BB724)</f>
        <v/>
      </c>
      <c r="BB724" s="224" t="str">
        <f>IF(BR724=※編集不可※選択項目!$L$48,VLOOKUP('新規登録用（本体）'!U724,※編集不可※選択項目!$P$47:$S$51,4,TRUE),"")</f>
        <v/>
      </c>
      <c r="BC724" s="225">
        <f>IFERROR(VLOOKUP(Y724&amp;G724&amp;H724,※編集不可※選択項目!X:Y,2,FALSE),0)</f>
        <v>0</v>
      </c>
      <c r="BD724" s="225">
        <f t="shared" si="278"/>
        <v>0</v>
      </c>
      <c r="BE724" s="225"/>
      <c r="BF724" s="225"/>
      <c r="BG724" s="225"/>
      <c r="BH724" s="225" t="str">
        <f t="shared" si="285"/>
        <v/>
      </c>
      <c r="BI724" s="226">
        <f t="shared" si="286"/>
        <v>0</v>
      </c>
      <c r="BJ724" s="226">
        <f t="shared" si="287"/>
        <v>0</v>
      </c>
      <c r="BK724" s="262">
        <f t="shared" si="281"/>
        <v>0</v>
      </c>
      <c r="BL724" s="226">
        <f t="shared" si="270"/>
        <v>0</v>
      </c>
      <c r="BM724" s="226" t="str">
        <f t="shared" si="288"/>
        <v/>
      </c>
      <c r="BN724" s="227">
        <f t="shared" si="289"/>
        <v>0</v>
      </c>
      <c r="BO724" s="227">
        <f t="shared" si="271"/>
        <v>0</v>
      </c>
      <c r="BP724" s="208" t="str">
        <f t="shared" si="272"/>
        <v>＜従来枠＞0 ＜トップ性能枠＞0</v>
      </c>
      <c r="BQ724" s="208" t="str">
        <f>'新規登録用（本体）'!G724&amp;'新規登録用（本体）'!H724&amp;'新規登録用（本体）'!I724</f>
        <v/>
      </c>
      <c r="BR724" s="126" t="str">
        <f t="shared" si="290"/>
        <v/>
      </c>
      <c r="BS724" s="208" t="str">
        <f t="shared" si="291"/>
        <v/>
      </c>
      <c r="BT724" s="227">
        <f t="shared" si="279"/>
        <v>0</v>
      </c>
    </row>
    <row r="725" spans="1:72" s="208" customFormat="1" ht="25.35" customHeight="1" x14ac:dyDescent="0.2">
      <c r="A725" s="210">
        <f t="shared" si="273"/>
        <v>714</v>
      </c>
      <c r="B725" s="171" t="str">
        <f t="shared" si="269"/>
        <v/>
      </c>
      <c r="C725" s="44"/>
      <c r="D725" s="17" t="str">
        <f t="shared" si="274"/>
        <v/>
      </c>
      <c r="E725" s="17" t="str">
        <f t="shared" si="275"/>
        <v/>
      </c>
      <c r="F725" s="97"/>
      <c r="G725" s="16"/>
      <c r="H725" s="15"/>
      <c r="I725" s="17" t="str">
        <f>IF(OR(G725="",H725="",U725=""),"",IFERROR(VLOOKUP(G725&amp;H725&amp;U725,※編集不可※選択項目!$M$3:$R$51,5,FALSE),"該当なし"))</f>
        <v/>
      </c>
      <c r="J725" s="97"/>
      <c r="K725" s="15"/>
      <c r="L725" s="248"/>
      <c r="M725" s="15"/>
      <c r="N725" s="97"/>
      <c r="O725" s="97"/>
      <c r="P725" s="97"/>
      <c r="Q725" s="97"/>
      <c r="R725" s="97"/>
      <c r="S725" s="18" t="str">
        <f t="shared" si="282"/>
        <v/>
      </c>
      <c r="T725" s="15"/>
      <c r="U725" s="15"/>
      <c r="V725" s="15"/>
      <c r="W725" s="15"/>
      <c r="X725" s="15"/>
      <c r="Y725" s="15"/>
      <c r="Z725" s="16"/>
      <c r="AA725" s="16"/>
      <c r="AB725" s="101" t="str">
        <f>IF($C725&lt;&gt;"",※編集不可※選択項目!$J$2,"")</f>
        <v/>
      </c>
      <c r="AC725" s="23"/>
      <c r="AD725" s="97"/>
      <c r="AE725" s="99"/>
      <c r="AF725" s="201" t="str">
        <f t="shared" si="280"/>
        <v>-</v>
      </c>
      <c r="AG725" s="219"/>
      <c r="AH725" s="220"/>
      <c r="AI725" s="121" t="str">
        <f t="shared" si="276"/>
        <v/>
      </c>
      <c r="AJ725" s="221"/>
      <c r="AK725" s="222"/>
      <c r="AL725" s="223"/>
      <c r="AM725" s="224">
        <f>IFERROR(INDEX(※編集不可※選択項目!$R$3:$R$51,MATCH(BQ725,※編集不可※選択項目!$T$3:$T$51,0)),0)</f>
        <v>0</v>
      </c>
      <c r="AN725" s="224" t="str">
        <f t="shared" si="283"/>
        <v/>
      </c>
      <c r="AO725" s="224" t="str">
        <f>IF(BR725=※編集不可※選択項目!$L$3,VLOOKUP('新規登録用（本体）'!U725,※編集不可※選択項目!$P$2:$R$13,3,TRUE),AP725)</f>
        <v/>
      </c>
      <c r="AP725" s="224" t="str">
        <f>IF(BR725=※編集不可※選択項目!$L$15,VLOOKUP('新規登録用（本体）'!U725,※編集不可※選択項目!$P$14:$R$25,3,TRUE),AQ725)</f>
        <v/>
      </c>
      <c r="AQ725" s="224" t="str">
        <f>IF(BR725=※編集不可※選択項目!$L$27,VLOOKUP('新規登録用（本体）'!U725,※編集不可※選択項目!$P$26:$R$41,3,TRUE),AR725)</f>
        <v/>
      </c>
      <c r="AR725" s="224" t="str">
        <f>IF(BR725=※編集不可※選択項目!$L$43,VLOOKUP('新規登録用（本体）'!U725,※編集不可※選択項目!$P$42:$R$46,3,TRUE),AS725)</f>
        <v/>
      </c>
      <c r="AS725" s="224" t="str">
        <f>IF(BR725=※編集不可※選択項目!$L$48,VLOOKUP('新規登録用（本体）'!U725,※編集不可※選択項目!$P$47:$R$51,3,TRUE),"")</f>
        <v/>
      </c>
      <c r="AT725" s="225">
        <f>IFERROR(VLOOKUP(Y725&amp;G725&amp;H725,※編集不可※選択項目!X:Y,2,FALSE),0)</f>
        <v>0</v>
      </c>
      <c r="AU725" s="224">
        <f t="shared" si="277"/>
        <v>0</v>
      </c>
      <c r="AV725" s="224">
        <f>IFERROR(INDEX(※編集不可※選択項目!$S$3:$S$51,MATCH(BQ725,※編集不可※選択項目!$T$3:$T$51,0)),0)</f>
        <v>0</v>
      </c>
      <c r="AW725" s="224" t="str">
        <f t="shared" si="284"/>
        <v/>
      </c>
      <c r="AX725" s="224" t="str">
        <f>IF(BR725=※編集不可※選択項目!$L$3,VLOOKUP('新規登録用（本体）'!U725,※編集不可※選択項目!$P$2:$S$13,4,TRUE),AY725)</f>
        <v/>
      </c>
      <c r="AY725" s="224" t="str">
        <f>IF(BR725=※編集不可※選択項目!$L$15,VLOOKUP('新規登録用（本体）'!U725,※編集不可※選択項目!$P$14:$S$25,4,TRUE),AZ725)</f>
        <v/>
      </c>
      <c r="AZ725" s="224" t="str">
        <f>IF(BR725=※編集不可※選択項目!$L$27,VLOOKUP('新規登録用（本体）'!U725,※編集不可※選択項目!$P$26:$S$41,4,TRUE),BA725)</f>
        <v/>
      </c>
      <c r="BA725" s="224" t="str">
        <f>IF(BR725=※編集不可※選択項目!$L$43,VLOOKUP('新規登録用（本体）'!U725,※編集不可※選択項目!$P$42:$S$46,4,TRUE),BB725)</f>
        <v/>
      </c>
      <c r="BB725" s="224" t="str">
        <f>IF(BR725=※編集不可※選択項目!$L$48,VLOOKUP('新規登録用（本体）'!U725,※編集不可※選択項目!$P$47:$S$51,4,TRUE),"")</f>
        <v/>
      </c>
      <c r="BC725" s="225">
        <f>IFERROR(VLOOKUP(Y725&amp;G725&amp;H725,※編集不可※選択項目!X:Y,2,FALSE),0)</f>
        <v>0</v>
      </c>
      <c r="BD725" s="225">
        <f t="shared" si="278"/>
        <v>0</v>
      </c>
      <c r="BE725" s="225"/>
      <c r="BF725" s="225"/>
      <c r="BG725" s="225"/>
      <c r="BH725" s="225" t="str">
        <f t="shared" si="285"/>
        <v/>
      </c>
      <c r="BI725" s="226">
        <f t="shared" si="286"/>
        <v>0</v>
      </c>
      <c r="BJ725" s="226">
        <f t="shared" si="287"/>
        <v>0</v>
      </c>
      <c r="BK725" s="262">
        <f t="shared" si="281"/>
        <v>0</v>
      </c>
      <c r="BL725" s="226">
        <f t="shared" si="270"/>
        <v>0</v>
      </c>
      <c r="BM725" s="226" t="str">
        <f t="shared" si="288"/>
        <v/>
      </c>
      <c r="BN725" s="227">
        <f t="shared" si="289"/>
        <v>0</v>
      </c>
      <c r="BO725" s="227">
        <f t="shared" si="271"/>
        <v>0</v>
      </c>
      <c r="BP725" s="208" t="str">
        <f t="shared" si="272"/>
        <v>＜従来枠＞0 ＜トップ性能枠＞0</v>
      </c>
      <c r="BQ725" s="208" t="str">
        <f>'新規登録用（本体）'!G725&amp;'新規登録用（本体）'!H725&amp;'新規登録用（本体）'!I725</f>
        <v/>
      </c>
      <c r="BR725" s="126" t="str">
        <f t="shared" si="290"/>
        <v/>
      </c>
      <c r="BS725" s="208" t="str">
        <f t="shared" si="291"/>
        <v/>
      </c>
      <c r="BT725" s="227">
        <f t="shared" si="279"/>
        <v>0</v>
      </c>
    </row>
    <row r="726" spans="1:72" s="208" customFormat="1" ht="25.35" customHeight="1" x14ac:dyDescent="0.2">
      <c r="A726" s="210">
        <f t="shared" si="273"/>
        <v>715</v>
      </c>
      <c r="B726" s="171" t="str">
        <f t="shared" si="269"/>
        <v/>
      </c>
      <c r="C726" s="44"/>
      <c r="D726" s="17" t="str">
        <f t="shared" si="274"/>
        <v/>
      </c>
      <c r="E726" s="17" t="str">
        <f t="shared" si="275"/>
        <v/>
      </c>
      <c r="F726" s="97"/>
      <c r="G726" s="16"/>
      <c r="H726" s="15"/>
      <c r="I726" s="17" t="str">
        <f>IF(OR(G726="",H726="",U726=""),"",IFERROR(VLOOKUP(G726&amp;H726&amp;U726,※編集不可※選択項目!$M$3:$R$51,5,FALSE),"該当なし"))</f>
        <v/>
      </c>
      <c r="J726" s="97"/>
      <c r="K726" s="15"/>
      <c r="L726" s="248"/>
      <c r="M726" s="15"/>
      <c r="N726" s="97"/>
      <c r="O726" s="97"/>
      <c r="P726" s="97"/>
      <c r="Q726" s="97"/>
      <c r="R726" s="97"/>
      <c r="S726" s="18" t="str">
        <f t="shared" si="282"/>
        <v/>
      </c>
      <c r="T726" s="15"/>
      <c r="U726" s="15"/>
      <c r="V726" s="15"/>
      <c r="W726" s="15"/>
      <c r="X726" s="15"/>
      <c r="Y726" s="15"/>
      <c r="Z726" s="16"/>
      <c r="AA726" s="16"/>
      <c r="AB726" s="101" t="str">
        <f>IF($C726&lt;&gt;"",※編集不可※選択項目!$J$2,"")</f>
        <v/>
      </c>
      <c r="AC726" s="23"/>
      <c r="AD726" s="97"/>
      <c r="AE726" s="99"/>
      <c r="AF726" s="201" t="str">
        <f t="shared" si="280"/>
        <v>-</v>
      </c>
      <c r="AG726" s="219"/>
      <c r="AH726" s="220"/>
      <c r="AI726" s="121" t="str">
        <f t="shared" si="276"/>
        <v/>
      </c>
      <c r="AJ726" s="221"/>
      <c r="AK726" s="222"/>
      <c r="AL726" s="223"/>
      <c r="AM726" s="224">
        <f>IFERROR(INDEX(※編集不可※選択項目!$R$3:$R$51,MATCH(BQ726,※編集不可※選択項目!$T$3:$T$51,0)),0)</f>
        <v>0</v>
      </c>
      <c r="AN726" s="224" t="str">
        <f t="shared" si="283"/>
        <v/>
      </c>
      <c r="AO726" s="224" t="str">
        <f>IF(BR726=※編集不可※選択項目!$L$3,VLOOKUP('新規登録用（本体）'!U726,※編集不可※選択項目!$P$2:$R$13,3,TRUE),AP726)</f>
        <v/>
      </c>
      <c r="AP726" s="224" t="str">
        <f>IF(BR726=※編集不可※選択項目!$L$15,VLOOKUP('新規登録用（本体）'!U726,※編集不可※選択項目!$P$14:$R$25,3,TRUE),AQ726)</f>
        <v/>
      </c>
      <c r="AQ726" s="224" t="str">
        <f>IF(BR726=※編集不可※選択項目!$L$27,VLOOKUP('新規登録用（本体）'!U726,※編集不可※選択項目!$P$26:$R$41,3,TRUE),AR726)</f>
        <v/>
      </c>
      <c r="AR726" s="224" t="str">
        <f>IF(BR726=※編集不可※選択項目!$L$43,VLOOKUP('新規登録用（本体）'!U726,※編集不可※選択項目!$P$42:$R$46,3,TRUE),AS726)</f>
        <v/>
      </c>
      <c r="AS726" s="224" t="str">
        <f>IF(BR726=※編集不可※選択項目!$L$48,VLOOKUP('新規登録用（本体）'!U726,※編集不可※選択項目!$P$47:$R$51,3,TRUE),"")</f>
        <v/>
      </c>
      <c r="AT726" s="225">
        <f>IFERROR(VLOOKUP(Y726&amp;G726&amp;H726,※編集不可※選択項目!X:Y,2,FALSE),0)</f>
        <v>0</v>
      </c>
      <c r="AU726" s="224">
        <f t="shared" si="277"/>
        <v>0</v>
      </c>
      <c r="AV726" s="224">
        <f>IFERROR(INDEX(※編集不可※選択項目!$S$3:$S$51,MATCH(BQ726,※編集不可※選択項目!$T$3:$T$51,0)),0)</f>
        <v>0</v>
      </c>
      <c r="AW726" s="224" t="str">
        <f t="shared" si="284"/>
        <v/>
      </c>
      <c r="AX726" s="224" t="str">
        <f>IF(BR726=※編集不可※選択項目!$L$3,VLOOKUP('新規登録用（本体）'!U726,※編集不可※選択項目!$P$2:$S$13,4,TRUE),AY726)</f>
        <v/>
      </c>
      <c r="AY726" s="224" t="str">
        <f>IF(BR726=※編集不可※選択項目!$L$15,VLOOKUP('新規登録用（本体）'!U726,※編集不可※選択項目!$P$14:$S$25,4,TRUE),AZ726)</f>
        <v/>
      </c>
      <c r="AZ726" s="224" t="str">
        <f>IF(BR726=※編集不可※選択項目!$L$27,VLOOKUP('新規登録用（本体）'!U726,※編集不可※選択項目!$P$26:$S$41,4,TRUE),BA726)</f>
        <v/>
      </c>
      <c r="BA726" s="224" t="str">
        <f>IF(BR726=※編集不可※選択項目!$L$43,VLOOKUP('新規登録用（本体）'!U726,※編集不可※選択項目!$P$42:$S$46,4,TRUE),BB726)</f>
        <v/>
      </c>
      <c r="BB726" s="224" t="str">
        <f>IF(BR726=※編集不可※選択項目!$L$48,VLOOKUP('新規登録用（本体）'!U726,※編集不可※選択項目!$P$47:$S$51,4,TRUE),"")</f>
        <v/>
      </c>
      <c r="BC726" s="225">
        <f>IFERROR(VLOOKUP(Y726&amp;G726&amp;H726,※編集不可※選択項目!X:Y,2,FALSE),0)</f>
        <v>0</v>
      </c>
      <c r="BD726" s="225">
        <f t="shared" si="278"/>
        <v>0</v>
      </c>
      <c r="BE726" s="225"/>
      <c r="BF726" s="225"/>
      <c r="BG726" s="225"/>
      <c r="BH726" s="225" t="str">
        <f t="shared" si="285"/>
        <v/>
      </c>
      <c r="BI726" s="226">
        <f t="shared" si="286"/>
        <v>0</v>
      </c>
      <c r="BJ726" s="226">
        <f t="shared" si="287"/>
        <v>0</v>
      </c>
      <c r="BK726" s="262">
        <f t="shared" si="281"/>
        <v>0</v>
      </c>
      <c r="BL726" s="226">
        <f t="shared" si="270"/>
        <v>0</v>
      </c>
      <c r="BM726" s="226" t="str">
        <f t="shared" si="288"/>
        <v/>
      </c>
      <c r="BN726" s="227">
        <f t="shared" si="289"/>
        <v>0</v>
      </c>
      <c r="BO726" s="227">
        <f t="shared" si="271"/>
        <v>0</v>
      </c>
      <c r="BP726" s="208" t="str">
        <f t="shared" si="272"/>
        <v>＜従来枠＞0 ＜トップ性能枠＞0</v>
      </c>
      <c r="BQ726" s="208" t="str">
        <f>'新規登録用（本体）'!G726&amp;'新規登録用（本体）'!H726&amp;'新規登録用（本体）'!I726</f>
        <v/>
      </c>
      <c r="BR726" s="126" t="str">
        <f t="shared" si="290"/>
        <v/>
      </c>
      <c r="BS726" s="208" t="str">
        <f t="shared" si="291"/>
        <v/>
      </c>
      <c r="BT726" s="227">
        <f t="shared" si="279"/>
        <v>0</v>
      </c>
    </row>
    <row r="727" spans="1:72" s="208" customFormat="1" ht="25.35" customHeight="1" x14ac:dyDescent="0.2">
      <c r="A727" s="210">
        <f t="shared" si="273"/>
        <v>716</v>
      </c>
      <c r="B727" s="171" t="str">
        <f t="shared" si="269"/>
        <v/>
      </c>
      <c r="C727" s="44"/>
      <c r="D727" s="17" t="str">
        <f t="shared" si="274"/>
        <v/>
      </c>
      <c r="E727" s="17" t="str">
        <f t="shared" si="275"/>
        <v/>
      </c>
      <c r="F727" s="97"/>
      <c r="G727" s="16"/>
      <c r="H727" s="15"/>
      <c r="I727" s="17" t="str">
        <f>IF(OR(G727="",H727="",U727=""),"",IFERROR(VLOOKUP(G727&amp;H727&amp;U727,※編集不可※選択項目!$M$3:$R$51,5,FALSE),"該当なし"))</f>
        <v/>
      </c>
      <c r="J727" s="97"/>
      <c r="K727" s="15"/>
      <c r="L727" s="248"/>
      <c r="M727" s="15"/>
      <c r="N727" s="97"/>
      <c r="O727" s="97"/>
      <c r="P727" s="97"/>
      <c r="Q727" s="97"/>
      <c r="R727" s="97"/>
      <c r="S727" s="18" t="str">
        <f t="shared" si="282"/>
        <v/>
      </c>
      <c r="T727" s="15"/>
      <c r="U727" s="15"/>
      <c r="V727" s="15"/>
      <c r="W727" s="15"/>
      <c r="X727" s="15"/>
      <c r="Y727" s="15"/>
      <c r="Z727" s="16"/>
      <c r="AA727" s="16"/>
      <c r="AB727" s="101" t="str">
        <f>IF($C727&lt;&gt;"",※編集不可※選択項目!$J$2,"")</f>
        <v/>
      </c>
      <c r="AC727" s="23"/>
      <c r="AD727" s="97"/>
      <c r="AE727" s="99"/>
      <c r="AF727" s="201" t="str">
        <f t="shared" si="280"/>
        <v>-</v>
      </c>
      <c r="AG727" s="219"/>
      <c r="AH727" s="220"/>
      <c r="AI727" s="121" t="str">
        <f t="shared" si="276"/>
        <v/>
      </c>
      <c r="AJ727" s="221"/>
      <c r="AK727" s="222"/>
      <c r="AL727" s="223"/>
      <c r="AM727" s="224">
        <f>IFERROR(INDEX(※編集不可※選択項目!$R$3:$R$51,MATCH(BQ727,※編集不可※選択項目!$T$3:$T$51,0)),0)</f>
        <v>0</v>
      </c>
      <c r="AN727" s="224" t="str">
        <f t="shared" si="283"/>
        <v/>
      </c>
      <c r="AO727" s="224" t="str">
        <f>IF(BR727=※編集不可※選択項目!$L$3,VLOOKUP('新規登録用（本体）'!U727,※編集不可※選択項目!$P$2:$R$13,3,TRUE),AP727)</f>
        <v/>
      </c>
      <c r="AP727" s="224" t="str">
        <f>IF(BR727=※編集不可※選択項目!$L$15,VLOOKUP('新規登録用（本体）'!U727,※編集不可※選択項目!$P$14:$R$25,3,TRUE),AQ727)</f>
        <v/>
      </c>
      <c r="AQ727" s="224" t="str">
        <f>IF(BR727=※編集不可※選択項目!$L$27,VLOOKUP('新規登録用（本体）'!U727,※編集不可※選択項目!$P$26:$R$41,3,TRUE),AR727)</f>
        <v/>
      </c>
      <c r="AR727" s="224" t="str">
        <f>IF(BR727=※編集不可※選択項目!$L$43,VLOOKUP('新規登録用（本体）'!U727,※編集不可※選択項目!$P$42:$R$46,3,TRUE),AS727)</f>
        <v/>
      </c>
      <c r="AS727" s="224" t="str">
        <f>IF(BR727=※編集不可※選択項目!$L$48,VLOOKUP('新規登録用（本体）'!U727,※編集不可※選択項目!$P$47:$R$51,3,TRUE),"")</f>
        <v/>
      </c>
      <c r="AT727" s="225">
        <f>IFERROR(VLOOKUP(Y727&amp;G727&amp;H727,※編集不可※選択項目!X:Y,2,FALSE),0)</f>
        <v>0</v>
      </c>
      <c r="AU727" s="224">
        <f t="shared" si="277"/>
        <v>0</v>
      </c>
      <c r="AV727" s="224">
        <f>IFERROR(INDEX(※編集不可※選択項目!$S$3:$S$51,MATCH(BQ727,※編集不可※選択項目!$T$3:$T$51,0)),0)</f>
        <v>0</v>
      </c>
      <c r="AW727" s="224" t="str">
        <f t="shared" si="284"/>
        <v/>
      </c>
      <c r="AX727" s="224" t="str">
        <f>IF(BR727=※編集不可※選択項目!$L$3,VLOOKUP('新規登録用（本体）'!U727,※編集不可※選択項目!$P$2:$S$13,4,TRUE),AY727)</f>
        <v/>
      </c>
      <c r="AY727" s="224" t="str">
        <f>IF(BR727=※編集不可※選択項目!$L$15,VLOOKUP('新規登録用（本体）'!U727,※編集不可※選択項目!$P$14:$S$25,4,TRUE),AZ727)</f>
        <v/>
      </c>
      <c r="AZ727" s="224" t="str">
        <f>IF(BR727=※編集不可※選択項目!$L$27,VLOOKUP('新規登録用（本体）'!U727,※編集不可※選択項目!$P$26:$S$41,4,TRUE),BA727)</f>
        <v/>
      </c>
      <c r="BA727" s="224" t="str">
        <f>IF(BR727=※編集不可※選択項目!$L$43,VLOOKUP('新規登録用（本体）'!U727,※編集不可※選択項目!$P$42:$S$46,4,TRUE),BB727)</f>
        <v/>
      </c>
      <c r="BB727" s="224" t="str">
        <f>IF(BR727=※編集不可※選択項目!$L$48,VLOOKUP('新規登録用（本体）'!U727,※編集不可※選択項目!$P$47:$S$51,4,TRUE),"")</f>
        <v/>
      </c>
      <c r="BC727" s="225">
        <f>IFERROR(VLOOKUP(Y727&amp;G727&amp;H727,※編集不可※選択項目!X:Y,2,FALSE),0)</f>
        <v>0</v>
      </c>
      <c r="BD727" s="225">
        <f t="shared" si="278"/>
        <v>0</v>
      </c>
      <c r="BE727" s="225"/>
      <c r="BF727" s="225"/>
      <c r="BG727" s="225"/>
      <c r="BH727" s="225" t="str">
        <f t="shared" si="285"/>
        <v/>
      </c>
      <c r="BI727" s="226">
        <f t="shared" si="286"/>
        <v>0</v>
      </c>
      <c r="BJ727" s="226">
        <f t="shared" si="287"/>
        <v>0</v>
      </c>
      <c r="BK727" s="262">
        <f t="shared" si="281"/>
        <v>0</v>
      </c>
      <c r="BL727" s="226">
        <f t="shared" si="270"/>
        <v>0</v>
      </c>
      <c r="BM727" s="226" t="str">
        <f t="shared" si="288"/>
        <v/>
      </c>
      <c r="BN727" s="227">
        <f t="shared" si="289"/>
        <v>0</v>
      </c>
      <c r="BO727" s="227">
        <f t="shared" si="271"/>
        <v>0</v>
      </c>
      <c r="BP727" s="208" t="str">
        <f t="shared" si="272"/>
        <v>＜従来枠＞0 ＜トップ性能枠＞0</v>
      </c>
      <c r="BQ727" s="208" t="str">
        <f>'新規登録用（本体）'!G727&amp;'新規登録用（本体）'!H727&amp;'新規登録用（本体）'!I727</f>
        <v/>
      </c>
      <c r="BR727" s="126" t="str">
        <f t="shared" si="290"/>
        <v/>
      </c>
      <c r="BS727" s="208" t="str">
        <f t="shared" si="291"/>
        <v/>
      </c>
      <c r="BT727" s="227">
        <f t="shared" si="279"/>
        <v>0</v>
      </c>
    </row>
    <row r="728" spans="1:72" s="208" customFormat="1" ht="25.35" customHeight="1" x14ac:dyDescent="0.2">
      <c r="A728" s="210">
        <f t="shared" si="273"/>
        <v>717</v>
      </c>
      <c r="B728" s="171" t="str">
        <f t="shared" si="269"/>
        <v/>
      </c>
      <c r="C728" s="44"/>
      <c r="D728" s="17" t="str">
        <f t="shared" si="274"/>
        <v/>
      </c>
      <c r="E728" s="17" t="str">
        <f t="shared" si="275"/>
        <v/>
      </c>
      <c r="F728" s="97"/>
      <c r="G728" s="16"/>
      <c r="H728" s="15"/>
      <c r="I728" s="17" t="str">
        <f>IF(OR(G728="",H728="",U728=""),"",IFERROR(VLOOKUP(G728&amp;H728&amp;U728,※編集不可※選択項目!$M$3:$R$51,5,FALSE),"該当なし"))</f>
        <v/>
      </c>
      <c r="J728" s="97"/>
      <c r="K728" s="15"/>
      <c r="L728" s="248"/>
      <c r="M728" s="15"/>
      <c r="N728" s="97"/>
      <c r="O728" s="97"/>
      <c r="P728" s="97"/>
      <c r="Q728" s="97"/>
      <c r="R728" s="97"/>
      <c r="S728" s="18" t="str">
        <f t="shared" si="282"/>
        <v/>
      </c>
      <c r="T728" s="15"/>
      <c r="U728" s="15"/>
      <c r="V728" s="15"/>
      <c r="W728" s="15"/>
      <c r="X728" s="15"/>
      <c r="Y728" s="15"/>
      <c r="Z728" s="16"/>
      <c r="AA728" s="16"/>
      <c r="AB728" s="101" t="str">
        <f>IF($C728&lt;&gt;"",※編集不可※選択項目!$J$2,"")</f>
        <v/>
      </c>
      <c r="AC728" s="23"/>
      <c r="AD728" s="97"/>
      <c r="AE728" s="99"/>
      <c r="AF728" s="201" t="str">
        <f t="shared" si="280"/>
        <v>-</v>
      </c>
      <c r="AG728" s="219"/>
      <c r="AH728" s="220"/>
      <c r="AI728" s="121" t="str">
        <f t="shared" si="276"/>
        <v/>
      </c>
      <c r="AJ728" s="221"/>
      <c r="AK728" s="222"/>
      <c r="AL728" s="223"/>
      <c r="AM728" s="224">
        <f>IFERROR(INDEX(※編集不可※選択項目!$R$3:$R$51,MATCH(BQ728,※編集不可※選択項目!$T$3:$T$51,0)),0)</f>
        <v>0</v>
      </c>
      <c r="AN728" s="224" t="str">
        <f t="shared" si="283"/>
        <v/>
      </c>
      <c r="AO728" s="224" t="str">
        <f>IF(BR728=※編集不可※選択項目!$L$3,VLOOKUP('新規登録用（本体）'!U728,※編集不可※選択項目!$P$2:$R$13,3,TRUE),AP728)</f>
        <v/>
      </c>
      <c r="AP728" s="224" t="str">
        <f>IF(BR728=※編集不可※選択項目!$L$15,VLOOKUP('新規登録用（本体）'!U728,※編集不可※選択項目!$P$14:$R$25,3,TRUE),AQ728)</f>
        <v/>
      </c>
      <c r="AQ728" s="224" t="str">
        <f>IF(BR728=※編集不可※選択項目!$L$27,VLOOKUP('新規登録用（本体）'!U728,※編集不可※選択項目!$P$26:$R$41,3,TRUE),AR728)</f>
        <v/>
      </c>
      <c r="AR728" s="224" t="str">
        <f>IF(BR728=※編集不可※選択項目!$L$43,VLOOKUP('新規登録用（本体）'!U728,※編集不可※選択項目!$P$42:$R$46,3,TRUE),AS728)</f>
        <v/>
      </c>
      <c r="AS728" s="224" t="str">
        <f>IF(BR728=※編集不可※選択項目!$L$48,VLOOKUP('新規登録用（本体）'!U728,※編集不可※選択項目!$P$47:$R$51,3,TRUE),"")</f>
        <v/>
      </c>
      <c r="AT728" s="225">
        <f>IFERROR(VLOOKUP(Y728&amp;G728&amp;H728,※編集不可※選択項目!X:Y,2,FALSE),0)</f>
        <v>0</v>
      </c>
      <c r="AU728" s="224">
        <f t="shared" si="277"/>
        <v>0</v>
      </c>
      <c r="AV728" s="224">
        <f>IFERROR(INDEX(※編集不可※選択項目!$S$3:$S$51,MATCH(BQ728,※編集不可※選択項目!$T$3:$T$51,0)),0)</f>
        <v>0</v>
      </c>
      <c r="AW728" s="224" t="str">
        <f t="shared" si="284"/>
        <v/>
      </c>
      <c r="AX728" s="224" t="str">
        <f>IF(BR728=※編集不可※選択項目!$L$3,VLOOKUP('新規登録用（本体）'!U728,※編集不可※選択項目!$P$2:$S$13,4,TRUE),AY728)</f>
        <v/>
      </c>
      <c r="AY728" s="224" t="str">
        <f>IF(BR728=※編集不可※選択項目!$L$15,VLOOKUP('新規登録用（本体）'!U728,※編集不可※選択項目!$P$14:$S$25,4,TRUE),AZ728)</f>
        <v/>
      </c>
      <c r="AZ728" s="224" t="str">
        <f>IF(BR728=※編集不可※選択項目!$L$27,VLOOKUP('新規登録用（本体）'!U728,※編集不可※選択項目!$P$26:$S$41,4,TRUE),BA728)</f>
        <v/>
      </c>
      <c r="BA728" s="224" t="str">
        <f>IF(BR728=※編集不可※選択項目!$L$43,VLOOKUP('新規登録用（本体）'!U728,※編集不可※選択項目!$P$42:$S$46,4,TRUE),BB728)</f>
        <v/>
      </c>
      <c r="BB728" s="224" t="str">
        <f>IF(BR728=※編集不可※選択項目!$L$48,VLOOKUP('新規登録用（本体）'!U728,※編集不可※選択項目!$P$47:$S$51,4,TRUE),"")</f>
        <v/>
      </c>
      <c r="BC728" s="225">
        <f>IFERROR(VLOOKUP(Y728&amp;G728&amp;H728,※編集不可※選択項目!X:Y,2,FALSE),0)</f>
        <v>0</v>
      </c>
      <c r="BD728" s="225">
        <f t="shared" si="278"/>
        <v>0</v>
      </c>
      <c r="BE728" s="225"/>
      <c r="BF728" s="225"/>
      <c r="BG728" s="225"/>
      <c r="BH728" s="225" t="str">
        <f t="shared" si="285"/>
        <v/>
      </c>
      <c r="BI728" s="226">
        <f t="shared" si="286"/>
        <v>0</v>
      </c>
      <c r="BJ728" s="226">
        <f t="shared" si="287"/>
        <v>0</v>
      </c>
      <c r="BK728" s="262">
        <f t="shared" si="281"/>
        <v>0</v>
      </c>
      <c r="BL728" s="226">
        <f t="shared" si="270"/>
        <v>0</v>
      </c>
      <c r="BM728" s="226" t="str">
        <f t="shared" si="288"/>
        <v/>
      </c>
      <c r="BN728" s="227">
        <f t="shared" si="289"/>
        <v>0</v>
      </c>
      <c r="BO728" s="227">
        <f t="shared" si="271"/>
        <v>0</v>
      </c>
      <c r="BP728" s="208" t="str">
        <f t="shared" si="272"/>
        <v>＜従来枠＞0 ＜トップ性能枠＞0</v>
      </c>
      <c r="BQ728" s="208" t="str">
        <f>'新規登録用（本体）'!G728&amp;'新規登録用（本体）'!H728&amp;'新規登録用（本体）'!I728</f>
        <v/>
      </c>
      <c r="BR728" s="126" t="str">
        <f t="shared" si="290"/>
        <v/>
      </c>
      <c r="BS728" s="208" t="str">
        <f t="shared" si="291"/>
        <v/>
      </c>
      <c r="BT728" s="227">
        <f t="shared" si="279"/>
        <v>0</v>
      </c>
    </row>
    <row r="729" spans="1:72" s="208" customFormat="1" ht="25.35" customHeight="1" x14ac:dyDescent="0.2">
      <c r="A729" s="210">
        <f t="shared" si="273"/>
        <v>718</v>
      </c>
      <c r="B729" s="171" t="str">
        <f t="shared" si="269"/>
        <v/>
      </c>
      <c r="C729" s="44"/>
      <c r="D729" s="17" t="str">
        <f t="shared" si="274"/>
        <v/>
      </c>
      <c r="E729" s="17" t="str">
        <f t="shared" si="275"/>
        <v/>
      </c>
      <c r="F729" s="97"/>
      <c r="G729" s="16"/>
      <c r="H729" s="15"/>
      <c r="I729" s="17" t="str">
        <f>IF(OR(G729="",H729="",U729=""),"",IFERROR(VLOOKUP(G729&amp;H729&amp;U729,※編集不可※選択項目!$M$3:$R$51,5,FALSE),"該当なし"))</f>
        <v/>
      </c>
      <c r="J729" s="97"/>
      <c r="K729" s="15"/>
      <c r="L729" s="248"/>
      <c r="M729" s="15"/>
      <c r="N729" s="97"/>
      <c r="O729" s="97"/>
      <c r="P729" s="97"/>
      <c r="Q729" s="97"/>
      <c r="R729" s="97"/>
      <c r="S729" s="18" t="str">
        <f t="shared" si="282"/>
        <v/>
      </c>
      <c r="T729" s="15"/>
      <c r="U729" s="15"/>
      <c r="V729" s="15"/>
      <c r="W729" s="15"/>
      <c r="X729" s="15"/>
      <c r="Y729" s="15"/>
      <c r="Z729" s="16"/>
      <c r="AA729" s="16"/>
      <c r="AB729" s="101" t="str">
        <f>IF($C729&lt;&gt;"",※編集不可※選択項目!$J$2,"")</f>
        <v/>
      </c>
      <c r="AC729" s="23"/>
      <c r="AD729" s="97"/>
      <c r="AE729" s="99"/>
      <c r="AF729" s="201" t="str">
        <f t="shared" si="280"/>
        <v>-</v>
      </c>
      <c r="AG729" s="219"/>
      <c r="AH729" s="220"/>
      <c r="AI729" s="121" t="str">
        <f t="shared" si="276"/>
        <v/>
      </c>
      <c r="AJ729" s="221"/>
      <c r="AK729" s="222"/>
      <c r="AL729" s="223"/>
      <c r="AM729" s="224">
        <f>IFERROR(INDEX(※編集不可※選択項目!$R$3:$R$51,MATCH(BQ729,※編集不可※選択項目!$T$3:$T$51,0)),0)</f>
        <v>0</v>
      </c>
      <c r="AN729" s="224" t="str">
        <f t="shared" si="283"/>
        <v/>
      </c>
      <c r="AO729" s="224" t="str">
        <f>IF(BR729=※編集不可※選択項目!$L$3,VLOOKUP('新規登録用（本体）'!U729,※編集不可※選択項目!$P$2:$R$13,3,TRUE),AP729)</f>
        <v/>
      </c>
      <c r="AP729" s="224" t="str">
        <f>IF(BR729=※編集不可※選択項目!$L$15,VLOOKUP('新規登録用（本体）'!U729,※編集不可※選択項目!$P$14:$R$25,3,TRUE),AQ729)</f>
        <v/>
      </c>
      <c r="AQ729" s="224" t="str">
        <f>IF(BR729=※編集不可※選択項目!$L$27,VLOOKUP('新規登録用（本体）'!U729,※編集不可※選択項目!$P$26:$R$41,3,TRUE),AR729)</f>
        <v/>
      </c>
      <c r="AR729" s="224" t="str">
        <f>IF(BR729=※編集不可※選択項目!$L$43,VLOOKUP('新規登録用（本体）'!U729,※編集不可※選択項目!$P$42:$R$46,3,TRUE),AS729)</f>
        <v/>
      </c>
      <c r="AS729" s="224" t="str">
        <f>IF(BR729=※編集不可※選択項目!$L$48,VLOOKUP('新規登録用（本体）'!U729,※編集不可※選択項目!$P$47:$R$51,3,TRUE),"")</f>
        <v/>
      </c>
      <c r="AT729" s="225">
        <f>IFERROR(VLOOKUP(Y729&amp;G729&amp;H729,※編集不可※選択項目!X:Y,2,FALSE),0)</f>
        <v>0</v>
      </c>
      <c r="AU729" s="224">
        <f t="shared" si="277"/>
        <v>0</v>
      </c>
      <c r="AV729" s="224">
        <f>IFERROR(INDEX(※編集不可※選択項目!$S$3:$S$51,MATCH(BQ729,※編集不可※選択項目!$T$3:$T$51,0)),0)</f>
        <v>0</v>
      </c>
      <c r="AW729" s="224" t="str">
        <f t="shared" si="284"/>
        <v/>
      </c>
      <c r="AX729" s="224" t="str">
        <f>IF(BR729=※編集不可※選択項目!$L$3,VLOOKUP('新規登録用（本体）'!U729,※編集不可※選択項目!$P$2:$S$13,4,TRUE),AY729)</f>
        <v/>
      </c>
      <c r="AY729" s="224" t="str">
        <f>IF(BR729=※編集不可※選択項目!$L$15,VLOOKUP('新規登録用（本体）'!U729,※編集不可※選択項目!$P$14:$S$25,4,TRUE),AZ729)</f>
        <v/>
      </c>
      <c r="AZ729" s="224" t="str">
        <f>IF(BR729=※編集不可※選択項目!$L$27,VLOOKUP('新規登録用（本体）'!U729,※編集不可※選択項目!$P$26:$S$41,4,TRUE),BA729)</f>
        <v/>
      </c>
      <c r="BA729" s="224" t="str">
        <f>IF(BR729=※編集不可※選択項目!$L$43,VLOOKUP('新規登録用（本体）'!U729,※編集不可※選択項目!$P$42:$S$46,4,TRUE),BB729)</f>
        <v/>
      </c>
      <c r="BB729" s="224" t="str">
        <f>IF(BR729=※編集不可※選択項目!$L$48,VLOOKUP('新規登録用（本体）'!U729,※編集不可※選択項目!$P$47:$S$51,4,TRUE),"")</f>
        <v/>
      </c>
      <c r="BC729" s="225">
        <f>IFERROR(VLOOKUP(Y729&amp;G729&amp;H729,※編集不可※選択項目!X:Y,2,FALSE),0)</f>
        <v>0</v>
      </c>
      <c r="BD729" s="225">
        <f t="shared" si="278"/>
        <v>0</v>
      </c>
      <c r="BE729" s="225"/>
      <c r="BF729" s="225"/>
      <c r="BG729" s="225"/>
      <c r="BH729" s="225" t="str">
        <f t="shared" si="285"/>
        <v/>
      </c>
      <c r="BI729" s="226">
        <f t="shared" si="286"/>
        <v>0</v>
      </c>
      <c r="BJ729" s="226">
        <f t="shared" si="287"/>
        <v>0</v>
      </c>
      <c r="BK729" s="262">
        <f t="shared" si="281"/>
        <v>0</v>
      </c>
      <c r="BL729" s="226">
        <f t="shared" si="270"/>
        <v>0</v>
      </c>
      <c r="BM729" s="226" t="str">
        <f t="shared" si="288"/>
        <v/>
      </c>
      <c r="BN729" s="227">
        <f t="shared" si="289"/>
        <v>0</v>
      </c>
      <c r="BO729" s="227">
        <f t="shared" si="271"/>
        <v>0</v>
      </c>
      <c r="BP729" s="208" t="str">
        <f t="shared" si="272"/>
        <v>＜従来枠＞0 ＜トップ性能枠＞0</v>
      </c>
      <c r="BQ729" s="208" t="str">
        <f>'新規登録用（本体）'!G729&amp;'新規登録用（本体）'!H729&amp;'新規登録用（本体）'!I729</f>
        <v/>
      </c>
      <c r="BR729" s="126" t="str">
        <f t="shared" si="290"/>
        <v/>
      </c>
      <c r="BS729" s="208" t="str">
        <f t="shared" si="291"/>
        <v/>
      </c>
      <c r="BT729" s="227">
        <f t="shared" si="279"/>
        <v>0</v>
      </c>
    </row>
    <row r="730" spans="1:72" s="208" customFormat="1" ht="25.35" customHeight="1" x14ac:dyDescent="0.2">
      <c r="A730" s="210">
        <f t="shared" si="273"/>
        <v>719</v>
      </c>
      <c r="B730" s="171" t="str">
        <f t="shared" si="269"/>
        <v/>
      </c>
      <c r="C730" s="44"/>
      <c r="D730" s="17" t="str">
        <f t="shared" si="274"/>
        <v/>
      </c>
      <c r="E730" s="17" t="str">
        <f t="shared" si="275"/>
        <v/>
      </c>
      <c r="F730" s="97"/>
      <c r="G730" s="16"/>
      <c r="H730" s="15"/>
      <c r="I730" s="17" t="str">
        <f>IF(OR(G730="",H730="",U730=""),"",IFERROR(VLOOKUP(G730&amp;H730&amp;U730,※編集不可※選択項目!$M$3:$R$51,5,FALSE),"該当なし"))</f>
        <v/>
      </c>
      <c r="J730" s="97"/>
      <c r="K730" s="15"/>
      <c r="L730" s="248"/>
      <c r="M730" s="15"/>
      <c r="N730" s="97"/>
      <c r="O730" s="97"/>
      <c r="P730" s="97"/>
      <c r="Q730" s="97"/>
      <c r="R730" s="97"/>
      <c r="S730" s="18" t="str">
        <f t="shared" si="282"/>
        <v/>
      </c>
      <c r="T730" s="15"/>
      <c r="U730" s="15"/>
      <c r="V730" s="15"/>
      <c r="W730" s="15"/>
      <c r="X730" s="15"/>
      <c r="Y730" s="15"/>
      <c r="Z730" s="16"/>
      <c r="AA730" s="16"/>
      <c r="AB730" s="101" t="str">
        <f>IF($C730&lt;&gt;"",※編集不可※選択項目!$J$2,"")</f>
        <v/>
      </c>
      <c r="AC730" s="23"/>
      <c r="AD730" s="97"/>
      <c r="AE730" s="99"/>
      <c r="AF730" s="201" t="str">
        <f t="shared" si="280"/>
        <v>-</v>
      </c>
      <c r="AG730" s="219"/>
      <c r="AH730" s="220"/>
      <c r="AI730" s="121" t="str">
        <f t="shared" si="276"/>
        <v/>
      </c>
      <c r="AJ730" s="221"/>
      <c r="AK730" s="222"/>
      <c r="AL730" s="223"/>
      <c r="AM730" s="224">
        <f>IFERROR(INDEX(※編集不可※選択項目!$R$3:$R$51,MATCH(BQ730,※編集不可※選択項目!$T$3:$T$51,0)),0)</f>
        <v>0</v>
      </c>
      <c r="AN730" s="224" t="str">
        <f t="shared" si="283"/>
        <v/>
      </c>
      <c r="AO730" s="224" t="str">
        <f>IF(BR730=※編集不可※選択項目!$L$3,VLOOKUP('新規登録用（本体）'!U730,※編集不可※選択項目!$P$2:$R$13,3,TRUE),AP730)</f>
        <v/>
      </c>
      <c r="AP730" s="224" t="str">
        <f>IF(BR730=※編集不可※選択項目!$L$15,VLOOKUP('新規登録用（本体）'!U730,※編集不可※選択項目!$P$14:$R$25,3,TRUE),AQ730)</f>
        <v/>
      </c>
      <c r="AQ730" s="224" t="str">
        <f>IF(BR730=※編集不可※選択項目!$L$27,VLOOKUP('新規登録用（本体）'!U730,※編集不可※選択項目!$P$26:$R$41,3,TRUE),AR730)</f>
        <v/>
      </c>
      <c r="AR730" s="224" t="str">
        <f>IF(BR730=※編集不可※選択項目!$L$43,VLOOKUP('新規登録用（本体）'!U730,※編集不可※選択項目!$P$42:$R$46,3,TRUE),AS730)</f>
        <v/>
      </c>
      <c r="AS730" s="224" t="str">
        <f>IF(BR730=※編集不可※選択項目!$L$48,VLOOKUP('新規登録用（本体）'!U730,※編集不可※選択項目!$P$47:$R$51,3,TRUE),"")</f>
        <v/>
      </c>
      <c r="AT730" s="225">
        <f>IFERROR(VLOOKUP(Y730&amp;G730&amp;H730,※編集不可※選択項目!X:Y,2,FALSE),0)</f>
        <v>0</v>
      </c>
      <c r="AU730" s="224">
        <f t="shared" si="277"/>
        <v>0</v>
      </c>
      <c r="AV730" s="224">
        <f>IFERROR(INDEX(※編集不可※選択項目!$S$3:$S$51,MATCH(BQ730,※編集不可※選択項目!$T$3:$T$51,0)),0)</f>
        <v>0</v>
      </c>
      <c r="AW730" s="224" t="str">
        <f t="shared" si="284"/>
        <v/>
      </c>
      <c r="AX730" s="224" t="str">
        <f>IF(BR730=※編集不可※選択項目!$L$3,VLOOKUP('新規登録用（本体）'!U730,※編集不可※選択項目!$P$2:$S$13,4,TRUE),AY730)</f>
        <v/>
      </c>
      <c r="AY730" s="224" t="str">
        <f>IF(BR730=※編集不可※選択項目!$L$15,VLOOKUP('新規登録用（本体）'!U730,※編集不可※選択項目!$P$14:$S$25,4,TRUE),AZ730)</f>
        <v/>
      </c>
      <c r="AZ730" s="224" t="str">
        <f>IF(BR730=※編集不可※選択項目!$L$27,VLOOKUP('新規登録用（本体）'!U730,※編集不可※選択項目!$P$26:$S$41,4,TRUE),BA730)</f>
        <v/>
      </c>
      <c r="BA730" s="224" t="str">
        <f>IF(BR730=※編集不可※選択項目!$L$43,VLOOKUP('新規登録用（本体）'!U730,※編集不可※選択項目!$P$42:$S$46,4,TRUE),BB730)</f>
        <v/>
      </c>
      <c r="BB730" s="224" t="str">
        <f>IF(BR730=※編集不可※選択項目!$L$48,VLOOKUP('新規登録用（本体）'!U730,※編集不可※選択項目!$P$47:$S$51,4,TRUE),"")</f>
        <v/>
      </c>
      <c r="BC730" s="225">
        <f>IFERROR(VLOOKUP(Y730&amp;G730&amp;H730,※編集不可※選択項目!X:Y,2,FALSE),0)</f>
        <v>0</v>
      </c>
      <c r="BD730" s="225">
        <f t="shared" si="278"/>
        <v>0</v>
      </c>
      <c r="BE730" s="225"/>
      <c r="BF730" s="225"/>
      <c r="BG730" s="225"/>
      <c r="BH730" s="225" t="str">
        <f t="shared" si="285"/>
        <v/>
      </c>
      <c r="BI730" s="226">
        <f t="shared" si="286"/>
        <v>0</v>
      </c>
      <c r="BJ730" s="226">
        <f t="shared" si="287"/>
        <v>0</v>
      </c>
      <c r="BK730" s="262">
        <f t="shared" si="281"/>
        <v>0</v>
      </c>
      <c r="BL730" s="226">
        <f t="shared" si="270"/>
        <v>0</v>
      </c>
      <c r="BM730" s="226" t="str">
        <f t="shared" si="288"/>
        <v/>
      </c>
      <c r="BN730" s="227">
        <f t="shared" si="289"/>
        <v>0</v>
      </c>
      <c r="BO730" s="227">
        <f t="shared" si="271"/>
        <v>0</v>
      </c>
      <c r="BP730" s="208" t="str">
        <f t="shared" si="272"/>
        <v>＜従来枠＞0 ＜トップ性能枠＞0</v>
      </c>
      <c r="BQ730" s="208" t="str">
        <f>'新規登録用（本体）'!G730&amp;'新規登録用（本体）'!H730&amp;'新規登録用（本体）'!I730</f>
        <v/>
      </c>
      <c r="BR730" s="126" t="str">
        <f t="shared" si="290"/>
        <v/>
      </c>
      <c r="BS730" s="208" t="str">
        <f t="shared" si="291"/>
        <v/>
      </c>
      <c r="BT730" s="227">
        <f t="shared" si="279"/>
        <v>0</v>
      </c>
    </row>
    <row r="731" spans="1:72" s="208" customFormat="1" ht="25.35" customHeight="1" x14ac:dyDescent="0.2">
      <c r="A731" s="210">
        <f t="shared" si="273"/>
        <v>720</v>
      </c>
      <c r="B731" s="171" t="str">
        <f t="shared" si="269"/>
        <v/>
      </c>
      <c r="C731" s="44"/>
      <c r="D731" s="17" t="str">
        <f t="shared" si="274"/>
        <v/>
      </c>
      <c r="E731" s="17" t="str">
        <f t="shared" si="275"/>
        <v/>
      </c>
      <c r="F731" s="97"/>
      <c r="G731" s="16"/>
      <c r="H731" s="15"/>
      <c r="I731" s="17" t="str">
        <f>IF(OR(G731="",H731="",U731=""),"",IFERROR(VLOOKUP(G731&amp;H731&amp;U731,※編集不可※選択項目!$M$3:$R$51,5,FALSE),"該当なし"))</f>
        <v/>
      </c>
      <c r="J731" s="97"/>
      <c r="K731" s="15"/>
      <c r="L731" s="248"/>
      <c r="M731" s="15"/>
      <c r="N731" s="97"/>
      <c r="O731" s="97"/>
      <c r="P731" s="97"/>
      <c r="Q731" s="97"/>
      <c r="R731" s="97"/>
      <c r="S731" s="18" t="str">
        <f t="shared" si="282"/>
        <v/>
      </c>
      <c r="T731" s="15"/>
      <c r="U731" s="15"/>
      <c r="V731" s="15"/>
      <c r="W731" s="15"/>
      <c r="X731" s="15"/>
      <c r="Y731" s="15"/>
      <c r="Z731" s="16"/>
      <c r="AA731" s="16"/>
      <c r="AB731" s="101" t="str">
        <f>IF($C731&lt;&gt;"",※編集不可※選択項目!$J$2,"")</f>
        <v/>
      </c>
      <c r="AC731" s="23"/>
      <c r="AD731" s="97"/>
      <c r="AE731" s="99"/>
      <c r="AF731" s="201" t="str">
        <f t="shared" si="280"/>
        <v>-</v>
      </c>
      <c r="AG731" s="219"/>
      <c r="AH731" s="220"/>
      <c r="AI731" s="121" t="str">
        <f t="shared" si="276"/>
        <v/>
      </c>
      <c r="AJ731" s="221"/>
      <c r="AK731" s="222"/>
      <c r="AL731" s="223"/>
      <c r="AM731" s="224">
        <f>IFERROR(INDEX(※編集不可※選択項目!$R$3:$R$51,MATCH(BQ731,※編集不可※選択項目!$T$3:$T$51,0)),0)</f>
        <v>0</v>
      </c>
      <c r="AN731" s="224" t="str">
        <f t="shared" si="283"/>
        <v/>
      </c>
      <c r="AO731" s="224" t="str">
        <f>IF(BR731=※編集不可※選択項目!$L$3,VLOOKUP('新規登録用（本体）'!U731,※編集不可※選択項目!$P$2:$R$13,3,TRUE),AP731)</f>
        <v/>
      </c>
      <c r="AP731" s="224" t="str">
        <f>IF(BR731=※編集不可※選択項目!$L$15,VLOOKUP('新規登録用（本体）'!U731,※編集不可※選択項目!$P$14:$R$25,3,TRUE),AQ731)</f>
        <v/>
      </c>
      <c r="AQ731" s="224" t="str">
        <f>IF(BR731=※編集不可※選択項目!$L$27,VLOOKUP('新規登録用（本体）'!U731,※編集不可※選択項目!$P$26:$R$41,3,TRUE),AR731)</f>
        <v/>
      </c>
      <c r="AR731" s="224" t="str">
        <f>IF(BR731=※編集不可※選択項目!$L$43,VLOOKUP('新規登録用（本体）'!U731,※編集不可※選択項目!$P$42:$R$46,3,TRUE),AS731)</f>
        <v/>
      </c>
      <c r="AS731" s="224" t="str">
        <f>IF(BR731=※編集不可※選択項目!$L$48,VLOOKUP('新規登録用（本体）'!U731,※編集不可※選択項目!$P$47:$R$51,3,TRUE),"")</f>
        <v/>
      </c>
      <c r="AT731" s="225">
        <f>IFERROR(VLOOKUP(Y731&amp;G731&amp;H731,※編集不可※選択項目!X:Y,2,FALSE),0)</f>
        <v>0</v>
      </c>
      <c r="AU731" s="224">
        <f t="shared" si="277"/>
        <v>0</v>
      </c>
      <c r="AV731" s="224">
        <f>IFERROR(INDEX(※編集不可※選択項目!$S$3:$S$51,MATCH(BQ731,※編集不可※選択項目!$T$3:$T$51,0)),0)</f>
        <v>0</v>
      </c>
      <c r="AW731" s="224" t="str">
        <f t="shared" si="284"/>
        <v/>
      </c>
      <c r="AX731" s="224" t="str">
        <f>IF(BR731=※編集不可※選択項目!$L$3,VLOOKUP('新規登録用（本体）'!U731,※編集不可※選択項目!$P$2:$S$13,4,TRUE),AY731)</f>
        <v/>
      </c>
      <c r="AY731" s="224" t="str">
        <f>IF(BR731=※編集不可※選択項目!$L$15,VLOOKUP('新規登録用（本体）'!U731,※編集不可※選択項目!$P$14:$S$25,4,TRUE),AZ731)</f>
        <v/>
      </c>
      <c r="AZ731" s="224" t="str">
        <f>IF(BR731=※編集不可※選択項目!$L$27,VLOOKUP('新規登録用（本体）'!U731,※編集不可※選択項目!$P$26:$S$41,4,TRUE),BA731)</f>
        <v/>
      </c>
      <c r="BA731" s="224" t="str">
        <f>IF(BR731=※編集不可※選択項目!$L$43,VLOOKUP('新規登録用（本体）'!U731,※編集不可※選択項目!$P$42:$S$46,4,TRUE),BB731)</f>
        <v/>
      </c>
      <c r="BB731" s="224" t="str">
        <f>IF(BR731=※編集不可※選択項目!$L$48,VLOOKUP('新規登録用（本体）'!U731,※編集不可※選択項目!$P$47:$S$51,4,TRUE),"")</f>
        <v/>
      </c>
      <c r="BC731" s="225">
        <f>IFERROR(VLOOKUP(Y731&amp;G731&amp;H731,※編集不可※選択項目!X:Y,2,FALSE),0)</f>
        <v>0</v>
      </c>
      <c r="BD731" s="225">
        <f t="shared" si="278"/>
        <v>0</v>
      </c>
      <c r="BE731" s="225"/>
      <c r="BF731" s="225"/>
      <c r="BG731" s="225"/>
      <c r="BH731" s="225" t="str">
        <f t="shared" si="285"/>
        <v/>
      </c>
      <c r="BI731" s="226">
        <f t="shared" si="286"/>
        <v>0</v>
      </c>
      <c r="BJ731" s="226">
        <f t="shared" si="287"/>
        <v>0</v>
      </c>
      <c r="BK731" s="262">
        <f t="shared" si="281"/>
        <v>0</v>
      </c>
      <c r="BL731" s="226">
        <f t="shared" si="270"/>
        <v>0</v>
      </c>
      <c r="BM731" s="226" t="str">
        <f t="shared" si="288"/>
        <v/>
      </c>
      <c r="BN731" s="227">
        <f t="shared" si="289"/>
        <v>0</v>
      </c>
      <c r="BO731" s="227">
        <f t="shared" si="271"/>
        <v>0</v>
      </c>
      <c r="BP731" s="208" t="str">
        <f t="shared" si="272"/>
        <v>＜従来枠＞0 ＜トップ性能枠＞0</v>
      </c>
      <c r="BQ731" s="208" t="str">
        <f>'新規登録用（本体）'!G731&amp;'新規登録用（本体）'!H731&amp;'新規登録用（本体）'!I731</f>
        <v/>
      </c>
      <c r="BR731" s="126" t="str">
        <f t="shared" si="290"/>
        <v/>
      </c>
      <c r="BS731" s="208" t="str">
        <f t="shared" si="291"/>
        <v/>
      </c>
      <c r="BT731" s="227">
        <f t="shared" si="279"/>
        <v>0</v>
      </c>
    </row>
    <row r="732" spans="1:72" s="208" customFormat="1" ht="25.35" customHeight="1" x14ac:dyDescent="0.2">
      <c r="A732" s="210">
        <f t="shared" si="273"/>
        <v>721</v>
      </c>
      <c r="B732" s="171" t="str">
        <f t="shared" si="269"/>
        <v/>
      </c>
      <c r="C732" s="44"/>
      <c r="D732" s="17" t="str">
        <f t="shared" si="274"/>
        <v/>
      </c>
      <c r="E732" s="17" t="str">
        <f t="shared" si="275"/>
        <v/>
      </c>
      <c r="F732" s="97"/>
      <c r="G732" s="16"/>
      <c r="H732" s="15"/>
      <c r="I732" s="17" t="str">
        <f>IF(OR(G732="",H732="",U732=""),"",IFERROR(VLOOKUP(G732&amp;H732&amp;U732,※編集不可※選択項目!$M$3:$R$51,5,FALSE),"該当なし"))</f>
        <v/>
      </c>
      <c r="J732" s="97"/>
      <c r="K732" s="15"/>
      <c r="L732" s="248"/>
      <c r="M732" s="15"/>
      <c r="N732" s="97"/>
      <c r="O732" s="97"/>
      <c r="P732" s="97"/>
      <c r="Q732" s="97"/>
      <c r="R732" s="97"/>
      <c r="S732" s="18" t="str">
        <f t="shared" si="282"/>
        <v/>
      </c>
      <c r="T732" s="15"/>
      <c r="U732" s="15"/>
      <c r="V732" s="15"/>
      <c r="W732" s="15"/>
      <c r="X732" s="15"/>
      <c r="Y732" s="15"/>
      <c r="Z732" s="16"/>
      <c r="AA732" s="16"/>
      <c r="AB732" s="101" t="str">
        <f>IF($C732&lt;&gt;"",※編集不可※選択項目!$J$2,"")</f>
        <v/>
      </c>
      <c r="AC732" s="23"/>
      <c r="AD732" s="97"/>
      <c r="AE732" s="99"/>
      <c r="AF732" s="201" t="str">
        <f t="shared" si="280"/>
        <v>-</v>
      </c>
      <c r="AG732" s="219"/>
      <c r="AH732" s="220"/>
      <c r="AI732" s="121" t="str">
        <f t="shared" si="276"/>
        <v/>
      </c>
      <c r="AJ732" s="221"/>
      <c r="AK732" s="222"/>
      <c r="AL732" s="223"/>
      <c r="AM732" s="224">
        <f>IFERROR(INDEX(※編集不可※選択項目!$R$3:$R$51,MATCH(BQ732,※編集不可※選択項目!$T$3:$T$51,0)),0)</f>
        <v>0</v>
      </c>
      <c r="AN732" s="224" t="str">
        <f t="shared" si="283"/>
        <v/>
      </c>
      <c r="AO732" s="224" t="str">
        <f>IF(BR732=※編集不可※選択項目!$L$3,VLOOKUP('新規登録用（本体）'!U732,※編集不可※選択項目!$P$2:$R$13,3,TRUE),AP732)</f>
        <v/>
      </c>
      <c r="AP732" s="224" t="str">
        <f>IF(BR732=※編集不可※選択項目!$L$15,VLOOKUP('新規登録用（本体）'!U732,※編集不可※選択項目!$P$14:$R$25,3,TRUE),AQ732)</f>
        <v/>
      </c>
      <c r="AQ732" s="224" t="str">
        <f>IF(BR732=※編集不可※選択項目!$L$27,VLOOKUP('新規登録用（本体）'!U732,※編集不可※選択項目!$P$26:$R$41,3,TRUE),AR732)</f>
        <v/>
      </c>
      <c r="AR732" s="224" t="str">
        <f>IF(BR732=※編集不可※選択項目!$L$43,VLOOKUP('新規登録用（本体）'!U732,※編集不可※選択項目!$P$42:$R$46,3,TRUE),AS732)</f>
        <v/>
      </c>
      <c r="AS732" s="224" t="str">
        <f>IF(BR732=※編集不可※選択項目!$L$48,VLOOKUP('新規登録用（本体）'!U732,※編集不可※選択項目!$P$47:$R$51,3,TRUE),"")</f>
        <v/>
      </c>
      <c r="AT732" s="225">
        <f>IFERROR(VLOOKUP(Y732&amp;G732&amp;H732,※編集不可※選択項目!X:Y,2,FALSE),0)</f>
        <v>0</v>
      </c>
      <c r="AU732" s="224">
        <f t="shared" si="277"/>
        <v>0</v>
      </c>
      <c r="AV732" s="224">
        <f>IFERROR(INDEX(※編集不可※選択項目!$S$3:$S$51,MATCH(BQ732,※編集不可※選択項目!$T$3:$T$51,0)),0)</f>
        <v>0</v>
      </c>
      <c r="AW732" s="224" t="str">
        <f t="shared" si="284"/>
        <v/>
      </c>
      <c r="AX732" s="224" t="str">
        <f>IF(BR732=※編集不可※選択項目!$L$3,VLOOKUP('新規登録用（本体）'!U732,※編集不可※選択項目!$P$2:$S$13,4,TRUE),AY732)</f>
        <v/>
      </c>
      <c r="AY732" s="224" t="str">
        <f>IF(BR732=※編集不可※選択項目!$L$15,VLOOKUP('新規登録用（本体）'!U732,※編集不可※選択項目!$P$14:$S$25,4,TRUE),AZ732)</f>
        <v/>
      </c>
      <c r="AZ732" s="224" t="str">
        <f>IF(BR732=※編集不可※選択項目!$L$27,VLOOKUP('新規登録用（本体）'!U732,※編集不可※選択項目!$P$26:$S$41,4,TRUE),BA732)</f>
        <v/>
      </c>
      <c r="BA732" s="224" t="str">
        <f>IF(BR732=※編集不可※選択項目!$L$43,VLOOKUP('新規登録用（本体）'!U732,※編集不可※選択項目!$P$42:$S$46,4,TRUE),BB732)</f>
        <v/>
      </c>
      <c r="BB732" s="224" t="str">
        <f>IF(BR732=※編集不可※選択項目!$L$48,VLOOKUP('新規登録用（本体）'!U732,※編集不可※選択項目!$P$47:$S$51,4,TRUE),"")</f>
        <v/>
      </c>
      <c r="BC732" s="225">
        <f>IFERROR(VLOOKUP(Y732&amp;G732&amp;H732,※編集不可※選択項目!X:Y,2,FALSE),0)</f>
        <v>0</v>
      </c>
      <c r="BD732" s="225">
        <f t="shared" si="278"/>
        <v>0</v>
      </c>
      <c r="BE732" s="225"/>
      <c r="BF732" s="225"/>
      <c r="BG732" s="225"/>
      <c r="BH732" s="225" t="str">
        <f t="shared" si="285"/>
        <v/>
      </c>
      <c r="BI732" s="226">
        <f t="shared" si="286"/>
        <v>0</v>
      </c>
      <c r="BJ732" s="226">
        <f t="shared" si="287"/>
        <v>0</v>
      </c>
      <c r="BK732" s="262">
        <f t="shared" si="281"/>
        <v>0</v>
      </c>
      <c r="BL732" s="226">
        <f t="shared" si="270"/>
        <v>0</v>
      </c>
      <c r="BM732" s="226" t="str">
        <f t="shared" si="288"/>
        <v/>
      </c>
      <c r="BN732" s="227">
        <f t="shared" si="289"/>
        <v>0</v>
      </c>
      <c r="BO732" s="227">
        <f t="shared" si="271"/>
        <v>0</v>
      </c>
      <c r="BP732" s="208" t="str">
        <f t="shared" si="272"/>
        <v>＜従来枠＞0 ＜トップ性能枠＞0</v>
      </c>
      <c r="BQ732" s="208" t="str">
        <f>'新規登録用（本体）'!G732&amp;'新規登録用（本体）'!H732&amp;'新規登録用（本体）'!I732</f>
        <v/>
      </c>
      <c r="BR732" s="126" t="str">
        <f t="shared" si="290"/>
        <v/>
      </c>
      <c r="BS732" s="208" t="str">
        <f t="shared" si="291"/>
        <v/>
      </c>
      <c r="BT732" s="227">
        <f t="shared" si="279"/>
        <v>0</v>
      </c>
    </row>
    <row r="733" spans="1:72" s="208" customFormat="1" ht="25.35" customHeight="1" x14ac:dyDescent="0.2">
      <c r="A733" s="210">
        <f t="shared" si="273"/>
        <v>722</v>
      </c>
      <c r="B733" s="171" t="str">
        <f t="shared" si="269"/>
        <v/>
      </c>
      <c r="C733" s="44"/>
      <c r="D733" s="17" t="str">
        <f t="shared" si="274"/>
        <v/>
      </c>
      <c r="E733" s="17" t="str">
        <f t="shared" si="275"/>
        <v/>
      </c>
      <c r="F733" s="97"/>
      <c r="G733" s="16"/>
      <c r="H733" s="15"/>
      <c r="I733" s="17" t="str">
        <f>IF(OR(G733="",H733="",U733=""),"",IFERROR(VLOOKUP(G733&amp;H733&amp;U733,※編集不可※選択項目!$M$3:$R$51,5,FALSE),"該当なし"))</f>
        <v/>
      </c>
      <c r="J733" s="97"/>
      <c r="K733" s="15"/>
      <c r="L733" s="248"/>
      <c r="M733" s="15"/>
      <c r="N733" s="97"/>
      <c r="O733" s="97"/>
      <c r="P733" s="97"/>
      <c r="Q733" s="97"/>
      <c r="R733" s="97"/>
      <c r="S733" s="18" t="str">
        <f t="shared" si="282"/>
        <v/>
      </c>
      <c r="T733" s="15"/>
      <c r="U733" s="15"/>
      <c r="V733" s="15"/>
      <c r="W733" s="15"/>
      <c r="X733" s="15"/>
      <c r="Y733" s="15"/>
      <c r="Z733" s="16"/>
      <c r="AA733" s="16"/>
      <c r="AB733" s="101" t="str">
        <f>IF($C733&lt;&gt;"",※編集不可※選択項目!$J$2,"")</f>
        <v/>
      </c>
      <c r="AC733" s="23"/>
      <c r="AD733" s="97"/>
      <c r="AE733" s="99"/>
      <c r="AF733" s="201" t="str">
        <f t="shared" si="280"/>
        <v>-</v>
      </c>
      <c r="AG733" s="219"/>
      <c r="AH733" s="220"/>
      <c r="AI733" s="121" t="str">
        <f t="shared" si="276"/>
        <v/>
      </c>
      <c r="AJ733" s="221"/>
      <c r="AK733" s="222"/>
      <c r="AL733" s="223"/>
      <c r="AM733" s="224">
        <f>IFERROR(INDEX(※編集不可※選択項目!$R$3:$R$51,MATCH(BQ733,※編集不可※選択項目!$T$3:$T$51,0)),0)</f>
        <v>0</v>
      </c>
      <c r="AN733" s="224" t="str">
        <f t="shared" si="283"/>
        <v/>
      </c>
      <c r="AO733" s="224" t="str">
        <f>IF(BR733=※編集不可※選択項目!$L$3,VLOOKUP('新規登録用（本体）'!U733,※編集不可※選択項目!$P$2:$R$13,3,TRUE),AP733)</f>
        <v/>
      </c>
      <c r="AP733" s="224" t="str">
        <f>IF(BR733=※編集不可※選択項目!$L$15,VLOOKUP('新規登録用（本体）'!U733,※編集不可※選択項目!$P$14:$R$25,3,TRUE),AQ733)</f>
        <v/>
      </c>
      <c r="AQ733" s="224" t="str">
        <f>IF(BR733=※編集不可※選択項目!$L$27,VLOOKUP('新規登録用（本体）'!U733,※編集不可※選択項目!$P$26:$R$41,3,TRUE),AR733)</f>
        <v/>
      </c>
      <c r="AR733" s="224" t="str">
        <f>IF(BR733=※編集不可※選択項目!$L$43,VLOOKUP('新規登録用（本体）'!U733,※編集不可※選択項目!$P$42:$R$46,3,TRUE),AS733)</f>
        <v/>
      </c>
      <c r="AS733" s="224" t="str">
        <f>IF(BR733=※編集不可※選択項目!$L$48,VLOOKUP('新規登録用（本体）'!U733,※編集不可※選択項目!$P$47:$R$51,3,TRUE),"")</f>
        <v/>
      </c>
      <c r="AT733" s="225">
        <f>IFERROR(VLOOKUP(Y733&amp;G733&amp;H733,※編集不可※選択項目!X:Y,2,FALSE),0)</f>
        <v>0</v>
      </c>
      <c r="AU733" s="224">
        <f t="shared" si="277"/>
        <v>0</v>
      </c>
      <c r="AV733" s="224">
        <f>IFERROR(INDEX(※編集不可※選択項目!$S$3:$S$51,MATCH(BQ733,※編集不可※選択項目!$T$3:$T$51,0)),0)</f>
        <v>0</v>
      </c>
      <c r="AW733" s="224" t="str">
        <f t="shared" si="284"/>
        <v/>
      </c>
      <c r="AX733" s="224" t="str">
        <f>IF(BR733=※編集不可※選択項目!$L$3,VLOOKUP('新規登録用（本体）'!U733,※編集不可※選択項目!$P$2:$S$13,4,TRUE),AY733)</f>
        <v/>
      </c>
      <c r="AY733" s="224" t="str">
        <f>IF(BR733=※編集不可※選択項目!$L$15,VLOOKUP('新規登録用（本体）'!U733,※編集不可※選択項目!$P$14:$S$25,4,TRUE),AZ733)</f>
        <v/>
      </c>
      <c r="AZ733" s="224" t="str">
        <f>IF(BR733=※編集不可※選択項目!$L$27,VLOOKUP('新規登録用（本体）'!U733,※編集不可※選択項目!$P$26:$S$41,4,TRUE),BA733)</f>
        <v/>
      </c>
      <c r="BA733" s="224" t="str">
        <f>IF(BR733=※編集不可※選択項目!$L$43,VLOOKUP('新規登録用（本体）'!U733,※編集不可※選択項目!$P$42:$S$46,4,TRUE),BB733)</f>
        <v/>
      </c>
      <c r="BB733" s="224" t="str">
        <f>IF(BR733=※編集不可※選択項目!$L$48,VLOOKUP('新規登録用（本体）'!U733,※編集不可※選択項目!$P$47:$S$51,4,TRUE),"")</f>
        <v/>
      </c>
      <c r="BC733" s="225">
        <f>IFERROR(VLOOKUP(Y733&amp;G733&amp;H733,※編集不可※選択項目!X:Y,2,FALSE),0)</f>
        <v>0</v>
      </c>
      <c r="BD733" s="225">
        <f t="shared" si="278"/>
        <v>0</v>
      </c>
      <c r="BE733" s="225"/>
      <c r="BF733" s="225"/>
      <c r="BG733" s="225"/>
      <c r="BH733" s="225" t="str">
        <f t="shared" si="285"/>
        <v/>
      </c>
      <c r="BI733" s="226">
        <f t="shared" si="286"/>
        <v>0</v>
      </c>
      <c r="BJ733" s="226">
        <f t="shared" si="287"/>
        <v>0</v>
      </c>
      <c r="BK733" s="262">
        <f t="shared" si="281"/>
        <v>0</v>
      </c>
      <c r="BL733" s="226">
        <f t="shared" si="270"/>
        <v>0</v>
      </c>
      <c r="BM733" s="226" t="str">
        <f t="shared" si="288"/>
        <v/>
      </c>
      <c r="BN733" s="227">
        <f t="shared" si="289"/>
        <v>0</v>
      </c>
      <c r="BO733" s="227">
        <f t="shared" si="271"/>
        <v>0</v>
      </c>
      <c r="BP733" s="208" t="str">
        <f t="shared" si="272"/>
        <v>＜従来枠＞0 ＜トップ性能枠＞0</v>
      </c>
      <c r="BQ733" s="208" t="str">
        <f>'新規登録用（本体）'!G733&amp;'新規登録用（本体）'!H733&amp;'新規登録用（本体）'!I733</f>
        <v/>
      </c>
      <c r="BR733" s="126" t="str">
        <f t="shared" si="290"/>
        <v/>
      </c>
      <c r="BS733" s="208" t="str">
        <f t="shared" si="291"/>
        <v/>
      </c>
      <c r="BT733" s="227">
        <f t="shared" si="279"/>
        <v>0</v>
      </c>
    </row>
    <row r="734" spans="1:72" s="208" customFormat="1" ht="25.35" customHeight="1" x14ac:dyDescent="0.2">
      <c r="A734" s="210">
        <f t="shared" si="273"/>
        <v>723</v>
      </c>
      <c r="B734" s="171" t="str">
        <f t="shared" si="269"/>
        <v/>
      </c>
      <c r="C734" s="44"/>
      <c r="D734" s="17" t="str">
        <f t="shared" si="274"/>
        <v/>
      </c>
      <c r="E734" s="17" t="str">
        <f t="shared" si="275"/>
        <v/>
      </c>
      <c r="F734" s="97"/>
      <c r="G734" s="16"/>
      <c r="H734" s="15"/>
      <c r="I734" s="17" t="str">
        <f>IF(OR(G734="",H734="",U734=""),"",IFERROR(VLOOKUP(G734&amp;H734&amp;U734,※編集不可※選択項目!$M$3:$R$51,5,FALSE),"該当なし"))</f>
        <v/>
      </c>
      <c r="J734" s="97"/>
      <c r="K734" s="15"/>
      <c r="L734" s="248"/>
      <c r="M734" s="15"/>
      <c r="N734" s="97"/>
      <c r="O734" s="97"/>
      <c r="P734" s="97"/>
      <c r="Q734" s="97"/>
      <c r="R734" s="97"/>
      <c r="S734" s="18" t="str">
        <f t="shared" si="282"/>
        <v/>
      </c>
      <c r="T734" s="15"/>
      <c r="U734" s="15"/>
      <c r="V734" s="15"/>
      <c r="W734" s="15"/>
      <c r="X734" s="15"/>
      <c r="Y734" s="15"/>
      <c r="Z734" s="16"/>
      <c r="AA734" s="16"/>
      <c r="AB734" s="101" t="str">
        <f>IF($C734&lt;&gt;"",※編集不可※選択項目!$J$2,"")</f>
        <v/>
      </c>
      <c r="AC734" s="23"/>
      <c r="AD734" s="97"/>
      <c r="AE734" s="99"/>
      <c r="AF734" s="201" t="str">
        <f t="shared" si="280"/>
        <v>-</v>
      </c>
      <c r="AG734" s="219"/>
      <c r="AH734" s="220"/>
      <c r="AI734" s="121" t="str">
        <f t="shared" si="276"/>
        <v/>
      </c>
      <c r="AJ734" s="221"/>
      <c r="AK734" s="222"/>
      <c r="AL734" s="223"/>
      <c r="AM734" s="224">
        <f>IFERROR(INDEX(※編集不可※選択項目!$R$3:$R$51,MATCH(BQ734,※編集不可※選択項目!$T$3:$T$51,0)),0)</f>
        <v>0</v>
      </c>
      <c r="AN734" s="224" t="str">
        <f t="shared" si="283"/>
        <v/>
      </c>
      <c r="AO734" s="224" t="str">
        <f>IF(BR734=※編集不可※選択項目!$L$3,VLOOKUP('新規登録用（本体）'!U734,※編集不可※選択項目!$P$2:$R$13,3,TRUE),AP734)</f>
        <v/>
      </c>
      <c r="AP734" s="224" t="str">
        <f>IF(BR734=※編集不可※選択項目!$L$15,VLOOKUP('新規登録用（本体）'!U734,※編集不可※選択項目!$P$14:$R$25,3,TRUE),AQ734)</f>
        <v/>
      </c>
      <c r="AQ734" s="224" t="str">
        <f>IF(BR734=※編集不可※選択項目!$L$27,VLOOKUP('新規登録用（本体）'!U734,※編集不可※選択項目!$P$26:$R$41,3,TRUE),AR734)</f>
        <v/>
      </c>
      <c r="AR734" s="224" t="str">
        <f>IF(BR734=※編集不可※選択項目!$L$43,VLOOKUP('新規登録用（本体）'!U734,※編集不可※選択項目!$P$42:$R$46,3,TRUE),AS734)</f>
        <v/>
      </c>
      <c r="AS734" s="224" t="str">
        <f>IF(BR734=※編集不可※選択項目!$L$48,VLOOKUP('新規登録用（本体）'!U734,※編集不可※選択項目!$P$47:$R$51,3,TRUE),"")</f>
        <v/>
      </c>
      <c r="AT734" s="225">
        <f>IFERROR(VLOOKUP(Y734&amp;G734&amp;H734,※編集不可※選択項目!X:Y,2,FALSE),0)</f>
        <v>0</v>
      </c>
      <c r="AU734" s="224">
        <f t="shared" si="277"/>
        <v>0</v>
      </c>
      <c r="AV734" s="224">
        <f>IFERROR(INDEX(※編集不可※選択項目!$S$3:$S$51,MATCH(BQ734,※編集不可※選択項目!$T$3:$T$51,0)),0)</f>
        <v>0</v>
      </c>
      <c r="AW734" s="224" t="str">
        <f t="shared" si="284"/>
        <v/>
      </c>
      <c r="AX734" s="224" t="str">
        <f>IF(BR734=※編集不可※選択項目!$L$3,VLOOKUP('新規登録用（本体）'!U734,※編集不可※選択項目!$P$2:$S$13,4,TRUE),AY734)</f>
        <v/>
      </c>
      <c r="AY734" s="224" t="str">
        <f>IF(BR734=※編集不可※選択項目!$L$15,VLOOKUP('新規登録用（本体）'!U734,※編集不可※選択項目!$P$14:$S$25,4,TRUE),AZ734)</f>
        <v/>
      </c>
      <c r="AZ734" s="224" t="str">
        <f>IF(BR734=※編集不可※選択項目!$L$27,VLOOKUP('新規登録用（本体）'!U734,※編集不可※選択項目!$P$26:$S$41,4,TRUE),BA734)</f>
        <v/>
      </c>
      <c r="BA734" s="224" t="str">
        <f>IF(BR734=※編集不可※選択項目!$L$43,VLOOKUP('新規登録用（本体）'!U734,※編集不可※選択項目!$P$42:$S$46,4,TRUE),BB734)</f>
        <v/>
      </c>
      <c r="BB734" s="224" t="str">
        <f>IF(BR734=※編集不可※選択項目!$L$48,VLOOKUP('新規登録用（本体）'!U734,※編集不可※選択項目!$P$47:$S$51,4,TRUE),"")</f>
        <v/>
      </c>
      <c r="BC734" s="225">
        <f>IFERROR(VLOOKUP(Y734&amp;G734&amp;H734,※編集不可※選択項目!X:Y,2,FALSE),0)</f>
        <v>0</v>
      </c>
      <c r="BD734" s="225">
        <f t="shared" si="278"/>
        <v>0</v>
      </c>
      <c r="BE734" s="225"/>
      <c r="BF734" s="225"/>
      <c r="BG734" s="225"/>
      <c r="BH734" s="225" t="str">
        <f t="shared" si="285"/>
        <v/>
      </c>
      <c r="BI734" s="226">
        <f t="shared" si="286"/>
        <v>0</v>
      </c>
      <c r="BJ734" s="226">
        <f t="shared" si="287"/>
        <v>0</v>
      </c>
      <c r="BK734" s="262">
        <f t="shared" si="281"/>
        <v>0</v>
      </c>
      <c r="BL734" s="226">
        <f t="shared" si="270"/>
        <v>0</v>
      </c>
      <c r="BM734" s="226" t="str">
        <f t="shared" si="288"/>
        <v/>
      </c>
      <c r="BN734" s="227">
        <f t="shared" si="289"/>
        <v>0</v>
      </c>
      <c r="BO734" s="227">
        <f t="shared" si="271"/>
        <v>0</v>
      </c>
      <c r="BP734" s="208" t="str">
        <f t="shared" si="272"/>
        <v>＜従来枠＞0 ＜トップ性能枠＞0</v>
      </c>
      <c r="BQ734" s="208" t="str">
        <f>'新規登録用（本体）'!G734&amp;'新規登録用（本体）'!H734&amp;'新規登録用（本体）'!I734</f>
        <v/>
      </c>
      <c r="BR734" s="126" t="str">
        <f t="shared" si="290"/>
        <v/>
      </c>
      <c r="BS734" s="208" t="str">
        <f t="shared" si="291"/>
        <v/>
      </c>
      <c r="BT734" s="227">
        <f t="shared" si="279"/>
        <v>0</v>
      </c>
    </row>
    <row r="735" spans="1:72" s="208" customFormat="1" ht="25.35" customHeight="1" x14ac:dyDescent="0.2">
      <c r="A735" s="210">
        <f t="shared" si="273"/>
        <v>724</v>
      </c>
      <c r="B735" s="171" t="str">
        <f t="shared" si="269"/>
        <v/>
      </c>
      <c r="C735" s="44"/>
      <c r="D735" s="17" t="str">
        <f t="shared" si="274"/>
        <v/>
      </c>
      <c r="E735" s="17" t="str">
        <f t="shared" si="275"/>
        <v/>
      </c>
      <c r="F735" s="97"/>
      <c r="G735" s="16"/>
      <c r="H735" s="15"/>
      <c r="I735" s="17" t="str">
        <f>IF(OR(G735="",H735="",U735=""),"",IFERROR(VLOOKUP(G735&amp;H735&amp;U735,※編集不可※選択項目!$M$3:$R$51,5,FALSE),"該当なし"))</f>
        <v/>
      </c>
      <c r="J735" s="97"/>
      <c r="K735" s="15"/>
      <c r="L735" s="248"/>
      <c r="M735" s="15"/>
      <c r="N735" s="97"/>
      <c r="O735" s="97"/>
      <c r="P735" s="97"/>
      <c r="Q735" s="97"/>
      <c r="R735" s="97"/>
      <c r="S735" s="18" t="str">
        <f t="shared" si="282"/>
        <v/>
      </c>
      <c r="T735" s="15"/>
      <c r="U735" s="15"/>
      <c r="V735" s="15"/>
      <c r="W735" s="15"/>
      <c r="X735" s="15"/>
      <c r="Y735" s="15"/>
      <c r="Z735" s="16"/>
      <c r="AA735" s="16"/>
      <c r="AB735" s="101" t="str">
        <f>IF($C735&lt;&gt;"",※編集不可※選択項目!$J$2,"")</f>
        <v/>
      </c>
      <c r="AC735" s="23"/>
      <c r="AD735" s="97"/>
      <c r="AE735" s="99"/>
      <c r="AF735" s="201" t="str">
        <f t="shared" si="280"/>
        <v>-</v>
      </c>
      <c r="AG735" s="219"/>
      <c r="AH735" s="220"/>
      <c r="AI735" s="121" t="str">
        <f t="shared" si="276"/>
        <v/>
      </c>
      <c r="AJ735" s="221"/>
      <c r="AK735" s="222"/>
      <c r="AL735" s="223"/>
      <c r="AM735" s="224">
        <f>IFERROR(INDEX(※編集不可※選択項目!$R$3:$R$51,MATCH(BQ735,※編集不可※選択項目!$T$3:$T$51,0)),0)</f>
        <v>0</v>
      </c>
      <c r="AN735" s="224" t="str">
        <f t="shared" si="283"/>
        <v/>
      </c>
      <c r="AO735" s="224" t="str">
        <f>IF(BR735=※編集不可※選択項目!$L$3,VLOOKUP('新規登録用（本体）'!U735,※編集不可※選択項目!$P$2:$R$13,3,TRUE),AP735)</f>
        <v/>
      </c>
      <c r="AP735" s="224" t="str">
        <f>IF(BR735=※編集不可※選択項目!$L$15,VLOOKUP('新規登録用（本体）'!U735,※編集不可※選択項目!$P$14:$R$25,3,TRUE),AQ735)</f>
        <v/>
      </c>
      <c r="AQ735" s="224" t="str">
        <f>IF(BR735=※編集不可※選択項目!$L$27,VLOOKUP('新規登録用（本体）'!U735,※編集不可※選択項目!$P$26:$R$41,3,TRUE),AR735)</f>
        <v/>
      </c>
      <c r="AR735" s="224" t="str">
        <f>IF(BR735=※編集不可※選択項目!$L$43,VLOOKUP('新規登録用（本体）'!U735,※編集不可※選択項目!$P$42:$R$46,3,TRUE),AS735)</f>
        <v/>
      </c>
      <c r="AS735" s="224" t="str">
        <f>IF(BR735=※編集不可※選択項目!$L$48,VLOOKUP('新規登録用（本体）'!U735,※編集不可※選択項目!$P$47:$R$51,3,TRUE),"")</f>
        <v/>
      </c>
      <c r="AT735" s="225">
        <f>IFERROR(VLOOKUP(Y735&amp;G735&amp;H735,※編集不可※選択項目!X:Y,2,FALSE),0)</f>
        <v>0</v>
      </c>
      <c r="AU735" s="224">
        <f t="shared" si="277"/>
        <v>0</v>
      </c>
      <c r="AV735" s="224">
        <f>IFERROR(INDEX(※編集不可※選択項目!$S$3:$S$51,MATCH(BQ735,※編集不可※選択項目!$T$3:$T$51,0)),0)</f>
        <v>0</v>
      </c>
      <c r="AW735" s="224" t="str">
        <f t="shared" si="284"/>
        <v/>
      </c>
      <c r="AX735" s="224" t="str">
        <f>IF(BR735=※編集不可※選択項目!$L$3,VLOOKUP('新規登録用（本体）'!U735,※編集不可※選択項目!$P$2:$S$13,4,TRUE),AY735)</f>
        <v/>
      </c>
      <c r="AY735" s="224" t="str">
        <f>IF(BR735=※編集不可※選択項目!$L$15,VLOOKUP('新規登録用（本体）'!U735,※編集不可※選択項目!$P$14:$S$25,4,TRUE),AZ735)</f>
        <v/>
      </c>
      <c r="AZ735" s="224" t="str">
        <f>IF(BR735=※編集不可※選択項目!$L$27,VLOOKUP('新規登録用（本体）'!U735,※編集不可※選択項目!$P$26:$S$41,4,TRUE),BA735)</f>
        <v/>
      </c>
      <c r="BA735" s="224" t="str">
        <f>IF(BR735=※編集不可※選択項目!$L$43,VLOOKUP('新規登録用（本体）'!U735,※編集不可※選択項目!$P$42:$S$46,4,TRUE),BB735)</f>
        <v/>
      </c>
      <c r="BB735" s="224" t="str">
        <f>IF(BR735=※編集不可※選択項目!$L$48,VLOOKUP('新規登録用（本体）'!U735,※編集不可※選択項目!$P$47:$S$51,4,TRUE),"")</f>
        <v/>
      </c>
      <c r="BC735" s="225">
        <f>IFERROR(VLOOKUP(Y735&amp;G735&amp;H735,※編集不可※選択項目!X:Y,2,FALSE),0)</f>
        <v>0</v>
      </c>
      <c r="BD735" s="225">
        <f t="shared" si="278"/>
        <v>0</v>
      </c>
      <c r="BE735" s="225"/>
      <c r="BF735" s="225"/>
      <c r="BG735" s="225"/>
      <c r="BH735" s="225" t="str">
        <f t="shared" si="285"/>
        <v/>
      </c>
      <c r="BI735" s="226">
        <f t="shared" si="286"/>
        <v>0</v>
      </c>
      <c r="BJ735" s="226">
        <f t="shared" si="287"/>
        <v>0</v>
      </c>
      <c r="BK735" s="262">
        <f t="shared" si="281"/>
        <v>0</v>
      </c>
      <c r="BL735" s="226">
        <f t="shared" si="270"/>
        <v>0</v>
      </c>
      <c r="BM735" s="226" t="str">
        <f t="shared" si="288"/>
        <v/>
      </c>
      <c r="BN735" s="227">
        <f t="shared" si="289"/>
        <v>0</v>
      </c>
      <c r="BO735" s="227">
        <f t="shared" si="271"/>
        <v>0</v>
      </c>
      <c r="BP735" s="208" t="str">
        <f t="shared" si="272"/>
        <v>＜従来枠＞0 ＜トップ性能枠＞0</v>
      </c>
      <c r="BQ735" s="208" t="str">
        <f>'新規登録用（本体）'!G735&amp;'新規登録用（本体）'!H735&amp;'新規登録用（本体）'!I735</f>
        <v/>
      </c>
      <c r="BR735" s="126" t="str">
        <f t="shared" si="290"/>
        <v/>
      </c>
      <c r="BS735" s="208" t="str">
        <f t="shared" si="291"/>
        <v/>
      </c>
      <c r="BT735" s="227">
        <f t="shared" si="279"/>
        <v>0</v>
      </c>
    </row>
    <row r="736" spans="1:72" s="208" customFormat="1" ht="25.35" customHeight="1" x14ac:dyDescent="0.2">
      <c r="A736" s="210">
        <f t="shared" si="273"/>
        <v>725</v>
      </c>
      <c r="B736" s="171" t="str">
        <f t="shared" si="269"/>
        <v/>
      </c>
      <c r="C736" s="44"/>
      <c r="D736" s="17" t="str">
        <f t="shared" si="274"/>
        <v/>
      </c>
      <c r="E736" s="17" t="str">
        <f t="shared" si="275"/>
        <v/>
      </c>
      <c r="F736" s="97"/>
      <c r="G736" s="16"/>
      <c r="H736" s="15"/>
      <c r="I736" s="17" t="str">
        <f>IF(OR(G736="",H736="",U736=""),"",IFERROR(VLOOKUP(G736&amp;H736&amp;U736,※編集不可※選択項目!$M$3:$R$51,5,FALSE),"該当なし"))</f>
        <v/>
      </c>
      <c r="J736" s="97"/>
      <c r="K736" s="15"/>
      <c r="L736" s="248"/>
      <c r="M736" s="15"/>
      <c r="N736" s="97"/>
      <c r="O736" s="97"/>
      <c r="P736" s="97"/>
      <c r="Q736" s="97"/>
      <c r="R736" s="97"/>
      <c r="S736" s="18" t="str">
        <f t="shared" si="282"/>
        <v/>
      </c>
      <c r="T736" s="15"/>
      <c r="U736" s="15"/>
      <c r="V736" s="15"/>
      <c r="W736" s="15"/>
      <c r="X736" s="15"/>
      <c r="Y736" s="15"/>
      <c r="Z736" s="16"/>
      <c r="AA736" s="16"/>
      <c r="AB736" s="101" t="str">
        <f>IF($C736&lt;&gt;"",※編集不可※選択項目!$J$2,"")</f>
        <v/>
      </c>
      <c r="AC736" s="23"/>
      <c r="AD736" s="97"/>
      <c r="AE736" s="99"/>
      <c r="AF736" s="201" t="str">
        <f t="shared" si="280"/>
        <v>-</v>
      </c>
      <c r="AG736" s="219"/>
      <c r="AH736" s="220"/>
      <c r="AI736" s="121" t="str">
        <f t="shared" si="276"/>
        <v/>
      </c>
      <c r="AJ736" s="221"/>
      <c r="AK736" s="222"/>
      <c r="AL736" s="223"/>
      <c r="AM736" s="224">
        <f>IFERROR(INDEX(※編集不可※選択項目!$R$3:$R$51,MATCH(BQ736,※編集不可※選択項目!$T$3:$T$51,0)),0)</f>
        <v>0</v>
      </c>
      <c r="AN736" s="224" t="str">
        <f t="shared" si="283"/>
        <v/>
      </c>
      <c r="AO736" s="224" t="str">
        <f>IF(BR736=※編集不可※選択項目!$L$3,VLOOKUP('新規登録用（本体）'!U736,※編集不可※選択項目!$P$2:$R$13,3,TRUE),AP736)</f>
        <v/>
      </c>
      <c r="AP736" s="224" t="str">
        <f>IF(BR736=※編集不可※選択項目!$L$15,VLOOKUP('新規登録用（本体）'!U736,※編集不可※選択項目!$P$14:$R$25,3,TRUE),AQ736)</f>
        <v/>
      </c>
      <c r="AQ736" s="224" t="str">
        <f>IF(BR736=※編集不可※選択項目!$L$27,VLOOKUP('新規登録用（本体）'!U736,※編集不可※選択項目!$P$26:$R$41,3,TRUE),AR736)</f>
        <v/>
      </c>
      <c r="AR736" s="224" t="str">
        <f>IF(BR736=※編集不可※選択項目!$L$43,VLOOKUP('新規登録用（本体）'!U736,※編集不可※選択項目!$P$42:$R$46,3,TRUE),AS736)</f>
        <v/>
      </c>
      <c r="AS736" s="224" t="str">
        <f>IF(BR736=※編集不可※選択項目!$L$48,VLOOKUP('新規登録用（本体）'!U736,※編集不可※選択項目!$P$47:$R$51,3,TRUE),"")</f>
        <v/>
      </c>
      <c r="AT736" s="225">
        <f>IFERROR(VLOOKUP(Y736&amp;G736&amp;H736,※編集不可※選択項目!X:Y,2,FALSE),0)</f>
        <v>0</v>
      </c>
      <c r="AU736" s="224">
        <f t="shared" si="277"/>
        <v>0</v>
      </c>
      <c r="AV736" s="224">
        <f>IFERROR(INDEX(※編集不可※選択項目!$S$3:$S$51,MATCH(BQ736,※編集不可※選択項目!$T$3:$T$51,0)),0)</f>
        <v>0</v>
      </c>
      <c r="AW736" s="224" t="str">
        <f t="shared" si="284"/>
        <v/>
      </c>
      <c r="AX736" s="224" t="str">
        <f>IF(BR736=※編集不可※選択項目!$L$3,VLOOKUP('新規登録用（本体）'!U736,※編集不可※選択項目!$P$2:$S$13,4,TRUE),AY736)</f>
        <v/>
      </c>
      <c r="AY736" s="224" t="str">
        <f>IF(BR736=※編集不可※選択項目!$L$15,VLOOKUP('新規登録用（本体）'!U736,※編集不可※選択項目!$P$14:$S$25,4,TRUE),AZ736)</f>
        <v/>
      </c>
      <c r="AZ736" s="224" t="str">
        <f>IF(BR736=※編集不可※選択項目!$L$27,VLOOKUP('新規登録用（本体）'!U736,※編集不可※選択項目!$P$26:$S$41,4,TRUE),BA736)</f>
        <v/>
      </c>
      <c r="BA736" s="224" t="str">
        <f>IF(BR736=※編集不可※選択項目!$L$43,VLOOKUP('新規登録用（本体）'!U736,※編集不可※選択項目!$P$42:$S$46,4,TRUE),BB736)</f>
        <v/>
      </c>
      <c r="BB736" s="224" t="str">
        <f>IF(BR736=※編集不可※選択項目!$L$48,VLOOKUP('新規登録用（本体）'!U736,※編集不可※選択項目!$P$47:$S$51,4,TRUE),"")</f>
        <v/>
      </c>
      <c r="BC736" s="225">
        <f>IFERROR(VLOOKUP(Y736&amp;G736&amp;H736,※編集不可※選択項目!X:Y,2,FALSE),0)</f>
        <v>0</v>
      </c>
      <c r="BD736" s="225">
        <f t="shared" si="278"/>
        <v>0</v>
      </c>
      <c r="BE736" s="225"/>
      <c r="BF736" s="225"/>
      <c r="BG736" s="225"/>
      <c r="BH736" s="225" t="str">
        <f t="shared" si="285"/>
        <v/>
      </c>
      <c r="BI736" s="226">
        <f t="shared" si="286"/>
        <v>0</v>
      </c>
      <c r="BJ736" s="226">
        <f t="shared" si="287"/>
        <v>0</v>
      </c>
      <c r="BK736" s="262">
        <f t="shared" si="281"/>
        <v>0</v>
      </c>
      <c r="BL736" s="226">
        <f t="shared" si="270"/>
        <v>0</v>
      </c>
      <c r="BM736" s="226" t="str">
        <f t="shared" si="288"/>
        <v/>
      </c>
      <c r="BN736" s="227">
        <f t="shared" si="289"/>
        <v>0</v>
      </c>
      <c r="BO736" s="227">
        <f t="shared" si="271"/>
        <v>0</v>
      </c>
      <c r="BP736" s="208" t="str">
        <f t="shared" si="272"/>
        <v>＜従来枠＞0 ＜トップ性能枠＞0</v>
      </c>
      <c r="BQ736" s="208" t="str">
        <f>'新規登録用（本体）'!G736&amp;'新規登録用（本体）'!H736&amp;'新規登録用（本体）'!I736</f>
        <v/>
      </c>
      <c r="BR736" s="126" t="str">
        <f t="shared" si="290"/>
        <v/>
      </c>
      <c r="BS736" s="208" t="str">
        <f t="shared" si="291"/>
        <v/>
      </c>
      <c r="BT736" s="227">
        <f t="shared" si="279"/>
        <v>0</v>
      </c>
    </row>
    <row r="737" spans="1:72" s="208" customFormat="1" ht="25.35" customHeight="1" x14ac:dyDescent="0.2">
      <c r="A737" s="210">
        <f t="shared" si="273"/>
        <v>726</v>
      </c>
      <c r="B737" s="171" t="str">
        <f t="shared" si="269"/>
        <v/>
      </c>
      <c r="C737" s="44"/>
      <c r="D737" s="17" t="str">
        <f t="shared" si="274"/>
        <v/>
      </c>
      <c r="E737" s="17" t="str">
        <f t="shared" si="275"/>
        <v/>
      </c>
      <c r="F737" s="97"/>
      <c r="G737" s="16"/>
      <c r="H737" s="15"/>
      <c r="I737" s="17" t="str">
        <f>IF(OR(G737="",H737="",U737=""),"",IFERROR(VLOOKUP(G737&amp;H737&amp;U737,※編集不可※選択項目!$M$3:$R$51,5,FALSE),"該当なし"))</f>
        <v/>
      </c>
      <c r="J737" s="97"/>
      <c r="K737" s="15"/>
      <c r="L737" s="248"/>
      <c r="M737" s="15"/>
      <c r="N737" s="97"/>
      <c r="O737" s="97"/>
      <c r="P737" s="97"/>
      <c r="Q737" s="97"/>
      <c r="R737" s="97"/>
      <c r="S737" s="18" t="str">
        <f t="shared" si="282"/>
        <v/>
      </c>
      <c r="T737" s="15"/>
      <c r="U737" s="15"/>
      <c r="V737" s="15"/>
      <c r="W737" s="15"/>
      <c r="X737" s="15"/>
      <c r="Y737" s="15"/>
      <c r="Z737" s="16"/>
      <c r="AA737" s="16"/>
      <c r="AB737" s="101" t="str">
        <f>IF($C737&lt;&gt;"",※編集不可※選択項目!$J$2,"")</f>
        <v/>
      </c>
      <c r="AC737" s="23"/>
      <c r="AD737" s="97"/>
      <c r="AE737" s="99"/>
      <c r="AF737" s="201" t="str">
        <f t="shared" si="280"/>
        <v>-</v>
      </c>
      <c r="AG737" s="219"/>
      <c r="AH737" s="220"/>
      <c r="AI737" s="121" t="str">
        <f t="shared" si="276"/>
        <v/>
      </c>
      <c r="AJ737" s="221"/>
      <c r="AK737" s="222"/>
      <c r="AL737" s="223"/>
      <c r="AM737" s="224">
        <f>IFERROR(INDEX(※編集不可※選択項目!$R$3:$R$51,MATCH(BQ737,※編集不可※選択項目!$T$3:$T$51,0)),0)</f>
        <v>0</v>
      </c>
      <c r="AN737" s="224" t="str">
        <f t="shared" si="283"/>
        <v/>
      </c>
      <c r="AO737" s="224" t="str">
        <f>IF(BR737=※編集不可※選択項目!$L$3,VLOOKUP('新規登録用（本体）'!U737,※編集不可※選択項目!$P$2:$R$13,3,TRUE),AP737)</f>
        <v/>
      </c>
      <c r="AP737" s="224" t="str">
        <f>IF(BR737=※編集不可※選択項目!$L$15,VLOOKUP('新規登録用（本体）'!U737,※編集不可※選択項目!$P$14:$R$25,3,TRUE),AQ737)</f>
        <v/>
      </c>
      <c r="AQ737" s="224" t="str">
        <f>IF(BR737=※編集不可※選択項目!$L$27,VLOOKUP('新規登録用（本体）'!U737,※編集不可※選択項目!$P$26:$R$41,3,TRUE),AR737)</f>
        <v/>
      </c>
      <c r="AR737" s="224" t="str">
        <f>IF(BR737=※編集不可※選択項目!$L$43,VLOOKUP('新規登録用（本体）'!U737,※編集不可※選択項目!$P$42:$R$46,3,TRUE),AS737)</f>
        <v/>
      </c>
      <c r="AS737" s="224" t="str">
        <f>IF(BR737=※編集不可※選択項目!$L$48,VLOOKUP('新規登録用（本体）'!U737,※編集不可※選択項目!$P$47:$R$51,3,TRUE),"")</f>
        <v/>
      </c>
      <c r="AT737" s="225">
        <f>IFERROR(VLOOKUP(Y737&amp;G737&amp;H737,※編集不可※選択項目!X:Y,2,FALSE),0)</f>
        <v>0</v>
      </c>
      <c r="AU737" s="224">
        <f t="shared" si="277"/>
        <v>0</v>
      </c>
      <c r="AV737" s="224">
        <f>IFERROR(INDEX(※編集不可※選択項目!$S$3:$S$51,MATCH(BQ737,※編集不可※選択項目!$T$3:$T$51,0)),0)</f>
        <v>0</v>
      </c>
      <c r="AW737" s="224" t="str">
        <f t="shared" si="284"/>
        <v/>
      </c>
      <c r="AX737" s="224" t="str">
        <f>IF(BR737=※編集不可※選択項目!$L$3,VLOOKUP('新規登録用（本体）'!U737,※編集不可※選択項目!$P$2:$S$13,4,TRUE),AY737)</f>
        <v/>
      </c>
      <c r="AY737" s="224" t="str">
        <f>IF(BR737=※編集不可※選択項目!$L$15,VLOOKUP('新規登録用（本体）'!U737,※編集不可※選択項目!$P$14:$S$25,4,TRUE),AZ737)</f>
        <v/>
      </c>
      <c r="AZ737" s="224" t="str">
        <f>IF(BR737=※編集不可※選択項目!$L$27,VLOOKUP('新規登録用（本体）'!U737,※編集不可※選択項目!$P$26:$S$41,4,TRUE),BA737)</f>
        <v/>
      </c>
      <c r="BA737" s="224" t="str">
        <f>IF(BR737=※編集不可※選択項目!$L$43,VLOOKUP('新規登録用（本体）'!U737,※編集不可※選択項目!$P$42:$S$46,4,TRUE),BB737)</f>
        <v/>
      </c>
      <c r="BB737" s="224" t="str">
        <f>IF(BR737=※編集不可※選択項目!$L$48,VLOOKUP('新規登録用（本体）'!U737,※編集不可※選択項目!$P$47:$S$51,4,TRUE),"")</f>
        <v/>
      </c>
      <c r="BC737" s="225">
        <f>IFERROR(VLOOKUP(Y737&amp;G737&amp;H737,※編集不可※選択項目!X:Y,2,FALSE),0)</f>
        <v>0</v>
      </c>
      <c r="BD737" s="225">
        <f t="shared" si="278"/>
        <v>0</v>
      </c>
      <c r="BE737" s="225"/>
      <c r="BF737" s="225"/>
      <c r="BG737" s="225"/>
      <c r="BH737" s="225" t="str">
        <f t="shared" si="285"/>
        <v/>
      </c>
      <c r="BI737" s="226">
        <f t="shared" si="286"/>
        <v>0</v>
      </c>
      <c r="BJ737" s="226">
        <f t="shared" si="287"/>
        <v>0</v>
      </c>
      <c r="BK737" s="262">
        <f t="shared" si="281"/>
        <v>0</v>
      </c>
      <c r="BL737" s="226">
        <f t="shared" si="270"/>
        <v>0</v>
      </c>
      <c r="BM737" s="226" t="str">
        <f t="shared" si="288"/>
        <v/>
      </c>
      <c r="BN737" s="227">
        <f t="shared" si="289"/>
        <v>0</v>
      </c>
      <c r="BO737" s="227">
        <f t="shared" si="271"/>
        <v>0</v>
      </c>
      <c r="BP737" s="208" t="str">
        <f t="shared" si="272"/>
        <v>＜従来枠＞0 ＜トップ性能枠＞0</v>
      </c>
      <c r="BQ737" s="208" t="str">
        <f>'新規登録用（本体）'!G737&amp;'新規登録用（本体）'!H737&amp;'新規登録用（本体）'!I737</f>
        <v/>
      </c>
      <c r="BR737" s="126" t="str">
        <f t="shared" si="290"/>
        <v/>
      </c>
      <c r="BS737" s="208" t="str">
        <f t="shared" si="291"/>
        <v/>
      </c>
      <c r="BT737" s="227">
        <f t="shared" si="279"/>
        <v>0</v>
      </c>
    </row>
    <row r="738" spans="1:72" s="208" customFormat="1" ht="25.35" customHeight="1" x14ac:dyDescent="0.2">
      <c r="A738" s="210">
        <f t="shared" si="273"/>
        <v>727</v>
      </c>
      <c r="B738" s="171" t="str">
        <f t="shared" si="269"/>
        <v/>
      </c>
      <c r="C738" s="44"/>
      <c r="D738" s="17" t="str">
        <f t="shared" si="274"/>
        <v/>
      </c>
      <c r="E738" s="17" t="str">
        <f t="shared" si="275"/>
        <v/>
      </c>
      <c r="F738" s="97"/>
      <c r="G738" s="16"/>
      <c r="H738" s="15"/>
      <c r="I738" s="17" t="str">
        <f>IF(OR(G738="",H738="",U738=""),"",IFERROR(VLOOKUP(G738&amp;H738&amp;U738,※編集不可※選択項目!$M$3:$R$51,5,FALSE),"該当なし"))</f>
        <v/>
      </c>
      <c r="J738" s="97"/>
      <c r="K738" s="15"/>
      <c r="L738" s="248"/>
      <c r="M738" s="15"/>
      <c r="N738" s="97"/>
      <c r="O738" s="97"/>
      <c r="P738" s="97"/>
      <c r="Q738" s="97"/>
      <c r="R738" s="97"/>
      <c r="S738" s="18" t="str">
        <f t="shared" si="282"/>
        <v/>
      </c>
      <c r="T738" s="15"/>
      <c r="U738" s="15"/>
      <c r="V738" s="15"/>
      <c r="W738" s="15"/>
      <c r="X738" s="15"/>
      <c r="Y738" s="15"/>
      <c r="Z738" s="16"/>
      <c r="AA738" s="16"/>
      <c r="AB738" s="101" t="str">
        <f>IF($C738&lt;&gt;"",※編集不可※選択項目!$J$2,"")</f>
        <v/>
      </c>
      <c r="AC738" s="23"/>
      <c r="AD738" s="97"/>
      <c r="AE738" s="99"/>
      <c r="AF738" s="201" t="str">
        <f t="shared" si="280"/>
        <v>-</v>
      </c>
      <c r="AG738" s="219"/>
      <c r="AH738" s="220"/>
      <c r="AI738" s="121" t="str">
        <f t="shared" si="276"/>
        <v/>
      </c>
      <c r="AJ738" s="221"/>
      <c r="AK738" s="222"/>
      <c r="AL738" s="223"/>
      <c r="AM738" s="224">
        <f>IFERROR(INDEX(※編集不可※選択項目!$R$3:$R$51,MATCH(BQ738,※編集不可※選択項目!$T$3:$T$51,0)),0)</f>
        <v>0</v>
      </c>
      <c r="AN738" s="224" t="str">
        <f t="shared" si="283"/>
        <v/>
      </c>
      <c r="AO738" s="224" t="str">
        <f>IF(BR738=※編集不可※選択項目!$L$3,VLOOKUP('新規登録用（本体）'!U738,※編集不可※選択項目!$P$2:$R$13,3,TRUE),AP738)</f>
        <v/>
      </c>
      <c r="AP738" s="224" t="str">
        <f>IF(BR738=※編集不可※選択項目!$L$15,VLOOKUP('新規登録用（本体）'!U738,※編集不可※選択項目!$P$14:$R$25,3,TRUE),AQ738)</f>
        <v/>
      </c>
      <c r="AQ738" s="224" t="str">
        <f>IF(BR738=※編集不可※選択項目!$L$27,VLOOKUP('新規登録用（本体）'!U738,※編集不可※選択項目!$P$26:$R$41,3,TRUE),AR738)</f>
        <v/>
      </c>
      <c r="AR738" s="224" t="str">
        <f>IF(BR738=※編集不可※選択項目!$L$43,VLOOKUP('新規登録用（本体）'!U738,※編集不可※選択項目!$P$42:$R$46,3,TRUE),AS738)</f>
        <v/>
      </c>
      <c r="AS738" s="224" t="str">
        <f>IF(BR738=※編集不可※選択項目!$L$48,VLOOKUP('新規登録用（本体）'!U738,※編集不可※選択項目!$P$47:$R$51,3,TRUE),"")</f>
        <v/>
      </c>
      <c r="AT738" s="225">
        <f>IFERROR(VLOOKUP(Y738&amp;G738&amp;H738,※編集不可※選択項目!X:Y,2,FALSE),0)</f>
        <v>0</v>
      </c>
      <c r="AU738" s="224">
        <f t="shared" si="277"/>
        <v>0</v>
      </c>
      <c r="AV738" s="224">
        <f>IFERROR(INDEX(※編集不可※選択項目!$S$3:$S$51,MATCH(BQ738,※編集不可※選択項目!$T$3:$T$51,0)),0)</f>
        <v>0</v>
      </c>
      <c r="AW738" s="224" t="str">
        <f t="shared" si="284"/>
        <v/>
      </c>
      <c r="AX738" s="224" t="str">
        <f>IF(BR738=※編集不可※選択項目!$L$3,VLOOKUP('新規登録用（本体）'!U738,※編集不可※選択項目!$P$2:$S$13,4,TRUE),AY738)</f>
        <v/>
      </c>
      <c r="AY738" s="224" t="str">
        <f>IF(BR738=※編集不可※選択項目!$L$15,VLOOKUP('新規登録用（本体）'!U738,※編集不可※選択項目!$P$14:$S$25,4,TRUE),AZ738)</f>
        <v/>
      </c>
      <c r="AZ738" s="224" t="str">
        <f>IF(BR738=※編集不可※選択項目!$L$27,VLOOKUP('新規登録用（本体）'!U738,※編集不可※選択項目!$P$26:$S$41,4,TRUE),BA738)</f>
        <v/>
      </c>
      <c r="BA738" s="224" t="str">
        <f>IF(BR738=※編集不可※選択項目!$L$43,VLOOKUP('新規登録用（本体）'!U738,※編集不可※選択項目!$P$42:$S$46,4,TRUE),BB738)</f>
        <v/>
      </c>
      <c r="BB738" s="224" t="str">
        <f>IF(BR738=※編集不可※選択項目!$L$48,VLOOKUP('新規登録用（本体）'!U738,※編集不可※選択項目!$P$47:$S$51,4,TRUE),"")</f>
        <v/>
      </c>
      <c r="BC738" s="225">
        <f>IFERROR(VLOOKUP(Y738&amp;G738&amp;H738,※編集不可※選択項目!X:Y,2,FALSE),0)</f>
        <v>0</v>
      </c>
      <c r="BD738" s="225">
        <f t="shared" si="278"/>
        <v>0</v>
      </c>
      <c r="BE738" s="225"/>
      <c r="BF738" s="225"/>
      <c r="BG738" s="225"/>
      <c r="BH738" s="225" t="str">
        <f t="shared" si="285"/>
        <v/>
      </c>
      <c r="BI738" s="226">
        <f t="shared" si="286"/>
        <v>0</v>
      </c>
      <c r="BJ738" s="226">
        <f t="shared" si="287"/>
        <v>0</v>
      </c>
      <c r="BK738" s="262">
        <f t="shared" si="281"/>
        <v>0</v>
      </c>
      <c r="BL738" s="226">
        <f t="shared" si="270"/>
        <v>0</v>
      </c>
      <c r="BM738" s="226" t="str">
        <f t="shared" si="288"/>
        <v/>
      </c>
      <c r="BN738" s="227">
        <f t="shared" si="289"/>
        <v>0</v>
      </c>
      <c r="BO738" s="227">
        <f t="shared" si="271"/>
        <v>0</v>
      </c>
      <c r="BP738" s="208" t="str">
        <f t="shared" si="272"/>
        <v>＜従来枠＞0 ＜トップ性能枠＞0</v>
      </c>
      <c r="BQ738" s="208" t="str">
        <f>'新規登録用（本体）'!G738&amp;'新規登録用（本体）'!H738&amp;'新規登録用（本体）'!I738</f>
        <v/>
      </c>
      <c r="BR738" s="126" t="str">
        <f t="shared" si="290"/>
        <v/>
      </c>
      <c r="BS738" s="208" t="str">
        <f t="shared" si="291"/>
        <v/>
      </c>
      <c r="BT738" s="227">
        <f t="shared" si="279"/>
        <v>0</v>
      </c>
    </row>
    <row r="739" spans="1:72" s="208" customFormat="1" ht="25.35" customHeight="1" x14ac:dyDescent="0.2">
      <c r="A739" s="210">
        <f t="shared" si="273"/>
        <v>728</v>
      </c>
      <c r="B739" s="171" t="str">
        <f t="shared" si="269"/>
        <v/>
      </c>
      <c r="C739" s="44"/>
      <c r="D739" s="17" t="str">
        <f t="shared" si="274"/>
        <v/>
      </c>
      <c r="E739" s="17" t="str">
        <f t="shared" si="275"/>
        <v/>
      </c>
      <c r="F739" s="97"/>
      <c r="G739" s="16"/>
      <c r="H739" s="15"/>
      <c r="I739" s="17" t="str">
        <f>IF(OR(G739="",H739="",U739=""),"",IFERROR(VLOOKUP(G739&amp;H739&amp;U739,※編集不可※選択項目!$M$3:$R$51,5,FALSE),"該当なし"))</f>
        <v/>
      </c>
      <c r="J739" s="97"/>
      <c r="K739" s="15"/>
      <c r="L739" s="248"/>
      <c r="M739" s="15"/>
      <c r="N739" s="97"/>
      <c r="O739" s="97"/>
      <c r="P739" s="97"/>
      <c r="Q739" s="97"/>
      <c r="R739" s="97"/>
      <c r="S739" s="18" t="str">
        <f t="shared" si="282"/>
        <v/>
      </c>
      <c r="T739" s="15"/>
      <c r="U739" s="15"/>
      <c r="V739" s="15"/>
      <c r="W739" s="15"/>
      <c r="X739" s="15"/>
      <c r="Y739" s="15"/>
      <c r="Z739" s="16"/>
      <c r="AA739" s="16"/>
      <c r="AB739" s="101" t="str">
        <f>IF($C739&lt;&gt;"",※編集不可※選択項目!$J$2,"")</f>
        <v/>
      </c>
      <c r="AC739" s="23"/>
      <c r="AD739" s="97"/>
      <c r="AE739" s="99"/>
      <c r="AF739" s="201" t="str">
        <f t="shared" si="280"/>
        <v>-</v>
      </c>
      <c r="AG739" s="219"/>
      <c r="AH739" s="220"/>
      <c r="AI739" s="121" t="str">
        <f t="shared" si="276"/>
        <v/>
      </c>
      <c r="AJ739" s="221"/>
      <c r="AK739" s="222"/>
      <c r="AL739" s="223"/>
      <c r="AM739" s="224">
        <f>IFERROR(INDEX(※編集不可※選択項目!$R$3:$R$51,MATCH(BQ739,※編集不可※選択項目!$T$3:$T$51,0)),0)</f>
        <v>0</v>
      </c>
      <c r="AN739" s="224" t="str">
        <f t="shared" si="283"/>
        <v/>
      </c>
      <c r="AO739" s="224" t="str">
        <f>IF(BR739=※編集不可※選択項目!$L$3,VLOOKUP('新規登録用（本体）'!U739,※編集不可※選択項目!$P$2:$R$13,3,TRUE),AP739)</f>
        <v/>
      </c>
      <c r="AP739" s="224" t="str">
        <f>IF(BR739=※編集不可※選択項目!$L$15,VLOOKUP('新規登録用（本体）'!U739,※編集不可※選択項目!$P$14:$R$25,3,TRUE),AQ739)</f>
        <v/>
      </c>
      <c r="AQ739" s="224" t="str">
        <f>IF(BR739=※編集不可※選択項目!$L$27,VLOOKUP('新規登録用（本体）'!U739,※編集不可※選択項目!$P$26:$R$41,3,TRUE),AR739)</f>
        <v/>
      </c>
      <c r="AR739" s="224" t="str">
        <f>IF(BR739=※編集不可※選択項目!$L$43,VLOOKUP('新規登録用（本体）'!U739,※編集不可※選択項目!$P$42:$R$46,3,TRUE),AS739)</f>
        <v/>
      </c>
      <c r="AS739" s="224" t="str">
        <f>IF(BR739=※編集不可※選択項目!$L$48,VLOOKUP('新規登録用（本体）'!U739,※編集不可※選択項目!$P$47:$R$51,3,TRUE),"")</f>
        <v/>
      </c>
      <c r="AT739" s="225">
        <f>IFERROR(VLOOKUP(Y739&amp;G739&amp;H739,※編集不可※選択項目!X:Y,2,FALSE),0)</f>
        <v>0</v>
      </c>
      <c r="AU739" s="224">
        <f t="shared" si="277"/>
        <v>0</v>
      </c>
      <c r="AV739" s="224">
        <f>IFERROR(INDEX(※編集不可※選択項目!$S$3:$S$51,MATCH(BQ739,※編集不可※選択項目!$T$3:$T$51,0)),0)</f>
        <v>0</v>
      </c>
      <c r="AW739" s="224" t="str">
        <f t="shared" si="284"/>
        <v/>
      </c>
      <c r="AX739" s="224" t="str">
        <f>IF(BR739=※編集不可※選択項目!$L$3,VLOOKUP('新規登録用（本体）'!U739,※編集不可※選択項目!$P$2:$S$13,4,TRUE),AY739)</f>
        <v/>
      </c>
      <c r="AY739" s="224" t="str">
        <f>IF(BR739=※編集不可※選択項目!$L$15,VLOOKUP('新規登録用（本体）'!U739,※編集不可※選択項目!$P$14:$S$25,4,TRUE),AZ739)</f>
        <v/>
      </c>
      <c r="AZ739" s="224" t="str">
        <f>IF(BR739=※編集不可※選択項目!$L$27,VLOOKUP('新規登録用（本体）'!U739,※編集不可※選択項目!$P$26:$S$41,4,TRUE),BA739)</f>
        <v/>
      </c>
      <c r="BA739" s="224" t="str">
        <f>IF(BR739=※編集不可※選択項目!$L$43,VLOOKUP('新規登録用（本体）'!U739,※編集不可※選択項目!$P$42:$S$46,4,TRUE),BB739)</f>
        <v/>
      </c>
      <c r="BB739" s="224" t="str">
        <f>IF(BR739=※編集不可※選択項目!$L$48,VLOOKUP('新規登録用（本体）'!U739,※編集不可※選択項目!$P$47:$S$51,4,TRUE),"")</f>
        <v/>
      </c>
      <c r="BC739" s="225">
        <f>IFERROR(VLOOKUP(Y739&amp;G739&amp;H739,※編集不可※選択項目!X:Y,2,FALSE),0)</f>
        <v>0</v>
      </c>
      <c r="BD739" s="225">
        <f t="shared" si="278"/>
        <v>0</v>
      </c>
      <c r="BE739" s="225"/>
      <c r="BF739" s="225"/>
      <c r="BG739" s="225"/>
      <c r="BH739" s="225" t="str">
        <f t="shared" si="285"/>
        <v/>
      </c>
      <c r="BI739" s="226">
        <f t="shared" si="286"/>
        <v>0</v>
      </c>
      <c r="BJ739" s="226">
        <f t="shared" si="287"/>
        <v>0</v>
      </c>
      <c r="BK739" s="262">
        <f t="shared" si="281"/>
        <v>0</v>
      </c>
      <c r="BL739" s="226">
        <f t="shared" si="270"/>
        <v>0</v>
      </c>
      <c r="BM739" s="226" t="str">
        <f t="shared" si="288"/>
        <v/>
      </c>
      <c r="BN739" s="227">
        <f t="shared" si="289"/>
        <v>0</v>
      </c>
      <c r="BO739" s="227">
        <f t="shared" si="271"/>
        <v>0</v>
      </c>
      <c r="BP739" s="208" t="str">
        <f t="shared" si="272"/>
        <v>＜従来枠＞0 ＜トップ性能枠＞0</v>
      </c>
      <c r="BQ739" s="208" t="str">
        <f>'新規登録用（本体）'!G739&amp;'新規登録用（本体）'!H739&amp;'新規登録用（本体）'!I739</f>
        <v/>
      </c>
      <c r="BR739" s="126" t="str">
        <f t="shared" si="290"/>
        <v/>
      </c>
      <c r="BS739" s="208" t="str">
        <f t="shared" si="291"/>
        <v/>
      </c>
      <c r="BT739" s="227">
        <f t="shared" si="279"/>
        <v>0</v>
      </c>
    </row>
    <row r="740" spans="1:72" s="208" customFormat="1" ht="25.35" customHeight="1" x14ac:dyDescent="0.2">
      <c r="A740" s="210">
        <f t="shared" si="273"/>
        <v>729</v>
      </c>
      <c r="B740" s="171" t="str">
        <f t="shared" si="269"/>
        <v/>
      </c>
      <c r="C740" s="44"/>
      <c r="D740" s="17" t="str">
        <f t="shared" si="274"/>
        <v/>
      </c>
      <c r="E740" s="17" t="str">
        <f t="shared" si="275"/>
        <v/>
      </c>
      <c r="F740" s="97"/>
      <c r="G740" s="16"/>
      <c r="H740" s="15"/>
      <c r="I740" s="17" t="str">
        <f>IF(OR(G740="",H740="",U740=""),"",IFERROR(VLOOKUP(G740&amp;H740&amp;U740,※編集不可※選択項目!$M$3:$R$51,5,FALSE),"該当なし"))</f>
        <v/>
      </c>
      <c r="J740" s="97"/>
      <c r="K740" s="15"/>
      <c r="L740" s="248"/>
      <c r="M740" s="15"/>
      <c r="N740" s="97"/>
      <c r="O740" s="97"/>
      <c r="P740" s="97"/>
      <c r="Q740" s="97"/>
      <c r="R740" s="97"/>
      <c r="S740" s="18" t="str">
        <f t="shared" si="282"/>
        <v/>
      </c>
      <c r="T740" s="15"/>
      <c r="U740" s="15"/>
      <c r="V740" s="15"/>
      <c r="W740" s="15"/>
      <c r="X740" s="15"/>
      <c r="Y740" s="15"/>
      <c r="Z740" s="16"/>
      <c r="AA740" s="16"/>
      <c r="AB740" s="101" t="str">
        <f>IF($C740&lt;&gt;"",※編集不可※選択項目!$J$2,"")</f>
        <v/>
      </c>
      <c r="AC740" s="23"/>
      <c r="AD740" s="97"/>
      <c r="AE740" s="99"/>
      <c r="AF740" s="201" t="str">
        <f t="shared" si="280"/>
        <v>-</v>
      </c>
      <c r="AG740" s="219"/>
      <c r="AH740" s="220"/>
      <c r="AI740" s="121" t="str">
        <f t="shared" si="276"/>
        <v/>
      </c>
      <c r="AJ740" s="221"/>
      <c r="AK740" s="222"/>
      <c r="AL740" s="223"/>
      <c r="AM740" s="224">
        <f>IFERROR(INDEX(※編集不可※選択項目!$R$3:$R$51,MATCH(BQ740,※編集不可※選択項目!$T$3:$T$51,0)),0)</f>
        <v>0</v>
      </c>
      <c r="AN740" s="224" t="str">
        <f t="shared" si="283"/>
        <v/>
      </c>
      <c r="AO740" s="224" t="str">
        <f>IF(BR740=※編集不可※選択項目!$L$3,VLOOKUP('新規登録用（本体）'!U740,※編集不可※選択項目!$P$2:$R$13,3,TRUE),AP740)</f>
        <v/>
      </c>
      <c r="AP740" s="224" t="str">
        <f>IF(BR740=※編集不可※選択項目!$L$15,VLOOKUP('新規登録用（本体）'!U740,※編集不可※選択項目!$P$14:$R$25,3,TRUE),AQ740)</f>
        <v/>
      </c>
      <c r="AQ740" s="224" t="str">
        <f>IF(BR740=※編集不可※選択項目!$L$27,VLOOKUP('新規登録用（本体）'!U740,※編集不可※選択項目!$P$26:$R$41,3,TRUE),AR740)</f>
        <v/>
      </c>
      <c r="AR740" s="224" t="str">
        <f>IF(BR740=※編集不可※選択項目!$L$43,VLOOKUP('新規登録用（本体）'!U740,※編集不可※選択項目!$P$42:$R$46,3,TRUE),AS740)</f>
        <v/>
      </c>
      <c r="AS740" s="224" t="str">
        <f>IF(BR740=※編集不可※選択項目!$L$48,VLOOKUP('新規登録用（本体）'!U740,※編集不可※選択項目!$P$47:$R$51,3,TRUE),"")</f>
        <v/>
      </c>
      <c r="AT740" s="225">
        <f>IFERROR(VLOOKUP(Y740&amp;G740&amp;H740,※編集不可※選択項目!X:Y,2,FALSE),0)</f>
        <v>0</v>
      </c>
      <c r="AU740" s="224">
        <f t="shared" si="277"/>
        <v>0</v>
      </c>
      <c r="AV740" s="224">
        <f>IFERROR(INDEX(※編集不可※選択項目!$S$3:$S$51,MATCH(BQ740,※編集不可※選択項目!$T$3:$T$51,0)),0)</f>
        <v>0</v>
      </c>
      <c r="AW740" s="224" t="str">
        <f t="shared" si="284"/>
        <v/>
      </c>
      <c r="AX740" s="224" t="str">
        <f>IF(BR740=※編集不可※選択項目!$L$3,VLOOKUP('新規登録用（本体）'!U740,※編集不可※選択項目!$P$2:$S$13,4,TRUE),AY740)</f>
        <v/>
      </c>
      <c r="AY740" s="224" t="str">
        <f>IF(BR740=※編集不可※選択項目!$L$15,VLOOKUP('新規登録用（本体）'!U740,※編集不可※選択項目!$P$14:$S$25,4,TRUE),AZ740)</f>
        <v/>
      </c>
      <c r="AZ740" s="224" t="str">
        <f>IF(BR740=※編集不可※選択項目!$L$27,VLOOKUP('新規登録用（本体）'!U740,※編集不可※選択項目!$P$26:$S$41,4,TRUE),BA740)</f>
        <v/>
      </c>
      <c r="BA740" s="224" t="str">
        <f>IF(BR740=※編集不可※選択項目!$L$43,VLOOKUP('新規登録用（本体）'!U740,※編集不可※選択項目!$P$42:$S$46,4,TRUE),BB740)</f>
        <v/>
      </c>
      <c r="BB740" s="224" t="str">
        <f>IF(BR740=※編集不可※選択項目!$L$48,VLOOKUP('新規登録用（本体）'!U740,※編集不可※選択項目!$P$47:$S$51,4,TRUE),"")</f>
        <v/>
      </c>
      <c r="BC740" s="225">
        <f>IFERROR(VLOOKUP(Y740&amp;G740&amp;H740,※編集不可※選択項目!X:Y,2,FALSE),0)</f>
        <v>0</v>
      </c>
      <c r="BD740" s="225">
        <f t="shared" si="278"/>
        <v>0</v>
      </c>
      <c r="BE740" s="225"/>
      <c r="BF740" s="225"/>
      <c r="BG740" s="225"/>
      <c r="BH740" s="225" t="str">
        <f t="shared" si="285"/>
        <v/>
      </c>
      <c r="BI740" s="226">
        <f t="shared" si="286"/>
        <v>0</v>
      </c>
      <c r="BJ740" s="226">
        <f t="shared" si="287"/>
        <v>0</v>
      </c>
      <c r="BK740" s="262">
        <f t="shared" si="281"/>
        <v>0</v>
      </c>
      <c r="BL740" s="226">
        <f t="shared" si="270"/>
        <v>0</v>
      </c>
      <c r="BM740" s="226" t="str">
        <f t="shared" si="288"/>
        <v/>
      </c>
      <c r="BN740" s="227">
        <f t="shared" si="289"/>
        <v>0</v>
      </c>
      <c r="BO740" s="227">
        <f t="shared" si="271"/>
        <v>0</v>
      </c>
      <c r="BP740" s="208" t="str">
        <f t="shared" si="272"/>
        <v>＜従来枠＞0 ＜トップ性能枠＞0</v>
      </c>
      <c r="BQ740" s="208" t="str">
        <f>'新規登録用（本体）'!G740&amp;'新規登録用（本体）'!H740&amp;'新規登録用（本体）'!I740</f>
        <v/>
      </c>
      <c r="BR740" s="126" t="str">
        <f t="shared" si="290"/>
        <v/>
      </c>
      <c r="BS740" s="208" t="str">
        <f t="shared" si="291"/>
        <v/>
      </c>
      <c r="BT740" s="227">
        <f t="shared" si="279"/>
        <v>0</v>
      </c>
    </row>
    <row r="741" spans="1:72" s="208" customFormat="1" ht="25.35" customHeight="1" x14ac:dyDescent="0.2">
      <c r="A741" s="210">
        <f t="shared" si="273"/>
        <v>730</v>
      </c>
      <c r="B741" s="171" t="str">
        <f t="shared" si="269"/>
        <v/>
      </c>
      <c r="C741" s="44"/>
      <c r="D741" s="17" t="str">
        <f t="shared" si="274"/>
        <v/>
      </c>
      <c r="E741" s="17" t="str">
        <f t="shared" si="275"/>
        <v/>
      </c>
      <c r="F741" s="97"/>
      <c r="G741" s="16"/>
      <c r="H741" s="15"/>
      <c r="I741" s="17" t="str">
        <f>IF(OR(G741="",H741="",U741=""),"",IFERROR(VLOOKUP(G741&amp;H741&amp;U741,※編集不可※選択項目!$M$3:$R$51,5,FALSE),"該当なし"))</f>
        <v/>
      </c>
      <c r="J741" s="97"/>
      <c r="K741" s="15"/>
      <c r="L741" s="248"/>
      <c r="M741" s="15"/>
      <c r="N741" s="97"/>
      <c r="O741" s="97"/>
      <c r="P741" s="97"/>
      <c r="Q741" s="97"/>
      <c r="R741" s="97"/>
      <c r="S741" s="18" t="str">
        <f t="shared" si="282"/>
        <v/>
      </c>
      <c r="T741" s="15"/>
      <c r="U741" s="15"/>
      <c r="V741" s="15"/>
      <c r="W741" s="15"/>
      <c r="X741" s="15"/>
      <c r="Y741" s="15"/>
      <c r="Z741" s="16"/>
      <c r="AA741" s="16"/>
      <c r="AB741" s="101" t="str">
        <f>IF($C741&lt;&gt;"",※編集不可※選択項目!$J$2,"")</f>
        <v/>
      </c>
      <c r="AC741" s="23"/>
      <c r="AD741" s="97"/>
      <c r="AE741" s="99"/>
      <c r="AF741" s="201" t="str">
        <f t="shared" si="280"/>
        <v>-</v>
      </c>
      <c r="AG741" s="219"/>
      <c r="AH741" s="220"/>
      <c r="AI741" s="121" t="str">
        <f t="shared" si="276"/>
        <v/>
      </c>
      <c r="AJ741" s="221"/>
      <c r="AK741" s="222"/>
      <c r="AL741" s="223"/>
      <c r="AM741" s="224">
        <f>IFERROR(INDEX(※編集不可※選択項目!$R$3:$R$51,MATCH(BQ741,※編集不可※選択項目!$T$3:$T$51,0)),0)</f>
        <v>0</v>
      </c>
      <c r="AN741" s="224" t="str">
        <f t="shared" si="283"/>
        <v/>
      </c>
      <c r="AO741" s="224" t="str">
        <f>IF(BR741=※編集不可※選択項目!$L$3,VLOOKUP('新規登録用（本体）'!U741,※編集不可※選択項目!$P$2:$R$13,3,TRUE),AP741)</f>
        <v/>
      </c>
      <c r="AP741" s="224" t="str">
        <f>IF(BR741=※編集不可※選択項目!$L$15,VLOOKUP('新規登録用（本体）'!U741,※編集不可※選択項目!$P$14:$R$25,3,TRUE),AQ741)</f>
        <v/>
      </c>
      <c r="AQ741" s="224" t="str">
        <f>IF(BR741=※編集不可※選択項目!$L$27,VLOOKUP('新規登録用（本体）'!U741,※編集不可※選択項目!$P$26:$R$41,3,TRUE),AR741)</f>
        <v/>
      </c>
      <c r="AR741" s="224" t="str">
        <f>IF(BR741=※編集不可※選択項目!$L$43,VLOOKUP('新規登録用（本体）'!U741,※編集不可※選択項目!$P$42:$R$46,3,TRUE),AS741)</f>
        <v/>
      </c>
      <c r="AS741" s="224" t="str">
        <f>IF(BR741=※編集不可※選択項目!$L$48,VLOOKUP('新規登録用（本体）'!U741,※編集不可※選択項目!$P$47:$R$51,3,TRUE),"")</f>
        <v/>
      </c>
      <c r="AT741" s="225">
        <f>IFERROR(VLOOKUP(Y741&amp;G741&amp;H741,※編集不可※選択項目!X:Y,2,FALSE),0)</f>
        <v>0</v>
      </c>
      <c r="AU741" s="224">
        <f t="shared" si="277"/>
        <v>0</v>
      </c>
      <c r="AV741" s="224">
        <f>IFERROR(INDEX(※編集不可※選択項目!$S$3:$S$51,MATCH(BQ741,※編集不可※選択項目!$T$3:$T$51,0)),0)</f>
        <v>0</v>
      </c>
      <c r="AW741" s="224" t="str">
        <f t="shared" si="284"/>
        <v/>
      </c>
      <c r="AX741" s="224" t="str">
        <f>IF(BR741=※編集不可※選択項目!$L$3,VLOOKUP('新規登録用（本体）'!U741,※編集不可※選択項目!$P$2:$S$13,4,TRUE),AY741)</f>
        <v/>
      </c>
      <c r="AY741" s="224" t="str">
        <f>IF(BR741=※編集不可※選択項目!$L$15,VLOOKUP('新規登録用（本体）'!U741,※編集不可※選択項目!$P$14:$S$25,4,TRUE),AZ741)</f>
        <v/>
      </c>
      <c r="AZ741" s="224" t="str">
        <f>IF(BR741=※編集不可※選択項目!$L$27,VLOOKUP('新規登録用（本体）'!U741,※編集不可※選択項目!$P$26:$S$41,4,TRUE),BA741)</f>
        <v/>
      </c>
      <c r="BA741" s="224" t="str">
        <f>IF(BR741=※編集不可※選択項目!$L$43,VLOOKUP('新規登録用（本体）'!U741,※編集不可※選択項目!$P$42:$S$46,4,TRUE),BB741)</f>
        <v/>
      </c>
      <c r="BB741" s="224" t="str">
        <f>IF(BR741=※編集不可※選択項目!$L$48,VLOOKUP('新規登録用（本体）'!U741,※編集不可※選択項目!$P$47:$S$51,4,TRUE),"")</f>
        <v/>
      </c>
      <c r="BC741" s="225">
        <f>IFERROR(VLOOKUP(Y741&amp;G741&amp;H741,※編集不可※選択項目!X:Y,2,FALSE),0)</f>
        <v>0</v>
      </c>
      <c r="BD741" s="225">
        <f t="shared" si="278"/>
        <v>0</v>
      </c>
      <c r="BE741" s="225"/>
      <c r="BF741" s="225"/>
      <c r="BG741" s="225"/>
      <c r="BH741" s="225" t="str">
        <f t="shared" si="285"/>
        <v/>
      </c>
      <c r="BI741" s="226">
        <f t="shared" si="286"/>
        <v>0</v>
      </c>
      <c r="BJ741" s="226">
        <f t="shared" si="287"/>
        <v>0</v>
      </c>
      <c r="BK741" s="262">
        <f t="shared" si="281"/>
        <v>0</v>
      </c>
      <c r="BL741" s="226">
        <f t="shared" si="270"/>
        <v>0</v>
      </c>
      <c r="BM741" s="226" t="str">
        <f t="shared" si="288"/>
        <v/>
      </c>
      <c r="BN741" s="227">
        <f t="shared" si="289"/>
        <v>0</v>
      </c>
      <c r="BO741" s="227">
        <f t="shared" si="271"/>
        <v>0</v>
      </c>
      <c r="BP741" s="208" t="str">
        <f t="shared" si="272"/>
        <v>＜従来枠＞0 ＜トップ性能枠＞0</v>
      </c>
      <c r="BQ741" s="208" t="str">
        <f>'新規登録用（本体）'!G741&amp;'新規登録用（本体）'!H741&amp;'新規登録用（本体）'!I741</f>
        <v/>
      </c>
      <c r="BR741" s="126" t="str">
        <f t="shared" si="290"/>
        <v/>
      </c>
      <c r="BS741" s="208" t="str">
        <f t="shared" si="291"/>
        <v/>
      </c>
      <c r="BT741" s="227">
        <f t="shared" si="279"/>
        <v>0</v>
      </c>
    </row>
    <row r="742" spans="1:72" s="208" customFormat="1" ht="25.35" customHeight="1" x14ac:dyDescent="0.2">
      <c r="A742" s="210">
        <f t="shared" si="273"/>
        <v>731</v>
      </c>
      <c r="B742" s="171" t="str">
        <f t="shared" si="269"/>
        <v/>
      </c>
      <c r="C742" s="44"/>
      <c r="D742" s="17" t="str">
        <f t="shared" si="274"/>
        <v/>
      </c>
      <c r="E742" s="17" t="str">
        <f t="shared" si="275"/>
        <v/>
      </c>
      <c r="F742" s="97"/>
      <c r="G742" s="16"/>
      <c r="H742" s="15"/>
      <c r="I742" s="17" t="str">
        <f>IF(OR(G742="",H742="",U742=""),"",IFERROR(VLOOKUP(G742&amp;H742&amp;U742,※編集不可※選択項目!$M$3:$R$51,5,FALSE),"該当なし"))</f>
        <v/>
      </c>
      <c r="J742" s="97"/>
      <c r="K742" s="15"/>
      <c r="L742" s="248"/>
      <c r="M742" s="15"/>
      <c r="N742" s="97"/>
      <c r="O742" s="97"/>
      <c r="P742" s="97"/>
      <c r="Q742" s="97"/>
      <c r="R742" s="97"/>
      <c r="S742" s="18" t="str">
        <f t="shared" si="282"/>
        <v/>
      </c>
      <c r="T742" s="15"/>
      <c r="U742" s="15"/>
      <c r="V742" s="15"/>
      <c r="W742" s="15"/>
      <c r="X742" s="15"/>
      <c r="Y742" s="15"/>
      <c r="Z742" s="16"/>
      <c r="AA742" s="16"/>
      <c r="AB742" s="101" t="str">
        <f>IF($C742&lt;&gt;"",※編集不可※選択項目!$J$2,"")</f>
        <v/>
      </c>
      <c r="AC742" s="23"/>
      <c r="AD742" s="97"/>
      <c r="AE742" s="99"/>
      <c r="AF742" s="201" t="str">
        <f t="shared" si="280"/>
        <v>-</v>
      </c>
      <c r="AG742" s="219"/>
      <c r="AH742" s="220"/>
      <c r="AI742" s="121" t="str">
        <f t="shared" si="276"/>
        <v/>
      </c>
      <c r="AJ742" s="221"/>
      <c r="AK742" s="222"/>
      <c r="AL742" s="223"/>
      <c r="AM742" s="224">
        <f>IFERROR(INDEX(※編集不可※選択項目!$R$3:$R$51,MATCH(BQ742,※編集不可※選択項目!$T$3:$T$51,0)),0)</f>
        <v>0</v>
      </c>
      <c r="AN742" s="224" t="str">
        <f t="shared" si="283"/>
        <v/>
      </c>
      <c r="AO742" s="224" t="str">
        <f>IF(BR742=※編集不可※選択項目!$L$3,VLOOKUP('新規登録用（本体）'!U742,※編集不可※選択項目!$P$2:$R$13,3,TRUE),AP742)</f>
        <v/>
      </c>
      <c r="AP742" s="224" t="str">
        <f>IF(BR742=※編集不可※選択項目!$L$15,VLOOKUP('新規登録用（本体）'!U742,※編集不可※選択項目!$P$14:$R$25,3,TRUE),AQ742)</f>
        <v/>
      </c>
      <c r="AQ742" s="224" t="str">
        <f>IF(BR742=※編集不可※選択項目!$L$27,VLOOKUP('新規登録用（本体）'!U742,※編集不可※選択項目!$P$26:$R$41,3,TRUE),AR742)</f>
        <v/>
      </c>
      <c r="AR742" s="224" t="str">
        <f>IF(BR742=※編集不可※選択項目!$L$43,VLOOKUP('新規登録用（本体）'!U742,※編集不可※選択項目!$P$42:$R$46,3,TRUE),AS742)</f>
        <v/>
      </c>
      <c r="AS742" s="224" t="str">
        <f>IF(BR742=※編集不可※選択項目!$L$48,VLOOKUP('新規登録用（本体）'!U742,※編集不可※選択項目!$P$47:$R$51,3,TRUE),"")</f>
        <v/>
      </c>
      <c r="AT742" s="225">
        <f>IFERROR(VLOOKUP(Y742&amp;G742&amp;H742,※編集不可※選択項目!X:Y,2,FALSE),0)</f>
        <v>0</v>
      </c>
      <c r="AU742" s="224">
        <f t="shared" si="277"/>
        <v>0</v>
      </c>
      <c r="AV742" s="224">
        <f>IFERROR(INDEX(※編集不可※選択項目!$S$3:$S$51,MATCH(BQ742,※編集不可※選択項目!$T$3:$T$51,0)),0)</f>
        <v>0</v>
      </c>
      <c r="AW742" s="224" t="str">
        <f t="shared" si="284"/>
        <v/>
      </c>
      <c r="AX742" s="224" t="str">
        <f>IF(BR742=※編集不可※選択項目!$L$3,VLOOKUP('新規登録用（本体）'!U742,※編集不可※選択項目!$P$2:$S$13,4,TRUE),AY742)</f>
        <v/>
      </c>
      <c r="AY742" s="224" t="str">
        <f>IF(BR742=※編集不可※選択項目!$L$15,VLOOKUP('新規登録用（本体）'!U742,※編集不可※選択項目!$P$14:$S$25,4,TRUE),AZ742)</f>
        <v/>
      </c>
      <c r="AZ742" s="224" t="str">
        <f>IF(BR742=※編集不可※選択項目!$L$27,VLOOKUP('新規登録用（本体）'!U742,※編集不可※選択項目!$P$26:$S$41,4,TRUE),BA742)</f>
        <v/>
      </c>
      <c r="BA742" s="224" t="str">
        <f>IF(BR742=※編集不可※選択項目!$L$43,VLOOKUP('新規登録用（本体）'!U742,※編集不可※選択項目!$P$42:$S$46,4,TRUE),BB742)</f>
        <v/>
      </c>
      <c r="BB742" s="224" t="str">
        <f>IF(BR742=※編集不可※選択項目!$L$48,VLOOKUP('新規登録用（本体）'!U742,※編集不可※選択項目!$P$47:$S$51,4,TRUE),"")</f>
        <v/>
      </c>
      <c r="BC742" s="225">
        <f>IFERROR(VLOOKUP(Y742&amp;G742&amp;H742,※編集不可※選択項目!X:Y,2,FALSE),0)</f>
        <v>0</v>
      </c>
      <c r="BD742" s="225">
        <f t="shared" si="278"/>
        <v>0</v>
      </c>
      <c r="BE742" s="225"/>
      <c r="BF742" s="225"/>
      <c r="BG742" s="225"/>
      <c r="BH742" s="225" t="str">
        <f t="shared" si="285"/>
        <v/>
      </c>
      <c r="BI742" s="226">
        <f t="shared" si="286"/>
        <v>0</v>
      </c>
      <c r="BJ742" s="226">
        <f t="shared" si="287"/>
        <v>0</v>
      </c>
      <c r="BK742" s="262">
        <f t="shared" si="281"/>
        <v>0</v>
      </c>
      <c r="BL742" s="226">
        <f t="shared" si="270"/>
        <v>0</v>
      </c>
      <c r="BM742" s="226" t="str">
        <f t="shared" si="288"/>
        <v/>
      </c>
      <c r="BN742" s="227">
        <f t="shared" si="289"/>
        <v>0</v>
      </c>
      <c r="BO742" s="227">
        <f t="shared" si="271"/>
        <v>0</v>
      </c>
      <c r="BP742" s="208" t="str">
        <f t="shared" si="272"/>
        <v>＜従来枠＞0 ＜トップ性能枠＞0</v>
      </c>
      <c r="BQ742" s="208" t="str">
        <f>'新規登録用（本体）'!G742&amp;'新規登録用（本体）'!H742&amp;'新規登録用（本体）'!I742</f>
        <v/>
      </c>
      <c r="BR742" s="126" t="str">
        <f t="shared" si="290"/>
        <v/>
      </c>
      <c r="BS742" s="208" t="str">
        <f t="shared" si="291"/>
        <v/>
      </c>
      <c r="BT742" s="227">
        <f t="shared" si="279"/>
        <v>0</v>
      </c>
    </row>
    <row r="743" spans="1:72" s="208" customFormat="1" ht="25.35" customHeight="1" x14ac:dyDescent="0.2">
      <c r="A743" s="210">
        <f t="shared" si="273"/>
        <v>732</v>
      </c>
      <c r="B743" s="171" t="str">
        <f t="shared" si="269"/>
        <v/>
      </c>
      <c r="C743" s="44"/>
      <c r="D743" s="17" t="str">
        <f t="shared" si="274"/>
        <v/>
      </c>
      <c r="E743" s="17" t="str">
        <f t="shared" si="275"/>
        <v/>
      </c>
      <c r="F743" s="97"/>
      <c r="G743" s="16"/>
      <c r="H743" s="15"/>
      <c r="I743" s="17" t="str">
        <f>IF(OR(G743="",H743="",U743=""),"",IFERROR(VLOOKUP(G743&amp;H743&amp;U743,※編集不可※選択項目!$M$3:$R$51,5,FALSE),"該当なし"))</f>
        <v/>
      </c>
      <c r="J743" s="97"/>
      <c r="K743" s="15"/>
      <c r="L743" s="248"/>
      <c r="M743" s="15"/>
      <c r="N743" s="97"/>
      <c r="O743" s="97"/>
      <c r="P743" s="97"/>
      <c r="Q743" s="97"/>
      <c r="R743" s="97"/>
      <c r="S743" s="18" t="str">
        <f t="shared" si="282"/>
        <v/>
      </c>
      <c r="T743" s="15"/>
      <c r="U743" s="15"/>
      <c r="V743" s="15"/>
      <c r="W743" s="15"/>
      <c r="X743" s="15"/>
      <c r="Y743" s="15"/>
      <c r="Z743" s="16"/>
      <c r="AA743" s="16"/>
      <c r="AB743" s="101" t="str">
        <f>IF($C743&lt;&gt;"",※編集不可※選択項目!$J$2,"")</f>
        <v/>
      </c>
      <c r="AC743" s="23"/>
      <c r="AD743" s="97"/>
      <c r="AE743" s="99"/>
      <c r="AF743" s="201" t="str">
        <f t="shared" si="280"/>
        <v>-</v>
      </c>
      <c r="AG743" s="219"/>
      <c r="AH743" s="220"/>
      <c r="AI743" s="121" t="str">
        <f t="shared" si="276"/>
        <v/>
      </c>
      <c r="AJ743" s="221"/>
      <c r="AK743" s="222"/>
      <c r="AL743" s="223"/>
      <c r="AM743" s="224">
        <f>IFERROR(INDEX(※編集不可※選択項目!$R$3:$R$51,MATCH(BQ743,※編集不可※選択項目!$T$3:$T$51,0)),0)</f>
        <v>0</v>
      </c>
      <c r="AN743" s="224" t="str">
        <f t="shared" si="283"/>
        <v/>
      </c>
      <c r="AO743" s="224" t="str">
        <f>IF(BR743=※編集不可※選択項目!$L$3,VLOOKUP('新規登録用（本体）'!U743,※編集不可※選択項目!$P$2:$R$13,3,TRUE),AP743)</f>
        <v/>
      </c>
      <c r="AP743" s="224" t="str">
        <f>IF(BR743=※編集不可※選択項目!$L$15,VLOOKUP('新規登録用（本体）'!U743,※編集不可※選択項目!$P$14:$R$25,3,TRUE),AQ743)</f>
        <v/>
      </c>
      <c r="AQ743" s="224" t="str">
        <f>IF(BR743=※編集不可※選択項目!$L$27,VLOOKUP('新規登録用（本体）'!U743,※編集不可※選択項目!$P$26:$R$41,3,TRUE),AR743)</f>
        <v/>
      </c>
      <c r="AR743" s="224" t="str">
        <f>IF(BR743=※編集不可※選択項目!$L$43,VLOOKUP('新規登録用（本体）'!U743,※編集不可※選択項目!$P$42:$R$46,3,TRUE),AS743)</f>
        <v/>
      </c>
      <c r="AS743" s="224" t="str">
        <f>IF(BR743=※編集不可※選択項目!$L$48,VLOOKUP('新規登録用（本体）'!U743,※編集不可※選択項目!$P$47:$R$51,3,TRUE),"")</f>
        <v/>
      </c>
      <c r="AT743" s="225">
        <f>IFERROR(VLOOKUP(Y743&amp;G743&amp;H743,※編集不可※選択項目!X:Y,2,FALSE),0)</f>
        <v>0</v>
      </c>
      <c r="AU743" s="224">
        <f t="shared" si="277"/>
        <v>0</v>
      </c>
      <c r="AV743" s="224">
        <f>IFERROR(INDEX(※編集不可※選択項目!$S$3:$S$51,MATCH(BQ743,※編集不可※選択項目!$T$3:$T$51,0)),0)</f>
        <v>0</v>
      </c>
      <c r="AW743" s="224" t="str">
        <f t="shared" si="284"/>
        <v/>
      </c>
      <c r="AX743" s="224" t="str">
        <f>IF(BR743=※編集不可※選択項目!$L$3,VLOOKUP('新規登録用（本体）'!U743,※編集不可※選択項目!$P$2:$S$13,4,TRUE),AY743)</f>
        <v/>
      </c>
      <c r="AY743" s="224" t="str">
        <f>IF(BR743=※編集不可※選択項目!$L$15,VLOOKUP('新規登録用（本体）'!U743,※編集不可※選択項目!$P$14:$S$25,4,TRUE),AZ743)</f>
        <v/>
      </c>
      <c r="AZ743" s="224" t="str">
        <f>IF(BR743=※編集不可※選択項目!$L$27,VLOOKUP('新規登録用（本体）'!U743,※編集不可※選択項目!$P$26:$S$41,4,TRUE),BA743)</f>
        <v/>
      </c>
      <c r="BA743" s="224" t="str">
        <f>IF(BR743=※編集不可※選択項目!$L$43,VLOOKUP('新規登録用（本体）'!U743,※編集不可※選択項目!$P$42:$S$46,4,TRUE),BB743)</f>
        <v/>
      </c>
      <c r="BB743" s="224" t="str">
        <f>IF(BR743=※編集不可※選択項目!$L$48,VLOOKUP('新規登録用（本体）'!U743,※編集不可※選択項目!$P$47:$S$51,4,TRUE),"")</f>
        <v/>
      </c>
      <c r="BC743" s="225">
        <f>IFERROR(VLOOKUP(Y743&amp;G743&amp;H743,※編集不可※選択項目!X:Y,2,FALSE),0)</f>
        <v>0</v>
      </c>
      <c r="BD743" s="225">
        <f t="shared" si="278"/>
        <v>0</v>
      </c>
      <c r="BE743" s="225"/>
      <c r="BF743" s="225"/>
      <c r="BG743" s="225"/>
      <c r="BH743" s="225" t="str">
        <f t="shared" si="285"/>
        <v/>
      </c>
      <c r="BI743" s="226">
        <f t="shared" si="286"/>
        <v>0</v>
      </c>
      <c r="BJ743" s="226">
        <f t="shared" si="287"/>
        <v>0</v>
      </c>
      <c r="BK743" s="262">
        <f t="shared" si="281"/>
        <v>0</v>
      </c>
      <c r="BL743" s="226">
        <f t="shared" si="270"/>
        <v>0</v>
      </c>
      <c r="BM743" s="226" t="str">
        <f t="shared" si="288"/>
        <v/>
      </c>
      <c r="BN743" s="227">
        <f t="shared" si="289"/>
        <v>0</v>
      </c>
      <c r="BO743" s="227">
        <f t="shared" si="271"/>
        <v>0</v>
      </c>
      <c r="BP743" s="208" t="str">
        <f t="shared" si="272"/>
        <v>＜従来枠＞0 ＜トップ性能枠＞0</v>
      </c>
      <c r="BQ743" s="208" t="str">
        <f>'新規登録用（本体）'!G743&amp;'新規登録用（本体）'!H743&amp;'新規登録用（本体）'!I743</f>
        <v/>
      </c>
      <c r="BR743" s="126" t="str">
        <f t="shared" si="290"/>
        <v/>
      </c>
      <c r="BS743" s="208" t="str">
        <f t="shared" si="291"/>
        <v/>
      </c>
      <c r="BT743" s="227">
        <f t="shared" si="279"/>
        <v>0</v>
      </c>
    </row>
    <row r="744" spans="1:72" s="208" customFormat="1" ht="25.35" customHeight="1" x14ac:dyDescent="0.2">
      <c r="A744" s="210">
        <f t="shared" si="273"/>
        <v>733</v>
      </c>
      <c r="B744" s="171" t="str">
        <f t="shared" si="269"/>
        <v/>
      </c>
      <c r="C744" s="44"/>
      <c r="D744" s="17" t="str">
        <f t="shared" si="274"/>
        <v/>
      </c>
      <c r="E744" s="17" t="str">
        <f t="shared" si="275"/>
        <v/>
      </c>
      <c r="F744" s="97"/>
      <c r="G744" s="16"/>
      <c r="H744" s="15"/>
      <c r="I744" s="17" t="str">
        <f>IF(OR(G744="",H744="",U744=""),"",IFERROR(VLOOKUP(G744&amp;H744&amp;U744,※編集不可※選択項目!$M$3:$R$51,5,FALSE),"該当なし"))</f>
        <v/>
      </c>
      <c r="J744" s="97"/>
      <c r="K744" s="15"/>
      <c r="L744" s="248"/>
      <c r="M744" s="15"/>
      <c r="N744" s="97"/>
      <c r="O744" s="97"/>
      <c r="P744" s="97"/>
      <c r="Q744" s="97"/>
      <c r="R744" s="97"/>
      <c r="S744" s="18" t="str">
        <f t="shared" si="282"/>
        <v/>
      </c>
      <c r="T744" s="15"/>
      <c r="U744" s="15"/>
      <c r="V744" s="15"/>
      <c r="W744" s="15"/>
      <c r="X744" s="15"/>
      <c r="Y744" s="15"/>
      <c r="Z744" s="16"/>
      <c r="AA744" s="16"/>
      <c r="AB744" s="101" t="str">
        <f>IF($C744&lt;&gt;"",※編集不可※選択項目!$J$2,"")</f>
        <v/>
      </c>
      <c r="AC744" s="23"/>
      <c r="AD744" s="97"/>
      <c r="AE744" s="99"/>
      <c r="AF744" s="201" t="str">
        <f t="shared" si="280"/>
        <v>-</v>
      </c>
      <c r="AG744" s="219"/>
      <c r="AH744" s="220"/>
      <c r="AI744" s="121" t="str">
        <f t="shared" si="276"/>
        <v/>
      </c>
      <c r="AJ744" s="221"/>
      <c r="AK744" s="222"/>
      <c r="AL744" s="223"/>
      <c r="AM744" s="224">
        <f>IFERROR(INDEX(※編集不可※選択項目!$R$3:$R$51,MATCH(BQ744,※編集不可※選択項目!$T$3:$T$51,0)),0)</f>
        <v>0</v>
      </c>
      <c r="AN744" s="224" t="str">
        <f t="shared" si="283"/>
        <v/>
      </c>
      <c r="AO744" s="224" t="str">
        <f>IF(BR744=※編集不可※選択項目!$L$3,VLOOKUP('新規登録用（本体）'!U744,※編集不可※選択項目!$P$2:$R$13,3,TRUE),AP744)</f>
        <v/>
      </c>
      <c r="AP744" s="224" t="str">
        <f>IF(BR744=※編集不可※選択項目!$L$15,VLOOKUP('新規登録用（本体）'!U744,※編集不可※選択項目!$P$14:$R$25,3,TRUE),AQ744)</f>
        <v/>
      </c>
      <c r="AQ744" s="224" t="str">
        <f>IF(BR744=※編集不可※選択項目!$L$27,VLOOKUP('新規登録用（本体）'!U744,※編集不可※選択項目!$P$26:$R$41,3,TRUE),AR744)</f>
        <v/>
      </c>
      <c r="AR744" s="224" t="str">
        <f>IF(BR744=※編集不可※選択項目!$L$43,VLOOKUP('新規登録用（本体）'!U744,※編集不可※選択項目!$P$42:$R$46,3,TRUE),AS744)</f>
        <v/>
      </c>
      <c r="AS744" s="224" t="str">
        <f>IF(BR744=※編集不可※選択項目!$L$48,VLOOKUP('新規登録用（本体）'!U744,※編集不可※選択項目!$P$47:$R$51,3,TRUE),"")</f>
        <v/>
      </c>
      <c r="AT744" s="225">
        <f>IFERROR(VLOOKUP(Y744&amp;G744&amp;H744,※編集不可※選択項目!X:Y,2,FALSE),0)</f>
        <v>0</v>
      </c>
      <c r="AU744" s="224">
        <f t="shared" si="277"/>
        <v>0</v>
      </c>
      <c r="AV744" s="224">
        <f>IFERROR(INDEX(※編集不可※選択項目!$S$3:$S$51,MATCH(BQ744,※編集不可※選択項目!$T$3:$T$51,0)),0)</f>
        <v>0</v>
      </c>
      <c r="AW744" s="224" t="str">
        <f t="shared" si="284"/>
        <v/>
      </c>
      <c r="AX744" s="224" t="str">
        <f>IF(BR744=※編集不可※選択項目!$L$3,VLOOKUP('新規登録用（本体）'!U744,※編集不可※選択項目!$P$2:$S$13,4,TRUE),AY744)</f>
        <v/>
      </c>
      <c r="AY744" s="224" t="str">
        <f>IF(BR744=※編集不可※選択項目!$L$15,VLOOKUP('新規登録用（本体）'!U744,※編集不可※選択項目!$P$14:$S$25,4,TRUE),AZ744)</f>
        <v/>
      </c>
      <c r="AZ744" s="224" t="str">
        <f>IF(BR744=※編集不可※選択項目!$L$27,VLOOKUP('新規登録用（本体）'!U744,※編集不可※選択項目!$P$26:$S$41,4,TRUE),BA744)</f>
        <v/>
      </c>
      <c r="BA744" s="224" t="str">
        <f>IF(BR744=※編集不可※選択項目!$L$43,VLOOKUP('新規登録用（本体）'!U744,※編集不可※選択項目!$P$42:$S$46,4,TRUE),BB744)</f>
        <v/>
      </c>
      <c r="BB744" s="224" t="str">
        <f>IF(BR744=※編集不可※選択項目!$L$48,VLOOKUP('新規登録用（本体）'!U744,※編集不可※選択項目!$P$47:$S$51,4,TRUE),"")</f>
        <v/>
      </c>
      <c r="BC744" s="225">
        <f>IFERROR(VLOOKUP(Y744&amp;G744&amp;H744,※編集不可※選択項目!X:Y,2,FALSE),0)</f>
        <v>0</v>
      </c>
      <c r="BD744" s="225">
        <f t="shared" si="278"/>
        <v>0</v>
      </c>
      <c r="BE744" s="225"/>
      <c r="BF744" s="225"/>
      <c r="BG744" s="225"/>
      <c r="BH744" s="225" t="str">
        <f t="shared" si="285"/>
        <v/>
      </c>
      <c r="BI744" s="226">
        <f t="shared" si="286"/>
        <v>0</v>
      </c>
      <c r="BJ744" s="226">
        <f t="shared" si="287"/>
        <v>0</v>
      </c>
      <c r="BK744" s="262">
        <f t="shared" si="281"/>
        <v>0</v>
      </c>
      <c r="BL744" s="226">
        <f t="shared" si="270"/>
        <v>0</v>
      </c>
      <c r="BM744" s="226" t="str">
        <f t="shared" si="288"/>
        <v/>
      </c>
      <c r="BN744" s="227">
        <f t="shared" si="289"/>
        <v>0</v>
      </c>
      <c r="BO744" s="227">
        <f t="shared" si="271"/>
        <v>0</v>
      </c>
      <c r="BP744" s="208" t="str">
        <f t="shared" si="272"/>
        <v>＜従来枠＞0 ＜トップ性能枠＞0</v>
      </c>
      <c r="BQ744" s="208" t="str">
        <f>'新規登録用（本体）'!G744&amp;'新規登録用（本体）'!H744&amp;'新規登録用（本体）'!I744</f>
        <v/>
      </c>
      <c r="BR744" s="126" t="str">
        <f t="shared" si="290"/>
        <v/>
      </c>
      <c r="BS744" s="208" t="str">
        <f t="shared" si="291"/>
        <v/>
      </c>
      <c r="BT744" s="227">
        <f t="shared" si="279"/>
        <v>0</v>
      </c>
    </row>
    <row r="745" spans="1:72" s="208" customFormat="1" ht="25.35" customHeight="1" x14ac:dyDescent="0.2">
      <c r="A745" s="210">
        <f t="shared" si="273"/>
        <v>734</v>
      </c>
      <c r="B745" s="171" t="str">
        <f t="shared" si="269"/>
        <v/>
      </c>
      <c r="C745" s="44"/>
      <c r="D745" s="17" t="str">
        <f t="shared" si="274"/>
        <v/>
      </c>
      <c r="E745" s="17" t="str">
        <f t="shared" si="275"/>
        <v/>
      </c>
      <c r="F745" s="97"/>
      <c r="G745" s="16"/>
      <c r="H745" s="15"/>
      <c r="I745" s="17" t="str">
        <f>IF(OR(G745="",H745="",U745=""),"",IFERROR(VLOOKUP(G745&amp;H745&amp;U745,※編集不可※選択項目!$M$3:$R$51,5,FALSE),"該当なし"))</f>
        <v/>
      </c>
      <c r="J745" s="97"/>
      <c r="K745" s="15"/>
      <c r="L745" s="248"/>
      <c r="M745" s="15"/>
      <c r="N745" s="97"/>
      <c r="O745" s="97"/>
      <c r="P745" s="97"/>
      <c r="Q745" s="97"/>
      <c r="R745" s="97"/>
      <c r="S745" s="18" t="str">
        <f t="shared" si="282"/>
        <v/>
      </c>
      <c r="T745" s="15"/>
      <c r="U745" s="15"/>
      <c r="V745" s="15"/>
      <c r="W745" s="15"/>
      <c r="X745" s="15"/>
      <c r="Y745" s="15"/>
      <c r="Z745" s="16"/>
      <c r="AA745" s="16"/>
      <c r="AB745" s="101" t="str">
        <f>IF($C745&lt;&gt;"",※編集不可※選択項目!$J$2,"")</f>
        <v/>
      </c>
      <c r="AC745" s="23"/>
      <c r="AD745" s="97"/>
      <c r="AE745" s="99"/>
      <c r="AF745" s="201" t="str">
        <f t="shared" si="280"/>
        <v>-</v>
      </c>
      <c r="AG745" s="219"/>
      <c r="AH745" s="220"/>
      <c r="AI745" s="121" t="str">
        <f t="shared" si="276"/>
        <v/>
      </c>
      <c r="AJ745" s="221"/>
      <c r="AK745" s="222"/>
      <c r="AL745" s="223"/>
      <c r="AM745" s="224">
        <f>IFERROR(INDEX(※編集不可※選択項目!$R$3:$R$51,MATCH(BQ745,※編集不可※選択項目!$T$3:$T$51,0)),0)</f>
        <v>0</v>
      </c>
      <c r="AN745" s="224" t="str">
        <f t="shared" si="283"/>
        <v/>
      </c>
      <c r="AO745" s="224" t="str">
        <f>IF(BR745=※編集不可※選択項目!$L$3,VLOOKUP('新規登録用（本体）'!U745,※編集不可※選択項目!$P$2:$R$13,3,TRUE),AP745)</f>
        <v/>
      </c>
      <c r="AP745" s="224" t="str">
        <f>IF(BR745=※編集不可※選択項目!$L$15,VLOOKUP('新規登録用（本体）'!U745,※編集不可※選択項目!$P$14:$R$25,3,TRUE),AQ745)</f>
        <v/>
      </c>
      <c r="AQ745" s="224" t="str">
        <f>IF(BR745=※編集不可※選択項目!$L$27,VLOOKUP('新規登録用（本体）'!U745,※編集不可※選択項目!$P$26:$R$41,3,TRUE),AR745)</f>
        <v/>
      </c>
      <c r="AR745" s="224" t="str">
        <f>IF(BR745=※編集不可※選択項目!$L$43,VLOOKUP('新規登録用（本体）'!U745,※編集不可※選択項目!$P$42:$R$46,3,TRUE),AS745)</f>
        <v/>
      </c>
      <c r="AS745" s="224" t="str">
        <f>IF(BR745=※編集不可※選択項目!$L$48,VLOOKUP('新規登録用（本体）'!U745,※編集不可※選択項目!$P$47:$R$51,3,TRUE),"")</f>
        <v/>
      </c>
      <c r="AT745" s="225">
        <f>IFERROR(VLOOKUP(Y745&amp;G745&amp;H745,※編集不可※選択項目!X:Y,2,FALSE),0)</f>
        <v>0</v>
      </c>
      <c r="AU745" s="224">
        <f t="shared" si="277"/>
        <v>0</v>
      </c>
      <c r="AV745" s="224">
        <f>IFERROR(INDEX(※編集不可※選択項目!$S$3:$S$51,MATCH(BQ745,※編集不可※選択項目!$T$3:$T$51,0)),0)</f>
        <v>0</v>
      </c>
      <c r="AW745" s="224" t="str">
        <f t="shared" si="284"/>
        <v/>
      </c>
      <c r="AX745" s="224" t="str">
        <f>IF(BR745=※編集不可※選択項目!$L$3,VLOOKUP('新規登録用（本体）'!U745,※編集不可※選択項目!$P$2:$S$13,4,TRUE),AY745)</f>
        <v/>
      </c>
      <c r="AY745" s="224" t="str">
        <f>IF(BR745=※編集不可※選択項目!$L$15,VLOOKUP('新規登録用（本体）'!U745,※編集不可※選択項目!$P$14:$S$25,4,TRUE),AZ745)</f>
        <v/>
      </c>
      <c r="AZ745" s="224" t="str">
        <f>IF(BR745=※編集不可※選択項目!$L$27,VLOOKUP('新規登録用（本体）'!U745,※編集不可※選択項目!$P$26:$S$41,4,TRUE),BA745)</f>
        <v/>
      </c>
      <c r="BA745" s="224" t="str">
        <f>IF(BR745=※編集不可※選択項目!$L$43,VLOOKUP('新規登録用（本体）'!U745,※編集不可※選択項目!$P$42:$S$46,4,TRUE),BB745)</f>
        <v/>
      </c>
      <c r="BB745" s="224" t="str">
        <f>IF(BR745=※編集不可※選択項目!$L$48,VLOOKUP('新規登録用（本体）'!U745,※編集不可※選択項目!$P$47:$S$51,4,TRUE),"")</f>
        <v/>
      </c>
      <c r="BC745" s="225">
        <f>IFERROR(VLOOKUP(Y745&amp;G745&amp;H745,※編集不可※選択項目!X:Y,2,FALSE),0)</f>
        <v>0</v>
      </c>
      <c r="BD745" s="225">
        <f t="shared" si="278"/>
        <v>0</v>
      </c>
      <c r="BE745" s="225"/>
      <c r="BF745" s="225"/>
      <c r="BG745" s="225"/>
      <c r="BH745" s="225" t="str">
        <f t="shared" si="285"/>
        <v/>
      </c>
      <c r="BI745" s="226">
        <f t="shared" si="286"/>
        <v>0</v>
      </c>
      <c r="BJ745" s="226">
        <f t="shared" si="287"/>
        <v>0</v>
      </c>
      <c r="BK745" s="262">
        <f t="shared" si="281"/>
        <v>0</v>
      </c>
      <c r="BL745" s="226">
        <f t="shared" si="270"/>
        <v>0</v>
      </c>
      <c r="BM745" s="226" t="str">
        <f t="shared" si="288"/>
        <v/>
      </c>
      <c r="BN745" s="227">
        <f t="shared" si="289"/>
        <v>0</v>
      </c>
      <c r="BO745" s="227">
        <f t="shared" si="271"/>
        <v>0</v>
      </c>
      <c r="BP745" s="208" t="str">
        <f t="shared" si="272"/>
        <v>＜従来枠＞0 ＜トップ性能枠＞0</v>
      </c>
      <c r="BQ745" s="208" t="str">
        <f>'新規登録用（本体）'!G745&amp;'新規登録用（本体）'!H745&amp;'新規登録用（本体）'!I745</f>
        <v/>
      </c>
      <c r="BR745" s="126" t="str">
        <f t="shared" si="290"/>
        <v/>
      </c>
      <c r="BS745" s="208" t="str">
        <f t="shared" si="291"/>
        <v/>
      </c>
      <c r="BT745" s="227">
        <f t="shared" si="279"/>
        <v>0</v>
      </c>
    </row>
    <row r="746" spans="1:72" s="208" customFormat="1" ht="25.35" customHeight="1" x14ac:dyDescent="0.2">
      <c r="A746" s="210">
        <f t="shared" si="273"/>
        <v>735</v>
      </c>
      <c r="B746" s="171" t="str">
        <f t="shared" si="269"/>
        <v/>
      </c>
      <c r="C746" s="44"/>
      <c r="D746" s="17" t="str">
        <f t="shared" si="274"/>
        <v/>
      </c>
      <c r="E746" s="17" t="str">
        <f t="shared" si="275"/>
        <v/>
      </c>
      <c r="F746" s="97"/>
      <c r="G746" s="16"/>
      <c r="H746" s="15"/>
      <c r="I746" s="17" t="str">
        <f>IF(OR(G746="",H746="",U746=""),"",IFERROR(VLOOKUP(G746&amp;H746&amp;U746,※編集不可※選択項目!$M$3:$R$51,5,FALSE),"該当なし"))</f>
        <v/>
      </c>
      <c r="J746" s="97"/>
      <c r="K746" s="15"/>
      <c r="L746" s="248"/>
      <c r="M746" s="15"/>
      <c r="N746" s="97"/>
      <c r="O746" s="97"/>
      <c r="P746" s="97"/>
      <c r="Q746" s="97"/>
      <c r="R746" s="97"/>
      <c r="S746" s="18" t="str">
        <f t="shared" si="282"/>
        <v/>
      </c>
      <c r="T746" s="15"/>
      <c r="U746" s="15"/>
      <c r="V746" s="15"/>
      <c r="W746" s="15"/>
      <c r="X746" s="15"/>
      <c r="Y746" s="15"/>
      <c r="Z746" s="16"/>
      <c r="AA746" s="16"/>
      <c r="AB746" s="101" t="str">
        <f>IF($C746&lt;&gt;"",※編集不可※選択項目!$J$2,"")</f>
        <v/>
      </c>
      <c r="AC746" s="23"/>
      <c r="AD746" s="97"/>
      <c r="AE746" s="99"/>
      <c r="AF746" s="201" t="str">
        <f t="shared" si="280"/>
        <v>-</v>
      </c>
      <c r="AG746" s="219"/>
      <c r="AH746" s="220"/>
      <c r="AI746" s="121" t="str">
        <f t="shared" si="276"/>
        <v/>
      </c>
      <c r="AJ746" s="221"/>
      <c r="AK746" s="222"/>
      <c r="AL746" s="223"/>
      <c r="AM746" s="224">
        <f>IFERROR(INDEX(※編集不可※選択項目!$R$3:$R$51,MATCH(BQ746,※編集不可※選択項目!$T$3:$T$51,0)),0)</f>
        <v>0</v>
      </c>
      <c r="AN746" s="224" t="str">
        <f t="shared" si="283"/>
        <v/>
      </c>
      <c r="AO746" s="224" t="str">
        <f>IF(BR746=※編集不可※選択項目!$L$3,VLOOKUP('新規登録用（本体）'!U746,※編集不可※選択項目!$P$2:$R$13,3,TRUE),AP746)</f>
        <v/>
      </c>
      <c r="AP746" s="224" t="str">
        <f>IF(BR746=※編集不可※選択項目!$L$15,VLOOKUP('新規登録用（本体）'!U746,※編集不可※選択項目!$P$14:$R$25,3,TRUE),AQ746)</f>
        <v/>
      </c>
      <c r="AQ746" s="224" t="str">
        <f>IF(BR746=※編集不可※選択項目!$L$27,VLOOKUP('新規登録用（本体）'!U746,※編集不可※選択項目!$P$26:$R$41,3,TRUE),AR746)</f>
        <v/>
      </c>
      <c r="AR746" s="224" t="str">
        <f>IF(BR746=※編集不可※選択項目!$L$43,VLOOKUP('新規登録用（本体）'!U746,※編集不可※選択項目!$P$42:$R$46,3,TRUE),AS746)</f>
        <v/>
      </c>
      <c r="AS746" s="224" t="str">
        <f>IF(BR746=※編集不可※選択項目!$L$48,VLOOKUP('新規登録用（本体）'!U746,※編集不可※選択項目!$P$47:$R$51,3,TRUE),"")</f>
        <v/>
      </c>
      <c r="AT746" s="225">
        <f>IFERROR(VLOOKUP(Y746&amp;G746&amp;H746,※編集不可※選択項目!X:Y,2,FALSE),0)</f>
        <v>0</v>
      </c>
      <c r="AU746" s="224">
        <f t="shared" si="277"/>
        <v>0</v>
      </c>
      <c r="AV746" s="224">
        <f>IFERROR(INDEX(※編集不可※選択項目!$S$3:$S$51,MATCH(BQ746,※編集不可※選択項目!$T$3:$T$51,0)),0)</f>
        <v>0</v>
      </c>
      <c r="AW746" s="224" t="str">
        <f t="shared" si="284"/>
        <v/>
      </c>
      <c r="AX746" s="224" t="str">
        <f>IF(BR746=※編集不可※選択項目!$L$3,VLOOKUP('新規登録用（本体）'!U746,※編集不可※選択項目!$P$2:$S$13,4,TRUE),AY746)</f>
        <v/>
      </c>
      <c r="AY746" s="224" t="str">
        <f>IF(BR746=※編集不可※選択項目!$L$15,VLOOKUP('新規登録用（本体）'!U746,※編集不可※選択項目!$P$14:$S$25,4,TRUE),AZ746)</f>
        <v/>
      </c>
      <c r="AZ746" s="224" t="str">
        <f>IF(BR746=※編集不可※選択項目!$L$27,VLOOKUP('新規登録用（本体）'!U746,※編集不可※選択項目!$P$26:$S$41,4,TRUE),BA746)</f>
        <v/>
      </c>
      <c r="BA746" s="224" t="str">
        <f>IF(BR746=※編集不可※選択項目!$L$43,VLOOKUP('新規登録用（本体）'!U746,※編集不可※選択項目!$P$42:$S$46,4,TRUE),BB746)</f>
        <v/>
      </c>
      <c r="BB746" s="224" t="str">
        <f>IF(BR746=※編集不可※選択項目!$L$48,VLOOKUP('新規登録用（本体）'!U746,※編集不可※選択項目!$P$47:$S$51,4,TRUE),"")</f>
        <v/>
      </c>
      <c r="BC746" s="225">
        <f>IFERROR(VLOOKUP(Y746&amp;G746&amp;H746,※編集不可※選択項目!X:Y,2,FALSE),0)</f>
        <v>0</v>
      </c>
      <c r="BD746" s="225">
        <f t="shared" si="278"/>
        <v>0</v>
      </c>
      <c r="BE746" s="225"/>
      <c r="BF746" s="225"/>
      <c r="BG746" s="225"/>
      <c r="BH746" s="225" t="str">
        <f t="shared" si="285"/>
        <v/>
      </c>
      <c r="BI746" s="226">
        <f t="shared" si="286"/>
        <v>0</v>
      </c>
      <c r="BJ746" s="226">
        <f t="shared" si="287"/>
        <v>0</v>
      </c>
      <c r="BK746" s="262">
        <f t="shared" si="281"/>
        <v>0</v>
      </c>
      <c r="BL746" s="226">
        <f t="shared" si="270"/>
        <v>0</v>
      </c>
      <c r="BM746" s="226" t="str">
        <f t="shared" si="288"/>
        <v/>
      </c>
      <c r="BN746" s="227">
        <f t="shared" si="289"/>
        <v>0</v>
      </c>
      <c r="BO746" s="227">
        <f t="shared" si="271"/>
        <v>0</v>
      </c>
      <c r="BP746" s="208" t="str">
        <f t="shared" si="272"/>
        <v>＜従来枠＞0 ＜トップ性能枠＞0</v>
      </c>
      <c r="BQ746" s="208" t="str">
        <f>'新規登録用（本体）'!G746&amp;'新規登録用（本体）'!H746&amp;'新規登録用（本体）'!I746</f>
        <v/>
      </c>
      <c r="BR746" s="126" t="str">
        <f t="shared" si="290"/>
        <v/>
      </c>
      <c r="BS746" s="208" t="str">
        <f t="shared" si="291"/>
        <v/>
      </c>
      <c r="BT746" s="227">
        <f t="shared" si="279"/>
        <v>0</v>
      </c>
    </row>
    <row r="747" spans="1:72" s="208" customFormat="1" ht="25.35" customHeight="1" x14ac:dyDescent="0.2">
      <c r="A747" s="210">
        <f t="shared" si="273"/>
        <v>736</v>
      </c>
      <c r="B747" s="171" t="str">
        <f t="shared" si="269"/>
        <v/>
      </c>
      <c r="C747" s="44"/>
      <c r="D747" s="17" t="str">
        <f t="shared" si="274"/>
        <v/>
      </c>
      <c r="E747" s="17" t="str">
        <f t="shared" si="275"/>
        <v/>
      </c>
      <c r="F747" s="97"/>
      <c r="G747" s="16"/>
      <c r="H747" s="15"/>
      <c r="I747" s="17" t="str">
        <f>IF(OR(G747="",H747="",U747=""),"",IFERROR(VLOOKUP(G747&amp;H747&amp;U747,※編集不可※選択項目!$M$3:$R$51,5,FALSE),"該当なし"))</f>
        <v/>
      </c>
      <c r="J747" s="97"/>
      <c r="K747" s="15"/>
      <c r="L747" s="248"/>
      <c r="M747" s="15"/>
      <c r="N747" s="97"/>
      <c r="O747" s="97"/>
      <c r="P747" s="97"/>
      <c r="Q747" s="97"/>
      <c r="R747" s="97"/>
      <c r="S747" s="18" t="str">
        <f t="shared" si="282"/>
        <v/>
      </c>
      <c r="T747" s="15"/>
      <c r="U747" s="15"/>
      <c r="V747" s="15"/>
      <c r="W747" s="15"/>
      <c r="X747" s="15"/>
      <c r="Y747" s="15"/>
      <c r="Z747" s="16"/>
      <c r="AA747" s="16"/>
      <c r="AB747" s="101" t="str">
        <f>IF($C747&lt;&gt;"",※編集不可※選択項目!$J$2,"")</f>
        <v/>
      </c>
      <c r="AC747" s="23"/>
      <c r="AD747" s="97"/>
      <c r="AE747" s="99"/>
      <c r="AF747" s="201" t="str">
        <f t="shared" si="280"/>
        <v>-</v>
      </c>
      <c r="AG747" s="219"/>
      <c r="AH747" s="220"/>
      <c r="AI747" s="121" t="str">
        <f t="shared" si="276"/>
        <v/>
      </c>
      <c r="AJ747" s="221"/>
      <c r="AK747" s="222"/>
      <c r="AL747" s="223"/>
      <c r="AM747" s="224">
        <f>IFERROR(INDEX(※編集不可※選択項目!$R$3:$R$51,MATCH(BQ747,※編集不可※選択項目!$T$3:$T$51,0)),0)</f>
        <v>0</v>
      </c>
      <c r="AN747" s="224" t="str">
        <f t="shared" si="283"/>
        <v/>
      </c>
      <c r="AO747" s="224" t="str">
        <f>IF(BR747=※編集不可※選択項目!$L$3,VLOOKUP('新規登録用（本体）'!U747,※編集不可※選択項目!$P$2:$R$13,3,TRUE),AP747)</f>
        <v/>
      </c>
      <c r="AP747" s="224" t="str">
        <f>IF(BR747=※編集不可※選択項目!$L$15,VLOOKUP('新規登録用（本体）'!U747,※編集不可※選択項目!$P$14:$R$25,3,TRUE),AQ747)</f>
        <v/>
      </c>
      <c r="AQ747" s="224" t="str">
        <f>IF(BR747=※編集不可※選択項目!$L$27,VLOOKUP('新規登録用（本体）'!U747,※編集不可※選択項目!$P$26:$R$41,3,TRUE),AR747)</f>
        <v/>
      </c>
      <c r="AR747" s="224" t="str">
        <f>IF(BR747=※編集不可※選択項目!$L$43,VLOOKUP('新規登録用（本体）'!U747,※編集不可※選択項目!$P$42:$R$46,3,TRUE),AS747)</f>
        <v/>
      </c>
      <c r="AS747" s="224" t="str">
        <f>IF(BR747=※編集不可※選択項目!$L$48,VLOOKUP('新規登録用（本体）'!U747,※編集不可※選択項目!$P$47:$R$51,3,TRUE),"")</f>
        <v/>
      </c>
      <c r="AT747" s="225">
        <f>IFERROR(VLOOKUP(Y747&amp;G747&amp;H747,※編集不可※選択項目!X:Y,2,FALSE),0)</f>
        <v>0</v>
      </c>
      <c r="AU747" s="224">
        <f t="shared" si="277"/>
        <v>0</v>
      </c>
      <c r="AV747" s="224">
        <f>IFERROR(INDEX(※編集不可※選択項目!$S$3:$S$51,MATCH(BQ747,※編集不可※選択項目!$T$3:$T$51,0)),0)</f>
        <v>0</v>
      </c>
      <c r="AW747" s="224" t="str">
        <f t="shared" si="284"/>
        <v/>
      </c>
      <c r="AX747" s="224" t="str">
        <f>IF(BR747=※編集不可※選択項目!$L$3,VLOOKUP('新規登録用（本体）'!U747,※編集不可※選択項目!$P$2:$S$13,4,TRUE),AY747)</f>
        <v/>
      </c>
      <c r="AY747" s="224" t="str">
        <f>IF(BR747=※編集不可※選択項目!$L$15,VLOOKUP('新規登録用（本体）'!U747,※編集不可※選択項目!$P$14:$S$25,4,TRUE),AZ747)</f>
        <v/>
      </c>
      <c r="AZ747" s="224" t="str">
        <f>IF(BR747=※編集不可※選択項目!$L$27,VLOOKUP('新規登録用（本体）'!U747,※編集不可※選択項目!$P$26:$S$41,4,TRUE),BA747)</f>
        <v/>
      </c>
      <c r="BA747" s="224" t="str">
        <f>IF(BR747=※編集不可※選択項目!$L$43,VLOOKUP('新規登録用（本体）'!U747,※編集不可※選択項目!$P$42:$S$46,4,TRUE),BB747)</f>
        <v/>
      </c>
      <c r="BB747" s="224" t="str">
        <f>IF(BR747=※編集不可※選択項目!$L$48,VLOOKUP('新規登録用（本体）'!U747,※編集不可※選択項目!$P$47:$S$51,4,TRUE),"")</f>
        <v/>
      </c>
      <c r="BC747" s="225">
        <f>IFERROR(VLOOKUP(Y747&amp;G747&amp;H747,※編集不可※選択項目!X:Y,2,FALSE),0)</f>
        <v>0</v>
      </c>
      <c r="BD747" s="225">
        <f t="shared" si="278"/>
        <v>0</v>
      </c>
      <c r="BE747" s="225"/>
      <c r="BF747" s="225"/>
      <c r="BG747" s="225"/>
      <c r="BH747" s="225" t="str">
        <f t="shared" si="285"/>
        <v/>
      </c>
      <c r="BI747" s="226">
        <f t="shared" si="286"/>
        <v>0</v>
      </c>
      <c r="BJ747" s="226">
        <f t="shared" si="287"/>
        <v>0</v>
      </c>
      <c r="BK747" s="262">
        <f t="shared" si="281"/>
        <v>0</v>
      </c>
      <c r="BL747" s="226">
        <f t="shared" si="270"/>
        <v>0</v>
      </c>
      <c r="BM747" s="226" t="str">
        <f t="shared" si="288"/>
        <v/>
      </c>
      <c r="BN747" s="227">
        <f t="shared" si="289"/>
        <v>0</v>
      </c>
      <c r="BO747" s="227">
        <f t="shared" si="271"/>
        <v>0</v>
      </c>
      <c r="BP747" s="208" t="str">
        <f t="shared" si="272"/>
        <v>＜従来枠＞0 ＜トップ性能枠＞0</v>
      </c>
      <c r="BQ747" s="208" t="str">
        <f>'新規登録用（本体）'!G747&amp;'新規登録用（本体）'!H747&amp;'新規登録用（本体）'!I747</f>
        <v/>
      </c>
      <c r="BR747" s="126" t="str">
        <f t="shared" si="290"/>
        <v/>
      </c>
      <c r="BS747" s="208" t="str">
        <f t="shared" si="291"/>
        <v/>
      </c>
      <c r="BT747" s="227">
        <f t="shared" si="279"/>
        <v>0</v>
      </c>
    </row>
    <row r="748" spans="1:72" s="208" customFormat="1" ht="25.35" customHeight="1" x14ac:dyDescent="0.2">
      <c r="A748" s="210">
        <f t="shared" si="273"/>
        <v>737</v>
      </c>
      <c r="B748" s="171" t="str">
        <f t="shared" si="269"/>
        <v/>
      </c>
      <c r="C748" s="44"/>
      <c r="D748" s="17" t="str">
        <f t="shared" si="274"/>
        <v/>
      </c>
      <c r="E748" s="17" t="str">
        <f t="shared" si="275"/>
        <v/>
      </c>
      <c r="F748" s="97"/>
      <c r="G748" s="16"/>
      <c r="H748" s="15"/>
      <c r="I748" s="17" t="str">
        <f>IF(OR(G748="",H748="",U748=""),"",IFERROR(VLOOKUP(G748&amp;H748&amp;U748,※編集不可※選択項目!$M$3:$R$51,5,FALSE),"該当なし"))</f>
        <v/>
      </c>
      <c r="J748" s="97"/>
      <c r="K748" s="15"/>
      <c r="L748" s="248"/>
      <c r="M748" s="15"/>
      <c r="N748" s="97"/>
      <c r="O748" s="97"/>
      <c r="P748" s="97"/>
      <c r="Q748" s="97"/>
      <c r="R748" s="97"/>
      <c r="S748" s="18" t="str">
        <f t="shared" si="282"/>
        <v/>
      </c>
      <c r="T748" s="15"/>
      <c r="U748" s="15"/>
      <c r="V748" s="15"/>
      <c r="W748" s="15"/>
      <c r="X748" s="15"/>
      <c r="Y748" s="15"/>
      <c r="Z748" s="16"/>
      <c r="AA748" s="16"/>
      <c r="AB748" s="101" t="str">
        <f>IF($C748&lt;&gt;"",※編集不可※選択項目!$J$2,"")</f>
        <v/>
      </c>
      <c r="AC748" s="23"/>
      <c r="AD748" s="97"/>
      <c r="AE748" s="99"/>
      <c r="AF748" s="201" t="str">
        <f t="shared" si="280"/>
        <v>-</v>
      </c>
      <c r="AG748" s="219"/>
      <c r="AH748" s="220"/>
      <c r="AI748" s="121" t="str">
        <f t="shared" si="276"/>
        <v/>
      </c>
      <c r="AJ748" s="221"/>
      <c r="AK748" s="222"/>
      <c r="AL748" s="223"/>
      <c r="AM748" s="224">
        <f>IFERROR(INDEX(※編集不可※選択項目!$R$3:$R$51,MATCH(BQ748,※編集不可※選択項目!$T$3:$T$51,0)),0)</f>
        <v>0</v>
      </c>
      <c r="AN748" s="224" t="str">
        <f t="shared" si="283"/>
        <v/>
      </c>
      <c r="AO748" s="224" t="str">
        <f>IF(BR748=※編集不可※選択項目!$L$3,VLOOKUP('新規登録用（本体）'!U748,※編集不可※選択項目!$P$2:$R$13,3,TRUE),AP748)</f>
        <v/>
      </c>
      <c r="AP748" s="224" t="str">
        <f>IF(BR748=※編集不可※選択項目!$L$15,VLOOKUP('新規登録用（本体）'!U748,※編集不可※選択項目!$P$14:$R$25,3,TRUE),AQ748)</f>
        <v/>
      </c>
      <c r="AQ748" s="224" t="str">
        <f>IF(BR748=※編集不可※選択項目!$L$27,VLOOKUP('新規登録用（本体）'!U748,※編集不可※選択項目!$P$26:$R$41,3,TRUE),AR748)</f>
        <v/>
      </c>
      <c r="AR748" s="224" t="str">
        <f>IF(BR748=※編集不可※選択項目!$L$43,VLOOKUP('新規登録用（本体）'!U748,※編集不可※選択項目!$P$42:$R$46,3,TRUE),AS748)</f>
        <v/>
      </c>
      <c r="AS748" s="224" t="str">
        <f>IF(BR748=※編集不可※選択項目!$L$48,VLOOKUP('新規登録用（本体）'!U748,※編集不可※選択項目!$P$47:$R$51,3,TRUE),"")</f>
        <v/>
      </c>
      <c r="AT748" s="225">
        <f>IFERROR(VLOOKUP(Y748&amp;G748&amp;H748,※編集不可※選択項目!X:Y,2,FALSE),0)</f>
        <v>0</v>
      </c>
      <c r="AU748" s="224">
        <f t="shared" si="277"/>
        <v>0</v>
      </c>
      <c r="AV748" s="224">
        <f>IFERROR(INDEX(※編集不可※選択項目!$S$3:$S$51,MATCH(BQ748,※編集不可※選択項目!$T$3:$T$51,0)),0)</f>
        <v>0</v>
      </c>
      <c r="AW748" s="224" t="str">
        <f t="shared" si="284"/>
        <v/>
      </c>
      <c r="AX748" s="224" t="str">
        <f>IF(BR748=※編集不可※選択項目!$L$3,VLOOKUP('新規登録用（本体）'!U748,※編集不可※選択項目!$P$2:$S$13,4,TRUE),AY748)</f>
        <v/>
      </c>
      <c r="AY748" s="224" t="str">
        <f>IF(BR748=※編集不可※選択項目!$L$15,VLOOKUP('新規登録用（本体）'!U748,※編集不可※選択項目!$P$14:$S$25,4,TRUE),AZ748)</f>
        <v/>
      </c>
      <c r="AZ748" s="224" t="str">
        <f>IF(BR748=※編集不可※選択項目!$L$27,VLOOKUP('新規登録用（本体）'!U748,※編集不可※選択項目!$P$26:$S$41,4,TRUE),BA748)</f>
        <v/>
      </c>
      <c r="BA748" s="224" t="str">
        <f>IF(BR748=※編集不可※選択項目!$L$43,VLOOKUP('新規登録用（本体）'!U748,※編集不可※選択項目!$P$42:$S$46,4,TRUE),BB748)</f>
        <v/>
      </c>
      <c r="BB748" s="224" t="str">
        <f>IF(BR748=※編集不可※選択項目!$L$48,VLOOKUP('新規登録用（本体）'!U748,※編集不可※選択項目!$P$47:$S$51,4,TRUE),"")</f>
        <v/>
      </c>
      <c r="BC748" s="225">
        <f>IFERROR(VLOOKUP(Y748&amp;G748&amp;H748,※編集不可※選択項目!X:Y,2,FALSE),0)</f>
        <v>0</v>
      </c>
      <c r="BD748" s="225">
        <f t="shared" si="278"/>
        <v>0</v>
      </c>
      <c r="BE748" s="225"/>
      <c r="BF748" s="225"/>
      <c r="BG748" s="225"/>
      <c r="BH748" s="225" t="str">
        <f t="shared" si="285"/>
        <v/>
      </c>
      <c r="BI748" s="226">
        <f t="shared" si="286"/>
        <v>0</v>
      </c>
      <c r="BJ748" s="226">
        <f t="shared" si="287"/>
        <v>0</v>
      </c>
      <c r="BK748" s="262">
        <f t="shared" si="281"/>
        <v>0</v>
      </c>
      <c r="BL748" s="226">
        <f t="shared" si="270"/>
        <v>0</v>
      </c>
      <c r="BM748" s="226" t="str">
        <f t="shared" si="288"/>
        <v/>
      </c>
      <c r="BN748" s="227">
        <f t="shared" si="289"/>
        <v>0</v>
      </c>
      <c r="BO748" s="227">
        <f t="shared" si="271"/>
        <v>0</v>
      </c>
      <c r="BP748" s="208" t="str">
        <f t="shared" si="272"/>
        <v>＜従来枠＞0 ＜トップ性能枠＞0</v>
      </c>
      <c r="BQ748" s="208" t="str">
        <f>'新規登録用（本体）'!G748&amp;'新規登録用（本体）'!H748&amp;'新規登録用（本体）'!I748</f>
        <v/>
      </c>
      <c r="BR748" s="126" t="str">
        <f t="shared" si="290"/>
        <v/>
      </c>
      <c r="BS748" s="208" t="str">
        <f t="shared" si="291"/>
        <v/>
      </c>
      <c r="BT748" s="227">
        <f t="shared" si="279"/>
        <v>0</v>
      </c>
    </row>
    <row r="749" spans="1:72" s="208" customFormat="1" ht="25.35" customHeight="1" x14ac:dyDescent="0.2">
      <c r="A749" s="210">
        <f t="shared" si="273"/>
        <v>738</v>
      </c>
      <c r="B749" s="171" t="str">
        <f t="shared" si="269"/>
        <v/>
      </c>
      <c r="C749" s="44"/>
      <c r="D749" s="17" t="str">
        <f t="shared" si="274"/>
        <v/>
      </c>
      <c r="E749" s="17" t="str">
        <f t="shared" si="275"/>
        <v/>
      </c>
      <c r="F749" s="97"/>
      <c r="G749" s="16"/>
      <c r="H749" s="15"/>
      <c r="I749" s="17" t="str">
        <f>IF(OR(G749="",H749="",U749=""),"",IFERROR(VLOOKUP(G749&amp;H749&amp;U749,※編集不可※選択項目!$M$3:$R$51,5,FALSE),"該当なし"))</f>
        <v/>
      </c>
      <c r="J749" s="97"/>
      <c r="K749" s="15"/>
      <c r="L749" s="248"/>
      <c r="M749" s="15"/>
      <c r="N749" s="97"/>
      <c r="O749" s="97"/>
      <c r="P749" s="97"/>
      <c r="Q749" s="97"/>
      <c r="R749" s="97"/>
      <c r="S749" s="18" t="str">
        <f t="shared" si="282"/>
        <v/>
      </c>
      <c r="T749" s="15"/>
      <c r="U749" s="15"/>
      <c r="V749" s="15"/>
      <c r="W749" s="15"/>
      <c r="X749" s="15"/>
      <c r="Y749" s="15"/>
      <c r="Z749" s="16"/>
      <c r="AA749" s="16"/>
      <c r="AB749" s="101" t="str">
        <f>IF($C749&lt;&gt;"",※編集不可※選択項目!$J$2,"")</f>
        <v/>
      </c>
      <c r="AC749" s="23"/>
      <c r="AD749" s="97"/>
      <c r="AE749" s="99"/>
      <c r="AF749" s="201" t="str">
        <f t="shared" si="280"/>
        <v>-</v>
      </c>
      <c r="AG749" s="219"/>
      <c r="AH749" s="220"/>
      <c r="AI749" s="121" t="str">
        <f t="shared" si="276"/>
        <v/>
      </c>
      <c r="AJ749" s="221"/>
      <c r="AK749" s="222"/>
      <c r="AL749" s="223"/>
      <c r="AM749" s="224">
        <f>IFERROR(INDEX(※編集不可※選択項目!$R$3:$R$51,MATCH(BQ749,※編集不可※選択項目!$T$3:$T$51,0)),0)</f>
        <v>0</v>
      </c>
      <c r="AN749" s="224" t="str">
        <f t="shared" si="283"/>
        <v/>
      </c>
      <c r="AO749" s="224" t="str">
        <f>IF(BR749=※編集不可※選択項目!$L$3,VLOOKUP('新規登録用（本体）'!U749,※編集不可※選択項目!$P$2:$R$13,3,TRUE),AP749)</f>
        <v/>
      </c>
      <c r="AP749" s="224" t="str">
        <f>IF(BR749=※編集不可※選択項目!$L$15,VLOOKUP('新規登録用（本体）'!U749,※編集不可※選択項目!$P$14:$R$25,3,TRUE),AQ749)</f>
        <v/>
      </c>
      <c r="AQ749" s="224" t="str">
        <f>IF(BR749=※編集不可※選択項目!$L$27,VLOOKUP('新規登録用（本体）'!U749,※編集不可※選択項目!$P$26:$R$41,3,TRUE),AR749)</f>
        <v/>
      </c>
      <c r="AR749" s="224" t="str">
        <f>IF(BR749=※編集不可※選択項目!$L$43,VLOOKUP('新規登録用（本体）'!U749,※編集不可※選択項目!$P$42:$R$46,3,TRUE),AS749)</f>
        <v/>
      </c>
      <c r="AS749" s="224" t="str">
        <f>IF(BR749=※編集不可※選択項目!$L$48,VLOOKUP('新規登録用（本体）'!U749,※編集不可※選択項目!$P$47:$R$51,3,TRUE),"")</f>
        <v/>
      </c>
      <c r="AT749" s="225">
        <f>IFERROR(VLOOKUP(Y749&amp;G749&amp;H749,※編集不可※選択項目!X:Y,2,FALSE),0)</f>
        <v>0</v>
      </c>
      <c r="AU749" s="224">
        <f t="shared" si="277"/>
        <v>0</v>
      </c>
      <c r="AV749" s="224">
        <f>IFERROR(INDEX(※編集不可※選択項目!$S$3:$S$51,MATCH(BQ749,※編集不可※選択項目!$T$3:$T$51,0)),0)</f>
        <v>0</v>
      </c>
      <c r="AW749" s="224" t="str">
        <f t="shared" si="284"/>
        <v/>
      </c>
      <c r="AX749" s="224" t="str">
        <f>IF(BR749=※編集不可※選択項目!$L$3,VLOOKUP('新規登録用（本体）'!U749,※編集不可※選択項目!$P$2:$S$13,4,TRUE),AY749)</f>
        <v/>
      </c>
      <c r="AY749" s="224" t="str">
        <f>IF(BR749=※編集不可※選択項目!$L$15,VLOOKUP('新規登録用（本体）'!U749,※編集不可※選択項目!$P$14:$S$25,4,TRUE),AZ749)</f>
        <v/>
      </c>
      <c r="AZ749" s="224" t="str">
        <f>IF(BR749=※編集不可※選択項目!$L$27,VLOOKUP('新規登録用（本体）'!U749,※編集不可※選択項目!$P$26:$S$41,4,TRUE),BA749)</f>
        <v/>
      </c>
      <c r="BA749" s="224" t="str">
        <f>IF(BR749=※編集不可※選択項目!$L$43,VLOOKUP('新規登録用（本体）'!U749,※編集不可※選択項目!$P$42:$S$46,4,TRUE),BB749)</f>
        <v/>
      </c>
      <c r="BB749" s="224" t="str">
        <f>IF(BR749=※編集不可※選択項目!$L$48,VLOOKUP('新規登録用（本体）'!U749,※編集不可※選択項目!$P$47:$S$51,4,TRUE),"")</f>
        <v/>
      </c>
      <c r="BC749" s="225">
        <f>IFERROR(VLOOKUP(Y749&amp;G749&amp;H749,※編集不可※選択項目!X:Y,2,FALSE),0)</f>
        <v>0</v>
      </c>
      <c r="BD749" s="225">
        <f t="shared" si="278"/>
        <v>0</v>
      </c>
      <c r="BE749" s="225"/>
      <c r="BF749" s="225"/>
      <c r="BG749" s="225"/>
      <c r="BH749" s="225" t="str">
        <f t="shared" si="285"/>
        <v/>
      </c>
      <c r="BI749" s="226">
        <f t="shared" si="286"/>
        <v>0</v>
      </c>
      <c r="BJ749" s="226">
        <f t="shared" si="287"/>
        <v>0</v>
      </c>
      <c r="BK749" s="262">
        <f t="shared" si="281"/>
        <v>0</v>
      </c>
      <c r="BL749" s="226">
        <f t="shared" si="270"/>
        <v>0</v>
      </c>
      <c r="BM749" s="226" t="str">
        <f t="shared" si="288"/>
        <v/>
      </c>
      <c r="BN749" s="227">
        <f t="shared" si="289"/>
        <v>0</v>
      </c>
      <c r="BO749" s="227">
        <f t="shared" si="271"/>
        <v>0</v>
      </c>
      <c r="BP749" s="208" t="str">
        <f t="shared" si="272"/>
        <v>＜従来枠＞0 ＜トップ性能枠＞0</v>
      </c>
      <c r="BQ749" s="208" t="str">
        <f>'新規登録用（本体）'!G749&amp;'新規登録用（本体）'!H749&amp;'新規登録用（本体）'!I749</f>
        <v/>
      </c>
      <c r="BR749" s="126" t="str">
        <f t="shared" si="290"/>
        <v/>
      </c>
      <c r="BS749" s="208" t="str">
        <f t="shared" si="291"/>
        <v/>
      </c>
      <c r="BT749" s="227">
        <f t="shared" si="279"/>
        <v>0</v>
      </c>
    </row>
    <row r="750" spans="1:72" s="208" customFormat="1" ht="25.35" customHeight="1" x14ac:dyDescent="0.2">
      <c r="A750" s="210">
        <f t="shared" si="273"/>
        <v>739</v>
      </c>
      <c r="B750" s="171" t="str">
        <f t="shared" si="269"/>
        <v/>
      </c>
      <c r="C750" s="44"/>
      <c r="D750" s="17" t="str">
        <f t="shared" si="274"/>
        <v/>
      </c>
      <c r="E750" s="17" t="str">
        <f t="shared" si="275"/>
        <v/>
      </c>
      <c r="F750" s="97"/>
      <c r="G750" s="16"/>
      <c r="H750" s="15"/>
      <c r="I750" s="17" t="str">
        <f>IF(OR(G750="",H750="",U750=""),"",IFERROR(VLOOKUP(G750&amp;H750&amp;U750,※編集不可※選択項目!$M$3:$R$51,5,FALSE),"該当なし"))</f>
        <v/>
      </c>
      <c r="J750" s="97"/>
      <c r="K750" s="15"/>
      <c r="L750" s="248"/>
      <c r="M750" s="15"/>
      <c r="N750" s="97"/>
      <c r="O750" s="97"/>
      <c r="P750" s="97"/>
      <c r="Q750" s="97"/>
      <c r="R750" s="97"/>
      <c r="S750" s="18" t="str">
        <f t="shared" si="282"/>
        <v/>
      </c>
      <c r="T750" s="15"/>
      <c r="U750" s="15"/>
      <c r="V750" s="15"/>
      <c r="W750" s="15"/>
      <c r="X750" s="15"/>
      <c r="Y750" s="15"/>
      <c r="Z750" s="16"/>
      <c r="AA750" s="16"/>
      <c r="AB750" s="101" t="str">
        <f>IF($C750&lt;&gt;"",※編集不可※選択項目!$J$2,"")</f>
        <v/>
      </c>
      <c r="AC750" s="23"/>
      <c r="AD750" s="97"/>
      <c r="AE750" s="99"/>
      <c r="AF750" s="201" t="str">
        <f t="shared" si="280"/>
        <v>-</v>
      </c>
      <c r="AG750" s="219"/>
      <c r="AH750" s="220"/>
      <c r="AI750" s="121" t="str">
        <f t="shared" si="276"/>
        <v/>
      </c>
      <c r="AJ750" s="221"/>
      <c r="AK750" s="222"/>
      <c r="AL750" s="223"/>
      <c r="AM750" s="224">
        <f>IFERROR(INDEX(※編集不可※選択項目!$R$3:$R$51,MATCH(BQ750,※編集不可※選択項目!$T$3:$T$51,0)),0)</f>
        <v>0</v>
      </c>
      <c r="AN750" s="224" t="str">
        <f t="shared" si="283"/>
        <v/>
      </c>
      <c r="AO750" s="224" t="str">
        <f>IF(BR750=※編集不可※選択項目!$L$3,VLOOKUP('新規登録用（本体）'!U750,※編集不可※選択項目!$P$2:$R$13,3,TRUE),AP750)</f>
        <v/>
      </c>
      <c r="AP750" s="224" t="str">
        <f>IF(BR750=※編集不可※選択項目!$L$15,VLOOKUP('新規登録用（本体）'!U750,※編集不可※選択項目!$P$14:$R$25,3,TRUE),AQ750)</f>
        <v/>
      </c>
      <c r="AQ750" s="224" t="str">
        <f>IF(BR750=※編集不可※選択項目!$L$27,VLOOKUP('新規登録用（本体）'!U750,※編集不可※選択項目!$P$26:$R$41,3,TRUE),AR750)</f>
        <v/>
      </c>
      <c r="AR750" s="224" t="str">
        <f>IF(BR750=※編集不可※選択項目!$L$43,VLOOKUP('新規登録用（本体）'!U750,※編集不可※選択項目!$P$42:$R$46,3,TRUE),AS750)</f>
        <v/>
      </c>
      <c r="AS750" s="224" t="str">
        <f>IF(BR750=※編集不可※選択項目!$L$48,VLOOKUP('新規登録用（本体）'!U750,※編集不可※選択項目!$P$47:$R$51,3,TRUE),"")</f>
        <v/>
      </c>
      <c r="AT750" s="225">
        <f>IFERROR(VLOOKUP(Y750&amp;G750&amp;H750,※編集不可※選択項目!X:Y,2,FALSE),0)</f>
        <v>0</v>
      </c>
      <c r="AU750" s="224">
        <f t="shared" si="277"/>
        <v>0</v>
      </c>
      <c r="AV750" s="224">
        <f>IFERROR(INDEX(※編集不可※選択項目!$S$3:$S$51,MATCH(BQ750,※編集不可※選択項目!$T$3:$T$51,0)),0)</f>
        <v>0</v>
      </c>
      <c r="AW750" s="224" t="str">
        <f t="shared" si="284"/>
        <v/>
      </c>
      <c r="AX750" s="224" t="str">
        <f>IF(BR750=※編集不可※選択項目!$L$3,VLOOKUP('新規登録用（本体）'!U750,※編集不可※選択項目!$P$2:$S$13,4,TRUE),AY750)</f>
        <v/>
      </c>
      <c r="AY750" s="224" t="str">
        <f>IF(BR750=※編集不可※選択項目!$L$15,VLOOKUP('新規登録用（本体）'!U750,※編集不可※選択項目!$P$14:$S$25,4,TRUE),AZ750)</f>
        <v/>
      </c>
      <c r="AZ750" s="224" t="str">
        <f>IF(BR750=※編集不可※選択項目!$L$27,VLOOKUP('新規登録用（本体）'!U750,※編集不可※選択項目!$P$26:$S$41,4,TRUE),BA750)</f>
        <v/>
      </c>
      <c r="BA750" s="224" t="str">
        <f>IF(BR750=※編集不可※選択項目!$L$43,VLOOKUP('新規登録用（本体）'!U750,※編集不可※選択項目!$P$42:$S$46,4,TRUE),BB750)</f>
        <v/>
      </c>
      <c r="BB750" s="224" t="str">
        <f>IF(BR750=※編集不可※選択項目!$L$48,VLOOKUP('新規登録用（本体）'!U750,※編集不可※選択項目!$P$47:$S$51,4,TRUE),"")</f>
        <v/>
      </c>
      <c r="BC750" s="225">
        <f>IFERROR(VLOOKUP(Y750&amp;G750&amp;H750,※編集不可※選択項目!X:Y,2,FALSE),0)</f>
        <v>0</v>
      </c>
      <c r="BD750" s="225">
        <f t="shared" si="278"/>
        <v>0</v>
      </c>
      <c r="BE750" s="225"/>
      <c r="BF750" s="225"/>
      <c r="BG750" s="225"/>
      <c r="BH750" s="225" t="str">
        <f t="shared" si="285"/>
        <v/>
      </c>
      <c r="BI750" s="226">
        <f t="shared" si="286"/>
        <v>0</v>
      </c>
      <c r="BJ750" s="226">
        <f t="shared" si="287"/>
        <v>0</v>
      </c>
      <c r="BK750" s="262">
        <f t="shared" si="281"/>
        <v>0</v>
      </c>
      <c r="BL750" s="226">
        <f t="shared" si="270"/>
        <v>0</v>
      </c>
      <c r="BM750" s="226" t="str">
        <f t="shared" si="288"/>
        <v/>
      </c>
      <c r="BN750" s="227">
        <f t="shared" si="289"/>
        <v>0</v>
      </c>
      <c r="BO750" s="227">
        <f t="shared" si="271"/>
        <v>0</v>
      </c>
      <c r="BP750" s="208" t="str">
        <f t="shared" si="272"/>
        <v>＜従来枠＞0 ＜トップ性能枠＞0</v>
      </c>
      <c r="BQ750" s="208" t="str">
        <f>'新規登録用（本体）'!G750&amp;'新規登録用（本体）'!H750&amp;'新規登録用（本体）'!I750</f>
        <v/>
      </c>
      <c r="BR750" s="126" t="str">
        <f t="shared" si="290"/>
        <v/>
      </c>
      <c r="BS750" s="208" t="str">
        <f t="shared" si="291"/>
        <v/>
      </c>
      <c r="BT750" s="227">
        <f t="shared" si="279"/>
        <v>0</v>
      </c>
    </row>
    <row r="751" spans="1:72" s="208" customFormat="1" ht="25.35" customHeight="1" x14ac:dyDescent="0.2">
      <c r="A751" s="210">
        <f t="shared" si="273"/>
        <v>740</v>
      </c>
      <c r="B751" s="171" t="str">
        <f t="shared" si="269"/>
        <v/>
      </c>
      <c r="C751" s="44"/>
      <c r="D751" s="17" t="str">
        <f t="shared" si="274"/>
        <v/>
      </c>
      <c r="E751" s="17" t="str">
        <f t="shared" si="275"/>
        <v/>
      </c>
      <c r="F751" s="97"/>
      <c r="G751" s="16"/>
      <c r="H751" s="15"/>
      <c r="I751" s="17" t="str">
        <f>IF(OR(G751="",H751="",U751=""),"",IFERROR(VLOOKUP(G751&amp;H751&amp;U751,※編集不可※選択項目!$M$3:$R$51,5,FALSE),"該当なし"))</f>
        <v/>
      </c>
      <c r="J751" s="97"/>
      <c r="K751" s="15"/>
      <c r="L751" s="248"/>
      <c r="M751" s="15"/>
      <c r="N751" s="97"/>
      <c r="O751" s="97"/>
      <c r="P751" s="97"/>
      <c r="Q751" s="97"/>
      <c r="R751" s="97"/>
      <c r="S751" s="18" t="str">
        <f t="shared" si="282"/>
        <v/>
      </c>
      <c r="T751" s="15"/>
      <c r="U751" s="15"/>
      <c r="V751" s="15"/>
      <c r="W751" s="15"/>
      <c r="X751" s="15"/>
      <c r="Y751" s="15"/>
      <c r="Z751" s="16"/>
      <c r="AA751" s="16"/>
      <c r="AB751" s="101" t="str">
        <f>IF($C751&lt;&gt;"",※編集不可※選択項目!$J$2,"")</f>
        <v/>
      </c>
      <c r="AC751" s="23"/>
      <c r="AD751" s="97"/>
      <c r="AE751" s="99"/>
      <c r="AF751" s="201" t="str">
        <f t="shared" si="280"/>
        <v>-</v>
      </c>
      <c r="AG751" s="219"/>
      <c r="AH751" s="220"/>
      <c r="AI751" s="121" t="str">
        <f t="shared" si="276"/>
        <v/>
      </c>
      <c r="AJ751" s="221"/>
      <c r="AK751" s="222"/>
      <c r="AL751" s="223"/>
      <c r="AM751" s="224">
        <f>IFERROR(INDEX(※編集不可※選択項目!$R$3:$R$51,MATCH(BQ751,※編集不可※選択項目!$T$3:$T$51,0)),0)</f>
        <v>0</v>
      </c>
      <c r="AN751" s="224" t="str">
        <f t="shared" si="283"/>
        <v/>
      </c>
      <c r="AO751" s="224" t="str">
        <f>IF(BR751=※編集不可※選択項目!$L$3,VLOOKUP('新規登録用（本体）'!U751,※編集不可※選択項目!$P$2:$R$13,3,TRUE),AP751)</f>
        <v/>
      </c>
      <c r="AP751" s="224" t="str">
        <f>IF(BR751=※編集不可※選択項目!$L$15,VLOOKUP('新規登録用（本体）'!U751,※編集不可※選択項目!$P$14:$R$25,3,TRUE),AQ751)</f>
        <v/>
      </c>
      <c r="AQ751" s="224" t="str">
        <f>IF(BR751=※編集不可※選択項目!$L$27,VLOOKUP('新規登録用（本体）'!U751,※編集不可※選択項目!$P$26:$R$41,3,TRUE),AR751)</f>
        <v/>
      </c>
      <c r="AR751" s="224" t="str">
        <f>IF(BR751=※編集不可※選択項目!$L$43,VLOOKUP('新規登録用（本体）'!U751,※編集不可※選択項目!$P$42:$R$46,3,TRUE),AS751)</f>
        <v/>
      </c>
      <c r="AS751" s="224" t="str">
        <f>IF(BR751=※編集不可※選択項目!$L$48,VLOOKUP('新規登録用（本体）'!U751,※編集不可※選択項目!$P$47:$R$51,3,TRUE),"")</f>
        <v/>
      </c>
      <c r="AT751" s="225">
        <f>IFERROR(VLOOKUP(Y751&amp;G751&amp;H751,※編集不可※選択項目!X:Y,2,FALSE),0)</f>
        <v>0</v>
      </c>
      <c r="AU751" s="224">
        <f t="shared" si="277"/>
        <v>0</v>
      </c>
      <c r="AV751" s="224">
        <f>IFERROR(INDEX(※編集不可※選択項目!$S$3:$S$51,MATCH(BQ751,※編集不可※選択項目!$T$3:$T$51,0)),0)</f>
        <v>0</v>
      </c>
      <c r="AW751" s="224" t="str">
        <f t="shared" si="284"/>
        <v/>
      </c>
      <c r="AX751" s="224" t="str">
        <f>IF(BR751=※編集不可※選択項目!$L$3,VLOOKUP('新規登録用（本体）'!U751,※編集不可※選択項目!$P$2:$S$13,4,TRUE),AY751)</f>
        <v/>
      </c>
      <c r="AY751" s="224" t="str">
        <f>IF(BR751=※編集不可※選択項目!$L$15,VLOOKUP('新規登録用（本体）'!U751,※編集不可※選択項目!$P$14:$S$25,4,TRUE),AZ751)</f>
        <v/>
      </c>
      <c r="AZ751" s="224" t="str">
        <f>IF(BR751=※編集不可※選択項目!$L$27,VLOOKUP('新規登録用（本体）'!U751,※編集不可※選択項目!$P$26:$S$41,4,TRUE),BA751)</f>
        <v/>
      </c>
      <c r="BA751" s="224" t="str">
        <f>IF(BR751=※編集不可※選択項目!$L$43,VLOOKUP('新規登録用（本体）'!U751,※編集不可※選択項目!$P$42:$S$46,4,TRUE),BB751)</f>
        <v/>
      </c>
      <c r="BB751" s="224" t="str">
        <f>IF(BR751=※編集不可※選択項目!$L$48,VLOOKUP('新規登録用（本体）'!U751,※編集不可※選択項目!$P$47:$S$51,4,TRUE),"")</f>
        <v/>
      </c>
      <c r="BC751" s="225">
        <f>IFERROR(VLOOKUP(Y751&amp;G751&amp;H751,※編集不可※選択項目!X:Y,2,FALSE),0)</f>
        <v>0</v>
      </c>
      <c r="BD751" s="225">
        <f t="shared" si="278"/>
        <v>0</v>
      </c>
      <c r="BE751" s="225"/>
      <c r="BF751" s="225"/>
      <c r="BG751" s="225"/>
      <c r="BH751" s="225" t="str">
        <f t="shared" si="285"/>
        <v/>
      </c>
      <c r="BI751" s="226">
        <f t="shared" si="286"/>
        <v>0</v>
      </c>
      <c r="BJ751" s="226">
        <f t="shared" si="287"/>
        <v>0</v>
      </c>
      <c r="BK751" s="262">
        <f t="shared" si="281"/>
        <v>0</v>
      </c>
      <c r="BL751" s="226">
        <f t="shared" si="270"/>
        <v>0</v>
      </c>
      <c r="BM751" s="226" t="str">
        <f t="shared" si="288"/>
        <v/>
      </c>
      <c r="BN751" s="227">
        <f t="shared" si="289"/>
        <v>0</v>
      </c>
      <c r="BO751" s="227">
        <f t="shared" si="271"/>
        <v>0</v>
      </c>
      <c r="BP751" s="208" t="str">
        <f t="shared" si="272"/>
        <v>＜従来枠＞0 ＜トップ性能枠＞0</v>
      </c>
      <c r="BQ751" s="208" t="str">
        <f>'新規登録用（本体）'!G751&amp;'新規登録用（本体）'!H751&amp;'新規登録用（本体）'!I751</f>
        <v/>
      </c>
      <c r="BR751" s="126" t="str">
        <f t="shared" si="290"/>
        <v/>
      </c>
      <c r="BS751" s="208" t="str">
        <f t="shared" si="291"/>
        <v/>
      </c>
      <c r="BT751" s="227">
        <f t="shared" si="279"/>
        <v>0</v>
      </c>
    </row>
    <row r="752" spans="1:72" s="208" customFormat="1" ht="25.35" customHeight="1" x14ac:dyDescent="0.2">
      <c r="A752" s="210">
        <f t="shared" si="273"/>
        <v>741</v>
      </c>
      <c r="B752" s="171" t="str">
        <f t="shared" si="269"/>
        <v/>
      </c>
      <c r="C752" s="44"/>
      <c r="D752" s="17" t="str">
        <f t="shared" si="274"/>
        <v/>
      </c>
      <c r="E752" s="17" t="str">
        <f t="shared" si="275"/>
        <v/>
      </c>
      <c r="F752" s="97"/>
      <c r="G752" s="16"/>
      <c r="H752" s="15"/>
      <c r="I752" s="17" t="str">
        <f>IF(OR(G752="",H752="",U752=""),"",IFERROR(VLOOKUP(G752&amp;H752&amp;U752,※編集不可※選択項目!$M$3:$R$51,5,FALSE),"該当なし"))</f>
        <v/>
      </c>
      <c r="J752" s="97"/>
      <c r="K752" s="15"/>
      <c r="L752" s="248"/>
      <c r="M752" s="15"/>
      <c r="N752" s="97"/>
      <c r="O752" s="97"/>
      <c r="P752" s="97"/>
      <c r="Q752" s="97"/>
      <c r="R752" s="97"/>
      <c r="S752" s="18" t="str">
        <f t="shared" si="282"/>
        <v/>
      </c>
      <c r="T752" s="15"/>
      <c r="U752" s="15"/>
      <c r="V752" s="15"/>
      <c r="W752" s="15"/>
      <c r="X752" s="15"/>
      <c r="Y752" s="15"/>
      <c r="Z752" s="16"/>
      <c r="AA752" s="16"/>
      <c r="AB752" s="101" t="str">
        <f>IF($C752&lt;&gt;"",※編集不可※選択項目!$J$2,"")</f>
        <v/>
      </c>
      <c r="AC752" s="23"/>
      <c r="AD752" s="97"/>
      <c r="AE752" s="99"/>
      <c r="AF752" s="201" t="str">
        <f t="shared" si="280"/>
        <v>-</v>
      </c>
      <c r="AG752" s="219"/>
      <c r="AH752" s="220"/>
      <c r="AI752" s="121" t="str">
        <f t="shared" si="276"/>
        <v/>
      </c>
      <c r="AJ752" s="221"/>
      <c r="AK752" s="222"/>
      <c r="AL752" s="223"/>
      <c r="AM752" s="224">
        <f>IFERROR(INDEX(※編集不可※選択項目!$R$3:$R$51,MATCH(BQ752,※編集不可※選択項目!$T$3:$T$51,0)),0)</f>
        <v>0</v>
      </c>
      <c r="AN752" s="224" t="str">
        <f t="shared" si="283"/>
        <v/>
      </c>
      <c r="AO752" s="224" t="str">
        <f>IF(BR752=※編集不可※選択項目!$L$3,VLOOKUP('新規登録用（本体）'!U752,※編集不可※選択項目!$P$2:$R$13,3,TRUE),AP752)</f>
        <v/>
      </c>
      <c r="AP752" s="224" t="str">
        <f>IF(BR752=※編集不可※選択項目!$L$15,VLOOKUP('新規登録用（本体）'!U752,※編集不可※選択項目!$P$14:$R$25,3,TRUE),AQ752)</f>
        <v/>
      </c>
      <c r="AQ752" s="224" t="str">
        <f>IF(BR752=※編集不可※選択項目!$L$27,VLOOKUP('新規登録用（本体）'!U752,※編集不可※選択項目!$P$26:$R$41,3,TRUE),AR752)</f>
        <v/>
      </c>
      <c r="AR752" s="224" t="str">
        <f>IF(BR752=※編集不可※選択項目!$L$43,VLOOKUP('新規登録用（本体）'!U752,※編集不可※選択項目!$P$42:$R$46,3,TRUE),AS752)</f>
        <v/>
      </c>
      <c r="AS752" s="224" t="str">
        <f>IF(BR752=※編集不可※選択項目!$L$48,VLOOKUP('新規登録用（本体）'!U752,※編集不可※選択項目!$P$47:$R$51,3,TRUE),"")</f>
        <v/>
      </c>
      <c r="AT752" s="225">
        <f>IFERROR(VLOOKUP(Y752&amp;G752&amp;H752,※編集不可※選択項目!X:Y,2,FALSE),0)</f>
        <v>0</v>
      </c>
      <c r="AU752" s="224">
        <f t="shared" si="277"/>
        <v>0</v>
      </c>
      <c r="AV752" s="224">
        <f>IFERROR(INDEX(※編集不可※選択項目!$S$3:$S$51,MATCH(BQ752,※編集不可※選択項目!$T$3:$T$51,0)),0)</f>
        <v>0</v>
      </c>
      <c r="AW752" s="224" t="str">
        <f t="shared" si="284"/>
        <v/>
      </c>
      <c r="AX752" s="224" t="str">
        <f>IF(BR752=※編集不可※選択項目!$L$3,VLOOKUP('新規登録用（本体）'!U752,※編集不可※選択項目!$P$2:$S$13,4,TRUE),AY752)</f>
        <v/>
      </c>
      <c r="AY752" s="224" t="str">
        <f>IF(BR752=※編集不可※選択項目!$L$15,VLOOKUP('新規登録用（本体）'!U752,※編集不可※選択項目!$P$14:$S$25,4,TRUE),AZ752)</f>
        <v/>
      </c>
      <c r="AZ752" s="224" t="str">
        <f>IF(BR752=※編集不可※選択項目!$L$27,VLOOKUP('新規登録用（本体）'!U752,※編集不可※選択項目!$P$26:$S$41,4,TRUE),BA752)</f>
        <v/>
      </c>
      <c r="BA752" s="224" t="str">
        <f>IF(BR752=※編集不可※選択項目!$L$43,VLOOKUP('新規登録用（本体）'!U752,※編集不可※選択項目!$P$42:$S$46,4,TRUE),BB752)</f>
        <v/>
      </c>
      <c r="BB752" s="224" t="str">
        <f>IF(BR752=※編集不可※選択項目!$L$48,VLOOKUP('新規登録用（本体）'!U752,※編集不可※選択項目!$P$47:$S$51,4,TRUE),"")</f>
        <v/>
      </c>
      <c r="BC752" s="225">
        <f>IFERROR(VLOOKUP(Y752&amp;G752&amp;H752,※編集不可※選択項目!X:Y,2,FALSE),0)</f>
        <v>0</v>
      </c>
      <c r="BD752" s="225">
        <f t="shared" si="278"/>
        <v>0</v>
      </c>
      <c r="BE752" s="225"/>
      <c r="BF752" s="225"/>
      <c r="BG752" s="225"/>
      <c r="BH752" s="225" t="str">
        <f t="shared" si="285"/>
        <v/>
      </c>
      <c r="BI752" s="226">
        <f t="shared" si="286"/>
        <v>0</v>
      </c>
      <c r="BJ752" s="226">
        <f t="shared" si="287"/>
        <v>0</v>
      </c>
      <c r="BK752" s="262">
        <f t="shared" si="281"/>
        <v>0</v>
      </c>
      <c r="BL752" s="226">
        <f t="shared" si="270"/>
        <v>0</v>
      </c>
      <c r="BM752" s="226" t="str">
        <f t="shared" si="288"/>
        <v/>
      </c>
      <c r="BN752" s="227">
        <f t="shared" si="289"/>
        <v>0</v>
      </c>
      <c r="BO752" s="227">
        <f t="shared" si="271"/>
        <v>0</v>
      </c>
      <c r="BP752" s="208" t="str">
        <f t="shared" si="272"/>
        <v>＜従来枠＞0 ＜トップ性能枠＞0</v>
      </c>
      <c r="BQ752" s="208" t="str">
        <f>'新規登録用（本体）'!G752&amp;'新規登録用（本体）'!H752&amp;'新規登録用（本体）'!I752</f>
        <v/>
      </c>
      <c r="BR752" s="126" t="str">
        <f t="shared" si="290"/>
        <v/>
      </c>
      <c r="BS752" s="208" t="str">
        <f t="shared" si="291"/>
        <v/>
      </c>
      <c r="BT752" s="227">
        <f t="shared" si="279"/>
        <v>0</v>
      </c>
    </row>
    <row r="753" spans="1:72" s="208" customFormat="1" ht="25.35" customHeight="1" x14ac:dyDescent="0.2">
      <c r="A753" s="210">
        <f t="shared" si="273"/>
        <v>742</v>
      </c>
      <c r="B753" s="171" t="str">
        <f t="shared" si="269"/>
        <v/>
      </c>
      <c r="C753" s="44"/>
      <c r="D753" s="17" t="str">
        <f t="shared" si="274"/>
        <v/>
      </c>
      <c r="E753" s="17" t="str">
        <f t="shared" si="275"/>
        <v/>
      </c>
      <c r="F753" s="97"/>
      <c r="G753" s="16"/>
      <c r="H753" s="15"/>
      <c r="I753" s="17" t="str">
        <f>IF(OR(G753="",H753="",U753=""),"",IFERROR(VLOOKUP(G753&amp;H753&amp;U753,※編集不可※選択項目!$M$3:$R$51,5,FALSE),"該当なし"))</f>
        <v/>
      </c>
      <c r="J753" s="97"/>
      <c r="K753" s="15"/>
      <c r="L753" s="248"/>
      <c r="M753" s="15"/>
      <c r="N753" s="97"/>
      <c r="O753" s="97"/>
      <c r="P753" s="97"/>
      <c r="Q753" s="97"/>
      <c r="R753" s="97"/>
      <c r="S753" s="18" t="str">
        <f t="shared" si="282"/>
        <v/>
      </c>
      <c r="T753" s="15"/>
      <c r="U753" s="15"/>
      <c r="V753" s="15"/>
      <c r="W753" s="15"/>
      <c r="X753" s="15"/>
      <c r="Y753" s="15"/>
      <c r="Z753" s="16"/>
      <c r="AA753" s="16"/>
      <c r="AB753" s="101" t="str">
        <f>IF($C753&lt;&gt;"",※編集不可※選択項目!$J$2,"")</f>
        <v/>
      </c>
      <c r="AC753" s="23"/>
      <c r="AD753" s="97"/>
      <c r="AE753" s="99"/>
      <c r="AF753" s="201" t="str">
        <f t="shared" si="280"/>
        <v>-</v>
      </c>
      <c r="AG753" s="219"/>
      <c r="AH753" s="220"/>
      <c r="AI753" s="121" t="str">
        <f t="shared" si="276"/>
        <v/>
      </c>
      <c r="AJ753" s="221"/>
      <c r="AK753" s="222"/>
      <c r="AL753" s="223"/>
      <c r="AM753" s="224">
        <f>IFERROR(INDEX(※編集不可※選択項目!$R$3:$R$51,MATCH(BQ753,※編集不可※選択項目!$T$3:$T$51,0)),0)</f>
        <v>0</v>
      </c>
      <c r="AN753" s="224" t="str">
        <f t="shared" si="283"/>
        <v/>
      </c>
      <c r="AO753" s="224" t="str">
        <f>IF(BR753=※編集不可※選択項目!$L$3,VLOOKUP('新規登録用（本体）'!U753,※編集不可※選択項目!$P$2:$R$13,3,TRUE),AP753)</f>
        <v/>
      </c>
      <c r="AP753" s="224" t="str">
        <f>IF(BR753=※編集不可※選択項目!$L$15,VLOOKUP('新規登録用（本体）'!U753,※編集不可※選択項目!$P$14:$R$25,3,TRUE),AQ753)</f>
        <v/>
      </c>
      <c r="AQ753" s="224" t="str">
        <f>IF(BR753=※編集不可※選択項目!$L$27,VLOOKUP('新規登録用（本体）'!U753,※編集不可※選択項目!$P$26:$R$41,3,TRUE),AR753)</f>
        <v/>
      </c>
      <c r="AR753" s="224" t="str">
        <f>IF(BR753=※編集不可※選択項目!$L$43,VLOOKUP('新規登録用（本体）'!U753,※編集不可※選択項目!$P$42:$R$46,3,TRUE),AS753)</f>
        <v/>
      </c>
      <c r="AS753" s="224" t="str">
        <f>IF(BR753=※編集不可※選択項目!$L$48,VLOOKUP('新規登録用（本体）'!U753,※編集不可※選択項目!$P$47:$R$51,3,TRUE),"")</f>
        <v/>
      </c>
      <c r="AT753" s="225">
        <f>IFERROR(VLOOKUP(Y753&amp;G753&amp;H753,※編集不可※選択項目!X:Y,2,FALSE),0)</f>
        <v>0</v>
      </c>
      <c r="AU753" s="224">
        <f t="shared" si="277"/>
        <v>0</v>
      </c>
      <c r="AV753" s="224">
        <f>IFERROR(INDEX(※編集不可※選択項目!$S$3:$S$51,MATCH(BQ753,※編集不可※選択項目!$T$3:$T$51,0)),0)</f>
        <v>0</v>
      </c>
      <c r="AW753" s="224" t="str">
        <f t="shared" si="284"/>
        <v/>
      </c>
      <c r="AX753" s="224" t="str">
        <f>IF(BR753=※編集不可※選択項目!$L$3,VLOOKUP('新規登録用（本体）'!U753,※編集不可※選択項目!$P$2:$S$13,4,TRUE),AY753)</f>
        <v/>
      </c>
      <c r="AY753" s="224" t="str">
        <f>IF(BR753=※編集不可※選択項目!$L$15,VLOOKUP('新規登録用（本体）'!U753,※編集不可※選択項目!$P$14:$S$25,4,TRUE),AZ753)</f>
        <v/>
      </c>
      <c r="AZ753" s="224" t="str">
        <f>IF(BR753=※編集不可※選択項目!$L$27,VLOOKUP('新規登録用（本体）'!U753,※編集不可※選択項目!$P$26:$S$41,4,TRUE),BA753)</f>
        <v/>
      </c>
      <c r="BA753" s="224" t="str">
        <f>IF(BR753=※編集不可※選択項目!$L$43,VLOOKUP('新規登録用（本体）'!U753,※編集不可※選択項目!$P$42:$S$46,4,TRUE),BB753)</f>
        <v/>
      </c>
      <c r="BB753" s="224" t="str">
        <f>IF(BR753=※編集不可※選択項目!$L$48,VLOOKUP('新規登録用（本体）'!U753,※編集不可※選択項目!$P$47:$S$51,4,TRUE),"")</f>
        <v/>
      </c>
      <c r="BC753" s="225">
        <f>IFERROR(VLOOKUP(Y753&amp;G753&amp;H753,※編集不可※選択項目!X:Y,2,FALSE),0)</f>
        <v>0</v>
      </c>
      <c r="BD753" s="225">
        <f t="shared" si="278"/>
        <v>0</v>
      </c>
      <c r="BE753" s="225"/>
      <c r="BF753" s="225"/>
      <c r="BG753" s="225"/>
      <c r="BH753" s="225" t="str">
        <f t="shared" si="285"/>
        <v/>
      </c>
      <c r="BI753" s="226">
        <f t="shared" si="286"/>
        <v>0</v>
      </c>
      <c r="BJ753" s="226">
        <f t="shared" si="287"/>
        <v>0</v>
      </c>
      <c r="BK753" s="262">
        <f t="shared" si="281"/>
        <v>0</v>
      </c>
      <c r="BL753" s="226">
        <f t="shared" si="270"/>
        <v>0</v>
      </c>
      <c r="BM753" s="226" t="str">
        <f t="shared" si="288"/>
        <v/>
      </c>
      <c r="BN753" s="227">
        <f t="shared" si="289"/>
        <v>0</v>
      </c>
      <c r="BO753" s="227">
        <f t="shared" si="271"/>
        <v>0</v>
      </c>
      <c r="BP753" s="208" t="str">
        <f t="shared" si="272"/>
        <v>＜従来枠＞0 ＜トップ性能枠＞0</v>
      </c>
      <c r="BQ753" s="208" t="str">
        <f>'新規登録用（本体）'!G753&amp;'新規登録用（本体）'!H753&amp;'新規登録用（本体）'!I753</f>
        <v/>
      </c>
      <c r="BR753" s="126" t="str">
        <f t="shared" si="290"/>
        <v/>
      </c>
      <c r="BS753" s="208" t="str">
        <f t="shared" si="291"/>
        <v/>
      </c>
      <c r="BT753" s="227">
        <f t="shared" si="279"/>
        <v>0</v>
      </c>
    </row>
    <row r="754" spans="1:72" s="208" customFormat="1" ht="25.35" customHeight="1" x14ac:dyDescent="0.2">
      <c r="A754" s="210">
        <f t="shared" si="273"/>
        <v>743</v>
      </c>
      <c r="B754" s="171" t="str">
        <f t="shared" si="269"/>
        <v/>
      </c>
      <c r="C754" s="44"/>
      <c r="D754" s="17" t="str">
        <f t="shared" si="274"/>
        <v/>
      </c>
      <c r="E754" s="17" t="str">
        <f t="shared" si="275"/>
        <v/>
      </c>
      <c r="F754" s="97"/>
      <c r="G754" s="16"/>
      <c r="H754" s="15"/>
      <c r="I754" s="17" t="str">
        <f>IF(OR(G754="",H754="",U754=""),"",IFERROR(VLOOKUP(G754&amp;H754&amp;U754,※編集不可※選択項目!$M$3:$R$51,5,FALSE),"該当なし"))</f>
        <v/>
      </c>
      <c r="J754" s="97"/>
      <c r="K754" s="15"/>
      <c r="L754" s="248"/>
      <c r="M754" s="15"/>
      <c r="N754" s="97"/>
      <c r="O754" s="97"/>
      <c r="P754" s="97"/>
      <c r="Q754" s="97"/>
      <c r="R754" s="97"/>
      <c r="S754" s="18" t="str">
        <f t="shared" si="282"/>
        <v/>
      </c>
      <c r="T754" s="15"/>
      <c r="U754" s="15"/>
      <c r="V754" s="15"/>
      <c r="W754" s="15"/>
      <c r="X754" s="15"/>
      <c r="Y754" s="15"/>
      <c r="Z754" s="16"/>
      <c r="AA754" s="16"/>
      <c r="AB754" s="101" t="str">
        <f>IF($C754&lt;&gt;"",※編集不可※選択項目!$J$2,"")</f>
        <v/>
      </c>
      <c r="AC754" s="23"/>
      <c r="AD754" s="97"/>
      <c r="AE754" s="99"/>
      <c r="AF754" s="201" t="str">
        <f t="shared" si="280"/>
        <v>-</v>
      </c>
      <c r="AG754" s="219"/>
      <c r="AH754" s="220"/>
      <c r="AI754" s="121" t="str">
        <f t="shared" si="276"/>
        <v/>
      </c>
      <c r="AJ754" s="221"/>
      <c r="AK754" s="222"/>
      <c r="AL754" s="223"/>
      <c r="AM754" s="224">
        <f>IFERROR(INDEX(※編集不可※選択項目!$R$3:$R$51,MATCH(BQ754,※編集不可※選択項目!$T$3:$T$51,0)),0)</f>
        <v>0</v>
      </c>
      <c r="AN754" s="224" t="str">
        <f t="shared" si="283"/>
        <v/>
      </c>
      <c r="AO754" s="224" t="str">
        <f>IF(BR754=※編集不可※選択項目!$L$3,VLOOKUP('新規登録用（本体）'!U754,※編集不可※選択項目!$P$2:$R$13,3,TRUE),AP754)</f>
        <v/>
      </c>
      <c r="AP754" s="224" t="str">
        <f>IF(BR754=※編集不可※選択項目!$L$15,VLOOKUP('新規登録用（本体）'!U754,※編集不可※選択項目!$P$14:$R$25,3,TRUE),AQ754)</f>
        <v/>
      </c>
      <c r="AQ754" s="224" t="str">
        <f>IF(BR754=※編集不可※選択項目!$L$27,VLOOKUP('新規登録用（本体）'!U754,※編集不可※選択項目!$P$26:$R$41,3,TRUE),AR754)</f>
        <v/>
      </c>
      <c r="AR754" s="224" t="str">
        <f>IF(BR754=※編集不可※選択項目!$L$43,VLOOKUP('新規登録用（本体）'!U754,※編集不可※選択項目!$P$42:$R$46,3,TRUE),AS754)</f>
        <v/>
      </c>
      <c r="AS754" s="224" t="str">
        <f>IF(BR754=※編集不可※選択項目!$L$48,VLOOKUP('新規登録用（本体）'!U754,※編集不可※選択項目!$P$47:$R$51,3,TRUE),"")</f>
        <v/>
      </c>
      <c r="AT754" s="225">
        <f>IFERROR(VLOOKUP(Y754&amp;G754&amp;H754,※編集不可※選択項目!X:Y,2,FALSE),0)</f>
        <v>0</v>
      </c>
      <c r="AU754" s="224">
        <f t="shared" si="277"/>
        <v>0</v>
      </c>
      <c r="AV754" s="224">
        <f>IFERROR(INDEX(※編集不可※選択項目!$S$3:$S$51,MATCH(BQ754,※編集不可※選択項目!$T$3:$T$51,0)),0)</f>
        <v>0</v>
      </c>
      <c r="AW754" s="224" t="str">
        <f t="shared" si="284"/>
        <v/>
      </c>
      <c r="AX754" s="224" t="str">
        <f>IF(BR754=※編集不可※選択項目!$L$3,VLOOKUP('新規登録用（本体）'!U754,※編集不可※選択項目!$P$2:$S$13,4,TRUE),AY754)</f>
        <v/>
      </c>
      <c r="AY754" s="224" t="str">
        <f>IF(BR754=※編集不可※選択項目!$L$15,VLOOKUP('新規登録用（本体）'!U754,※編集不可※選択項目!$P$14:$S$25,4,TRUE),AZ754)</f>
        <v/>
      </c>
      <c r="AZ754" s="224" t="str">
        <f>IF(BR754=※編集不可※選択項目!$L$27,VLOOKUP('新規登録用（本体）'!U754,※編集不可※選択項目!$P$26:$S$41,4,TRUE),BA754)</f>
        <v/>
      </c>
      <c r="BA754" s="224" t="str">
        <f>IF(BR754=※編集不可※選択項目!$L$43,VLOOKUP('新規登録用（本体）'!U754,※編集不可※選択項目!$P$42:$S$46,4,TRUE),BB754)</f>
        <v/>
      </c>
      <c r="BB754" s="224" t="str">
        <f>IF(BR754=※編集不可※選択項目!$L$48,VLOOKUP('新規登録用（本体）'!U754,※編集不可※選択項目!$P$47:$S$51,4,TRUE),"")</f>
        <v/>
      </c>
      <c r="BC754" s="225">
        <f>IFERROR(VLOOKUP(Y754&amp;G754&amp;H754,※編集不可※選択項目!X:Y,2,FALSE),0)</f>
        <v>0</v>
      </c>
      <c r="BD754" s="225">
        <f t="shared" si="278"/>
        <v>0</v>
      </c>
      <c r="BE754" s="225"/>
      <c r="BF754" s="225"/>
      <c r="BG754" s="225"/>
      <c r="BH754" s="225" t="str">
        <f t="shared" si="285"/>
        <v/>
      </c>
      <c r="BI754" s="226">
        <f t="shared" si="286"/>
        <v>0</v>
      </c>
      <c r="BJ754" s="226">
        <f t="shared" si="287"/>
        <v>0</v>
      </c>
      <c r="BK754" s="262">
        <f t="shared" si="281"/>
        <v>0</v>
      </c>
      <c r="BL754" s="226">
        <f t="shared" si="270"/>
        <v>0</v>
      </c>
      <c r="BM754" s="226" t="str">
        <f t="shared" si="288"/>
        <v/>
      </c>
      <c r="BN754" s="227">
        <f t="shared" si="289"/>
        <v>0</v>
      </c>
      <c r="BO754" s="227">
        <f t="shared" si="271"/>
        <v>0</v>
      </c>
      <c r="BP754" s="208" t="str">
        <f t="shared" si="272"/>
        <v>＜従来枠＞0 ＜トップ性能枠＞0</v>
      </c>
      <c r="BQ754" s="208" t="str">
        <f>'新規登録用（本体）'!G754&amp;'新規登録用（本体）'!H754&amp;'新規登録用（本体）'!I754</f>
        <v/>
      </c>
      <c r="BR754" s="126" t="str">
        <f t="shared" si="290"/>
        <v/>
      </c>
      <c r="BS754" s="208" t="str">
        <f t="shared" si="291"/>
        <v/>
      </c>
      <c r="BT754" s="227">
        <f t="shared" si="279"/>
        <v>0</v>
      </c>
    </row>
    <row r="755" spans="1:72" s="208" customFormat="1" ht="25.35" customHeight="1" x14ac:dyDescent="0.2">
      <c r="A755" s="210">
        <f t="shared" si="273"/>
        <v>744</v>
      </c>
      <c r="B755" s="171" t="str">
        <f t="shared" si="269"/>
        <v/>
      </c>
      <c r="C755" s="44"/>
      <c r="D755" s="17" t="str">
        <f t="shared" si="274"/>
        <v/>
      </c>
      <c r="E755" s="17" t="str">
        <f t="shared" si="275"/>
        <v/>
      </c>
      <c r="F755" s="97"/>
      <c r="G755" s="16"/>
      <c r="H755" s="15"/>
      <c r="I755" s="17" t="str">
        <f>IF(OR(G755="",H755="",U755=""),"",IFERROR(VLOOKUP(G755&amp;H755&amp;U755,※編集不可※選択項目!$M$3:$R$51,5,FALSE),"該当なし"))</f>
        <v/>
      </c>
      <c r="J755" s="97"/>
      <c r="K755" s="15"/>
      <c r="L755" s="248"/>
      <c r="M755" s="15"/>
      <c r="N755" s="97"/>
      <c r="O755" s="97"/>
      <c r="P755" s="97"/>
      <c r="Q755" s="97"/>
      <c r="R755" s="97"/>
      <c r="S755" s="18" t="str">
        <f t="shared" si="282"/>
        <v/>
      </c>
      <c r="T755" s="15"/>
      <c r="U755" s="15"/>
      <c r="V755" s="15"/>
      <c r="W755" s="15"/>
      <c r="X755" s="15"/>
      <c r="Y755" s="15"/>
      <c r="Z755" s="16"/>
      <c r="AA755" s="16"/>
      <c r="AB755" s="101" t="str">
        <f>IF($C755&lt;&gt;"",※編集不可※選択項目!$J$2,"")</f>
        <v/>
      </c>
      <c r="AC755" s="23"/>
      <c r="AD755" s="97"/>
      <c r="AE755" s="99"/>
      <c r="AF755" s="201" t="str">
        <f t="shared" si="280"/>
        <v>-</v>
      </c>
      <c r="AG755" s="219"/>
      <c r="AH755" s="220"/>
      <c r="AI755" s="121" t="str">
        <f t="shared" si="276"/>
        <v/>
      </c>
      <c r="AJ755" s="221"/>
      <c r="AK755" s="222"/>
      <c r="AL755" s="223"/>
      <c r="AM755" s="224">
        <f>IFERROR(INDEX(※編集不可※選択項目!$R$3:$R$51,MATCH(BQ755,※編集不可※選択項目!$T$3:$T$51,0)),0)</f>
        <v>0</v>
      </c>
      <c r="AN755" s="224" t="str">
        <f t="shared" si="283"/>
        <v/>
      </c>
      <c r="AO755" s="224" t="str">
        <f>IF(BR755=※編集不可※選択項目!$L$3,VLOOKUP('新規登録用（本体）'!U755,※編集不可※選択項目!$P$2:$R$13,3,TRUE),AP755)</f>
        <v/>
      </c>
      <c r="AP755" s="224" t="str">
        <f>IF(BR755=※編集不可※選択項目!$L$15,VLOOKUP('新規登録用（本体）'!U755,※編集不可※選択項目!$P$14:$R$25,3,TRUE),AQ755)</f>
        <v/>
      </c>
      <c r="AQ755" s="224" t="str">
        <f>IF(BR755=※編集不可※選択項目!$L$27,VLOOKUP('新規登録用（本体）'!U755,※編集不可※選択項目!$P$26:$R$41,3,TRUE),AR755)</f>
        <v/>
      </c>
      <c r="AR755" s="224" t="str">
        <f>IF(BR755=※編集不可※選択項目!$L$43,VLOOKUP('新規登録用（本体）'!U755,※編集不可※選択項目!$P$42:$R$46,3,TRUE),AS755)</f>
        <v/>
      </c>
      <c r="AS755" s="224" t="str">
        <f>IF(BR755=※編集不可※選択項目!$L$48,VLOOKUP('新規登録用（本体）'!U755,※編集不可※選択項目!$P$47:$R$51,3,TRUE),"")</f>
        <v/>
      </c>
      <c r="AT755" s="225">
        <f>IFERROR(VLOOKUP(Y755&amp;G755&amp;H755,※編集不可※選択項目!X:Y,2,FALSE),0)</f>
        <v>0</v>
      </c>
      <c r="AU755" s="224">
        <f t="shared" si="277"/>
        <v>0</v>
      </c>
      <c r="AV755" s="224">
        <f>IFERROR(INDEX(※編集不可※選択項目!$S$3:$S$51,MATCH(BQ755,※編集不可※選択項目!$T$3:$T$51,0)),0)</f>
        <v>0</v>
      </c>
      <c r="AW755" s="224" t="str">
        <f t="shared" si="284"/>
        <v/>
      </c>
      <c r="AX755" s="224" t="str">
        <f>IF(BR755=※編集不可※選択項目!$L$3,VLOOKUP('新規登録用（本体）'!U755,※編集不可※選択項目!$P$2:$S$13,4,TRUE),AY755)</f>
        <v/>
      </c>
      <c r="AY755" s="224" t="str">
        <f>IF(BR755=※編集不可※選択項目!$L$15,VLOOKUP('新規登録用（本体）'!U755,※編集不可※選択項目!$P$14:$S$25,4,TRUE),AZ755)</f>
        <v/>
      </c>
      <c r="AZ755" s="224" t="str">
        <f>IF(BR755=※編集不可※選択項目!$L$27,VLOOKUP('新規登録用（本体）'!U755,※編集不可※選択項目!$P$26:$S$41,4,TRUE),BA755)</f>
        <v/>
      </c>
      <c r="BA755" s="224" t="str">
        <f>IF(BR755=※編集不可※選択項目!$L$43,VLOOKUP('新規登録用（本体）'!U755,※編集不可※選択項目!$P$42:$S$46,4,TRUE),BB755)</f>
        <v/>
      </c>
      <c r="BB755" s="224" t="str">
        <f>IF(BR755=※編集不可※選択項目!$L$48,VLOOKUP('新規登録用（本体）'!U755,※編集不可※選択項目!$P$47:$S$51,4,TRUE),"")</f>
        <v/>
      </c>
      <c r="BC755" s="225">
        <f>IFERROR(VLOOKUP(Y755&amp;G755&amp;H755,※編集不可※選択項目!X:Y,2,FALSE),0)</f>
        <v>0</v>
      </c>
      <c r="BD755" s="225">
        <f t="shared" si="278"/>
        <v>0</v>
      </c>
      <c r="BE755" s="225"/>
      <c r="BF755" s="225"/>
      <c r="BG755" s="225"/>
      <c r="BH755" s="225" t="str">
        <f t="shared" si="285"/>
        <v/>
      </c>
      <c r="BI755" s="226">
        <f t="shared" si="286"/>
        <v>0</v>
      </c>
      <c r="BJ755" s="226">
        <f t="shared" si="287"/>
        <v>0</v>
      </c>
      <c r="BK755" s="262">
        <f t="shared" si="281"/>
        <v>0</v>
      </c>
      <c r="BL755" s="226">
        <f t="shared" si="270"/>
        <v>0</v>
      </c>
      <c r="BM755" s="226" t="str">
        <f t="shared" si="288"/>
        <v/>
      </c>
      <c r="BN755" s="227">
        <f t="shared" si="289"/>
        <v>0</v>
      </c>
      <c r="BO755" s="227">
        <f t="shared" si="271"/>
        <v>0</v>
      </c>
      <c r="BP755" s="208" t="str">
        <f t="shared" si="272"/>
        <v>＜従来枠＞0 ＜トップ性能枠＞0</v>
      </c>
      <c r="BQ755" s="208" t="str">
        <f>'新規登録用（本体）'!G755&amp;'新規登録用（本体）'!H755&amp;'新規登録用（本体）'!I755</f>
        <v/>
      </c>
      <c r="BR755" s="126" t="str">
        <f t="shared" si="290"/>
        <v/>
      </c>
      <c r="BS755" s="208" t="str">
        <f t="shared" si="291"/>
        <v/>
      </c>
      <c r="BT755" s="227">
        <f t="shared" si="279"/>
        <v>0</v>
      </c>
    </row>
    <row r="756" spans="1:72" s="208" customFormat="1" ht="25.35" customHeight="1" x14ac:dyDescent="0.2">
      <c r="A756" s="210">
        <f t="shared" si="273"/>
        <v>745</v>
      </c>
      <c r="B756" s="171" t="str">
        <f t="shared" si="269"/>
        <v/>
      </c>
      <c r="C756" s="44"/>
      <c r="D756" s="17" t="str">
        <f t="shared" si="274"/>
        <v/>
      </c>
      <c r="E756" s="17" t="str">
        <f t="shared" si="275"/>
        <v/>
      </c>
      <c r="F756" s="97"/>
      <c r="G756" s="16"/>
      <c r="H756" s="15"/>
      <c r="I756" s="17" t="str">
        <f>IF(OR(G756="",H756="",U756=""),"",IFERROR(VLOOKUP(G756&amp;H756&amp;U756,※編集不可※選択項目!$M$3:$R$51,5,FALSE),"該当なし"))</f>
        <v/>
      </c>
      <c r="J756" s="97"/>
      <c r="K756" s="15"/>
      <c r="L756" s="248"/>
      <c r="M756" s="15"/>
      <c r="N756" s="97"/>
      <c r="O756" s="97"/>
      <c r="P756" s="97"/>
      <c r="Q756" s="97"/>
      <c r="R756" s="97"/>
      <c r="S756" s="18" t="str">
        <f t="shared" si="282"/>
        <v/>
      </c>
      <c r="T756" s="15"/>
      <c r="U756" s="15"/>
      <c r="V756" s="15"/>
      <c r="W756" s="15"/>
      <c r="X756" s="15"/>
      <c r="Y756" s="15"/>
      <c r="Z756" s="16"/>
      <c r="AA756" s="16"/>
      <c r="AB756" s="101" t="str">
        <f>IF($C756&lt;&gt;"",※編集不可※選択項目!$J$2,"")</f>
        <v/>
      </c>
      <c r="AC756" s="23"/>
      <c r="AD756" s="97"/>
      <c r="AE756" s="99"/>
      <c r="AF756" s="201" t="str">
        <f t="shared" si="280"/>
        <v>-</v>
      </c>
      <c r="AG756" s="219"/>
      <c r="AH756" s="220"/>
      <c r="AI756" s="121" t="str">
        <f t="shared" si="276"/>
        <v/>
      </c>
      <c r="AJ756" s="221"/>
      <c r="AK756" s="222"/>
      <c r="AL756" s="223"/>
      <c r="AM756" s="224">
        <f>IFERROR(INDEX(※編集不可※選択項目!$R$3:$R$51,MATCH(BQ756,※編集不可※選択項目!$T$3:$T$51,0)),0)</f>
        <v>0</v>
      </c>
      <c r="AN756" s="224" t="str">
        <f t="shared" si="283"/>
        <v/>
      </c>
      <c r="AO756" s="224" t="str">
        <f>IF(BR756=※編集不可※選択項目!$L$3,VLOOKUP('新規登録用（本体）'!U756,※編集不可※選択項目!$P$2:$R$13,3,TRUE),AP756)</f>
        <v/>
      </c>
      <c r="AP756" s="224" t="str">
        <f>IF(BR756=※編集不可※選択項目!$L$15,VLOOKUP('新規登録用（本体）'!U756,※編集不可※選択項目!$P$14:$R$25,3,TRUE),AQ756)</f>
        <v/>
      </c>
      <c r="AQ756" s="224" t="str">
        <f>IF(BR756=※編集不可※選択項目!$L$27,VLOOKUP('新規登録用（本体）'!U756,※編集不可※選択項目!$P$26:$R$41,3,TRUE),AR756)</f>
        <v/>
      </c>
      <c r="AR756" s="224" t="str">
        <f>IF(BR756=※編集不可※選択項目!$L$43,VLOOKUP('新規登録用（本体）'!U756,※編集不可※選択項目!$P$42:$R$46,3,TRUE),AS756)</f>
        <v/>
      </c>
      <c r="AS756" s="224" t="str">
        <f>IF(BR756=※編集不可※選択項目!$L$48,VLOOKUP('新規登録用（本体）'!U756,※編集不可※選択項目!$P$47:$R$51,3,TRUE),"")</f>
        <v/>
      </c>
      <c r="AT756" s="225">
        <f>IFERROR(VLOOKUP(Y756&amp;G756&amp;H756,※編集不可※選択項目!X:Y,2,FALSE),0)</f>
        <v>0</v>
      </c>
      <c r="AU756" s="224">
        <f t="shared" si="277"/>
        <v>0</v>
      </c>
      <c r="AV756" s="224">
        <f>IFERROR(INDEX(※編集不可※選択項目!$S$3:$S$51,MATCH(BQ756,※編集不可※選択項目!$T$3:$T$51,0)),0)</f>
        <v>0</v>
      </c>
      <c r="AW756" s="224" t="str">
        <f t="shared" si="284"/>
        <v/>
      </c>
      <c r="AX756" s="224" t="str">
        <f>IF(BR756=※編集不可※選択項目!$L$3,VLOOKUP('新規登録用（本体）'!U756,※編集不可※選択項目!$P$2:$S$13,4,TRUE),AY756)</f>
        <v/>
      </c>
      <c r="AY756" s="224" t="str">
        <f>IF(BR756=※編集不可※選択項目!$L$15,VLOOKUP('新規登録用（本体）'!U756,※編集不可※選択項目!$P$14:$S$25,4,TRUE),AZ756)</f>
        <v/>
      </c>
      <c r="AZ756" s="224" t="str">
        <f>IF(BR756=※編集不可※選択項目!$L$27,VLOOKUP('新規登録用（本体）'!U756,※編集不可※選択項目!$P$26:$S$41,4,TRUE),BA756)</f>
        <v/>
      </c>
      <c r="BA756" s="224" t="str">
        <f>IF(BR756=※編集不可※選択項目!$L$43,VLOOKUP('新規登録用（本体）'!U756,※編集不可※選択項目!$P$42:$S$46,4,TRUE),BB756)</f>
        <v/>
      </c>
      <c r="BB756" s="224" t="str">
        <f>IF(BR756=※編集不可※選択項目!$L$48,VLOOKUP('新規登録用（本体）'!U756,※編集不可※選択項目!$P$47:$S$51,4,TRUE),"")</f>
        <v/>
      </c>
      <c r="BC756" s="225">
        <f>IFERROR(VLOOKUP(Y756&amp;G756&amp;H756,※編集不可※選択項目!X:Y,2,FALSE),0)</f>
        <v>0</v>
      </c>
      <c r="BD756" s="225">
        <f t="shared" si="278"/>
        <v>0</v>
      </c>
      <c r="BE756" s="225"/>
      <c r="BF756" s="225"/>
      <c r="BG756" s="225"/>
      <c r="BH756" s="225" t="str">
        <f t="shared" si="285"/>
        <v/>
      </c>
      <c r="BI756" s="226">
        <f t="shared" si="286"/>
        <v>0</v>
      </c>
      <c r="BJ756" s="226">
        <f t="shared" si="287"/>
        <v>0</v>
      </c>
      <c r="BK756" s="262">
        <f t="shared" si="281"/>
        <v>0</v>
      </c>
      <c r="BL756" s="226">
        <f t="shared" si="270"/>
        <v>0</v>
      </c>
      <c r="BM756" s="226" t="str">
        <f t="shared" si="288"/>
        <v/>
      </c>
      <c r="BN756" s="227">
        <f t="shared" si="289"/>
        <v>0</v>
      </c>
      <c r="BO756" s="227">
        <f t="shared" si="271"/>
        <v>0</v>
      </c>
      <c r="BP756" s="208" t="str">
        <f t="shared" si="272"/>
        <v>＜従来枠＞0 ＜トップ性能枠＞0</v>
      </c>
      <c r="BQ756" s="208" t="str">
        <f>'新規登録用（本体）'!G756&amp;'新規登録用（本体）'!H756&amp;'新規登録用（本体）'!I756</f>
        <v/>
      </c>
      <c r="BR756" s="126" t="str">
        <f t="shared" si="290"/>
        <v/>
      </c>
      <c r="BS756" s="208" t="str">
        <f t="shared" si="291"/>
        <v/>
      </c>
      <c r="BT756" s="227">
        <f t="shared" si="279"/>
        <v>0</v>
      </c>
    </row>
    <row r="757" spans="1:72" s="208" customFormat="1" ht="25.35" customHeight="1" x14ac:dyDescent="0.2">
      <c r="A757" s="210">
        <f t="shared" si="273"/>
        <v>746</v>
      </c>
      <c r="B757" s="171" t="str">
        <f t="shared" si="269"/>
        <v/>
      </c>
      <c r="C757" s="44"/>
      <c r="D757" s="17" t="str">
        <f t="shared" si="274"/>
        <v/>
      </c>
      <c r="E757" s="17" t="str">
        <f t="shared" si="275"/>
        <v/>
      </c>
      <c r="F757" s="97"/>
      <c r="G757" s="16"/>
      <c r="H757" s="15"/>
      <c r="I757" s="17" t="str">
        <f>IF(OR(G757="",H757="",U757=""),"",IFERROR(VLOOKUP(G757&amp;H757&amp;U757,※編集不可※選択項目!$M$3:$R$51,5,FALSE),"該当なし"))</f>
        <v/>
      </c>
      <c r="J757" s="97"/>
      <c r="K757" s="15"/>
      <c r="L757" s="248"/>
      <c r="M757" s="15"/>
      <c r="N757" s="97"/>
      <c r="O757" s="97"/>
      <c r="P757" s="97"/>
      <c r="Q757" s="97"/>
      <c r="R757" s="97"/>
      <c r="S757" s="18" t="str">
        <f t="shared" si="282"/>
        <v/>
      </c>
      <c r="T757" s="15"/>
      <c r="U757" s="15"/>
      <c r="V757" s="15"/>
      <c r="W757" s="15"/>
      <c r="X757" s="15"/>
      <c r="Y757" s="15"/>
      <c r="Z757" s="16"/>
      <c r="AA757" s="16"/>
      <c r="AB757" s="101" t="str">
        <f>IF($C757&lt;&gt;"",※編集不可※選択項目!$J$2,"")</f>
        <v/>
      </c>
      <c r="AC757" s="23"/>
      <c r="AD757" s="97"/>
      <c r="AE757" s="99"/>
      <c r="AF757" s="201" t="str">
        <f t="shared" si="280"/>
        <v>-</v>
      </c>
      <c r="AG757" s="219"/>
      <c r="AH757" s="220"/>
      <c r="AI757" s="121" t="str">
        <f t="shared" si="276"/>
        <v/>
      </c>
      <c r="AJ757" s="221"/>
      <c r="AK757" s="222"/>
      <c r="AL757" s="223"/>
      <c r="AM757" s="224">
        <f>IFERROR(INDEX(※編集不可※選択項目!$R$3:$R$51,MATCH(BQ757,※編集不可※選択項目!$T$3:$T$51,0)),0)</f>
        <v>0</v>
      </c>
      <c r="AN757" s="224" t="str">
        <f t="shared" si="283"/>
        <v/>
      </c>
      <c r="AO757" s="224" t="str">
        <f>IF(BR757=※編集不可※選択項目!$L$3,VLOOKUP('新規登録用（本体）'!U757,※編集不可※選択項目!$P$2:$R$13,3,TRUE),AP757)</f>
        <v/>
      </c>
      <c r="AP757" s="224" t="str">
        <f>IF(BR757=※編集不可※選択項目!$L$15,VLOOKUP('新規登録用（本体）'!U757,※編集不可※選択項目!$P$14:$R$25,3,TRUE),AQ757)</f>
        <v/>
      </c>
      <c r="AQ757" s="224" t="str">
        <f>IF(BR757=※編集不可※選択項目!$L$27,VLOOKUP('新規登録用（本体）'!U757,※編集不可※選択項目!$P$26:$R$41,3,TRUE),AR757)</f>
        <v/>
      </c>
      <c r="AR757" s="224" t="str">
        <f>IF(BR757=※編集不可※選択項目!$L$43,VLOOKUP('新規登録用（本体）'!U757,※編集不可※選択項目!$P$42:$R$46,3,TRUE),AS757)</f>
        <v/>
      </c>
      <c r="AS757" s="224" t="str">
        <f>IF(BR757=※編集不可※選択項目!$L$48,VLOOKUP('新規登録用（本体）'!U757,※編集不可※選択項目!$P$47:$R$51,3,TRUE),"")</f>
        <v/>
      </c>
      <c r="AT757" s="225">
        <f>IFERROR(VLOOKUP(Y757&amp;G757&amp;H757,※編集不可※選択項目!X:Y,2,FALSE),0)</f>
        <v>0</v>
      </c>
      <c r="AU757" s="224">
        <f t="shared" si="277"/>
        <v>0</v>
      </c>
      <c r="AV757" s="224">
        <f>IFERROR(INDEX(※編集不可※選択項目!$S$3:$S$51,MATCH(BQ757,※編集不可※選択項目!$T$3:$T$51,0)),0)</f>
        <v>0</v>
      </c>
      <c r="AW757" s="224" t="str">
        <f t="shared" si="284"/>
        <v/>
      </c>
      <c r="AX757" s="224" t="str">
        <f>IF(BR757=※編集不可※選択項目!$L$3,VLOOKUP('新規登録用（本体）'!U757,※編集不可※選択項目!$P$2:$S$13,4,TRUE),AY757)</f>
        <v/>
      </c>
      <c r="AY757" s="224" t="str">
        <f>IF(BR757=※編集不可※選択項目!$L$15,VLOOKUP('新規登録用（本体）'!U757,※編集不可※選択項目!$P$14:$S$25,4,TRUE),AZ757)</f>
        <v/>
      </c>
      <c r="AZ757" s="224" t="str">
        <f>IF(BR757=※編集不可※選択項目!$L$27,VLOOKUP('新規登録用（本体）'!U757,※編集不可※選択項目!$P$26:$S$41,4,TRUE),BA757)</f>
        <v/>
      </c>
      <c r="BA757" s="224" t="str">
        <f>IF(BR757=※編集不可※選択項目!$L$43,VLOOKUP('新規登録用（本体）'!U757,※編集不可※選択項目!$P$42:$S$46,4,TRUE),BB757)</f>
        <v/>
      </c>
      <c r="BB757" s="224" t="str">
        <f>IF(BR757=※編集不可※選択項目!$L$48,VLOOKUP('新規登録用（本体）'!U757,※編集不可※選択項目!$P$47:$S$51,4,TRUE),"")</f>
        <v/>
      </c>
      <c r="BC757" s="225">
        <f>IFERROR(VLOOKUP(Y757&amp;G757&amp;H757,※編集不可※選択項目!X:Y,2,FALSE),0)</f>
        <v>0</v>
      </c>
      <c r="BD757" s="225">
        <f t="shared" si="278"/>
        <v>0</v>
      </c>
      <c r="BE757" s="225"/>
      <c r="BF757" s="225"/>
      <c r="BG757" s="225"/>
      <c r="BH757" s="225" t="str">
        <f t="shared" si="285"/>
        <v/>
      </c>
      <c r="BI757" s="226">
        <f t="shared" si="286"/>
        <v>0</v>
      </c>
      <c r="BJ757" s="226">
        <f t="shared" si="287"/>
        <v>0</v>
      </c>
      <c r="BK757" s="262">
        <f t="shared" si="281"/>
        <v>0</v>
      </c>
      <c r="BL757" s="226">
        <f t="shared" si="270"/>
        <v>0</v>
      </c>
      <c r="BM757" s="226" t="str">
        <f t="shared" si="288"/>
        <v/>
      </c>
      <c r="BN757" s="227">
        <f t="shared" si="289"/>
        <v>0</v>
      </c>
      <c r="BO757" s="227">
        <f t="shared" si="271"/>
        <v>0</v>
      </c>
      <c r="BP757" s="208" t="str">
        <f t="shared" si="272"/>
        <v>＜従来枠＞0 ＜トップ性能枠＞0</v>
      </c>
      <c r="BQ757" s="208" t="str">
        <f>'新規登録用（本体）'!G757&amp;'新規登録用（本体）'!H757&amp;'新規登録用（本体）'!I757</f>
        <v/>
      </c>
      <c r="BR757" s="126" t="str">
        <f t="shared" si="290"/>
        <v/>
      </c>
      <c r="BS757" s="208" t="str">
        <f t="shared" si="291"/>
        <v/>
      </c>
      <c r="BT757" s="227">
        <f t="shared" si="279"/>
        <v>0</v>
      </c>
    </row>
    <row r="758" spans="1:72" s="208" customFormat="1" ht="25.35" customHeight="1" x14ac:dyDescent="0.2">
      <c r="A758" s="210">
        <f t="shared" si="273"/>
        <v>747</v>
      </c>
      <c r="B758" s="171" t="str">
        <f t="shared" si="269"/>
        <v/>
      </c>
      <c r="C758" s="44"/>
      <c r="D758" s="17" t="str">
        <f t="shared" si="274"/>
        <v/>
      </c>
      <c r="E758" s="17" t="str">
        <f t="shared" si="275"/>
        <v/>
      </c>
      <c r="F758" s="97"/>
      <c r="G758" s="16"/>
      <c r="H758" s="15"/>
      <c r="I758" s="17" t="str">
        <f>IF(OR(G758="",H758="",U758=""),"",IFERROR(VLOOKUP(G758&amp;H758&amp;U758,※編集不可※選択項目!$M$3:$R$51,5,FALSE),"該当なし"))</f>
        <v/>
      </c>
      <c r="J758" s="97"/>
      <c r="K758" s="15"/>
      <c r="L758" s="248"/>
      <c r="M758" s="15"/>
      <c r="N758" s="97"/>
      <c r="O758" s="97"/>
      <c r="P758" s="97"/>
      <c r="Q758" s="97"/>
      <c r="R758" s="97"/>
      <c r="S758" s="18" t="str">
        <f t="shared" si="282"/>
        <v/>
      </c>
      <c r="T758" s="15"/>
      <c r="U758" s="15"/>
      <c r="V758" s="15"/>
      <c r="W758" s="15"/>
      <c r="X758" s="15"/>
      <c r="Y758" s="15"/>
      <c r="Z758" s="16"/>
      <c r="AA758" s="16"/>
      <c r="AB758" s="101" t="str">
        <f>IF($C758&lt;&gt;"",※編集不可※選択項目!$J$2,"")</f>
        <v/>
      </c>
      <c r="AC758" s="23"/>
      <c r="AD758" s="97"/>
      <c r="AE758" s="99"/>
      <c r="AF758" s="201" t="str">
        <f t="shared" si="280"/>
        <v>-</v>
      </c>
      <c r="AG758" s="219"/>
      <c r="AH758" s="220"/>
      <c r="AI758" s="121" t="str">
        <f t="shared" si="276"/>
        <v/>
      </c>
      <c r="AJ758" s="221"/>
      <c r="AK758" s="222"/>
      <c r="AL758" s="223"/>
      <c r="AM758" s="224">
        <f>IFERROR(INDEX(※編集不可※選択項目!$R$3:$R$51,MATCH(BQ758,※編集不可※選択項目!$T$3:$T$51,0)),0)</f>
        <v>0</v>
      </c>
      <c r="AN758" s="224" t="str">
        <f t="shared" si="283"/>
        <v/>
      </c>
      <c r="AO758" s="224" t="str">
        <f>IF(BR758=※編集不可※選択項目!$L$3,VLOOKUP('新規登録用（本体）'!U758,※編集不可※選択項目!$P$2:$R$13,3,TRUE),AP758)</f>
        <v/>
      </c>
      <c r="AP758" s="224" t="str">
        <f>IF(BR758=※編集不可※選択項目!$L$15,VLOOKUP('新規登録用（本体）'!U758,※編集不可※選択項目!$P$14:$R$25,3,TRUE),AQ758)</f>
        <v/>
      </c>
      <c r="AQ758" s="224" t="str">
        <f>IF(BR758=※編集不可※選択項目!$L$27,VLOOKUP('新規登録用（本体）'!U758,※編集不可※選択項目!$P$26:$R$41,3,TRUE),AR758)</f>
        <v/>
      </c>
      <c r="AR758" s="224" t="str">
        <f>IF(BR758=※編集不可※選択項目!$L$43,VLOOKUP('新規登録用（本体）'!U758,※編集不可※選択項目!$P$42:$R$46,3,TRUE),AS758)</f>
        <v/>
      </c>
      <c r="AS758" s="224" t="str">
        <f>IF(BR758=※編集不可※選択項目!$L$48,VLOOKUP('新規登録用（本体）'!U758,※編集不可※選択項目!$P$47:$R$51,3,TRUE),"")</f>
        <v/>
      </c>
      <c r="AT758" s="225">
        <f>IFERROR(VLOOKUP(Y758&amp;G758&amp;H758,※編集不可※選択項目!X:Y,2,FALSE),0)</f>
        <v>0</v>
      </c>
      <c r="AU758" s="224">
        <f t="shared" si="277"/>
        <v>0</v>
      </c>
      <c r="AV758" s="224">
        <f>IFERROR(INDEX(※編集不可※選択項目!$S$3:$S$51,MATCH(BQ758,※編集不可※選択項目!$T$3:$T$51,0)),0)</f>
        <v>0</v>
      </c>
      <c r="AW758" s="224" t="str">
        <f t="shared" si="284"/>
        <v/>
      </c>
      <c r="AX758" s="224" t="str">
        <f>IF(BR758=※編集不可※選択項目!$L$3,VLOOKUP('新規登録用（本体）'!U758,※編集不可※選択項目!$P$2:$S$13,4,TRUE),AY758)</f>
        <v/>
      </c>
      <c r="AY758" s="224" t="str">
        <f>IF(BR758=※編集不可※選択項目!$L$15,VLOOKUP('新規登録用（本体）'!U758,※編集不可※選択項目!$P$14:$S$25,4,TRUE),AZ758)</f>
        <v/>
      </c>
      <c r="AZ758" s="224" t="str">
        <f>IF(BR758=※編集不可※選択項目!$L$27,VLOOKUP('新規登録用（本体）'!U758,※編集不可※選択項目!$P$26:$S$41,4,TRUE),BA758)</f>
        <v/>
      </c>
      <c r="BA758" s="224" t="str">
        <f>IF(BR758=※編集不可※選択項目!$L$43,VLOOKUP('新規登録用（本体）'!U758,※編集不可※選択項目!$P$42:$S$46,4,TRUE),BB758)</f>
        <v/>
      </c>
      <c r="BB758" s="224" t="str">
        <f>IF(BR758=※編集不可※選択項目!$L$48,VLOOKUP('新規登録用（本体）'!U758,※編集不可※選択項目!$P$47:$S$51,4,TRUE),"")</f>
        <v/>
      </c>
      <c r="BC758" s="225">
        <f>IFERROR(VLOOKUP(Y758&amp;G758&amp;H758,※編集不可※選択項目!X:Y,2,FALSE),0)</f>
        <v>0</v>
      </c>
      <c r="BD758" s="225">
        <f t="shared" si="278"/>
        <v>0</v>
      </c>
      <c r="BE758" s="225"/>
      <c r="BF758" s="225"/>
      <c r="BG758" s="225"/>
      <c r="BH758" s="225" t="str">
        <f t="shared" si="285"/>
        <v/>
      </c>
      <c r="BI758" s="226">
        <f t="shared" si="286"/>
        <v>0</v>
      </c>
      <c r="BJ758" s="226">
        <f t="shared" si="287"/>
        <v>0</v>
      </c>
      <c r="BK758" s="262">
        <f t="shared" si="281"/>
        <v>0</v>
      </c>
      <c r="BL758" s="226">
        <f t="shared" si="270"/>
        <v>0</v>
      </c>
      <c r="BM758" s="226" t="str">
        <f t="shared" si="288"/>
        <v/>
      </c>
      <c r="BN758" s="227">
        <f t="shared" si="289"/>
        <v>0</v>
      </c>
      <c r="BO758" s="227">
        <f t="shared" si="271"/>
        <v>0</v>
      </c>
      <c r="BP758" s="208" t="str">
        <f t="shared" si="272"/>
        <v>＜従来枠＞0 ＜トップ性能枠＞0</v>
      </c>
      <c r="BQ758" s="208" t="str">
        <f>'新規登録用（本体）'!G758&amp;'新規登録用（本体）'!H758&amp;'新規登録用（本体）'!I758</f>
        <v/>
      </c>
      <c r="BR758" s="126" t="str">
        <f t="shared" si="290"/>
        <v/>
      </c>
      <c r="BS758" s="208" t="str">
        <f t="shared" si="291"/>
        <v/>
      </c>
      <c r="BT758" s="227">
        <f t="shared" si="279"/>
        <v>0</v>
      </c>
    </row>
    <row r="759" spans="1:72" s="208" customFormat="1" ht="25.35" customHeight="1" x14ac:dyDescent="0.2">
      <c r="A759" s="210">
        <f t="shared" si="273"/>
        <v>748</v>
      </c>
      <c r="B759" s="171" t="str">
        <f t="shared" si="269"/>
        <v/>
      </c>
      <c r="C759" s="44"/>
      <c r="D759" s="17" t="str">
        <f t="shared" si="274"/>
        <v/>
      </c>
      <c r="E759" s="17" t="str">
        <f t="shared" si="275"/>
        <v/>
      </c>
      <c r="F759" s="97"/>
      <c r="G759" s="16"/>
      <c r="H759" s="15"/>
      <c r="I759" s="17" t="str">
        <f>IF(OR(G759="",H759="",U759=""),"",IFERROR(VLOOKUP(G759&amp;H759&amp;U759,※編集不可※選択項目!$M$3:$R$51,5,FALSE),"該当なし"))</f>
        <v/>
      </c>
      <c r="J759" s="97"/>
      <c r="K759" s="15"/>
      <c r="L759" s="248"/>
      <c r="M759" s="15"/>
      <c r="N759" s="97"/>
      <c r="O759" s="97"/>
      <c r="P759" s="97"/>
      <c r="Q759" s="97"/>
      <c r="R759" s="97"/>
      <c r="S759" s="18" t="str">
        <f t="shared" si="282"/>
        <v/>
      </c>
      <c r="T759" s="15"/>
      <c r="U759" s="15"/>
      <c r="V759" s="15"/>
      <c r="W759" s="15"/>
      <c r="X759" s="15"/>
      <c r="Y759" s="15"/>
      <c r="Z759" s="16"/>
      <c r="AA759" s="16"/>
      <c r="AB759" s="101" t="str">
        <f>IF($C759&lt;&gt;"",※編集不可※選択項目!$J$2,"")</f>
        <v/>
      </c>
      <c r="AC759" s="23"/>
      <c r="AD759" s="97"/>
      <c r="AE759" s="99"/>
      <c r="AF759" s="201" t="str">
        <f t="shared" si="280"/>
        <v>-</v>
      </c>
      <c r="AG759" s="219"/>
      <c r="AH759" s="220"/>
      <c r="AI759" s="121" t="str">
        <f t="shared" si="276"/>
        <v/>
      </c>
      <c r="AJ759" s="221"/>
      <c r="AK759" s="222"/>
      <c r="AL759" s="223"/>
      <c r="AM759" s="224">
        <f>IFERROR(INDEX(※編集不可※選択項目!$R$3:$R$51,MATCH(BQ759,※編集不可※選択項目!$T$3:$T$51,0)),0)</f>
        <v>0</v>
      </c>
      <c r="AN759" s="224" t="str">
        <f t="shared" si="283"/>
        <v/>
      </c>
      <c r="AO759" s="224" t="str">
        <f>IF(BR759=※編集不可※選択項目!$L$3,VLOOKUP('新規登録用（本体）'!U759,※編集不可※選択項目!$P$2:$R$13,3,TRUE),AP759)</f>
        <v/>
      </c>
      <c r="AP759" s="224" t="str">
        <f>IF(BR759=※編集不可※選択項目!$L$15,VLOOKUP('新規登録用（本体）'!U759,※編集不可※選択項目!$P$14:$R$25,3,TRUE),AQ759)</f>
        <v/>
      </c>
      <c r="AQ759" s="224" t="str">
        <f>IF(BR759=※編集不可※選択項目!$L$27,VLOOKUP('新規登録用（本体）'!U759,※編集不可※選択項目!$P$26:$R$41,3,TRUE),AR759)</f>
        <v/>
      </c>
      <c r="AR759" s="224" t="str">
        <f>IF(BR759=※編集不可※選択項目!$L$43,VLOOKUP('新規登録用（本体）'!U759,※編集不可※選択項目!$P$42:$R$46,3,TRUE),AS759)</f>
        <v/>
      </c>
      <c r="AS759" s="224" t="str">
        <f>IF(BR759=※編集不可※選択項目!$L$48,VLOOKUP('新規登録用（本体）'!U759,※編集不可※選択項目!$P$47:$R$51,3,TRUE),"")</f>
        <v/>
      </c>
      <c r="AT759" s="225">
        <f>IFERROR(VLOOKUP(Y759&amp;G759&amp;H759,※編集不可※選択項目!X:Y,2,FALSE),0)</f>
        <v>0</v>
      </c>
      <c r="AU759" s="224">
        <f t="shared" si="277"/>
        <v>0</v>
      </c>
      <c r="AV759" s="224">
        <f>IFERROR(INDEX(※編集不可※選択項目!$S$3:$S$51,MATCH(BQ759,※編集不可※選択項目!$T$3:$T$51,0)),0)</f>
        <v>0</v>
      </c>
      <c r="AW759" s="224" t="str">
        <f t="shared" si="284"/>
        <v/>
      </c>
      <c r="AX759" s="224" t="str">
        <f>IF(BR759=※編集不可※選択項目!$L$3,VLOOKUP('新規登録用（本体）'!U759,※編集不可※選択項目!$P$2:$S$13,4,TRUE),AY759)</f>
        <v/>
      </c>
      <c r="AY759" s="224" t="str">
        <f>IF(BR759=※編集不可※選択項目!$L$15,VLOOKUP('新規登録用（本体）'!U759,※編集不可※選択項目!$P$14:$S$25,4,TRUE),AZ759)</f>
        <v/>
      </c>
      <c r="AZ759" s="224" t="str">
        <f>IF(BR759=※編集不可※選択項目!$L$27,VLOOKUP('新規登録用（本体）'!U759,※編集不可※選択項目!$P$26:$S$41,4,TRUE),BA759)</f>
        <v/>
      </c>
      <c r="BA759" s="224" t="str">
        <f>IF(BR759=※編集不可※選択項目!$L$43,VLOOKUP('新規登録用（本体）'!U759,※編集不可※選択項目!$P$42:$S$46,4,TRUE),BB759)</f>
        <v/>
      </c>
      <c r="BB759" s="224" t="str">
        <f>IF(BR759=※編集不可※選択項目!$L$48,VLOOKUP('新規登録用（本体）'!U759,※編集不可※選択項目!$P$47:$S$51,4,TRUE),"")</f>
        <v/>
      </c>
      <c r="BC759" s="225">
        <f>IFERROR(VLOOKUP(Y759&amp;G759&amp;H759,※編集不可※選択項目!X:Y,2,FALSE),0)</f>
        <v>0</v>
      </c>
      <c r="BD759" s="225">
        <f t="shared" si="278"/>
        <v>0</v>
      </c>
      <c r="BE759" s="225"/>
      <c r="BF759" s="225"/>
      <c r="BG759" s="225"/>
      <c r="BH759" s="225" t="str">
        <f t="shared" si="285"/>
        <v/>
      </c>
      <c r="BI759" s="226">
        <f t="shared" si="286"/>
        <v>0</v>
      </c>
      <c r="BJ759" s="226">
        <f t="shared" si="287"/>
        <v>0</v>
      </c>
      <c r="BK759" s="262">
        <f t="shared" si="281"/>
        <v>0</v>
      </c>
      <c r="BL759" s="226">
        <f t="shared" si="270"/>
        <v>0</v>
      </c>
      <c r="BM759" s="226" t="str">
        <f t="shared" si="288"/>
        <v/>
      </c>
      <c r="BN759" s="227">
        <f t="shared" si="289"/>
        <v>0</v>
      </c>
      <c r="BO759" s="227">
        <f t="shared" si="271"/>
        <v>0</v>
      </c>
      <c r="BP759" s="208" t="str">
        <f t="shared" si="272"/>
        <v>＜従来枠＞0 ＜トップ性能枠＞0</v>
      </c>
      <c r="BQ759" s="208" t="str">
        <f>'新規登録用（本体）'!G759&amp;'新規登録用（本体）'!H759&amp;'新規登録用（本体）'!I759</f>
        <v/>
      </c>
      <c r="BR759" s="126" t="str">
        <f t="shared" si="290"/>
        <v/>
      </c>
      <c r="BS759" s="208" t="str">
        <f t="shared" si="291"/>
        <v/>
      </c>
      <c r="BT759" s="227">
        <f t="shared" si="279"/>
        <v>0</v>
      </c>
    </row>
    <row r="760" spans="1:72" s="208" customFormat="1" ht="25.35" customHeight="1" x14ac:dyDescent="0.2">
      <c r="A760" s="210">
        <f t="shared" si="273"/>
        <v>749</v>
      </c>
      <c r="B760" s="171" t="str">
        <f t="shared" si="269"/>
        <v/>
      </c>
      <c r="C760" s="44"/>
      <c r="D760" s="17" t="str">
        <f t="shared" si="274"/>
        <v/>
      </c>
      <c r="E760" s="17" t="str">
        <f t="shared" si="275"/>
        <v/>
      </c>
      <c r="F760" s="97"/>
      <c r="G760" s="16"/>
      <c r="H760" s="15"/>
      <c r="I760" s="17" t="str">
        <f>IF(OR(G760="",H760="",U760=""),"",IFERROR(VLOOKUP(G760&amp;H760&amp;U760,※編集不可※選択項目!$M$3:$R$51,5,FALSE),"該当なし"))</f>
        <v/>
      </c>
      <c r="J760" s="97"/>
      <c r="K760" s="15"/>
      <c r="L760" s="248"/>
      <c r="M760" s="15"/>
      <c r="N760" s="97"/>
      <c r="O760" s="97"/>
      <c r="P760" s="97"/>
      <c r="Q760" s="97"/>
      <c r="R760" s="97"/>
      <c r="S760" s="18" t="str">
        <f t="shared" si="282"/>
        <v/>
      </c>
      <c r="T760" s="15"/>
      <c r="U760" s="15"/>
      <c r="V760" s="15"/>
      <c r="W760" s="15"/>
      <c r="X760" s="15"/>
      <c r="Y760" s="15"/>
      <c r="Z760" s="16"/>
      <c r="AA760" s="16"/>
      <c r="AB760" s="101" t="str">
        <f>IF($C760&lt;&gt;"",※編集不可※選択項目!$J$2,"")</f>
        <v/>
      </c>
      <c r="AC760" s="23"/>
      <c r="AD760" s="97"/>
      <c r="AE760" s="99"/>
      <c r="AF760" s="201" t="str">
        <f t="shared" si="280"/>
        <v>-</v>
      </c>
      <c r="AG760" s="219"/>
      <c r="AH760" s="220"/>
      <c r="AI760" s="121" t="str">
        <f t="shared" si="276"/>
        <v/>
      </c>
      <c r="AJ760" s="221"/>
      <c r="AK760" s="222"/>
      <c r="AL760" s="223"/>
      <c r="AM760" s="224">
        <f>IFERROR(INDEX(※編集不可※選択項目!$R$3:$R$51,MATCH(BQ760,※編集不可※選択項目!$T$3:$T$51,0)),0)</f>
        <v>0</v>
      </c>
      <c r="AN760" s="224" t="str">
        <f t="shared" si="283"/>
        <v/>
      </c>
      <c r="AO760" s="224" t="str">
        <f>IF(BR760=※編集不可※選択項目!$L$3,VLOOKUP('新規登録用（本体）'!U760,※編集不可※選択項目!$P$2:$R$13,3,TRUE),AP760)</f>
        <v/>
      </c>
      <c r="AP760" s="224" t="str">
        <f>IF(BR760=※編集不可※選択項目!$L$15,VLOOKUP('新規登録用（本体）'!U760,※編集不可※選択項目!$P$14:$R$25,3,TRUE),AQ760)</f>
        <v/>
      </c>
      <c r="AQ760" s="224" t="str">
        <f>IF(BR760=※編集不可※選択項目!$L$27,VLOOKUP('新規登録用（本体）'!U760,※編集不可※選択項目!$P$26:$R$41,3,TRUE),AR760)</f>
        <v/>
      </c>
      <c r="AR760" s="224" t="str">
        <f>IF(BR760=※編集不可※選択項目!$L$43,VLOOKUP('新規登録用（本体）'!U760,※編集不可※選択項目!$P$42:$R$46,3,TRUE),AS760)</f>
        <v/>
      </c>
      <c r="AS760" s="224" t="str">
        <f>IF(BR760=※編集不可※選択項目!$L$48,VLOOKUP('新規登録用（本体）'!U760,※編集不可※選択項目!$P$47:$R$51,3,TRUE),"")</f>
        <v/>
      </c>
      <c r="AT760" s="225">
        <f>IFERROR(VLOOKUP(Y760&amp;G760&amp;H760,※編集不可※選択項目!X:Y,2,FALSE),0)</f>
        <v>0</v>
      </c>
      <c r="AU760" s="224">
        <f t="shared" si="277"/>
        <v>0</v>
      </c>
      <c r="AV760" s="224">
        <f>IFERROR(INDEX(※編集不可※選択項目!$S$3:$S$51,MATCH(BQ760,※編集不可※選択項目!$T$3:$T$51,0)),0)</f>
        <v>0</v>
      </c>
      <c r="AW760" s="224" t="str">
        <f t="shared" si="284"/>
        <v/>
      </c>
      <c r="AX760" s="224" t="str">
        <f>IF(BR760=※編集不可※選択項目!$L$3,VLOOKUP('新規登録用（本体）'!U760,※編集不可※選択項目!$P$2:$S$13,4,TRUE),AY760)</f>
        <v/>
      </c>
      <c r="AY760" s="224" t="str">
        <f>IF(BR760=※編集不可※選択項目!$L$15,VLOOKUP('新規登録用（本体）'!U760,※編集不可※選択項目!$P$14:$S$25,4,TRUE),AZ760)</f>
        <v/>
      </c>
      <c r="AZ760" s="224" t="str">
        <f>IF(BR760=※編集不可※選択項目!$L$27,VLOOKUP('新規登録用（本体）'!U760,※編集不可※選択項目!$P$26:$S$41,4,TRUE),BA760)</f>
        <v/>
      </c>
      <c r="BA760" s="224" t="str">
        <f>IF(BR760=※編集不可※選択項目!$L$43,VLOOKUP('新規登録用（本体）'!U760,※編集不可※選択項目!$P$42:$S$46,4,TRUE),BB760)</f>
        <v/>
      </c>
      <c r="BB760" s="224" t="str">
        <f>IF(BR760=※編集不可※選択項目!$L$48,VLOOKUP('新規登録用（本体）'!U760,※編集不可※選択項目!$P$47:$S$51,4,TRUE),"")</f>
        <v/>
      </c>
      <c r="BC760" s="225">
        <f>IFERROR(VLOOKUP(Y760&amp;G760&amp;H760,※編集不可※選択項目!X:Y,2,FALSE),0)</f>
        <v>0</v>
      </c>
      <c r="BD760" s="225">
        <f t="shared" si="278"/>
        <v>0</v>
      </c>
      <c r="BE760" s="225"/>
      <c r="BF760" s="225"/>
      <c r="BG760" s="225"/>
      <c r="BH760" s="225" t="str">
        <f t="shared" si="285"/>
        <v/>
      </c>
      <c r="BI760" s="226">
        <f t="shared" si="286"/>
        <v>0</v>
      </c>
      <c r="BJ760" s="226">
        <f t="shared" si="287"/>
        <v>0</v>
      </c>
      <c r="BK760" s="262">
        <f t="shared" si="281"/>
        <v>0</v>
      </c>
      <c r="BL760" s="226">
        <f t="shared" si="270"/>
        <v>0</v>
      </c>
      <c r="BM760" s="226" t="str">
        <f t="shared" si="288"/>
        <v/>
      </c>
      <c r="BN760" s="227">
        <f t="shared" si="289"/>
        <v>0</v>
      </c>
      <c r="BO760" s="227">
        <f t="shared" si="271"/>
        <v>0</v>
      </c>
      <c r="BP760" s="208" t="str">
        <f t="shared" si="272"/>
        <v>＜従来枠＞0 ＜トップ性能枠＞0</v>
      </c>
      <c r="BQ760" s="208" t="str">
        <f>'新規登録用（本体）'!G760&amp;'新規登録用（本体）'!H760&amp;'新規登録用（本体）'!I760</f>
        <v/>
      </c>
      <c r="BR760" s="126" t="str">
        <f t="shared" si="290"/>
        <v/>
      </c>
      <c r="BS760" s="208" t="str">
        <f t="shared" si="291"/>
        <v/>
      </c>
      <c r="BT760" s="227">
        <f t="shared" si="279"/>
        <v>0</v>
      </c>
    </row>
    <row r="761" spans="1:72" s="208" customFormat="1" ht="25.35" customHeight="1" x14ac:dyDescent="0.2">
      <c r="A761" s="210">
        <f t="shared" si="273"/>
        <v>750</v>
      </c>
      <c r="B761" s="171" t="str">
        <f t="shared" si="269"/>
        <v/>
      </c>
      <c r="C761" s="44"/>
      <c r="D761" s="17" t="str">
        <f t="shared" si="274"/>
        <v/>
      </c>
      <c r="E761" s="17" t="str">
        <f t="shared" si="275"/>
        <v/>
      </c>
      <c r="F761" s="97"/>
      <c r="G761" s="16"/>
      <c r="H761" s="15"/>
      <c r="I761" s="17" t="str">
        <f>IF(OR(G761="",H761="",U761=""),"",IFERROR(VLOOKUP(G761&amp;H761&amp;U761,※編集不可※選択項目!$M$3:$R$51,5,FALSE),"該当なし"))</f>
        <v/>
      </c>
      <c r="J761" s="97"/>
      <c r="K761" s="15"/>
      <c r="L761" s="248"/>
      <c r="M761" s="15"/>
      <c r="N761" s="97"/>
      <c r="O761" s="97"/>
      <c r="P761" s="97"/>
      <c r="Q761" s="97"/>
      <c r="R761" s="97"/>
      <c r="S761" s="18" t="str">
        <f t="shared" si="282"/>
        <v/>
      </c>
      <c r="T761" s="15"/>
      <c r="U761" s="15"/>
      <c r="V761" s="15"/>
      <c r="W761" s="15"/>
      <c r="X761" s="15"/>
      <c r="Y761" s="15"/>
      <c r="Z761" s="16"/>
      <c r="AA761" s="16"/>
      <c r="AB761" s="101" t="str">
        <f>IF($C761&lt;&gt;"",※編集不可※選択項目!$J$2,"")</f>
        <v/>
      </c>
      <c r="AC761" s="23"/>
      <c r="AD761" s="97"/>
      <c r="AE761" s="99"/>
      <c r="AF761" s="201" t="str">
        <f t="shared" si="280"/>
        <v>-</v>
      </c>
      <c r="AG761" s="219"/>
      <c r="AH761" s="220"/>
      <c r="AI761" s="121" t="str">
        <f t="shared" si="276"/>
        <v/>
      </c>
      <c r="AJ761" s="221"/>
      <c r="AK761" s="222"/>
      <c r="AL761" s="223"/>
      <c r="AM761" s="224">
        <f>IFERROR(INDEX(※編集不可※選択項目!$R$3:$R$51,MATCH(BQ761,※編集不可※選択項目!$T$3:$T$51,0)),0)</f>
        <v>0</v>
      </c>
      <c r="AN761" s="224" t="str">
        <f t="shared" si="283"/>
        <v/>
      </c>
      <c r="AO761" s="224" t="str">
        <f>IF(BR761=※編集不可※選択項目!$L$3,VLOOKUP('新規登録用（本体）'!U761,※編集不可※選択項目!$P$2:$R$13,3,TRUE),AP761)</f>
        <v/>
      </c>
      <c r="AP761" s="224" t="str">
        <f>IF(BR761=※編集不可※選択項目!$L$15,VLOOKUP('新規登録用（本体）'!U761,※編集不可※選択項目!$P$14:$R$25,3,TRUE),AQ761)</f>
        <v/>
      </c>
      <c r="AQ761" s="224" t="str">
        <f>IF(BR761=※編集不可※選択項目!$L$27,VLOOKUP('新規登録用（本体）'!U761,※編集不可※選択項目!$P$26:$R$41,3,TRUE),AR761)</f>
        <v/>
      </c>
      <c r="AR761" s="224" t="str">
        <f>IF(BR761=※編集不可※選択項目!$L$43,VLOOKUP('新規登録用（本体）'!U761,※編集不可※選択項目!$P$42:$R$46,3,TRUE),AS761)</f>
        <v/>
      </c>
      <c r="AS761" s="224" t="str">
        <f>IF(BR761=※編集不可※選択項目!$L$48,VLOOKUP('新規登録用（本体）'!U761,※編集不可※選択項目!$P$47:$R$51,3,TRUE),"")</f>
        <v/>
      </c>
      <c r="AT761" s="225">
        <f>IFERROR(VLOOKUP(Y761&amp;G761&amp;H761,※編集不可※選択項目!X:Y,2,FALSE),0)</f>
        <v>0</v>
      </c>
      <c r="AU761" s="224">
        <f t="shared" si="277"/>
        <v>0</v>
      </c>
      <c r="AV761" s="224">
        <f>IFERROR(INDEX(※編集不可※選択項目!$S$3:$S$51,MATCH(BQ761,※編集不可※選択項目!$T$3:$T$51,0)),0)</f>
        <v>0</v>
      </c>
      <c r="AW761" s="224" t="str">
        <f t="shared" si="284"/>
        <v/>
      </c>
      <c r="AX761" s="224" t="str">
        <f>IF(BR761=※編集不可※選択項目!$L$3,VLOOKUP('新規登録用（本体）'!U761,※編集不可※選択項目!$P$2:$S$13,4,TRUE),AY761)</f>
        <v/>
      </c>
      <c r="AY761" s="224" t="str">
        <f>IF(BR761=※編集不可※選択項目!$L$15,VLOOKUP('新規登録用（本体）'!U761,※編集不可※選択項目!$P$14:$S$25,4,TRUE),AZ761)</f>
        <v/>
      </c>
      <c r="AZ761" s="224" t="str">
        <f>IF(BR761=※編集不可※選択項目!$L$27,VLOOKUP('新規登録用（本体）'!U761,※編集不可※選択項目!$P$26:$S$41,4,TRUE),BA761)</f>
        <v/>
      </c>
      <c r="BA761" s="224" t="str">
        <f>IF(BR761=※編集不可※選択項目!$L$43,VLOOKUP('新規登録用（本体）'!U761,※編集不可※選択項目!$P$42:$S$46,4,TRUE),BB761)</f>
        <v/>
      </c>
      <c r="BB761" s="224" t="str">
        <f>IF(BR761=※編集不可※選択項目!$L$48,VLOOKUP('新規登録用（本体）'!U761,※編集不可※選択項目!$P$47:$S$51,4,TRUE),"")</f>
        <v/>
      </c>
      <c r="BC761" s="225">
        <f>IFERROR(VLOOKUP(Y761&amp;G761&amp;H761,※編集不可※選択項目!X:Y,2,FALSE),0)</f>
        <v>0</v>
      </c>
      <c r="BD761" s="225">
        <f t="shared" si="278"/>
        <v>0</v>
      </c>
      <c r="BE761" s="225"/>
      <c r="BF761" s="225"/>
      <c r="BG761" s="225"/>
      <c r="BH761" s="225" t="str">
        <f t="shared" si="285"/>
        <v/>
      </c>
      <c r="BI761" s="226">
        <f t="shared" si="286"/>
        <v>0</v>
      </c>
      <c r="BJ761" s="226">
        <f t="shared" si="287"/>
        <v>0</v>
      </c>
      <c r="BK761" s="262">
        <f t="shared" si="281"/>
        <v>0</v>
      </c>
      <c r="BL761" s="226">
        <f t="shared" si="270"/>
        <v>0</v>
      </c>
      <c r="BM761" s="226" t="str">
        <f t="shared" si="288"/>
        <v/>
      </c>
      <c r="BN761" s="227">
        <f t="shared" si="289"/>
        <v>0</v>
      </c>
      <c r="BO761" s="227">
        <f t="shared" si="271"/>
        <v>0</v>
      </c>
      <c r="BP761" s="208" t="str">
        <f t="shared" si="272"/>
        <v>＜従来枠＞0 ＜トップ性能枠＞0</v>
      </c>
      <c r="BQ761" s="208" t="str">
        <f>'新規登録用（本体）'!G761&amp;'新規登録用（本体）'!H761&amp;'新規登録用（本体）'!I761</f>
        <v/>
      </c>
      <c r="BR761" s="126" t="str">
        <f t="shared" si="290"/>
        <v/>
      </c>
      <c r="BS761" s="208" t="str">
        <f t="shared" si="291"/>
        <v/>
      </c>
      <c r="BT761" s="227">
        <f t="shared" si="279"/>
        <v>0</v>
      </c>
    </row>
    <row r="762" spans="1:72" s="208" customFormat="1" ht="25.35" customHeight="1" x14ac:dyDescent="0.2">
      <c r="A762" s="210">
        <f t="shared" si="273"/>
        <v>751</v>
      </c>
      <c r="B762" s="171" t="str">
        <f t="shared" si="269"/>
        <v/>
      </c>
      <c r="C762" s="44"/>
      <c r="D762" s="17" t="str">
        <f t="shared" si="274"/>
        <v/>
      </c>
      <c r="E762" s="17" t="str">
        <f t="shared" si="275"/>
        <v/>
      </c>
      <c r="F762" s="97"/>
      <c r="G762" s="16"/>
      <c r="H762" s="15"/>
      <c r="I762" s="17" t="str">
        <f>IF(OR(G762="",H762="",U762=""),"",IFERROR(VLOOKUP(G762&amp;H762&amp;U762,※編集不可※選択項目!$M$3:$R$51,5,FALSE),"該当なし"))</f>
        <v/>
      </c>
      <c r="J762" s="97"/>
      <c r="K762" s="15"/>
      <c r="L762" s="248"/>
      <c r="M762" s="15"/>
      <c r="N762" s="97"/>
      <c r="O762" s="97"/>
      <c r="P762" s="97"/>
      <c r="Q762" s="97"/>
      <c r="R762" s="97"/>
      <c r="S762" s="18" t="str">
        <f t="shared" si="282"/>
        <v/>
      </c>
      <c r="T762" s="15"/>
      <c r="U762" s="15"/>
      <c r="V762" s="15"/>
      <c r="W762" s="15"/>
      <c r="X762" s="15"/>
      <c r="Y762" s="15"/>
      <c r="Z762" s="16"/>
      <c r="AA762" s="16"/>
      <c r="AB762" s="101" t="str">
        <f>IF($C762&lt;&gt;"",※編集不可※選択項目!$J$2,"")</f>
        <v/>
      </c>
      <c r="AC762" s="23"/>
      <c r="AD762" s="97"/>
      <c r="AE762" s="99"/>
      <c r="AF762" s="201" t="str">
        <f t="shared" si="280"/>
        <v>-</v>
      </c>
      <c r="AG762" s="219"/>
      <c r="AH762" s="220"/>
      <c r="AI762" s="121" t="str">
        <f t="shared" si="276"/>
        <v/>
      </c>
      <c r="AJ762" s="221"/>
      <c r="AK762" s="222"/>
      <c r="AL762" s="223"/>
      <c r="AM762" s="224">
        <f>IFERROR(INDEX(※編集不可※選択項目!$R$3:$R$51,MATCH(BQ762,※編集不可※選択項目!$T$3:$T$51,0)),0)</f>
        <v>0</v>
      </c>
      <c r="AN762" s="224" t="str">
        <f t="shared" si="283"/>
        <v/>
      </c>
      <c r="AO762" s="224" t="str">
        <f>IF(BR762=※編集不可※選択項目!$L$3,VLOOKUP('新規登録用（本体）'!U762,※編集不可※選択項目!$P$2:$R$13,3,TRUE),AP762)</f>
        <v/>
      </c>
      <c r="AP762" s="224" t="str">
        <f>IF(BR762=※編集不可※選択項目!$L$15,VLOOKUP('新規登録用（本体）'!U762,※編集不可※選択項目!$P$14:$R$25,3,TRUE),AQ762)</f>
        <v/>
      </c>
      <c r="AQ762" s="224" t="str">
        <f>IF(BR762=※編集不可※選択項目!$L$27,VLOOKUP('新規登録用（本体）'!U762,※編集不可※選択項目!$P$26:$R$41,3,TRUE),AR762)</f>
        <v/>
      </c>
      <c r="AR762" s="224" t="str">
        <f>IF(BR762=※編集不可※選択項目!$L$43,VLOOKUP('新規登録用（本体）'!U762,※編集不可※選択項目!$P$42:$R$46,3,TRUE),AS762)</f>
        <v/>
      </c>
      <c r="AS762" s="224" t="str">
        <f>IF(BR762=※編集不可※選択項目!$L$48,VLOOKUP('新規登録用（本体）'!U762,※編集不可※選択項目!$P$47:$R$51,3,TRUE),"")</f>
        <v/>
      </c>
      <c r="AT762" s="225">
        <f>IFERROR(VLOOKUP(Y762&amp;G762&amp;H762,※編集不可※選択項目!X:Y,2,FALSE),0)</f>
        <v>0</v>
      </c>
      <c r="AU762" s="224">
        <f t="shared" si="277"/>
        <v>0</v>
      </c>
      <c r="AV762" s="224">
        <f>IFERROR(INDEX(※編集不可※選択項目!$S$3:$S$51,MATCH(BQ762,※編集不可※選択項目!$T$3:$T$51,0)),0)</f>
        <v>0</v>
      </c>
      <c r="AW762" s="224" t="str">
        <f t="shared" si="284"/>
        <v/>
      </c>
      <c r="AX762" s="224" t="str">
        <f>IF(BR762=※編集不可※選択項目!$L$3,VLOOKUP('新規登録用（本体）'!U762,※編集不可※選択項目!$P$2:$S$13,4,TRUE),AY762)</f>
        <v/>
      </c>
      <c r="AY762" s="224" t="str">
        <f>IF(BR762=※編集不可※選択項目!$L$15,VLOOKUP('新規登録用（本体）'!U762,※編集不可※選択項目!$P$14:$S$25,4,TRUE),AZ762)</f>
        <v/>
      </c>
      <c r="AZ762" s="224" t="str">
        <f>IF(BR762=※編集不可※選択項目!$L$27,VLOOKUP('新規登録用（本体）'!U762,※編集不可※選択項目!$P$26:$S$41,4,TRUE),BA762)</f>
        <v/>
      </c>
      <c r="BA762" s="224" t="str">
        <f>IF(BR762=※編集不可※選択項目!$L$43,VLOOKUP('新規登録用（本体）'!U762,※編集不可※選択項目!$P$42:$S$46,4,TRUE),BB762)</f>
        <v/>
      </c>
      <c r="BB762" s="224" t="str">
        <f>IF(BR762=※編集不可※選択項目!$L$48,VLOOKUP('新規登録用（本体）'!U762,※編集不可※選択項目!$P$47:$S$51,4,TRUE),"")</f>
        <v/>
      </c>
      <c r="BC762" s="225">
        <f>IFERROR(VLOOKUP(Y762&amp;G762&amp;H762,※編集不可※選択項目!X:Y,2,FALSE),0)</f>
        <v>0</v>
      </c>
      <c r="BD762" s="225">
        <f t="shared" si="278"/>
        <v>0</v>
      </c>
      <c r="BE762" s="225"/>
      <c r="BF762" s="225"/>
      <c r="BG762" s="225"/>
      <c r="BH762" s="225" t="str">
        <f t="shared" si="285"/>
        <v/>
      </c>
      <c r="BI762" s="226">
        <f t="shared" si="286"/>
        <v>0</v>
      </c>
      <c r="BJ762" s="226">
        <f t="shared" si="287"/>
        <v>0</v>
      </c>
      <c r="BK762" s="262">
        <f t="shared" si="281"/>
        <v>0</v>
      </c>
      <c r="BL762" s="226">
        <f t="shared" si="270"/>
        <v>0</v>
      </c>
      <c r="BM762" s="226" t="str">
        <f t="shared" si="288"/>
        <v/>
      </c>
      <c r="BN762" s="227">
        <f t="shared" si="289"/>
        <v>0</v>
      </c>
      <c r="BO762" s="227">
        <f t="shared" si="271"/>
        <v>0</v>
      </c>
      <c r="BP762" s="208" t="str">
        <f t="shared" si="272"/>
        <v>＜従来枠＞0 ＜トップ性能枠＞0</v>
      </c>
      <c r="BQ762" s="208" t="str">
        <f>'新規登録用（本体）'!G762&amp;'新規登録用（本体）'!H762&amp;'新規登録用（本体）'!I762</f>
        <v/>
      </c>
      <c r="BR762" s="126" t="str">
        <f t="shared" si="290"/>
        <v/>
      </c>
      <c r="BS762" s="208" t="str">
        <f t="shared" si="291"/>
        <v/>
      </c>
      <c r="BT762" s="227">
        <f t="shared" si="279"/>
        <v>0</v>
      </c>
    </row>
    <row r="763" spans="1:72" s="208" customFormat="1" ht="25.35" customHeight="1" x14ac:dyDescent="0.2">
      <c r="A763" s="210">
        <f t="shared" si="273"/>
        <v>752</v>
      </c>
      <c r="B763" s="171" t="str">
        <f t="shared" si="269"/>
        <v/>
      </c>
      <c r="C763" s="44"/>
      <c r="D763" s="17" t="str">
        <f t="shared" si="274"/>
        <v/>
      </c>
      <c r="E763" s="17" t="str">
        <f t="shared" si="275"/>
        <v/>
      </c>
      <c r="F763" s="97"/>
      <c r="G763" s="16"/>
      <c r="H763" s="15"/>
      <c r="I763" s="17" t="str">
        <f>IF(OR(G763="",H763="",U763=""),"",IFERROR(VLOOKUP(G763&amp;H763&amp;U763,※編集不可※選択項目!$M$3:$R$51,5,FALSE),"該当なし"))</f>
        <v/>
      </c>
      <c r="J763" s="97"/>
      <c r="K763" s="15"/>
      <c r="L763" s="248"/>
      <c r="M763" s="15"/>
      <c r="N763" s="97"/>
      <c r="O763" s="97"/>
      <c r="P763" s="97"/>
      <c r="Q763" s="97"/>
      <c r="R763" s="97"/>
      <c r="S763" s="18" t="str">
        <f t="shared" si="282"/>
        <v/>
      </c>
      <c r="T763" s="15"/>
      <c r="U763" s="15"/>
      <c r="V763" s="15"/>
      <c r="W763" s="15"/>
      <c r="X763" s="15"/>
      <c r="Y763" s="15"/>
      <c r="Z763" s="16"/>
      <c r="AA763" s="16"/>
      <c r="AB763" s="101" t="str">
        <f>IF($C763&lt;&gt;"",※編集不可※選択項目!$J$2,"")</f>
        <v/>
      </c>
      <c r="AC763" s="23"/>
      <c r="AD763" s="97"/>
      <c r="AE763" s="99"/>
      <c r="AF763" s="201" t="str">
        <f t="shared" si="280"/>
        <v>-</v>
      </c>
      <c r="AG763" s="219"/>
      <c r="AH763" s="220"/>
      <c r="AI763" s="121" t="str">
        <f t="shared" si="276"/>
        <v/>
      </c>
      <c r="AJ763" s="221"/>
      <c r="AK763" s="222"/>
      <c r="AL763" s="223"/>
      <c r="AM763" s="224">
        <f>IFERROR(INDEX(※編集不可※選択項目!$R$3:$R$51,MATCH(BQ763,※編集不可※選択項目!$T$3:$T$51,0)),0)</f>
        <v>0</v>
      </c>
      <c r="AN763" s="224" t="str">
        <f t="shared" si="283"/>
        <v/>
      </c>
      <c r="AO763" s="224" t="str">
        <f>IF(BR763=※編集不可※選択項目!$L$3,VLOOKUP('新規登録用（本体）'!U763,※編集不可※選択項目!$P$2:$R$13,3,TRUE),AP763)</f>
        <v/>
      </c>
      <c r="AP763" s="224" t="str">
        <f>IF(BR763=※編集不可※選択項目!$L$15,VLOOKUP('新規登録用（本体）'!U763,※編集不可※選択項目!$P$14:$R$25,3,TRUE),AQ763)</f>
        <v/>
      </c>
      <c r="AQ763" s="224" t="str">
        <f>IF(BR763=※編集不可※選択項目!$L$27,VLOOKUP('新規登録用（本体）'!U763,※編集不可※選択項目!$P$26:$R$41,3,TRUE),AR763)</f>
        <v/>
      </c>
      <c r="AR763" s="224" t="str">
        <f>IF(BR763=※編集不可※選択項目!$L$43,VLOOKUP('新規登録用（本体）'!U763,※編集不可※選択項目!$P$42:$R$46,3,TRUE),AS763)</f>
        <v/>
      </c>
      <c r="AS763" s="224" t="str">
        <f>IF(BR763=※編集不可※選択項目!$L$48,VLOOKUP('新規登録用（本体）'!U763,※編集不可※選択項目!$P$47:$R$51,3,TRUE),"")</f>
        <v/>
      </c>
      <c r="AT763" s="225">
        <f>IFERROR(VLOOKUP(Y763&amp;G763&amp;H763,※編集不可※選択項目!X:Y,2,FALSE),0)</f>
        <v>0</v>
      </c>
      <c r="AU763" s="224">
        <f t="shared" si="277"/>
        <v>0</v>
      </c>
      <c r="AV763" s="224">
        <f>IFERROR(INDEX(※編集不可※選択項目!$S$3:$S$51,MATCH(BQ763,※編集不可※選択項目!$T$3:$T$51,0)),0)</f>
        <v>0</v>
      </c>
      <c r="AW763" s="224" t="str">
        <f t="shared" si="284"/>
        <v/>
      </c>
      <c r="AX763" s="224" t="str">
        <f>IF(BR763=※編集不可※選択項目!$L$3,VLOOKUP('新規登録用（本体）'!U763,※編集不可※選択項目!$P$2:$S$13,4,TRUE),AY763)</f>
        <v/>
      </c>
      <c r="AY763" s="224" t="str">
        <f>IF(BR763=※編集不可※選択項目!$L$15,VLOOKUP('新規登録用（本体）'!U763,※編集不可※選択項目!$P$14:$S$25,4,TRUE),AZ763)</f>
        <v/>
      </c>
      <c r="AZ763" s="224" t="str">
        <f>IF(BR763=※編集不可※選択項目!$L$27,VLOOKUP('新規登録用（本体）'!U763,※編集不可※選択項目!$P$26:$S$41,4,TRUE),BA763)</f>
        <v/>
      </c>
      <c r="BA763" s="224" t="str">
        <f>IF(BR763=※編集不可※選択項目!$L$43,VLOOKUP('新規登録用（本体）'!U763,※編集不可※選択項目!$P$42:$S$46,4,TRUE),BB763)</f>
        <v/>
      </c>
      <c r="BB763" s="224" t="str">
        <f>IF(BR763=※編集不可※選択項目!$L$48,VLOOKUP('新規登録用（本体）'!U763,※編集不可※選択項目!$P$47:$S$51,4,TRUE),"")</f>
        <v/>
      </c>
      <c r="BC763" s="225">
        <f>IFERROR(VLOOKUP(Y763&amp;G763&amp;H763,※編集不可※選択項目!X:Y,2,FALSE),0)</f>
        <v>0</v>
      </c>
      <c r="BD763" s="225">
        <f t="shared" si="278"/>
        <v>0</v>
      </c>
      <c r="BE763" s="225"/>
      <c r="BF763" s="225"/>
      <c r="BG763" s="225"/>
      <c r="BH763" s="225" t="str">
        <f t="shared" si="285"/>
        <v/>
      </c>
      <c r="BI763" s="226">
        <f t="shared" si="286"/>
        <v>0</v>
      </c>
      <c r="BJ763" s="226">
        <f t="shared" si="287"/>
        <v>0</v>
      </c>
      <c r="BK763" s="262">
        <f t="shared" si="281"/>
        <v>0</v>
      </c>
      <c r="BL763" s="226">
        <f t="shared" si="270"/>
        <v>0</v>
      </c>
      <c r="BM763" s="226" t="str">
        <f t="shared" si="288"/>
        <v/>
      </c>
      <c r="BN763" s="227">
        <f t="shared" si="289"/>
        <v>0</v>
      </c>
      <c r="BO763" s="227">
        <f t="shared" si="271"/>
        <v>0</v>
      </c>
      <c r="BP763" s="208" t="str">
        <f t="shared" si="272"/>
        <v>＜従来枠＞0 ＜トップ性能枠＞0</v>
      </c>
      <c r="BQ763" s="208" t="str">
        <f>'新規登録用（本体）'!G763&amp;'新規登録用（本体）'!H763&amp;'新規登録用（本体）'!I763</f>
        <v/>
      </c>
      <c r="BR763" s="126" t="str">
        <f t="shared" si="290"/>
        <v/>
      </c>
      <c r="BS763" s="208" t="str">
        <f t="shared" si="291"/>
        <v/>
      </c>
      <c r="BT763" s="227">
        <f t="shared" si="279"/>
        <v>0</v>
      </c>
    </row>
    <row r="764" spans="1:72" s="208" customFormat="1" ht="25.35" customHeight="1" x14ac:dyDescent="0.2">
      <c r="A764" s="210">
        <f t="shared" si="273"/>
        <v>753</v>
      </c>
      <c r="B764" s="171" t="str">
        <f t="shared" si="269"/>
        <v/>
      </c>
      <c r="C764" s="44"/>
      <c r="D764" s="17" t="str">
        <f t="shared" si="274"/>
        <v/>
      </c>
      <c r="E764" s="17" t="str">
        <f t="shared" si="275"/>
        <v/>
      </c>
      <c r="F764" s="97"/>
      <c r="G764" s="16"/>
      <c r="H764" s="15"/>
      <c r="I764" s="17" t="str">
        <f>IF(OR(G764="",H764="",U764=""),"",IFERROR(VLOOKUP(G764&amp;H764&amp;U764,※編集不可※選択項目!$M$3:$R$51,5,FALSE),"該当なし"))</f>
        <v/>
      </c>
      <c r="J764" s="97"/>
      <c r="K764" s="15"/>
      <c r="L764" s="248"/>
      <c r="M764" s="15"/>
      <c r="N764" s="97"/>
      <c r="O764" s="97"/>
      <c r="P764" s="97"/>
      <c r="Q764" s="97"/>
      <c r="R764" s="97"/>
      <c r="S764" s="18" t="str">
        <f t="shared" si="282"/>
        <v/>
      </c>
      <c r="T764" s="15"/>
      <c r="U764" s="15"/>
      <c r="V764" s="15"/>
      <c r="W764" s="15"/>
      <c r="X764" s="15"/>
      <c r="Y764" s="15"/>
      <c r="Z764" s="16"/>
      <c r="AA764" s="16"/>
      <c r="AB764" s="101" t="str">
        <f>IF($C764&lt;&gt;"",※編集不可※選択項目!$J$2,"")</f>
        <v/>
      </c>
      <c r="AC764" s="23"/>
      <c r="AD764" s="97"/>
      <c r="AE764" s="99"/>
      <c r="AF764" s="201" t="str">
        <f t="shared" si="280"/>
        <v>-</v>
      </c>
      <c r="AG764" s="219"/>
      <c r="AH764" s="220"/>
      <c r="AI764" s="121" t="str">
        <f t="shared" si="276"/>
        <v/>
      </c>
      <c r="AJ764" s="221"/>
      <c r="AK764" s="222"/>
      <c r="AL764" s="223"/>
      <c r="AM764" s="224">
        <f>IFERROR(INDEX(※編集不可※選択項目!$R$3:$R$51,MATCH(BQ764,※編集不可※選択項目!$T$3:$T$51,0)),0)</f>
        <v>0</v>
      </c>
      <c r="AN764" s="224" t="str">
        <f t="shared" si="283"/>
        <v/>
      </c>
      <c r="AO764" s="224" t="str">
        <f>IF(BR764=※編集不可※選択項目!$L$3,VLOOKUP('新規登録用（本体）'!U764,※編集不可※選択項目!$P$2:$R$13,3,TRUE),AP764)</f>
        <v/>
      </c>
      <c r="AP764" s="224" t="str">
        <f>IF(BR764=※編集不可※選択項目!$L$15,VLOOKUP('新規登録用（本体）'!U764,※編集不可※選択項目!$P$14:$R$25,3,TRUE),AQ764)</f>
        <v/>
      </c>
      <c r="AQ764" s="224" t="str">
        <f>IF(BR764=※編集不可※選択項目!$L$27,VLOOKUP('新規登録用（本体）'!U764,※編集不可※選択項目!$P$26:$R$41,3,TRUE),AR764)</f>
        <v/>
      </c>
      <c r="AR764" s="224" t="str">
        <f>IF(BR764=※編集不可※選択項目!$L$43,VLOOKUP('新規登録用（本体）'!U764,※編集不可※選択項目!$P$42:$R$46,3,TRUE),AS764)</f>
        <v/>
      </c>
      <c r="AS764" s="224" t="str">
        <f>IF(BR764=※編集不可※選択項目!$L$48,VLOOKUP('新規登録用（本体）'!U764,※編集不可※選択項目!$P$47:$R$51,3,TRUE),"")</f>
        <v/>
      </c>
      <c r="AT764" s="225">
        <f>IFERROR(VLOOKUP(Y764&amp;G764&amp;H764,※編集不可※選択項目!X:Y,2,FALSE),0)</f>
        <v>0</v>
      </c>
      <c r="AU764" s="224">
        <f t="shared" si="277"/>
        <v>0</v>
      </c>
      <c r="AV764" s="224">
        <f>IFERROR(INDEX(※編集不可※選択項目!$S$3:$S$51,MATCH(BQ764,※編集不可※選択項目!$T$3:$T$51,0)),0)</f>
        <v>0</v>
      </c>
      <c r="AW764" s="224" t="str">
        <f t="shared" si="284"/>
        <v/>
      </c>
      <c r="AX764" s="224" t="str">
        <f>IF(BR764=※編集不可※選択項目!$L$3,VLOOKUP('新規登録用（本体）'!U764,※編集不可※選択項目!$P$2:$S$13,4,TRUE),AY764)</f>
        <v/>
      </c>
      <c r="AY764" s="224" t="str">
        <f>IF(BR764=※編集不可※選択項目!$L$15,VLOOKUP('新規登録用（本体）'!U764,※編集不可※選択項目!$P$14:$S$25,4,TRUE),AZ764)</f>
        <v/>
      </c>
      <c r="AZ764" s="224" t="str">
        <f>IF(BR764=※編集不可※選択項目!$L$27,VLOOKUP('新規登録用（本体）'!U764,※編集不可※選択項目!$P$26:$S$41,4,TRUE),BA764)</f>
        <v/>
      </c>
      <c r="BA764" s="224" t="str">
        <f>IF(BR764=※編集不可※選択項目!$L$43,VLOOKUP('新規登録用（本体）'!U764,※編集不可※選択項目!$P$42:$S$46,4,TRUE),BB764)</f>
        <v/>
      </c>
      <c r="BB764" s="224" t="str">
        <f>IF(BR764=※編集不可※選択項目!$L$48,VLOOKUP('新規登録用（本体）'!U764,※編集不可※選択項目!$P$47:$S$51,4,TRUE),"")</f>
        <v/>
      </c>
      <c r="BC764" s="225">
        <f>IFERROR(VLOOKUP(Y764&amp;G764&amp;H764,※編集不可※選択項目!X:Y,2,FALSE),0)</f>
        <v>0</v>
      </c>
      <c r="BD764" s="225">
        <f t="shared" si="278"/>
        <v>0</v>
      </c>
      <c r="BE764" s="225"/>
      <c r="BF764" s="225"/>
      <c r="BG764" s="225"/>
      <c r="BH764" s="225" t="str">
        <f t="shared" si="285"/>
        <v/>
      </c>
      <c r="BI764" s="226">
        <f t="shared" si="286"/>
        <v>0</v>
      </c>
      <c r="BJ764" s="226">
        <f t="shared" si="287"/>
        <v>0</v>
      </c>
      <c r="BK764" s="262">
        <f t="shared" si="281"/>
        <v>0</v>
      </c>
      <c r="BL764" s="226">
        <f t="shared" si="270"/>
        <v>0</v>
      </c>
      <c r="BM764" s="226" t="str">
        <f t="shared" si="288"/>
        <v/>
      </c>
      <c r="BN764" s="227">
        <f t="shared" si="289"/>
        <v>0</v>
      </c>
      <c r="BO764" s="227">
        <f t="shared" si="271"/>
        <v>0</v>
      </c>
      <c r="BP764" s="208" t="str">
        <f t="shared" si="272"/>
        <v>＜従来枠＞0 ＜トップ性能枠＞0</v>
      </c>
      <c r="BQ764" s="208" t="str">
        <f>'新規登録用（本体）'!G764&amp;'新規登録用（本体）'!H764&amp;'新規登録用（本体）'!I764</f>
        <v/>
      </c>
      <c r="BR764" s="126" t="str">
        <f t="shared" si="290"/>
        <v/>
      </c>
      <c r="BS764" s="208" t="str">
        <f t="shared" si="291"/>
        <v/>
      </c>
      <c r="BT764" s="227">
        <f t="shared" si="279"/>
        <v>0</v>
      </c>
    </row>
    <row r="765" spans="1:72" s="208" customFormat="1" ht="25.35" customHeight="1" x14ac:dyDescent="0.2">
      <c r="A765" s="210">
        <f t="shared" si="273"/>
        <v>754</v>
      </c>
      <c r="B765" s="171" t="str">
        <f t="shared" si="269"/>
        <v/>
      </c>
      <c r="C765" s="44"/>
      <c r="D765" s="17" t="str">
        <f t="shared" si="274"/>
        <v/>
      </c>
      <c r="E765" s="17" t="str">
        <f t="shared" si="275"/>
        <v/>
      </c>
      <c r="F765" s="97"/>
      <c r="G765" s="16"/>
      <c r="H765" s="15"/>
      <c r="I765" s="17" t="str">
        <f>IF(OR(G765="",H765="",U765=""),"",IFERROR(VLOOKUP(G765&amp;H765&amp;U765,※編集不可※選択項目!$M$3:$R$51,5,FALSE),"該当なし"))</f>
        <v/>
      </c>
      <c r="J765" s="97"/>
      <c r="K765" s="15"/>
      <c r="L765" s="248"/>
      <c r="M765" s="15"/>
      <c r="N765" s="97"/>
      <c r="O765" s="97"/>
      <c r="P765" s="97"/>
      <c r="Q765" s="97"/>
      <c r="R765" s="97"/>
      <c r="S765" s="18" t="str">
        <f t="shared" si="282"/>
        <v/>
      </c>
      <c r="T765" s="15"/>
      <c r="U765" s="15"/>
      <c r="V765" s="15"/>
      <c r="W765" s="15"/>
      <c r="X765" s="15"/>
      <c r="Y765" s="15"/>
      <c r="Z765" s="16"/>
      <c r="AA765" s="16"/>
      <c r="AB765" s="101" t="str">
        <f>IF($C765&lt;&gt;"",※編集不可※選択項目!$J$2,"")</f>
        <v/>
      </c>
      <c r="AC765" s="23"/>
      <c r="AD765" s="97"/>
      <c r="AE765" s="99"/>
      <c r="AF765" s="201" t="str">
        <f t="shared" si="280"/>
        <v>-</v>
      </c>
      <c r="AG765" s="219"/>
      <c r="AH765" s="220"/>
      <c r="AI765" s="121" t="str">
        <f t="shared" si="276"/>
        <v/>
      </c>
      <c r="AJ765" s="221"/>
      <c r="AK765" s="222"/>
      <c r="AL765" s="223"/>
      <c r="AM765" s="224">
        <f>IFERROR(INDEX(※編集不可※選択項目!$R$3:$R$51,MATCH(BQ765,※編集不可※選択項目!$T$3:$T$51,0)),0)</f>
        <v>0</v>
      </c>
      <c r="AN765" s="224" t="str">
        <f t="shared" si="283"/>
        <v/>
      </c>
      <c r="AO765" s="224" t="str">
        <f>IF(BR765=※編集不可※選択項目!$L$3,VLOOKUP('新規登録用（本体）'!U765,※編集不可※選択項目!$P$2:$R$13,3,TRUE),AP765)</f>
        <v/>
      </c>
      <c r="AP765" s="224" t="str">
        <f>IF(BR765=※編集不可※選択項目!$L$15,VLOOKUP('新規登録用（本体）'!U765,※編集不可※選択項目!$P$14:$R$25,3,TRUE),AQ765)</f>
        <v/>
      </c>
      <c r="AQ765" s="224" t="str">
        <f>IF(BR765=※編集不可※選択項目!$L$27,VLOOKUP('新規登録用（本体）'!U765,※編集不可※選択項目!$P$26:$R$41,3,TRUE),AR765)</f>
        <v/>
      </c>
      <c r="AR765" s="224" t="str">
        <f>IF(BR765=※編集不可※選択項目!$L$43,VLOOKUP('新規登録用（本体）'!U765,※編集不可※選択項目!$P$42:$R$46,3,TRUE),AS765)</f>
        <v/>
      </c>
      <c r="AS765" s="224" t="str">
        <f>IF(BR765=※編集不可※選択項目!$L$48,VLOOKUP('新規登録用（本体）'!U765,※編集不可※選択項目!$P$47:$R$51,3,TRUE),"")</f>
        <v/>
      </c>
      <c r="AT765" s="225">
        <f>IFERROR(VLOOKUP(Y765&amp;G765&amp;H765,※編集不可※選択項目!X:Y,2,FALSE),0)</f>
        <v>0</v>
      </c>
      <c r="AU765" s="224">
        <f t="shared" si="277"/>
        <v>0</v>
      </c>
      <c r="AV765" s="224">
        <f>IFERROR(INDEX(※編集不可※選択項目!$S$3:$S$51,MATCH(BQ765,※編集不可※選択項目!$T$3:$T$51,0)),0)</f>
        <v>0</v>
      </c>
      <c r="AW765" s="224" t="str">
        <f t="shared" si="284"/>
        <v/>
      </c>
      <c r="AX765" s="224" t="str">
        <f>IF(BR765=※編集不可※選択項目!$L$3,VLOOKUP('新規登録用（本体）'!U765,※編集不可※選択項目!$P$2:$S$13,4,TRUE),AY765)</f>
        <v/>
      </c>
      <c r="AY765" s="224" t="str">
        <f>IF(BR765=※編集不可※選択項目!$L$15,VLOOKUP('新規登録用（本体）'!U765,※編集不可※選択項目!$P$14:$S$25,4,TRUE),AZ765)</f>
        <v/>
      </c>
      <c r="AZ765" s="224" t="str">
        <f>IF(BR765=※編集不可※選択項目!$L$27,VLOOKUP('新規登録用（本体）'!U765,※編集不可※選択項目!$P$26:$S$41,4,TRUE),BA765)</f>
        <v/>
      </c>
      <c r="BA765" s="224" t="str">
        <f>IF(BR765=※編集不可※選択項目!$L$43,VLOOKUP('新規登録用（本体）'!U765,※編集不可※選択項目!$P$42:$S$46,4,TRUE),BB765)</f>
        <v/>
      </c>
      <c r="BB765" s="224" t="str">
        <f>IF(BR765=※編集不可※選択項目!$L$48,VLOOKUP('新規登録用（本体）'!U765,※編集不可※選択項目!$P$47:$S$51,4,TRUE),"")</f>
        <v/>
      </c>
      <c r="BC765" s="225">
        <f>IFERROR(VLOOKUP(Y765&amp;G765&amp;H765,※編集不可※選択項目!X:Y,2,FALSE),0)</f>
        <v>0</v>
      </c>
      <c r="BD765" s="225">
        <f t="shared" si="278"/>
        <v>0</v>
      </c>
      <c r="BE765" s="225"/>
      <c r="BF765" s="225"/>
      <c r="BG765" s="225"/>
      <c r="BH765" s="225" t="str">
        <f t="shared" si="285"/>
        <v/>
      </c>
      <c r="BI765" s="226">
        <f t="shared" si="286"/>
        <v>0</v>
      </c>
      <c r="BJ765" s="226">
        <f t="shared" si="287"/>
        <v>0</v>
      </c>
      <c r="BK765" s="262">
        <f t="shared" si="281"/>
        <v>0</v>
      </c>
      <c r="BL765" s="226">
        <f t="shared" si="270"/>
        <v>0</v>
      </c>
      <c r="BM765" s="226" t="str">
        <f t="shared" si="288"/>
        <v/>
      </c>
      <c r="BN765" s="227">
        <f t="shared" si="289"/>
        <v>0</v>
      </c>
      <c r="BO765" s="227">
        <f t="shared" si="271"/>
        <v>0</v>
      </c>
      <c r="BP765" s="208" t="str">
        <f t="shared" si="272"/>
        <v>＜従来枠＞0 ＜トップ性能枠＞0</v>
      </c>
      <c r="BQ765" s="208" t="str">
        <f>'新規登録用（本体）'!G765&amp;'新規登録用（本体）'!H765&amp;'新規登録用（本体）'!I765</f>
        <v/>
      </c>
      <c r="BR765" s="126" t="str">
        <f t="shared" si="290"/>
        <v/>
      </c>
      <c r="BS765" s="208" t="str">
        <f t="shared" si="291"/>
        <v/>
      </c>
      <c r="BT765" s="227">
        <f t="shared" si="279"/>
        <v>0</v>
      </c>
    </row>
    <row r="766" spans="1:72" s="208" customFormat="1" ht="25.35" customHeight="1" x14ac:dyDescent="0.2">
      <c r="A766" s="210">
        <f t="shared" si="273"/>
        <v>755</v>
      </c>
      <c r="B766" s="171" t="str">
        <f t="shared" si="269"/>
        <v/>
      </c>
      <c r="C766" s="44"/>
      <c r="D766" s="17" t="str">
        <f t="shared" si="274"/>
        <v/>
      </c>
      <c r="E766" s="17" t="str">
        <f t="shared" si="275"/>
        <v/>
      </c>
      <c r="F766" s="97"/>
      <c r="G766" s="16"/>
      <c r="H766" s="15"/>
      <c r="I766" s="17" t="str">
        <f>IF(OR(G766="",H766="",U766=""),"",IFERROR(VLOOKUP(G766&amp;H766&amp;U766,※編集不可※選択項目!$M$3:$R$51,5,FALSE),"該当なし"))</f>
        <v/>
      </c>
      <c r="J766" s="97"/>
      <c r="K766" s="15"/>
      <c r="L766" s="248"/>
      <c r="M766" s="15"/>
      <c r="N766" s="97"/>
      <c r="O766" s="97"/>
      <c r="P766" s="97"/>
      <c r="Q766" s="97"/>
      <c r="R766" s="97"/>
      <c r="S766" s="18" t="str">
        <f t="shared" si="282"/>
        <v/>
      </c>
      <c r="T766" s="15"/>
      <c r="U766" s="15"/>
      <c r="V766" s="15"/>
      <c r="W766" s="15"/>
      <c r="X766" s="15"/>
      <c r="Y766" s="15"/>
      <c r="Z766" s="16"/>
      <c r="AA766" s="16"/>
      <c r="AB766" s="101" t="str">
        <f>IF($C766&lt;&gt;"",※編集不可※選択項目!$J$2,"")</f>
        <v/>
      </c>
      <c r="AC766" s="23"/>
      <c r="AD766" s="97"/>
      <c r="AE766" s="99"/>
      <c r="AF766" s="201" t="str">
        <f t="shared" si="280"/>
        <v>-</v>
      </c>
      <c r="AG766" s="219"/>
      <c r="AH766" s="220"/>
      <c r="AI766" s="121" t="str">
        <f t="shared" si="276"/>
        <v/>
      </c>
      <c r="AJ766" s="221"/>
      <c r="AK766" s="222"/>
      <c r="AL766" s="223"/>
      <c r="AM766" s="224">
        <f>IFERROR(INDEX(※編集不可※選択項目!$R$3:$R$51,MATCH(BQ766,※編集不可※選択項目!$T$3:$T$51,0)),0)</f>
        <v>0</v>
      </c>
      <c r="AN766" s="224" t="str">
        <f t="shared" si="283"/>
        <v/>
      </c>
      <c r="AO766" s="224" t="str">
        <f>IF(BR766=※編集不可※選択項目!$L$3,VLOOKUP('新規登録用（本体）'!U766,※編集不可※選択項目!$P$2:$R$13,3,TRUE),AP766)</f>
        <v/>
      </c>
      <c r="AP766" s="224" t="str">
        <f>IF(BR766=※編集不可※選択項目!$L$15,VLOOKUP('新規登録用（本体）'!U766,※編集不可※選択項目!$P$14:$R$25,3,TRUE),AQ766)</f>
        <v/>
      </c>
      <c r="AQ766" s="224" t="str">
        <f>IF(BR766=※編集不可※選択項目!$L$27,VLOOKUP('新規登録用（本体）'!U766,※編集不可※選択項目!$P$26:$R$41,3,TRUE),AR766)</f>
        <v/>
      </c>
      <c r="AR766" s="224" t="str">
        <f>IF(BR766=※編集不可※選択項目!$L$43,VLOOKUP('新規登録用（本体）'!U766,※編集不可※選択項目!$P$42:$R$46,3,TRUE),AS766)</f>
        <v/>
      </c>
      <c r="AS766" s="224" t="str">
        <f>IF(BR766=※編集不可※選択項目!$L$48,VLOOKUP('新規登録用（本体）'!U766,※編集不可※選択項目!$P$47:$R$51,3,TRUE),"")</f>
        <v/>
      </c>
      <c r="AT766" s="225">
        <f>IFERROR(VLOOKUP(Y766&amp;G766&amp;H766,※編集不可※選択項目!X:Y,2,FALSE),0)</f>
        <v>0</v>
      </c>
      <c r="AU766" s="224">
        <f t="shared" si="277"/>
        <v>0</v>
      </c>
      <c r="AV766" s="224">
        <f>IFERROR(INDEX(※編集不可※選択項目!$S$3:$S$51,MATCH(BQ766,※編集不可※選択項目!$T$3:$T$51,0)),0)</f>
        <v>0</v>
      </c>
      <c r="AW766" s="224" t="str">
        <f t="shared" si="284"/>
        <v/>
      </c>
      <c r="AX766" s="224" t="str">
        <f>IF(BR766=※編集不可※選択項目!$L$3,VLOOKUP('新規登録用（本体）'!U766,※編集不可※選択項目!$P$2:$S$13,4,TRUE),AY766)</f>
        <v/>
      </c>
      <c r="AY766" s="224" t="str">
        <f>IF(BR766=※編集不可※選択項目!$L$15,VLOOKUP('新規登録用（本体）'!U766,※編集不可※選択項目!$P$14:$S$25,4,TRUE),AZ766)</f>
        <v/>
      </c>
      <c r="AZ766" s="224" t="str">
        <f>IF(BR766=※編集不可※選択項目!$L$27,VLOOKUP('新規登録用（本体）'!U766,※編集不可※選択項目!$P$26:$S$41,4,TRUE),BA766)</f>
        <v/>
      </c>
      <c r="BA766" s="224" t="str">
        <f>IF(BR766=※編集不可※選択項目!$L$43,VLOOKUP('新規登録用（本体）'!U766,※編集不可※選択項目!$P$42:$S$46,4,TRUE),BB766)</f>
        <v/>
      </c>
      <c r="BB766" s="224" t="str">
        <f>IF(BR766=※編集不可※選択項目!$L$48,VLOOKUP('新規登録用（本体）'!U766,※編集不可※選択項目!$P$47:$S$51,4,TRUE),"")</f>
        <v/>
      </c>
      <c r="BC766" s="225">
        <f>IFERROR(VLOOKUP(Y766&amp;G766&amp;H766,※編集不可※選択項目!X:Y,2,FALSE),0)</f>
        <v>0</v>
      </c>
      <c r="BD766" s="225">
        <f t="shared" si="278"/>
        <v>0</v>
      </c>
      <c r="BE766" s="225"/>
      <c r="BF766" s="225"/>
      <c r="BG766" s="225"/>
      <c r="BH766" s="225" t="str">
        <f t="shared" si="285"/>
        <v/>
      </c>
      <c r="BI766" s="226">
        <f t="shared" si="286"/>
        <v>0</v>
      </c>
      <c r="BJ766" s="226">
        <f t="shared" si="287"/>
        <v>0</v>
      </c>
      <c r="BK766" s="262">
        <f t="shared" si="281"/>
        <v>0</v>
      </c>
      <c r="BL766" s="226">
        <f t="shared" si="270"/>
        <v>0</v>
      </c>
      <c r="BM766" s="226" t="str">
        <f t="shared" si="288"/>
        <v/>
      </c>
      <c r="BN766" s="227">
        <f t="shared" si="289"/>
        <v>0</v>
      </c>
      <c r="BO766" s="227">
        <f t="shared" si="271"/>
        <v>0</v>
      </c>
      <c r="BP766" s="208" t="str">
        <f t="shared" si="272"/>
        <v>＜従来枠＞0 ＜トップ性能枠＞0</v>
      </c>
      <c r="BQ766" s="208" t="str">
        <f>'新規登録用（本体）'!G766&amp;'新規登録用（本体）'!H766&amp;'新規登録用（本体）'!I766</f>
        <v/>
      </c>
      <c r="BR766" s="126" t="str">
        <f t="shared" si="290"/>
        <v/>
      </c>
      <c r="BS766" s="208" t="str">
        <f t="shared" si="291"/>
        <v/>
      </c>
      <c r="BT766" s="227">
        <f t="shared" si="279"/>
        <v>0</v>
      </c>
    </row>
    <row r="767" spans="1:72" s="208" customFormat="1" ht="25.35" customHeight="1" x14ac:dyDescent="0.2">
      <c r="A767" s="210">
        <f t="shared" si="273"/>
        <v>756</v>
      </c>
      <c r="B767" s="171" t="str">
        <f t="shared" si="269"/>
        <v/>
      </c>
      <c r="C767" s="44"/>
      <c r="D767" s="17" t="str">
        <f t="shared" si="274"/>
        <v/>
      </c>
      <c r="E767" s="17" t="str">
        <f t="shared" si="275"/>
        <v/>
      </c>
      <c r="F767" s="97"/>
      <c r="G767" s="16"/>
      <c r="H767" s="15"/>
      <c r="I767" s="17" t="str">
        <f>IF(OR(G767="",H767="",U767=""),"",IFERROR(VLOOKUP(G767&amp;H767&amp;U767,※編集不可※選択項目!$M$3:$R$51,5,FALSE),"該当なし"))</f>
        <v/>
      </c>
      <c r="J767" s="97"/>
      <c r="K767" s="15"/>
      <c r="L767" s="248"/>
      <c r="M767" s="15"/>
      <c r="N767" s="97"/>
      <c r="O767" s="97"/>
      <c r="P767" s="97"/>
      <c r="Q767" s="97"/>
      <c r="R767" s="97"/>
      <c r="S767" s="18" t="str">
        <f t="shared" si="282"/>
        <v/>
      </c>
      <c r="T767" s="15"/>
      <c r="U767" s="15"/>
      <c r="V767" s="15"/>
      <c r="W767" s="15"/>
      <c r="X767" s="15"/>
      <c r="Y767" s="15"/>
      <c r="Z767" s="16"/>
      <c r="AA767" s="16"/>
      <c r="AB767" s="101" t="str">
        <f>IF($C767&lt;&gt;"",※編集不可※選択項目!$J$2,"")</f>
        <v/>
      </c>
      <c r="AC767" s="23"/>
      <c r="AD767" s="97"/>
      <c r="AE767" s="99"/>
      <c r="AF767" s="201" t="str">
        <f t="shared" si="280"/>
        <v>-</v>
      </c>
      <c r="AG767" s="219"/>
      <c r="AH767" s="220"/>
      <c r="AI767" s="121" t="str">
        <f t="shared" si="276"/>
        <v/>
      </c>
      <c r="AJ767" s="221"/>
      <c r="AK767" s="222"/>
      <c r="AL767" s="223"/>
      <c r="AM767" s="224">
        <f>IFERROR(INDEX(※編集不可※選択項目!$R$3:$R$51,MATCH(BQ767,※編集不可※選択項目!$T$3:$T$51,0)),0)</f>
        <v>0</v>
      </c>
      <c r="AN767" s="224" t="str">
        <f t="shared" si="283"/>
        <v/>
      </c>
      <c r="AO767" s="224" t="str">
        <f>IF(BR767=※編集不可※選択項目!$L$3,VLOOKUP('新規登録用（本体）'!U767,※編集不可※選択項目!$P$2:$R$13,3,TRUE),AP767)</f>
        <v/>
      </c>
      <c r="AP767" s="224" t="str">
        <f>IF(BR767=※編集不可※選択項目!$L$15,VLOOKUP('新規登録用（本体）'!U767,※編集不可※選択項目!$P$14:$R$25,3,TRUE),AQ767)</f>
        <v/>
      </c>
      <c r="AQ767" s="224" t="str">
        <f>IF(BR767=※編集不可※選択項目!$L$27,VLOOKUP('新規登録用（本体）'!U767,※編集不可※選択項目!$P$26:$R$41,3,TRUE),AR767)</f>
        <v/>
      </c>
      <c r="AR767" s="224" t="str">
        <f>IF(BR767=※編集不可※選択項目!$L$43,VLOOKUP('新規登録用（本体）'!U767,※編集不可※選択項目!$P$42:$R$46,3,TRUE),AS767)</f>
        <v/>
      </c>
      <c r="AS767" s="224" t="str">
        <f>IF(BR767=※編集不可※選択項目!$L$48,VLOOKUP('新規登録用（本体）'!U767,※編集不可※選択項目!$P$47:$R$51,3,TRUE),"")</f>
        <v/>
      </c>
      <c r="AT767" s="225">
        <f>IFERROR(VLOOKUP(Y767&amp;G767&amp;H767,※編集不可※選択項目!X:Y,2,FALSE),0)</f>
        <v>0</v>
      </c>
      <c r="AU767" s="224">
        <f t="shared" si="277"/>
        <v>0</v>
      </c>
      <c r="AV767" s="224">
        <f>IFERROR(INDEX(※編集不可※選択項目!$S$3:$S$51,MATCH(BQ767,※編集不可※選択項目!$T$3:$T$51,0)),0)</f>
        <v>0</v>
      </c>
      <c r="AW767" s="224" t="str">
        <f t="shared" si="284"/>
        <v/>
      </c>
      <c r="AX767" s="224" t="str">
        <f>IF(BR767=※編集不可※選択項目!$L$3,VLOOKUP('新規登録用（本体）'!U767,※編集不可※選択項目!$P$2:$S$13,4,TRUE),AY767)</f>
        <v/>
      </c>
      <c r="AY767" s="224" t="str">
        <f>IF(BR767=※編集不可※選択項目!$L$15,VLOOKUP('新規登録用（本体）'!U767,※編集不可※選択項目!$P$14:$S$25,4,TRUE),AZ767)</f>
        <v/>
      </c>
      <c r="AZ767" s="224" t="str">
        <f>IF(BR767=※編集不可※選択項目!$L$27,VLOOKUP('新規登録用（本体）'!U767,※編集不可※選択項目!$P$26:$S$41,4,TRUE),BA767)</f>
        <v/>
      </c>
      <c r="BA767" s="224" t="str">
        <f>IF(BR767=※編集不可※選択項目!$L$43,VLOOKUP('新規登録用（本体）'!U767,※編集不可※選択項目!$P$42:$S$46,4,TRUE),BB767)</f>
        <v/>
      </c>
      <c r="BB767" s="224" t="str">
        <f>IF(BR767=※編集不可※選択項目!$L$48,VLOOKUP('新規登録用（本体）'!U767,※編集不可※選択項目!$P$47:$S$51,4,TRUE),"")</f>
        <v/>
      </c>
      <c r="BC767" s="225">
        <f>IFERROR(VLOOKUP(Y767&amp;G767&amp;H767,※編集不可※選択項目!X:Y,2,FALSE),0)</f>
        <v>0</v>
      </c>
      <c r="BD767" s="225">
        <f t="shared" si="278"/>
        <v>0</v>
      </c>
      <c r="BE767" s="225"/>
      <c r="BF767" s="225"/>
      <c r="BG767" s="225"/>
      <c r="BH767" s="225" t="str">
        <f t="shared" si="285"/>
        <v/>
      </c>
      <c r="BI767" s="226">
        <f t="shared" si="286"/>
        <v>0</v>
      </c>
      <c r="BJ767" s="226">
        <f t="shared" si="287"/>
        <v>0</v>
      </c>
      <c r="BK767" s="262">
        <f t="shared" si="281"/>
        <v>0</v>
      </c>
      <c r="BL767" s="226">
        <f t="shared" si="270"/>
        <v>0</v>
      </c>
      <c r="BM767" s="226" t="str">
        <f t="shared" si="288"/>
        <v/>
      </c>
      <c r="BN767" s="227">
        <f t="shared" si="289"/>
        <v>0</v>
      </c>
      <c r="BO767" s="227">
        <f t="shared" si="271"/>
        <v>0</v>
      </c>
      <c r="BP767" s="208" t="str">
        <f t="shared" si="272"/>
        <v>＜従来枠＞0 ＜トップ性能枠＞0</v>
      </c>
      <c r="BQ767" s="208" t="str">
        <f>'新規登録用（本体）'!G767&amp;'新規登録用（本体）'!H767&amp;'新規登録用（本体）'!I767</f>
        <v/>
      </c>
      <c r="BR767" s="126" t="str">
        <f t="shared" si="290"/>
        <v/>
      </c>
      <c r="BS767" s="208" t="str">
        <f t="shared" si="291"/>
        <v/>
      </c>
      <c r="BT767" s="227">
        <f t="shared" si="279"/>
        <v>0</v>
      </c>
    </row>
    <row r="768" spans="1:72" s="208" customFormat="1" ht="25.35" customHeight="1" x14ac:dyDescent="0.2">
      <c r="A768" s="210">
        <f t="shared" si="273"/>
        <v>757</v>
      </c>
      <c r="B768" s="171" t="str">
        <f t="shared" si="269"/>
        <v/>
      </c>
      <c r="C768" s="44"/>
      <c r="D768" s="17" t="str">
        <f t="shared" si="274"/>
        <v/>
      </c>
      <c r="E768" s="17" t="str">
        <f t="shared" si="275"/>
        <v/>
      </c>
      <c r="F768" s="97"/>
      <c r="G768" s="16"/>
      <c r="H768" s="15"/>
      <c r="I768" s="17" t="str">
        <f>IF(OR(G768="",H768="",U768=""),"",IFERROR(VLOOKUP(G768&amp;H768&amp;U768,※編集不可※選択項目!$M$3:$R$51,5,FALSE),"該当なし"))</f>
        <v/>
      </c>
      <c r="J768" s="97"/>
      <c r="K768" s="15"/>
      <c r="L768" s="248"/>
      <c r="M768" s="15"/>
      <c r="N768" s="97"/>
      <c r="O768" s="97"/>
      <c r="P768" s="97"/>
      <c r="Q768" s="97"/>
      <c r="R768" s="97"/>
      <c r="S768" s="18" t="str">
        <f t="shared" si="282"/>
        <v/>
      </c>
      <c r="T768" s="15"/>
      <c r="U768" s="15"/>
      <c r="V768" s="15"/>
      <c r="W768" s="15"/>
      <c r="X768" s="15"/>
      <c r="Y768" s="15"/>
      <c r="Z768" s="16"/>
      <c r="AA768" s="16"/>
      <c r="AB768" s="101" t="str">
        <f>IF($C768&lt;&gt;"",※編集不可※選択項目!$J$2,"")</f>
        <v/>
      </c>
      <c r="AC768" s="23"/>
      <c r="AD768" s="97"/>
      <c r="AE768" s="99"/>
      <c r="AF768" s="201" t="str">
        <f t="shared" si="280"/>
        <v>-</v>
      </c>
      <c r="AG768" s="219"/>
      <c r="AH768" s="220"/>
      <c r="AI768" s="121" t="str">
        <f t="shared" si="276"/>
        <v/>
      </c>
      <c r="AJ768" s="221"/>
      <c r="AK768" s="222"/>
      <c r="AL768" s="223"/>
      <c r="AM768" s="224">
        <f>IFERROR(INDEX(※編集不可※選択項目!$R$3:$R$51,MATCH(BQ768,※編集不可※選択項目!$T$3:$T$51,0)),0)</f>
        <v>0</v>
      </c>
      <c r="AN768" s="224" t="str">
        <f t="shared" si="283"/>
        <v/>
      </c>
      <c r="AO768" s="224" t="str">
        <f>IF(BR768=※編集不可※選択項目!$L$3,VLOOKUP('新規登録用（本体）'!U768,※編集不可※選択項目!$P$2:$R$13,3,TRUE),AP768)</f>
        <v/>
      </c>
      <c r="AP768" s="224" t="str">
        <f>IF(BR768=※編集不可※選択項目!$L$15,VLOOKUP('新規登録用（本体）'!U768,※編集不可※選択項目!$P$14:$R$25,3,TRUE),AQ768)</f>
        <v/>
      </c>
      <c r="AQ768" s="224" t="str">
        <f>IF(BR768=※編集不可※選択項目!$L$27,VLOOKUP('新規登録用（本体）'!U768,※編集不可※選択項目!$P$26:$R$41,3,TRUE),AR768)</f>
        <v/>
      </c>
      <c r="AR768" s="224" t="str">
        <f>IF(BR768=※編集不可※選択項目!$L$43,VLOOKUP('新規登録用（本体）'!U768,※編集不可※選択項目!$P$42:$R$46,3,TRUE),AS768)</f>
        <v/>
      </c>
      <c r="AS768" s="224" t="str">
        <f>IF(BR768=※編集不可※選択項目!$L$48,VLOOKUP('新規登録用（本体）'!U768,※編集不可※選択項目!$P$47:$R$51,3,TRUE),"")</f>
        <v/>
      </c>
      <c r="AT768" s="225">
        <f>IFERROR(VLOOKUP(Y768&amp;G768&amp;H768,※編集不可※選択項目!X:Y,2,FALSE),0)</f>
        <v>0</v>
      </c>
      <c r="AU768" s="224">
        <f t="shared" si="277"/>
        <v>0</v>
      </c>
      <c r="AV768" s="224">
        <f>IFERROR(INDEX(※編集不可※選択項目!$S$3:$S$51,MATCH(BQ768,※編集不可※選択項目!$T$3:$T$51,0)),0)</f>
        <v>0</v>
      </c>
      <c r="AW768" s="224" t="str">
        <f t="shared" si="284"/>
        <v/>
      </c>
      <c r="AX768" s="224" t="str">
        <f>IF(BR768=※編集不可※選択項目!$L$3,VLOOKUP('新規登録用（本体）'!U768,※編集不可※選択項目!$P$2:$S$13,4,TRUE),AY768)</f>
        <v/>
      </c>
      <c r="AY768" s="224" t="str">
        <f>IF(BR768=※編集不可※選択項目!$L$15,VLOOKUP('新規登録用（本体）'!U768,※編集不可※選択項目!$P$14:$S$25,4,TRUE),AZ768)</f>
        <v/>
      </c>
      <c r="AZ768" s="224" t="str">
        <f>IF(BR768=※編集不可※選択項目!$L$27,VLOOKUP('新規登録用（本体）'!U768,※編集不可※選択項目!$P$26:$S$41,4,TRUE),BA768)</f>
        <v/>
      </c>
      <c r="BA768" s="224" t="str">
        <f>IF(BR768=※編集不可※選択項目!$L$43,VLOOKUP('新規登録用（本体）'!U768,※編集不可※選択項目!$P$42:$S$46,4,TRUE),BB768)</f>
        <v/>
      </c>
      <c r="BB768" s="224" t="str">
        <f>IF(BR768=※編集不可※選択項目!$L$48,VLOOKUP('新規登録用（本体）'!U768,※編集不可※選択項目!$P$47:$S$51,4,TRUE),"")</f>
        <v/>
      </c>
      <c r="BC768" s="225">
        <f>IFERROR(VLOOKUP(Y768&amp;G768&amp;H768,※編集不可※選択項目!X:Y,2,FALSE),0)</f>
        <v>0</v>
      </c>
      <c r="BD768" s="225">
        <f t="shared" si="278"/>
        <v>0</v>
      </c>
      <c r="BE768" s="225"/>
      <c r="BF768" s="225"/>
      <c r="BG768" s="225"/>
      <c r="BH768" s="225" t="str">
        <f t="shared" si="285"/>
        <v/>
      </c>
      <c r="BI768" s="226">
        <f t="shared" si="286"/>
        <v>0</v>
      </c>
      <c r="BJ768" s="226">
        <f t="shared" si="287"/>
        <v>0</v>
      </c>
      <c r="BK768" s="262">
        <f t="shared" si="281"/>
        <v>0</v>
      </c>
      <c r="BL768" s="226">
        <f t="shared" si="270"/>
        <v>0</v>
      </c>
      <c r="BM768" s="226" t="str">
        <f t="shared" si="288"/>
        <v/>
      </c>
      <c r="BN768" s="227">
        <f t="shared" si="289"/>
        <v>0</v>
      </c>
      <c r="BO768" s="227">
        <f t="shared" si="271"/>
        <v>0</v>
      </c>
      <c r="BP768" s="208" t="str">
        <f t="shared" si="272"/>
        <v>＜従来枠＞0 ＜トップ性能枠＞0</v>
      </c>
      <c r="BQ768" s="208" t="str">
        <f>'新規登録用（本体）'!G768&amp;'新規登録用（本体）'!H768&amp;'新規登録用（本体）'!I768</f>
        <v/>
      </c>
      <c r="BR768" s="126" t="str">
        <f t="shared" si="290"/>
        <v/>
      </c>
      <c r="BS768" s="208" t="str">
        <f t="shared" si="291"/>
        <v/>
      </c>
      <c r="BT768" s="227">
        <f t="shared" si="279"/>
        <v>0</v>
      </c>
    </row>
    <row r="769" spans="1:72" s="208" customFormat="1" ht="25.35" customHeight="1" x14ac:dyDescent="0.2">
      <c r="A769" s="210">
        <f t="shared" si="273"/>
        <v>758</v>
      </c>
      <c r="B769" s="171" t="str">
        <f t="shared" si="269"/>
        <v/>
      </c>
      <c r="C769" s="44"/>
      <c r="D769" s="17" t="str">
        <f t="shared" si="274"/>
        <v/>
      </c>
      <c r="E769" s="17" t="str">
        <f t="shared" si="275"/>
        <v/>
      </c>
      <c r="F769" s="97"/>
      <c r="G769" s="16"/>
      <c r="H769" s="15"/>
      <c r="I769" s="17" t="str">
        <f>IF(OR(G769="",H769="",U769=""),"",IFERROR(VLOOKUP(G769&amp;H769&amp;U769,※編集不可※選択項目!$M$3:$R$51,5,FALSE),"該当なし"))</f>
        <v/>
      </c>
      <c r="J769" s="97"/>
      <c r="K769" s="15"/>
      <c r="L769" s="248"/>
      <c r="M769" s="15"/>
      <c r="N769" s="97"/>
      <c r="O769" s="97"/>
      <c r="P769" s="97"/>
      <c r="Q769" s="97"/>
      <c r="R769" s="97"/>
      <c r="S769" s="18" t="str">
        <f t="shared" si="282"/>
        <v/>
      </c>
      <c r="T769" s="15"/>
      <c r="U769" s="15"/>
      <c r="V769" s="15"/>
      <c r="W769" s="15"/>
      <c r="X769" s="15"/>
      <c r="Y769" s="15"/>
      <c r="Z769" s="16"/>
      <c r="AA769" s="16"/>
      <c r="AB769" s="101" t="str">
        <f>IF($C769&lt;&gt;"",※編集不可※選択項目!$J$2,"")</f>
        <v/>
      </c>
      <c r="AC769" s="23"/>
      <c r="AD769" s="97"/>
      <c r="AE769" s="99"/>
      <c r="AF769" s="201" t="str">
        <f t="shared" si="280"/>
        <v>-</v>
      </c>
      <c r="AG769" s="219"/>
      <c r="AH769" s="220"/>
      <c r="AI769" s="121" t="str">
        <f t="shared" si="276"/>
        <v/>
      </c>
      <c r="AJ769" s="221"/>
      <c r="AK769" s="222"/>
      <c r="AL769" s="223"/>
      <c r="AM769" s="224">
        <f>IFERROR(INDEX(※編集不可※選択項目!$R$3:$R$51,MATCH(BQ769,※編集不可※選択項目!$T$3:$T$51,0)),0)</f>
        <v>0</v>
      </c>
      <c r="AN769" s="224" t="str">
        <f t="shared" si="283"/>
        <v/>
      </c>
      <c r="AO769" s="224" t="str">
        <f>IF(BR769=※編集不可※選択項目!$L$3,VLOOKUP('新規登録用（本体）'!U769,※編集不可※選択項目!$P$2:$R$13,3,TRUE),AP769)</f>
        <v/>
      </c>
      <c r="AP769" s="224" t="str">
        <f>IF(BR769=※編集不可※選択項目!$L$15,VLOOKUP('新規登録用（本体）'!U769,※編集不可※選択項目!$P$14:$R$25,3,TRUE),AQ769)</f>
        <v/>
      </c>
      <c r="AQ769" s="224" t="str">
        <f>IF(BR769=※編集不可※選択項目!$L$27,VLOOKUP('新規登録用（本体）'!U769,※編集不可※選択項目!$P$26:$R$41,3,TRUE),AR769)</f>
        <v/>
      </c>
      <c r="AR769" s="224" t="str">
        <f>IF(BR769=※編集不可※選択項目!$L$43,VLOOKUP('新規登録用（本体）'!U769,※編集不可※選択項目!$P$42:$R$46,3,TRUE),AS769)</f>
        <v/>
      </c>
      <c r="AS769" s="224" t="str">
        <f>IF(BR769=※編集不可※選択項目!$L$48,VLOOKUP('新規登録用（本体）'!U769,※編集不可※選択項目!$P$47:$R$51,3,TRUE),"")</f>
        <v/>
      </c>
      <c r="AT769" s="225">
        <f>IFERROR(VLOOKUP(Y769&amp;G769&amp;H769,※編集不可※選択項目!X:Y,2,FALSE),0)</f>
        <v>0</v>
      </c>
      <c r="AU769" s="224">
        <f t="shared" si="277"/>
        <v>0</v>
      </c>
      <c r="AV769" s="224">
        <f>IFERROR(INDEX(※編集不可※選択項目!$S$3:$S$51,MATCH(BQ769,※編集不可※選択項目!$T$3:$T$51,0)),0)</f>
        <v>0</v>
      </c>
      <c r="AW769" s="224" t="str">
        <f t="shared" si="284"/>
        <v/>
      </c>
      <c r="AX769" s="224" t="str">
        <f>IF(BR769=※編集不可※選択項目!$L$3,VLOOKUP('新規登録用（本体）'!U769,※編集不可※選択項目!$P$2:$S$13,4,TRUE),AY769)</f>
        <v/>
      </c>
      <c r="AY769" s="224" t="str">
        <f>IF(BR769=※編集不可※選択項目!$L$15,VLOOKUP('新規登録用（本体）'!U769,※編集不可※選択項目!$P$14:$S$25,4,TRUE),AZ769)</f>
        <v/>
      </c>
      <c r="AZ769" s="224" t="str">
        <f>IF(BR769=※編集不可※選択項目!$L$27,VLOOKUP('新規登録用（本体）'!U769,※編集不可※選択項目!$P$26:$S$41,4,TRUE),BA769)</f>
        <v/>
      </c>
      <c r="BA769" s="224" t="str">
        <f>IF(BR769=※編集不可※選択項目!$L$43,VLOOKUP('新規登録用（本体）'!U769,※編集不可※選択項目!$P$42:$S$46,4,TRUE),BB769)</f>
        <v/>
      </c>
      <c r="BB769" s="224" t="str">
        <f>IF(BR769=※編集不可※選択項目!$L$48,VLOOKUP('新規登録用（本体）'!U769,※編集不可※選択項目!$P$47:$S$51,4,TRUE),"")</f>
        <v/>
      </c>
      <c r="BC769" s="225">
        <f>IFERROR(VLOOKUP(Y769&amp;G769&amp;H769,※編集不可※選択項目!X:Y,2,FALSE),0)</f>
        <v>0</v>
      </c>
      <c r="BD769" s="225">
        <f t="shared" si="278"/>
        <v>0</v>
      </c>
      <c r="BE769" s="225"/>
      <c r="BF769" s="225"/>
      <c r="BG769" s="225"/>
      <c r="BH769" s="225" t="str">
        <f t="shared" si="285"/>
        <v/>
      </c>
      <c r="BI769" s="226">
        <f t="shared" si="286"/>
        <v>0</v>
      </c>
      <c r="BJ769" s="226">
        <f t="shared" si="287"/>
        <v>0</v>
      </c>
      <c r="BK769" s="262">
        <f t="shared" si="281"/>
        <v>0</v>
      </c>
      <c r="BL769" s="226">
        <f t="shared" si="270"/>
        <v>0</v>
      </c>
      <c r="BM769" s="226" t="str">
        <f t="shared" si="288"/>
        <v/>
      </c>
      <c r="BN769" s="227">
        <f t="shared" si="289"/>
        <v>0</v>
      </c>
      <c r="BO769" s="227">
        <f t="shared" si="271"/>
        <v>0</v>
      </c>
      <c r="BP769" s="208" t="str">
        <f t="shared" si="272"/>
        <v>＜従来枠＞0 ＜トップ性能枠＞0</v>
      </c>
      <c r="BQ769" s="208" t="str">
        <f>'新規登録用（本体）'!G769&amp;'新規登録用（本体）'!H769&amp;'新規登録用（本体）'!I769</f>
        <v/>
      </c>
      <c r="BR769" s="126" t="str">
        <f t="shared" si="290"/>
        <v/>
      </c>
      <c r="BS769" s="208" t="str">
        <f t="shared" si="291"/>
        <v/>
      </c>
      <c r="BT769" s="227">
        <f t="shared" si="279"/>
        <v>0</v>
      </c>
    </row>
    <row r="770" spans="1:72" s="208" customFormat="1" ht="25.35" customHeight="1" x14ac:dyDescent="0.2">
      <c r="A770" s="210">
        <f t="shared" si="273"/>
        <v>759</v>
      </c>
      <c r="B770" s="171" t="str">
        <f t="shared" si="269"/>
        <v/>
      </c>
      <c r="C770" s="44"/>
      <c r="D770" s="17" t="str">
        <f t="shared" si="274"/>
        <v/>
      </c>
      <c r="E770" s="17" t="str">
        <f t="shared" si="275"/>
        <v/>
      </c>
      <c r="F770" s="97"/>
      <c r="G770" s="16"/>
      <c r="H770" s="15"/>
      <c r="I770" s="17" t="str">
        <f>IF(OR(G770="",H770="",U770=""),"",IFERROR(VLOOKUP(G770&amp;H770&amp;U770,※編集不可※選択項目!$M$3:$R$51,5,FALSE),"該当なし"))</f>
        <v/>
      </c>
      <c r="J770" s="97"/>
      <c r="K770" s="15"/>
      <c r="L770" s="248"/>
      <c r="M770" s="15"/>
      <c r="N770" s="97"/>
      <c r="O770" s="97"/>
      <c r="P770" s="97"/>
      <c r="Q770" s="97"/>
      <c r="R770" s="97"/>
      <c r="S770" s="18" t="str">
        <f t="shared" si="282"/>
        <v/>
      </c>
      <c r="T770" s="15"/>
      <c r="U770" s="15"/>
      <c r="V770" s="15"/>
      <c r="W770" s="15"/>
      <c r="X770" s="15"/>
      <c r="Y770" s="15"/>
      <c r="Z770" s="16"/>
      <c r="AA770" s="16"/>
      <c r="AB770" s="101" t="str">
        <f>IF($C770&lt;&gt;"",※編集不可※選択項目!$J$2,"")</f>
        <v/>
      </c>
      <c r="AC770" s="23"/>
      <c r="AD770" s="97"/>
      <c r="AE770" s="99"/>
      <c r="AF770" s="201" t="str">
        <f t="shared" si="280"/>
        <v>-</v>
      </c>
      <c r="AG770" s="219"/>
      <c r="AH770" s="220"/>
      <c r="AI770" s="121" t="str">
        <f t="shared" si="276"/>
        <v/>
      </c>
      <c r="AJ770" s="221"/>
      <c r="AK770" s="222"/>
      <c r="AL770" s="223"/>
      <c r="AM770" s="224">
        <f>IFERROR(INDEX(※編集不可※選択項目!$R$3:$R$51,MATCH(BQ770,※編集不可※選択項目!$T$3:$T$51,0)),0)</f>
        <v>0</v>
      </c>
      <c r="AN770" s="224" t="str">
        <f t="shared" si="283"/>
        <v/>
      </c>
      <c r="AO770" s="224" t="str">
        <f>IF(BR770=※編集不可※選択項目!$L$3,VLOOKUP('新規登録用（本体）'!U770,※編集不可※選択項目!$P$2:$R$13,3,TRUE),AP770)</f>
        <v/>
      </c>
      <c r="AP770" s="224" t="str">
        <f>IF(BR770=※編集不可※選択項目!$L$15,VLOOKUP('新規登録用（本体）'!U770,※編集不可※選択項目!$P$14:$R$25,3,TRUE),AQ770)</f>
        <v/>
      </c>
      <c r="AQ770" s="224" t="str">
        <f>IF(BR770=※編集不可※選択項目!$L$27,VLOOKUP('新規登録用（本体）'!U770,※編集不可※選択項目!$P$26:$R$41,3,TRUE),AR770)</f>
        <v/>
      </c>
      <c r="AR770" s="224" t="str">
        <f>IF(BR770=※編集不可※選択項目!$L$43,VLOOKUP('新規登録用（本体）'!U770,※編集不可※選択項目!$P$42:$R$46,3,TRUE),AS770)</f>
        <v/>
      </c>
      <c r="AS770" s="224" t="str">
        <f>IF(BR770=※編集不可※選択項目!$L$48,VLOOKUP('新規登録用（本体）'!U770,※編集不可※選択項目!$P$47:$R$51,3,TRUE),"")</f>
        <v/>
      </c>
      <c r="AT770" s="225">
        <f>IFERROR(VLOOKUP(Y770&amp;G770&amp;H770,※編集不可※選択項目!X:Y,2,FALSE),0)</f>
        <v>0</v>
      </c>
      <c r="AU770" s="224">
        <f t="shared" si="277"/>
        <v>0</v>
      </c>
      <c r="AV770" s="224">
        <f>IFERROR(INDEX(※編集不可※選択項目!$S$3:$S$51,MATCH(BQ770,※編集不可※選択項目!$T$3:$T$51,0)),0)</f>
        <v>0</v>
      </c>
      <c r="AW770" s="224" t="str">
        <f t="shared" si="284"/>
        <v/>
      </c>
      <c r="AX770" s="224" t="str">
        <f>IF(BR770=※編集不可※選択項目!$L$3,VLOOKUP('新規登録用（本体）'!U770,※編集不可※選択項目!$P$2:$S$13,4,TRUE),AY770)</f>
        <v/>
      </c>
      <c r="AY770" s="224" t="str">
        <f>IF(BR770=※編集不可※選択項目!$L$15,VLOOKUP('新規登録用（本体）'!U770,※編集不可※選択項目!$P$14:$S$25,4,TRUE),AZ770)</f>
        <v/>
      </c>
      <c r="AZ770" s="224" t="str">
        <f>IF(BR770=※編集不可※選択項目!$L$27,VLOOKUP('新規登録用（本体）'!U770,※編集不可※選択項目!$P$26:$S$41,4,TRUE),BA770)</f>
        <v/>
      </c>
      <c r="BA770" s="224" t="str">
        <f>IF(BR770=※編集不可※選択項目!$L$43,VLOOKUP('新規登録用（本体）'!U770,※編集不可※選択項目!$P$42:$S$46,4,TRUE),BB770)</f>
        <v/>
      </c>
      <c r="BB770" s="224" t="str">
        <f>IF(BR770=※編集不可※選択項目!$L$48,VLOOKUP('新規登録用（本体）'!U770,※編集不可※選択項目!$P$47:$S$51,4,TRUE),"")</f>
        <v/>
      </c>
      <c r="BC770" s="225">
        <f>IFERROR(VLOOKUP(Y770&amp;G770&amp;H770,※編集不可※選択項目!X:Y,2,FALSE),0)</f>
        <v>0</v>
      </c>
      <c r="BD770" s="225">
        <f t="shared" si="278"/>
        <v>0</v>
      </c>
      <c r="BE770" s="225"/>
      <c r="BF770" s="225"/>
      <c r="BG770" s="225"/>
      <c r="BH770" s="225" t="str">
        <f t="shared" si="285"/>
        <v/>
      </c>
      <c r="BI770" s="226">
        <f t="shared" si="286"/>
        <v>0</v>
      </c>
      <c r="BJ770" s="226">
        <f t="shared" si="287"/>
        <v>0</v>
      </c>
      <c r="BK770" s="262">
        <f t="shared" si="281"/>
        <v>0</v>
      </c>
      <c r="BL770" s="226">
        <f t="shared" si="270"/>
        <v>0</v>
      </c>
      <c r="BM770" s="226" t="str">
        <f t="shared" si="288"/>
        <v/>
      </c>
      <c r="BN770" s="227">
        <f t="shared" si="289"/>
        <v>0</v>
      </c>
      <c r="BO770" s="227">
        <f t="shared" si="271"/>
        <v>0</v>
      </c>
      <c r="BP770" s="208" t="str">
        <f t="shared" si="272"/>
        <v>＜従来枠＞0 ＜トップ性能枠＞0</v>
      </c>
      <c r="BQ770" s="208" t="str">
        <f>'新規登録用（本体）'!G770&amp;'新規登録用（本体）'!H770&amp;'新規登録用（本体）'!I770</f>
        <v/>
      </c>
      <c r="BR770" s="126" t="str">
        <f t="shared" si="290"/>
        <v/>
      </c>
      <c r="BS770" s="208" t="str">
        <f t="shared" si="291"/>
        <v/>
      </c>
      <c r="BT770" s="227">
        <f t="shared" si="279"/>
        <v>0</v>
      </c>
    </row>
    <row r="771" spans="1:72" s="208" customFormat="1" ht="25.35" customHeight="1" x14ac:dyDescent="0.2">
      <c r="A771" s="210">
        <f t="shared" si="273"/>
        <v>760</v>
      </c>
      <c r="B771" s="171" t="str">
        <f t="shared" si="269"/>
        <v/>
      </c>
      <c r="C771" s="44"/>
      <c r="D771" s="17" t="str">
        <f t="shared" si="274"/>
        <v/>
      </c>
      <c r="E771" s="17" t="str">
        <f t="shared" si="275"/>
        <v/>
      </c>
      <c r="F771" s="97"/>
      <c r="G771" s="16"/>
      <c r="H771" s="15"/>
      <c r="I771" s="17" t="str">
        <f>IF(OR(G771="",H771="",U771=""),"",IFERROR(VLOOKUP(G771&amp;H771&amp;U771,※編集不可※選択項目!$M$3:$R$51,5,FALSE),"該当なし"))</f>
        <v/>
      </c>
      <c r="J771" s="97"/>
      <c r="K771" s="15"/>
      <c r="L771" s="248"/>
      <c r="M771" s="15"/>
      <c r="N771" s="97"/>
      <c r="O771" s="97"/>
      <c r="P771" s="97"/>
      <c r="Q771" s="97"/>
      <c r="R771" s="97"/>
      <c r="S771" s="18" t="str">
        <f t="shared" si="282"/>
        <v/>
      </c>
      <c r="T771" s="15"/>
      <c r="U771" s="15"/>
      <c r="V771" s="15"/>
      <c r="W771" s="15"/>
      <c r="X771" s="15"/>
      <c r="Y771" s="15"/>
      <c r="Z771" s="16"/>
      <c r="AA771" s="16"/>
      <c r="AB771" s="101" t="str">
        <f>IF($C771&lt;&gt;"",※編集不可※選択項目!$J$2,"")</f>
        <v/>
      </c>
      <c r="AC771" s="23"/>
      <c r="AD771" s="97"/>
      <c r="AE771" s="99"/>
      <c r="AF771" s="201" t="str">
        <f t="shared" si="280"/>
        <v>-</v>
      </c>
      <c r="AG771" s="219"/>
      <c r="AH771" s="220"/>
      <c r="AI771" s="121" t="str">
        <f t="shared" si="276"/>
        <v/>
      </c>
      <c r="AJ771" s="221"/>
      <c r="AK771" s="222"/>
      <c r="AL771" s="223"/>
      <c r="AM771" s="224">
        <f>IFERROR(INDEX(※編集不可※選択項目!$R$3:$R$51,MATCH(BQ771,※編集不可※選択項目!$T$3:$T$51,0)),0)</f>
        <v>0</v>
      </c>
      <c r="AN771" s="224" t="str">
        <f t="shared" si="283"/>
        <v/>
      </c>
      <c r="AO771" s="224" t="str">
        <f>IF(BR771=※編集不可※選択項目!$L$3,VLOOKUP('新規登録用（本体）'!U771,※編集不可※選択項目!$P$2:$R$13,3,TRUE),AP771)</f>
        <v/>
      </c>
      <c r="AP771" s="224" t="str">
        <f>IF(BR771=※編集不可※選択項目!$L$15,VLOOKUP('新規登録用（本体）'!U771,※編集不可※選択項目!$P$14:$R$25,3,TRUE),AQ771)</f>
        <v/>
      </c>
      <c r="AQ771" s="224" t="str">
        <f>IF(BR771=※編集不可※選択項目!$L$27,VLOOKUP('新規登録用（本体）'!U771,※編集不可※選択項目!$P$26:$R$41,3,TRUE),AR771)</f>
        <v/>
      </c>
      <c r="AR771" s="224" t="str">
        <f>IF(BR771=※編集不可※選択項目!$L$43,VLOOKUP('新規登録用（本体）'!U771,※編集不可※選択項目!$P$42:$R$46,3,TRUE),AS771)</f>
        <v/>
      </c>
      <c r="AS771" s="224" t="str">
        <f>IF(BR771=※編集不可※選択項目!$L$48,VLOOKUP('新規登録用（本体）'!U771,※編集不可※選択項目!$P$47:$R$51,3,TRUE),"")</f>
        <v/>
      </c>
      <c r="AT771" s="225">
        <f>IFERROR(VLOOKUP(Y771&amp;G771&amp;H771,※編集不可※選択項目!X:Y,2,FALSE),0)</f>
        <v>0</v>
      </c>
      <c r="AU771" s="224">
        <f t="shared" si="277"/>
        <v>0</v>
      </c>
      <c r="AV771" s="224">
        <f>IFERROR(INDEX(※編集不可※選択項目!$S$3:$S$51,MATCH(BQ771,※編集不可※選択項目!$T$3:$T$51,0)),0)</f>
        <v>0</v>
      </c>
      <c r="AW771" s="224" t="str">
        <f t="shared" si="284"/>
        <v/>
      </c>
      <c r="AX771" s="224" t="str">
        <f>IF(BR771=※編集不可※選択項目!$L$3,VLOOKUP('新規登録用（本体）'!U771,※編集不可※選択項目!$P$2:$S$13,4,TRUE),AY771)</f>
        <v/>
      </c>
      <c r="AY771" s="224" t="str">
        <f>IF(BR771=※編集不可※選択項目!$L$15,VLOOKUP('新規登録用（本体）'!U771,※編集不可※選択項目!$P$14:$S$25,4,TRUE),AZ771)</f>
        <v/>
      </c>
      <c r="AZ771" s="224" t="str">
        <f>IF(BR771=※編集不可※選択項目!$L$27,VLOOKUP('新規登録用（本体）'!U771,※編集不可※選択項目!$P$26:$S$41,4,TRUE),BA771)</f>
        <v/>
      </c>
      <c r="BA771" s="224" t="str">
        <f>IF(BR771=※編集不可※選択項目!$L$43,VLOOKUP('新規登録用（本体）'!U771,※編集不可※選択項目!$P$42:$S$46,4,TRUE),BB771)</f>
        <v/>
      </c>
      <c r="BB771" s="224" t="str">
        <f>IF(BR771=※編集不可※選択項目!$L$48,VLOOKUP('新規登録用（本体）'!U771,※編集不可※選択項目!$P$47:$S$51,4,TRUE),"")</f>
        <v/>
      </c>
      <c r="BC771" s="225">
        <f>IFERROR(VLOOKUP(Y771&amp;G771&amp;H771,※編集不可※選択項目!X:Y,2,FALSE),0)</f>
        <v>0</v>
      </c>
      <c r="BD771" s="225">
        <f t="shared" si="278"/>
        <v>0</v>
      </c>
      <c r="BE771" s="225"/>
      <c r="BF771" s="225"/>
      <c r="BG771" s="225"/>
      <c r="BH771" s="225" t="str">
        <f t="shared" si="285"/>
        <v/>
      </c>
      <c r="BI771" s="226">
        <f t="shared" si="286"/>
        <v>0</v>
      </c>
      <c r="BJ771" s="226">
        <f t="shared" si="287"/>
        <v>0</v>
      </c>
      <c r="BK771" s="262">
        <f t="shared" si="281"/>
        <v>0</v>
      </c>
      <c r="BL771" s="226">
        <f t="shared" si="270"/>
        <v>0</v>
      </c>
      <c r="BM771" s="226" t="str">
        <f t="shared" si="288"/>
        <v/>
      </c>
      <c r="BN771" s="227">
        <f t="shared" si="289"/>
        <v>0</v>
      </c>
      <c r="BO771" s="227">
        <f t="shared" si="271"/>
        <v>0</v>
      </c>
      <c r="BP771" s="208" t="str">
        <f t="shared" si="272"/>
        <v>＜従来枠＞0 ＜トップ性能枠＞0</v>
      </c>
      <c r="BQ771" s="208" t="str">
        <f>'新規登録用（本体）'!G771&amp;'新規登録用（本体）'!H771&amp;'新規登録用（本体）'!I771</f>
        <v/>
      </c>
      <c r="BR771" s="126" t="str">
        <f t="shared" si="290"/>
        <v/>
      </c>
      <c r="BS771" s="208" t="str">
        <f t="shared" si="291"/>
        <v/>
      </c>
      <c r="BT771" s="227">
        <f t="shared" si="279"/>
        <v>0</v>
      </c>
    </row>
    <row r="772" spans="1:72" s="208" customFormat="1" ht="25.35" customHeight="1" x14ac:dyDescent="0.2">
      <c r="A772" s="210">
        <f t="shared" si="273"/>
        <v>761</v>
      </c>
      <c r="B772" s="171" t="str">
        <f t="shared" si="269"/>
        <v/>
      </c>
      <c r="C772" s="44"/>
      <c r="D772" s="17" t="str">
        <f t="shared" si="274"/>
        <v/>
      </c>
      <c r="E772" s="17" t="str">
        <f t="shared" si="275"/>
        <v/>
      </c>
      <c r="F772" s="97"/>
      <c r="G772" s="16"/>
      <c r="H772" s="15"/>
      <c r="I772" s="17" t="str">
        <f>IF(OR(G772="",H772="",U772=""),"",IFERROR(VLOOKUP(G772&amp;H772&amp;U772,※編集不可※選択項目!$M$3:$R$51,5,FALSE),"該当なし"))</f>
        <v/>
      </c>
      <c r="J772" s="97"/>
      <c r="K772" s="15"/>
      <c r="L772" s="248"/>
      <c r="M772" s="15"/>
      <c r="N772" s="97"/>
      <c r="O772" s="97"/>
      <c r="P772" s="97"/>
      <c r="Q772" s="97"/>
      <c r="R772" s="97"/>
      <c r="S772" s="18" t="str">
        <f t="shared" si="282"/>
        <v/>
      </c>
      <c r="T772" s="15"/>
      <c r="U772" s="15"/>
      <c r="V772" s="15"/>
      <c r="W772" s="15"/>
      <c r="X772" s="15"/>
      <c r="Y772" s="15"/>
      <c r="Z772" s="16"/>
      <c r="AA772" s="16"/>
      <c r="AB772" s="101" t="str">
        <f>IF($C772&lt;&gt;"",※編集不可※選択項目!$J$2,"")</f>
        <v/>
      </c>
      <c r="AC772" s="23"/>
      <c r="AD772" s="97"/>
      <c r="AE772" s="99"/>
      <c r="AF772" s="201" t="str">
        <f t="shared" si="280"/>
        <v>-</v>
      </c>
      <c r="AG772" s="219"/>
      <c r="AH772" s="220"/>
      <c r="AI772" s="121" t="str">
        <f t="shared" si="276"/>
        <v/>
      </c>
      <c r="AJ772" s="221"/>
      <c r="AK772" s="222"/>
      <c r="AL772" s="223"/>
      <c r="AM772" s="224">
        <f>IFERROR(INDEX(※編集不可※選択項目!$R$3:$R$51,MATCH(BQ772,※編集不可※選択項目!$T$3:$T$51,0)),0)</f>
        <v>0</v>
      </c>
      <c r="AN772" s="224" t="str">
        <f t="shared" si="283"/>
        <v/>
      </c>
      <c r="AO772" s="224" t="str">
        <f>IF(BR772=※編集不可※選択項目!$L$3,VLOOKUP('新規登録用（本体）'!U772,※編集不可※選択項目!$P$2:$R$13,3,TRUE),AP772)</f>
        <v/>
      </c>
      <c r="AP772" s="224" t="str">
        <f>IF(BR772=※編集不可※選択項目!$L$15,VLOOKUP('新規登録用（本体）'!U772,※編集不可※選択項目!$P$14:$R$25,3,TRUE),AQ772)</f>
        <v/>
      </c>
      <c r="AQ772" s="224" t="str">
        <f>IF(BR772=※編集不可※選択項目!$L$27,VLOOKUP('新規登録用（本体）'!U772,※編集不可※選択項目!$P$26:$R$41,3,TRUE),AR772)</f>
        <v/>
      </c>
      <c r="AR772" s="224" t="str">
        <f>IF(BR772=※編集不可※選択項目!$L$43,VLOOKUP('新規登録用（本体）'!U772,※編集不可※選択項目!$P$42:$R$46,3,TRUE),AS772)</f>
        <v/>
      </c>
      <c r="AS772" s="224" t="str">
        <f>IF(BR772=※編集不可※選択項目!$L$48,VLOOKUP('新規登録用（本体）'!U772,※編集不可※選択項目!$P$47:$R$51,3,TRUE),"")</f>
        <v/>
      </c>
      <c r="AT772" s="225">
        <f>IFERROR(VLOOKUP(Y772&amp;G772&amp;H772,※編集不可※選択項目!X:Y,2,FALSE),0)</f>
        <v>0</v>
      </c>
      <c r="AU772" s="224">
        <f t="shared" si="277"/>
        <v>0</v>
      </c>
      <c r="AV772" s="224">
        <f>IFERROR(INDEX(※編集不可※選択項目!$S$3:$S$51,MATCH(BQ772,※編集不可※選択項目!$T$3:$T$51,0)),0)</f>
        <v>0</v>
      </c>
      <c r="AW772" s="224" t="str">
        <f t="shared" si="284"/>
        <v/>
      </c>
      <c r="AX772" s="224" t="str">
        <f>IF(BR772=※編集不可※選択項目!$L$3,VLOOKUP('新規登録用（本体）'!U772,※編集不可※選択項目!$P$2:$S$13,4,TRUE),AY772)</f>
        <v/>
      </c>
      <c r="AY772" s="224" t="str">
        <f>IF(BR772=※編集不可※選択項目!$L$15,VLOOKUP('新規登録用（本体）'!U772,※編集不可※選択項目!$P$14:$S$25,4,TRUE),AZ772)</f>
        <v/>
      </c>
      <c r="AZ772" s="224" t="str">
        <f>IF(BR772=※編集不可※選択項目!$L$27,VLOOKUP('新規登録用（本体）'!U772,※編集不可※選択項目!$P$26:$S$41,4,TRUE),BA772)</f>
        <v/>
      </c>
      <c r="BA772" s="224" t="str">
        <f>IF(BR772=※編集不可※選択項目!$L$43,VLOOKUP('新規登録用（本体）'!U772,※編集不可※選択項目!$P$42:$S$46,4,TRUE),BB772)</f>
        <v/>
      </c>
      <c r="BB772" s="224" t="str">
        <f>IF(BR772=※編集不可※選択項目!$L$48,VLOOKUP('新規登録用（本体）'!U772,※編集不可※選択項目!$P$47:$S$51,4,TRUE),"")</f>
        <v/>
      </c>
      <c r="BC772" s="225">
        <f>IFERROR(VLOOKUP(Y772&amp;G772&amp;H772,※編集不可※選択項目!X:Y,2,FALSE),0)</f>
        <v>0</v>
      </c>
      <c r="BD772" s="225">
        <f t="shared" si="278"/>
        <v>0</v>
      </c>
      <c r="BE772" s="225"/>
      <c r="BF772" s="225"/>
      <c r="BG772" s="225"/>
      <c r="BH772" s="225" t="str">
        <f t="shared" si="285"/>
        <v/>
      </c>
      <c r="BI772" s="226">
        <f t="shared" si="286"/>
        <v>0</v>
      </c>
      <c r="BJ772" s="226">
        <f t="shared" si="287"/>
        <v>0</v>
      </c>
      <c r="BK772" s="262">
        <f t="shared" si="281"/>
        <v>0</v>
      </c>
      <c r="BL772" s="226">
        <f t="shared" si="270"/>
        <v>0</v>
      </c>
      <c r="BM772" s="226" t="str">
        <f t="shared" si="288"/>
        <v/>
      </c>
      <c r="BN772" s="227">
        <f t="shared" si="289"/>
        <v>0</v>
      </c>
      <c r="BO772" s="227">
        <f t="shared" si="271"/>
        <v>0</v>
      </c>
      <c r="BP772" s="208" t="str">
        <f t="shared" si="272"/>
        <v>＜従来枠＞0 ＜トップ性能枠＞0</v>
      </c>
      <c r="BQ772" s="208" t="str">
        <f>'新規登録用（本体）'!G772&amp;'新規登録用（本体）'!H772&amp;'新規登録用（本体）'!I772</f>
        <v/>
      </c>
      <c r="BR772" s="126" t="str">
        <f t="shared" si="290"/>
        <v/>
      </c>
      <c r="BS772" s="208" t="str">
        <f t="shared" si="291"/>
        <v/>
      </c>
      <c r="BT772" s="227">
        <f t="shared" si="279"/>
        <v>0</v>
      </c>
    </row>
    <row r="773" spans="1:72" s="208" customFormat="1" ht="25.35" customHeight="1" x14ac:dyDescent="0.2">
      <c r="A773" s="210">
        <f t="shared" si="273"/>
        <v>762</v>
      </c>
      <c r="B773" s="171" t="str">
        <f t="shared" si="269"/>
        <v/>
      </c>
      <c r="C773" s="44"/>
      <c r="D773" s="17" t="str">
        <f t="shared" si="274"/>
        <v/>
      </c>
      <c r="E773" s="17" t="str">
        <f t="shared" si="275"/>
        <v/>
      </c>
      <c r="F773" s="97"/>
      <c r="G773" s="16"/>
      <c r="H773" s="15"/>
      <c r="I773" s="17" t="str">
        <f>IF(OR(G773="",H773="",U773=""),"",IFERROR(VLOOKUP(G773&amp;H773&amp;U773,※編集不可※選択項目!$M$3:$R$51,5,FALSE),"該当なし"))</f>
        <v/>
      </c>
      <c r="J773" s="97"/>
      <c r="K773" s="15"/>
      <c r="L773" s="248"/>
      <c r="M773" s="15"/>
      <c r="N773" s="97"/>
      <c r="O773" s="97"/>
      <c r="P773" s="97"/>
      <c r="Q773" s="97"/>
      <c r="R773" s="97"/>
      <c r="S773" s="18" t="str">
        <f t="shared" si="282"/>
        <v/>
      </c>
      <c r="T773" s="15"/>
      <c r="U773" s="15"/>
      <c r="V773" s="15"/>
      <c r="W773" s="15"/>
      <c r="X773" s="15"/>
      <c r="Y773" s="15"/>
      <c r="Z773" s="16"/>
      <c r="AA773" s="16"/>
      <c r="AB773" s="101" t="str">
        <f>IF($C773&lt;&gt;"",※編集不可※選択項目!$J$2,"")</f>
        <v/>
      </c>
      <c r="AC773" s="23"/>
      <c r="AD773" s="97"/>
      <c r="AE773" s="99"/>
      <c r="AF773" s="201" t="str">
        <f t="shared" si="280"/>
        <v>-</v>
      </c>
      <c r="AG773" s="219"/>
      <c r="AH773" s="220"/>
      <c r="AI773" s="121" t="str">
        <f t="shared" si="276"/>
        <v/>
      </c>
      <c r="AJ773" s="221"/>
      <c r="AK773" s="222"/>
      <c r="AL773" s="223"/>
      <c r="AM773" s="224">
        <f>IFERROR(INDEX(※編集不可※選択項目!$R$3:$R$51,MATCH(BQ773,※編集不可※選択項目!$T$3:$T$51,0)),0)</f>
        <v>0</v>
      </c>
      <c r="AN773" s="224" t="str">
        <f t="shared" si="283"/>
        <v/>
      </c>
      <c r="AO773" s="224" t="str">
        <f>IF(BR773=※編集不可※選択項目!$L$3,VLOOKUP('新規登録用（本体）'!U773,※編集不可※選択項目!$P$2:$R$13,3,TRUE),AP773)</f>
        <v/>
      </c>
      <c r="AP773" s="224" t="str">
        <f>IF(BR773=※編集不可※選択項目!$L$15,VLOOKUP('新規登録用（本体）'!U773,※編集不可※選択項目!$P$14:$R$25,3,TRUE),AQ773)</f>
        <v/>
      </c>
      <c r="AQ773" s="224" t="str">
        <f>IF(BR773=※編集不可※選択項目!$L$27,VLOOKUP('新規登録用（本体）'!U773,※編集不可※選択項目!$P$26:$R$41,3,TRUE),AR773)</f>
        <v/>
      </c>
      <c r="AR773" s="224" t="str">
        <f>IF(BR773=※編集不可※選択項目!$L$43,VLOOKUP('新規登録用（本体）'!U773,※編集不可※選択項目!$P$42:$R$46,3,TRUE),AS773)</f>
        <v/>
      </c>
      <c r="AS773" s="224" t="str">
        <f>IF(BR773=※編集不可※選択項目!$L$48,VLOOKUP('新規登録用（本体）'!U773,※編集不可※選択項目!$P$47:$R$51,3,TRUE),"")</f>
        <v/>
      </c>
      <c r="AT773" s="225">
        <f>IFERROR(VLOOKUP(Y773&amp;G773&amp;H773,※編集不可※選択項目!X:Y,2,FALSE),0)</f>
        <v>0</v>
      </c>
      <c r="AU773" s="224">
        <f t="shared" si="277"/>
        <v>0</v>
      </c>
      <c r="AV773" s="224">
        <f>IFERROR(INDEX(※編集不可※選択項目!$S$3:$S$51,MATCH(BQ773,※編集不可※選択項目!$T$3:$T$51,0)),0)</f>
        <v>0</v>
      </c>
      <c r="AW773" s="224" t="str">
        <f t="shared" si="284"/>
        <v/>
      </c>
      <c r="AX773" s="224" t="str">
        <f>IF(BR773=※編集不可※選択項目!$L$3,VLOOKUP('新規登録用（本体）'!U773,※編集不可※選択項目!$P$2:$S$13,4,TRUE),AY773)</f>
        <v/>
      </c>
      <c r="AY773" s="224" t="str">
        <f>IF(BR773=※編集不可※選択項目!$L$15,VLOOKUP('新規登録用（本体）'!U773,※編集不可※選択項目!$P$14:$S$25,4,TRUE),AZ773)</f>
        <v/>
      </c>
      <c r="AZ773" s="224" t="str">
        <f>IF(BR773=※編集不可※選択項目!$L$27,VLOOKUP('新規登録用（本体）'!U773,※編集不可※選択項目!$P$26:$S$41,4,TRUE),BA773)</f>
        <v/>
      </c>
      <c r="BA773" s="224" t="str">
        <f>IF(BR773=※編集不可※選択項目!$L$43,VLOOKUP('新規登録用（本体）'!U773,※編集不可※選択項目!$P$42:$S$46,4,TRUE),BB773)</f>
        <v/>
      </c>
      <c r="BB773" s="224" t="str">
        <f>IF(BR773=※編集不可※選択項目!$L$48,VLOOKUP('新規登録用（本体）'!U773,※編集不可※選択項目!$P$47:$S$51,4,TRUE),"")</f>
        <v/>
      </c>
      <c r="BC773" s="225">
        <f>IFERROR(VLOOKUP(Y773&amp;G773&amp;H773,※編集不可※選択項目!X:Y,2,FALSE),0)</f>
        <v>0</v>
      </c>
      <c r="BD773" s="225">
        <f t="shared" si="278"/>
        <v>0</v>
      </c>
      <c r="BE773" s="225"/>
      <c r="BF773" s="225"/>
      <c r="BG773" s="225"/>
      <c r="BH773" s="225" t="str">
        <f t="shared" si="285"/>
        <v/>
      </c>
      <c r="BI773" s="226">
        <f t="shared" si="286"/>
        <v>0</v>
      </c>
      <c r="BJ773" s="226">
        <f t="shared" si="287"/>
        <v>0</v>
      </c>
      <c r="BK773" s="262">
        <f t="shared" si="281"/>
        <v>0</v>
      </c>
      <c r="BL773" s="226">
        <f t="shared" si="270"/>
        <v>0</v>
      </c>
      <c r="BM773" s="226" t="str">
        <f t="shared" si="288"/>
        <v/>
      </c>
      <c r="BN773" s="227">
        <f t="shared" si="289"/>
        <v>0</v>
      </c>
      <c r="BO773" s="227">
        <f t="shared" si="271"/>
        <v>0</v>
      </c>
      <c r="BP773" s="208" t="str">
        <f t="shared" si="272"/>
        <v>＜従来枠＞0 ＜トップ性能枠＞0</v>
      </c>
      <c r="BQ773" s="208" t="str">
        <f>'新規登録用（本体）'!G773&amp;'新規登録用（本体）'!H773&amp;'新規登録用（本体）'!I773</f>
        <v/>
      </c>
      <c r="BR773" s="126" t="str">
        <f t="shared" si="290"/>
        <v/>
      </c>
      <c r="BS773" s="208" t="str">
        <f t="shared" si="291"/>
        <v/>
      </c>
      <c r="BT773" s="227">
        <f t="shared" si="279"/>
        <v>0</v>
      </c>
    </row>
    <row r="774" spans="1:72" s="208" customFormat="1" ht="25.35" customHeight="1" x14ac:dyDescent="0.2">
      <c r="A774" s="210">
        <f t="shared" si="273"/>
        <v>763</v>
      </c>
      <c r="B774" s="171" t="str">
        <f t="shared" si="269"/>
        <v/>
      </c>
      <c r="C774" s="44"/>
      <c r="D774" s="17" t="str">
        <f t="shared" si="274"/>
        <v/>
      </c>
      <c r="E774" s="17" t="str">
        <f t="shared" si="275"/>
        <v/>
      </c>
      <c r="F774" s="97"/>
      <c r="G774" s="16"/>
      <c r="H774" s="15"/>
      <c r="I774" s="17" t="str">
        <f>IF(OR(G774="",H774="",U774=""),"",IFERROR(VLOOKUP(G774&amp;H774&amp;U774,※編集不可※選択項目!$M$3:$R$51,5,FALSE),"該当なし"))</f>
        <v/>
      </c>
      <c r="J774" s="97"/>
      <c r="K774" s="15"/>
      <c r="L774" s="248"/>
      <c r="M774" s="15"/>
      <c r="N774" s="97"/>
      <c r="O774" s="97"/>
      <c r="P774" s="97"/>
      <c r="Q774" s="97"/>
      <c r="R774" s="97"/>
      <c r="S774" s="18" t="str">
        <f t="shared" si="282"/>
        <v/>
      </c>
      <c r="T774" s="15"/>
      <c r="U774" s="15"/>
      <c r="V774" s="15"/>
      <c r="W774" s="15"/>
      <c r="X774" s="15"/>
      <c r="Y774" s="15"/>
      <c r="Z774" s="16"/>
      <c r="AA774" s="16"/>
      <c r="AB774" s="101" t="str">
        <f>IF($C774&lt;&gt;"",※編集不可※選択項目!$J$2,"")</f>
        <v/>
      </c>
      <c r="AC774" s="23"/>
      <c r="AD774" s="97"/>
      <c r="AE774" s="99"/>
      <c r="AF774" s="201" t="str">
        <f t="shared" si="280"/>
        <v>-</v>
      </c>
      <c r="AG774" s="219"/>
      <c r="AH774" s="220"/>
      <c r="AI774" s="121" t="str">
        <f t="shared" si="276"/>
        <v/>
      </c>
      <c r="AJ774" s="221"/>
      <c r="AK774" s="222"/>
      <c r="AL774" s="223"/>
      <c r="AM774" s="224">
        <f>IFERROR(INDEX(※編集不可※選択項目!$R$3:$R$51,MATCH(BQ774,※編集不可※選択項目!$T$3:$T$51,0)),0)</f>
        <v>0</v>
      </c>
      <c r="AN774" s="224" t="str">
        <f t="shared" si="283"/>
        <v/>
      </c>
      <c r="AO774" s="224" t="str">
        <f>IF(BR774=※編集不可※選択項目!$L$3,VLOOKUP('新規登録用（本体）'!U774,※編集不可※選択項目!$P$2:$R$13,3,TRUE),AP774)</f>
        <v/>
      </c>
      <c r="AP774" s="224" t="str">
        <f>IF(BR774=※編集不可※選択項目!$L$15,VLOOKUP('新規登録用（本体）'!U774,※編集不可※選択項目!$P$14:$R$25,3,TRUE),AQ774)</f>
        <v/>
      </c>
      <c r="AQ774" s="224" t="str">
        <f>IF(BR774=※編集不可※選択項目!$L$27,VLOOKUP('新規登録用（本体）'!U774,※編集不可※選択項目!$P$26:$R$41,3,TRUE),AR774)</f>
        <v/>
      </c>
      <c r="AR774" s="224" t="str">
        <f>IF(BR774=※編集不可※選択項目!$L$43,VLOOKUP('新規登録用（本体）'!U774,※編集不可※選択項目!$P$42:$R$46,3,TRUE),AS774)</f>
        <v/>
      </c>
      <c r="AS774" s="224" t="str">
        <f>IF(BR774=※編集不可※選択項目!$L$48,VLOOKUP('新規登録用（本体）'!U774,※編集不可※選択項目!$P$47:$R$51,3,TRUE),"")</f>
        <v/>
      </c>
      <c r="AT774" s="225">
        <f>IFERROR(VLOOKUP(Y774&amp;G774&amp;H774,※編集不可※選択項目!X:Y,2,FALSE),0)</f>
        <v>0</v>
      </c>
      <c r="AU774" s="224">
        <f t="shared" si="277"/>
        <v>0</v>
      </c>
      <c r="AV774" s="224">
        <f>IFERROR(INDEX(※編集不可※選択項目!$S$3:$S$51,MATCH(BQ774,※編集不可※選択項目!$T$3:$T$51,0)),0)</f>
        <v>0</v>
      </c>
      <c r="AW774" s="224" t="str">
        <f t="shared" si="284"/>
        <v/>
      </c>
      <c r="AX774" s="224" t="str">
        <f>IF(BR774=※編集不可※選択項目!$L$3,VLOOKUP('新規登録用（本体）'!U774,※編集不可※選択項目!$P$2:$S$13,4,TRUE),AY774)</f>
        <v/>
      </c>
      <c r="AY774" s="224" t="str">
        <f>IF(BR774=※編集不可※選択項目!$L$15,VLOOKUP('新規登録用（本体）'!U774,※編集不可※選択項目!$P$14:$S$25,4,TRUE),AZ774)</f>
        <v/>
      </c>
      <c r="AZ774" s="224" t="str">
        <f>IF(BR774=※編集不可※選択項目!$L$27,VLOOKUP('新規登録用（本体）'!U774,※編集不可※選択項目!$P$26:$S$41,4,TRUE),BA774)</f>
        <v/>
      </c>
      <c r="BA774" s="224" t="str">
        <f>IF(BR774=※編集不可※選択項目!$L$43,VLOOKUP('新規登録用（本体）'!U774,※編集不可※選択項目!$P$42:$S$46,4,TRUE),BB774)</f>
        <v/>
      </c>
      <c r="BB774" s="224" t="str">
        <f>IF(BR774=※編集不可※選択項目!$L$48,VLOOKUP('新規登録用（本体）'!U774,※編集不可※選択項目!$P$47:$S$51,4,TRUE),"")</f>
        <v/>
      </c>
      <c r="BC774" s="225">
        <f>IFERROR(VLOOKUP(Y774&amp;G774&amp;H774,※編集不可※選択項目!X:Y,2,FALSE),0)</f>
        <v>0</v>
      </c>
      <c r="BD774" s="225">
        <f t="shared" si="278"/>
        <v>0</v>
      </c>
      <c r="BE774" s="225"/>
      <c r="BF774" s="225"/>
      <c r="BG774" s="225"/>
      <c r="BH774" s="225" t="str">
        <f t="shared" si="285"/>
        <v/>
      </c>
      <c r="BI774" s="226">
        <f t="shared" si="286"/>
        <v>0</v>
      </c>
      <c r="BJ774" s="226">
        <f t="shared" si="287"/>
        <v>0</v>
      </c>
      <c r="BK774" s="262">
        <f t="shared" si="281"/>
        <v>0</v>
      </c>
      <c r="BL774" s="226">
        <f t="shared" si="270"/>
        <v>0</v>
      </c>
      <c r="BM774" s="226" t="str">
        <f t="shared" si="288"/>
        <v/>
      </c>
      <c r="BN774" s="227">
        <f t="shared" si="289"/>
        <v>0</v>
      </c>
      <c r="BO774" s="227">
        <f t="shared" si="271"/>
        <v>0</v>
      </c>
      <c r="BP774" s="208" t="str">
        <f t="shared" si="272"/>
        <v>＜従来枠＞0 ＜トップ性能枠＞0</v>
      </c>
      <c r="BQ774" s="208" t="str">
        <f>'新規登録用（本体）'!G774&amp;'新規登録用（本体）'!H774&amp;'新規登録用（本体）'!I774</f>
        <v/>
      </c>
      <c r="BR774" s="126" t="str">
        <f t="shared" si="290"/>
        <v/>
      </c>
      <c r="BS774" s="208" t="str">
        <f t="shared" si="291"/>
        <v/>
      </c>
      <c r="BT774" s="227">
        <f t="shared" si="279"/>
        <v>0</v>
      </c>
    </row>
    <row r="775" spans="1:72" s="208" customFormat="1" ht="25.35" customHeight="1" x14ac:dyDescent="0.2">
      <c r="A775" s="210">
        <f t="shared" si="273"/>
        <v>764</v>
      </c>
      <c r="B775" s="171" t="str">
        <f t="shared" si="269"/>
        <v/>
      </c>
      <c r="C775" s="44"/>
      <c r="D775" s="17" t="str">
        <f t="shared" si="274"/>
        <v/>
      </c>
      <c r="E775" s="17" t="str">
        <f t="shared" si="275"/>
        <v/>
      </c>
      <c r="F775" s="97"/>
      <c r="G775" s="16"/>
      <c r="H775" s="15"/>
      <c r="I775" s="17" t="str">
        <f>IF(OR(G775="",H775="",U775=""),"",IFERROR(VLOOKUP(G775&amp;H775&amp;U775,※編集不可※選択項目!$M$3:$R$51,5,FALSE),"該当なし"))</f>
        <v/>
      </c>
      <c r="J775" s="97"/>
      <c r="K775" s="15"/>
      <c r="L775" s="248"/>
      <c r="M775" s="15"/>
      <c r="N775" s="97"/>
      <c r="O775" s="97"/>
      <c r="P775" s="97"/>
      <c r="Q775" s="97"/>
      <c r="R775" s="97"/>
      <c r="S775" s="18" t="str">
        <f t="shared" si="282"/>
        <v/>
      </c>
      <c r="T775" s="15"/>
      <c r="U775" s="15"/>
      <c r="V775" s="15"/>
      <c r="W775" s="15"/>
      <c r="X775" s="15"/>
      <c r="Y775" s="15"/>
      <c r="Z775" s="16"/>
      <c r="AA775" s="16"/>
      <c r="AB775" s="101" t="str">
        <f>IF($C775&lt;&gt;"",※編集不可※選択項目!$J$2,"")</f>
        <v/>
      </c>
      <c r="AC775" s="23"/>
      <c r="AD775" s="97"/>
      <c r="AE775" s="99"/>
      <c r="AF775" s="201" t="str">
        <f t="shared" si="280"/>
        <v>-</v>
      </c>
      <c r="AG775" s="219"/>
      <c r="AH775" s="220"/>
      <c r="AI775" s="121" t="str">
        <f t="shared" si="276"/>
        <v/>
      </c>
      <c r="AJ775" s="221"/>
      <c r="AK775" s="222"/>
      <c r="AL775" s="223"/>
      <c r="AM775" s="224">
        <f>IFERROR(INDEX(※編集不可※選択項目!$R$3:$R$51,MATCH(BQ775,※編集不可※選択項目!$T$3:$T$51,0)),0)</f>
        <v>0</v>
      </c>
      <c r="AN775" s="224" t="str">
        <f t="shared" si="283"/>
        <v/>
      </c>
      <c r="AO775" s="224" t="str">
        <f>IF(BR775=※編集不可※選択項目!$L$3,VLOOKUP('新規登録用（本体）'!U775,※編集不可※選択項目!$P$2:$R$13,3,TRUE),AP775)</f>
        <v/>
      </c>
      <c r="AP775" s="224" t="str">
        <f>IF(BR775=※編集不可※選択項目!$L$15,VLOOKUP('新規登録用（本体）'!U775,※編集不可※選択項目!$P$14:$R$25,3,TRUE),AQ775)</f>
        <v/>
      </c>
      <c r="AQ775" s="224" t="str">
        <f>IF(BR775=※編集不可※選択項目!$L$27,VLOOKUP('新規登録用（本体）'!U775,※編集不可※選択項目!$P$26:$R$41,3,TRUE),AR775)</f>
        <v/>
      </c>
      <c r="AR775" s="224" t="str">
        <f>IF(BR775=※編集不可※選択項目!$L$43,VLOOKUP('新規登録用（本体）'!U775,※編集不可※選択項目!$P$42:$R$46,3,TRUE),AS775)</f>
        <v/>
      </c>
      <c r="AS775" s="224" t="str">
        <f>IF(BR775=※編集不可※選択項目!$L$48,VLOOKUP('新規登録用（本体）'!U775,※編集不可※選択項目!$P$47:$R$51,3,TRUE),"")</f>
        <v/>
      </c>
      <c r="AT775" s="225">
        <f>IFERROR(VLOOKUP(Y775&amp;G775&amp;H775,※編集不可※選択項目!X:Y,2,FALSE),0)</f>
        <v>0</v>
      </c>
      <c r="AU775" s="224">
        <f t="shared" si="277"/>
        <v>0</v>
      </c>
      <c r="AV775" s="224">
        <f>IFERROR(INDEX(※編集不可※選択項目!$S$3:$S$51,MATCH(BQ775,※編集不可※選択項目!$T$3:$T$51,0)),0)</f>
        <v>0</v>
      </c>
      <c r="AW775" s="224" t="str">
        <f t="shared" si="284"/>
        <v/>
      </c>
      <c r="AX775" s="224" t="str">
        <f>IF(BR775=※編集不可※選択項目!$L$3,VLOOKUP('新規登録用（本体）'!U775,※編集不可※選択項目!$P$2:$S$13,4,TRUE),AY775)</f>
        <v/>
      </c>
      <c r="AY775" s="224" t="str">
        <f>IF(BR775=※編集不可※選択項目!$L$15,VLOOKUP('新規登録用（本体）'!U775,※編集不可※選択項目!$P$14:$S$25,4,TRUE),AZ775)</f>
        <v/>
      </c>
      <c r="AZ775" s="224" t="str">
        <f>IF(BR775=※編集不可※選択項目!$L$27,VLOOKUP('新規登録用（本体）'!U775,※編集不可※選択項目!$P$26:$S$41,4,TRUE),BA775)</f>
        <v/>
      </c>
      <c r="BA775" s="224" t="str">
        <f>IF(BR775=※編集不可※選択項目!$L$43,VLOOKUP('新規登録用（本体）'!U775,※編集不可※選択項目!$P$42:$S$46,4,TRUE),BB775)</f>
        <v/>
      </c>
      <c r="BB775" s="224" t="str">
        <f>IF(BR775=※編集不可※選択項目!$L$48,VLOOKUP('新規登録用（本体）'!U775,※編集不可※選択項目!$P$47:$S$51,4,TRUE),"")</f>
        <v/>
      </c>
      <c r="BC775" s="225">
        <f>IFERROR(VLOOKUP(Y775&amp;G775&amp;H775,※編集不可※選択項目!X:Y,2,FALSE),0)</f>
        <v>0</v>
      </c>
      <c r="BD775" s="225">
        <f t="shared" si="278"/>
        <v>0</v>
      </c>
      <c r="BE775" s="225"/>
      <c r="BF775" s="225"/>
      <c r="BG775" s="225"/>
      <c r="BH775" s="225" t="str">
        <f t="shared" si="285"/>
        <v/>
      </c>
      <c r="BI775" s="226">
        <f t="shared" si="286"/>
        <v>0</v>
      </c>
      <c r="BJ775" s="226">
        <f t="shared" si="287"/>
        <v>0</v>
      </c>
      <c r="BK775" s="262">
        <f t="shared" si="281"/>
        <v>0</v>
      </c>
      <c r="BL775" s="226">
        <f t="shared" si="270"/>
        <v>0</v>
      </c>
      <c r="BM775" s="226" t="str">
        <f t="shared" si="288"/>
        <v/>
      </c>
      <c r="BN775" s="227">
        <f t="shared" si="289"/>
        <v>0</v>
      </c>
      <c r="BO775" s="227">
        <f t="shared" si="271"/>
        <v>0</v>
      </c>
      <c r="BP775" s="208" t="str">
        <f t="shared" si="272"/>
        <v>＜従来枠＞0 ＜トップ性能枠＞0</v>
      </c>
      <c r="BQ775" s="208" t="str">
        <f>'新規登録用（本体）'!G775&amp;'新規登録用（本体）'!H775&amp;'新規登録用（本体）'!I775</f>
        <v/>
      </c>
      <c r="BR775" s="126" t="str">
        <f t="shared" si="290"/>
        <v/>
      </c>
      <c r="BS775" s="208" t="str">
        <f t="shared" si="291"/>
        <v/>
      </c>
      <c r="BT775" s="227">
        <f t="shared" si="279"/>
        <v>0</v>
      </c>
    </row>
    <row r="776" spans="1:72" s="208" customFormat="1" ht="25.35" customHeight="1" x14ac:dyDescent="0.2">
      <c r="A776" s="210">
        <f t="shared" si="273"/>
        <v>765</v>
      </c>
      <c r="B776" s="171" t="str">
        <f t="shared" si="269"/>
        <v/>
      </c>
      <c r="C776" s="44"/>
      <c r="D776" s="17" t="str">
        <f t="shared" si="274"/>
        <v/>
      </c>
      <c r="E776" s="17" t="str">
        <f t="shared" si="275"/>
        <v/>
      </c>
      <c r="F776" s="97"/>
      <c r="G776" s="16"/>
      <c r="H776" s="15"/>
      <c r="I776" s="17" t="str">
        <f>IF(OR(G776="",H776="",U776=""),"",IFERROR(VLOOKUP(G776&amp;H776&amp;U776,※編集不可※選択項目!$M$3:$R$51,5,FALSE),"該当なし"))</f>
        <v/>
      </c>
      <c r="J776" s="97"/>
      <c r="K776" s="15"/>
      <c r="L776" s="248"/>
      <c r="M776" s="15"/>
      <c r="N776" s="97"/>
      <c r="O776" s="97"/>
      <c r="P776" s="97"/>
      <c r="Q776" s="97"/>
      <c r="R776" s="97"/>
      <c r="S776" s="18" t="str">
        <f t="shared" si="282"/>
        <v/>
      </c>
      <c r="T776" s="15"/>
      <c r="U776" s="15"/>
      <c r="V776" s="15"/>
      <c r="W776" s="15"/>
      <c r="X776" s="15"/>
      <c r="Y776" s="15"/>
      <c r="Z776" s="16"/>
      <c r="AA776" s="16"/>
      <c r="AB776" s="101" t="str">
        <f>IF($C776&lt;&gt;"",※編集不可※選択項目!$J$2,"")</f>
        <v/>
      </c>
      <c r="AC776" s="23"/>
      <c r="AD776" s="97"/>
      <c r="AE776" s="99"/>
      <c r="AF776" s="201" t="str">
        <f t="shared" si="280"/>
        <v>-</v>
      </c>
      <c r="AG776" s="219"/>
      <c r="AH776" s="220"/>
      <c r="AI776" s="121" t="str">
        <f t="shared" si="276"/>
        <v/>
      </c>
      <c r="AJ776" s="221"/>
      <c r="AK776" s="222"/>
      <c r="AL776" s="223"/>
      <c r="AM776" s="224">
        <f>IFERROR(INDEX(※編集不可※選択項目!$R$3:$R$51,MATCH(BQ776,※編集不可※選択項目!$T$3:$T$51,0)),0)</f>
        <v>0</v>
      </c>
      <c r="AN776" s="224" t="str">
        <f t="shared" si="283"/>
        <v/>
      </c>
      <c r="AO776" s="224" t="str">
        <f>IF(BR776=※編集不可※選択項目!$L$3,VLOOKUP('新規登録用（本体）'!U776,※編集不可※選択項目!$P$2:$R$13,3,TRUE),AP776)</f>
        <v/>
      </c>
      <c r="AP776" s="224" t="str">
        <f>IF(BR776=※編集不可※選択項目!$L$15,VLOOKUP('新規登録用（本体）'!U776,※編集不可※選択項目!$P$14:$R$25,3,TRUE),AQ776)</f>
        <v/>
      </c>
      <c r="AQ776" s="224" t="str">
        <f>IF(BR776=※編集不可※選択項目!$L$27,VLOOKUP('新規登録用（本体）'!U776,※編集不可※選択項目!$P$26:$R$41,3,TRUE),AR776)</f>
        <v/>
      </c>
      <c r="AR776" s="224" t="str">
        <f>IF(BR776=※編集不可※選択項目!$L$43,VLOOKUP('新規登録用（本体）'!U776,※編集不可※選択項目!$P$42:$R$46,3,TRUE),AS776)</f>
        <v/>
      </c>
      <c r="AS776" s="224" t="str">
        <f>IF(BR776=※編集不可※選択項目!$L$48,VLOOKUP('新規登録用（本体）'!U776,※編集不可※選択項目!$P$47:$R$51,3,TRUE),"")</f>
        <v/>
      </c>
      <c r="AT776" s="225">
        <f>IFERROR(VLOOKUP(Y776&amp;G776&amp;H776,※編集不可※選択項目!X:Y,2,FALSE),0)</f>
        <v>0</v>
      </c>
      <c r="AU776" s="224">
        <f t="shared" si="277"/>
        <v>0</v>
      </c>
      <c r="AV776" s="224">
        <f>IFERROR(INDEX(※編集不可※選択項目!$S$3:$S$51,MATCH(BQ776,※編集不可※選択項目!$T$3:$T$51,0)),0)</f>
        <v>0</v>
      </c>
      <c r="AW776" s="224" t="str">
        <f t="shared" si="284"/>
        <v/>
      </c>
      <c r="AX776" s="224" t="str">
        <f>IF(BR776=※編集不可※選択項目!$L$3,VLOOKUP('新規登録用（本体）'!U776,※編集不可※選択項目!$P$2:$S$13,4,TRUE),AY776)</f>
        <v/>
      </c>
      <c r="AY776" s="224" t="str">
        <f>IF(BR776=※編集不可※選択項目!$L$15,VLOOKUP('新規登録用（本体）'!U776,※編集不可※選択項目!$P$14:$S$25,4,TRUE),AZ776)</f>
        <v/>
      </c>
      <c r="AZ776" s="224" t="str">
        <f>IF(BR776=※編集不可※選択項目!$L$27,VLOOKUP('新規登録用（本体）'!U776,※編集不可※選択項目!$P$26:$S$41,4,TRUE),BA776)</f>
        <v/>
      </c>
      <c r="BA776" s="224" t="str">
        <f>IF(BR776=※編集不可※選択項目!$L$43,VLOOKUP('新規登録用（本体）'!U776,※編集不可※選択項目!$P$42:$S$46,4,TRUE),BB776)</f>
        <v/>
      </c>
      <c r="BB776" s="224" t="str">
        <f>IF(BR776=※編集不可※選択項目!$L$48,VLOOKUP('新規登録用（本体）'!U776,※編集不可※選択項目!$P$47:$S$51,4,TRUE),"")</f>
        <v/>
      </c>
      <c r="BC776" s="225">
        <f>IFERROR(VLOOKUP(Y776&amp;G776&amp;H776,※編集不可※選択項目!X:Y,2,FALSE),0)</f>
        <v>0</v>
      </c>
      <c r="BD776" s="225">
        <f t="shared" si="278"/>
        <v>0</v>
      </c>
      <c r="BE776" s="225"/>
      <c r="BF776" s="225"/>
      <c r="BG776" s="225"/>
      <c r="BH776" s="225" t="str">
        <f t="shared" si="285"/>
        <v/>
      </c>
      <c r="BI776" s="226">
        <f t="shared" si="286"/>
        <v>0</v>
      </c>
      <c r="BJ776" s="226">
        <f t="shared" si="287"/>
        <v>0</v>
      </c>
      <c r="BK776" s="262">
        <f t="shared" si="281"/>
        <v>0</v>
      </c>
      <c r="BL776" s="226">
        <f t="shared" si="270"/>
        <v>0</v>
      </c>
      <c r="BM776" s="226" t="str">
        <f t="shared" si="288"/>
        <v/>
      </c>
      <c r="BN776" s="227">
        <f t="shared" si="289"/>
        <v>0</v>
      </c>
      <c r="BO776" s="227">
        <f t="shared" si="271"/>
        <v>0</v>
      </c>
      <c r="BP776" s="208" t="str">
        <f t="shared" si="272"/>
        <v>＜従来枠＞0 ＜トップ性能枠＞0</v>
      </c>
      <c r="BQ776" s="208" t="str">
        <f>'新規登録用（本体）'!G776&amp;'新規登録用（本体）'!H776&amp;'新規登録用（本体）'!I776</f>
        <v/>
      </c>
      <c r="BR776" s="126" t="str">
        <f t="shared" si="290"/>
        <v/>
      </c>
      <c r="BS776" s="208" t="str">
        <f t="shared" si="291"/>
        <v/>
      </c>
      <c r="BT776" s="227">
        <f t="shared" si="279"/>
        <v>0</v>
      </c>
    </row>
    <row r="777" spans="1:72" s="208" customFormat="1" ht="25.35" customHeight="1" x14ac:dyDescent="0.2">
      <c r="A777" s="210">
        <f t="shared" si="273"/>
        <v>766</v>
      </c>
      <c r="B777" s="171" t="str">
        <f t="shared" si="269"/>
        <v/>
      </c>
      <c r="C777" s="44"/>
      <c r="D777" s="17" t="str">
        <f t="shared" si="274"/>
        <v/>
      </c>
      <c r="E777" s="17" t="str">
        <f t="shared" si="275"/>
        <v/>
      </c>
      <c r="F777" s="97"/>
      <c r="G777" s="16"/>
      <c r="H777" s="15"/>
      <c r="I777" s="17" t="str">
        <f>IF(OR(G777="",H777="",U777=""),"",IFERROR(VLOOKUP(G777&amp;H777&amp;U777,※編集不可※選択項目!$M$3:$R$51,5,FALSE),"該当なし"))</f>
        <v/>
      </c>
      <c r="J777" s="97"/>
      <c r="K777" s="15"/>
      <c r="L777" s="248"/>
      <c r="M777" s="15"/>
      <c r="N777" s="97"/>
      <c r="O777" s="97"/>
      <c r="P777" s="97"/>
      <c r="Q777" s="97"/>
      <c r="R777" s="97"/>
      <c r="S777" s="18" t="str">
        <f t="shared" si="282"/>
        <v/>
      </c>
      <c r="T777" s="15"/>
      <c r="U777" s="15"/>
      <c r="V777" s="15"/>
      <c r="W777" s="15"/>
      <c r="X777" s="15"/>
      <c r="Y777" s="15"/>
      <c r="Z777" s="16"/>
      <c r="AA777" s="16"/>
      <c r="AB777" s="101" t="str">
        <f>IF($C777&lt;&gt;"",※編集不可※選択項目!$J$2,"")</f>
        <v/>
      </c>
      <c r="AC777" s="23"/>
      <c r="AD777" s="97"/>
      <c r="AE777" s="99"/>
      <c r="AF777" s="201" t="str">
        <f t="shared" si="280"/>
        <v>-</v>
      </c>
      <c r="AG777" s="219"/>
      <c r="AH777" s="220"/>
      <c r="AI777" s="121" t="str">
        <f t="shared" si="276"/>
        <v/>
      </c>
      <c r="AJ777" s="221"/>
      <c r="AK777" s="222"/>
      <c r="AL777" s="223"/>
      <c r="AM777" s="224">
        <f>IFERROR(INDEX(※編集不可※選択項目!$R$3:$R$51,MATCH(BQ777,※編集不可※選択項目!$T$3:$T$51,0)),0)</f>
        <v>0</v>
      </c>
      <c r="AN777" s="224" t="str">
        <f t="shared" si="283"/>
        <v/>
      </c>
      <c r="AO777" s="224" t="str">
        <f>IF(BR777=※編集不可※選択項目!$L$3,VLOOKUP('新規登録用（本体）'!U777,※編集不可※選択項目!$P$2:$R$13,3,TRUE),AP777)</f>
        <v/>
      </c>
      <c r="AP777" s="224" t="str">
        <f>IF(BR777=※編集不可※選択項目!$L$15,VLOOKUP('新規登録用（本体）'!U777,※編集不可※選択項目!$P$14:$R$25,3,TRUE),AQ777)</f>
        <v/>
      </c>
      <c r="AQ777" s="224" t="str">
        <f>IF(BR777=※編集不可※選択項目!$L$27,VLOOKUP('新規登録用（本体）'!U777,※編集不可※選択項目!$P$26:$R$41,3,TRUE),AR777)</f>
        <v/>
      </c>
      <c r="AR777" s="224" t="str">
        <f>IF(BR777=※編集不可※選択項目!$L$43,VLOOKUP('新規登録用（本体）'!U777,※編集不可※選択項目!$P$42:$R$46,3,TRUE),AS777)</f>
        <v/>
      </c>
      <c r="AS777" s="224" t="str">
        <f>IF(BR777=※編集不可※選択項目!$L$48,VLOOKUP('新規登録用（本体）'!U777,※編集不可※選択項目!$P$47:$R$51,3,TRUE),"")</f>
        <v/>
      </c>
      <c r="AT777" s="225">
        <f>IFERROR(VLOOKUP(Y777&amp;G777&amp;H777,※編集不可※選択項目!X:Y,2,FALSE),0)</f>
        <v>0</v>
      </c>
      <c r="AU777" s="224">
        <f t="shared" si="277"/>
        <v>0</v>
      </c>
      <c r="AV777" s="224">
        <f>IFERROR(INDEX(※編集不可※選択項目!$S$3:$S$51,MATCH(BQ777,※編集不可※選択項目!$T$3:$T$51,0)),0)</f>
        <v>0</v>
      </c>
      <c r="AW777" s="224" t="str">
        <f t="shared" si="284"/>
        <v/>
      </c>
      <c r="AX777" s="224" t="str">
        <f>IF(BR777=※編集不可※選択項目!$L$3,VLOOKUP('新規登録用（本体）'!U777,※編集不可※選択項目!$P$2:$S$13,4,TRUE),AY777)</f>
        <v/>
      </c>
      <c r="AY777" s="224" t="str">
        <f>IF(BR777=※編集不可※選択項目!$L$15,VLOOKUP('新規登録用（本体）'!U777,※編集不可※選択項目!$P$14:$S$25,4,TRUE),AZ777)</f>
        <v/>
      </c>
      <c r="AZ777" s="224" t="str">
        <f>IF(BR777=※編集不可※選択項目!$L$27,VLOOKUP('新規登録用（本体）'!U777,※編集不可※選択項目!$P$26:$S$41,4,TRUE),BA777)</f>
        <v/>
      </c>
      <c r="BA777" s="224" t="str">
        <f>IF(BR777=※編集不可※選択項目!$L$43,VLOOKUP('新規登録用（本体）'!U777,※編集不可※選択項目!$P$42:$S$46,4,TRUE),BB777)</f>
        <v/>
      </c>
      <c r="BB777" s="224" t="str">
        <f>IF(BR777=※編集不可※選択項目!$L$48,VLOOKUP('新規登録用（本体）'!U777,※編集不可※選択項目!$P$47:$S$51,4,TRUE),"")</f>
        <v/>
      </c>
      <c r="BC777" s="225">
        <f>IFERROR(VLOOKUP(Y777&amp;G777&amp;H777,※編集不可※選択項目!X:Y,2,FALSE),0)</f>
        <v>0</v>
      </c>
      <c r="BD777" s="225">
        <f t="shared" si="278"/>
        <v>0</v>
      </c>
      <c r="BE777" s="225"/>
      <c r="BF777" s="225"/>
      <c r="BG777" s="225"/>
      <c r="BH777" s="225" t="str">
        <f t="shared" si="285"/>
        <v/>
      </c>
      <c r="BI777" s="226">
        <f t="shared" si="286"/>
        <v>0</v>
      </c>
      <c r="BJ777" s="226">
        <f t="shared" si="287"/>
        <v>0</v>
      </c>
      <c r="BK777" s="262">
        <f t="shared" si="281"/>
        <v>0</v>
      </c>
      <c r="BL777" s="226">
        <f t="shared" si="270"/>
        <v>0</v>
      </c>
      <c r="BM777" s="226" t="str">
        <f t="shared" si="288"/>
        <v/>
      </c>
      <c r="BN777" s="227">
        <f t="shared" si="289"/>
        <v>0</v>
      </c>
      <c r="BO777" s="227">
        <f t="shared" si="271"/>
        <v>0</v>
      </c>
      <c r="BP777" s="208" t="str">
        <f t="shared" si="272"/>
        <v>＜従来枠＞0 ＜トップ性能枠＞0</v>
      </c>
      <c r="BQ777" s="208" t="str">
        <f>'新規登録用（本体）'!G777&amp;'新規登録用（本体）'!H777&amp;'新規登録用（本体）'!I777</f>
        <v/>
      </c>
      <c r="BR777" s="126" t="str">
        <f t="shared" si="290"/>
        <v/>
      </c>
      <c r="BS777" s="208" t="str">
        <f t="shared" si="291"/>
        <v/>
      </c>
      <c r="BT777" s="227">
        <f t="shared" si="279"/>
        <v>0</v>
      </c>
    </row>
    <row r="778" spans="1:72" s="208" customFormat="1" ht="25.35" customHeight="1" x14ac:dyDescent="0.2">
      <c r="A778" s="210">
        <f t="shared" si="273"/>
        <v>767</v>
      </c>
      <c r="B778" s="171" t="str">
        <f t="shared" si="269"/>
        <v/>
      </c>
      <c r="C778" s="44"/>
      <c r="D778" s="17" t="str">
        <f t="shared" si="274"/>
        <v/>
      </c>
      <c r="E778" s="17" t="str">
        <f t="shared" si="275"/>
        <v/>
      </c>
      <c r="F778" s="97"/>
      <c r="G778" s="16"/>
      <c r="H778" s="15"/>
      <c r="I778" s="17" t="str">
        <f>IF(OR(G778="",H778="",U778=""),"",IFERROR(VLOOKUP(G778&amp;H778&amp;U778,※編集不可※選択項目!$M$3:$R$51,5,FALSE),"該当なし"))</f>
        <v/>
      </c>
      <c r="J778" s="97"/>
      <c r="K778" s="15"/>
      <c r="L778" s="248"/>
      <c r="M778" s="15"/>
      <c r="N778" s="97"/>
      <c r="O778" s="97"/>
      <c r="P778" s="97"/>
      <c r="Q778" s="97"/>
      <c r="R778" s="97"/>
      <c r="S778" s="18" t="str">
        <f t="shared" si="282"/>
        <v/>
      </c>
      <c r="T778" s="15"/>
      <c r="U778" s="15"/>
      <c r="V778" s="15"/>
      <c r="W778" s="15"/>
      <c r="X778" s="15"/>
      <c r="Y778" s="15"/>
      <c r="Z778" s="16"/>
      <c r="AA778" s="16"/>
      <c r="AB778" s="101" t="str">
        <f>IF($C778&lt;&gt;"",※編集不可※選択項目!$J$2,"")</f>
        <v/>
      </c>
      <c r="AC778" s="23"/>
      <c r="AD778" s="97"/>
      <c r="AE778" s="99"/>
      <c r="AF778" s="201" t="str">
        <f t="shared" si="280"/>
        <v>-</v>
      </c>
      <c r="AG778" s="219"/>
      <c r="AH778" s="220"/>
      <c r="AI778" s="121" t="str">
        <f t="shared" si="276"/>
        <v/>
      </c>
      <c r="AJ778" s="221"/>
      <c r="AK778" s="222"/>
      <c r="AL778" s="223"/>
      <c r="AM778" s="224">
        <f>IFERROR(INDEX(※編集不可※選択項目!$R$3:$R$51,MATCH(BQ778,※編集不可※選択項目!$T$3:$T$51,0)),0)</f>
        <v>0</v>
      </c>
      <c r="AN778" s="224" t="str">
        <f t="shared" si="283"/>
        <v/>
      </c>
      <c r="AO778" s="224" t="str">
        <f>IF(BR778=※編集不可※選択項目!$L$3,VLOOKUP('新規登録用（本体）'!U778,※編集不可※選択項目!$P$2:$R$13,3,TRUE),AP778)</f>
        <v/>
      </c>
      <c r="AP778" s="224" t="str">
        <f>IF(BR778=※編集不可※選択項目!$L$15,VLOOKUP('新規登録用（本体）'!U778,※編集不可※選択項目!$P$14:$R$25,3,TRUE),AQ778)</f>
        <v/>
      </c>
      <c r="AQ778" s="224" t="str">
        <f>IF(BR778=※編集不可※選択項目!$L$27,VLOOKUP('新規登録用（本体）'!U778,※編集不可※選択項目!$P$26:$R$41,3,TRUE),AR778)</f>
        <v/>
      </c>
      <c r="AR778" s="224" t="str">
        <f>IF(BR778=※編集不可※選択項目!$L$43,VLOOKUP('新規登録用（本体）'!U778,※編集不可※選択項目!$P$42:$R$46,3,TRUE),AS778)</f>
        <v/>
      </c>
      <c r="AS778" s="224" t="str">
        <f>IF(BR778=※編集不可※選択項目!$L$48,VLOOKUP('新規登録用（本体）'!U778,※編集不可※選択項目!$P$47:$R$51,3,TRUE),"")</f>
        <v/>
      </c>
      <c r="AT778" s="225">
        <f>IFERROR(VLOOKUP(Y778&amp;G778&amp;H778,※編集不可※選択項目!X:Y,2,FALSE),0)</f>
        <v>0</v>
      </c>
      <c r="AU778" s="224">
        <f t="shared" si="277"/>
        <v>0</v>
      </c>
      <c r="AV778" s="224">
        <f>IFERROR(INDEX(※編集不可※選択項目!$S$3:$S$51,MATCH(BQ778,※編集不可※選択項目!$T$3:$T$51,0)),0)</f>
        <v>0</v>
      </c>
      <c r="AW778" s="224" t="str">
        <f t="shared" si="284"/>
        <v/>
      </c>
      <c r="AX778" s="224" t="str">
        <f>IF(BR778=※編集不可※選択項目!$L$3,VLOOKUP('新規登録用（本体）'!U778,※編集不可※選択項目!$P$2:$S$13,4,TRUE),AY778)</f>
        <v/>
      </c>
      <c r="AY778" s="224" t="str">
        <f>IF(BR778=※編集不可※選択項目!$L$15,VLOOKUP('新規登録用（本体）'!U778,※編集不可※選択項目!$P$14:$S$25,4,TRUE),AZ778)</f>
        <v/>
      </c>
      <c r="AZ778" s="224" t="str">
        <f>IF(BR778=※編集不可※選択項目!$L$27,VLOOKUP('新規登録用（本体）'!U778,※編集不可※選択項目!$P$26:$S$41,4,TRUE),BA778)</f>
        <v/>
      </c>
      <c r="BA778" s="224" t="str">
        <f>IF(BR778=※編集不可※選択項目!$L$43,VLOOKUP('新規登録用（本体）'!U778,※編集不可※選択項目!$P$42:$S$46,4,TRUE),BB778)</f>
        <v/>
      </c>
      <c r="BB778" s="224" t="str">
        <f>IF(BR778=※編集不可※選択項目!$L$48,VLOOKUP('新規登録用（本体）'!U778,※編集不可※選択項目!$P$47:$S$51,4,TRUE),"")</f>
        <v/>
      </c>
      <c r="BC778" s="225">
        <f>IFERROR(VLOOKUP(Y778&amp;G778&amp;H778,※編集不可※選択項目!X:Y,2,FALSE),0)</f>
        <v>0</v>
      </c>
      <c r="BD778" s="225">
        <f t="shared" si="278"/>
        <v>0</v>
      </c>
      <c r="BE778" s="225"/>
      <c r="BF778" s="225"/>
      <c r="BG778" s="225"/>
      <c r="BH778" s="225" t="str">
        <f t="shared" si="285"/>
        <v/>
      </c>
      <c r="BI778" s="226">
        <f t="shared" si="286"/>
        <v>0</v>
      </c>
      <c r="BJ778" s="226">
        <f t="shared" si="287"/>
        <v>0</v>
      </c>
      <c r="BK778" s="262">
        <f t="shared" si="281"/>
        <v>0</v>
      </c>
      <c r="BL778" s="226">
        <f t="shared" si="270"/>
        <v>0</v>
      </c>
      <c r="BM778" s="226" t="str">
        <f t="shared" si="288"/>
        <v/>
      </c>
      <c r="BN778" s="227">
        <f t="shared" si="289"/>
        <v>0</v>
      </c>
      <c r="BO778" s="227">
        <f t="shared" si="271"/>
        <v>0</v>
      </c>
      <c r="BP778" s="208" t="str">
        <f t="shared" si="272"/>
        <v>＜従来枠＞0 ＜トップ性能枠＞0</v>
      </c>
      <c r="BQ778" s="208" t="str">
        <f>'新規登録用（本体）'!G778&amp;'新規登録用（本体）'!H778&amp;'新規登録用（本体）'!I778</f>
        <v/>
      </c>
      <c r="BR778" s="126" t="str">
        <f t="shared" si="290"/>
        <v/>
      </c>
      <c r="BS778" s="208" t="str">
        <f t="shared" si="291"/>
        <v/>
      </c>
      <c r="BT778" s="227">
        <f t="shared" si="279"/>
        <v>0</v>
      </c>
    </row>
    <row r="779" spans="1:72" s="208" customFormat="1" ht="25.35" customHeight="1" x14ac:dyDescent="0.2">
      <c r="A779" s="210">
        <f t="shared" si="273"/>
        <v>768</v>
      </c>
      <c r="B779" s="171" t="str">
        <f t="shared" ref="B779:B842" si="292">IF($C779="","","高効率空調")</f>
        <v/>
      </c>
      <c r="C779" s="44"/>
      <c r="D779" s="17" t="str">
        <f t="shared" si="274"/>
        <v/>
      </c>
      <c r="E779" s="17" t="str">
        <f t="shared" si="275"/>
        <v/>
      </c>
      <c r="F779" s="97"/>
      <c r="G779" s="16"/>
      <c r="H779" s="15"/>
      <c r="I779" s="17" t="str">
        <f>IF(OR(G779="",H779="",U779=""),"",IFERROR(VLOOKUP(G779&amp;H779&amp;U779,※編集不可※選択項目!$M$3:$R$51,5,FALSE),"該当なし"))</f>
        <v/>
      </c>
      <c r="J779" s="97"/>
      <c r="K779" s="15"/>
      <c r="L779" s="248"/>
      <c r="M779" s="15"/>
      <c r="N779" s="97"/>
      <c r="O779" s="97"/>
      <c r="P779" s="97"/>
      <c r="Q779" s="97"/>
      <c r="R779" s="97"/>
      <c r="S779" s="18" t="str">
        <f t="shared" si="282"/>
        <v/>
      </c>
      <c r="T779" s="15"/>
      <c r="U779" s="15"/>
      <c r="V779" s="15"/>
      <c r="W779" s="15"/>
      <c r="X779" s="15"/>
      <c r="Y779" s="15"/>
      <c r="Z779" s="16"/>
      <c r="AA779" s="16"/>
      <c r="AB779" s="101" t="str">
        <f>IF($C779&lt;&gt;"",※編集不可※選択項目!$J$2,"")</f>
        <v/>
      </c>
      <c r="AC779" s="23"/>
      <c r="AD779" s="97"/>
      <c r="AE779" s="99"/>
      <c r="AF779" s="201" t="str">
        <f t="shared" si="280"/>
        <v>-</v>
      </c>
      <c r="AG779" s="219"/>
      <c r="AH779" s="220"/>
      <c r="AI779" s="121" t="str">
        <f t="shared" si="276"/>
        <v/>
      </c>
      <c r="AJ779" s="221"/>
      <c r="AK779" s="222"/>
      <c r="AL779" s="223"/>
      <c r="AM779" s="224">
        <f>IFERROR(INDEX(※編集不可※選択項目!$R$3:$R$51,MATCH(BQ779,※編集不可※選択項目!$T$3:$T$51,0)),0)</f>
        <v>0</v>
      </c>
      <c r="AN779" s="224" t="str">
        <f t="shared" si="283"/>
        <v/>
      </c>
      <c r="AO779" s="224" t="str">
        <f>IF(BR779=※編集不可※選択項目!$L$3,VLOOKUP('新規登録用（本体）'!U779,※編集不可※選択項目!$P$2:$R$13,3,TRUE),AP779)</f>
        <v/>
      </c>
      <c r="AP779" s="224" t="str">
        <f>IF(BR779=※編集不可※選択項目!$L$15,VLOOKUP('新規登録用（本体）'!U779,※編集不可※選択項目!$P$14:$R$25,3,TRUE),AQ779)</f>
        <v/>
      </c>
      <c r="AQ779" s="224" t="str">
        <f>IF(BR779=※編集不可※選択項目!$L$27,VLOOKUP('新規登録用（本体）'!U779,※編集不可※選択項目!$P$26:$R$41,3,TRUE),AR779)</f>
        <v/>
      </c>
      <c r="AR779" s="224" t="str">
        <f>IF(BR779=※編集不可※選択項目!$L$43,VLOOKUP('新規登録用（本体）'!U779,※編集不可※選択項目!$P$42:$R$46,3,TRUE),AS779)</f>
        <v/>
      </c>
      <c r="AS779" s="224" t="str">
        <f>IF(BR779=※編集不可※選択項目!$L$48,VLOOKUP('新規登録用（本体）'!U779,※編集不可※選択項目!$P$47:$R$51,3,TRUE),"")</f>
        <v/>
      </c>
      <c r="AT779" s="225">
        <f>IFERROR(VLOOKUP(Y779&amp;G779&amp;H779,※編集不可※選択項目!X:Y,2,FALSE),0)</f>
        <v>0</v>
      </c>
      <c r="AU779" s="224">
        <f t="shared" si="277"/>
        <v>0</v>
      </c>
      <c r="AV779" s="224">
        <f>IFERROR(INDEX(※編集不可※選択項目!$S$3:$S$51,MATCH(BQ779,※編集不可※選択項目!$T$3:$T$51,0)),0)</f>
        <v>0</v>
      </c>
      <c r="AW779" s="224" t="str">
        <f t="shared" si="284"/>
        <v/>
      </c>
      <c r="AX779" s="224" t="str">
        <f>IF(BR779=※編集不可※選択項目!$L$3,VLOOKUP('新規登録用（本体）'!U779,※編集不可※選択項目!$P$2:$S$13,4,TRUE),AY779)</f>
        <v/>
      </c>
      <c r="AY779" s="224" t="str">
        <f>IF(BR779=※編集不可※選択項目!$L$15,VLOOKUP('新規登録用（本体）'!U779,※編集不可※選択項目!$P$14:$S$25,4,TRUE),AZ779)</f>
        <v/>
      </c>
      <c r="AZ779" s="224" t="str">
        <f>IF(BR779=※編集不可※選択項目!$L$27,VLOOKUP('新規登録用（本体）'!U779,※編集不可※選択項目!$P$26:$S$41,4,TRUE),BA779)</f>
        <v/>
      </c>
      <c r="BA779" s="224" t="str">
        <f>IF(BR779=※編集不可※選択項目!$L$43,VLOOKUP('新規登録用（本体）'!U779,※編集不可※選択項目!$P$42:$S$46,4,TRUE),BB779)</f>
        <v/>
      </c>
      <c r="BB779" s="224" t="str">
        <f>IF(BR779=※編集不可※選択項目!$L$48,VLOOKUP('新規登録用（本体）'!U779,※編集不可※選択項目!$P$47:$S$51,4,TRUE),"")</f>
        <v/>
      </c>
      <c r="BC779" s="225">
        <f>IFERROR(VLOOKUP(Y779&amp;G779&amp;H779,※編集不可※選択項目!X:Y,2,FALSE),0)</f>
        <v>0</v>
      </c>
      <c r="BD779" s="225">
        <f t="shared" si="278"/>
        <v>0</v>
      </c>
      <c r="BE779" s="225"/>
      <c r="BF779" s="225"/>
      <c r="BG779" s="225"/>
      <c r="BH779" s="225" t="str">
        <f t="shared" si="285"/>
        <v/>
      </c>
      <c r="BI779" s="226">
        <f t="shared" si="286"/>
        <v>0</v>
      </c>
      <c r="BJ779" s="226">
        <f t="shared" si="287"/>
        <v>0</v>
      </c>
      <c r="BK779" s="262">
        <f t="shared" si="281"/>
        <v>0</v>
      </c>
      <c r="BL779" s="226">
        <f t="shared" si="270"/>
        <v>0</v>
      </c>
      <c r="BM779" s="226" t="str">
        <f t="shared" si="288"/>
        <v/>
      </c>
      <c r="BN779" s="227">
        <f t="shared" si="289"/>
        <v>0</v>
      </c>
      <c r="BO779" s="227">
        <f t="shared" si="271"/>
        <v>0</v>
      </c>
      <c r="BP779" s="208" t="str">
        <f t="shared" si="272"/>
        <v>＜従来枠＞0 ＜トップ性能枠＞0</v>
      </c>
      <c r="BQ779" s="208" t="str">
        <f>'新規登録用（本体）'!G779&amp;'新規登録用（本体）'!H779&amp;'新規登録用（本体）'!I779</f>
        <v/>
      </c>
      <c r="BR779" s="126" t="str">
        <f t="shared" si="290"/>
        <v/>
      </c>
      <c r="BS779" s="208" t="str">
        <f t="shared" si="291"/>
        <v/>
      </c>
      <c r="BT779" s="227">
        <f t="shared" si="279"/>
        <v>0</v>
      </c>
    </row>
    <row r="780" spans="1:72" s="208" customFormat="1" ht="25.35" customHeight="1" x14ac:dyDescent="0.2">
      <c r="A780" s="210">
        <f t="shared" si="273"/>
        <v>769</v>
      </c>
      <c r="B780" s="171" t="str">
        <f t="shared" si="292"/>
        <v/>
      </c>
      <c r="C780" s="44"/>
      <c r="D780" s="17" t="str">
        <f t="shared" si="274"/>
        <v/>
      </c>
      <c r="E780" s="17" t="str">
        <f t="shared" si="275"/>
        <v/>
      </c>
      <c r="F780" s="97"/>
      <c r="G780" s="16"/>
      <c r="H780" s="15"/>
      <c r="I780" s="17" t="str">
        <f>IF(OR(G780="",H780="",U780=""),"",IFERROR(VLOOKUP(G780&amp;H780&amp;U780,※編集不可※選択項目!$M$3:$R$51,5,FALSE),"該当なし"))</f>
        <v/>
      </c>
      <c r="J780" s="97"/>
      <c r="K780" s="15"/>
      <c r="L780" s="248"/>
      <c r="M780" s="15"/>
      <c r="N780" s="97"/>
      <c r="O780" s="97"/>
      <c r="P780" s="97"/>
      <c r="Q780" s="97"/>
      <c r="R780" s="97"/>
      <c r="S780" s="18" t="str">
        <f t="shared" si="282"/>
        <v/>
      </c>
      <c r="T780" s="15"/>
      <c r="U780" s="15"/>
      <c r="V780" s="15"/>
      <c r="W780" s="15"/>
      <c r="X780" s="15"/>
      <c r="Y780" s="15"/>
      <c r="Z780" s="16"/>
      <c r="AA780" s="16"/>
      <c r="AB780" s="101" t="str">
        <f>IF($C780&lt;&gt;"",※編集不可※選択項目!$J$2,"")</f>
        <v/>
      </c>
      <c r="AC780" s="23"/>
      <c r="AD780" s="97"/>
      <c r="AE780" s="99"/>
      <c r="AF780" s="201" t="str">
        <f t="shared" si="280"/>
        <v>-</v>
      </c>
      <c r="AG780" s="219"/>
      <c r="AH780" s="220"/>
      <c r="AI780" s="121" t="str">
        <f t="shared" si="276"/>
        <v/>
      </c>
      <c r="AJ780" s="221"/>
      <c r="AK780" s="222"/>
      <c r="AL780" s="223"/>
      <c r="AM780" s="224">
        <f>IFERROR(INDEX(※編集不可※選択項目!$R$3:$R$51,MATCH(BQ780,※編集不可※選択項目!$T$3:$T$51,0)),0)</f>
        <v>0</v>
      </c>
      <c r="AN780" s="224" t="str">
        <f t="shared" si="283"/>
        <v/>
      </c>
      <c r="AO780" s="224" t="str">
        <f>IF(BR780=※編集不可※選択項目!$L$3,VLOOKUP('新規登録用（本体）'!U780,※編集不可※選択項目!$P$2:$R$13,3,TRUE),AP780)</f>
        <v/>
      </c>
      <c r="AP780" s="224" t="str">
        <f>IF(BR780=※編集不可※選択項目!$L$15,VLOOKUP('新規登録用（本体）'!U780,※編集不可※選択項目!$P$14:$R$25,3,TRUE),AQ780)</f>
        <v/>
      </c>
      <c r="AQ780" s="224" t="str">
        <f>IF(BR780=※編集不可※選択項目!$L$27,VLOOKUP('新規登録用（本体）'!U780,※編集不可※選択項目!$P$26:$R$41,3,TRUE),AR780)</f>
        <v/>
      </c>
      <c r="AR780" s="224" t="str">
        <f>IF(BR780=※編集不可※選択項目!$L$43,VLOOKUP('新規登録用（本体）'!U780,※編集不可※選択項目!$P$42:$R$46,3,TRUE),AS780)</f>
        <v/>
      </c>
      <c r="AS780" s="224" t="str">
        <f>IF(BR780=※編集不可※選択項目!$L$48,VLOOKUP('新規登録用（本体）'!U780,※編集不可※選択項目!$P$47:$R$51,3,TRUE),"")</f>
        <v/>
      </c>
      <c r="AT780" s="225">
        <f>IFERROR(VLOOKUP(Y780&amp;G780&amp;H780,※編集不可※選択項目!X:Y,2,FALSE),0)</f>
        <v>0</v>
      </c>
      <c r="AU780" s="224">
        <f t="shared" si="277"/>
        <v>0</v>
      </c>
      <c r="AV780" s="224">
        <f>IFERROR(INDEX(※編集不可※選択項目!$S$3:$S$51,MATCH(BQ780,※編集不可※選択項目!$T$3:$T$51,0)),0)</f>
        <v>0</v>
      </c>
      <c r="AW780" s="224" t="str">
        <f t="shared" si="284"/>
        <v/>
      </c>
      <c r="AX780" s="224" t="str">
        <f>IF(BR780=※編集不可※選択項目!$L$3,VLOOKUP('新規登録用（本体）'!U780,※編集不可※選択項目!$P$2:$S$13,4,TRUE),AY780)</f>
        <v/>
      </c>
      <c r="AY780" s="224" t="str">
        <f>IF(BR780=※編集不可※選択項目!$L$15,VLOOKUP('新規登録用（本体）'!U780,※編集不可※選択項目!$P$14:$S$25,4,TRUE),AZ780)</f>
        <v/>
      </c>
      <c r="AZ780" s="224" t="str">
        <f>IF(BR780=※編集不可※選択項目!$L$27,VLOOKUP('新規登録用（本体）'!U780,※編集不可※選択項目!$P$26:$S$41,4,TRUE),BA780)</f>
        <v/>
      </c>
      <c r="BA780" s="224" t="str">
        <f>IF(BR780=※編集不可※選択項目!$L$43,VLOOKUP('新規登録用（本体）'!U780,※編集不可※選択項目!$P$42:$S$46,4,TRUE),BB780)</f>
        <v/>
      </c>
      <c r="BB780" s="224" t="str">
        <f>IF(BR780=※編集不可※選択項目!$L$48,VLOOKUP('新規登録用（本体）'!U780,※編集不可※選択項目!$P$47:$S$51,4,TRUE),"")</f>
        <v/>
      </c>
      <c r="BC780" s="225">
        <f>IFERROR(VLOOKUP(Y780&amp;G780&amp;H780,※編集不可※選択項目!X:Y,2,FALSE),0)</f>
        <v>0</v>
      </c>
      <c r="BD780" s="225">
        <f t="shared" si="278"/>
        <v>0</v>
      </c>
      <c r="BE780" s="225"/>
      <c r="BF780" s="225"/>
      <c r="BG780" s="225"/>
      <c r="BH780" s="225" t="str">
        <f t="shared" si="285"/>
        <v/>
      </c>
      <c r="BI780" s="226">
        <f t="shared" si="286"/>
        <v>0</v>
      </c>
      <c r="BJ780" s="226">
        <f t="shared" si="287"/>
        <v>0</v>
      </c>
      <c r="BK780" s="262">
        <f t="shared" si="281"/>
        <v>0</v>
      </c>
      <c r="BL780" s="226">
        <f t="shared" ref="BL780:BL843" si="293">IF(AND($J780&lt;&gt;"",COUNTIF($J780,"*■*")&gt;0,$AD780=""),1,0)</f>
        <v>0</v>
      </c>
      <c r="BM780" s="226" t="str">
        <f t="shared" si="288"/>
        <v/>
      </c>
      <c r="BN780" s="227">
        <f t="shared" si="289"/>
        <v>0</v>
      </c>
      <c r="BO780" s="227">
        <f t="shared" ref="BO780:BO843" si="294">IF(AND($T780&lt;&gt;"",$T780&lt;$AU780),1,0)</f>
        <v>0</v>
      </c>
      <c r="BP780" s="208" t="str">
        <f t="shared" ref="BP780:BP843" si="295">"＜従来枠＞"&amp;AU780&amp;" "&amp;"＜トップ性能枠＞"&amp;BD780</f>
        <v>＜従来枠＞0 ＜トップ性能枠＞0</v>
      </c>
      <c r="BQ780" s="208" t="str">
        <f>'新規登録用（本体）'!G780&amp;'新規登録用（本体）'!H780&amp;'新規登録用（本体）'!I780</f>
        <v/>
      </c>
      <c r="BR780" s="126" t="str">
        <f t="shared" si="290"/>
        <v/>
      </c>
      <c r="BS780" s="208" t="str">
        <f t="shared" si="291"/>
        <v/>
      </c>
      <c r="BT780" s="227">
        <f t="shared" si="279"/>
        <v>0</v>
      </c>
    </row>
    <row r="781" spans="1:72" s="208" customFormat="1" ht="25.35" customHeight="1" x14ac:dyDescent="0.2">
      <c r="A781" s="210">
        <f t="shared" ref="A781:A844" si="296">ROW()-11</f>
        <v>770</v>
      </c>
      <c r="B781" s="171" t="str">
        <f t="shared" si="292"/>
        <v/>
      </c>
      <c r="C781" s="44"/>
      <c r="D781" s="17" t="str">
        <f t="shared" ref="D781:D844" si="297">IF($C$2="","",IF($B781&lt;&gt;"",$C$2,""))</f>
        <v/>
      </c>
      <c r="E781" s="17" t="str">
        <f t="shared" ref="E781:E844" si="298">IF($F$2="","",IF($B781&lt;&gt;"",$F$2,""))</f>
        <v/>
      </c>
      <c r="F781" s="97"/>
      <c r="G781" s="16"/>
      <c r="H781" s="15"/>
      <c r="I781" s="17" t="str">
        <f>IF(OR(G781="",H781="",U781=""),"",IFERROR(VLOOKUP(G781&amp;H781&amp;U781,※編集不可※選択項目!$M$3:$R$51,5,FALSE),"該当なし"))</f>
        <v/>
      </c>
      <c r="J781" s="97"/>
      <c r="K781" s="15"/>
      <c r="L781" s="248"/>
      <c r="M781" s="15"/>
      <c r="N781" s="97"/>
      <c r="O781" s="97"/>
      <c r="P781" s="97"/>
      <c r="Q781" s="97"/>
      <c r="R781" s="97"/>
      <c r="S781" s="18" t="str">
        <f t="shared" si="282"/>
        <v/>
      </c>
      <c r="T781" s="15"/>
      <c r="U781" s="15"/>
      <c r="V781" s="15"/>
      <c r="W781" s="15"/>
      <c r="X781" s="15"/>
      <c r="Y781" s="15"/>
      <c r="Z781" s="16"/>
      <c r="AA781" s="16"/>
      <c r="AB781" s="101" t="str">
        <f>IF($C781&lt;&gt;"",※編集不可※選択項目!$J$2,"")</f>
        <v/>
      </c>
      <c r="AC781" s="23"/>
      <c r="AD781" s="97"/>
      <c r="AE781" s="99"/>
      <c r="AF781" s="201" t="str">
        <f t="shared" si="280"/>
        <v>-</v>
      </c>
      <c r="AG781" s="219"/>
      <c r="AH781" s="220"/>
      <c r="AI781" s="121" t="str">
        <f t="shared" ref="AI781:AI844" si="299">IF($F$2="","",IF(AND($B781&lt;&gt;"",$C$3="あり"),1,""))</f>
        <v/>
      </c>
      <c r="AJ781" s="221"/>
      <c r="AK781" s="222"/>
      <c r="AL781" s="223"/>
      <c r="AM781" s="224">
        <f>IFERROR(INDEX(※編集不可※選択項目!$R$3:$R$51,MATCH(BQ781,※編集不可※選択項目!$T$3:$T$51,0)),0)</f>
        <v>0</v>
      </c>
      <c r="AN781" s="224" t="str">
        <f t="shared" si="283"/>
        <v/>
      </c>
      <c r="AO781" s="224" t="str">
        <f>IF(BR781=※編集不可※選択項目!$L$3,VLOOKUP('新規登録用（本体）'!U781,※編集不可※選択項目!$P$2:$R$13,3,TRUE),AP781)</f>
        <v/>
      </c>
      <c r="AP781" s="224" t="str">
        <f>IF(BR781=※編集不可※選択項目!$L$15,VLOOKUP('新規登録用（本体）'!U781,※編集不可※選択項目!$P$14:$R$25,3,TRUE),AQ781)</f>
        <v/>
      </c>
      <c r="AQ781" s="224" t="str">
        <f>IF(BR781=※編集不可※選択項目!$L$27,VLOOKUP('新規登録用（本体）'!U781,※編集不可※選択項目!$P$26:$R$41,3,TRUE),AR781)</f>
        <v/>
      </c>
      <c r="AR781" s="224" t="str">
        <f>IF(BR781=※編集不可※選択項目!$L$43,VLOOKUP('新規登録用（本体）'!U781,※編集不可※選択項目!$P$42:$R$46,3,TRUE),AS781)</f>
        <v/>
      </c>
      <c r="AS781" s="224" t="str">
        <f>IF(BR781=※編集不可※選択項目!$L$48,VLOOKUP('新規登録用（本体）'!U781,※編集不可※選択項目!$P$47:$R$51,3,TRUE),"")</f>
        <v/>
      </c>
      <c r="AT781" s="225">
        <f>IFERROR(VLOOKUP(Y781&amp;G781&amp;H781,※編集不可※選択項目!X:Y,2,FALSE),0)</f>
        <v>0</v>
      </c>
      <c r="AU781" s="224">
        <f t="shared" ref="AU781:AU844" si="300">IFERROR(IF(I781="該当なし",_xlfn.IFNA(ROUNDDOWN(AN781*AT781,1),""),_xlfn.IFNA(ROUNDDOWN(AM781*AT781,1),"")),"")</f>
        <v>0</v>
      </c>
      <c r="AV781" s="224">
        <f>IFERROR(INDEX(※編集不可※選択項目!$S$3:$S$51,MATCH(BQ781,※編集不可※選択項目!$T$3:$T$51,0)),0)</f>
        <v>0</v>
      </c>
      <c r="AW781" s="224" t="str">
        <f t="shared" si="284"/>
        <v/>
      </c>
      <c r="AX781" s="224" t="str">
        <f>IF(BR781=※編集不可※選択項目!$L$3,VLOOKUP('新規登録用（本体）'!U781,※編集不可※選択項目!$P$2:$S$13,4,TRUE),AY781)</f>
        <v/>
      </c>
      <c r="AY781" s="224" t="str">
        <f>IF(BR781=※編集不可※選択項目!$L$15,VLOOKUP('新規登録用（本体）'!U781,※編集不可※選択項目!$P$14:$S$25,4,TRUE),AZ781)</f>
        <v/>
      </c>
      <c r="AZ781" s="224" t="str">
        <f>IF(BR781=※編集不可※選択項目!$L$27,VLOOKUP('新規登録用（本体）'!U781,※編集不可※選択項目!$P$26:$S$41,4,TRUE),BA781)</f>
        <v/>
      </c>
      <c r="BA781" s="224" t="str">
        <f>IF(BR781=※編集不可※選択項目!$L$43,VLOOKUP('新規登録用（本体）'!U781,※編集不可※選択項目!$P$42:$S$46,4,TRUE),BB781)</f>
        <v/>
      </c>
      <c r="BB781" s="224" t="str">
        <f>IF(BR781=※編集不可※選択項目!$L$48,VLOOKUP('新規登録用（本体）'!U781,※編集不可※選択項目!$P$47:$S$51,4,TRUE),"")</f>
        <v/>
      </c>
      <c r="BC781" s="225">
        <f>IFERROR(VLOOKUP(Y781&amp;G781&amp;H781,※編集不可※選択項目!X:Y,2,FALSE),0)</f>
        <v>0</v>
      </c>
      <c r="BD781" s="225">
        <f t="shared" ref="BD781:BD844" si="301">IFERROR(IF(I781="該当なし",_xlfn.IFNA(ROUNDDOWN(AW781*BC781,1),""),_xlfn.IFNA(ROUNDDOWN(AV781*BC781,1),"")), "")</f>
        <v>0</v>
      </c>
      <c r="BE781" s="225"/>
      <c r="BF781" s="225"/>
      <c r="BG781" s="225"/>
      <c r="BH781" s="225" t="str">
        <f t="shared" si="285"/>
        <v/>
      </c>
      <c r="BI781" s="226">
        <f t="shared" si="286"/>
        <v>0</v>
      </c>
      <c r="BJ781" s="226">
        <f t="shared" si="287"/>
        <v>0</v>
      </c>
      <c r="BK781" s="262">
        <f t="shared" si="281"/>
        <v>0</v>
      </c>
      <c r="BL781" s="226">
        <f t="shared" si="293"/>
        <v>0</v>
      </c>
      <c r="BM781" s="226" t="str">
        <f t="shared" si="288"/>
        <v/>
      </c>
      <c r="BN781" s="227">
        <f t="shared" si="289"/>
        <v>0</v>
      </c>
      <c r="BO781" s="227">
        <f t="shared" si="294"/>
        <v>0</v>
      </c>
      <c r="BP781" s="208" t="str">
        <f t="shared" si="295"/>
        <v>＜従来枠＞0 ＜トップ性能枠＞0</v>
      </c>
      <c r="BQ781" s="208" t="str">
        <f>'新規登録用（本体）'!G781&amp;'新規登録用（本体）'!H781&amp;'新規登録用（本体）'!I781</f>
        <v/>
      </c>
      <c r="BR781" s="126" t="str">
        <f t="shared" si="290"/>
        <v/>
      </c>
      <c r="BS781" s="208" t="str">
        <f t="shared" si="291"/>
        <v/>
      </c>
      <c r="BT781" s="227">
        <f t="shared" ref="BT781:BT844" si="302">IF(BS781="",0,COUNTIF($BS$12:$BS$1011,BS781))</f>
        <v>0</v>
      </c>
    </row>
    <row r="782" spans="1:72" s="208" customFormat="1" ht="25.35" customHeight="1" x14ac:dyDescent="0.2">
      <c r="A782" s="210">
        <f t="shared" si="296"/>
        <v>771</v>
      </c>
      <c r="B782" s="171" t="str">
        <f t="shared" si="292"/>
        <v/>
      </c>
      <c r="C782" s="44"/>
      <c r="D782" s="17" t="str">
        <f t="shared" si="297"/>
        <v/>
      </c>
      <c r="E782" s="17" t="str">
        <f t="shared" si="298"/>
        <v/>
      </c>
      <c r="F782" s="97"/>
      <c r="G782" s="16"/>
      <c r="H782" s="15"/>
      <c r="I782" s="17" t="str">
        <f>IF(OR(G782="",H782="",U782=""),"",IFERROR(VLOOKUP(G782&amp;H782&amp;U782,※編集不可※選択項目!$M$3:$R$51,5,FALSE),"該当なし"))</f>
        <v/>
      </c>
      <c r="J782" s="97"/>
      <c r="K782" s="15"/>
      <c r="L782" s="248"/>
      <c r="M782" s="15"/>
      <c r="N782" s="97"/>
      <c r="O782" s="97"/>
      <c r="P782" s="97"/>
      <c r="Q782" s="97"/>
      <c r="R782" s="97"/>
      <c r="S782" s="18" t="str">
        <f t="shared" si="282"/>
        <v/>
      </c>
      <c r="T782" s="15"/>
      <c r="U782" s="15"/>
      <c r="V782" s="15"/>
      <c r="W782" s="15"/>
      <c r="X782" s="15"/>
      <c r="Y782" s="15"/>
      <c r="Z782" s="16"/>
      <c r="AA782" s="16"/>
      <c r="AB782" s="101" t="str">
        <f>IF($C782&lt;&gt;"",※編集不可※選択項目!$J$2,"")</f>
        <v/>
      </c>
      <c r="AC782" s="23"/>
      <c r="AD782" s="97"/>
      <c r="AE782" s="99"/>
      <c r="AF782" s="201" t="str">
        <f t="shared" ref="AF782:AF845" si="303">IF($C$3&lt;&gt;"あり", "-", IF(AND(Z782="可", OR(M782&lt;&gt;"連結", T782&gt;=BD782)), "トップ性能枠対象", "-"))</f>
        <v>-</v>
      </c>
      <c r="AG782" s="219"/>
      <c r="AH782" s="220"/>
      <c r="AI782" s="121" t="str">
        <f t="shared" si="299"/>
        <v/>
      </c>
      <c r="AJ782" s="221"/>
      <c r="AK782" s="222"/>
      <c r="AL782" s="223"/>
      <c r="AM782" s="224">
        <f>IFERROR(INDEX(※編集不可※選択項目!$R$3:$R$51,MATCH(BQ782,※編集不可※選択項目!$T$3:$T$51,0)),0)</f>
        <v>0</v>
      </c>
      <c r="AN782" s="224" t="str">
        <f t="shared" si="283"/>
        <v/>
      </c>
      <c r="AO782" s="224" t="str">
        <f>IF(BR782=※編集不可※選択項目!$L$3,VLOOKUP('新規登録用（本体）'!U782,※編集不可※選択項目!$P$2:$R$13,3,TRUE),AP782)</f>
        <v/>
      </c>
      <c r="AP782" s="224" t="str">
        <f>IF(BR782=※編集不可※選択項目!$L$15,VLOOKUP('新規登録用（本体）'!U782,※編集不可※選択項目!$P$14:$R$25,3,TRUE),AQ782)</f>
        <v/>
      </c>
      <c r="AQ782" s="224" t="str">
        <f>IF(BR782=※編集不可※選択項目!$L$27,VLOOKUP('新規登録用（本体）'!U782,※編集不可※選択項目!$P$26:$R$41,3,TRUE),AR782)</f>
        <v/>
      </c>
      <c r="AR782" s="224" t="str">
        <f>IF(BR782=※編集不可※選択項目!$L$43,VLOOKUP('新規登録用（本体）'!U782,※編集不可※選択項目!$P$42:$R$46,3,TRUE),AS782)</f>
        <v/>
      </c>
      <c r="AS782" s="224" t="str">
        <f>IF(BR782=※編集不可※選択項目!$L$48,VLOOKUP('新規登録用（本体）'!U782,※編集不可※選択項目!$P$47:$R$51,3,TRUE),"")</f>
        <v/>
      </c>
      <c r="AT782" s="225">
        <f>IFERROR(VLOOKUP(Y782&amp;G782&amp;H782,※編集不可※選択項目!X:Y,2,FALSE),0)</f>
        <v>0</v>
      </c>
      <c r="AU782" s="224">
        <f t="shared" si="300"/>
        <v>0</v>
      </c>
      <c r="AV782" s="224">
        <f>IFERROR(INDEX(※編集不可※選択項目!$S$3:$S$51,MATCH(BQ782,※編集不可※選択項目!$T$3:$T$51,0)),0)</f>
        <v>0</v>
      </c>
      <c r="AW782" s="224" t="str">
        <f t="shared" si="284"/>
        <v/>
      </c>
      <c r="AX782" s="224" t="str">
        <f>IF(BR782=※編集不可※選択項目!$L$3,VLOOKUP('新規登録用（本体）'!U782,※編集不可※選択項目!$P$2:$S$13,4,TRUE),AY782)</f>
        <v/>
      </c>
      <c r="AY782" s="224" t="str">
        <f>IF(BR782=※編集不可※選択項目!$L$15,VLOOKUP('新規登録用（本体）'!U782,※編集不可※選択項目!$P$14:$S$25,4,TRUE),AZ782)</f>
        <v/>
      </c>
      <c r="AZ782" s="224" t="str">
        <f>IF(BR782=※編集不可※選択項目!$L$27,VLOOKUP('新規登録用（本体）'!U782,※編集不可※選択項目!$P$26:$S$41,4,TRUE),BA782)</f>
        <v/>
      </c>
      <c r="BA782" s="224" t="str">
        <f>IF(BR782=※編集不可※選択項目!$L$43,VLOOKUP('新規登録用（本体）'!U782,※編集不可※選択項目!$P$42:$S$46,4,TRUE),BB782)</f>
        <v/>
      </c>
      <c r="BB782" s="224" t="str">
        <f>IF(BR782=※編集不可※選択項目!$L$48,VLOOKUP('新規登録用（本体）'!U782,※編集不可※選択項目!$P$47:$S$51,4,TRUE),"")</f>
        <v/>
      </c>
      <c r="BC782" s="225">
        <f>IFERROR(VLOOKUP(Y782&amp;G782&amp;H782,※編集不可※選択項目!X:Y,2,FALSE),0)</f>
        <v>0</v>
      </c>
      <c r="BD782" s="225">
        <f t="shared" si="301"/>
        <v>0</v>
      </c>
      <c r="BE782" s="225"/>
      <c r="BF782" s="225"/>
      <c r="BG782" s="225"/>
      <c r="BH782" s="225" t="str">
        <f t="shared" si="285"/>
        <v/>
      </c>
      <c r="BI782" s="226">
        <f t="shared" si="286"/>
        <v>0</v>
      </c>
      <c r="BJ782" s="226">
        <f t="shared" si="287"/>
        <v>0</v>
      </c>
      <c r="BK782" s="262">
        <f t="shared" ref="BK782:BK845" si="304">IF(AND($C782&lt;&gt;"",$C$3="あり",OR(M782="連結",T782&gt;=BD782),Z782=""),1,0)</f>
        <v>0</v>
      </c>
      <c r="BL782" s="226">
        <f t="shared" si="293"/>
        <v>0</v>
      </c>
      <c r="BM782" s="226" t="str">
        <f t="shared" si="288"/>
        <v/>
      </c>
      <c r="BN782" s="227">
        <f t="shared" si="289"/>
        <v>0</v>
      </c>
      <c r="BO782" s="227">
        <f t="shared" si="294"/>
        <v>0</v>
      </c>
      <c r="BP782" s="208" t="str">
        <f t="shared" si="295"/>
        <v>＜従来枠＞0 ＜トップ性能枠＞0</v>
      </c>
      <c r="BQ782" s="208" t="str">
        <f>'新規登録用（本体）'!G782&amp;'新規登録用（本体）'!H782&amp;'新規登録用（本体）'!I782</f>
        <v/>
      </c>
      <c r="BR782" s="126" t="str">
        <f t="shared" si="290"/>
        <v/>
      </c>
      <c r="BS782" s="208" t="str">
        <f t="shared" si="291"/>
        <v/>
      </c>
      <c r="BT782" s="227">
        <f t="shared" si="302"/>
        <v>0</v>
      </c>
    </row>
    <row r="783" spans="1:72" s="208" customFormat="1" ht="25.35" customHeight="1" x14ac:dyDescent="0.2">
      <c r="A783" s="210">
        <f t="shared" si="296"/>
        <v>772</v>
      </c>
      <c r="B783" s="171" t="str">
        <f t="shared" si="292"/>
        <v/>
      </c>
      <c r="C783" s="44"/>
      <c r="D783" s="17" t="str">
        <f t="shared" si="297"/>
        <v/>
      </c>
      <c r="E783" s="17" t="str">
        <f t="shared" si="298"/>
        <v/>
      </c>
      <c r="F783" s="97"/>
      <c r="G783" s="16"/>
      <c r="H783" s="15"/>
      <c r="I783" s="17" t="str">
        <f>IF(OR(G783="",H783="",U783=""),"",IFERROR(VLOOKUP(G783&amp;H783&amp;U783,※編集不可※選択項目!$M$3:$R$51,5,FALSE),"該当なし"))</f>
        <v/>
      </c>
      <c r="J783" s="97"/>
      <c r="K783" s="15"/>
      <c r="L783" s="248"/>
      <c r="M783" s="15"/>
      <c r="N783" s="97"/>
      <c r="O783" s="97"/>
      <c r="P783" s="97"/>
      <c r="Q783" s="97"/>
      <c r="R783" s="97"/>
      <c r="S783" s="18" t="str">
        <f t="shared" si="282"/>
        <v/>
      </c>
      <c r="T783" s="15"/>
      <c r="U783" s="15"/>
      <c r="V783" s="15"/>
      <c r="W783" s="15"/>
      <c r="X783" s="15"/>
      <c r="Y783" s="15"/>
      <c r="Z783" s="16"/>
      <c r="AA783" s="16"/>
      <c r="AB783" s="101" t="str">
        <f>IF($C783&lt;&gt;"",※編集不可※選択項目!$J$2,"")</f>
        <v/>
      </c>
      <c r="AC783" s="23"/>
      <c r="AD783" s="97"/>
      <c r="AE783" s="99"/>
      <c r="AF783" s="201" t="str">
        <f t="shared" si="303"/>
        <v>-</v>
      </c>
      <c r="AG783" s="219"/>
      <c r="AH783" s="220"/>
      <c r="AI783" s="121" t="str">
        <f t="shared" si="299"/>
        <v/>
      </c>
      <c r="AJ783" s="221"/>
      <c r="AK783" s="222"/>
      <c r="AL783" s="223"/>
      <c r="AM783" s="224">
        <f>IFERROR(INDEX(※編集不可※選択項目!$R$3:$R$51,MATCH(BQ783,※編集不可※選択項目!$T$3:$T$51,0)),0)</f>
        <v>0</v>
      </c>
      <c r="AN783" s="224" t="str">
        <f t="shared" si="283"/>
        <v/>
      </c>
      <c r="AO783" s="224" t="str">
        <f>IF(BR783=※編集不可※選択項目!$L$3,VLOOKUP('新規登録用（本体）'!U783,※編集不可※選択項目!$P$2:$R$13,3,TRUE),AP783)</f>
        <v/>
      </c>
      <c r="AP783" s="224" t="str">
        <f>IF(BR783=※編集不可※選択項目!$L$15,VLOOKUP('新規登録用（本体）'!U783,※編集不可※選択項目!$P$14:$R$25,3,TRUE),AQ783)</f>
        <v/>
      </c>
      <c r="AQ783" s="224" t="str">
        <f>IF(BR783=※編集不可※選択項目!$L$27,VLOOKUP('新規登録用（本体）'!U783,※編集不可※選択項目!$P$26:$R$41,3,TRUE),AR783)</f>
        <v/>
      </c>
      <c r="AR783" s="224" t="str">
        <f>IF(BR783=※編集不可※選択項目!$L$43,VLOOKUP('新規登録用（本体）'!U783,※編集不可※選択項目!$P$42:$R$46,3,TRUE),AS783)</f>
        <v/>
      </c>
      <c r="AS783" s="224" t="str">
        <f>IF(BR783=※編集不可※選択項目!$L$48,VLOOKUP('新規登録用（本体）'!U783,※編集不可※選択項目!$P$47:$R$51,3,TRUE),"")</f>
        <v/>
      </c>
      <c r="AT783" s="225">
        <f>IFERROR(VLOOKUP(Y783&amp;G783&amp;H783,※編集不可※選択項目!X:Y,2,FALSE),0)</f>
        <v>0</v>
      </c>
      <c r="AU783" s="224">
        <f t="shared" si="300"/>
        <v>0</v>
      </c>
      <c r="AV783" s="224">
        <f>IFERROR(INDEX(※編集不可※選択項目!$S$3:$S$51,MATCH(BQ783,※編集不可※選択項目!$T$3:$T$51,0)),0)</f>
        <v>0</v>
      </c>
      <c r="AW783" s="224" t="str">
        <f t="shared" si="284"/>
        <v/>
      </c>
      <c r="AX783" s="224" t="str">
        <f>IF(BR783=※編集不可※選択項目!$L$3,VLOOKUP('新規登録用（本体）'!U783,※編集不可※選択項目!$P$2:$S$13,4,TRUE),AY783)</f>
        <v/>
      </c>
      <c r="AY783" s="224" t="str">
        <f>IF(BR783=※編集不可※選択項目!$L$15,VLOOKUP('新規登録用（本体）'!U783,※編集不可※選択項目!$P$14:$S$25,4,TRUE),AZ783)</f>
        <v/>
      </c>
      <c r="AZ783" s="224" t="str">
        <f>IF(BR783=※編集不可※選択項目!$L$27,VLOOKUP('新規登録用（本体）'!U783,※編集不可※選択項目!$P$26:$S$41,4,TRUE),BA783)</f>
        <v/>
      </c>
      <c r="BA783" s="224" t="str">
        <f>IF(BR783=※編集不可※選択項目!$L$43,VLOOKUP('新規登録用（本体）'!U783,※編集不可※選択項目!$P$42:$S$46,4,TRUE),BB783)</f>
        <v/>
      </c>
      <c r="BB783" s="224" t="str">
        <f>IF(BR783=※編集不可※選択項目!$L$48,VLOOKUP('新規登録用（本体）'!U783,※編集不可※選択項目!$P$47:$S$51,4,TRUE),"")</f>
        <v/>
      </c>
      <c r="BC783" s="225">
        <f>IFERROR(VLOOKUP(Y783&amp;G783&amp;H783,※編集不可※選択項目!X:Y,2,FALSE),0)</f>
        <v>0</v>
      </c>
      <c r="BD783" s="225">
        <f t="shared" si="301"/>
        <v>0</v>
      </c>
      <c r="BE783" s="225"/>
      <c r="BF783" s="225"/>
      <c r="BG783" s="225"/>
      <c r="BH783" s="225" t="str">
        <f t="shared" si="285"/>
        <v/>
      </c>
      <c r="BI783" s="226">
        <f t="shared" si="286"/>
        <v>0</v>
      </c>
      <c r="BJ783" s="226">
        <f t="shared" si="287"/>
        <v>0</v>
      </c>
      <c r="BK783" s="262">
        <f t="shared" si="304"/>
        <v>0</v>
      </c>
      <c r="BL783" s="226">
        <f t="shared" si="293"/>
        <v>0</v>
      </c>
      <c r="BM783" s="226" t="str">
        <f t="shared" si="288"/>
        <v/>
      </c>
      <c r="BN783" s="227">
        <f t="shared" si="289"/>
        <v>0</v>
      </c>
      <c r="BO783" s="227">
        <f t="shared" si="294"/>
        <v>0</v>
      </c>
      <c r="BP783" s="208" t="str">
        <f t="shared" si="295"/>
        <v>＜従来枠＞0 ＜トップ性能枠＞0</v>
      </c>
      <c r="BQ783" s="208" t="str">
        <f>'新規登録用（本体）'!G783&amp;'新規登録用（本体）'!H783&amp;'新規登録用（本体）'!I783</f>
        <v/>
      </c>
      <c r="BR783" s="126" t="str">
        <f t="shared" si="290"/>
        <v/>
      </c>
      <c r="BS783" s="208" t="str">
        <f t="shared" si="291"/>
        <v/>
      </c>
      <c r="BT783" s="227">
        <f t="shared" si="302"/>
        <v>0</v>
      </c>
    </row>
    <row r="784" spans="1:72" s="208" customFormat="1" ht="25.35" customHeight="1" x14ac:dyDescent="0.2">
      <c r="A784" s="210">
        <f t="shared" si="296"/>
        <v>773</v>
      </c>
      <c r="B784" s="171" t="str">
        <f t="shared" si="292"/>
        <v/>
      </c>
      <c r="C784" s="44"/>
      <c r="D784" s="17" t="str">
        <f t="shared" si="297"/>
        <v/>
      </c>
      <c r="E784" s="17" t="str">
        <f t="shared" si="298"/>
        <v/>
      </c>
      <c r="F784" s="97"/>
      <c r="G784" s="16"/>
      <c r="H784" s="15"/>
      <c r="I784" s="17" t="str">
        <f>IF(OR(G784="",H784="",U784=""),"",IFERROR(VLOOKUP(G784&amp;H784&amp;U784,※編集不可※選択項目!$M$3:$R$51,5,FALSE),"該当なし"))</f>
        <v/>
      </c>
      <c r="J784" s="97"/>
      <c r="K784" s="15"/>
      <c r="L784" s="248"/>
      <c r="M784" s="15"/>
      <c r="N784" s="97"/>
      <c r="O784" s="97"/>
      <c r="P784" s="97"/>
      <c r="Q784" s="97"/>
      <c r="R784" s="97"/>
      <c r="S784" s="18" t="str">
        <f t="shared" ref="S784:S847" si="305">IF($M784="連結","連結前のすべての室外機が、基準を満たしていること",IF(AND(AU784="",BD784=""),"",IF(U784="","",BP784)))</f>
        <v/>
      </c>
      <c r="T784" s="15"/>
      <c r="U784" s="15"/>
      <c r="V784" s="15"/>
      <c r="W784" s="15"/>
      <c r="X784" s="15"/>
      <c r="Y784" s="15"/>
      <c r="Z784" s="16"/>
      <c r="AA784" s="16"/>
      <c r="AB784" s="101" t="str">
        <f>IF($C784&lt;&gt;"",※編集不可※選択項目!$J$2,"")</f>
        <v/>
      </c>
      <c r="AC784" s="23"/>
      <c r="AD784" s="97"/>
      <c r="AE784" s="99"/>
      <c r="AF784" s="201" t="str">
        <f t="shared" si="303"/>
        <v>-</v>
      </c>
      <c r="AG784" s="219"/>
      <c r="AH784" s="220"/>
      <c r="AI784" s="121" t="str">
        <f t="shared" si="299"/>
        <v/>
      </c>
      <c r="AJ784" s="221"/>
      <c r="AK784" s="222"/>
      <c r="AL784" s="223"/>
      <c r="AM784" s="224">
        <f>IFERROR(INDEX(※編集不可※選択項目!$R$3:$R$51,MATCH(BQ784,※編集不可※選択項目!$T$3:$T$51,0)),0)</f>
        <v>0</v>
      </c>
      <c r="AN784" s="224" t="str">
        <f t="shared" si="283"/>
        <v/>
      </c>
      <c r="AO784" s="224" t="str">
        <f>IF(BR784=※編集不可※選択項目!$L$3,VLOOKUP('新規登録用（本体）'!U784,※編集不可※選択項目!$P$2:$R$13,3,TRUE),AP784)</f>
        <v/>
      </c>
      <c r="AP784" s="224" t="str">
        <f>IF(BR784=※編集不可※選択項目!$L$15,VLOOKUP('新規登録用（本体）'!U784,※編集不可※選択項目!$P$14:$R$25,3,TRUE),AQ784)</f>
        <v/>
      </c>
      <c r="AQ784" s="224" t="str">
        <f>IF(BR784=※編集不可※選択項目!$L$27,VLOOKUP('新規登録用（本体）'!U784,※編集不可※選択項目!$P$26:$R$41,3,TRUE),AR784)</f>
        <v/>
      </c>
      <c r="AR784" s="224" t="str">
        <f>IF(BR784=※編集不可※選択項目!$L$43,VLOOKUP('新規登録用（本体）'!U784,※編集不可※選択項目!$P$42:$R$46,3,TRUE),AS784)</f>
        <v/>
      </c>
      <c r="AS784" s="224" t="str">
        <f>IF(BR784=※編集不可※選択項目!$L$48,VLOOKUP('新規登録用（本体）'!U784,※編集不可※選択項目!$P$47:$R$51,3,TRUE),"")</f>
        <v/>
      </c>
      <c r="AT784" s="225">
        <f>IFERROR(VLOOKUP(Y784&amp;G784&amp;H784,※編集不可※選択項目!X:Y,2,FALSE),0)</f>
        <v>0</v>
      </c>
      <c r="AU784" s="224">
        <f t="shared" si="300"/>
        <v>0</v>
      </c>
      <c r="AV784" s="224">
        <f>IFERROR(INDEX(※編集不可※選択項目!$S$3:$S$51,MATCH(BQ784,※編集不可※選択項目!$T$3:$T$51,0)),0)</f>
        <v>0</v>
      </c>
      <c r="AW784" s="224" t="str">
        <f t="shared" si="284"/>
        <v/>
      </c>
      <c r="AX784" s="224" t="str">
        <f>IF(BR784=※編集不可※選択項目!$L$3,VLOOKUP('新規登録用（本体）'!U784,※編集不可※選択項目!$P$2:$S$13,4,TRUE),AY784)</f>
        <v/>
      </c>
      <c r="AY784" s="224" t="str">
        <f>IF(BR784=※編集不可※選択項目!$L$15,VLOOKUP('新規登録用（本体）'!U784,※編集不可※選択項目!$P$14:$S$25,4,TRUE),AZ784)</f>
        <v/>
      </c>
      <c r="AZ784" s="224" t="str">
        <f>IF(BR784=※編集不可※選択項目!$L$27,VLOOKUP('新規登録用（本体）'!U784,※編集不可※選択項目!$P$26:$S$41,4,TRUE),BA784)</f>
        <v/>
      </c>
      <c r="BA784" s="224" t="str">
        <f>IF(BR784=※編集不可※選択項目!$L$43,VLOOKUP('新規登録用（本体）'!U784,※編集不可※選択項目!$P$42:$S$46,4,TRUE),BB784)</f>
        <v/>
      </c>
      <c r="BB784" s="224" t="str">
        <f>IF(BR784=※編集不可※選択項目!$L$48,VLOOKUP('新規登録用（本体）'!U784,※編集不可※選択項目!$P$47:$S$51,4,TRUE),"")</f>
        <v/>
      </c>
      <c r="BC784" s="225">
        <f>IFERROR(VLOOKUP(Y784&amp;G784&amp;H784,※編集不可※選択項目!X:Y,2,FALSE),0)</f>
        <v>0</v>
      </c>
      <c r="BD784" s="225">
        <f t="shared" si="301"/>
        <v>0</v>
      </c>
      <c r="BE784" s="225"/>
      <c r="BF784" s="225"/>
      <c r="BG784" s="225"/>
      <c r="BH784" s="225" t="str">
        <f t="shared" si="285"/>
        <v/>
      </c>
      <c r="BI784" s="226">
        <f t="shared" si="286"/>
        <v>0</v>
      </c>
      <c r="BJ784" s="226">
        <f t="shared" si="287"/>
        <v>0</v>
      </c>
      <c r="BK784" s="262">
        <f t="shared" si="304"/>
        <v>0</v>
      </c>
      <c r="BL784" s="226">
        <f t="shared" si="293"/>
        <v>0</v>
      </c>
      <c r="BM784" s="226" t="str">
        <f t="shared" si="288"/>
        <v/>
      </c>
      <c r="BN784" s="227">
        <f t="shared" si="289"/>
        <v>0</v>
      </c>
      <c r="BO784" s="227">
        <f t="shared" si="294"/>
        <v>0</v>
      </c>
      <c r="BP784" s="208" t="str">
        <f t="shared" si="295"/>
        <v>＜従来枠＞0 ＜トップ性能枠＞0</v>
      </c>
      <c r="BQ784" s="208" t="str">
        <f>'新規登録用（本体）'!G784&amp;'新規登録用（本体）'!H784&amp;'新規登録用（本体）'!I784</f>
        <v/>
      </c>
      <c r="BR784" s="126" t="str">
        <f t="shared" si="290"/>
        <v/>
      </c>
      <c r="BS784" s="208" t="str">
        <f t="shared" si="291"/>
        <v/>
      </c>
      <c r="BT784" s="227">
        <f t="shared" si="302"/>
        <v>0</v>
      </c>
    </row>
    <row r="785" spans="1:72" s="208" customFormat="1" ht="25.35" customHeight="1" x14ac:dyDescent="0.2">
      <c r="A785" s="210">
        <f t="shared" si="296"/>
        <v>774</v>
      </c>
      <c r="B785" s="171" t="str">
        <f t="shared" si="292"/>
        <v/>
      </c>
      <c r="C785" s="44"/>
      <c r="D785" s="17" t="str">
        <f t="shared" si="297"/>
        <v/>
      </c>
      <c r="E785" s="17" t="str">
        <f t="shared" si="298"/>
        <v/>
      </c>
      <c r="F785" s="97"/>
      <c r="G785" s="16"/>
      <c r="H785" s="15"/>
      <c r="I785" s="17" t="str">
        <f>IF(OR(G785="",H785="",U785=""),"",IFERROR(VLOOKUP(G785&amp;H785&amp;U785,※編集不可※選択項目!$M$3:$R$51,5,FALSE),"該当なし"))</f>
        <v/>
      </c>
      <c r="J785" s="97"/>
      <c r="K785" s="15"/>
      <c r="L785" s="248"/>
      <c r="M785" s="15"/>
      <c r="N785" s="97"/>
      <c r="O785" s="97"/>
      <c r="P785" s="97"/>
      <c r="Q785" s="97"/>
      <c r="R785" s="97"/>
      <c r="S785" s="18" t="str">
        <f t="shared" si="305"/>
        <v/>
      </c>
      <c r="T785" s="15"/>
      <c r="U785" s="15"/>
      <c r="V785" s="15"/>
      <c r="W785" s="15"/>
      <c r="X785" s="15"/>
      <c r="Y785" s="15"/>
      <c r="Z785" s="16"/>
      <c r="AA785" s="16"/>
      <c r="AB785" s="101" t="str">
        <f>IF($C785&lt;&gt;"",※編集不可※選択項目!$J$2,"")</f>
        <v/>
      </c>
      <c r="AC785" s="23"/>
      <c r="AD785" s="97"/>
      <c r="AE785" s="99"/>
      <c r="AF785" s="201" t="str">
        <f t="shared" si="303"/>
        <v>-</v>
      </c>
      <c r="AG785" s="219"/>
      <c r="AH785" s="220"/>
      <c r="AI785" s="121" t="str">
        <f t="shared" si="299"/>
        <v/>
      </c>
      <c r="AJ785" s="221"/>
      <c r="AK785" s="222"/>
      <c r="AL785" s="223"/>
      <c r="AM785" s="224">
        <f>IFERROR(INDEX(※編集不可※選択項目!$R$3:$R$51,MATCH(BQ785,※編集不可※選択項目!$T$3:$T$51,0)),0)</f>
        <v>0</v>
      </c>
      <c r="AN785" s="224" t="str">
        <f t="shared" si="283"/>
        <v/>
      </c>
      <c r="AO785" s="224" t="str">
        <f>IF(BR785=※編集不可※選択項目!$L$3,VLOOKUP('新規登録用（本体）'!U785,※編集不可※選択項目!$P$2:$R$13,3,TRUE),AP785)</f>
        <v/>
      </c>
      <c r="AP785" s="224" t="str">
        <f>IF(BR785=※編集不可※選択項目!$L$15,VLOOKUP('新規登録用（本体）'!U785,※編集不可※選択項目!$P$14:$R$25,3,TRUE),AQ785)</f>
        <v/>
      </c>
      <c r="AQ785" s="224" t="str">
        <f>IF(BR785=※編集不可※選択項目!$L$27,VLOOKUP('新規登録用（本体）'!U785,※編集不可※選択項目!$P$26:$R$41,3,TRUE),AR785)</f>
        <v/>
      </c>
      <c r="AR785" s="224" t="str">
        <f>IF(BR785=※編集不可※選択項目!$L$43,VLOOKUP('新規登録用（本体）'!U785,※編集不可※選択項目!$P$42:$R$46,3,TRUE),AS785)</f>
        <v/>
      </c>
      <c r="AS785" s="224" t="str">
        <f>IF(BR785=※編集不可※選択項目!$L$48,VLOOKUP('新規登録用（本体）'!U785,※編集不可※選択項目!$P$47:$R$51,3,TRUE),"")</f>
        <v/>
      </c>
      <c r="AT785" s="225">
        <f>IFERROR(VLOOKUP(Y785&amp;G785&amp;H785,※編集不可※選択項目!X:Y,2,FALSE),0)</f>
        <v>0</v>
      </c>
      <c r="AU785" s="224">
        <f t="shared" si="300"/>
        <v>0</v>
      </c>
      <c r="AV785" s="224">
        <f>IFERROR(INDEX(※編集不可※選択項目!$S$3:$S$51,MATCH(BQ785,※編集不可※選択項目!$T$3:$T$51,0)),0)</f>
        <v>0</v>
      </c>
      <c r="AW785" s="224" t="str">
        <f t="shared" si="284"/>
        <v/>
      </c>
      <c r="AX785" s="224" t="str">
        <f>IF(BR785=※編集不可※選択項目!$L$3,VLOOKUP('新規登録用（本体）'!U785,※編集不可※選択項目!$P$2:$S$13,4,TRUE),AY785)</f>
        <v/>
      </c>
      <c r="AY785" s="224" t="str">
        <f>IF(BR785=※編集不可※選択項目!$L$15,VLOOKUP('新規登録用（本体）'!U785,※編集不可※選択項目!$P$14:$S$25,4,TRUE),AZ785)</f>
        <v/>
      </c>
      <c r="AZ785" s="224" t="str">
        <f>IF(BR785=※編集不可※選択項目!$L$27,VLOOKUP('新規登録用（本体）'!U785,※編集不可※選択項目!$P$26:$S$41,4,TRUE),BA785)</f>
        <v/>
      </c>
      <c r="BA785" s="224" t="str">
        <f>IF(BR785=※編集不可※選択項目!$L$43,VLOOKUP('新規登録用（本体）'!U785,※編集不可※選択項目!$P$42:$S$46,4,TRUE),BB785)</f>
        <v/>
      </c>
      <c r="BB785" s="224" t="str">
        <f>IF(BR785=※編集不可※選択項目!$L$48,VLOOKUP('新規登録用（本体）'!U785,※編集不可※選択項目!$P$47:$S$51,4,TRUE),"")</f>
        <v/>
      </c>
      <c r="BC785" s="225">
        <f>IFERROR(VLOOKUP(Y785&amp;G785&amp;H785,※編集不可※選択項目!X:Y,2,FALSE),0)</f>
        <v>0</v>
      </c>
      <c r="BD785" s="225">
        <f t="shared" si="301"/>
        <v>0</v>
      </c>
      <c r="BE785" s="225"/>
      <c r="BF785" s="225"/>
      <c r="BG785" s="225"/>
      <c r="BH785" s="225" t="str">
        <f t="shared" si="285"/>
        <v/>
      </c>
      <c r="BI785" s="226">
        <f t="shared" si="286"/>
        <v>0</v>
      </c>
      <c r="BJ785" s="226">
        <f t="shared" si="287"/>
        <v>0</v>
      </c>
      <c r="BK785" s="262">
        <f t="shared" si="304"/>
        <v>0</v>
      </c>
      <c r="BL785" s="226">
        <f t="shared" si="293"/>
        <v>0</v>
      </c>
      <c r="BM785" s="226" t="str">
        <f t="shared" si="288"/>
        <v/>
      </c>
      <c r="BN785" s="227">
        <f t="shared" si="289"/>
        <v>0</v>
      </c>
      <c r="BO785" s="227">
        <f t="shared" si="294"/>
        <v>0</v>
      </c>
      <c r="BP785" s="208" t="str">
        <f t="shared" si="295"/>
        <v>＜従来枠＞0 ＜トップ性能枠＞0</v>
      </c>
      <c r="BQ785" s="208" t="str">
        <f>'新規登録用（本体）'!G785&amp;'新規登録用（本体）'!H785&amp;'新規登録用（本体）'!I785</f>
        <v/>
      </c>
      <c r="BR785" s="126" t="str">
        <f t="shared" si="290"/>
        <v/>
      </c>
      <c r="BS785" s="208" t="str">
        <f t="shared" si="291"/>
        <v/>
      </c>
      <c r="BT785" s="227">
        <f t="shared" si="302"/>
        <v>0</v>
      </c>
    </row>
    <row r="786" spans="1:72" s="208" customFormat="1" ht="25.35" customHeight="1" x14ac:dyDescent="0.2">
      <c r="A786" s="210">
        <f t="shared" si="296"/>
        <v>775</v>
      </c>
      <c r="B786" s="171" t="str">
        <f t="shared" si="292"/>
        <v/>
      </c>
      <c r="C786" s="44"/>
      <c r="D786" s="17" t="str">
        <f t="shared" si="297"/>
        <v/>
      </c>
      <c r="E786" s="17" t="str">
        <f t="shared" si="298"/>
        <v/>
      </c>
      <c r="F786" s="97"/>
      <c r="G786" s="16"/>
      <c r="H786" s="15"/>
      <c r="I786" s="17" t="str">
        <f>IF(OR(G786="",H786="",U786=""),"",IFERROR(VLOOKUP(G786&amp;H786&amp;U786,※編集不可※選択項目!$M$3:$R$51,5,FALSE),"該当なし"))</f>
        <v/>
      </c>
      <c r="J786" s="97"/>
      <c r="K786" s="15"/>
      <c r="L786" s="248"/>
      <c r="M786" s="15"/>
      <c r="N786" s="97"/>
      <c r="O786" s="97"/>
      <c r="P786" s="97"/>
      <c r="Q786" s="97"/>
      <c r="R786" s="97"/>
      <c r="S786" s="18" t="str">
        <f t="shared" si="305"/>
        <v/>
      </c>
      <c r="T786" s="15"/>
      <c r="U786" s="15"/>
      <c r="V786" s="15"/>
      <c r="W786" s="15"/>
      <c r="X786" s="15"/>
      <c r="Y786" s="15"/>
      <c r="Z786" s="16"/>
      <c r="AA786" s="16"/>
      <c r="AB786" s="101" t="str">
        <f>IF($C786&lt;&gt;"",※編集不可※選択項目!$J$2,"")</f>
        <v/>
      </c>
      <c r="AC786" s="23"/>
      <c r="AD786" s="97"/>
      <c r="AE786" s="99"/>
      <c r="AF786" s="201" t="str">
        <f t="shared" si="303"/>
        <v>-</v>
      </c>
      <c r="AG786" s="219"/>
      <c r="AH786" s="220"/>
      <c r="AI786" s="121" t="str">
        <f t="shared" si="299"/>
        <v/>
      </c>
      <c r="AJ786" s="221"/>
      <c r="AK786" s="222"/>
      <c r="AL786" s="223"/>
      <c r="AM786" s="224">
        <f>IFERROR(INDEX(※編集不可※選択項目!$R$3:$R$51,MATCH(BQ786,※編集不可※選択項目!$T$3:$T$51,0)),0)</f>
        <v>0</v>
      </c>
      <c r="AN786" s="224" t="str">
        <f t="shared" ref="AN786:AN849" si="306">IF(I786&lt;&gt;"該当なし","",AO786)</f>
        <v/>
      </c>
      <c r="AO786" s="224" t="str">
        <f>IF(BR786=※編集不可※選択項目!$L$3,VLOOKUP('新規登録用（本体）'!U786,※編集不可※選択項目!$P$2:$R$13,3,TRUE),AP786)</f>
        <v/>
      </c>
      <c r="AP786" s="224" t="str">
        <f>IF(BR786=※編集不可※選択項目!$L$15,VLOOKUP('新規登録用（本体）'!U786,※編集不可※選択項目!$P$14:$R$25,3,TRUE),AQ786)</f>
        <v/>
      </c>
      <c r="AQ786" s="224" t="str">
        <f>IF(BR786=※編集不可※選択項目!$L$27,VLOOKUP('新規登録用（本体）'!U786,※編集不可※選択項目!$P$26:$R$41,3,TRUE),AR786)</f>
        <v/>
      </c>
      <c r="AR786" s="224" t="str">
        <f>IF(BR786=※編集不可※選択項目!$L$43,VLOOKUP('新規登録用（本体）'!U786,※編集不可※選択項目!$P$42:$R$46,3,TRUE),AS786)</f>
        <v/>
      </c>
      <c r="AS786" s="224" t="str">
        <f>IF(BR786=※編集不可※選択項目!$L$48,VLOOKUP('新規登録用（本体）'!U786,※編集不可※選択項目!$P$47:$R$51,3,TRUE),"")</f>
        <v/>
      </c>
      <c r="AT786" s="225">
        <f>IFERROR(VLOOKUP(Y786&amp;G786&amp;H786,※編集不可※選択項目!X:Y,2,FALSE),0)</f>
        <v>0</v>
      </c>
      <c r="AU786" s="224">
        <f t="shared" si="300"/>
        <v>0</v>
      </c>
      <c r="AV786" s="224">
        <f>IFERROR(INDEX(※編集不可※選択項目!$S$3:$S$51,MATCH(BQ786,※編集不可※選択項目!$T$3:$T$51,0)),0)</f>
        <v>0</v>
      </c>
      <c r="AW786" s="224" t="str">
        <f t="shared" ref="AW786:AW849" si="307">IF(I786&lt;&gt;"該当なし","",AX786)</f>
        <v/>
      </c>
      <c r="AX786" s="224" t="str">
        <f>IF(BR786=※編集不可※選択項目!$L$3,VLOOKUP('新規登録用（本体）'!U786,※編集不可※選択項目!$P$2:$S$13,4,TRUE),AY786)</f>
        <v/>
      </c>
      <c r="AY786" s="224" t="str">
        <f>IF(BR786=※編集不可※選択項目!$L$15,VLOOKUP('新規登録用（本体）'!U786,※編集不可※選択項目!$P$14:$S$25,4,TRUE),AZ786)</f>
        <v/>
      </c>
      <c r="AZ786" s="224" t="str">
        <f>IF(BR786=※編集不可※選択項目!$L$27,VLOOKUP('新規登録用（本体）'!U786,※編集不可※選択項目!$P$26:$S$41,4,TRUE),BA786)</f>
        <v/>
      </c>
      <c r="BA786" s="224" t="str">
        <f>IF(BR786=※編集不可※選択項目!$L$43,VLOOKUP('新規登録用（本体）'!U786,※編集不可※選択項目!$P$42:$S$46,4,TRUE),BB786)</f>
        <v/>
      </c>
      <c r="BB786" s="224" t="str">
        <f>IF(BR786=※編集不可※選択項目!$L$48,VLOOKUP('新規登録用（本体）'!U786,※編集不可※選択項目!$P$47:$S$51,4,TRUE),"")</f>
        <v/>
      </c>
      <c r="BC786" s="225">
        <f>IFERROR(VLOOKUP(Y786&amp;G786&amp;H786,※編集不可※選択項目!X:Y,2,FALSE),0)</f>
        <v>0</v>
      </c>
      <c r="BD786" s="225">
        <f t="shared" si="301"/>
        <v>0</v>
      </c>
      <c r="BE786" s="225"/>
      <c r="BF786" s="225"/>
      <c r="BG786" s="225"/>
      <c r="BH786" s="225" t="str">
        <f t="shared" ref="BH786:BH849" si="308">IF(K786="","","["&amp;K786&amp;"]")</f>
        <v/>
      </c>
      <c r="BI786" s="226">
        <f t="shared" ref="BI786:BI849" si="309">IF(AND(($C786&lt;&gt;""),(OR(F786="",G786="",H786="",J786="",M786="",N786="",AND(M786&lt;&gt;"連結",T786=""),U786="",V786="",W786="",X786="",Y786=""))),1,0)</f>
        <v>0</v>
      </c>
      <c r="BJ786" s="226">
        <f t="shared" ref="BJ786:BJ849" si="310">IF(AND(M786="連結",O786=""),1,0)</f>
        <v>0</v>
      </c>
      <c r="BK786" s="262">
        <f t="shared" si="304"/>
        <v>0</v>
      </c>
      <c r="BL786" s="226">
        <f t="shared" si="293"/>
        <v>0</v>
      </c>
      <c r="BM786" s="226" t="str">
        <f t="shared" ref="BM786:BM849" si="311">IF(J786="","",TEXT(J786&amp;BH786,"G/標準"))</f>
        <v/>
      </c>
      <c r="BN786" s="227">
        <f t="shared" ref="BN786:BN849" si="312">IF(BM786="",0,COUNTIF($BM$12:$BM$1011,BM786))</f>
        <v>0</v>
      </c>
      <c r="BO786" s="227">
        <f t="shared" si="294"/>
        <v>0</v>
      </c>
      <c r="BP786" s="208" t="str">
        <f t="shared" si="295"/>
        <v>＜従来枠＞0 ＜トップ性能枠＞0</v>
      </c>
      <c r="BQ786" s="208" t="str">
        <f>'新規登録用（本体）'!G786&amp;'新規登録用（本体）'!H786&amp;'新規登録用（本体）'!I786</f>
        <v/>
      </c>
      <c r="BR786" s="126" t="str">
        <f t="shared" ref="BR786:BR849" si="313">G786&amp;H786</f>
        <v/>
      </c>
      <c r="BS786" s="208" t="str">
        <f t="shared" si="291"/>
        <v/>
      </c>
      <c r="BT786" s="227">
        <f t="shared" si="302"/>
        <v>0</v>
      </c>
    </row>
    <row r="787" spans="1:72" s="208" customFormat="1" ht="25.35" customHeight="1" x14ac:dyDescent="0.2">
      <c r="A787" s="210">
        <f t="shared" si="296"/>
        <v>776</v>
      </c>
      <c r="B787" s="171" t="str">
        <f t="shared" si="292"/>
        <v/>
      </c>
      <c r="C787" s="44"/>
      <c r="D787" s="17" t="str">
        <f t="shared" si="297"/>
        <v/>
      </c>
      <c r="E787" s="17" t="str">
        <f t="shared" si="298"/>
        <v/>
      </c>
      <c r="F787" s="97"/>
      <c r="G787" s="16"/>
      <c r="H787" s="15"/>
      <c r="I787" s="17" t="str">
        <f>IF(OR(G787="",H787="",U787=""),"",IFERROR(VLOOKUP(G787&amp;H787&amp;U787,※編集不可※選択項目!$M$3:$R$51,5,FALSE),"該当なし"))</f>
        <v/>
      </c>
      <c r="J787" s="97"/>
      <c r="K787" s="15"/>
      <c r="L787" s="248"/>
      <c r="M787" s="15"/>
      <c r="N787" s="97"/>
      <c r="O787" s="97"/>
      <c r="P787" s="97"/>
      <c r="Q787" s="97"/>
      <c r="R787" s="97"/>
      <c r="S787" s="18" t="str">
        <f t="shared" si="305"/>
        <v/>
      </c>
      <c r="T787" s="15"/>
      <c r="U787" s="15"/>
      <c r="V787" s="15"/>
      <c r="W787" s="15"/>
      <c r="X787" s="15"/>
      <c r="Y787" s="15"/>
      <c r="Z787" s="16"/>
      <c r="AA787" s="16"/>
      <c r="AB787" s="101" t="str">
        <f>IF($C787&lt;&gt;"",※編集不可※選択項目!$J$2,"")</f>
        <v/>
      </c>
      <c r="AC787" s="23"/>
      <c r="AD787" s="97"/>
      <c r="AE787" s="99"/>
      <c r="AF787" s="201" t="str">
        <f t="shared" si="303"/>
        <v>-</v>
      </c>
      <c r="AG787" s="219"/>
      <c r="AH787" s="220"/>
      <c r="AI787" s="121" t="str">
        <f t="shared" si="299"/>
        <v/>
      </c>
      <c r="AJ787" s="221"/>
      <c r="AK787" s="222"/>
      <c r="AL787" s="223"/>
      <c r="AM787" s="224">
        <f>IFERROR(INDEX(※編集不可※選択項目!$R$3:$R$51,MATCH(BQ787,※編集不可※選択項目!$T$3:$T$51,0)),0)</f>
        <v>0</v>
      </c>
      <c r="AN787" s="224" t="str">
        <f t="shared" si="306"/>
        <v/>
      </c>
      <c r="AO787" s="224" t="str">
        <f>IF(BR787=※編集不可※選択項目!$L$3,VLOOKUP('新規登録用（本体）'!U787,※編集不可※選択項目!$P$2:$R$13,3,TRUE),AP787)</f>
        <v/>
      </c>
      <c r="AP787" s="224" t="str">
        <f>IF(BR787=※編集不可※選択項目!$L$15,VLOOKUP('新規登録用（本体）'!U787,※編集不可※選択項目!$P$14:$R$25,3,TRUE),AQ787)</f>
        <v/>
      </c>
      <c r="AQ787" s="224" t="str">
        <f>IF(BR787=※編集不可※選択項目!$L$27,VLOOKUP('新規登録用（本体）'!U787,※編集不可※選択項目!$P$26:$R$41,3,TRUE),AR787)</f>
        <v/>
      </c>
      <c r="AR787" s="224" t="str">
        <f>IF(BR787=※編集不可※選択項目!$L$43,VLOOKUP('新規登録用（本体）'!U787,※編集不可※選択項目!$P$42:$R$46,3,TRUE),AS787)</f>
        <v/>
      </c>
      <c r="AS787" s="224" t="str">
        <f>IF(BR787=※編集不可※選択項目!$L$48,VLOOKUP('新規登録用（本体）'!U787,※編集不可※選択項目!$P$47:$R$51,3,TRUE),"")</f>
        <v/>
      </c>
      <c r="AT787" s="225">
        <f>IFERROR(VLOOKUP(Y787&amp;G787&amp;H787,※編集不可※選択項目!X:Y,2,FALSE),0)</f>
        <v>0</v>
      </c>
      <c r="AU787" s="224">
        <f t="shared" si="300"/>
        <v>0</v>
      </c>
      <c r="AV787" s="224">
        <f>IFERROR(INDEX(※編集不可※選択項目!$S$3:$S$51,MATCH(BQ787,※編集不可※選択項目!$T$3:$T$51,0)),0)</f>
        <v>0</v>
      </c>
      <c r="AW787" s="224" t="str">
        <f t="shared" si="307"/>
        <v/>
      </c>
      <c r="AX787" s="224" t="str">
        <f>IF(BR787=※編集不可※選択項目!$L$3,VLOOKUP('新規登録用（本体）'!U787,※編集不可※選択項目!$P$2:$S$13,4,TRUE),AY787)</f>
        <v/>
      </c>
      <c r="AY787" s="224" t="str">
        <f>IF(BR787=※編集不可※選択項目!$L$15,VLOOKUP('新規登録用（本体）'!U787,※編集不可※選択項目!$P$14:$S$25,4,TRUE),AZ787)</f>
        <v/>
      </c>
      <c r="AZ787" s="224" t="str">
        <f>IF(BR787=※編集不可※選択項目!$L$27,VLOOKUP('新規登録用（本体）'!U787,※編集不可※選択項目!$P$26:$S$41,4,TRUE),BA787)</f>
        <v/>
      </c>
      <c r="BA787" s="224" t="str">
        <f>IF(BR787=※編集不可※選択項目!$L$43,VLOOKUP('新規登録用（本体）'!U787,※編集不可※選択項目!$P$42:$S$46,4,TRUE),BB787)</f>
        <v/>
      </c>
      <c r="BB787" s="224" t="str">
        <f>IF(BR787=※編集不可※選択項目!$L$48,VLOOKUP('新規登録用（本体）'!U787,※編集不可※選択項目!$P$47:$S$51,4,TRUE),"")</f>
        <v/>
      </c>
      <c r="BC787" s="225">
        <f>IFERROR(VLOOKUP(Y787&amp;G787&amp;H787,※編集不可※選択項目!X:Y,2,FALSE),0)</f>
        <v>0</v>
      </c>
      <c r="BD787" s="225">
        <f t="shared" si="301"/>
        <v>0</v>
      </c>
      <c r="BE787" s="225"/>
      <c r="BF787" s="225"/>
      <c r="BG787" s="225"/>
      <c r="BH787" s="225" t="str">
        <f t="shared" si="308"/>
        <v/>
      </c>
      <c r="BI787" s="226">
        <f t="shared" si="309"/>
        <v>0</v>
      </c>
      <c r="BJ787" s="226">
        <f t="shared" si="310"/>
        <v>0</v>
      </c>
      <c r="BK787" s="262">
        <f t="shared" si="304"/>
        <v>0</v>
      </c>
      <c r="BL787" s="226">
        <f t="shared" si="293"/>
        <v>0</v>
      </c>
      <c r="BM787" s="226" t="str">
        <f t="shared" si="311"/>
        <v/>
      </c>
      <c r="BN787" s="227">
        <f t="shared" si="312"/>
        <v>0</v>
      </c>
      <c r="BO787" s="227">
        <f t="shared" si="294"/>
        <v>0</v>
      </c>
      <c r="BP787" s="208" t="str">
        <f t="shared" si="295"/>
        <v>＜従来枠＞0 ＜トップ性能枠＞0</v>
      </c>
      <c r="BQ787" s="208" t="str">
        <f>'新規登録用（本体）'!G787&amp;'新規登録用（本体）'!H787&amp;'新規登録用（本体）'!I787</f>
        <v/>
      </c>
      <c r="BR787" s="126" t="str">
        <f t="shared" si="313"/>
        <v/>
      </c>
      <c r="BS787" s="208" t="str">
        <f t="shared" ref="BS787:BS850" si="314">IF(J787="","",TEXT(J787&amp;T787&amp;U787&amp;V787&amp;W787&amp;X787,"G/標準"))</f>
        <v/>
      </c>
      <c r="BT787" s="227">
        <f t="shared" si="302"/>
        <v>0</v>
      </c>
    </row>
    <row r="788" spans="1:72" s="208" customFormat="1" ht="25.35" customHeight="1" x14ac:dyDescent="0.2">
      <c r="A788" s="210">
        <f t="shared" si="296"/>
        <v>777</v>
      </c>
      <c r="B788" s="171" t="str">
        <f t="shared" si="292"/>
        <v/>
      </c>
      <c r="C788" s="44"/>
      <c r="D788" s="17" t="str">
        <f t="shared" si="297"/>
        <v/>
      </c>
      <c r="E788" s="17" t="str">
        <f t="shared" si="298"/>
        <v/>
      </c>
      <c r="F788" s="97"/>
      <c r="G788" s="16"/>
      <c r="H788" s="15"/>
      <c r="I788" s="17" t="str">
        <f>IF(OR(G788="",H788="",U788=""),"",IFERROR(VLOOKUP(G788&amp;H788&amp;U788,※編集不可※選択項目!$M$3:$R$51,5,FALSE),"該当なし"))</f>
        <v/>
      </c>
      <c r="J788" s="97"/>
      <c r="K788" s="15"/>
      <c r="L788" s="248"/>
      <c r="M788" s="15"/>
      <c r="N788" s="97"/>
      <c r="O788" s="97"/>
      <c r="P788" s="97"/>
      <c r="Q788" s="97"/>
      <c r="R788" s="97"/>
      <c r="S788" s="18" t="str">
        <f t="shared" si="305"/>
        <v/>
      </c>
      <c r="T788" s="15"/>
      <c r="U788" s="15"/>
      <c r="V788" s="15"/>
      <c r="W788" s="15"/>
      <c r="X788" s="15"/>
      <c r="Y788" s="15"/>
      <c r="Z788" s="16"/>
      <c r="AA788" s="16"/>
      <c r="AB788" s="101" t="str">
        <f>IF($C788&lt;&gt;"",※編集不可※選択項目!$J$2,"")</f>
        <v/>
      </c>
      <c r="AC788" s="23"/>
      <c r="AD788" s="97"/>
      <c r="AE788" s="99"/>
      <c r="AF788" s="201" t="str">
        <f t="shared" si="303"/>
        <v>-</v>
      </c>
      <c r="AG788" s="219"/>
      <c r="AH788" s="220"/>
      <c r="AI788" s="121" t="str">
        <f t="shared" si="299"/>
        <v/>
      </c>
      <c r="AJ788" s="221"/>
      <c r="AK788" s="222"/>
      <c r="AL788" s="223"/>
      <c r="AM788" s="224">
        <f>IFERROR(INDEX(※編集不可※選択項目!$R$3:$R$51,MATCH(BQ788,※編集不可※選択項目!$T$3:$T$51,0)),0)</f>
        <v>0</v>
      </c>
      <c r="AN788" s="224" t="str">
        <f t="shared" si="306"/>
        <v/>
      </c>
      <c r="AO788" s="224" t="str">
        <f>IF(BR788=※編集不可※選択項目!$L$3,VLOOKUP('新規登録用（本体）'!U788,※編集不可※選択項目!$P$2:$R$13,3,TRUE),AP788)</f>
        <v/>
      </c>
      <c r="AP788" s="224" t="str">
        <f>IF(BR788=※編集不可※選択項目!$L$15,VLOOKUP('新規登録用（本体）'!U788,※編集不可※選択項目!$P$14:$R$25,3,TRUE),AQ788)</f>
        <v/>
      </c>
      <c r="AQ788" s="224" t="str">
        <f>IF(BR788=※編集不可※選択項目!$L$27,VLOOKUP('新規登録用（本体）'!U788,※編集不可※選択項目!$P$26:$R$41,3,TRUE),AR788)</f>
        <v/>
      </c>
      <c r="AR788" s="224" t="str">
        <f>IF(BR788=※編集不可※選択項目!$L$43,VLOOKUP('新規登録用（本体）'!U788,※編集不可※選択項目!$P$42:$R$46,3,TRUE),AS788)</f>
        <v/>
      </c>
      <c r="AS788" s="224" t="str">
        <f>IF(BR788=※編集不可※選択項目!$L$48,VLOOKUP('新規登録用（本体）'!U788,※編集不可※選択項目!$P$47:$R$51,3,TRUE),"")</f>
        <v/>
      </c>
      <c r="AT788" s="225">
        <f>IFERROR(VLOOKUP(Y788&amp;G788&amp;H788,※編集不可※選択項目!X:Y,2,FALSE),0)</f>
        <v>0</v>
      </c>
      <c r="AU788" s="224">
        <f t="shared" si="300"/>
        <v>0</v>
      </c>
      <c r="AV788" s="224">
        <f>IFERROR(INDEX(※編集不可※選択項目!$S$3:$S$51,MATCH(BQ788,※編集不可※選択項目!$T$3:$T$51,0)),0)</f>
        <v>0</v>
      </c>
      <c r="AW788" s="224" t="str">
        <f t="shared" si="307"/>
        <v/>
      </c>
      <c r="AX788" s="224" t="str">
        <f>IF(BR788=※編集不可※選択項目!$L$3,VLOOKUP('新規登録用（本体）'!U788,※編集不可※選択項目!$P$2:$S$13,4,TRUE),AY788)</f>
        <v/>
      </c>
      <c r="AY788" s="224" t="str">
        <f>IF(BR788=※編集不可※選択項目!$L$15,VLOOKUP('新規登録用（本体）'!U788,※編集不可※選択項目!$P$14:$S$25,4,TRUE),AZ788)</f>
        <v/>
      </c>
      <c r="AZ788" s="224" t="str">
        <f>IF(BR788=※編集不可※選択項目!$L$27,VLOOKUP('新規登録用（本体）'!U788,※編集不可※選択項目!$P$26:$S$41,4,TRUE),BA788)</f>
        <v/>
      </c>
      <c r="BA788" s="224" t="str">
        <f>IF(BR788=※編集不可※選択項目!$L$43,VLOOKUP('新規登録用（本体）'!U788,※編集不可※選択項目!$P$42:$S$46,4,TRUE),BB788)</f>
        <v/>
      </c>
      <c r="BB788" s="224" t="str">
        <f>IF(BR788=※編集不可※選択項目!$L$48,VLOOKUP('新規登録用（本体）'!U788,※編集不可※選択項目!$P$47:$S$51,4,TRUE),"")</f>
        <v/>
      </c>
      <c r="BC788" s="225">
        <f>IFERROR(VLOOKUP(Y788&amp;G788&amp;H788,※編集不可※選択項目!X:Y,2,FALSE),0)</f>
        <v>0</v>
      </c>
      <c r="BD788" s="225">
        <f t="shared" si="301"/>
        <v>0</v>
      </c>
      <c r="BE788" s="225"/>
      <c r="BF788" s="225"/>
      <c r="BG788" s="225"/>
      <c r="BH788" s="225" t="str">
        <f t="shared" si="308"/>
        <v/>
      </c>
      <c r="BI788" s="226">
        <f t="shared" si="309"/>
        <v>0</v>
      </c>
      <c r="BJ788" s="226">
        <f t="shared" si="310"/>
        <v>0</v>
      </c>
      <c r="BK788" s="262">
        <f t="shared" si="304"/>
        <v>0</v>
      </c>
      <c r="BL788" s="226">
        <f t="shared" si="293"/>
        <v>0</v>
      </c>
      <c r="BM788" s="226" t="str">
        <f t="shared" si="311"/>
        <v/>
      </c>
      <c r="BN788" s="227">
        <f t="shared" si="312"/>
        <v>0</v>
      </c>
      <c r="BO788" s="227">
        <f t="shared" si="294"/>
        <v>0</v>
      </c>
      <c r="BP788" s="208" t="str">
        <f t="shared" si="295"/>
        <v>＜従来枠＞0 ＜トップ性能枠＞0</v>
      </c>
      <c r="BQ788" s="208" t="str">
        <f>'新規登録用（本体）'!G788&amp;'新規登録用（本体）'!H788&amp;'新規登録用（本体）'!I788</f>
        <v/>
      </c>
      <c r="BR788" s="126" t="str">
        <f t="shared" si="313"/>
        <v/>
      </c>
      <c r="BS788" s="208" t="str">
        <f t="shared" si="314"/>
        <v/>
      </c>
      <c r="BT788" s="227">
        <f t="shared" si="302"/>
        <v>0</v>
      </c>
    </row>
    <row r="789" spans="1:72" s="208" customFormat="1" ht="25.35" customHeight="1" x14ac:dyDescent="0.2">
      <c r="A789" s="210">
        <f t="shared" si="296"/>
        <v>778</v>
      </c>
      <c r="B789" s="171" t="str">
        <f t="shared" si="292"/>
        <v/>
      </c>
      <c r="C789" s="44"/>
      <c r="D789" s="17" t="str">
        <f t="shared" si="297"/>
        <v/>
      </c>
      <c r="E789" s="17" t="str">
        <f t="shared" si="298"/>
        <v/>
      </c>
      <c r="F789" s="97"/>
      <c r="G789" s="16"/>
      <c r="H789" s="15"/>
      <c r="I789" s="17" t="str">
        <f>IF(OR(G789="",H789="",U789=""),"",IFERROR(VLOOKUP(G789&amp;H789&amp;U789,※編集不可※選択項目!$M$3:$R$51,5,FALSE),"該当なし"))</f>
        <v/>
      </c>
      <c r="J789" s="97"/>
      <c r="K789" s="15"/>
      <c r="L789" s="248"/>
      <c r="M789" s="15"/>
      <c r="N789" s="97"/>
      <c r="O789" s="97"/>
      <c r="P789" s="97"/>
      <c r="Q789" s="97"/>
      <c r="R789" s="97"/>
      <c r="S789" s="18" t="str">
        <f t="shared" si="305"/>
        <v/>
      </c>
      <c r="T789" s="15"/>
      <c r="U789" s="15"/>
      <c r="V789" s="15"/>
      <c r="W789" s="15"/>
      <c r="X789" s="15"/>
      <c r="Y789" s="15"/>
      <c r="Z789" s="16"/>
      <c r="AA789" s="16"/>
      <c r="AB789" s="101" t="str">
        <f>IF($C789&lt;&gt;"",※編集不可※選択項目!$J$2,"")</f>
        <v/>
      </c>
      <c r="AC789" s="23"/>
      <c r="AD789" s="97"/>
      <c r="AE789" s="99"/>
      <c r="AF789" s="201" t="str">
        <f t="shared" si="303"/>
        <v>-</v>
      </c>
      <c r="AG789" s="219"/>
      <c r="AH789" s="220"/>
      <c r="AI789" s="121" t="str">
        <f t="shared" si="299"/>
        <v/>
      </c>
      <c r="AJ789" s="221"/>
      <c r="AK789" s="222"/>
      <c r="AL789" s="223"/>
      <c r="AM789" s="224">
        <f>IFERROR(INDEX(※編集不可※選択項目!$R$3:$R$51,MATCH(BQ789,※編集不可※選択項目!$T$3:$T$51,0)),0)</f>
        <v>0</v>
      </c>
      <c r="AN789" s="224" t="str">
        <f t="shared" si="306"/>
        <v/>
      </c>
      <c r="AO789" s="224" t="str">
        <f>IF(BR789=※編集不可※選択項目!$L$3,VLOOKUP('新規登録用（本体）'!U789,※編集不可※選択項目!$P$2:$R$13,3,TRUE),AP789)</f>
        <v/>
      </c>
      <c r="AP789" s="224" t="str">
        <f>IF(BR789=※編集不可※選択項目!$L$15,VLOOKUP('新規登録用（本体）'!U789,※編集不可※選択項目!$P$14:$R$25,3,TRUE),AQ789)</f>
        <v/>
      </c>
      <c r="AQ789" s="224" t="str">
        <f>IF(BR789=※編集不可※選択項目!$L$27,VLOOKUP('新規登録用（本体）'!U789,※編集不可※選択項目!$P$26:$R$41,3,TRUE),AR789)</f>
        <v/>
      </c>
      <c r="AR789" s="224" t="str">
        <f>IF(BR789=※編集不可※選択項目!$L$43,VLOOKUP('新規登録用（本体）'!U789,※編集不可※選択項目!$P$42:$R$46,3,TRUE),AS789)</f>
        <v/>
      </c>
      <c r="AS789" s="224" t="str">
        <f>IF(BR789=※編集不可※選択項目!$L$48,VLOOKUP('新規登録用（本体）'!U789,※編集不可※選択項目!$P$47:$R$51,3,TRUE),"")</f>
        <v/>
      </c>
      <c r="AT789" s="225">
        <f>IFERROR(VLOOKUP(Y789&amp;G789&amp;H789,※編集不可※選択項目!X:Y,2,FALSE),0)</f>
        <v>0</v>
      </c>
      <c r="AU789" s="224">
        <f t="shared" si="300"/>
        <v>0</v>
      </c>
      <c r="AV789" s="224">
        <f>IFERROR(INDEX(※編集不可※選択項目!$S$3:$S$51,MATCH(BQ789,※編集不可※選択項目!$T$3:$T$51,0)),0)</f>
        <v>0</v>
      </c>
      <c r="AW789" s="224" t="str">
        <f t="shared" si="307"/>
        <v/>
      </c>
      <c r="AX789" s="224" t="str">
        <f>IF(BR789=※編集不可※選択項目!$L$3,VLOOKUP('新規登録用（本体）'!U789,※編集不可※選択項目!$P$2:$S$13,4,TRUE),AY789)</f>
        <v/>
      </c>
      <c r="AY789" s="224" t="str">
        <f>IF(BR789=※編集不可※選択項目!$L$15,VLOOKUP('新規登録用（本体）'!U789,※編集不可※選択項目!$P$14:$S$25,4,TRUE),AZ789)</f>
        <v/>
      </c>
      <c r="AZ789" s="224" t="str">
        <f>IF(BR789=※編集不可※選択項目!$L$27,VLOOKUP('新規登録用（本体）'!U789,※編集不可※選択項目!$P$26:$S$41,4,TRUE),BA789)</f>
        <v/>
      </c>
      <c r="BA789" s="224" t="str">
        <f>IF(BR789=※編集不可※選択項目!$L$43,VLOOKUP('新規登録用（本体）'!U789,※編集不可※選択項目!$P$42:$S$46,4,TRUE),BB789)</f>
        <v/>
      </c>
      <c r="BB789" s="224" t="str">
        <f>IF(BR789=※編集不可※選択項目!$L$48,VLOOKUP('新規登録用（本体）'!U789,※編集不可※選択項目!$P$47:$S$51,4,TRUE),"")</f>
        <v/>
      </c>
      <c r="BC789" s="225">
        <f>IFERROR(VLOOKUP(Y789&amp;G789&amp;H789,※編集不可※選択項目!X:Y,2,FALSE),0)</f>
        <v>0</v>
      </c>
      <c r="BD789" s="225">
        <f t="shared" si="301"/>
        <v>0</v>
      </c>
      <c r="BE789" s="225"/>
      <c r="BF789" s="225"/>
      <c r="BG789" s="225"/>
      <c r="BH789" s="225" t="str">
        <f t="shared" si="308"/>
        <v/>
      </c>
      <c r="BI789" s="226">
        <f t="shared" si="309"/>
        <v>0</v>
      </c>
      <c r="BJ789" s="226">
        <f t="shared" si="310"/>
        <v>0</v>
      </c>
      <c r="BK789" s="262">
        <f t="shared" si="304"/>
        <v>0</v>
      </c>
      <c r="BL789" s="226">
        <f t="shared" si="293"/>
        <v>0</v>
      </c>
      <c r="BM789" s="226" t="str">
        <f t="shared" si="311"/>
        <v/>
      </c>
      <c r="BN789" s="227">
        <f t="shared" si="312"/>
        <v>0</v>
      </c>
      <c r="BO789" s="227">
        <f t="shared" si="294"/>
        <v>0</v>
      </c>
      <c r="BP789" s="208" t="str">
        <f t="shared" si="295"/>
        <v>＜従来枠＞0 ＜トップ性能枠＞0</v>
      </c>
      <c r="BQ789" s="208" t="str">
        <f>'新規登録用（本体）'!G789&amp;'新規登録用（本体）'!H789&amp;'新規登録用（本体）'!I789</f>
        <v/>
      </c>
      <c r="BR789" s="126" t="str">
        <f t="shared" si="313"/>
        <v/>
      </c>
      <c r="BS789" s="208" t="str">
        <f t="shared" si="314"/>
        <v/>
      </c>
      <c r="BT789" s="227">
        <f t="shared" si="302"/>
        <v>0</v>
      </c>
    </row>
    <row r="790" spans="1:72" s="208" customFormat="1" ht="25.35" customHeight="1" x14ac:dyDescent="0.2">
      <c r="A790" s="210">
        <f t="shared" si="296"/>
        <v>779</v>
      </c>
      <c r="B790" s="171" t="str">
        <f t="shared" si="292"/>
        <v/>
      </c>
      <c r="C790" s="44"/>
      <c r="D790" s="17" t="str">
        <f t="shared" si="297"/>
        <v/>
      </c>
      <c r="E790" s="17" t="str">
        <f t="shared" si="298"/>
        <v/>
      </c>
      <c r="F790" s="97"/>
      <c r="G790" s="16"/>
      <c r="H790" s="15"/>
      <c r="I790" s="17" t="str">
        <f>IF(OR(G790="",H790="",U790=""),"",IFERROR(VLOOKUP(G790&amp;H790&amp;U790,※編集不可※選択項目!$M$3:$R$51,5,FALSE),"該当なし"))</f>
        <v/>
      </c>
      <c r="J790" s="97"/>
      <c r="K790" s="15"/>
      <c r="L790" s="248"/>
      <c r="M790" s="15"/>
      <c r="N790" s="97"/>
      <c r="O790" s="97"/>
      <c r="P790" s="97"/>
      <c r="Q790" s="97"/>
      <c r="R790" s="97"/>
      <c r="S790" s="18" t="str">
        <f t="shared" si="305"/>
        <v/>
      </c>
      <c r="T790" s="15"/>
      <c r="U790" s="15"/>
      <c r="V790" s="15"/>
      <c r="W790" s="15"/>
      <c r="X790" s="15"/>
      <c r="Y790" s="15"/>
      <c r="Z790" s="16"/>
      <c r="AA790" s="16"/>
      <c r="AB790" s="101" t="str">
        <f>IF($C790&lt;&gt;"",※編集不可※選択項目!$J$2,"")</f>
        <v/>
      </c>
      <c r="AC790" s="23"/>
      <c r="AD790" s="97"/>
      <c r="AE790" s="99"/>
      <c r="AF790" s="201" t="str">
        <f t="shared" si="303"/>
        <v>-</v>
      </c>
      <c r="AG790" s="219"/>
      <c r="AH790" s="220"/>
      <c r="AI790" s="121" t="str">
        <f t="shared" si="299"/>
        <v/>
      </c>
      <c r="AJ790" s="221"/>
      <c r="AK790" s="222"/>
      <c r="AL790" s="223"/>
      <c r="AM790" s="224">
        <f>IFERROR(INDEX(※編集不可※選択項目!$R$3:$R$51,MATCH(BQ790,※編集不可※選択項目!$T$3:$T$51,0)),0)</f>
        <v>0</v>
      </c>
      <c r="AN790" s="224" t="str">
        <f t="shared" si="306"/>
        <v/>
      </c>
      <c r="AO790" s="224" t="str">
        <f>IF(BR790=※編集不可※選択項目!$L$3,VLOOKUP('新規登録用（本体）'!U790,※編集不可※選択項目!$P$2:$R$13,3,TRUE),AP790)</f>
        <v/>
      </c>
      <c r="AP790" s="224" t="str">
        <f>IF(BR790=※編集不可※選択項目!$L$15,VLOOKUP('新規登録用（本体）'!U790,※編集不可※選択項目!$P$14:$R$25,3,TRUE),AQ790)</f>
        <v/>
      </c>
      <c r="AQ790" s="224" t="str">
        <f>IF(BR790=※編集不可※選択項目!$L$27,VLOOKUP('新規登録用（本体）'!U790,※編集不可※選択項目!$P$26:$R$41,3,TRUE),AR790)</f>
        <v/>
      </c>
      <c r="AR790" s="224" t="str">
        <f>IF(BR790=※編集不可※選択項目!$L$43,VLOOKUP('新規登録用（本体）'!U790,※編集不可※選択項目!$P$42:$R$46,3,TRUE),AS790)</f>
        <v/>
      </c>
      <c r="AS790" s="224" t="str">
        <f>IF(BR790=※編集不可※選択項目!$L$48,VLOOKUP('新規登録用（本体）'!U790,※編集不可※選択項目!$P$47:$R$51,3,TRUE),"")</f>
        <v/>
      </c>
      <c r="AT790" s="225">
        <f>IFERROR(VLOOKUP(Y790&amp;G790&amp;H790,※編集不可※選択項目!X:Y,2,FALSE),0)</f>
        <v>0</v>
      </c>
      <c r="AU790" s="224">
        <f t="shared" si="300"/>
        <v>0</v>
      </c>
      <c r="AV790" s="224">
        <f>IFERROR(INDEX(※編集不可※選択項目!$S$3:$S$51,MATCH(BQ790,※編集不可※選択項目!$T$3:$T$51,0)),0)</f>
        <v>0</v>
      </c>
      <c r="AW790" s="224" t="str">
        <f t="shared" si="307"/>
        <v/>
      </c>
      <c r="AX790" s="224" t="str">
        <f>IF(BR790=※編集不可※選択項目!$L$3,VLOOKUP('新規登録用（本体）'!U790,※編集不可※選択項目!$P$2:$S$13,4,TRUE),AY790)</f>
        <v/>
      </c>
      <c r="AY790" s="224" t="str">
        <f>IF(BR790=※編集不可※選択項目!$L$15,VLOOKUP('新規登録用（本体）'!U790,※編集不可※選択項目!$P$14:$S$25,4,TRUE),AZ790)</f>
        <v/>
      </c>
      <c r="AZ790" s="224" t="str">
        <f>IF(BR790=※編集不可※選択項目!$L$27,VLOOKUP('新規登録用（本体）'!U790,※編集不可※選択項目!$P$26:$S$41,4,TRUE),BA790)</f>
        <v/>
      </c>
      <c r="BA790" s="224" t="str">
        <f>IF(BR790=※編集不可※選択項目!$L$43,VLOOKUP('新規登録用（本体）'!U790,※編集不可※選択項目!$P$42:$S$46,4,TRUE),BB790)</f>
        <v/>
      </c>
      <c r="BB790" s="224" t="str">
        <f>IF(BR790=※編集不可※選択項目!$L$48,VLOOKUP('新規登録用（本体）'!U790,※編集不可※選択項目!$P$47:$S$51,4,TRUE),"")</f>
        <v/>
      </c>
      <c r="BC790" s="225">
        <f>IFERROR(VLOOKUP(Y790&amp;G790&amp;H790,※編集不可※選択項目!X:Y,2,FALSE),0)</f>
        <v>0</v>
      </c>
      <c r="BD790" s="225">
        <f t="shared" si="301"/>
        <v>0</v>
      </c>
      <c r="BE790" s="225"/>
      <c r="BF790" s="225"/>
      <c r="BG790" s="225"/>
      <c r="BH790" s="225" t="str">
        <f t="shared" si="308"/>
        <v/>
      </c>
      <c r="BI790" s="226">
        <f t="shared" si="309"/>
        <v>0</v>
      </c>
      <c r="BJ790" s="226">
        <f t="shared" si="310"/>
        <v>0</v>
      </c>
      <c r="BK790" s="262">
        <f t="shared" si="304"/>
        <v>0</v>
      </c>
      <c r="BL790" s="226">
        <f t="shared" si="293"/>
        <v>0</v>
      </c>
      <c r="BM790" s="226" t="str">
        <f t="shared" si="311"/>
        <v/>
      </c>
      <c r="BN790" s="227">
        <f t="shared" si="312"/>
        <v>0</v>
      </c>
      <c r="BO790" s="227">
        <f t="shared" si="294"/>
        <v>0</v>
      </c>
      <c r="BP790" s="208" t="str">
        <f t="shared" si="295"/>
        <v>＜従来枠＞0 ＜トップ性能枠＞0</v>
      </c>
      <c r="BQ790" s="208" t="str">
        <f>'新規登録用（本体）'!G790&amp;'新規登録用（本体）'!H790&amp;'新規登録用（本体）'!I790</f>
        <v/>
      </c>
      <c r="BR790" s="126" t="str">
        <f t="shared" si="313"/>
        <v/>
      </c>
      <c r="BS790" s="208" t="str">
        <f t="shared" si="314"/>
        <v/>
      </c>
      <c r="BT790" s="227">
        <f t="shared" si="302"/>
        <v>0</v>
      </c>
    </row>
    <row r="791" spans="1:72" s="208" customFormat="1" ht="25.35" customHeight="1" x14ac:dyDescent="0.2">
      <c r="A791" s="210">
        <f t="shared" si="296"/>
        <v>780</v>
      </c>
      <c r="B791" s="171" t="str">
        <f t="shared" si="292"/>
        <v/>
      </c>
      <c r="C791" s="44"/>
      <c r="D791" s="17" t="str">
        <f t="shared" si="297"/>
        <v/>
      </c>
      <c r="E791" s="17" t="str">
        <f t="shared" si="298"/>
        <v/>
      </c>
      <c r="F791" s="97"/>
      <c r="G791" s="16"/>
      <c r="H791" s="15"/>
      <c r="I791" s="17" t="str">
        <f>IF(OR(G791="",H791="",U791=""),"",IFERROR(VLOOKUP(G791&amp;H791&amp;U791,※編集不可※選択項目!$M$3:$R$51,5,FALSE),"該当なし"))</f>
        <v/>
      </c>
      <c r="J791" s="97"/>
      <c r="K791" s="15"/>
      <c r="L791" s="248"/>
      <c r="M791" s="15"/>
      <c r="N791" s="97"/>
      <c r="O791" s="97"/>
      <c r="P791" s="97"/>
      <c r="Q791" s="97"/>
      <c r="R791" s="97"/>
      <c r="S791" s="18" t="str">
        <f t="shared" si="305"/>
        <v/>
      </c>
      <c r="T791" s="15"/>
      <c r="U791" s="15"/>
      <c r="V791" s="15"/>
      <c r="W791" s="15"/>
      <c r="X791" s="15"/>
      <c r="Y791" s="15"/>
      <c r="Z791" s="16"/>
      <c r="AA791" s="16"/>
      <c r="AB791" s="101" t="str">
        <f>IF($C791&lt;&gt;"",※編集不可※選択項目!$J$2,"")</f>
        <v/>
      </c>
      <c r="AC791" s="23"/>
      <c r="AD791" s="97"/>
      <c r="AE791" s="99"/>
      <c r="AF791" s="201" t="str">
        <f t="shared" si="303"/>
        <v>-</v>
      </c>
      <c r="AG791" s="219"/>
      <c r="AH791" s="220"/>
      <c r="AI791" s="121" t="str">
        <f t="shared" si="299"/>
        <v/>
      </c>
      <c r="AJ791" s="221"/>
      <c r="AK791" s="222"/>
      <c r="AL791" s="223"/>
      <c r="AM791" s="224">
        <f>IFERROR(INDEX(※編集不可※選択項目!$R$3:$R$51,MATCH(BQ791,※編集不可※選択項目!$T$3:$T$51,0)),0)</f>
        <v>0</v>
      </c>
      <c r="AN791" s="224" t="str">
        <f t="shared" si="306"/>
        <v/>
      </c>
      <c r="AO791" s="224" t="str">
        <f>IF(BR791=※編集不可※選択項目!$L$3,VLOOKUP('新規登録用（本体）'!U791,※編集不可※選択項目!$P$2:$R$13,3,TRUE),AP791)</f>
        <v/>
      </c>
      <c r="AP791" s="224" t="str">
        <f>IF(BR791=※編集不可※選択項目!$L$15,VLOOKUP('新規登録用（本体）'!U791,※編集不可※選択項目!$P$14:$R$25,3,TRUE),AQ791)</f>
        <v/>
      </c>
      <c r="AQ791" s="224" t="str">
        <f>IF(BR791=※編集不可※選択項目!$L$27,VLOOKUP('新規登録用（本体）'!U791,※編集不可※選択項目!$P$26:$R$41,3,TRUE),AR791)</f>
        <v/>
      </c>
      <c r="AR791" s="224" t="str">
        <f>IF(BR791=※編集不可※選択項目!$L$43,VLOOKUP('新規登録用（本体）'!U791,※編集不可※選択項目!$P$42:$R$46,3,TRUE),AS791)</f>
        <v/>
      </c>
      <c r="AS791" s="224" t="str">
        <f>IF(BR791=※編集不可※選択項目!$L$48,VLOOKUP('新規登録用（本体）'!U791,※編集不可※選択項目!$P$47:$R$51,3,TRUE),"")</f>
        <v/>
      </c>
      <c r="AT791" s="225">
        <f>IFERROR(VLOOKUP(Y791&amp;G791&amp;H791,※編集不可※選択項目!X:Y,2,FALSE),0)</f>
        <v>0</v>
      </c>
      <c r="AU791" s="224">
        <f t="shared" si="300"/>
        <v>0</v>
      </c>
      <c r="AV791" s="224">
        <f>IFERROR(INDEX(※編集不可※選択項目!$S$3:$S$51,MATCH(BQ791,※編集不可※選択項目!$T$3:$T$51,0)),0)</f>
        <v>0</v>
      </c>
      <c r="AW791" s="224" t="str">
        <f t="shared" si="307"/>
        <v/>
      </c>
      <c r="AX791" s="224" t="str">
        <f>IF(BR791=※編集不可※選択項目!$L$3,VLOOKUP('新規登録用（本体）'!U791,※編集不可※選択項目!$P$2:$S$13,4,TRUE),AY791)</f>
        <v/>
      </c>
      <c r="AY791" s="224" t="str">
        <f>IF(BR791=※編集不可※選択項目!$L$15,VLOOKUP('新規登録用（本体）'!U791,※編集不可※選択項目!$P$14:$S$25,4,TRUE),AZ791)</f>
        <v/>
      </c>
      <c r="AZ791" s="224" t="str">
        <f>IF(BR791=※編集不可※選択項目!$L$27,VLOOKUP('新規登録用（本体）'!U791,※編集不可※選択項目!$P$26:$S$41,4,TRUE),BA791)</f>
        <v/>
      </c>
      <c r="BA791" s="224" t="str">
        <f>IF(BR791=※編集不可※選択項目!$L$43,VLOOKUP('新規登録用（本体）'!U791,※編集不可※選択項目!$P$42:$S$46,4,TRUE),BB791)</f>
        <v/>
      </c>
      <c r="BB791" s="224" t="str">
        <f>IF(BR791=※編集不可※選択項目!$L$48,VLOOKUP('新規登録用（本体）'!U791,※編集不可※選択項目!$P$47:$S$51,4,TRUE),"")</f>
        <v/>
      </c>
      <c r="BC791" s="225">
        <f>IFERROR(VLOOKUP(Y791&amp;G791&amp;H791,※編集不可※選択項目!X:Y,2,FALSE),0)</f>
        <v>0</v>
      </c>
      <c r="BD791" s="225">
        <f t="shared" si="301"/>
        <v>0</v>
      </c>
      <c r="BE791" s="225"/>
      <c r="BF791" s="225"/>
      <c r="BG791" s="225"/>
      <c r="BH791" s="225" t="str">
        <f t="shared" si="308"/>
        <v/>
      </c>
      <c r="BI791" s="226">
        <f t="shared" si="309"/>
        <v>0</v>
      </c>
      <c r="BJ791" s="226">
        <f t="shared" si="310"/>
        <v>0</v>
      </c>
      <c r="BK791" s="262">
        <f t="shared" si="304"/>
        <v>0</v>
      </c>
      <c r="BL791" s="226">
        <f t="shared" si="293"/>
        <v>0</v>
      </c>
      <c r="BM791" s="226" t="str">
        <f t="shared" si="311"/>
        <v/>
      </c>
      <c r="BN791" s="227">
        <f t="shared" si="312"/>
        <v>0</v>
      </c>
      <c r="BO791" s="227">
        <f t="shared" si="294"/>
        <v>0</v>
      </c>
      <c r="BP791" s="208" t="str">
        <f t="shared" si="295"/>
        <v>＜従来枠＞0 ＜トップ性能枠＞0</v>
      </c>
      <c r="BQ791" s="208" t="str">
        <f>'新規登録用（本体）'!G791&amp;'新規登録用（本体）'!H791&amp;'新規登録用（本体）'!I791</f>
        <v/>
      </c>
      <c r="BR791" s="126" t="str">
        <f t="shared" si="313"/>
        <v/>
      </c>
      <c r="BS791" s="208" t="str">
        <f t="shared" si="314"/>
        <v/>
      </c>
      <c r="BT791" s="227">
        <f t="shared" si="302"/>
        <v>0</v>
      </c>
    </row>
    <row r="792" spans="1:72" s="208" customFormat="1" ht="25.35" customHeight="1" x14ac:dyDescent="0.2">
      <c r="A792" s="210">
        <f t="shared" si="296"/>
        <v>781</v>
      </c>
      <c r="B792" s="171" t="str">
        <f t="shared" si="292"/>
        <v/>
      </c>
      <c r="C792" s="44"/>
      <c r="D792" s="17" t="str">
        <f t="shared" si="297"/>
        <v/>
      </c>
      <c r="E792" s="17" t="str">
        <f t="shared" si="298"/>
        <v/>
      </c>
      <c r="F792" s="97"/>
      <c r="G792" s="16"/>
      <c r="H792" s="15"/>
      <c r="I792" s="17" t="str">
        <f>IF(OR(G792="",H792="",U792=""),"",IFERROR(VLOOKUP(G792&amp;H792&amp;U792,※編集不可※選択項目!$M$3:$R$51,5,FALSE),"該当なし"))</f>
        <v/>
      </c>
      <c r="J792" s="97"/>
      <c r="K792" s="15"/>
      <c r="L792" s="248"/>
      <c r="M792" s="15"/>
      <c r="N792" s="97"/>
      <c r="O792" s="97"/>
      <c r="P792" s="97"/>
      <c r="Q792" s="97"/>
      <c r="R792" s="97"/>
      <c r="S792" s="18" t="str">
        <f t="shared" si="305"/>
        <v/>
      </c>
      <c r="T792" s="15"/>
      <c r="U792" s="15"/>
      <c r="V792" s="15"/>
      <c r="W792" s="15"/>
      <c r="X792" s="15"/>
      <c r="Y792" s="15"/>
      <c r="Z792" s="16"/>
      <c r="AA792" s="16"/>
      <c r="AB792" s="101" t="str">
        <f>IF($C792&lt;&gt;"",※編集不可※選択項目!$J$2,"")</f>
        <v/>
      </c>
      <c r="AC792" s="23"/>
      <c r="AD792" s="97"/>
      <c r="AE792" s="99"/>
      <c r="AF792" s="201" t="str">
        <f t="shared" si="303"/>
        <v>-</v>
      </c>
      <c r="AG792" s="219"/>
      <c r="AH792" s="220"/>
      <c r="AI792" s="121" t="str">
        <f t="shared" si="299"/>
        <v/>
      </c>
      <c r="AJ792" s="221"/>
      <c r="AK792" s="222"/>
      <c r="AL792" s="223"/>
      <c r="AM792" s="224">
        <f>IFERROR(INDEX(※編集不可※選択項目!$R$3:$R$51,MATCH(BQ792,※編集不可※選択項目!$T$3:$T$51,0)),0)</f>
        <v>0</v>
      </c>
      <c r="AN792" s="224" t="str">
        <f t="shared" si="306"/>
        <v/>
      </c>
      <c r="AO792" s="224" t="str">
        <f>IF(BR792=※編集不可※選択項目!$L$3,VLOOKUP('新規登録用（本体）'!U792,※編集不可※選択項目!$P$2:$R$13,3,TRUE),AP792)</f>
        <v/>
      </c>
      <c r="AP792" s="224" t="str">
        <f>IF(BR792=※編集不可※選択項目!$L$15,VLOOKUP('新規登録用（本体）'!U792,※編集不可※選択項目!$P$14:$R$25,3,TRUE),AQ792)</f>
        <v/>
      </c>
      <c r="AQ792" s="224" t="str">
        <f>IF(BR792=※編集不可※選択項目!$L$27,VLOOKUP('新規登録用（本体）'!U792,※編集不可※選択項目!$P$26:$R$41,3,TRUE),AR792)</f>
        <v/>
      </c>
      <c r="AR792" s="224" t="str">
        <f>IF(BR792=※編集不可※選択項目!$L$43,VLOOKUP('新規登録用（本体）'!U792,※編集不可※選択項目!$P$42:$R$46,3,TRUE),AS792)</f>
        <v/>
      </c>
      <c r="AS792" s="224" t="str">
        <f>IF(BR792=※編集不可※選択項目!$L$48,VLOOKUP('新規登録用（本体）'!U792,※編集不可※選択項目!$P$47:$R$51,3,TRUE),"")</f>
        <v/>
      </c>
      <c r="AT792" s="225">
        <f>IFERROR(VLOOKUP(Y792&amp;G792&amp;H792,※編集不可※選択項目!X:Y,2,FALSE),0)</f>
        <v>0</v>
      </c>
      <c r="AU792" s="224">
        <f t="shared" si="300"/>
        <v>0</v>
      </c>
      <c r="AV792" s="224">
        <f>IFERROR(INDEX(※編集不可※選択項目!$S$3:$S$51,MATCH(BQ792,※編集不可※選択項目!$T$3:$T$51,0)),0)</f>
        <v>0</v>
      </c>
      <c r="AW792" s="224" t="str">
        <f t="shared" si="307"/>
        <v/>
      </c>
      <c r="AX792" s="224" t="str">
        <f>IF(BR792=※編集不可※選択項目!$L$3,VLOOKUP('新規登録用（本体）'!U792,※編集不可※選択項目!$P$2:$S$13,4,TRUE),AY792)</f>
        <v/>
      </c>
      <c r="AY792" s="224" t="str">
        <f>IF(BR792=※編集不可※選択項目!$L$15,VLOOKUP('新規登録用（本体）'!U792,※編集不可※選択項目!$P$14:$S$25,4,TRUE),AZ792)</f>
        <v/>
      </c>
      <c r="AZ792" s="224" t="str">
        <f>IF(BR792=※編集不可※選択項目!$L$27,VLOOKUP('新規登録用（本体）'!U792,※編集不可※選択項目!$P$26:$S$41,4,TRUE),BA792)</f>
        <v/>
      </c>
      <c r="BA792" s="224" t="str">
        <f>IF(BR792=※編集不可※選択項目!$L$43,VLOOKUP('新規登録用（本体）'!U792,※編集不可※選択項目!$P$42:$S$46,4,TRUE),BB792)</f>
        <v/>
      </c>
      <c r="BB792" s="224" t="str">
        <f>IF(BR792=※編集不可※選択項目!$L$48,VLOOKUP('新規登録用（本体）'!U792,※編集不可※選択項目!$P$47:$S$51,4,TRUE),"")</f>
        <v/>
      </c>
      <c r="BC792" s="225">
        <f>IFERROR(VLOOKUP(Y792&amp;G792&amp;H792,※編集不可※選択項目!X:Y,2,FALSE),0)</f>
        <v>0</v>
      </c>
      <c r="BD792" s="225">
        <f t="shared" si="301"/>
        <v>0</v>
      </c>
      <c r="BE792" s="225"/>
      <c r="BF792" s="225"/>
      <c r="BG792" s="225"/>
      <c r="BH792" s="225" t="str">
        <f t="shared" si="308"/>
        <v/>
      </c>
      <c r="BI792" s="226">
        <f t="shared" si="309"/>
        <v>0</v>
      </c>
      <c r="BJ792" s="226">
        <f t="shared" si="310"/>
        <v>0</v>
      </c>
      <c r="BK792" s="262">
        <f t="shared" si="304"/>
        <v>0</v>
      </c>
      <c r="BL792" s="226">
        <f t="shared" si="293"/>
        <v>0</v>
      </c>
      <c r="BM792" s="226" t="str">
        <f t="shared" si="311"/>
        <v/>
      </c>
      <c r="BN792" s="227">
        <f t="shared" si="312"/>
        <v>0</v>
      </c>
      <c r="BO792" s="227">
        <f t="shared" si="294"/>
        <v>0</v>
      </c>
      <c r="BP792" s="208" t="str">
        <f t="shared" si="295"/>
        <v>＜従来枠＞0 ＜トップ性能枠＞0</v>
      </c>
      <c r="BQ792" s="208" t="str">
        <f>'新規登録用（本体）'!G792&amp;'新規登録用（本体）'!H792&amp;'新規登録用（本体）'!I792</f>
        <v/>
      </c>
      <c r="BR792" s="126" t="str">
        <f t="shared" si="313"/>
        <v/>
      </c>
      <c r="BS792" s="208" t="str">
        <f t="shared" si="314"/>
        <v/>
      </c>
      <c r="BT792" s="227">
        <f t="shared" si="302"/>
        <v>0</v>
      </c>
    </row>
    <row r="793" spans="1:72" s="208" customFormat="1" ht="25.35" customHeight="1" x14ac:dyDescent="0.2">
      <c r="A793" s="210">
        <f t="shared" si="296"/>
        <v>782</v>
      </c>
      <c r="B793" s="171" t="str">
        <f t="shared" si="292"/>
        <v/>
      </c>
      <c r="C793" s="44"/>
      <c r="D793" s="17" t="str">
        <f t="shared" si="297"/>
        <v/>
      </c>
      <c r="E793" s="17" t="str">
        <f t="shared" si="298"/>
        <v/>
      </c>
      <c r="F793" s="97"/>
      <c r="G793" s="16"/>
      <c r="H793" s="15"/>
      <c r="I793" s="17" t="str">
        <f>IF(OR(G793="",H793="",U793=""),"",IFERROR(VLOOKUP(G793&amp;H793&amp;U793,※編集不可※選択項目!$M$3:$R$51,5,FALSE),"該当なし"))</f>
        <v/>
      </c>
      <c r="J793" s="97"/>
      <c r="K793" s="15"/>
      <c r="L793" s="248"/>
      <c r="M793" s="15"/>
      <c r="N793" s="97"/>
      <c r="O793" s="97"/>
      <c r="P793" s="97"/>
      <c r="Q793" s="97"/>
      <c r="R793" s="97"/>
      <c r="S793" s="18" t="str">
        <f t="shared" si="305"/>
        <v/>
      </c>
      <c r="T793" s="15"/>
      <c r="U793" s="15"/>
      <c r="V793" s="15"/>
      <c r="W793" s="15"/>
      <c r="X793" s="15"/>
      <c r="Y793" s="15"/>
      <c r="Z793" s="16"/>
      <c r="AA793" s="16"/>
      <c r="AB793" s="101" t="str">
        <f>IF($C793&lt;&gt;"",※編集不可※選択項目!$J$2,"")</f>
        <v/>
      </c>
      <c r="AC793" s="23"/>
      <c r="AD793" s="97"/>
      <c r="AE793" s="99"/>
      <c r="AF793" s="201" t="str">
        <f t="shared" si="303"/>
        <v>-</v>
      </c>
      <c r="AG793" s="219"/>
      <c r="AH793" s="220"/>
      <c r="AI793" s="121" t="str">
        <f t="shared" si="299"/>
        <v/>
      </c>
      <c r="AJ793" s="221"/>
      <c r="AK793" s="222"/>
      <c r="AL793" s="223"/>
      <c r="AM793" s="224">
        <f>IFERROR(INDEX(※編集不可※選択項目!$R$3:$R$51,MATCH(BQ793,※編集不可※選択項目!$T$3:$T$51,0)),0)</f>
        <v>0</v>
      </c>
      <c r="AN793" s="224" t="str">
        <f t="shared" si="306"/>
        <v/>
      </c>
      <c r="AO793" s="224" t="str">
        <f>IF(BR793=※編集不可※選択項目!$L$3,VLOOKUP('新規登録用（本体）'!U793,※編集不可※選択項目!$P$2:$R$13,3,TRUE),AP793)</f>
        <v/>
      </c>
      <c r="AP793" s="224" t="str">
        <f>IF(BR793=※編集不可※選択項目!$L$15,VLOOKUP('新規登録用（本体）'!U793,※編集不可※選択項目!$P$14:$R$25,3,TRUE),AQ793)</f>
        <v/>
      </c>
      <c r="AQ793" s="224" t="str">
        <f>IF(BR793=※編集不可※選択項目!$L$27,VLOOKUP('新規登録用（本体）'!U793,※編集不可※選択項目!$P$26:$R$41,3,TRUE),AR793)</f>
        <v/>
      </c>
      <c r="AR793" s="224" t="str">
        <f>IF(BR793=※編集不可※選択項目!$L$43,VLOOKUP('新規登録用（本体）'!U793,※編集不可※選択項目!$P$42:$R$46,3,TRUE),AS793)</f>
        <v/>
      </c>
      <c r="AS793" s="224" t="str">
        <f>IF(BR793=※編集不可※選択項目!$L$48,VLOOKUP('新規登録用（本体）'!U793,※編集不可※選択項目!$P$47:$R$51,3,TRUE),"")</f>
        <v/>
      </c>
      <c r="AT793" s="225">
        <f>IFERROR(VLOOKUP(Y793&amp;G793&amp;H793,※編集不可※選択項目!X:Y,2,FALSE),0)</f>
        <v>0</v>
      </c>
      <c r="AU793" s="224">
        <f t="shared" si="300"/>
        <v>0</v>
      </c>
      <c r="AV793" s="224">
        <f>IFERROR(INDEX(※編集不可※選択項目!$S$3:$S$51,MATCH(BQ793,※編集不可※選択項目!$T$3:$T$51,0)),0)</f>
        <v>0</v>
      </c>
      <c r="AW793" s="224" t="str">
        <f t="shared" si="307"/>
        <v/>
      </c>
      <c r="AX793" s="224" t="str">
        <f>IF(BR793=※編集不可※選択項目!$L$3,VLOOKUP('新規登録用（本体）'!U793,※編集不可※選択項目!$P$2:$S$13,4,TRUE),AY793)</f>
        <v/>
      </c>
      <c r="AY793" s="224" t="str">
        <f>IF(BR793=※編集不可※選択項目!$L$15,VLOOKUP('新規登録用（本体）'!U793,※編集不可※選択項目!$P$14:$S$25,4,TRUE),AZ793)</f>
        <v/>
      </c>
      <c r="AZ793" s="224" t="str">
        <f>IF(BR793=※編集不可※選択項目!$L$27,VLOOKUP('新規登録用（本体）'!U793,※編集不可※選択項目!$P$26:$S$41,4,TRUE),BA793)</f>
        <v/>
      </c>
      <c r="BA793" s="224" t="str">
        <f>IF(BR793=※編集不可※選択項目!$L$43,VLOOKUP('新規登録用（本体）'!U793,※編集不可※選択項目!$P$42:$S$46,4,TRUE),BB793)</f>
        <v/>
      </c>
      <c r="BB793" s="224" t="str">
        <f>IF(BR793=※編集不可※選択項目!$L$48,VLOOKUP('新規登録用（本体）'!U793,※編集不可※選択項目!$P$47:$S$51,4,TRUE),"")</f>
        <v/>
      </c>
      <c r="BC793" s="225">
        <f>IFERROR(VLOOKUP(Y793&amp;G793&amp;H793,※編集不可※選択項目!X:Y,2,FALSE),0)</f>
        <v>0</v>
      </c>
      <c r="BD793" s="225">
        <f t="shared" si="301"/>
        <v>0</v>
      </c>
      <c r="BE793" s="225"/>
      <c r="BF793" s="225"/>
      <c r="BG793" s="225"/>
      <c r="BH793" s="225" t="str">
        <f t="shared" si="308"/>
        <v/>
      </c>
      <c r="BI793" s="226">
        <f t="shared" si="309"/>
        <v>0</v>
      </c>
      <c r="BJ793" s="226">
        <f t="shared" si="310"/>
        <v>0</v>
      </c>
      <c r="BK793" s="262">
        <f t="shared" si="304"/>
        <v>0</v>
      </c>
      <c r="BL793" s="226">
        <f t="shared" si="293"/>
        <v>0</v>
      </c>
      <c r="BM793" s="226" t="str">
        <f t="shared" si="311"/>
        <v/>
      </c>
      <c r="BN793" s="227">
        <f t="shared" si="312"/>
        <v>0</v>
      </c>
      <c r="BO793" s="227">
        <f t="shared" si="294"/>
        <v>0</v>
      </c>
      <c r="BP793" s="208" t="str">
        <f t="shared" si="295"/>
        <v>＜従来枠＞0 ＜トップ性能枠＞0</v>
      </c>
      <c r="BQ793" s="208" t="str">
        <f>'新規登録用（本体）'!G793&amp;'新規登録用（本体）'!H793&amp;'新規登録用（本体）'!I793</f>
        <v/>
      </c>
      <c r="BR793" s="126" t="str">
        <f t="shared" si="313"/>
        <v/>
      </c>
      <c r="BS793" s="208" t="str">
        <f t="shared" si="314"/>
        <v/>
      </c>
      <c r="BT793" s="227">
        <f t="shared" si="302"/>
        <v>0</v>
      </c>
    </row>
    <row r="794" spans="1:72" s="208" customFormat="1" ht="25.35" customHeight="1" x14ac:dyDescent="0.2">
      <c r="A794" s="210">
        <f t="shared" si="296"/>
        <v>783</v>
      </c>
      <c r="B794" s="171" t="str">
        <f t="shared" si="292"/>
        <v/>
      </c>
      <c r="C794" s="44"/>
      <c r="D794" s="17" t="str">
        <f t="shared" si="297"/>
        <v/>
      </c>
      <c r="E794" s="17" t="str">
        <f t="shared" si="298"/>
        <v/>
      </c>
      <c r="F794" s="97"/>
      <c r="G794" s="16"/>
      <c r="H794" s="15"/>
      <c r="I794" s="17" t="str">
        <f>IF(OR(G794="",H794="",U794=""),"",IFERROR(VLOOKUP(G794&amp;H794&amp;U794,※編集不可※選択項目!$M$3:$R$51,5,FALSE),"該当なし"))</f>
        <v/>
      </c>
      <c r="J794" s="97"/>
      <c r="K794" s="15"/>
      <c r="L794" s="248"/>
      <c r="M794" s="15"/>
      <c r="N794" s="97"/>
      <c r="O794" s="97"/>
      <c r="P794" s="97"/>
      <c r="Q794" s="97"/>
      <c r="R794" s="97"/>
      <c r="S794" s="18" t="str">
        <f t="shared" si="305"/>
        <v/>
      </c>
      <c r="T794" s="15"/>
      <c r="U794" s="15"/>
      <c r="V794" s="15"/>
      <c r="W794" s="15"/>
      <c r="X794" s="15"/>
      <c r="Y794" s="15"/>
      <c r="Z794" s="16"/>
      <c r="AA794" s="16"/>
      <c r="AB794" s="101" t="str">
        <f>IF($C794&lt;&gt;"",※編集不可※選択項目!$J$2,"")</f>
        <v/>
      </c>
      <c r="AC794" s="23"/>
      <c r="AD794" s="97"/>
      <c r="AE794" s="99"/>
      <c r="AF794" s="201" t="str">
        <f t="shared" si="303"/>
        <v>-</v>
      </c>
      <c r="AG794" s="219"/>
      <c r="AH794" s="220"/>
      <c r="AI794" s="121" t="str">
        <f t="shared" si="299"/>
        <v/>
      </c>
      <c r="AJ794" s="221"/>
      <c r="AK794" s="222"/>
      <c r="AL794" s="223"/>
      <c r="AM794" s="224">
        <f>IFERROR(INDEX(※編集不可※選択項目!$R$3:$R$51,MATCH(BQ794,※編集不可※選択項目!$T$3:$T$51,0)),0)</f>
        <v>0</v>
      </c>
      <c r="AN794" s="224" t="str">
        <f t="shared" si="306"/>
        <v/>
      </c>
      <c r="AO794" s="224" t="str">
        <f>IF(BR794=※編集不可※選択項目!$L$3,VLOOKUP('新規登録用（本体）'!U794,※編集不可※選択項目!$P$2:$R$13,3,TRUE),AP794)</f>
        <v/>
      </c>
      <c r="AP794" s="224" t="str">
        <f>IF(BR794=※編集不可※選択項目!$L$15,VLOOKUP('新規登録用（本体）'!U794,※編集不可※選択項目!$P$14:$R$25,3,TRUE),AQ794)</f>
        <v/>
      </c>
      <c r="AQ794" s="224" t="str">
        <f>IF(BR794=※編集不可※選択項目!$L$27,VLOOKUP('新規登録用（本体）'!U794,※編集不可※選択項目!$P$26:$R$41,3,TRUE),AR794)</f>
        <v/>
      </c>
      <c r="AR794" s="224" t="str">
        <f>IF(BR794=※編集不可※選択項目!$L$43,VLOOKUP('新規登録用（本体）'!U794,※編集不可※選択項目!$P$42:$R$46,3,TRUE),AS794)</f>
        <v/>
      </c>
      <c r="AS794" s="224" t="str">
        <f>IF(BR794=※編集不可※選択項目!$L$48,VLOOKUP('新規登録用（本体）'!U794,※編集不可※選択項目!$P$47:$R$51,3,TRUE),"")</f>
        <v/>
      </c>
      <c r="AT794" s="225">
        <f>IFERROR(VLOOKUP(Y794&amp;G794&amp;H794,※編集不可※選択項目!X:Y,2,FALSE),0)</f>
        <v>0</v>
      </c>
      <c r="AU794" s="224">
        <f t="shared" si="300"/>
        <v>0</v>
      </c>
      <c r="AV794" s="224">
        <f>IFERROR(INDEX(※編集不可※選択項目!$S$3:$S$51,MATCH(BQ794,※編集不可※選択項目!$T$3:$T$51,0)),0)</f>
        <v>0</v>
      </c>
      <c r="AW794" s="224" t="str">
        <f t="shared" si="307"/>
        <v/>
      </c>
      <c r="AX794" s="224" t="str">
        <f>IF(BR794=※編集不可※選択項目!$L$3,VLOOKUP('新規登録用（本体）'!U794,※編集不可※選択項目!$P$2:$S$13,4,TRUE),AY794)</f>
        <v/>
      </c>
      <c r="AY794" s="224" t="str">
        <f>IF(BR794=※編集不可※選択項目!$L$15,VLOOKUP('新規登録用（本体）'!U794,※編集不可※選択項目!$P$14:$S$25,4,TRUE),AZ794)</f>
        <v/>
      </c>
      <c r="AZ794" s="224" t="str">
        <f>IF(BR794=※編集不可※選択項目!$L$27,VLOOKUP('新規登録用（本体）'!U794,※編集不可※選択項目!$P$26:$S$41,4,TRUE),BA794)</f>
        <v/>
      </c>
      <c r="BA794" s="224" t="str">
        <f>IF(BR794=※編集不可※選択項目!$L$43,VLOOKUP('新規登録用（本体）'!U794,※編集不可※選択項目!$P$42:$S$46,4,TRUE),BB794)</f>
        <v/>
      </c>
      <c r="BB794" s="224" t="str">
        <f>IF(BR794=※編集不可※選択項目!$L$48,VLOOKUP('新規登録用（本体）'!U794,※編集不可※選択項目!$P$47:$S$51,4,TRUE),"")</f>
        <v/>
      </c>
      <c r="BC794" s="225">
        <f>IFERROR(VLOOKUP(Y794&amp;G794&amp;H794,※編集不可※選択項目!X:Y,2,FALSE),0)</f>
        <v>0</v>
      </c>
      <c r="BD794" s="225">
        <f t="shared" si="301"/>
        <v>0</v>
      </c>
      <c r="BE794" s="225"/>
      <c r="BF794" s="225"/>
      <c r="BG794" s="225"/>
      <c r="BH794" s="225" t="str">
        <f t="shared" si="308"/>
        <v/>
      </c>
      <c r="BI794" s="226">
        <f t="shared" si="309"/>
        <v>0</v>
      </c>
      <c r="BJ794" s="226">
        <f t="shared" si="310"/>
        <v>0</v>
      </c>
      <c r="BK794" s="262">
        <f t="shared" si="304"/>
        <v>0</v>
      </c>
      <c r="BL794" s="226">
        <f t="shared" si="293"/>
        <v>0</v>
      </c>
      <c r="BM794" s="226" t="str">
        <f t="shared" si="311"/>
        <v/>
      </c>
      <c r="BN794" s="227">
        <f t="shared" si="312"/>
        <v>0</v>
      </c>
      <c r="BO794" s="227">
        <f t="shared" si="294"/>
        <v>0</v>
      </c>
      <c r="BP794" s="208" t="str">
        <f t="shared" si="295"/>
        <v>＜従来枠＞0 ＜トップ性能枠＞0</v>
      </c>
      <c r="BQ794" s="208" t="str">
        <f>'新規登録用（本体）'!G794&amp;'新規登録用（本体）'!H794&amp;'新規登録用（本体）'!I794</f>
        <v/>
      </c>
      <c r="BR794" s="126" t="str">
        <f t="shared" si="313"/>
        <v/>
      </c>
      <c r="BS794" s="208" t="str">
        <f t="shared" si="314"/>
        <v/>
      </c>
      <c r="BT794" s="227">
        <f t="shared" si="302"/>
        <v>0</v>
      </c>
    </row>
    <row r="795" spans="1:72" s="208" customFormat="1" ht="25.35" customHeight="1" x14ac:dyDescent="0.2">
      <c r="A795" s="210">
        <f t="shared" si="296"/>
        <v>784</v>
      </c>
      <c r="B795" s="171" t="str">
        <f t="shared" si="292"/>
        <v/>
      </c>
      <c r="C795" s="44"/>
      <c r="D795" s="17" t="str">
        <f t="shared" si="297"/>
        <v/>
      </c>
      <c r="E795" s="17" t="str">
        <f t="shared" si="298"/>
        <v/>
      </c>
      <c r="F795" s="97"/>
      <c r="G795" s="16"/>
      <c r="H795" s="15"/>
      <c r="I795" s="17" t="str">
        <f>IF(OR(G795="",H795="",U795=""),"",IFERROR(VLOOKUP(G795&amp;H795&amp;U795,※編集不可※選択項目!$M$3:$R$51,5,FALSE),"該当なし"))</f>
        <v/>
      </c>
      <c r="J795" s="97"/>
      <c r="K795" s="15"/>
      <c r="L795" s="248"/>
      <c r="M795" s="15"/>
      <c r="N795" s="97"/>
      <c r="O795" s="97"/>
      <c r="P795" s="97"/>
      <c r="Q795" s="97"/>
      <c r="R795" s="97"/>
      <c r="S795" s="18" t="str">
        <f t="shared" si="305"/>
        <v/>
      </c>
      <c r="T795" s="15"/>
      <c r="U795" s="15"/>
      <c r="V795" s="15"/>
      <c r="W795" s="15"/>
      <c r="X795" s="15"/>
      <c r="Y795" s="15"/>
      <c r="Z795" s="16"/>
      <c r="AA795" s="16"/>
      <c r="AB795" s="101" t="str">
        <f>IF($C795&lt;&gt;"",※編集不可※選択項目!$J$2,"")</f>
        <v/>
      </c>
      <c r="AC795" s="23"/>
      <c r="AD795" s="97"/>
      <c r="AE795" s="99"/>
      <c r="AF795" s="201" t="str">
        <f t="shared" si="303"/>
        <v>-</v>
      </c>
      <c r="AG795" s="219"/>
      <c r="AH795" s="220"/>
      <c r="AI795" s="121" t="str">
        <f t="shared" si="299"/>
        <v/>
      </c>
      <c r="AJ795" s="221"/>
      <c r="AK795" s="222"/>
      <c r="AL795" s="223"/>
      <c r="AM795" s="224">
        <f>IFERROR(INDEX(※編集不可※選択項目!$R$3:$R$51,MATCH(BQ795,※編集不可※選択項目!$T$3:$T$51,0)),0)</f>
        <v>0</v>
      </c>
      <c r="AN795" s="224" t="str">
        <f t="shared" si="306"/>
        <v/>
      </c>
      <c r="AO795" s="224" t="str">
        <f>IF(BR795=※編集不可※選択項目!$L$3,VLOOKUP('新規登録用（本体）'!U795,※編集不可※選択項目!$P$2:$R$13,3,TRUE),AP795)</f>
        <v/>
      </c>
      <c r="AP795" s="224" t="str">
        <f>IF(BR795=※編集不可※選択項目!$L$15,VLOOKUP('新規登録用（本体）'!U795,※編集不可※選択項目!$P$14:$R$25,3,TRUE),AQ795)</f>
        <v/>
      </c>
      <c r="AQ795" s="224" t="str">
        <f>IF(BR795=※編集不可※選択項目!$L$27,VLOOKUP('新規登録用（本体）'!U795,※編集不可※選択項目!$P$26:$R$41,3,TRUE),AR795)</f>
        <v/>
      </c>
      <c r="AR795" s="224" t="str">
        <f>IF(BR795=※編集不可※選択項目!$L$43,VLOOKUP('新規登録用（本体）'!U795,※編集不可※選択項目!$P$42:$R$46,3,TRUE),AS795)</f>
        <v/>
      </c>
      <c r="AS795" s="224" t="str">
        <f>IF(BR795=※編集不可※選択項目!$L$48,VLOOKUP('新規登録用（本体）'!U795,※編集不可※選択項目!$P$47:$R$51,3,TRUE),"")</f>
        <v/>
      </c>
      <c r="AT795" s="225">
        <f>IFERROR(VLOOKUP(Y795&amp;G795&amp;H795,※編集不可※選択項目!X:Y,2,FALSE),0)</f>
        <v>0</v>
      </c>
      <c r="AU795" s="224">
        <f t="shared" si="300"/>
        <v>0</v>
      </c>
      <c r="AV795" s="224">
        <f>IFERROR(INDEX(※編集不可※選択項目!$S$3:$S$51,MATCH(BQ795,※編集不可※選択項目!$T$3:$T$51,0)),0)</f>
        <v>0</v>
      </c>
      <c r="AW795" s="224" t="str">
        <f t="shared" si="307"/>
        <v/>
      </c>
      <c r="AX795" s="224" t="str">
        <f>IF(BR795=※編集不可※選択項目!$L$3,VLOOKUP('新規登録用（本体）'!U795,※編集不可※選択項目!$P$2:$S$13,4,TRUE),AY795)</f>
        <v/>
      </c>
      <c r="AY795" s="224" t="str">
        <f>IF(BR795=※編集不可※選択項目!$L$15,VLOOKUP('新規登録用（本体）'!U795,※編集不可※選択項目!$P$14:$S$25,4,TRUE),AZ795)</f>
        <v/>
      </c>
      <c r="AZ795" s="224" t="str">
        <f>IF(BR795=※編集不可※選択項目!$L$27,VLOOKUP('新規登録用（本体）'!U795,※編集不可※選択項目!$P$26:$S$41,4,TRUE),BA795)</f>
        <v/>
      </c>
      <c r="BA795" s="224" t="str">
        <f>IF(BR795=※編集不可※選択項目!$L$43,VLOOKUP('新規登録用（本体）'!U795,※編集不可※選択項目!$P$42:$S$46,4,TRUE),BB795)</f>
        <v/>
      </c>
      <c r="BB795" s="224" t="str">
        <f>IF(BR795=※編集不可※選択項目!$L$48,VLOOKUP('新規登録用（本体）'!U795,※編集不可※選択項目!$P$47:$S$51,4,TRUE),"")</f>
        <v/>
      </c>
      <c r="BC795" s="225">
        <f>IFERROR(VLOOKUP(Y795&amp;G795&amp;H795,※編集不可※選択項目!X:Y,2,FALSE),0)</f>
        <v>0</v>
      </c>
      <c r="BD795" s="225">
        <f t="shared" si="301"/>
        <v>0</v>
      </c>
      <c r="BE795" s="225"/>
      <c r="BF795" s="225"/>
      <c r="BG795" s="225"/>
      <c r="BH795" s="225" t="str">
        <f t="shared" si="308"/>
        <v/>
      </c>
      <c r="BI795" s="226">
        <f t="shared" si="309"/>
        <v>0</v>
      </c>
      <c r="BJ795" s="226">
        <f t="shared" si="310"/>
        <v>0</v>
      </c>
      <c r="BK795" s="262">
        <f t="shared" si="304"/>
        <v>0</v>
      </c>
      <c r="BL795" s="226">
        <f t="shared" si="293"/>
        <v>0</v>
      </c>
      <c r="BM795" s="226" t="str">
        <f t="shared" si="311"/>
        <v/>
      </c>
      <c r="BN795" s="227">
        <f t="shared" si="312"/>
        <v>0</v>
      </c>
      <c r="BO795" s="227">
        <f t="shared" si="294"/>
        <v>0</v>
      </c>
      <c r="BP795" s="208" t="str">
        <f t="shared" si="295"/>
        <v>＜従来枠＞0 ＜トップ性能枠＞0</v>
      </c>
      <c r="BQ795" s="208" t="str">
        <f>'新規登録用（本体）'!G795&amp;'新規登録用（本体）'!H795&amp;'新規登録用（本体）'!I795</f>
        <v/>
      </c>
      <c r="BR795" s="126" t="str">
        <f t="shared" si="313"/>
        <v/>
      </c>
      <c r="BS795" s="208" t="str">
        <f t="shared" si="314"/>
        <v/>
      </c>
      <c r="BT795" s="227">
        <f t="shared" si="302"/>
        <v>0</v>
      </c>
    </row>
    <row r="796" spans="1:72" s="208" customFormat="1" ht="25.35" customHeight="1" x14ac:dyDescent="0.2">
      <c r="A796" s="210">
        <f t="shared" si="296"/>
        <v>785</v>
      </c>
      <c r="B796" s="171" t="str">
        <f t="shared" si="292"/>
        <v/>
      </c>
      <c r="C796" s="44"/>
      <c r="D796" s="17" t="str">
        <f t="shared" si="297"/>
        <v/>
      </c>
      <c r="E796" s="17" t="str">
        <f t="shared" si="298"/>
        <v/>
      </c>
      <c r="F796" s="97"/>
      <c r="G796" s="16"/>
      <c r="H796" s="15"/>
      <c r="I796" s="17" t="str">
        <f>IF(OR(G796="",H796="",U796=""),"",IFERROR(VLOOKUP(G796&amp;H796&amp;U796,※編集不可※選択項目!$M$3:$R$51,5,FALSE),"該当なし"))</f>
        <v/>
      </c>
      <c r="J796" s="97"/>
      <c r="K796" s="15"/>
      <c r="L796" s="248"/>
      <c r="M796" s="15"/>
      <c r="N796" s="97"/>
      <c r="O796" s="97"/>
      <c r="P796" s="97"/>
      <c r="Q796" s="97"/>
      <c r="R796" s="97"/>
      <c r="S796" s="18" t="str">
        <f t="shared" si="305"/>
        <v/>
      </c>
      <c r="T796" s="15"/>
      <c r="U796" s="15"/>
      <c r="V796" s="15"/>
      <c r="W796" s="15"/>
      <c r="X796" s="15"/>
      <c r="Y796" s="15"/>
      <c r="Z796" s="16"/>
      <c r="AA796" s="16"/>
      <c r="AB796" s="101" t="str">
        <f>IF($C796&lt;&gt;"",※編集不可※選択項目!$J$2,"")</f>
        <v/>
      </c>
      <c r="AC796" s="23"/>
      <c r="AD796" s="97"/>
      <c r="AE796" s="99"/>
      <c r="AF796" s="201" t="str">
        <f t="shared" si="303"/>
        <v>-</v>
      </c>
      <c r="AG796" s="219"/>
      <c r="AH796" s="220"/>
      <c r="AI796" s="121" t="str">
        <f t="shared" si="299"/>
        <v/>
      </c>
      <c r="AJ796" s="221"/>
      <c r="AK796" s="222"/>
      <c r="AL796" s="223"/>
      <c r="AM796" s="224">
        <f>IFERROR(INDEX(※編集不可※選択項目!$R$3:$R$51,MATCH(BQ796,※編集不可※選択項目!$T$3:$T$51,0)),0)</f>
        <v>0</v>
      </c>
      <c r="AN796" s="224" t="str">
        <f t="shared" si="306"/>
        <v/>
      </c>
      <c r="AO796" s="224" t="str">
        <f>IF(BR796=※編集不可※選択項目!$L$3,VLOOKUP('新規登録用（本体）'!U796,※編集不可※選択項目!$P$2:$R$13,3,TRUE),AP796)</f>
        <v/>
      </c>
      <c r="AP796" s="224" t="str">
        <f>IF(BR796=※編集不可※選択項目!$L$15,VLOOKUP('新規登録用（本体）'!U796,※編集不可※選択項目!$P$14:$R$25,3,TRUE),AQ796)</f>
        <v/>
      </c>
      <c r="AQ796" s="224" t="str">
        <f>IF(BR796=※編集不可※選択項目!$L$27,VLOOKUP('新規登録用（本体）'!U796,※編集不可※選択項目!$P$26:$R$41,3,TRUE),AR796)</f>
        <v/>
      </c>
      <c r="AR796" s="224" t="str">
        <f>IF(BR796=※編集不可※選択項目!$L$43,VLOOKUP('新規登録用（本体）'!U796,※編集不可※選択項目!$P$42:$R$46,3,TRUE),AS796)</f>
        <v/>
      </c>
      <c r="AS796" s="224" t="str">
        <f>IF(BR796=※編集不可※選択項目!$L$48,VLOOKUP('新規登録用（本体）'!U796,※編集不可※選択項目!$P$47:$R$51,3,TRUE),"")</f>
        <v/>
      </c>
      <c r="AT796" s="225">
        <f>IFERROR(VLOOKUP(Y796&amp;G796&amp;H796,※編集不可※選択項目!X:Y,2,FALSE),0)</f>
        <v>0</v>
      </c>
      <c r="AU796" s="224">
        <f t="shared" si="300"/>
        <v>0</v>
      </c>
      <c r="AV796" s="224">
        <f>IFERROR(INDEX(※編集不可※選択項目!$S$3:$S$51,MATCH(BQ796,※編集不可※選択項目!$T$3:$T$51,0)),0)</f>
        <v>0</v>
      </c>
      <c r="AW796" s="224" t="str">
        <f t="shared" si="307"/>
        <v/>
      </c>
      <c r="AX796" s="224" t="str">
        <f>IF(BR796=※編集不可※選択項目!$L$3,VLOOKUP('新規登録用（本体）'!U796,※編集不可※選択項目!$P$2:$S$13,4,TRUE),AY796)</f>
        <v/>
      </c>
      <c r="AY796" s="224" t="str">
        <f>IF(BR796=※編集不可※選択項目!$L$15,VLOOKUP('新規登録用（本体）'!U796,※編集不可※選択項目!$P$14:$S$25,4,TRUE),AZ796)</f>
        <v/>
      </c>
      <c r="AZ796" s="224" t="str">
        <f>IF(BR796=※編集不可※選択項目!$L$27,VLOOKUP('新規登録用（本体）'!U796,※編集不可※選択項目!$P$26:$S$41,4,TRUE),BA796)</f>
        <v/>
      </c>
      <c r="BA796" s="224" t="str">
        <f>IF(BR796=※編集不可※選択項目!$L$43,VLOOKUP('新規登録用（本体）'!U796,※編集不可※選択項目!$P$42:$S$46,4,TRUE),BB796)</f>
        <v/>
      </c>
      <c r="BB796" s="224" t="str">
        <f>IF(BR796=※編集不可※選択項目!$L$48,VLOOKUP('新規登録用（本体）'!U796,※編集不可※選択項目!$P$47:$S$51,4,TRUE),"")</f>
        <v/>
      </c>
      <c r="BC796" s="225">
        <f>IFERROR(VLOOKUP(Y796&amp;G796&amp;H796,※編集不可※選択項目!X:Y,2,FALSE),0)</f>
        <v>0</v>
      </c>
      <c r="BD796" s="225">
        <f t="shared" si="301"/>
        <v>0</v>
      </c>
      <c r="BE796" s="225"/>
      <c r="BF796" s="225"/>
      <c r="BG796" s="225"/>
      <c r="BH796" s="225" t="str">
        <f t="shared" si="308"/>
        <v/>
      </c>
      <c r="BI796" s="226">
        <f t="shared" si="309"/>
        <v>0</v>
      </c>
      <c r="BJ796" s="226">
        <f t="shared" si="310"/>
        <v>0</v>
      </c>
      <c r="BK796" s="262">
        <f t="shared" si="304"/>
        <v>0</v>
      </c>
      <c r="BL796" s="226">
        <f t="shared" si="293"/>
        <v>0</v>
      </c>
      <c r="BM796" s="226" t="str">
        <f t="shared" si="311"/>
        <v/>
      </c>
      <c r="BN796" s="227">
        <f t="shared" si="312"/>
        <v>0</v>
      </c>
      <c r="BO796" s="227">
        <f t="shared" si="294"/>
        <v>0</v>
      </c>
      <c r="BP796" s="208" t="str">
        <f t="shared" si="295"/>
        <v>＜従来枠＞0 ＜トップ性能枠＞0</v>
      </c>
      <c r="BQ796" s="208" t="str">
        <f>'新規登録用（本体）'!G796&amp;'新規登録用（本体）'!H796&amp;'新規登録用（本体）'!I796</f>
        <v/>
      </c>
      <c r="BR796" s="126" t="str">
        <f t="shared" si="313"/>
        <v/>
      </c>
      <c r="BS796" s="208" t="str">
        <f t="shared" si="314"/>
        <v/>
      </c>
      <c r="BT796" s="227">
        <f t="shared" si="302"/>
        <v>0</v>
      </c>
    </row>
    <row r="797" spans="1:72" s="208" customFormat="1" ht="25.35" customHeight="1" x14ac:dyDescent="0.2">
      <c r="A797" s="210">
        <f t="shared" si="296"/>
        <v>786</v>
      </c>
      <c r="B797" s="171" t="str">
        <f t="shared" si="292"/>
        <v/>
      </c>
      <c r="C797" s="44"/>
      <c r="D797" s="17" t="str">
        <f t="shared" si="297"/>
        <v/>
      </c>
      <c r="E797" s="17" t="str">
        <f t="shared" si="298"/>
        <v/>
      </c>
      <c r="F797" s="97"/>
      <c r="G797" s="16"/>
      <c r="H797" s="15"/>
      <c r="I797" s="17" t="str">
        <f>IF(OR(G797="",H797="",U797=""),"",IFERROR(VLOOKUP(G797&amp;H797&amp;U797,※編集不可※選択項目!$M$3:$R$51,5,FALSE),"該当なし"))</f>
        <v/>
      </c>
      <c r="J797" s="97"/>
      <c r="K797" s="15"/>
      <c r="L797" s="248"/>
      <c r="M797" s="15"/>
      <c r="N797" s="97"/>
      <c r="O797" s="97"/>
      <c r="P797" s="97"/>
      <c r="Q797" s="97"/>
      <c r="R797" s="97"/>
      <c r="S797" s="18" t="str">
        <f t="shared" si="305"/>
        <v/>
      </c>
      <c r="T797" s="15"/>
      <c r="U797" s="15"/>
      <c r="V797" s="15"/>
      <c r="W797" s="15"/>
      <c r="X797" s="15"/>
      <c r="Y797" s="15"/>
      <c r="Z797" s="16"/>
      <c r="AA797" s="16"/>
      <c r="AB797" s="101" t="str">
        <f>IF($C797&lt;&gt;"",※編集不可※選択項目!$J$2,"")</f>
        <v/>
      </c>
      <c r="AC797" s="23"/>
      <c r="AD797" s="97"/>
      <c r="AE797" s="99"/>
      <c r="AF797" s="201" t="str">
        <f t="shared" si="303"/>
        <v>-</v>
      </c>
      <c r="AG797" s="219"/>
      <c r="AH797" s="220"/>
      <c r="AI797" s="121" t="str">
        <f t="shared" si="299"/>
        <v/>
      </c>
      <c r="AJ797" s="221"/>
      <c r="AK797" s="222"/>
      <c r="AL797" s="223"/>
      <c r="AM797" s="224">
        <f>IFERROR(INDEX(※編集不可※選択項目!$R$3:$R$51,MATCH(BQ797,※編集不可※選択項目!$T$3:$T$51,0)),0)</f>
        <v>0</v>
      </c>
      <c r="AN797" s="224" t="str">
        <f t="shared" si="306"/>
        <v/>
      </c>
      <c r="AO797" s="224" t="str">
        <f>IF(BR797=※編集不可※選択項目!$L$3,VLOOKUP('新規登録用（本体）'!U797,※編集不可※選択項目!$P$2:$R$13,3,TRUE),AP797)</f>
        <v/>
      </c>
      <c r="AP797" s="224" t="str">
        <f>IF(BR797=※編集不可※選択項目!$L$15,VLOOKUP('新規登録用（本体）'!U797,※編集不可※選択項目!$P$14:$R$25,3,TRUE),AQ797)</f>
        <v/>
      </c>
      <c r="AQ797" s="224" t="str">
        <f>IF(BR797=※編集不可※選択項目!$L$27,VLOOKUP('新規登録用（本体）'!U797,※編集不可※選択項目!$P$26:$R$41,3,TRUE),AR797)</f>
        <v/>
      </c>
      <c r="AR797" s="224" t="str">
        <f>IF(BR797=※編集不可※選択項目!$L$43,VLOOKUP('新規登録用（本体）'!U797,※編集不可※選択項目!$P$42:$R$46,3,TRUE),AS797)</f>
        <v/>
      </c>
      <c r="AS797" s="224" t="str">
        <f>IF(BR797=※編集不可※選択項目!$L$48,VLOOKUP('新規登録用（本体）'!U797,※編集不可※選択項目!$P$47:$R$51,3,TRUE),"")</f>
        <v/>
      </c>
      <c r="AT797" s="225">
        <f>IFERROR(VLOOKUP(Y797&amp;G797&amp;H797,※編集不可※選択項目!X:Y,2,FALSE),0)</f>
        <v>0</v>
      </c>
      <c r="AU797" s="224">
        <f t="shared" si="300"/>
        <v>0</v>
      </c>
      <c r="AV797" s="224">
        <f>IFERROR(INDEX(※編集不可※選択項目!$S$3:$S$51,MATCH(BQ797,※編集不可※選択項目!$T$3:$T$51,0)),0)</f>
        <v>0</v>
      </c>
      <c r="AW797" s="224" t="str">
        <f t="shared" si="307"/>
        <v/>
      </c>
      <c r="AX797" s="224" t="str">
        <f>IF(BR797=※編集不可※選択項目!$L$3,VLOOKUP('新規登録用（本体）'!U797,※編集不可※選択項目!$P$2:$S$13,4,TRUE),AY797)</f>
        <v/>
      </c>
      <c r="AY797" s="224" t="str">
        <f>IF(BR797=※編集不可※選択項目!$L$15,VLOOKUP('新規登録用（本体）'!U797,※編集不可※選択項目!$P$14:$S$25,4,TRUE),AZ797)</f>
        <v/>
      </c>
      <c r="AZ797" s="224" t="str">
        <f>IF(BR797=※編集不可※選択項目!$L$27,VLOOKUP('新規登録用（本体）'!U797,※編集不可※選択項目!$P$26:$S$41,4,TRUE),BA797)</f>
        <v/>
      </c>
      <c r="BA797" s="224" t="str">
        <f>IF(BR797=※編集不可※選択項目!$L$43,VLOOKUP('新規登録用（本体）'!U797,※編集不可※選択項目!$P$42:$S$46,4,TRUE),BB797)</f>
        <v/>
      </c>
      <c r="BB797" s="224" t="str">
        <f>IF(BR797=※編集不可※選択項目!$L$48,VLOOKUP('新規登録用（本体）'!U797,※編集不可※選択項目!$P$47:$S$51,4,TRUE),"")</f>
        <v/>
      </c>
      <c r="BC797" s="225">
        <f>IFERROR(VLOOKUP(Y797&amp;G797&amp;H797,※編集不可※選択項目!X:Y,2,FALSE),0)</f>
        <v>0</v>
      </c>
      <c r="BD797" s="225">
        <f t="shared" si="301"/>
        <v>0</v>
      </c>
      <c r="BE797" s="225"/>
      <c r="BF797" s="225"/>
      <c r="BG797" s="225"/>
      <c r="BH797" s="225" t="str">
        <f t="shared" si="308"/>
        <v/>
      </c>
      <c r="BI797" s="226">
        <f t="shared" si="309"/>
        <v>0</v>
      </c>
      <c r="BJ797" s="226">
        <f t="shared" si="310"/>
        <v>0</v>
      </c>
      <c r="BK797" s="262">
        <f t="shared" si="304"/>
        <v>0</v>
      </c>
      <c r="BL797" s="226">
        <f t="shared" si="293"/>
        <v>0</v>
      </c>
      <c r="BM797" s="226" t="str">
        <f t="shared" si="311"/>
        <v/>
      </c>
      <c r="BN797" s="227">
        <f t="shared" si="312"/>
        <v>0</v>
      </c>
      <c r="BO797" s="227">
        <f t="shared" si="294"/>
        <v>0</v>
      </c>
      <c r="BP797" s="208" t="str">
        <f t="shared" si="295"/>
        <v>＜従来枠＞0 ＜トップ性能枠＞0</v>
      </c>
      <c r="BQ797" s="208" t="str">
        <f>'新規登録用（本体）'!G797&amp;'新規登録用（本体）'!H797&amp;'新規登録用（本体）'!I797</f>
        <v/>
      </c>
      <c r="BR797" s="126" t="str">
        <f t="shared" si="313"/>
        <v/>
      </c>
      <c r="BS797" s="208" t="str">
        <f t="shared" si="314"/>
        <v/>
      </c>
      <c r="BT797" s="227">
        <f t="shared" si="302"/>
        <v>0</v>
      </c>
    </row>
    <row r="798" spans="1:72" s="208" customFormat="1" ht="25.35" customHeight="1" x14ac:dyDescent="0.2">
      <c r="A798" s="210">
        <f t="shared" si="296"/>
        <v>787</v>
      </c>
      <c r="B798" s="171" t="str">
        <f t="shared" si="292"/>
        <v/>
      </c>
      <c r="C798" s="44"/>
      <c r="D798" s="17" t="str">
        <f t="shared" si="297"/>
        <v/>
      </c>
      <c r="E798" s="17" t="str">
        <f t="shared" si="298"/>
        <v/>
      </c>
      <c r="F798" s="97"/>
      <c r="G798" s="16"/>
      <c r="H798" s="15"/>
      <c r="I798" s="17" t="str">
        <f>IF(OR(G798="",H798="",U798=""),"",IFERROR(VLOOKUP(G798&amp;H798&amp;U798,※編集不可※選択項目!$M$3:$R$51,5,FALSE),"該当なし"))</f>
        <v/>
      </c>
      <c r="J798" s="97"/>
      <c r="K798" s="15"/>
      <c r="L798" s="248"/>
      <c r="M798" s="15"/>
      <c r="N798" s="97"/>
      <c r="O798" s="97"/>
      <c r="P798" s="97"/>
      <c r="Q798" s="97"/>
      <c r="R798" s="97"/>
      <c r="S798" s="18" t="str">
        <f t="shared" si="305"/>
        <v/>
      </c>
      <c r="T798" s="15"/>
      <c r="U798" s="15"/>
      <c r="V798" s="15"/>
      <c r="W798" s="15"/>
      <c r="X798" s="15"/>
      <c r="Y798" s="15"/>
      <c r="Z798" s="16"/>
      <c r="AA798" s="16"/>
      <c r="AB798" s="101" t="str">
        <f>IF($C798&lt;&gt;"",※編集不可※選択項目!$J$2,"")</f>
        <v/>
      </c>
      <c r="AC798" s="23"/>
      <c r="AD798" s="97"/>
      <c r="AE798" s="99"/>
      <c r="AF798" s="201" t="str">
        <f t="shared" si="303"/>
        <v>-</v>
      </c>
      <c r="AG798" s="219"/>
      <c r="AH798" s="220"/>
      <c r="AI798" s="121" t="str">
        <f t="shared" si="299"/>
        <v/>
      </c>
      <c r="AJ798" s="221"/>
      <c r="AK798" s="222"/>
      <c r="AL798" s="223"/>
      <c r="AM798" s="224">
        <f>IFERROR(INDEX(※編集不可※選択項目!$R$3:$R$51,MATCH(BQ798,※編集不可※選択項目!$T$3:$T$51,0)),0)</f>
        <v>0</v>
      </c>
      <c r="AN798" s="224" t="str">
        <f t="shared" si="306"/>
        <v/>
      </c>
      <c r="AO798" s="224" t="str">
        <f>IF(BR798=※編集不可※選択項目!$L$3,VLOOKUP('新規登録用（本体）'!U798,※編集不可※選択項目!$P$2:$R$13,3,TRUE),AP798)</f>
        <v/>
      </c>
      <c r="AP798" s="224" t="str">
        <f>IF(BR798=※編集不可※選択項目!$L$15,VLOOKUP('新規登録用（本体）'!U798,※編集不可※選択項目!$P$14:$R$25,3,TRUE),AQ798)</f>
        <v/>
      </c>
      <c r="AQ798" s="224" t="str">
        <f>IF(BR798=※編集不可※選択項目!$L$27,VLOOKUP('新規登録用（本体）'!U798,※編集不可※選択項目!$P$26:$R$41,3,TRUE),AR798)</f>
        <v/>
      </c>
      <c r="AR798" s="224" t="str">
        <f>IF(BR798=※編集不可※選択項目!$L$43,VLOOKUP('新規登録用（本体）'!U798,※編集不可※選択項目!$P$42:$R$46,3,TRUE),AS798)</f>
        <v/>
      </c>
      <c r="AS798" s="224" t="str">
        <f>IF(BR798=※編集不可※選択項目!$L$48,VLOOKUP('新規登録用（本体）'!U798,※編集不可※選択項目!$P$47:$R$51,3,TRUE),"")</f>
        <v/>
      </c>
      <c r="AT798" s="225">
        <f>IFERROR(VLOOKUP(Y798&amp;G798&amp;H798,※編集不可※選択項目!X:Y,2,FALSE),0)</f>
        <v>0</v>
      </c>
      <c r="AU798" s="224">
        <f t="shared" si="300"/>
        <v>0</v>
      </c>
      <c r="AV798" s="224">
        <f>IFERROR(INDEX(※編集不可※選択項目!$S$3:$S$51,MATCH(BQ798,※編集不可※選択項目!$T$3:$T$51,0)),0)</f>
        <v>0</v>
      </c>
      <c r="AW798" s="224" t="str">
        <f t="shared" si="307"/>
        <v/>
      </c>
      <c r="AX798" s="224" t="str">
        <f>IF(BR798=※編集不可※選択項目!$L$3,VLOOKUP('新規登録用（本体）'!U798,※編集不可※選択項目!$P$2:$S$13,4,TRUE),AY798)</f>
        <v/>
      </c>
      <c r="AY798" s="224" t="str">
        <f>IF(BR798=※編集不可※選択項目!$L$15,VLOOKUP('新規登録用（本体）'!U798,※編集不可※選択項目!$P$14:$S$25,4,TRUE),AZ798)</f>
        <v/>
      </c>
      <c r="AZ798" s="224" t="str">
        <f>IF(BR798=※編集不可※選択項目!$L$27,VLOOKUP('新規登録用（本体）'!U798,※編集不可※選択項目!$P$26:$S$41,4,TRUE),BA798)</f>
        <v/>
      </c>
      <c r="BA798" s="224" t="str">
        <f>IF(BR798=※編集不可※選択項目!$L$43,VLOOKUP('新規登録用（本体）'!U798,※編集不可※選択項目!$P$42:$S$46,4,TRUE),BB798)</f>
        <v/>
      </c>
      <c r="BB798" s="224" t="str">
        <f>IF(BR798=※編集不可※選択項目!$L$48,VLOOKUP('新規登録用（本体）'!U798,※編集不可※選択項目!$P$47:$S$51,4,TRUE),"")</f>
        <v/>
      </c>
      <c r="BC798" s="225">
        <f>IFERROR(VLOOKUP(Y798&amp;G798&amp;H798,※編集不可※選択項目!X:Y,2,FALSE),0)</f>
        <v>0</v>
      </c>
      <c r="BD798" s="225">
        <f t="shared" si="301"/>
        <v>0</v>
      </c>
      <c r="BE798" s="225"/>
      <c r="BF798" s="225"/>
      <c r="BG798" s="225"/>
      <c r="BH798" s="225" t="str">
        <f t="shared" si="308"/>
        <v/>
      </c>
      <c r="BI798" s="226">
        <f t="shared" si="309"/>
        <v>0</v>
      </c>
      <c r="BJ798" s="226">
        <f t="shared" si="310"/>
        <v>0</v>
      </c>
      <c r="BK798" s="262">
        <f t="shared" si="304"/>
        <v>0</v>
      </c>
      <c r="BL798" s="226">
        <f t="shared" si="293"/>
        <v>0</v>
      </c>
      <c r="BM798" s="226" t="str">
        <f t="shared" si="311"/>
        <v/>
      </c>
      <c r="BN798" s="227">
        <f t="shared" si="312"/>
        <v>0</v>
      </c>
      <c r="BO798" s="227">
        <f t="shared" si="294"/>
        <v>0</v>
      </c>
      <c r="BP798" s="208" t="str">
        <f t="shared" si="295"/>
        <v>＜従来枠＞0 ＜トップ性能枠＞0</v>
      </c>
      <c r="BQ798" s="208" t="str">
        <f>'新規登録用（本体）'!G798&amp;'新規登録用（本体）'!H798&amp;'新規登録用（本体）'!I798</f>
        <v/>
      </c>
      <c r="BR798" s="126" t="str">
        <f t="shared" si="313"/>
        <v/>
      </c>
      <c r="BS798" s="208" t="str">
        <f t="shared" si="314"/>
        <v/>
      </c>
      <c r="BT798" s="227">
        <f t="shared" si="302"/>
        <v>0</v>
      </c>
    </row>
    <row r="799" spans="1:72" s="208" customFormat="1" ht="25.35" customHeight="1" x14ac:dyDescent="0.2">
      <c r="A799" s="210">
        <f t="shared" si="296"/>
        <v>788</v>
      </c>
      <c r="B799" s="171" t="str">
        <f t="shared" si="292"/>
        <v/>
      </c>
      <c r="C799" s="44"/>
      <c r="D799" s="17" t="str">
        <f t="shared" si="297"/>
        <v/>
      </c>
      <c r="E799" s="17" t="str">
        <f t="shared" si="298"/>
        <v/>
      </c>
      <c r="F799" s="97"/>
      <c r="G799" s="16"/>
      <c r="H799" s="15"/>
      <c r="I799" s="17" t="str">
        <f>IF(OR(G799="",H799="",U799=""),"",IFERROR(VLOOKUP(G799&amp;H799&amp;U799,※編集不可※選択項目!$M$3:$R$51,5,FALSE),"該当なし"))</f>
        <v/>
      </c>
      <c r="J799" s="97"/>
      <c r="K799" s="15"/>
      <c r="L799" s="248"/>
      <c r="M799" s="15"/>
      <c r="N799" s="97"/>
      <c r="O799" s="97"/>
      <c r="P799" s="97"/>
      <c r="Q799" s="97"/>
      <c r="R799" s="97"/>
      <c r="S799" s="18" t="str">
        <f t="shared" si="305"/>
        <v/>
      </c>
      <c r="T799" s="15"/>
      <c r="U799" s="15"/>
      <c r="V799" s="15"/>
      <c r="W799" s="15"/>
      <c r="X799" s="15"/>
      <c r="Y799" s="15"/>
      <c r="Z799" s="16"/>
      <c r="AA799" s="16"/>
      <c r="AB799" s="101" t="str">
        <f>IF($C799&lt;&gt;"",※編集不可※選択項目!$J$2,"")</f>
        <v/>
      </c>
      <c r="AC799" s="23"/>
      <c r="AD799" s="97"/>
      <c r="AE799" s="99"/>
      <c r="AF799" s="201" t="str">
        <f t="shared" si="303"/>
        <v>-</v>
      </c>
      <c r="AG799" s="219"/>
      <c r="AH799" s="220"/>
      <c r="AI799" s="121" t="str">
        <f t="shared" si="299"/>
        <v/>
      </c>
      <c r="AJ799" s="221"/>
      <c r="AK799" s="222"/>
      <c r="AL799" s="223"/>
      <c r="AM799" s="224">
        <f>IFERROR(INDEX(※編集不可※選択項目!$R$3:$R$51,MATCH(BQ799,※編集不可※選択項目!$T$3:$T$51,0)),0)</f>
        <v>0</v>
      </c>
      <c r="AN799" s="224" t="str">
        <f t="shared" si="306"/>
        <v/>
      </c>
      <c r="AO799" s="224" t="str">
        <f>IF(BR799=※編集不可※選択項目!$L$3,VLOOKUP('新規登録用（本体）'!U799,※編集不可※選択項目!$P$2:$R$13,3,TRUE),AP799)</f>
        <v/>
      </c>
      <c r="AP799" s="224" t="str">
        <f>IF(BR799=※編集不可※選択項目!$L$15,VLOOKUP('新規登録用（本体）'!U799,※編集不可※選択項目!$P$14:$R$25,3,TRUE),AQ799)</f>
        <v/>
      </c>
      <c r="AQ799" s="224" t="str">
        <f>IF(BR799=※編集不可※選択項目!$L$27,VLOOKUP('新規登録用（本体）'!U799,※編集不可※選択項目!$P$26:$R$41,3,TRUE),AR799)</f>
        <v/>
      </c>
      <c r="AR799" s="224" t="str">
        <f>IF(BR799=※編集不可※選択項目!$L$43,VLOOKUP('新規登録用（本体）'!U799,※編集不可※選択項目!$P$42:$R$46,3,TRUE),AS799)</f>
        <v/>
      </c>
      <c r="AS799" s="224" t="str">
        <f>IF(BR799=※編集不可※選択項目!$L$48,VLOOKUP('新規登録用（本体）'!U799,※編集不可※選択項目!$P$47:$R$51,3,TRUE),"")</f>
        <v/>
      </c>
      <c r="AT799" s="225">
        <f>IFERROR(VLOOKUP(Y799&amp;G799&amp;H799,※編集不可※選択項目!X:Y,2,FALSE),0)</f>
        <v>0</v>
      </c>
      <c r="AU799" s="224">
        <f t="shared" si="300"/>
        <v>0</v>
      </c>
      <c r="AV799" s="224">
        <f>IFERROR(INDEX(※編集不可※選択項目!$S$3:$S$51,MATCH(BQ799,※編集不可※選択項目!$T$3:$T$51,0)),0)</f>
        <v>0</v>
      </c>
      <c r="AW799" s="224" t="str">
        <f t="shared" si="307"/>
        <v/>
      </c>
      <c r="AX799" s="224" t="str">
        <f>IF(BR799=※編集不可※選択項目!$L$3,VLOOKUP('新規登録用（本体）'!U799,※編集不可※選択項目!$P$2:$S$13,4,TRUE),AY799)</f>
        <v/>
      </c>
      <c r="AY799" s="224" t="str">
        <f>IF(BR799=※編集不可※選択項目!$L$15,VLOOKUP('新規登録用（本体）'!U799,※編集不可※選択項目!$P$14:$S$25,4,TRUE),AZ799)</f>
        <v/>
      </c>
      <c r="AZ799" s="224" t="str">
        <f>IF(BR799=※編集不可※選択項目!$L$27,VLOOKUP('新規登録用（本体）'!U799,※編集不可※選択項目!$P$26:$S$41,4,TRUE),BA799)</f>
        <v/>
      </c>
      <c r="BA799" s="224" t="str">
        <f>IF(BR799=※編集不可※選択項目!$L$43,VLOOKUP('新規登録用（本体）'!U799,※編集不可※選択項目!$P$42:$S$46,4,TRUE),BB799)</f>
        <v/>
      </c>
      <c r="BB799" s="224" t="str">
        <f>IF(BR799=※編集不可※選択項目!$L$48,VLOOKUP('新規登録用（本体）'!U799,※編集不可※選択項目!$P$47:$S$51,4,TRUE),"")</f>
        <v/>
      </c>
      <c r="BC799" s="225">
        <f>IFERROR(VLOOKUP(Y799&amp;G799&amp;H799,※編集不可※選択項目!X:Y,2,FALSE),0)</f>
        <v>0</v>
      </c>
      <c r="BD799" s="225">
        <f t="shared" si="301"/>
        <v>0</v>
      </c>
      <c r="BE799" s="225"/>
      <c r="BF799" s="225"/>
      <c r="BG799" s="225"/>
      <c r="BH799" s="225" t="str">
        <f t="shared" si="308"/>
        <v/>
      </c>
      <c r="BI799" s="226">
        <f t="shared" si="309"/>
        <v>0</v>
      </c>
      <c r="BJ799" s="226">
        <f t="shared" si="310"/>
        <v>0</v>
      </c>
      <c r="BK799" s="262">
        <f t="shared" si="304"/>
        <v>0</v>
      </c>
      <c r="BL799" s="226">
        <f t="shared" si="293"/>
        <v>0</v>
      </c>
      <c r="BM799" s="226" t="str">
        <f t="shared" si="311"/>
        <v/>
      </c>
      <c r="BN799" s="227">
        <f t="shared" si="312"/>
        <v>0</v>
      </c>
      <c r="BO799" s="227">
        <f t="shared" si="294"/>
        <v>0</v>
      </c>
      <c r="BP799" s="208" t="str">
        <f t="shared" si="295"/>
        <v>＜従来枠＞0 ＜トップ性能枠＞0</v>
      </c>
      <c r="BQ799" s="208" t="str">
        <f>'新規登録用（本体）'!G799&amp;'新規登録用（本体）'!H799&amp;'新規登録用（本体）'!I799</f>
        <v/>
      </c>
      <c r="BR799" s="126" t="str">
        <f t="shared" si="313"/>
        <v/>
      </c>
      <c r="BS799" s="208" t="str">
        <f t="shared" si="314"/>
        <v/>
      </c>
      <c r="BT799" s="227">
        <f t="shared" si="302"/>
        <v>0</v>
      </c>
    </row>
    <row r="800" spans="1:72" s="208" customFormat="1" ht="25.35" customHeight="1" x14ac:dyDescent="0.2">
      <c r="A800" s="210">
        <f t="shared" si="296"/>
        <v>789</v>
      </c>
      <c r="B800" s="171" t="str">
        <f t="shared" si="292"/>
        <v/>
      </c>
      <c r="C800" s="44"/>
      <c r="D800" s="17" t="str">
        <f t="shared" si="297"/>
        <v/>
      </c>
      <c r="E800" s="17" t="str">
        <f t="shared" si="298"/>
        <v/>
      </c>
      <c r="F800" s="97"/>
      <c r="G800" s="16"/>
      <c r="H800" s="15"/>
      <c r="I800" s="17" t="str">
        <f>IF(OR(G800="",H800="",U800=""),"",IFERROR(VLOOKUP(G800&amp;H800&amp;U800,※編集不可※選択項目!$M$3:$R$51,5,FALSE),"該当なし"))</f>
        <v/>
      </c>
      <c r="J800" s="97"/>
      <c r="K800" s="15"/>
      <c r="L800" s="248"/>
      <c r="M800" s="15"/>
      <c r="N800" s="97"/>
      <c r="O800" s="97"/>
      <c r="P800" s="97"/>
      <c r="Q800" s="97"/>
      <c r="R800" s="97"/>
      <c r="S800" s="18" t="str">
        <f t="shared" si="305"/>
        <v/>
      </c>
      <c r="T800" s="15"/>
      <c r="U800" s="15"/>
      <c r="V800" s="15"/>
      <c r="W800" s="15"/>
      <c r="X800" s="15"/>
      <c r="Y800" s="15"/>
      <c r="Z800" s="16"/>
      <c r="AA800" s="16"/>
      <c r="AB800" s="101" t="str">
        <f>IF($C800&lt;&gt;"",※編集不可※選択項目!$J$2,"")</f>
        <v/>
      </c>
      <c r="AC800" s="23"/>
      <c r="AD800" s="97"/>
      <c r="AE800" s="99"/>
      <c r="AF800" s="201" t="str">
        <f t="shared" si="303"/>
        <v>-</v>
      </c>
      <c r="AG800" s="219"/>
      <c r="AH800" s="220"/>
      <c r="AI800" s="121" t="str">
        <f t="shared" si="299"/>
        <v/>
      </c>
      <c r="AJ800" s="221"/>
      <c r="AK800" s="222"/>
      <c r="AL800" s="223"/>
      <c r="AM800" s="224">
        <f>IFERROR(INDEX(※編集不可※選択項目!$R$3:$R$51,MATCH(BQ800,※編集不可※選択項目!$T$3:$T$51,0)),0)</f>
        <v>0</v>
      </c>
      <c r="AN800" s="224" t="str">
        <f t="shared" si="306"/>
        <v/>
      </c>
      <c r="AO800" s="224" t="str">
        <f>IF(BR800=※編集不可※選択項目!$L$3,VLOOKUP('新規登録用（本体）'!U800,※編集不可※選択項目!$P$2:$R$13,3,TRUE),AP800)</f>
        <v/>
      </c>
      <c r="AP800" s="224" t="str">
        <f>IF(BR800=※編集不可※選択項目!$L$15,VLOOKUP('新規登録用（本体）'!U800,※編集不可※選択項目!$P$14:$R$25,3,TRUE),AQ800)</f>
        <v/>
      </c>
      <c r="AQ800" s="224" t="str">
        <f>IF(BR800=※編集不可※選択項目!$L$27,VLOOKUP('新規登録用（本体）'!U800,※編集不可※選択項目!$P$26:$R$41,3,TRUE),AR800)</f>
        <v/>
      </c>
      <c r="AR800" s="224" t="str">
        <f>IF(BR800=※編集不可※選択項目!$L$43,VLOOKUP('新規登録用（本体）'!U800,※編集不可※選択項目!$P$42:$R$46,3,TRUE),AS800)</f>
        <v/>
      </c>
      <c r="AS800" s="224" t="str">
        <f>IF(BR800=※編集不可※選択項目!$L$48,VLOOKUP('新規登録用（本体）'!U800,※編集不可※選択項目!$P$47:$R$51,3,TRUE),"")</f>
        <v/>
      </c>
      <c r="AT800" s="225">
        <f>IFERROR(VLOOKUP(Y800&amp;G800&amp;H800,※編集不可※選択項目!X:Y,2,FALSE),0)</f>
        <v>0</v>
      </c>
      <c r="AU800" s="224">
        <f t="shared" si="300"/>
        <v>0</v>
      </c>
      <c r="AV800" s="224">
        <f>IFERROR(INDEX(※編集不可※選択項目!$S$3:$S$51,MATCH(BQ800,※編集不可※選択項目!$T$3:$T$51,0)),0)</f>
        <v>0</v>
      </c>
      <c r="AW800" s="224" t="str">
        <f t="shared" si="307"/>
        <v/>
      </c>
      <c r="AX800" s="224" t="str">
        <f>IF(BR800=※編集不可※選択項目!$L$3,VLOOKUP('新規登録用（本体）'!U800,※編集不可※選択項目!$P$2:$S$13,4,TRUE),AY800)</f>
        <v/>
      </c>
      <c r="AY800" s="224" t="str">
        <f>IF(BR800=※編集不可※選択項目!$L$15,VLOOKUP('新規登録用（本体）'!U800,※編集不可※選択項目!$P$14:$S$25,4,TRUE),AZ800)</f>
        <v/>
      </c>
      <c r="AZ800" s="224" t="str">
        <f>IF(BR800=※編集不可※選択項目!$L$27,VLOOKUP('新規登録用（本体）'!U800,※編集不可※選択項目!$P$26:$S$41,4,TRUE),BA800)</f>
        <v/>
      </c>
      <c r="BA800" s="224" t="str">
        <f>IF(BR800=※編集不可※選択項目!$L$43,VLOOKUP('新規登録用（本体）'!U800,※編集不可※選択項目!$P$42:$S$46,4,TRUE),BB800)</f>
        <v/>
      </c>
      <c r="BB800" s="224" t="str">
        <f>IF(BR800=※編集不可※選択項目!$L$48,VLOOKUP('新規登録用（本体）'!U800,※編集不可※選択項目!$P$47:$S$51,4,TRUE),"")</f>
        <v/>
      </c>
      <c r="BC800" s="225">
        <f>IFERROR(VLOOKUP(Y800&amp;G800&amp;H800,※編集不可※選択項目!X:Y,2,FALSE),0)</f>
        <v>0</v>
      </c>
      <c r="BD800" s="225">
        <f t="shared" si="301"/>
        <v>0</v>
      </c>
      <c r="BE800" s="225"/>
      <c r="BF800" s="225"/>
      <c r="BG800" s="225"/>
      <c r="BH800" s="225" t="str">
        <f t="shared" si="308"/>
        <v/>
      </c>
      <c r="BI800" s="226">
        <f t="shared" si="309"/>
        <v>0</v>
      </c>
      <c r="BJ800" s="226">
        <f t="shared" si="310"/>
        <v>0</v>
      </c>
      <c r="BK800" s="262">
        <f t="shared" si="304"/>
        <v>0</v>
      </c>
      <c r="BL800" s="226">
        <f t="shared" si="293"/>
        <v>0</v>
      </c>
      <c r="BM800" s="226" t="str">
        <f t="shared" si="311"/>
        <v/>
      </c>
      <c r="BN800" s="227">
        <f t="shared" si="312"/>
        <v>0</v>
      </c>
      <c r="BO800" s="227">
        <f t="shared" si="294"/>
        <v>0</v>
      </c>
      <c r="BP800" s="208" t="str">
        <f t="shared" si="295"/>
        <v>＜従来枠＞0 ＜トップ性能枠＞0</v>
      </c>
      <c r="BQ800" s="208" t="str">
        <f>'新規登録用（本体）'!G800&amp;'新規登録用（本体）'!H800&amp;'新規登録用（本体）'!I800</f>
        <v/>
      </c>
      <c r="BR800" s="126" t="str">
        <f t="shared" si="313"/>
        <v/>
      </c>
      <c r="BS800" s="208" t="str">
        <f t="shared" si="314"/>
        <v/>
      </c>
      <c r="BT800" s="227">
        <f t="shared" si="302"/>
        <v>0</v>
      </c>
    </row>
    <row r="801" spans="1:72" s="208" customFormat="1" ht="25.35" customHeight="1" x14ac:dyDescent="0.2">
      <c r="A801" s="210">
        <f t="shared" si="296"/>
        <v>790</v>
      </c>
      <c r="B801" s="171" t="str">
        <f t="shared" si="292"/>
        <v/>
      </c>
      <c r="C801" s="44"/>
      <c r="D801" s="17" t="str">
        <f t="shared" si="297"/>
        <v/>
      </c>
      <c r="E801" s="17" t="str">
        <f t="shared" si="298"/>
        <v/>
      </c>
      <c r="F801" s="97"/>
      <c r="G801" s="16"/>
      <c r="H801" s="15"/>
      <c r="I801" s="17" t="str">
        <f>IF(OR(G801="",H801="",U801=""),"",IFERROR(VLOOKUP(G801&amp;H801&amp;U801,※編集不可※選択項目!$M$3:$R$51,5,FALSE),"該当なし"))</f>
        <v/>
      </c>
      <c r="J801" s="97"/>
      <c r="K801" s="15"/>
      <c r="L801" s="248"/>
      <c r="M801" s="15"/>
      <c r="N801" s="97"/>
      <c r="O801" s="97"/>
      <c r="P801" s="97"/>
      <c r="Q801" s="97"/>
      <c r="R801" s="97"/>
      <c r="S801" s="18" t="str">
        <f t="shared" si="305"/>
        <v/>
      </c>
      <c r="T801" s="15"/>
      <c r="U801" s="15"/>
      <c r="V801" s="15"/>
      <c r="W801" s="15"/>
      <c r="X801" s="15"/>
      <c r="Y801" s="15"/>
      <c r="Z801" s="16"/>
      <c r="AA801" s="16"/>
      <c r="AB801" s="101" t="str">
        <f>IF($C801&lt;&gt;"",※編集不可※選択項目!$J$2,"")</f>
        <v/>
      </c>
      <c r="AC801" s="23"/>
      <c r="AD801" s="97"/>
      <c r="AE801" s="99"/>
      <c r="AF801" s="201" t="str">
        <f t="shared" si="303"/>
        <v>-</v>
      </c>
      <c r="AG801" s="219"/>
      <c r="AH801" s="220"/>
      <c r="AI801" s="121" t="str">
        <f t="shared" si="299"/>
        <v/>
      </c>
      <c r="AJ801" s="221"/>
      <c r="AK801" s="222"/>
      <c r="AL801" s="223"/>
      <c r="AM801" s="224">
        <f>IFERROR(INDEX(※編集不可※選択項目!$R$3:$R$51,MATCH(BQ801,※編集不可※選択項目!$T$3:$T$51,0)),0)</f>
        <v>0</v>
      </c>
      <c r="AN801" s="224" t="str">
        <f t="shared" si="306"/>
        <v/>
      </c>
      <c r="AO801" s="224" t="str">
        <f>IF(BR801=※編集不可※選択項目!$L$3,VLOOKUP('新規登録用（本体）'!U801,※編集不可※選択項目!$P$2:$R$13,3,TRUE),AP801)</f>
        <v/>
      </c>
      <c r="AP801" s="224" t="str">
        <f>IF(BR801=※編集不可※選択項目!$L$15,VLOOKUP('新規登録用（本体）'!U801,※編集不可※選択項目!$P$14:$R$25,3,TRUE),AQ801)</f>
        <v/>
      </c>
      <c r="AQ801" s="224" t="str">
        <f>IF(BR801=※編集不可※選択項目!$L$27,VLOOKUP('新規登録用（本体）'!U801,※編集不可※選択項目!$P$26:$R$41,3,TRUE),AR801)</f>
        <v/>
      </c>
      <c r="AR801" s="224" t="str">
        <f>IF(BR801=※編集不可※選択項目!$L$43,VLOOKUP('新規登録用（本体）'!U801,※編集不可※選択項目!$P$42:$R$46,3,TRUE),AS801)</f>
        <v/>
      </c>
      <c r="AS801" s="224" t="str">
        <f>IF(BR801=※編集不可※選択項目!$L$48,VLOOKUP('新規登録用（本体）'!U801,※編集不可※選択項目!$P$47:$R$51,3,TRUE),"")</f>
        <v/>
      </c>
      <c r="AT801" s="225">
        <f>IFERROR(VLOOKUP(Y801&amp;G801&amp;H801,※編集不可※選択項目!X:Y,2,FALSE),0)</f>
        <v>0</v>
      </c>
      <c r="AU801" s="224">
        <f t="shared" si="300"/>
        <v>0</v>
      </c>
      <c r="AV801" s="224">
        <f>IFERROR(INDEX(※編集不可※選択項目!$S$3:$S$51,MATCH(BQ801,※編集不可※選択項目!$T$3:$T$51,0)),0)</f>
        <v>0</v>
      </c>
      <c r="AW801" s="224" t="str">
        <f t="shared" si="307"/>
        <v/>
      </c>
      <c r="AX801" s="224" t="str">
        <f>IF(BR801=※編集不可※選択項目!$L$3,VLOOKUP('新規登録用（本体）'!U801,※編集不可※選択項目!$P$2:$S$13,4,TRUE),AY801)</f>
        <v/>
      </c>
      <c r="AY801" s="224" t="str">
        <f>IF(BR801=※編集不可※選択項目!$L$15,VLOOKUP('新規登録用（本体）'!U801,※編集不可※選択項目!$P$14:$S$25,4,TRUE),AZ801)</f>
        <v/>
      </c>
      <c r="AZ801" s="224" t="str">
        <f>IF(BR801=※編集不可※選択項目!$L$27,VLOOKUP('新規登録用（本体）'!U801,※編集不可※選択項目!$P$26:$S$41,4,TRUE),BA801)</f>
        <v/>
      </c>
      <c r="BA801" s="224" t="str">
        <f>IF(BR801=※編集不可※選択項目!$L$43,VLOOKUP('新規登録用（本体）'!U801,※編集不可※選択項目!$P$42:$S$46,4,TRUE),BB801)</f>
        <v/>
      </c>
      <c r="BB801" s="224" t="str">
        <f>IF(BR801=※編集不可※選択項目!$L$48,VLOOKUP('新規登録用（本体）'!U801,※編集不可※選択項目!$P$47:$S$51,4,TRUE),"")</f>
        <v/>
      </c>
      <c r="BC801" s="225">
        <f>IFERROR(VLOOKUP(Y801&amp;G801&amp;H801,※編集不可※選択項目!X:Y,2,FALSE),0)</f>
        <v>0</v>
      </c>
      <c r="BD801" s="225">
        <f t="shared" si="301"/>
        <v>0</v>
      </c>
      <c r="BE801" s="225"/>
      <c r="BF801" s="225"/>
      <c r="BG801" s="225"/>
      <c r="BH801" s="225" t="str">
        <f t="shared" si="308"/>
        <v/>
      </c>
      <c r="BI801" s="226">
        <f t="shared" si="309"/>
        <v>0</v>
      </c>
      <c r="BJ801" s="226">
        <f t="shared" si="310"/>
        <v>0</v>
      </c>
      <c r="BK801" s="262">
        <f t="shared" si="304"/>
        <v>0</v>
      </c>
      <c r="BL801" s="226">
        <f t="shared" si="293"/>
        <v>0</v>
      </c>
      <c r="BM801" s="226" t="str">
        <f t="shared" si="311"/>
        <v/>
      </c>
      <c r="BN801" s="227">
        <f t="shared" si="312"/>
        <v>0</v>
      </c>
      <c r="BO801" s="227">
        <f t="shared" si="294"/>
        <v>0</v>
      </c>
      <c r="BP801" s="208" t="str">
        <f t="shared" si="295"/>
        <v>＜従来枠＞0 ＜トップ性能枠＞0</v>
      </c>
      <c r="BQ801" s="208" t="str">
        <f>'新規登録用（本体）'!G801&amp;'新規登録用（本体）'!H801&amp;'新規登録用（本体）'!I801</f>
        <v/>
      </c>
      <c r="BR801" s="126" t="str">
        <f t="shared" si="313"/>
        <v/>
      </c>
      <c r="BS801" s="208" t="str">
        <f t="shared" si="314"/>
        <v/>
      </c>
      <c r="BT801" s="227">
        <f t="shared" si="302"/>
        <v>0</v>
      </c>
    </row>
    <row r="802" spans="1:72" s="208" customFormat="1" ht="25.35" customHeight="1" x14ac:dyDescent="0.2">
      <c r="A802" s="210">
        <f t="shared" si="296"/>
        <v>791</v>
      </c>
      <c r="B802" s="171" t="str">
        <f t="shared" si="292"/>
        <v/>
      </c>
      <c r="C802" s="44"/>
      <c r="D802" s="17" t="str">
        <f t="shared" si="297"/>
        <v/>
      </c>
      <c r="E802" s="17" t="str">
        <f t="shared" si="298"/>
        <v/>
      </c>
      <c r="F802" s="97"/>
      <c r="G802" s="16"/>
      <c r="H802" s="15"/>
      <c r="I802" s="17" t="str">
        <f>IF(OR(G802="",H802="",U802=""),"",IFERROR(VLOOKUP(G802&amp;H802&amp;U802,※編集不可※選択項目!$M$3:$R$51,5,FALSE),"該当なし"))</f>
        <v/>
      </c>
      <c r="J802" s="97"/>
      <c r="K802" s="15"/>
      <c r="L802" s="248"/>
      <c r="M802" s="15"/>
      <c r="N802" s="97"/>
      <c r="O802" s="97"/>
      <c r="P802" s="97"/>
      <c r="Q802" s="97"/>
      <c r="R802" s="97"/>
      <c r="S802" s="18" t="str">
        <f t="shared" si="305"/>
        <v/>
      </c>
      <c r="T802" s="15"/>
      <c r="U802" s="15"/>
      <c r="V802" s="15"/>
      <c r="W802" s="15"/>
      <c r="X802" s="15"/>
      <c r="Y802" s="15"/>
      <c r="Z802" s="16"/>
      <c r="AA802" s="16"/>
      <c r="AB802" s="101" t="str">
        <f>IF($C802&lt;&gt;"",※編集不可※選択項目!$J$2,"")</f>
        <v/>
      </c>
      <c r="AC802" s="23"/>
      <c r="AD802" s="97"/>
      <c r="AE802" s="99"/>
      <c r="AF802" s="201" t="str">
        <f t="shared" si="303"/>
        <v>-</v>
      </c>
      <c r="AG802" s="219"/>
      <c r="AH802" s="220"/>
      <c r="AI802" s="121" t="str">
        <f t="shared" si="299"/>
        <v/>
      </c>
      <c r="AJ802" s="221"/>
      <c r="AK802" s="222"/>
      <c r="AL802" s="223"/>
      <c r="AM802" s="224">
        <f>IFERROR(INDEX(※編集不可※選択項目!$R$3:$R$51,MATCH(BQ802,※編集不可※選択項目!$T$3:$T$51,0)),0)</f>
        <v>0</v>
      </c>
      <c r="AN802" s="224" t="str">
        <f t="shared" si="306"/>
        <v/>
      </c>
      <c r="AO802" s="224" t="str">
        <f>IF(BR802=※編集不可※選択項目!$L$3,VLOOKUP('新規登録用（本体）'!U802,※編集不可※選択項目!$P$2:$R$13,3,TRUE),AP802)</f>
        <v/>
      </c>
      <c r="AP802" s="224" t="str">
        <f>IF(BR802=※編集不可※選択項目!$L$15,VLOOKUP('新規登録用（本体）'!U802,※編集不可※選択項目!$P$14:$R$25,3,TRUE),AQ802)</f>
        <v/>
      </c>
      <c r="AQ802" s="224" t="str">
        <f>IF(BR802=※編集不可※選択項目!$L$27,VLOOKUP('新規登録用（本体）'!U802,※編集不可※選択項目!$P$26:$R$41,3,TRUE),AR802)</f>
        <v/>
      </c>
      <c r="AR802" s="224" t="str">
        <f>IF(BR802=※編集不可※選択項目!$L$43,VLOOKUP('新規登録用（本体）'!U802,※編集不可※選択項目!$P$42:$R$46,3,TRUE),AS802)</f>
        <v/>
      </c>
      <c r="AS802" s="224" t="str">
        <f>IF(BR802=※編集不可※選択項目!$L$48,VLOOKUP('新規登録用（本体）'!U802,※編集不可※選択項目!$P$47:$R$51,3,TRUE),"")</f>
        <v/>
      </c>
      <c r="AT802" s="225">
        <f>IFERROR(VLOOKUP(Y802&amp;G802&amp;H802,※編集不可※選択項目!X:Y,2,FALSE),0)</f>
        <v>0</v>
      </c>
      <c r="AU802" s="224">
        <f t="shared" si="300"/>
        <v>0</v>
      </c>
      <c r="AV802" s="224">
        <f>IFERROR(INDEX(※編集不可※選択項目!$S$3:$S$51,MATCH(BQ802,※編集不可※選択項目!$T$3:$T$51,0)),0)</f>
        <v>0</v>
      </c>
      <c r="AW802" s="224" t="str">
        <f t="shared" si="307"/>
        <v/>
      </c>
      <c r="AX802" s="224" t="str">
        <f>IF(BR802=※編集不可※選択項目!$L$3,VLOOKUP('新規登録用（本体）'!U802,※編集不可※選択項目!$P$2:$S$13,4,TRUE),AY802)</f>
        <v/>
      </c>
      <c r="AY802" s="224" t="str">
        <f>IF(BR802=※編集不可※選択項目!$L$15,VLOOKUP('新規登録用（本体）'!U802,※編集不可※選択項目!$P$14:$S$25,4,TRUE),AZ802)</f>
        <v/>
      </c>
      <c r="AZ802" s="224" t="str">
        <f>IF(BR802=※編集不可※選択項目!$L$27,VLOOKUP('新規登録用（本体）'!U802,※編集不可※選択項目!$P$26:$S$41,4,TRUE),BA802)</f>
        <v/>
      </c>
      <c r="BA802" s="224" t="str">
        <f>IF(BR802=※編集不可※選択項目!$L$43,VLOOKUP('新規登録用（本体）'!U802,※編集不可※選択項目!$P$42:$S$46,4,TRUE),BB802)</f>
        <v/>
      </c>
      <c r="BB802" s="224" t="str">
        <f>IF(BR802=※編集不可※選択項目!$L$48,VLOOKUP('新規登録用（本体）'!U802,※編集不可※選択項目!$P$47:$S$51,4,TRUE),"")</f>
        <v/>
      </c>
      <c r="BC802" s="225">
        <f>IFERROR(VLOOKUP(Y802&amp;G802&amp;H802,※編集不可※選択項目!X:Y,2,FALSE),0)</f>
        <v>0</v>
      </c>
      <c r="BD802" s="225">
        <f t="shared" si="301"/>
        <v>0</v>
      </c>
      <c r="BE802" s="225"/>
      <c r="BF802" s="225"/>
      <c r="BG802" s="225"/>
      <c r="BH802" s="225" t="str">
        <f t="shared" si="308"/>
        <v/>
      </c>
      <c r="BI802" s="226">
        <f t="shared" si="309"/>
        <v>0</v>
      </c>
      <c r="BJ802" s="226">
        <f t="shared" si="310"/>
        <v>0</v>
      </c>
      <c r="BK802" s="262">
        <f t="shared" si="304"/>
        <v>0</v>
      </c>
      <c r="BL802" s="226">
        <f t="shared" si="293"/>
        <v>0</v>
      </c>
      <c r="BM802" s="226" t="str">
        <f t="shared" si="311"/>
        <v/>
      </c>
      <c r="BN802" s="227">
        <f t="shared" si="312"/>
        <v>0</v>
      </c>
      <c r="BO802" s="227">
        <f t="shared" si="294"/>
        <v>0</v>
      </c>
      <c r="BP802" s="208" t="str">
        <f t="shared" si="295"/>
        <v>＜従来枠＞0 ＜トップ性能枠＞0</v>
      </c>
      <c r="BQ802" s="208" t="str">
        <f>'新規登録用（本体）'!G802&amp;'新規登録用（本体）'!H802&amp;'新規登録用（本体）'!I802</f>
        <v/>
      </c>
      <c r="BR802" s="126" t="str">
        <f t="shared" si="313"/>
        <v/>
      </c>
      <c r="BS802" s="208" t="str">
        <f t="shared" si="314"/>
        <v/>
      </c>
      <c r="BT802" s="227">
        <f t="shared" si="302"/>
        <v>0</v>
      </c>
    </row>
    <row r="803" spans="1:72" s="208" customFormat="1" ht="25.35" customHeight="1" x14ac:dyDescent="0.2">
      <c r="A803" s="210">
        <f t="shared" si="296"/>
        <v>792</v>
      </c>
      <c r="B803" s="171" t="str">
        <f t="shared" si="292"/>
        <v/>
      </c>
      <c r="C803" s="44"/>
      <c r="D803" s="17" t="str">
        <f t="shared" si="297"/>
        <v/>
      </c>
      <c r="E803" s="17" t="str">
        <f t="shared" si="298"/>
        <v/>
      </c>
      <c r="F803" s="97"/>
      <c r="G803" s="16"/>
      <c r="H803" s="15"/>
      <c r="I803" s="17" t="str">
        <f>IF(OR(G803="",H803="",U803=""),"",IFERROR(VLOOKUP(G803&amp;H803&amp;U803,※編集不可※選択項目!$M$3:$R$51,5,FALSE),"該当なし"))</f>
        <v/>
      </c>
      <c r="J803" s="97"/>
      <c r="K803" s="15"/>
      <c r="L803" s="248"/>
      <c r="M803" s="15"/>
      <c r="N803" s="97"/>
      <c r="O803" s="97"/>
      <c r="P803" s="97"/>
      <c r="Q803" s="97"/>
      <c r="R803" s="97"/>
      <c r="S803" s="18" t="str">
        <f t="shared" si="305"/>
        <v/>
      </c>
      <c r="T803" s="15"/>
      <c r="U803" s="15"/>
      <c r="V803" s="15"/>
      <c r="W803" s="15"/>
      <c r="X803" s="15"/>
      <c r="Y803" s="15"/>
      <c r="Z803" s="16"/>
      <c r="AA803" s="16"/>
      <c r="AB803" s="101" t="str">
        <f>IF($C803&lt;&gt;"",※編集不可※選択項目!$J$2,"")</f>
        <v/>
      </c>
      <c r="AC803" s="23"/>
      <c r="AD803" s="97"/>
      <c r="AE803" s="99"/>
      <c r="AF803" s="201" t="str">
        <f t="shared" si="303"/>
        <v>-</v>
      </c>
      <c r="AG803" s="219"/>
      <c r="AH803" s="220"/>
      <c r="AI803" s="121" t="str">
        <f t="shared" si="299"/>
        <v/>
      </c>
      <c r="AJ803" s="221"/>
      <c r="AK803" s="222"/>
      <c r="AL803" s="223"/>
      <c r="AM803" s="224">
        <f>IFERROR(INDEX(※編集不可※選択項目!$R$3:$R$51,MATCH(BQ803,※編集不可※選択項目!$T$3:$T$51,0)),0)</f>
        <v>0</v>
      </c>
      <c r="AN803" s="224" t="str">
        <f t="shared" si="306"/>
        <v/>
      </c>
      <c r="AO803" s="224" t="str">
        <f>IF(BR803=※編集不可※選択項目!$L$3,VLOOKUP('新規登録用（本体）'!U803,※編集不可※選択項目!$P$2:$R$13,3,TRUE),AP803)</f>
        <v/>
      </c>
      <c r="AP803" s="224" t="str">
        <f>IF(BR803=※編集不可※選択項目!$L$15,VLOOKUP('新規登録用（本体）'!U803,※編集不可※選択項目!$P$14:$R$25,3,TRUE),AQ803)</f>
        <v/>
      </c>
      <c r="AQ803" s="224" t="str">
        <f>IF(BR803=※編集不可※選択項目!$L$27,VLOOKUP('新規登録用（本体）'!U803,※編集不可※選択項目!$P$26:$R$41,3,TRUE),AR803)</f>
        <v/>
      </c>
      <c r="AR803" s="224" t="str">
        <f>IF(BR803=※編集不可※選択項目!$L$43,VLOOKUP('新規登録用（本体）'!U803,※編集不可※選択項目!$P$42:$R$46,3,TRUE),AS803)</f>
        <v/>
      </c>
      <c r="AS803" s="224" t="str">
        <f>IF(BR803=※編集不可※選択項目!$L$48,VLOOKUP('新規登録用（本体）'!U803,※編集不可※選択項目!$P$47:$R$51,3,TRUE),"")</f>
        <v/>
      </c>
      <c r="AT803" s="225">
        <f>IFERROR(VLOOKUP(Y803&amp;G803&amp;H803,※編集不可※選択項目!X:Y,2,FALSE),0)</f>
        <v>0</v>
      </c>
      <c r="AU803" s="224">
        <f t="shared" si="300"/>
        <v>0</v>
      </c>
      <c r="AV803" s="224">
        <f>IFERROR(INDEX(※編集不可※選択項目!$S$3:$S$51,MATCH(BQ803,※編集不可※選択項目!$T$3:$T$51,0)),0)</f>
        <v>0</v>
      </c>
      <c r="AW803" s="224" t="str">
        <f t="shared" si="307"/>
        <v/>
      </c>
      <c r="AX803" s="224" t="str">
        <f>IF(BR803=※編集不可※選択項目!$L$3,VLOOKUP('新規登録用（本体）'!U803,※編集不可※選択項目!$P$2:$S$13,4,TRUE),AY803)</f>
        <v/>
      </c>
      <c r="AY803" s="224" t="str">
        <f>IF(BR803=※編集不可※選択項目!$L$15,VLOOKUP('新規登録用（本体）'!U803,※編集不可※選択項目!$P$14:$S$25,4,TRUE),AZ803)</f>
        <v/>
      </c>
      <c r="AZ803" s="224" t="str">
        <f>IF(BR803=※編集不可※選択項目!$L$27,VLOOKUP('新規登録用（本体）'!U803,※編集不可※選択項目!$P$26:$S$41,4,TRUE),BA803)</f>
        <v/>
      </c>
      <c r="BA803" s="224" t="str">
        <f>IF(BR803=※編集不可※選択項目!$L$43,VLOOKUP('新規登録用（本体）'!U803,※編集不可※選択項目!$P$42:$S$46,4,TRUE),BB803)</f>
        <v/>
      </c>
      <c r="BB803" s="224" t="str">
        <f>IF(BR803=※編集不可※選択項目!$L$48,VLOOKUP('新規登録用（本体）'!U803,※編集不可※選択項目!$P$47:$S$51,4,TRUE),"")</f>
        <v/>
      </c>
      <c r="BC803" s="225">
        <f>IFERROR(VLOOKUP(Y803&amp;G803&amp;H803,※編集不可※選択項目!X:Y,2,FALSE),0)</f>
        <v>0</v>
      </c>
      <c r="BD803" s="225">
        <f t="shared" si="301"/>
        <v>0</v>
      </c>
      <c r="BE803" s="225"/>
      <c r="BF803" s="225"/>
      <c r="BG803" s="225"/>
      <c r="BH803" s="225" t="str">
        <f t="shared" si="308"/>
        <v/>
      </c>
      <c r="BI803" s="226">
        <f t="shared" si="309"/>
        <v>0</v>
      </c>
      <c r="BJ803" s="226">
        <f t="shared" si="310"/>
        <v>0</v>
      </c>
      <c r="BK803" s="262">
        <f t="shared" si="304"/>
        <v>0</v>
      </c>
      <c r="BL803" s="226">
        <f t="shared" si="293"/>
        <v>0</v>
      </c>
      <c r="BM803" s="226" t="str">
        <f t="shared" si="311"/>
        <v/>
      </c>
      <c r="BN803" s="227">
        <f t="shared" si="312"/>
        <v>0</v>
      </c>
      <c r="BO803" s="227">
        <f t="shared" si="294"/>
        <v>0</v>
      </c>
      <c r="BP803" s="208" t="str">
        <f t="shared" si="295"/>
        <v>＜従来枠＞0 ＜トップ性能枠＞0</v>
      </c>
      <c r="BQ803" s="208" t="str">
        <f>'新規登録用（本体）'!G803&amp;'新規登録用（本体）'!H803&amp;'新規登録用（本体）'!I803</f>
        <v/>
      </c>
      <c r="BR803" s="126" t="str">
        <f t="shared" si="313"/>
        <v/>
      </c>
      <c r="BS803" s="208" t="str">
        <f t="shared" si="314"/>
        <v/>
      </c>
      <c r="BT803" s="227">
        <f t="shared" si="302"/>
        <v>0</v>
      </c>
    </row>
    <row r="804" spans="1:72" s="208" customFormat="1" ht="25.35" customHeight="1" x14ac:dyDescent="0.2">
      <c r="A804" s="210">
        <f t="shared" si="296"/>
        <v>793</v>
      </c>
      <c r="B804" s="171" t="str">
        <f t="shared" si="292"/>
        <v/>
      </c>
      <c r="C804" s="44"/>
      <c r="D804" s="17" t="str">
        <f t="shared" si="297"/>
        <v/>
      </c>
      <c r="E804" s="17" t="str">
        <f t="shared" si="298"/>
        <v/>
      </c>
      <c r="F804" s="97"/>
      <c r="G804" s="16"/>
      <c r="H804" s="15"/>
      <c r="I804" s="17" t="str">
        <f>IF(OR(G804="",H804="",U804=""),"",IFERROR(VLOOKUP(G804&amp;H804&amp;U804,※編集不可※選択項目!$M$3:$R$51,5,FALSE),"該当なし"))</f>
        <v/>
      </c>
      <c r="J804" s="97"/>
      <c r="K804" s="15"/>
      <c r="L804" s="248"/>
      <c r="M804" s="15"/>
      <c r="N804" s="97"/>
      <c r="O804" s="97"/>
      <c r="P804" s="97"/>
      <c r="Q804" s="97"/>
      <c r="R804" s="97"/>
      <c r="S804" s="18" t="str">
        <f t="shared" si="305"/>
        <v/>
      </c>
      <c r="T804" s="15"/>
      <c r="U804" s="15"/>
      <c r="V804" s="15"/>
      <c r="W804" s="15"/>
      <c r="X804" s="15"/>
      <c r="Y804" s="15"/>
      <c r="Z804" s="16"/>
      <c r="AA804" s="16"/>
      <c r="AB804" s="101" t="str">
        <f>IF($C804&lt;&gt;"",※編集不可※選択項目!$J$2,"")</f>
        <v/>
      </c>
      <c r="AC804" s="23"/>
      <c r="AD804" s="97"/>
      <c r="AE804" s="99"/>
      <c r="AF804" s="201" t="str">
        <f t="shared" si="303"/>
        <v>-</v>
      </c>
      <c r="AG804" s="219"/>
      <c r="AH804" s="220"/>
      <c r="AI804" s="121" t="str">
        <f t="shared" si="299"/>
        <v/>
      </c>
      <c r="AJ804" s="221"/>
      <c r="AK804" s="222"/>
      <c r="AL804" s="223"/>
      <c r="AM804" s="224">
        <f>IFERROR(INDEX(※編集不可※選択項目!$R$3:$R$51,MATCH(BQ804,※編集不可※選択項目!$T$3:$T$51,0)),0)</f>
        <v>0</v>
      </c>
      <c r="AN804" s="224" t="str">
        <f t="shared" si="306"/>
        <v/>
      </c>
      <c r="AO804" s="224" t="str">
        <f>IF(BR804=※編集不可※選択項目!$L$3,VLOOKUP('新規登録用（本体）'!U804,※編集不可※選択項目!$P$2:$R$13,3,TRUE),AP804)</f>
        <v/>
      </c>
      <c r="AP804" s="224" t="str">
        <f>IF(BR804=※編集不可※選択項目!$L$15,VLOOKUP('新規登録用（本体）'!U804,※編集不可※選択項目!$P$14:$R$25,3,TRUE),AQ804)</f>
        <v/>
      </c>
      <c r="AQ804" s="224" t="str">
        <f>IF(BR804=※編集不可※選択項目!$L$27,VLOOKUP('新規登録用（本体）'!U804,※編集不可※選択項目!$P$26:$R$41,3,TRUE),AR804)</f>
        <v/>
      </c>
      <c r="AR804" s="224" t="str">
        <f>IF(BR804=※編集不可※選択項目!$L$43,VLOOKUP('新規登録用（本体）'!U804,※編集不可※選択項目!$P$42:$R$46,3,TRUE),AS804)</f>
        <v/>
      </c>
      <c r="AS804" s="224" t="str">
        <f>IF(BR804=※編集不可※選択項目!$L$48,VLOOKUP('新規登録用（本体）'!U804,※編集不可※選択項目!$P$47:$R$51,3,TRUE),"")</f>
        <v/>
      </c>
      <c r="AT804" s="225">
        <f>IFERROR(VLOOKUP(Y804&amp;G804&amp;H804,※編集不可※選択項目!X:Y,2,FALSE),0)</f>
        <v>0</v>
      </c>
      <c r="AU804" s="224">
        <f t="shared" si="300"/>
        <v>0</v>
      </c>
      <c r="AV804" s="224">
        <f>IFERROR(INDEX(※編集不可※選択項目!$S$3:$S$51,MATCH(BQ804,※編集不可※選択項目!$T$3:$T$51,0)),0)</f>
        <v>0</v>
      </c>
      <c r="AW804" s="224" t="str">
        <f t="shared" si="307"/>
        <v/>
      </c>
      <c r="AX804" s="224" t="str">
        <f>IF(BR804=※編集不可※選択項目!$L$3,VLOOKUP('新規登録用（本体）'!U804,※編集不可※選択項目!$P$2:$S$13,4,TRUE),AY804)</f>
        <v/>
      </c>
      <c r="AY804" s="224" t="str">
        <f>IF(BR804=※編集不可※選択項目!$L$15,VLOOKUP('新規登録用（本体）'!U804,※編集不可※選択項目!$P$14:$S$25,4,TRUE),AZ804)</f>
        <v/>
      </c>
      <c r="AZ804" s="224" t="str">
        <f>IF(BR804=※編集不可※選択項目!$L$27,VLOOKUP('新規登録用（本体）'!U804,※編集不可※選択項目!$P$26:$S$41,4,TRUE),BA804)</f>
        <v/>
      </c>
      <c r="BA804" s="224" t="str">
        <f>IF(BR804=※編集不可※選択項目!$L$43,VLOOKUP('新規登録用（本体）'!U804,※編集不可※選択項目!$P$42:$S$46,4,TRUE),BB804)</f>
        <v/>
      </c>
      <c r="BB804" s="224" t="str">
        <f>IF(BR804=※編集不可※選択項目!$L$48,VLOOKUP('新規登録用（本体）'!U804,※編集不可※選択項目!$P$47:$S$51,4,TRUE),"")</f>
        <v/>
      </c>
      <c r="BC804" s="225">
        <f>IFERROR(VLOOKUP(Y804&amp;G804&amp;H804,※編集不可※選択項目!X:Y,2,FALSE),0)</f>
        <v>0</v>
      </c>
      <c r="BD804" s="225">
        <f t="shared" si="301"/>
        <v>0</v>
      </c>
      <c r="BE804" s="225"/>
      <c r="BF804" s="225"/>
      <c r="BG804" s="225"/>
      <c r="BH804" s="225" t="str">
        <f t="shared" si="308"/>
        <v/>
      </c>
      <c r="BI804" s="226">
        <f t="shared" si="309"/>
        <v>0</v>
      </c>
      <c r="BJ804" s="226">
        <f t="shared" si="310"/>
        <v>0</v>
      </c>
      <c r="BK804" s="262">
        <f t="shared" si="304"/>
        <v>0</v>
      </c>
      <c r="BL804" s="226">
        <f t="shared" si="293"/>
        <v>0</v>
      </c>
      <c r="BM804" s="226" t="str">
        <f t="shared" si="311"/>
        <v/>
      </c>
      <c r="BN804" s="227">
        <f t="shared" si="312"/>
        <v>0</v>
      </c>
      <c r="BO804" s="227">
        <f t="shared" si="294"/>
        <v>0</v>
      </c>
      <c r="BP804" s="208" t="str">
        <f t="shared" si="295"/>
        <v>＜従来枠＞0 ＜トップ性能枠＞0</v>
      </c>
      <c r="BQ804" s="208" t="str">
        <f>'新規登録用（本体）'!G804&amp;'新規登録用（本体）'!H804&amp;'新規登録用（本体）'!I804</f>
        <v/>
      </c>
      <c r="BR804" s="126" t="str">
        <f t="shared" si="313"/>
        <v/>
      </c>
      <c r="BS804" s="208" t="str">
        <f t="shared" si="314"/>
        <v/>
      </c>
      <c r="BT804" s="227">
        <f t="shared" si="302"/>
        <v>0</v>
      </c>
    </row>
    <row r="805" spans="1:72" s="208" customFormat="1" ht="25.35" customHeight="1" x14ac:dyDescent="0.2">
      <c r="A805" s="210">
        <f t="shared" si="296"/>
        <v>794</v>
      </c>
      <c r="B805" s="171" t="str">
        <f t="shared" si="292"/>
        <v/>
      </c>
      <c r="C805" s="44"/>
      <c r="D805" s="17" t="str">
        <f t="shared" si="297"/>
        <v/>
      </c>
      <c r="E805" s="17" t="str">
        <f t="shared" si="298"/>
        <v/>
      </c>
      <c r="F805" s="97"/>
      <c r="G805" s="16"/>
      <c r="H805" s="15"/>
      <c r="I805" s="17" t="str">
        <f>IF(OR(G805="",H805="",U805=""),"",IFERROR(VLOOKUP(G805&amp;H805&amp;U805,※編集不可※選択項目!$M$3:$R$51,5,FALSE),"該当なし"))</f>
        <v/>
      </c>
      <c r="J805" s="97"/>
      <c r="K805" s="15"/>
      <c r="L805" s="248"/>
      <c r="M805" s="15"/>
      <c r="N805" s="97"/>
      <c r="O805" s="97"/>
      <c r="P805" s="97"/>
      <c r="Q805" s="97"/>
      <c r="R805" s="97"/>
      <c r="S805" s="18" t="str">
        <f t="shared" si="305"/>
        <v/>
      </c>
      <c r="T805" s="15"/>
      <c r="U805" s="15"/>
      <c r="V805" s="15"/>
      <c r="W805" s="15"/>
      <c r="X805" s="15"/>
      <c r="Y805" s="15"/>
      <c r="Z805" s="16"/>
      <c r="AA805" s="16"/>
      <c r="AB805" s="101" t="str">
        <f>IF($C805&lt;&gt;"",※編集不可※選択項目!$J$2,"")</f>
        <v/>
      </c>
      <c r="AC805" s="23"/>
      <c r="AD805" s="97"/>
      <c r="AE805" s="99"/>
      <c r="AF805" s="201" t="str">
        <f t="shared" si="303"/>
        <v>-</v>
      </c>
      <c r="AG805" s="219"/>
      <c r="AH805" s="220"/>
      <c r="AI805" s="121" t="str">
        <f t="shared" si="299"/>
        <v/>
      </c>
      <c r="AJ805" s="221"/>
      <c r="AK805" s="222"/>
      <c r="AL805" s="223"/>
      <c r="AM805" s="224">
        <f>IFERROR(INDEX(※編集不可※選択項目!$R$3:$R$51,MATCH(BQ805,※編集不可※選択項目!$T$3:$T$51,0)),0)</f>
        <v>0</v>
      </c>
      <c r="AN805" s="224" t="str">
        <f t="shared" si="306"/>
        <v/>
      </c>
      <c r="AO805" s="224" t="str">
        <f>IF(BR805=※編集不可※選択項目!$L$3,VLOOKUP('新規登録用（本体）'!U805,※編集不可※選択項目!$P$2:$R$13,3,TRUE),AP805)</f>
        <v/>
      </c>
      <c r="AP805" s="224" t="str">
        <f>IF(BR805=※編集不可※選択項目!$L$15,VLOOKUP('新規登録用（本体）'!U805,※編集不可※選択項目!$P$14:$R$25,3,TRUE),AQ805)</f>
        <v/>
      </c>
      <c r="AQ805" s="224" t="str">
        <f>IF(BR805=※編集不可※選択項目!$L$27,VLOOKUP('新規登録用（本体）'!U805,※編集不可※選択項目!$P$26:$R$41,3,TRUE),AR805)</f>
        <v/>
      </c>
      <c r="AR805" s="224" t="str">
        <f>IF(BR805=※編集不可※選択項目!$L$43,VLOOKUP('新規登録用（本体）'!U805,※編集不可※選択項目!$P$42:$R$46,3,TRUE),AS805)</f>
        <v/>
      </c>
      <c r="AS805" s="224" t="str">
        <f>IF(BR805=※編集不可※選択項目!$L$48,VLOOKUP('新規登録用（本体）'!U805,※編集不可※選択項目!$P$47:$R$51,3,TRUE),"")</f>
        <v/>
      </c>
      <c r="AT805" s="225">
        <f>IFERROR(VLOOKUP(Y805&amp;G805&amp;H805,※編集不可※選択項目!X:Y,2,FALSE),0)</f>
        <v>0</v>
      </c>
      <c r="AU805" s="224">
        <f t="shared" si="300"/>
        <v>0</v>
      </c>
      <c r="AV805" s="224">
        <f>IFERROR(INDEX(※編集不可※選択項目!$S$3:$S$51,MATCH(BQ805,※編集不可※選択項目!$T$3:$T$51,0)),0)</f>
        <v>0</v>
      </c>
      <c r="AW805" s="224" t="str">
        <f t="shared" si="307"/>
        <v/>
      </c>
      <c r="AX805" s="224" t="str">
        <f>IF(BR805=※編集不可※選択項目!$L$3,VLOOKUP('新規登録用（本体）'!U805,※編集不可※選択項目!$P$2:$S$13,4,TRUE),AY805)</f>
        <v/>
      </c>
      <c r="AY805" s="224" t="str">
        <f>IF(BR805=※編集不可※選択項目!$L$15,VLOOKUP('新規登録用（本体）'!U805,※編集不可※選択項目!$P$14:$S$25,4,TRUE),AZ805)</f>
        <v/>
      </c>
      <c r="AZ805" s="224" t="str">
        <f>IF(BR805=※編集不可※選択項目!$L$27,VLOOKUP('新規登録用（本体）'!U805,※編集不可※選択項目!$P$26:$S$41,4,TRUE),BA805)</f>
        <v/>
      </c>
      <c r="BA805" s="224" t="str">
        <f>IF(BR805=※編集不可※選択項目!$L$43,VLOOKUP('新規登録用（本体）'!U805,※編集不可※選択項目!$P$42:$S$46,4,TRUE),BB805)</f>
        <v/>
      </c>
      <c r="BB805" s="224" t="str">
        <f>IF(BR805=※編集不可※選択項目!$L$48,VLOOKUP('新規登録用（本体）'!U805,※編集不可※選択項目!$P$47:$S$51,4,TRUE),"")</f>
        <v/>
      </c>
      <c r="BC805" s="225">
        <f>IFERROR(VLOOKUP(Y805&amp;G805&amp;H805,※編集不可※選択項目!X:Y,2,FALSE),0)</f>
        <v>0</v>
      </c>
      <c r="BD805" s="225">
        <f t="shared" si="301"/>
        <v>0</v>
      </c>
      <c r="BE805" s="225"/>
      <c r="BF805" s="225"/>
      <c r="BG805" s="225"/>
      <c r="BH805" s="225" t="str">
        <f t="shared" si="308"/>
        <v/>
      </c>
      <c r="BI805" s="226">
        <f t="shared" si="309"/>
        <v>0</v>
      </c>
      <c r="BJ805" s="226">
        <f t="shared" si="310"/>
        <v>0</v>
      </c>
      <c r="BK805" s="262">
        <f t="shared" si="304"/>
        <v>0</v>
      </c>
      <c r="BL805" s="226">
        <f t="shared" si="293"/>
        <v>0</v>
      </c>
      <c r="BM805" s="226" t="str">
        <f t="shared" si="311"/>
        <v/>
      </c>
      <c r="BN805" s="227">
        <f t="shared" si="312"/>
        <v>0</v>
      </c>
      <c r="BO805" s="227">
        <f t="shared" si="294"/>
        <v>0</v>
      </c>
      <c r="BP805" s="208" t="str">
        <f t="shared" si="295"/>
        <v>＜従来枠＞0 ＜トップ性能枠＞0</v>
      </c>
      <c r="BQ805" s="208" t="str">
        <f>'新規登録用（本体）'!G805&amp;'新規登録用（本体）'!H805&amp;'新規登録用（本体）'!I805</f>
        <v/>
      </c>
      <c r="BR805" s="126" t="str">
        <f t="shared" si="313"/>
        <v/>
      </c>
      <c r="BS805" s="208" t="str">
        <f t="shared" si="314"/>
        <v/>
      </c>
      <c r="BT805" s="227">
        <f t="shared" si="302"/>
        <v>0</v>
      </c>
    </row>
    <row r="806" spans="1:72" s="208" customFormat="1" ht="25.35" customHeight="1" x14ac:dyDescent="0.2">
      <c r="A806" s="210">
        <f t="shared" si="296"/>
        <v>795</v>
      </c>
      <c r="B806" s="171" t="str">
        <f t="shared" si="292"/>
        <v/>
      </c>
      <c r="C806" s="44"/>
      <c r="D806" s="17" t="str">
        <f t="shared" si="297"/>
        <v/>
      </c>
      <c r="E806" s="17" t="str">
        <f t="shared" si="298"/>
        <v/>
      </c>
      <c r="F806" s="97"/>
      <c r="G806" s="16"/>
      <c r="H806" s="15"/>
      <c r="I806" s="17" t="str">
        <f>IF(OR(G806="",H806="",U806=""),"",IFERROR(VLOOKUP(G806&amp;H806&amp;U806,※編集不可※選択項目!$M$3:$R$51,5,FALSE),"該当なし"))</f>
        <v/>
      </c>
      <c r="J806" s="97"/>
      <c r="K806" s="15"/>
      <c r="L806" s="248"/>
      <c r="M806" s="15"/>
      <c r="N806" s="97"/>
      <c r="O806" s="97"/>
      <c r="P806" s="97"/>
      <c r="Q806" s="97"/>
      <c r="R806" s="97"/>
      <c r="S806" s="18" t="str">
        <f t="shared" si="305"/>
        <v/>
      </c>
      <c r="T806" s="15"/>
      <c r="U806" s="15"/>
      <c r="V806" s="15"/>
      <c r="W806" s="15"/>
      <c r="X806" s="15"/>
      <c r="Y806" s="15"/>
      <c r="Z806" s="16"/>
      <c r="AA806" s="16"/>
      <c r="AB806" s="101" t="str">
        <f>IF($C806&lt;&gt;"",※編集不可※選択項目!$J$2,"")</f>
        <v/>
      </c>
      <c r="AC806" s="23"/>
      <c r="AD806" s="97"/>
      <c r="AE806" s="99"/>
      <c r="AF806" s="201" t="str">
        <f t="shared" si="303"/>
        <v>-</v>
      </c>
      <c r="AG806" s="219"/>
      <c r="AH806" s="220"/>
      <c r="AI806" s="121" t="str">
        <f t="shared" si="299"/>
        <v/>
      </c>
      <c r="AJ806" s="221"/>
      <c r="AK806" s="222"/>
      <c r="AL806" s="223"/>
      <c r="AM806" s="224">
        <f>IFERROR(INDEX(※編集不可※選択項目!$R$3:$R$51,MATCH(BQ806,※編集不可※選択項目!$T$3:$T$51,0)),0)</f>
        <v>0</v>
      </c>
      <c r="AN806" s="224" t="str">
        <f t="shared" si="306"/>
        <v/>
      </c>
      <c r="AO806" s="224" t="str">
        <f>IF(BR806=※編集不可※選択項目!$L$3,VLOOKUP('新規登録用（本体）'!U806,※編集不可※選択項目!$P$2:$R$13,3,TRUE),AP806)</f>
        <v/>
      </c>
      <c r="AP806" s="224" t="str">
        <f>IF(BR806=※編集不可※選択項目!$L$15,VLOOKUP('新規登録用（本体）'!U806,※編集不可※選択項目!$P$14:$R$25,3,TRUE),AQ806)</f>
        <v/>
      </c>
      <c r="AQ806" s="224" t="str">
        <f>IF(BR806=※編集不可※選択項目!$L$27,VLOOKUP('新規登録用（本体）'!U806,※編集不可※選択項目!$P$26:$R$41,3,TRUE),AR806)</f>
        <v/>
      </c>
      <c r="AR806" s="224" t="str">
        <f>IF(BR806=※編集不可※選択項目!$L$43,VLOOKUP('新規登録用（本体）'!U806,※編集不可※選択項目!$P$42:$R$46,3,TRUE),AS806)</f>
        <v/>
      </c>
      <c r="AS806" s="224" t="str">
        <f>IF(BR806=※編集不可※選択項目!$L$48,VLOOKUP('新規登録用（本体）'!U806,※編集不可※選択項目!$P$47:$R$51,3,TRUE),"")</f>
        <v/>
      </c>
      <c r="AT806" s="225">
        <f>IFERROR(VLOOKUP(Y806&amp;G806&amp;H806,※編集不可※選択項目!X:Y,2,FALSE),0)</f>
        <v>0</v>
      </c>
      <c r="AU806" s="224">
        <f t="shared" si="300"/>
        <v>0</v>
      </c>
      <c r="AV806" s="224">
        <f>IFERROR(INDEX(※編集不可※選択項目!$S$3:$S$51,MATCH(BQ806,※編集不可※選択項目!$T$3:$T$51,0)),0)</f>
        <v>0</v>
      </c>
      <c r="AW806" s="224" t="str">
        <f t="shared" si="307"/>
        <v/>
      </c>
      <c r="AX806" s="224" t="str">
        <f>IF(BR806=※編集不可※選択項目!$L$3,VLOOKUP('新規登録用（本体）'!U806,※編集不可※選択項目!$P$2:$S$13,4,TRUE),AY806)</f>
        <v/>
      </c>
      <c r="AY806" s="224" t="str">
        <f>IF(BR806=※編集不可※選択項目!$L$15,VLOOKUP('新規登録用（本体）'!U806,※編集不可※選択項目!$P$14:$S$25,4,TRUE),AZ806)</f>
        <v/>
      </c>
      <c r="AZ806" s="224" t="str">
        <f>IF(BR806=※編集不可※選択項目!$L$27,VLOOKUP('新規登録用（本体）'!U806,※編集不可※選択項目!$P$26:$S$41,4,TRUE),BA806)</f>
        <v/>
      </c>
      <c r="BA806" s="224" t="str">
        <f>IF(BR806=※編集不可※選択項目!$L$43,VLOOKUP('新規登録用（本体）'!U806,※編集不可※選択項目!$P$42:$S$46,4,TRUE),BB806)</f>
        <v/>
      </c>
      <c r="BB806" s="224" t="str">
        <f>IF(BR806=※編集不可※選択項目!$L$48,VLOOKUP('新規登録用（本体）'!U806,※編集不可※選択項目!$P$47:$S$51,4,TRUE),"")</f>
        <v/>
      </c>
      <c r="BC806" s="225">
        <f>IFERROR(VLOOKUP(Y806&amp;G806&amp;H806,※編集不可※選択項目!X:Y,2,FALSE),0)</f>
        <v>0</v>
      </c>
      <c r="BD806" s="225">
        <f t="shared" si="301"/>
        <v>0</v>
      </c>
      <c r="BE806" s="225"/>
      <c r="BF806" s="225"/>
      <c r="BG806" s="225"/>
      <c r="BH806" s="225" t="str">
        <f t="shared" si="308"/>
        <v/>
      </c>
      <c r="BI806" s="226">
        <f t="shared" si="309"/>
        <v>0</v>
      </c>
      <c r="BJ806" s="226">
        <f t="shared" si="310"/>
        <v>0</v>
      </c>
      <c r="BK806" s="262">
        <f t="shared" si="304"/>
        <v>0</v>
      </c>
      <c r="BL806" s="226">
        <f t="shared" si="293"/>
        <v>0</v>
      </c>
      <c r="BM806" s="226" t="str">
        <f t="shared" si="311"/>
        <v/>
      </c>
      <c r="BN806" s="227">
        <f t="shared" si="312"/>
        <v>0</v>
      </c>
      <c r="BO806" s="227">
        <f t="shared" si="294"/>
        <v>0</v>
      </c>
      <c r="BP806" s="208" t="str">
        <f t="shared" si="295"/>
        <v>＜従来枠＞0 ＜トップ性能枠＞0</v>
      </c>
      <c r="BQ806" s="208" t="str">
        <f>'新規登録用（本体）'!G806&amp;'新規登録用（本体）'!H806&amp;'新規登録用（本体）'!I806</f>
        <v/>
      </c>
      <c r="BR806" s="126" t="str">
        <f t="shared" si="313"/>
        <v/>
      </c>
      <c r="BS806" s="208" t="str">
        <f t="shared" si="314"/>
        <v/>
      </c>
      <c r="BT806" s="227">
        <f t="shared" si="302"/>
        <v>0</v>
      </c>
    </row>
    <row r="807" spans="1:72" s="208" customFormat="1" ht="25.35" customHeight="1" x14ac:dyDescent="0.2">
      <c r="A807" s="210">
        <f t="shared" si="296"/>
        <v>796</v>
      </c>
      <c r="B807" s="171" t="str">
        <f t="shared" si="292"/>
        <v/>
      </c>
      <c r="C807" s="44"/>
      <c r="D807" s="17" t="str">
        <f t="shared" si="297"/>
        <v/>
      </c>
      <c r="E807" s="17" t="str">
        <f t="shared" si="298"/>
        <v/>
      </c>
      <c r="F807" s="97"/>
      <c r="G807" s="16"/>
      <c r="H807" s="15"/>
      <c r="I807" s="17" t="str">
        <f>IF(OR(G807="",H807="",U807=""),"",IFERROR(VLOOKUP(G807&amp;H807&amp;U807,※編集不可※選択項目!$M$3:$R$51,5,FALSE),"該当なし"))</f>
        <v/>
      </c>
      <c r="J807" s="97"/>
      <c r="K807" s="15"/>
      <c r="L807" s="248"/>
      <c r="M807" s="15"/>
      <c r="N807" s="97"/>
      <c r="O807" s="97"/>
      <c r="P807" s="97"/>
      <c r="Q807" s="97"/>
      <c r="R807" s="97"/>
      <c r="S807" s="18" t="str">
        <f t="shared" si="305"/>
        <v/>
      </c>
      <c r="T807" s="15"/>
      <c r="U807" s="15"/>
      <c r="V807" s="15"/>
      <c r="W807" s="15"/>
      <c r="X807" s="15"/>
      <c r="Y807" s="15"/>
      <c r="Z807" s="16"/>
      <c r="AA807" s="16"/>
      <c r="AB807" s="101" t="str">
        <f>IF($C807&lt;&gt;"",※編集不可※選択項目!$J$2,"")</f>
        <v/>
      </c>
      <c r="AC807" s="23"/>
      <c r="AD807" s="97"/>
      <c r="AE807" s="99"/>
      <c r="AF807" s="201" t="str">
        <f t="shared" si="303"/>
        <v>-</v>
      </c>
      <c r="AG807" s="219"/>
      <c r="AH807" s="220"/>
      <c r="AI807" s="121" t="str">
        <f t="shared" si="299"/>
        <v/>
      </c>
      <c r="AJ807" s="221"/>
      <c r="AK807" s="222"/>
      <c r="AL807" s="223"/>
      <c r="AM807" s="224">
        <f>IFERROR(INDEX(※編集不可※選択項目!$R$3:$R$51,MATCH(BQ807,※編集不可※選択項目!$T$3:$T$51,0)),0)</f>
        <v>0</v>
      </c>
      <c r="AN807" s="224" t="str">
        <f t="shared" si="306"/>
        <v/>
      </c>
      <c r="AO807" s="224" t="str">
        <f>IF(BR807=※編集不可※選択項目!$L$3,VLOOKUP('新規登録用（本体）'!U807,※編集不可※選択項目!$P$2:$R$13,3,TRUE),AP807)</f>
        <v/>
      </c>
      <c r="AP807" s="224" t="str">
        <f>IF(BR807=※編集不可※選択項目!$L$15,VLOOKUP('新規登録用（本体）'!U807,※編集不可※選択項目!$P$14:$R$25,3,TRUE),AQ807)</f>
        <v/>
      </c>
      <c r="AQ807" s="224" t="str">
        <f>IF(BR807=※編集不可※選択項目!$L$27,VLOOKUP('新規登録用（本体）'!U807,※編集不可※選択項目!$P$26:$R$41,3,TRUE),AR807)</f>
        <v/>
      </c>
      <c r="AR807" s="224" t="str">
        <f>IF(BR807=※編集不可※選択項目!$L$43,VLOOKUP('新規登録用（本体）'!U807,※編集不可※選択項目!$P$42:$R$46,3,TRUE),AS807)</f>
        <v/>
      </c>
      <c r="AS807" s="224" t="str">
        <f>IF(BR807=※編集不可※選択項目!$L$48,VLOOKUP('新規登録用（本体）'!U807,※編集不可※選択項目!$P$47:$R$51,3,TRUE),"")</f>
        <v/>
      </c>
      <c r="AT807" s="225">
        <f>IFERROR(VLOOKUP(Y807&amp;G807&amp;H807,※編集不可※選択項目!X:Y,2,FALSE),0)</f>
        <v>0</v>
      </c>
      <c r="AU807" s="224">
        <f t="shared" si="300"/>
        <v>0</v>
      </c>
      <c r="AV807" s="224">
        <f>IFERROR(INDEX(※編集不可※選択項目!$S$3:$S$51,MATCH(BQ807,※編集不可※選択項目!$T$3:$T$51,0)),0)</f>
        <v>0</v>
      </c>
      <c r="AW807" s="224" t="str">
        <f t="shared" si="307"/>
        <v/>
      </c>
      <c r="AX807" s="224" t="str">
        <f>IF(BR807=※編集不可※選択項目!$L$3,VLOOKUP('新規登録用（本体）'!U807,※編集不可※選択項目!$P$2:$S$13,4,TRUE),AY807)</f>
        <v/>
      </c>
      <c r="AY807" s="224" t="str">
        <f>IF(BR807=※編集不可※選択項目!$L$15,VLOOKUP('新規登録用（本体）'!U807,※編集不可※選択項目!$P$14:$S$25,4,TRUE),AZ807)</f>
        <v/>
      </c>
      <c r="AZ807" s="224" t="str">
        <f>IF(BR807=※編集不可※選択項目!$L$27,VLOOKUP('新規登録用（本体）'!U807,※編集不可※選択項目!$P$26:$S$41,4,TRUE),BA807)</f>
        <v/>
      </c>
      <c r="BA807" s="224" t="str">
        <f>IF(BR807=※編集不可※選択項目!$L$43,VLOOKUP('新規登録用（本体）'!U807,※編集不可※選択項目!$P$42:$S$46,4,TRUE),BB807)</f>
        <v/>
      </c>
      <c r="BB807" s="224" t="str">
        <f>IF(BR807=※編集不可※選択項目!$L$48,VLOOKUP('新規登録用（本体）'!U807,※編集不可※選択項目!$P$47:$S$51,4,TRUE),"")</f>
        <v/>
      </c>
      <c r="BC807" s="225">
        <f>IFERROR(VLOOKUP(Y807&amp;G807&amp;H807,※編集不可※選択項目!X:Y,2,FALSE),0)</f>
        <v>0</v>
      </c>
      <c r="BD807" s="225">
        <f t="shared" si="301"/>
        <v>0</v>
      </c>
      <c r="BE807" s="225"/>
      <c r="BF807" s="225"/>
      <c r="BG807" s="225"/>
      <c r="BH807" s="225" t="str">
        <f t="shared" si="308"/>
        <v/>
      </c>
      <c r="BI807" s="226">
        <f t="shared" si="309"/>
        <v>0</v>
      </c>
      <c r="BJ807" s="226">
        <f t="shared" si="310"/>
        <v>0</v>
      </c>
      <c r="BK807" s="262">
        <f t="shared" si="304"/>
        <v>0</v>
      </c>
      <c r="BL807" s="226">
        <f t="shared" si="293"/>
        <v>0</v>
      </c>
      <c r="BM807" s="226" t="str">
        <f t="shared" si="311"/>
        <v/>
      </c>
      <c r="BN807" s="227">
        <f t="shared" si="312"/>
        <v>0</v>
      </c>
      <c r="BO807" s="227">
        <f t="shared" si="294"/>
        <v>0</v>
      </c>
      <c r="BP807" s="208" t="str">
        <f t="shared" si="295"/>
        <v>＜従来枠＞0 ＜トップ性能枠＞0</v>
      </c>
      <c r="BQ807" s="208" t="str">
        <f>'新規登録用（本体）'!G807&amp;'新規登録用（本体）'!H807&amp;'新規登録用（本体）'!I807</f>
        <v/>
      </c>
      <c r="BR807" s="126" t="str">
        <f t="shared" si="313"/>
        <v/>
      </c>
      <c r="BS807" s="208" t="str">
        <f t="shared" si="314"/>
        <v/>
      </c>
      <c r="BT807" s="227">
        <f t="shared" si="302"/>
        <v>0</v>
      </c>
    </row>
    <row r="808" spans="1:72" s="208" customFormat="1" ht="25.35" customHeight="1" x14ac:dyDescent="0.2">
      <c r="A808" s="210">
        <f t="shared" si="296"/>
        <v>797</v>
      </c>
      <c r="B808" s="171" t="str">
        <f t="shared" si="292"/>
        <v/>
      </c>
      <c r="C808" s="44"/>
      <c r="D808" s="17" t="str">
        <f t="shared" si="297"/>
        <v/>
      </c>
      <c r="E808" s="17" t="str">
        <f t="shared" si="298"/>
        <v/>
      </c>
      <c r="F808" s="97"/>
      <c r="G808" s="16"/>
      <c r="H808" s="15"/>
      <c r="I808" s="17" t="str">
        <f>IF(OR(G808="",H808="",U808=""),"",IFERROR(VLOOKUP(G808&amp;H808&amp;U808,※編集不可※選択項目!$M$3:$R$51,5,FALSE),"該当なし"))</f>
        <v/>
      </c>
      <c r="J808" s="97"/>
      <c r="K808" s="15"/>
      <c r="L808" s="248"/>
      <c r="M808" s="15"/>
      <c r="N808" s="97"/>
      <c r="O808" s="97"/>
      <c r="P808" s="97"/>
      <c r="Q808" s="97"/>
      <c r="R808" s="97"/>
      <c r="S808" s="18" t="str">
        <f t="shared" si="305"/>
        <v/>
      </c>
      <c r="T808" s="15"/>
      <c r="U808" s="15"/>
      <c r="V808" s="15"/>
      <c r="W808" s="15"/>
      <c r="X808" s="15"/>
      <c r="Y808" s="15"/>
      <c r="Z808" s="16"/>
      <c r="AA808" s="16"/>
      <c r="AB808" s="101" t="str">
        <f>IF($C808&lt;&gt;"",※編集不可※選択項目!$J$2,"")</f>
        <v/>
      </c>
      <c r="AC808" s="23"/>
      <c r="AD808" s="97"/>
      <c r="AE808" s="99"/>
      <c r="AF808" s="201" t="str">
        <f t="shared" si="303"/>
        <v>-</v>
      </c>
      <c r="AG808" s="219"/>
      <c r="AH808" s="220"/>
      <c r="AI808" s="121" t="str">
        <f t="shared" si="299"/>
        <v/>
      </c>
      <c r="AJ808" s="221"/>
      <c r="AK808" s="222"/>
      <c r="AL808" s="223"/>
      <c r="AM808" s="224">
        <f>IFERROR(INDEX(※編集不可※選択項目!$R$3:$R$51,MATCH(BQ808,※編集不可※選択項目!$T$3:$T$51,0)),0)</f>
        <v>0</v>
      </c>
      <c r="AN808" s="224" t="str">
        <f t="shared" si="306"/>
        <v/>
      </c>
      <c r="AO808" s="224" t="str">
        <f>IF(BR808=※編集不可※選択項目!$L$3,VLOOKUP('新規登録用（本体）'!U808,※編集不可※選択項目!$P$2:$R$13,3,TRUE),AP808)</f>
        <v/>
      </c>
      <c r="AP808" s="224" t="str">
        <f>IF(BR808=※編集不可※選択項目!$L$15,VLOOKUP('新規登録用（本体）'!U808,※編集不可※選択項目!$P$14:$R$25,3,TRUE),AQ808)</f>
        <v/>
      </c>
      <c r="AQ808" s="224" t="str">
        <f>IF(BR808=※編集不可※選択項目!$L$27,VLOOKUP('新規登録用（本体）'!U808,※編集不可※選択項目!$P$26:$R$41,3,TRUE),AR808)</f>
        <v/>
      </c>
      <c r="AR808" s="224" t="str">
        <f>IF(BR808=※編集不可※選択項目!$L$43,VLOOKUP('新規登録用（本体）'!U808,※編集不可※選択項目!$P$42:$R$46,3,TRUE),AS808)</f>
        <v/>
      </c>
      <c r="AS808" s="224" t="str">
        <f>IF(BR808=※編集不可※選択項目!$L$48,VLOOKUP('新規登録用（本体）'!U808,※編集不可※選択項目!$P$47:$R$51,3,TRUE),"")</f>
        <v/>
      </c>
      <c r="AT808" s="225">
        <f>IFERROR(VLOOKUP(Y808&amp;G808&amp;H808,※編集不可※選択項目!X:Y,2,FALSE),0)</f>
        <v>0</v>
      </c>
      <c r="AU808" s="224">
        <f t="shared" si="300"/>
        <v>0</v>
      </c>
      <c r="AV808" s="224">
        <f>IFERROR(INDEX(※編集不可※選択項目!$S$3:$S$51,MATCH(BQ808,※編集不可※選択項目!$T$3:$T$51,0)),0)</f>
        <v>0</v>
      </c>
      <c r="AW808" s="224" t="str">
        <f t="shared" si="307"/>
        <v/>
      </c>
      <c r="AX808" s="224" t="str">
        <f>IF(BR808=※編集不可※選択項目!$L$3,VLOOKUP('新規登録用（本体）'!U808,※編集不可※選択項目!$P$2:$S$13,4,TRUE),AY808)</f>
        <v/>
      </c>
      <c r="AY808" s="224" t="str">
        <f>IF(BR808=※編集不可※選択項目!$L$15,VLOOKUP('新規登録用（本体）'!U808,※編集不可※選択項目!$P$14:$S$25,4,TRUE),AZ808)</f>
        <v/>
      </c>
      <c r="AZ808" s="224" t="str">
        <f>IF(BR808=※編集不可※選択項目!$L$27,VLOOKUP('新規登録用（本体）'!U808,※編集不可※選択項目!$P$26:$S$41,4,TRUE),BA808)</f>
        <v/>
      </c>
      <c r="BA808" s="224" t="str">
        <f>IF(BR808=※編集不可※選択項目!$L$43,VLOOKUP('新規登録用（本体）'!U808,※編集不可※選択項目!$P$42:$S$46,4,TRUE),BB808)</f>
        <v/>
      </c>
      <c r="BB808" s="224" t="str">
        <f>IF(BR808=※編集不可※選択項目!$L$48,VLOOKUP('新規登録用（本体）'!U808,※編集不可※選択項目!$P$47:$S$51,4,TRUE),"")</f>
        <v/>
      </c>
      <c r="BC808" s="225">
        <f>IFERROR(VLOOKUP(Y808&amp;G808&amp;H808,※編集不可※選択項目!X:Y,2,FALSE),0)</f>
        <v>0</v>
      </c>
      <c r="BD808" s="225">
        <f t="shared" si="301"/>
        <v>0</v>
      </c>
      <c r="BE808" s="225"/>
      <c r="BF808" s="225"/>
      <c r="BG808" s="225"/>
      <c r="BH808" s="225" t="str">
        <f t="shared" si="308"/>
        <v/>
      </c>
      <c r="BI808" s="226">
        <f t="shared" si="309"/>
        <v>0</v>
      </c>
      <c r="BJ808" s="226">
        <f t="shared" si="310"/>
        <v>0</v>
      </c>
      <c r="BK808" s="262">
        <f t="shared" si="304"/>
        <v>0</v>
      </c>
      <c r="BL808" s="226">
        <f t="shared" si="293"/>
        <v>0</v>
      </c>
      <c r="BM808" s="226" t="str">
        <f t="shared" si="311"/>
        <v/>
      </c>
      <c r="BN808" s="227">
        <f t="shared" si="312"/>
        <v>0</v>
      </c>
      <c r="BO808" s="227">
        <f t="shared" si="294"/>
        <v>0</v>
      </c>
      <c r="BP808" s="208" t="str">
        <f t="shared" si="295"/>
        <v>＜従来枠＞0 ＜トップ性能枠＞0</v>
      </c>
      <c r="BQ808" s="208" t="str">
        <f>'新規登録用（本体）'!G808&amp;'新規登録用（本体）'!H808&amp;'新規登録用（本体）'!I808</f>
        <v/>
      </c>
      <c r="BR808" s="126" t="str">
        <f t="shared" si="313"/>
        <v/>
      </c>
      <c r="BS808" s="208" t="str">
        <f t="shared" si="314"/>
        <v/>
      </c>
      <c r="BT808" s="227">
        <f t="shared" si="302"/>
        <v>0</v>
      </c>
    </row>
    <row r="809" spans="1:72" s="208" customFormat="1" ht="25.35" customHeight="1" x14ac:dyDescent="0.2">
      <c r="A809" s="210">
        <f t="shared" si="296"/>
        <v>798</v>
      </c>
      <c r="B809" s="171" t="str">
        <f t="shared" si="292"/>
        <v/>
      </c>
      <c r="C809" s="44"/>
      <c r="D809" s="17" t="str">
        <f t="shared" si="297"/>
        <v/>
      </c>
      <c r="E809" s="17" t="str">
        <f t="shared" si="298"/>
        <v/>
      </c>
      <c r="F809" s="97"/>
      <c r="G809" s="16"/>
      <c r="H809" s="15"/>
      <c r="I809" s="17" t="str">
        <f>IF(OR(G809="",H809="",U809=""),"",IFERROR(VLOOKUP(G809&amp;H809&amp;U809,※編集不可※選択項目!$M$3:$R$51,5,FALSE),"該当なし"))</f>
        <v/>
      </c>
      <c r="J809" s="97"/>
      <c r="K809" s="15"/>
      <c r="L809" s="248"/>
      <c r="M809" s="15"/>
      <c r="N809" s="97"/>
      <c r="O809" s="97"/>
      <c r="P809" s="97"/>
      <c r="Q809" s="97"/>
      <c r="R809" s="97"/>
      <c r="S809" s="18" t="str">
        <f t="shared" si="305"/>
        <v/>
      </c>
      <c r="T809" s="15"/>
      <c r="U809" s="15"/>
      <c r="V809" s="15"/>
      <c r="W809" s="15"/>
      <c r="X809" s="15"/>
      <c r="Y809" s="15"/>
      <c r="Z809" s="16"/>
      <c r="AA809" s="16"/>
      <c r="AB809" s="101" t="str">
        <f>IF($C809&lt;&gt;"",※編集不可※選択項目!$J$2,"")</f>
        <v/>
      </c>
      <c r="AC809" s="23"/>
      <c r="AD809" s="97"/>
      <c r="AE809" s="99"/>
      <c r="AF809" s="201" t="str">
        <f t="shared" si="303"/>
        <v>-</v>
      </c>
      <c r="AG809" s="219"/>
      <c r="AH809" s="220"/>
      <c r="AI809" s="121" t="str">
        <f t="shared" si="299"/>
        <v/>
      </c>
      <c r="AJ809" s="221"/>
      <c r="AK809" s="222"/>
      <c r="AL809" s="223"/>
      <c r="AM809" s="224">
        <f>IFERROR(INDEX(※編集不可※選択項目!$R$3:$R$51,MATCH(BQ809,※編集不可※選択項目!$T$3:$T$51,0)),0)</f>
        <v>0</v>
      </c>
      <c r="AN809" s="224" t="str">
        <f t="shared" si="306"/>
        <v/>
      </c>
      <c r="AO809" s="224" t="str">
        <f>IF(BR809=※編集不可※選択項目!$L$3,VLOOKUP('新規登録用（本体）'!U809,※編集不可※選択項目!$P$2:$R$13,3,TRUE),AP809)</f>
        <v/>
      </c>
      <c r="AP809" s="224" t="str">
        <f>IF(BR809=※編集不可※選択項目!$L$15,VLOOKUP('新規登録用（本体）'!U809,※編集不可※選択項目!$P$14:$R$25,3,TRUE),AQ809)</f>
        <v/>
      </c>
      <c r="AQ809" s="224" t="str">
        <f>IF(BR809=※編集不可※選択項目!$L$27,VLOOKUP('新規登録用（本体）'!U809,※編集不可※選択項目!$P$26:$R$41,3,TRUE),AR809)</f>
        <v/>
      </c>
      <c r="AR809" s="224" t="str">
        <f>IF(BR809=※編集不可※選択項目!$L$43,VLOOKUP('新規登録用（本体）'!U809,※編集不可※選択項目!$P$42:$R$46,3,TRUE),AS809)</f>
        <v/>
      </c>
      <c r="AS809" s="224" t="str">
        <f>IF(BR809=※編集不可※選択項目!$L$48,VLOOKUP('新規登録用（本体）'!U809,※編集不可※選択項目!$P$47:$R$51,3,TRUE),"")</f>
        <v/>
      </c>
      <c r="AT809" s="225">
        <f>IFERROR(VLOOKUP(Y809&amp;G809&amp;H809,※編集不可※選択項目!X:Y,2,FALSE),0)</f>
        <v>0</v>
      </c>
      <c r="AU809" s="224">
        <f t="shared" si="300"/>
        <v>0</v>
      </c>
      <c r="AV809" s="224">
        <f>IFERROR(INDEX(※編集不可※選択項目!$S$3:$S$51,MATCH(BQ809,※編集不可※選択項目!$T$3:$T$51,0)),0)</f>
        <v>0</v>
      </c>
      <c r="AW809" s="224" t="str">
        <f t="shared" si="307"/>
        <v/>
      </c>
      <c r="AX809" s="224" t="str">
        <f>IF(BR809=※編集不可※選択項目!$L$3,VLOOKUP('新規登録用（本体）'!U809,※編集不可※選択項目!$P$2:$S$13,4,TRUE),AY809)</f>
        <v/>
      </c>
      <c r="AY809" s="224" t="str">
        <f>IF(BR809=※編集不可※選択項目!$L$15,VLOOKUP('新規登録用（本体）'!U809,※編集不可※選択項目!$P$14:$S$25,4,TRUE),AZ809)</f>
        <v/>
      </c>
      <c r="AZ809" s="224" t="str">
        <f>IF(BR809=※編集不可※選択項目!$L$27,VLOOKUP('新規登録用（本体）'!U809,※編集不可※選択項目!$P$26:$S$41,4,TRUE),BA809)</f>
        <v/>
      </c>
      <c r="BA809" s="224" t="str">
        <f>IF(BR809=※編集不可※選択項目!$L$43,VLOOKUP('新規登録用（本体）'!U809,※編集不可※選択項目!$P$42:$S$46,4,TRUE),BB809)</f>
        <v/>
      </c>
      <c r="BB809" s="224" t="str">
        <f>IF(BR809=※編集不可※選択項目!$L$48,VLOOKUP('新規登録用（本体）'!U809,※編集不可※選択項目!$P$47:$S$51,4,TRUE),"")</f>
        <v/>
      </c>
      <c r="BC809" s="225">
        <f>IFERROR(VLOOKUP(Y809&amp;G809&amp;H809,※編集不可※選択項目!X:Y,2,FALSE),0)</f>
        <v>0</v>
      </c>
      <c r="BD809" s="225">
        <f t="shared" si="301"/>
        <v>0</v>
      </c>
      <c r="BE809" s="225"/>
      <c r="BF809" s="225"/>
      <c r="BG809" s="225"/>
      <c r="BH809" s="225" t="str">
        <f t="shared" si="308"/>
        <v/>
      </c>
      <c r="BI809" s="226">
        <f t="shared" si="309"/>
        <v>0</v>
      </c>
      <c r="BJ809" s="226">
        <f t="shared" si="310"/>
        <v>0</v>
      </c>
      <c r="BK809" s="262">
        <f t="shared" si="304"/>
        <v>0</v>
      </c>
      <c r="BL809" s="226">
        <f t="shared" si="293"/>
        <v>0</v>
      </c>
      <c r="BM809" s="226" t="str">
        <f t="shared" si="311"/>
        <v/>
      </c>
      <c r="BN809" s="227">
        <f t="shared" si="312"/>
        <v>0</v>
      </c>
      <c r="BO809" s="227">
        <f t="shared" si="294"/>
        <v>0</v>
      </c>
      <c r="BP809" s="208" t="str">
        <f t="shared" si="295"/>
        <v>＜従来枠＞0 ＜トップ性能枠＞0</v>
      </c>
      <c r="BQ809" s="208" t="str">
        <f>'新規登録用（本体）'!G809&amp;'新規登録用（本体）'!H809&amp;'新規登録用（本体）'!I809</f>
        <v/>
      </c>
      <c r="BR809" s="126" t="str">
        <f t="shared" si="313"/>
        <v/>
      </c>
      <c r="BS809" s="208" t="str">
        <f t="shared" si="314"/>
        <v/>
      </c>
      <c r="BT809" s="227">
        <f t="shared" si="302"/>
        <v>0</v>
      </c>
    </row>
    <row r="810" spans="1:72" s="208" customFormat="1" ht="25.35" customHeight="1" x14ac:dyDescent="0.2">
      <c r="A810" s="210">
        <f t="shared" si="296"/>
        <v>799</v>
      </c>
      <c r="B810" s="171" t="str">
        <f t="shared" si="292"/>
        <v/>
      </c>
      <c r="C810" s="44"/>
      <c r="D810" s="17" t="str">
        <f t="shared" si="297"/>
        <v/>
      </c>
      <c r="E810" s="17" t="str">
        <f t="shared" si="298"/>
        <v/>
      </c>
      <c r="F810" s="97"/>
      <c r="G810" s="16"/>
      <c r="H810" s="15"/>
      <c r="I810" s="17" t="str">
        <f>IF(OR(G810="",H810="",U810=""),"",IFERROR(VLOOKUP(G810&amp;H810&amp;U810,※編集不可※選択項目!$M$3:$R$51,5,FALSE),"該当なし"))</f>
        <v/>
      </c>
      <c r="J810" s="97"/>
      <c r="K810" s="15"/>
      <c r="L810" s="248"/>
      <c r="M810" s="15"/>
      <c r="N810" s="97"/>
      <c r="O810" s="97"/>
      <c r="P810" s="97"/>
      <c r="Q810" s="97"/>
      <c r="R810" s="97"/>
      <c r="S810" s="18" t="str">
        <f t="shared" si="305"/>
        <v/>
      </c>
      <c r="T810" s="15"/>
      <c r="U810" s="15"/>
      <c r="V810" s="15"/>
      <c r="W810" s="15"/>
      <c r="X810" s="15"/>
      <c r="Y810" s="15"/>
      <c r="Z810" s="16"/>
      <c r="AA810" s="16"/>
      <c r="AB810" s="101" t="str">
        <f>IF($C810&lt;&gt;"",※編集不可※選択項目!$J$2,"")</f>
        <v/>
      </c>
      <c r="AC810" s="23"/>
      <c r="AD810" s="97"/>
      <c r="AE810" s="99"/>
      <c r="AF810" s="201" t="str">
        <f t="shared" si="303"/>
        <v>-</v>
      </c>
      <c r="AG810" s="219"/>
      <c r="AH810" s="220"/>
      <c r="AI810" s="121" t="str">
        <f t="shared" si="299"/>
        <v/>
      </c>
      <c r="AJ810" s="221"/>
      <c r="AK810" s="222"/>
      <c r="AL810" s="223"/>
      <c r="AM810" s="224">
        <f>IFERROR(INDEX(※編集不可※選択項目!$R$3:$R$51,MATCH(BQ810,※編集不可※選択項目!$T$3:$T$51,0)),0)</f>
        <v>0</v>
      </c>
      <c r="AN810" s="224" t="str">
        <f t="shared" si="306"/>
        <v/>
      </c>
      <c r="AO810" s="224" t="str">
        <f>IF(BR810=※編集不可※選択項目!$L$3,VLOOKUP('新規登録用（本体）'!U810,※編集不可※選択項目!$P$2:$R$13,3,TRUE),AP810)</f>
        <v/>
      </c>
      <c r="AP810" s="224" t="str">
        <f>IF(BR810=※編集不可※選択項目!$L$15,VLOOKUP('新規登録用（本体）'!U810,※編集不可※選択項目!$P$14:$R$25,3,TRUE),AQ810)</f>
        <v/>
      </c>
      <c r="AQ810" s="224" t="str">
        <f>IF(BR810=※編集不可※選択項目!$L$27,VLOOKUP('新規登録用（本体）'!U810,※編集不可※選択項目!$P$26:$R$41,3,TRUE),AR810)</f>
        <v/>
      </c>
      <c r="AR810" s="224" t="str">
        <f>IF(BR810=※編集不可※選択項目!$L$43,VLOOKUP('新規登録用（本体）'!U810,※編集不可※選択項目!$P$42:$R$46,3,TRUE),AS810)</f>
        <v/>
      </c>
      <c r="AS810" s="224" t="str">
        <f>IF(BR810=※編集不可※選択項目!$L$48,VLOOKUP('新規登録用（本体）'!U810,※編集不可※選択項目!$P$47:$R$51,3,TRUE),"")</f>
        <v/>
      </c>
      <c r="AT810" s="225">
        <f>IFERROR(VLOOKUP(Y810&amp;G810&amp;H810,※編集不可※選択項目!X:Y,2,FALSE),0)</f>
        <v>0</v>
      </c>
      <c r="AU810" s="224">
        <f t="shared" si="300"/>
        <v>0</v>
      </c>
      <c r="AV810" s="224">
        <f>IFERROR(INDEX(※編集不可※選択項目!$S$3:$S$51,MATCH(BQ810,※編集不可※選択項目!$T$3:$T$51,0)),0)</f>
        <v>0</v>
      </c>
      <c r="AW810" s="224" t="str">
        <f t="shared" si="307"/>
        <v/>
      </c>
      <c r="AX810" s="224" t="str">
        <f>IF(BR810=※編集不可※選択項目!$L$3,VLOOKUP('新規登録用（本体）'!U810,※編集不可※選択項目!$P$2:$S$13,4,TRUE),AY810)</f>
        <v/>
      </c>
      <c r="AY810" s="224" t="str">
        <f>IF(BR810=※編集不可※選択項目!$L$15,VLOOKUP('新規登録用（本体）'!U810,※編集不可※選択項目!$P$14:$S$25,4,TRUE),AZ810)</f>
        <v/>
      </c>
      <c r="AZ810" s="224" t="str">
        <f>IF(BR810=※編集不可※選択項目!$L$27,VLOOKUP('新規登録用（本体）'!U810,※編集不可※選択項目!$P$26:$S$41,4,TRUE),BA810)</f>
        <v/>
      </c>
      <c r="BA810" s="224" t="str">
        <f>IF(BR810=※編集不可※選択項目!$L$43,VLOOKUP('新規登録用（本体）'!U810,※編集不可※選択項目!$P$42:$S$46,4,TRUE),BB810)</f>
        <v/>
      </c>
      <c r="BB810" s="224" t="str">
        <f>IF(BR810=※編集不可※選択項目!$L$48,VLOOKUP('新規登録用（本体）'!U810,※編集不可※選択項目!$P$47:$S$51,4,TRUE),"")</f>
        <v/>
      </c>
      <c r="BC810" s="225">
        <f>IFERROR(VLOOKUP(Y810&amp;G810&amp;H810,※編集不可※選択項目!X:Y,2,FALSE),0)</f>
        <v>0</v>
      </c>
      <c r="BD810" s="225">
        <f t="shared" si="301"/>
        <v>0</v>
      </c>
      <c r="BE810" s="225"/>
      <c r="BF810" s="225"/>
      <c r="BG810" s="225"/>
      <c r="BH810" s="225" t="str">
        <f t="shared" si="308"/>
        <v/>
      </c>
      <c r="BI810" s="226">
        <f t="shared" si="309"/>
        <v>0</v>
      </c>
      <c r="BJ810" s="226">
        <f t="shared" si="310"/>
        <v>0</v>
      </c>
      <c r="BK810" s="262">
        <f t="shared" si="304"/>
        <v>0</v>
      </c>
      <c r="BL810" s="226">
        <f t="shared" si="293"/>
        <v>0</v>
      </c>
      <c r="BM810" s="226" t="str">
        <f t="shared" si="311"/>
        <v/>
      </c>
      <c r="BN810" s="227">
        <f t="shared" si="312"/>
        <v>0</v>
      </c>
      <c r="BO810" s="227">
        <f t="shared" si="294"/>
        <v>0</v>
      </c>
      <c r="BP810" s="208" t="str">
        <f t="shared" si="295"/>
        <v>＜従来枠＞0 ＜トップ性能枠＞0</v>
      </c>
      <c r="BQ810" s="208" t="str">
        <f>'新規登録用（本体）'!G810&amp;'新規登録用（本体）'!H810&amp;'新規登録用（本体）'!I810</f>
        <v/>
      </c>
      <c r="BR810" s="126" t="str">
        <f t="shared" si="313"/>
        <v/>
      </c>
      <c r="BS810" s="208" t="str">
        <f t="shared" si="314"/>
        <v/>
      </c>
      <c r="BT810" s="227">
        <f t="shared" si="302"/>
        <v>0</v>
      </c>
    </row>
    <row r="811" spans="1:72" s="208" customFormat="1" ht="25.35" customHeight="1" x14ac:dyDescent="0.2">
      <c r="A811" s="210">
        <f t="shared" si="296"/>
        <v>800</v>
      </c>
      <c r="B811" s="171" t="str">
        <f t="shared" si="292"/>
        <v/>
      </c>
      <c r="C811" s="44"/>
      <c r="D811" s="17" t="str">
        <f t="shared" si="297"/>
        <v/>
      </c>
      <c r="E811" s="17" t="str">
        <f t="shared" si="298"/>
        <v/>
      </c>
      <c r="F811" s="97"/>
      <c r="G811" s="16"/>
      <c r="H811" s="15"/>
      <c r="I811" s="17" t="str">
        <f>IF(OR(G811="",H811="",U811=""),"",IFERROR(VLOOKUP(G811&amp;H811&amp;U811,※編集不可※選択項目!$M$3:$R$51,5,FALSE),"該当なし"))</f>
        <v/>
      </c>
      <c r="J811" s="97"/>
      <c r="K811" s="15"/>
      <c r="L811" s="248"/>
      <c r="M811" s="15"/>
      <c r="N811" s="97"/>
      <c r="O811" s="97"/>
      <c r="P811" s="97"/>
      <c r="Q811" s="97"/>
      <c r="R811" s="97"/>
      <c r="S811" s="18" t="str">
        <f t="shared" si="305"/>
        <v/>
      </c>
      <c r="T811" s="15"/>
      <c r="U811" s="15"/>
      <c r="V811" s="15"/>
      <c r="W811" s="15"/>
      <c r="X811" s="15"/>
      <c r="Y811" s="15"/>
      <c r="Z811" s="16"/>
      <c r="AA811" s="16"/>
      <c r="AB811" s="101" t="str">
        <f>IF($C811&lt;&gt;"",※編集不可※選択項目!$J$2,"")</f>
        <v/>
      </c>
      <c r="AC811" s="23"/>
      <c r="AD811" s="97"/>
      <c r="AE811" s="99"/>
      <c r="AF811" s="201" t="str">
        <f t="shared" si="303"/>
        <v>-</v>
      </c>
      <c r="AG811" s="219"/>
      <c r="AH811" s="220"/>
      <c r="AI811" s="121" t="str">
        <f t="shared" si="299"/>
        <v/>
      </c>
      <c r="AJ811" s="221"/>
      <c r="AK811" s="222"/>
      <c r="AL811" s="223"/>
      <c r="AM811" s="224">
        <f>IFERROR(INDEX(※編集不可※選択項目!$R$3:$R$51,MATCH(BQ811,※編集不可※選択項目!$T$3:$T$51,0)),0)</f>
        <v>0</v>
      </c>
      <c r="AN811" s="224" t="str">
        <f t="shared" si="306"/>
        <v/>
      </c>
      <c r="AO811" s="224" t="str">
        <f>IF(BR811=※編集不可※選択項目!$L$3,VLOOKUP('新規登録用（本体）'!U811,※編集不可※選択項目!$P$2:$R$13,3,TRUE),AP811)</f>
        <v/>
      </c>
      <c r="AP811" s="224" t="str">
        <f>IF(BR811=※編集不可※選択項目!$L$15,VLOOKUP('新規登録用（本体）'!U811,※編集不可※選択項目!$P$14:$R$25,3,TRUE),AQ811)</f>
        <v/>
      </c>
      <c r="AQ811" s="224" t="str">
        <f>IF(BR811=※編集不可※選択項目!$L$27,VLOOKUP('新規登録用（本体）'!U811,※編集不可※選択項目!$P$26:$R$41,3,TRUE),AR811)</f>
        <v/>
      </c>
      <c r="AR811" s="224" t="str">
        <f>IF(BR811=※編集不可※選択項目!$L$43,VLOOKUP('新規登録用（本体）'!U811,※編集不可※選択項目!$P$42:$R$46,3,TRUE),AS811)</f>
        <v/>
      </c>
      <c r="AS811" s="224" t="str">
        <f>IF(BR811=※編集不可※選択項目!$L$48,VLOOKUP('新規登録用（本体）'!U811,※編集不可※選択項目!$P$47:$R$51,3,TRUE),"")</f>
        <v/>
      </c>
      <c r="AT811" s="225">
        <f>IFERROR(VLOOKUP(Y811&amp;G811&amp;H811,※編集不可※選択項目!X:Y,2,FALSE),0)</f>
        <v>0</v>
      </c>
      <c r="AU811" s="224">
        <f t="shared" si="300"/>
        <v>0</v>
      </c>
      <c r="AV811" s="224">
        <f>IFERROR(INDEX(※編集不可※選択項目!$S$3:$S$51,MATCH(BQ811,※編集不可※選択項目!$T$3:$T$51,0)),0)</f>
        <v>0</v>
      </c>
      <c r="AW811" s="224" t="str">
        <f t="shared" si="307"/>
        <v/>
      </c>
      <c r="AX811" s="224" t="str">
        <f>IF(BR811=※編集不可※選択項目!$L$3,VLOOKUP('新規登録用（本体）'!U811,※編集不可※選択項目!$P$2:$S$13,4,TRUE),AY811)</f>
        <v/>
      </c>
      <c r="AY811" s="224" t="str">
        <f>IF(BR811=※編集不可※選択項目!$L$15,VLOOKUP('新規登録用（本体）'!U811,※編集不可※選択項目!$P$14:$S$25,4,TRUE),AZ811)</f>
        <v/>
      </c>
      <c r="AZ811" s="224" t="str">
        <f>IF(BR811=※編集不可※選択項目!$L$27,VLOOKUP('新規登録用（本体）'!U811,※編集不可※選択項目!$P$26:$S$41,4,TRUE),BA811)</f>
        <v/>
      </c>
      <c r="BA811" s="224" t="str">
        <f>IF(BR811=※編集不可※選択項目!$L$43,VLOOKUP('新規登録用（本体）'!U811,※編集不可※選択項目!$P$42:$S$46,4,TRUE),BB811)</f>
        <v/>
      </c>
      <c r="BB811" s="224" t="str">
        <f>IF(BR811=※編集不可※選択項目!$L$48,VLOOKUP('新規登録用（本体）'!U811,※編集不可※選択項目!$P$47:$S$51,4,TRUE),"")</f>
        <v/>
      </c>
      <c r="BC811" s="225">
        <f>IFERROR(VLOOKUP(Y811&amp;G811&amp;H811,※編集不可※選択項目!X:Y,2,FALSE),0)</f>
        <v>0</v>
      </c>
      <c r="BD811" s="225">
        <f t="shared" si="301"/>
        <v>0</v>
      </c>
      <c r="BE811" s="225"/>
      <c r="BF811" s="225"/>
      <c r="BG811" s="225"/>
      <c r="BH811" s="225" t="str">
        <f t="shared" si="308"/>
        <v/>
      </c>
      <c r="BI811" s="226">
        <f t="shared" si="309"/>
        <v>0</v>
      </c>
      <c r="BJ811" s="226">
        <f t="shared" si="310"/>
        <v>0</v>
      </c>
      <c r="BK811" s="262">
        <f t="shared" si="304"/>
        <v>0</v>
      </c>
      <c r="BL811" s="226">
        <f t="shared" si="293"/>
        <v>0</v>
      </c>
      <c r="BM811" s="226" t="str">
        <f t="shared" si="311"/>
        <v/>
      </c>
      <c r="BN811" s="227">
        <f t="shared" si="312"/>
        <v>0</v>
      </c>
      <c r="BO811" s="227">
        <f t="shared" si="294"/>
        <v>0</v>
      </c>
      <c r="BP811" s="208" t="str">
        <f t="shared" si="295"/>
        <v>＜従来枠＞0 ＜トップ性能枠＞0</v>
      </c>
      <c r="BQ811" s="208" t="str">
        <f>'新規登録用（本体）'!G811&amp;'新規登録用（本体）'!H811&amp;'新規登録用（本体）'!I811</f>
        <v/>
      </c>
      <c r="BR811" s="126" t="str">
        <f t="shared" si="313"/>
        <v/>
      </c>
      <c r="BS811" s="208" t="str">
        <f t="shared" si="314"/>
        <v/>
      </c>
      <c r="BT811" s="227">
        <f t="shared" si="302"/>
        <v>0</v>
      </c>
    </row>
    <row r="812" spans="1:72" s="208" customFormat="1" ht="25.35" customHeight="1" x14ac:dyDescent="0.2">
      <c r="A812" s="210">
        <f t="shared" si="296"/>
        <v>801</v>
      </c>
      <c r="B812" s="171" t="str">
        <f t="shared" si="292"/>
        <v/>
      </c>
      <c r="C812" s="44"/>
      <c r="D812" s="17" t="str">
        <f t="shared" si="297"/>
        <v/>
      </c>
      <c r="E812" s="17" t="str">
        <f t="shared" si="298"/>
        <v/>
      </c>
      <c r="F812" s="97"/>
      <c r="G812" s="16"/>
      <c r="H812" s="15"/>
      <c r="I812" s="17" t="str">
        <f>IF(OR(G812="",H812="",U812=""),"",IFERROR(VLOOKUP(G812&amp;H812&amp;U812,※編集不可※選択項目!$M$3:$R$51,5,FALSE),"該当なし"))</f>
        <v/>
      </c>
      <c r="J812" s="97"/>
      <c r="K812" s="15"/>
      <c r="L812" s="248"/>
      <c r="M812" s="15"/>
      <c r="N812" s="97"/>
      <c r="O812" s="97"/>
      <c r="P812" s="97"/>
      <c r="Q812" s="97"/>
      <c r="R812" s="97"/>
      <c r="S812" s="18" t="str">
        <f t="shared" si="305"/>
        <v/>
      </c>
      <c r="T812" s="15"/>
      <c r="U812" s="15"/>
      <c r="V812" s="15"/>
      <c r="W812" s="15"/>
      <c r="X812" s="15"/>
      <c r="Y812" s="15"/>
      <c r="Z812" s="16"/>
      <c r="AA812" s="16"/>
      <c r="AB812" s="101" t="str">
        <f>IF($C812&lt;&gt;"",※編集不可※選択項目!$J$2,"")</f>
        <v/>
      </c>
      <c r="AC812" s="23"/>
      <c r="AD812" s="97"/>
      <c r="AE812" s="99"/>
      <c r="AF812" s="201" t="str">
        <f t="shared" si="303"/>
        <v>-</v>
      </c>
      <c r="AG812" s="219"/>
      <c r="AH812" s="220"/>
      <c r="AI812" s="121" t="str">
        <f t="shared" si="299"/>
        <v/>
      </c>
      <c r="AJ812" s="221"/>
      <c r="AK812" s="222"/>
      <c r="AL812" s="223"/>
      <c r="AM812" s="224">
        <f>IFERROR(INDEX(※編集不可※選択項目!$R$3:$R$51,MATCH(BQ812,※編集不可※選択項目!$T$3:$T$51,0)),0)</f>
        <v>0</v>
      </c>
      <c r="AN812" s="224" t="str">
        <f t="shared" si="306"/>
        <v/>
      </c>
      <c r="AO812" s="224" t="str">
        <f>IF(BR812=※編集不可※選択項目!$L$3,VLOOKUP('新規登録用（本体）'!U812,※編集不可※選択項目!$P$2:$R$13,3,TRUE),AP812)</f>
        <v/>
      </c>
      <c r="AP812" s="224" t="str">
        <f>IF(BR812=※編集不可※選択項目!$L$15,VLOOKUP('新規登録用（本体）'!U812,※編集不可※選択項目!$P$14:$R$25,3,TRUE),AQ812)</f>
        <v/>
      </c>
      <c r="AQ812" s="224" t="str">
        <f>IF(BR812=※編集不可※選択項目!$L$27,VLOOKUP('新規登録用（本体）'!U812,※編集不可※選択項目!$P$26:$R$41,3,TRUE),AR812)</f>
        <v/>
      </c>
      <c r="AR812" s="224" t="str">
        <f>IF(BR812=※編集不可※選択項目!$L$43,VLOOKUP('新規登録用（本体）'!U812,※編集不可※選択項目!$P$42:$R$46,3,TRUE),AS812)</f>
        <v/>
      </c>
      <c r="AS812" s="224" t="str">
        <f>IF(BR812=※編集不可※選択項目!$L$48,VLOOKUP('新規登録用（本体）'!U812,※編集不可※選択項目!$P$47:$R$51,3,TRUE),"")</f>
        <v/>
      </c>
      <c r="AT812" s="225">
        <f>IFERROR(VLOOKUP(Y812&amp;G812&amp;H812,※編集不可※選択項目!X:Y,2,FALSE),0)</f>
        <v>0</v>
      </c>
      <c r="AU812" s="224">
        <f t="shared" si="300"/>
        <v>0</v>
      </c>
      <c r="AV812" s="224">
        <f>IFERROR(INDEX(※編集不可※選択項目!$S$3:$S$51,MATCH(BQ812,※編集不可※選択項目!$T$3:$T$51,0)),0)</f>
        <v>0</v>
      </c>
      <c r="AW812" s="224" t="str">
        <f t="shared" si="307"/>
        <v/>
      </c>
      <c r="AX812" s="224" t="str">
        <f>IF(BR812=※編集不可※選択項目!$L$3,VLOOKUP('新規登録用（本体）'!U812,※編集不可※選択項目!$P$2:$S$13,4,TRUE),AY812)</f>
        <v/>
      </c>
      <c r="AY812" s="224" t="str">
        <f>IF(BR812=※編集不可※選択項目!$L$15,VLOOKUP('新規登録用（本体）'!U812,※編集不可※選択項目!$P$14:$S$25,4,TRUE),AZ812)</f>
        <v/>
      </c>
      <c r="AZ812" s="224" t="str">
        <f>IF(BR812=※編集不可※選択項目!$L$27,VLOOKUP('新規登録用（本体）'!U812,※編集不可※選択項目!$P$26:$S$41,4,TRUE),BA812)</f>
        <v/>
      </c>
      <c r="BA812" s="224" t="str">
        <f>IF(BR812=※編集不可※選択項目!$L$43,VLOOKUP('新規登録用（本体）'!U812,※編集不可※選択項目!$P$42:$S$46,4,TRUE),BB812)</f>
        <v/>
      </c>
      <c r="BB812" s="224" t="str">
        <f>IF(BR812=※編集不可※選択項目!$L$48,VLOOKUP('新規登録用（本体）'!U812,※編集不可※選択項目!$P$47:$S$51,4,TRUE),"")</f>
        <v/>
      </c>
      <c r="BC812" s="225">
        <f>IFERROR(VLOOKUP(Y812&amp;G812&amp;H812,※編集不可※選択項目!X:Y,2,FALSE),0)</f>
        <v>0</v>
      </c>
      <c r="BD812" s="225">
        <f t="shared" si="301"/>
        <v>0</v>
      </c>
      <c r="BE812" s="225"/>
      <c r="BF812" s="225"/>
      <c r="BG812" s="225"/>
      <c r="BH812" s="225" t="str">
        <f t="shared" si="308"/>
        <v/>
      </c>
      <c r="BI812" s="226">
        <f t="shared" si="309"/>
        <v>0</v>
      </c>
      <c r="BJ812" s="226">
        <f t="shared" si="310"/>
        <v>0</v>
      </c>
      <c r="BK812" s="262">
        <f t="shared" si="304"/>
        <v>0</v>
      </c>
      <c r="BL812" s="226">
        <f t="shared" si="293"/>
        <v>0</v>
      </c>
      <c r="BM812" s="226" t="str">
        <f t="shared" si="311"/>
        <v/>
      </c>
      <c r="BN812" s="227">
        <f t="shared" si="312"/>
        <v>0</v>
      </c>
      <c r="BO812" s="227">
        <f t="shared" si="294"/>
        <v>0</v>
      </c>
      <c r="BP812" s="208" t="str">
        <f t="shared" si="295"/>
        <v>＜従来枠＞0 ＜トップ性能枠＞0</v>
      </c>
      <c r="BQ812" s="208" t="str">
        <f>'新規登録用（本体）'!G812&amp;'新規登録用（本体）'!H812&amp;'新規登録用（本体）'!I812</f>
        <v/>
      </c>
      <c r="BR812" s="126" t="str">
        <f t="shared" si="313"/>
        <v/>
      </c>
      <c r="BS812" s="208" t="str">
        <f t="shared" si="314"/>
        <v/>
      </c>
      <c r="BT812" s="227">
        <f t="shared" si="302"/>
        <v>0</v>
      </c>
    </row>
    <row r="813" spans="1:72" s="208" customFormat="1" ht="25.35" customHeight="1" x14ac:dyDescent="0.2">
      <c r="A813" s="210">
        <f t="shared" si="296"/>
        <v>802</v>
      </c>
      <c r="B813" s="171" t="str">
        <f t="shared" si="292"/>
        <v/>
      </c>
      <c r="C813" s="44"/>
      <c r="D813" s="17" t="str">
        <f t="shared" si="297"/>
        <v/>
      </c>
      <c r="E813" s="17" t="str">
        <f t="shared" si="298"/>
        <v/>
      </c>
      <c r="F813" s="97"/>
      <c r="G813" s="16"/>
      <c r="H813" s="15"/>
      <c r="I813" s="17" t="str">
        <f>IF(OR(G813="",H813="",U813=""),"",IFERROR(VLOOKUP(G813&amp;H813&amp;U813,※編集不可※選択項目!$M$3:$R$51,5,FALSE),"該当なし"))</f>
        <v/>
      </c>
      <c r="J813" s="97"/>
      <c r="K813" s="15"/>
      <c r="L813" s="248"/>
      <c r="M813" s="15"/>
      <c r="N813" s="97"/>
      <c r="O813" s="97"/>
      <c r="P813" s="97"/>
      <c r="Q813" s="97"/>
      <c r="R813" s="97"/>
      <c r="S813" s="18" t="str">
        <f t="shared" si="305"/>
        <v/>
      </c>
      <c r="T813" s="15"/>
      <c r="U813" s="15"/>
      <c r="V813" s="15"/>
      <c r="W813" s="15"/>
      <c r="X813" s="15"/>
      <c r="Y813" s="15"/>
      <c r="Z813" s="16"/>
      <c r="AA813" s="16"/>
      <c r="AB813" s="101" t="str">
        <f>IF($C813&lt;&gt;"",※編集不可※選択項目!$J$2,"")</f>
        <v/>
      </c>
      <c r="AC813" s="23"/>
      <c r="AD813" s="97"/>
      <c r="AE813" s="99"/>
      <c r="AF813" s="201" t="str">
        <f t="shared" si="303"/>
        <v>-</v>
      </c>
      <c r="AG813" s="219"/>
      <c r="AH813" s="220"/>
      <c r="AI813" s="121" t="str">
        <f t="shared" si="299"/>
        <v/>
      </c>
      <c r="AJ813" s="221"/>
      <c r="AK813" s="222"/>
      <c r="AL813" s="223"/>
      <c r="AM813" s="224">
        <f>IFERROR(INDEX(※編集不可※選択項目!$R$3:$R$51,MATCH(BQ813,※編集不可※選択項目!$T$3:$T$51,0)),0)</f>
        <v>0</v>
      </c>
      <c r="AN813" s="224" t="str">
        <f t="shared" si="306"/>
        <v/>
      </c>
      <c r="AO813" s="224" t="str">
        <f>IF(BR813=※編集不可※選択項目!$L$3,VLOOKUP('新規登録用（本体）'!U813,※編集不可※選択項目!$P$2:$R$13,3,TRUE),AP813)</f>
        <v/>
      </c>
      <c r="AP813" s="224" t="str">
        <f>IF(BR813=※編集不可※選択項目!$L$15,VLOOKUP('新規登録用（本体）'!U813,※編集不可※選択項目!$P$14:$R$25,3,TRUE),AQ813)</f>
        <v/>
      </c>
      <c r="AQ813" s="224" t="str">
        <f>IF(BR813=※編集不可※選択項目!$L$27,VLOOKUP('新規登録用（本体）'!U813,※編集不可※選択項目!$P$26:$R$41,3,TRUE),AR813)</f>
        <v/>
      </c>
      <c r="AR813" s="224" t="str">
        <f>IF(BR813=※編集不可※選択項目!$L$43,VLOOKUP('新規登録用（本体）'!U813,※編集不可※選択項目!$P$42:$R$46,3,TRUE),AS813)</f>
        <v/>
      </c>
      <c r="AS813" s="224" t="str">
        <f>IF(BR813=※編集不可※選択項目!$L$48,VLOOKUP('新規登録用（本体）'!U813,※編集不可※選択項目!$P$47:$R$51,3,TRUE),"")</f>
        <v/>
      </c>
      <c r="AT813" s="225">
        <f>IFERROR(VLOOKUP(Y813&amp;G813&amp;H813,※編集不可※選択項目!X:Y,2,FALSE),0)</f>
        <v>0</v>
      </c>
      <c r="AU813" s="224">
        <f t="shared" si="300"/>
        <v>0</v>
      </c>
      <c r="AV813" s="224">
        <f>IFERROR(INDEX(※編集不可※選択項目!$S$3:$S$51,MATCH(BQ813,※編集不可※選択項目!$T$3:$T$51,0)),0)</f>
        <v>0</v>
      </c>
      <c r="AW813" s="224" t="str">
        <f t="shared" si="307"/>
        <v/>
      </c>
      <c r="AX813" s="224" t="str">
        <f>IF(BR813=※編集不可※選択項目!$L$3,VLOOKUP('新規登録用（本体）'!U813,※編集不可※選択項目!$P$2:$S$13,4,TRUE),AY813)</f>
        <v/>
      </c>
      <c r="AY813" s="224" t="str">
        <f>IF(BR813=※編集不可※選択項目!$L$15,VLOOKUP('新規登録用（本体）'!U813,※編集不可※選択項目!$P$14:$S$25,4,TRUE),AZ813)</f>
        <v/>
      </c>
      <c r="AZ813" s="224" t="str">
        <f>IF(BR813=※編集不可※選択項目!$L$27,VLOOKUP('新規登録用（本体）'!U813,※編集不可※選択項目!$P$26:$S$41,4,TRUE),BA813)</f>
        <v/>
      </c>
      <c r="BA813" s="224" t="str">
        <f>IF(BR813=※編集不可※選択項目!$L$43,VLOOKUP('新規登録用（本体）'!U813,※編集不可※選択項目!$P$42:$S$46,4,TRUE),BB813)</f>
        <v/>
      </c>
      <c r="BB813" s="224" t="str">
        <f>IF(BR813=※編集不可※選択項目!$L$48,VLOOKUP('新規登録用（本体）'!U813,※編集不可※選択項目!$P$47:$S$51,4,TRUE),"")</f>
        <v/>
      </c>
      <c r="BC813" s="225">
        <f>IFERROR(VLOOKUP(Y813&amp;G813&amp;H813,※編集不可※選択項目!X:Y,2,FALSE),0)</f>
        <v>0</v>
      </c>
      <c r="BD813" s="225">
        <f t="shared" si="301"/>
        <v>0</v>
      </c>
      <c r="BE813" s="225"/>
      <c r="BF813" s="225"/>
      <c r="BG813" s="225"/>
      <c r="BH813" s="225" t="str">
        <f t="shared" si="308"/>
        <v/>
      </c>
      <c r="BI813" s="226">
        <f t="shared" si="309"/>
        <v>0</v>
      </c>
      <c r="BJ813" s="226">
        <f t="shared" si="310"/>
        <v>0</v>
      </c>
      <c r="BK813" s="262">
        <f t="shared" si="304"/>
        <v>0</v>
      </c>
      <c r="BL813" s="226">
        <f t="shared" si="293"/>
        <v>0</v>
      </c>
      <c r="BM813" s="226" t="str">
        <f t="shared" si="311"/>
        <v/>
      </c>
      <c r="BN813" s="227">
        <f t="shared" si="312"/>
        <v>0</v>
      </c>
      <c r="BO813" s="227">
        <f t="shared" si="294"/>
        <v>0</v>
      </c>
      <c r="BP813" s="208" t="str">
        <f t="shared" si="295"/>
        <v>＜従来枠＞0 ＜トップ性能枠＞0</v>
      </c>
      <c r="BQ813" s="208" t="str">
        <f>'新規登録用（本体）'!G813&amp;'新規登録用（本体）'!H813&amp;'新規登録用（本体）'!I813</f>
        <v/>
      </c>
      <c r="BR813" s="126" t="str">
        <f t="shared" si="313"/>
        <v/>
      </c>
      <c r="BS813" s="208" t="str">
        <f t="shared" si="314"/>
        <v/>
      </c>
      <c r="BT813" s="227">
        <f t="shared" si="302"/>
        <v>0</v>
      </c>
    </row>
    <row r="814" spans="1:72" s="208" customFormat="1" ht="25.35" customHeight="1" x14ac:dyDescent="0.2">
      <c r="A814" s="210">
        <f t="shared" si="296"/>
        <v>803</v>
      </c>
      <c r="B814" s="171" t="str">
        <f t="shared" si="292"/>
        <v/>
      </c>
      <c r="C814" s="44"/>
      <c r="D814" s="17" t="str">
        <f t="shared" si="297"/>
        <v/>
      </c>
      <c r="E814" s="17" t="str">
        <f t="shared" si="298"/>
        <v/>
      </c>
      <c r="F814" s="97"/>
      <c r="G814" s="16"/>
      <c r="H814" s="15"/>
      <c r="I814" s="17" t="str">
        <f>IF(OR(G814="",H814="",U814=""),"",IFERROR(VLOOKUP(G814&amp;H814&amp;U814,※編集不可※選択項目!$M$3:$R$51,5,FALSE),"該当なし"))</f>
        <v/>
      </c>
      <c r="J814" s="97"/>
      <c r="K814" s="15"/>
      <c r="L814" s="248"/>
      <c r="M814" s="15"/>
      <c r="N814" s="97"/>
      <c r="O814" s="97"/>
      <c r="P814" s="97"/>
      <c r="Q814" s="97"/>
      <c r="R814" s="97"/>
      <c r="S814" s="18" t="str">
        <f t="shared" si="305"/>
        <v/>
      </c>
      <c r="T814" s="15"/>
      <c r="U814" s="15"/>
      <c r="V814" s="15"/>
      <c r="W814" s="15"/>
      <c r="X814" s="15"/>
      <c r="Y814" s="15"/>
      <c r="Z814" s="16"/>
      <c r="AA814" s="16"/>
      <c r="AB814" s="101" t="str">
        <f>IF($C814&lt;&gt;"",※編集不可※選択項目!$J$2,"")</f>
        <v/>
      </c>
      <c r="AC814" s="23"/>
      <c r="AD814" s="97"/>
      <c r="AE814" s="99"/>
      <c r="AF814" s="201" t="str">
        <f t="shared" si="303"/>
        <v>-</v>
      </c>
      <c r="AG814" s="219"/>
      <c r="AH814" s="220"/>
      <c r="AI814" s="121" t="str">
        <f t="shared" si="299"/>
        <v/>
      </c>
      <c r="AJ814" s="221"/>
      <c r="AK814" s="222"/>
      <c r="AL814" s="223"/>
      <c r="AM814" s="224">
        <f>IFERROR(INDEX(※編集不可※選択項目!$R$3:$R$51,MATCH(BQ814,※編集不可※選択項目!$T$3:$T$51,0)),0)</f>
        <v>0</v>
      </c>
      <c r="AN814" s="224" t="str">
        <f t="shared" si="306"/>
        <v/>
      </c>
      <c r="AO814" s="224" t="str">
        <f>IF(BR814=※編集不可※選択項目!$L$3,VLOOKUP('新規登録用（本体）'!U814,※編集不可※選択項目!$P$2:$R$13,3,TRUE),AP814)</f>
        <v/>
      </c>
      <c r="AP814" s="224" t="str">
        <f>IF(BR814=※編集不可※選択項目!$L$15,VLOOKUP('新規登録用（本体）'!U814,※編集不可※選択項目!$P$14:$R$25,3,TRUE),AQ814)</f>
        <v/>
      </c>
      <c r="AQ814" s="224" t="str">
        <f>IF(BR814=※編集不可※選択項目!$L$27,VLOOKUP('新規登録用（本体）'!U814,※編集不可※選択項目!$P$26:$R$41,3,TRUE),AR814)</f>
        <v/>
      </c>
      <c r="AR814" s="224" t="str">
        <f>IF(BR814=※編集不可※選択項目!$L$43,VLOOKUP('新規登録用（本体）'!U814,※編集不可※選択項目!$P$42:$R$46,3,TRUE),AS814)</f>
        <v/>
      </c>
      <c r="AS814" s="224" t="str">
        <f>IF(BR814=※編集不可※選択項目!$L$48,VLOOKUP('新規登録用（本体）'!U814,※編集不可※選択項目!$P$47:$R$51,3,TRUE),"")</f>
        <v/>
      </c>
      <c r="AT814" s="225">
        <f>IFERROR(VLOOKUP(Y814&amp;G814&amp;H814,※編集不可※選択項目!X:Y,2,FALSE),0)</f>
        <v>0</v>
      </c>
      <c r="AU814" s="224">
        <f t="shared" si="300"/>
        <v>0</v>
      </c>
      <c r="AV814" s="224">
        <f>IFERROR(INDEX(※編集不可※選択項目!$S$3:$S$51,MATCH(BQ814,※編集不可※選択項目!$T$3:$T$51,0)),0)</f>
        <v>0</v>
      </c>
      <c r="AW814" s="224" t="str">
        <f t="shared" si="307"/>
        <v/>
      </c>
      <c r="AX814" s="224" t="str">
        <f>IF(BR814=※編集不可※選択項目!$L$3,VLOOKUP('新規登録用（本体）'!U814,※編集不可※選択項目!$P$2:$S$13,4,TRUE),AY814)</f>
        <v/>
      </c>
      <c r="AY814" s="224" t="str">
        <f>IF(BR814=※編集不可※選択項目!$L$15,VLOOKUP('新規登録用（本体）'!U814,※編集不可※選択項目!$P$14:$S$25,4,TRUE),AZ814)</f>
        <v/>
      </c>
      <c r="AZ814" s="224" t="str">
        <f>IF(BR814=※編集不可※選択項目!$L$27,VLOOKUP('新規登録用（本体）'!U814,※編集不可※選択項目!$P$26:$S$41,4,TRUE),BA814)</f>
        <v/>
      </c>
      <c r="BA814" s="224" t="str">
        <f>IF(BR814=※編集不可※選択項目!$L$43,VLOOKUP('新規登録用（本体）'!U814,※編集不可※選択項目!$P$42:$S$46,4,TRUE),BB814)</f>
        <v/>
      </c>
      <c r="BB814" s="224" t="str">
        <f>IF(BR814=※編集不可※選択項目!$L$48,VLOOKUP('新規登録用（本体）'!U814,※編集不可※選択項目!$P$47:$S$51,4,TRUE),"")</f>
        <v/>
      </c>
      <c r="BC814" s="225">
        <f>IFERROR(VLOOKUP(Y814&amp;G814&amp;H814,※編集不可※選択項目!X:Y,2,FALSE),0)</f>
        <v>0</v>
      </c>
      <c r="BD814" s="225">
        <f t="shared" si="301"/>
        <v>0</v>
      </c>
      <c r="BE814" s="225"/>
      <c r="BF814" s="225"/>
      <c r="BG814" s="225"/>
      <c r="BH814" s="225" t="str">
        <f t="shared" si="308"/>
        <v/>
      </c>
      <c r="BI814" s="226">
        <f t="shared" si="309"/>
        <v>0</v>
      </c>
      <c r="BJ814" s="226">
        <f t="shared" si="310"/>
        <v>0</v>
      </c>
      <c r="BK814" s="262">
        <f t="shared" si="304"/>
        <v>0</v>
      </c>
      <c r="BL814" s="226">
        <f t="shared" si="293"/>
        <v>0</v>
      </c>
      <c r="BM814" s="226" t="str">
        <f t="shared" si="311"/>
        <v/>
      </c>
      <c r="BN814" s="227">
        <f t="shared" si="312"/>
        <v>0</v>
      </c>
      <c r="BO814" s="227">
        <f t="shared" si="294"/>
        <v>0</v>
      </c>
      <c r="BP814" s="208" t="str">
        <f t="shared" si="295"/>
        <v>＜従来枠＞0 ＜トップ性能枠＞0</v>
      </c>
      <c r="BQ814" s="208" t="str">
        <f>'新規登録用（本体）'!G814&amp;'新規登録用（本体）'!H814&amp;'新規登録用（本体）'!I814</f>
        <v/>
      </c>
      <c r="BR814" s="126" t="str">
        <f t="shared" si="313"/>
        <v/>
      </c>
      <c r="BS814" s="208" t="str">
        <f t="shared" si="314"/>
        <v/>
      </c>
      <c r="BT814" s="227">
        <f t="shared" si="302"/>
        <v>0</v>
      </c>
    </row>
    <row r="815" spans="1:72" s="208" customFormat="1" ht="25.35" customHeight="1" x14ac:dyDescent="0.2">
      <c r="A815" s="210">
        <f t="shared" si="296"/>
        <v>804</v>
      </c>
      <c r="B815" s="171" t="str">
        <f t="shared" si="292"/>
        <v/>
      </c>
      <c r="C815" s="44"/>
      <c r="D815" s="17" t="str">
        <f t="shared" si="297"/>
        <v/>
      </c>
      <c r="E815" s="17" t="str">
        <f t="shared" si="298"/>
        <v/>
      </c>
      <c r="F815" s="97"/>
      <c r="G815" s="16"/>
      <c r="H815" s="15"/>
      <c r="I815" s="17" t="str">
        <f>IF(OR(G815="",H815="",U815=""),"",IFERROR(VLOOKUP(G815&amp;H815&amp;U815,※編集不可※選択項目!$M$3:$R$51,5,FALSE),"該当なし"))</f>
        <v/>
      </c>
      <c r="J815" s="97"/>
      <c r="K815" s="15"/>
      <c r="L815" s="248"/>
      <c r="M815" s="15"/>
      <c r="N815" s="97"/>
      <c r="O815" s="97"/>
      <c r="P815" s="97"/>
      <c r="Q815" s="97"/>
      <c r="R815" s="97"/>
      <c r="S815" s="18" t="str">
        <f t="shared" si="305"/>
        <v/>
      </c>
      <c r="T815" s="15"/>
      <c r="U815" s="15"/>
      <c r="V815" s="15"/>
      <c r="W815" s="15"/>
      <c r="X815" s="15"/>
      <c r="Y815" s="15"/>
      <c r="Z815" s="16"/>
      <c r="AA815" s="16"/>
      <c r="AB815" s="101" t="str">
        <f>IF($C815&lt;&gt;"",※編集不可※選択項目!$J$2,"")</f>
        <v/>
      </c>
      <c r="AC815" s="23"/>
      <c r="AD815" s="97"/>
      <c r="AE815" s="99"/>
      <c r="AF815" s="201" t="str">
        <f t="shared" si="303"/>
        <v>-</v>
      </c>
      <c r="AG815" s="219"/>
      <c r="AH815" s="220"/>
      <c r="AI815" s="121" t="str">
        <f t="shared" si="299"/>
        <v/>
      </c>
      <c r="AJ815" s="221"/>
      <c r="AK815" s="222"/>
      <c r="AL815" s="223"/>
      <c r="AM815" s="224">
        <f>IFERROR(INDEX(※編集不可※選択項目!$R$3:$R$51,MATCH(BQ815,※編集不可※選択項目!$T$3:$T$51,0)),0)</f>
        <v>0</v>
      </c>
      <c r="AN815" s="224" t="str">
        <f t="shared" si="306"/>
        <v/>
      </c>
      <c r="AO815" s="224" t="str">
        <f>IF(BR815=※編集不可※選択項目!$L$3,VLOOKUP('新規登録用（本体）'!U815,※編集不可※選択項目!$P$2:$R$13,3,TRUE),AP815)</f>
        <v/>
      </c>
      <c r="AP815" s="224" t="str">
        <f>IF(BR815=※編集不可※選択項目!$L$15,VLOOKUP('新規登録用（本体）'!U815,※編集不可※選択項目!$P$14:$R$25,3,TRUE),AQ815)</f>
        <v/>
      </c>
      <c r="AQ815" s="224" t="str">
        <f>IF(BR815=※編集不可※選択項目!$L$27,VLOOKUP('新規登録用（本体）'!U815,※編集不可※選択項目!$P$26:$R$41,3,TRUE),AR815)</f>
        <v/>
      </c>
      <c r="AR815" s="224" t="str">
        <f>IF(BR815=※編集不可※選択項目!$L$43,VLOOKUP('新規登録用（本体）'!U815,※編集不可※選択項目!$P$42:$R$46,3,TRUE),AS815)</f>
        <v/>
      </c>
      <c r="AS815" s="224" t="str">
        <f>IF(BR815=※編集不可※選択項目!$L$48,VLOOKUP('新規登録用（本体）'!U815,※編集不可※選択項目!$P$47:$R$51,3,TRUE),"")</f>
        <v/>
      </c>
      <c r="AT815" s="225">
        <f>IFERROR(VLOOKUP(Y815&amp;G815&amp;H815,※編集不可※選択項目!X:Y,2,FALSE),0)</f>
        <v>0</v>
      </c>
      <c r="AU815" s="224">
        <f t="shared" si="300"/>
        <v>0</v>
      </c>
      <c r="AV815" s="224">
        <f>IFERROR(INDEX(※編集不可※選択項目!$S$3:$S$51,MATCH(BQ815,※編集不可※選択項目!$T$3:$T$51,0)),0)</f>
        <v>0</v>
      </c>
      <c r="AW815" s="224" t="str">
        <f t="shared" si="307"/>
        <v/>
      </c>
      <c r="AX815" s="224" t="str">
        <f>IF(BR815=※編集不可※選択項目!$L$3,VLOOKUP('新規登録用（本体）'!U815,※編集不可※選択項目!$P$2:$S$13,4,TRUE),AY815)</f>
        <v/>
      </c>
      <c r="AY815" s="224" t="str">
        <f>IF(BR815=※編集不可※選択項目!$L$15,VLOOKUP('新規登録用（本体）'!U815,※編集不可※選択項目!$P$14:$S$25,4,TRUE),AZ815)</f>
        <v/>
      </c>
      <c r="AZ815" s="224" t="str">
        <f>IF(BR815=※編集不可※選択項目!$L$27,VLOOKUP('新規登録用（本体）'!U815,※編集不可※選択項目!$P$26:$S$41,4,TRUE),BA815)</f>
        <v/>
      </c>
      <c r="BA815" s="224" t="str">
        <f>IF(BR815=※編集不可※選択項目!$L$43,VLOOKUP('新規登録用（本体）'!U815,※編集不可※選択項目!$P$42:$S$46,4,TRUE),BB815)</f>
        <v/>
      </c>
      <c r="BB815" s="224" t="str">
        <f>IF(BR815=※編集不可※選択項目!$L$48,VLOOKUP('新規登録用（本体）'!U815,※編集不可※選択項目!$P$47:$S$51,4,TRUE),"")</f>
        <v/>
      </c>
      <c r="BC815" s="225">
        <f>IFERROR(VLOOKUP(Y815&amp;G815&amp;H815,※編集不可※選択項目!X:Y,2,FALSE),0)</f>
        <v>0</v>
      </c>
      <c r="BD815" s="225">
        <f t="shared" si="301"/>
        <v>0</v>
      </c>
      <c r="BE815" s="225"/>
      <c r="BF815" s="225"/>
      <c r="BG815" s="225"/>
      <c r="BH815" s="225" t="str">
        <f t="shared" si="308"/>
        <v/>
      </c>
      <c r="BI815" s="226">
        <f t="shared" si="309"/>
        <v>0</v>
      </c>
      <c r="BJ815" s="226">
        <f t="shared" si="310"/>
        <v>0</v>
      </c>
      <c r="BK815" s="262">
        <f t="shared" si="304"/>
        <v>0</v>
      </c>
      <c r="BL815" s="226">
        <f t="shared" si="293"/>
        <v>0</v>
      </c>
      <c r="BM815" s="226" t="str">
        <f t="shared" si="311"/>
        <v/>
      </c>
      <c r="BN815" s="227">
        <f t="shared" si="312"/>
        <v>0</v>
      </c>
      <c r="BO815" s="227">
        <f t="shared" si="294"/>
        <v>0</v>
      </c>
      <c r="BP815" s="208" t="str">
        <f t="shared" si="295"/>
        <v>＜従来枠＞0 ＜トップ性能枠＞0</v>
      </c>
      <c r="BQ815" s="208" t="str">
        <f>'新規登録用（本体）'!G815&amp;'新規登録用（本体）'!H815&amp;'新規登録用（本体）'!I815</f>
        <v/>
      </c>
      <c r="BR815" s="126" t="str">
        <f t="shared" si="313"/>
        <v/>
      </c>
      <c r="BS815" s="208" t="str">
        <f t="shared" si="314"/>
        <v/>
      </c>
      <c r="BT815" s="227">
        <f t="shared" si="302"/>
        <v>0</v>
      </c>
    </row>
    <row r="816" spans="1:72" s="208" customFormat="1" ht="25.35" customHeight="1" x14ac:dyDescent="0.2">
      <c r="A816" s="210">
        <f t="shared" si="296"/>
        <v>805</v>
      </c>
      <c r="B816" s="171" t="str">
        <f t="shared" si="292"/>
        <v/>
      </c>
      <c r="C816" s="44"/>
      <c r="D816" s="17" t="str">
        <f t="shared" si="297"/>
        <v/>
      </c>
      <c r="E816" s="17" t="str">
        <f t="shared" si="298"/>
        <v/>
      </c>
      <c r="F816" s="97"/>
      <c r="G816" s="16"/>
      <c r="H816" s="15"/>
      <c r="I816" s="17" t="str">
        <f>IF(OR(G816="",H816="",U816=""),"",IFERROR(VLOOKUP(G816&amp;H816&amp;U816,※編集不可※選択項目!$M$3:$R$51,5,FALSE),"該当なし"))</f>
        <v/>
      </c>
      <c r="J816" s="97"/>
      <c r="K816" s="15"/>
      <c r="L816" s="248"/>
      <c r="M816" s="15"/>
      <c r="N816" s="97"/>
      <c r="O816" s="97"/>
      <c r="P816" s="97"/>
      <c r="Q816" s="97"/>
      <c r="R816" s="97"/>
      <c r="S816" s="18" t="str">
        <f t="shared" si="305"/>
        <v/>
      </c>
      <c r="T816" s="15"/>
      <c r="U816" s="15"/>
      <c r="V816" s="15"/>
      <c r="W816" s="15"/>
      <c r="X816" s="15"/>
      <c r="Y816" s="15"/>
      <c r="Z816" s="16"/>
      <c r="AA816" s="16"/>
      <c r="AB816" s="101" t="str">
        <f>IF($C816&lt;&gt;"",※編集不可※選択項目!$J$2,"")</f>
        <v/>
      </c>
      <c r="AC816" s="23"/>
      <c r="AD816" s="97"/>
      <c r="AE816" s="99"/>
      <c r="AF816" s="201" t="str">
        <f t="shared" si="303"/>
        <v>-</v>
      </c>
      <c r="AG816" s="219"/>
      <c r="AH816" s="220"/>
      <c r="AI816" s="121" t="str">
        <f t="shared" si="299"/>
        <v/>
      </c>
      <c r="AJ816" s="221"/>
      <c r="AK816" s="222"/>
      <c r="AL816" s="223"/>
      <c r="AM816" s="224">
        <f>IFERROR(INDEX(※編集不可※選択項目!$R$3:$R$51,MATCH(BQ816,※編集不可※選択項目!$T$3:$T$51,0)),0)</f>
        <v>0</v>
      </c>
      <c r="AN816" s="224" t="str">
        <f t="shared" si="306"/>
        <v/>
      </c>
      <c r="AO816" s="224" t="str">
        <f>IF(BR816=※編集不可※選択項目!$L$3,VLOOKUP('新規登録用（本体）'!U816,※編集不可※選択項目!$P$2:$R$13,3,TRUE),AP816)</f>
        <v/>
      </c>
      <c r="AP816" s="224" t="str">
        <f>IF(BR816=※編集不可※選択項目!$L$15,VLOOKUP('新規登録用（本体）'!U816,※編集不可※選択項目!$P$14:$R$25,3,TRUE),AQ816)</f>
        <v/>
      </c>
      <c r="AQ816" s="224" t="str">
        <f>IF(BR816=※編集不可※選択項目!$L$27,VLOOKUP('新規登録用（本体）'!U816,※編集不可※選択項目!$P$26:$R$41,3,TRUE),AR816)</f>
        <v/>
      </c>
      <c r="AR816" s="224" t="str">
        <f>IF(BR816=※編集不可※選択項目!$L$43,VLOOKUP('新規登録用（本体）'!U816,※編集不可※選択項目!$P$42:$R$46,3,TRUE),AS816)</f>
        <v/>
      </c>
      <c r="AS816" s="224" t="str">
        <f>IF(BR816=※編集不可※選択項目!$L$48,VLOOKUP('新規登録用（本体）'!U816,※編集不可※選択項目!$P$47:$R$51,3,TRUE),"")</f>
        <v/>
      </c>
      <c r="AT816" s="225">
        <f>IFERROR(VLOOKUP(Y816&amp;G816&amp;H816,※編集不可※選択項目!X:Y,2,FALSE),0)</f>
        <v>0</v>
      </c>
      <c r="AU816" s="224">
        <f t="shared" si="300"/>
        <v>0</v>
      </c>
      <c r="AV816" s="224">
        <f>IFERROR(INDEX(※編集不可※選択項目!$S$3:$S$51,MATCH(BQ816,※編集不可※選択項目!$T$3:$T$51,0)),0)</f>
        <v>0</v>
      </c>
      <c r="AW816" s="224" t="str">
        <f t="shared" si="307"/>
        <v/>
      </c>
      <c r="AX816" s="224" t="str">
        <f>IF(BR816=※編集不可※選択項目!$L$3,VLOOKUP('新規登録用（本体）'!U816,※編集不可※選択項目!$P$2:$S$13,4,TRUE),AY816)</f>
        <v/>
      </c>
      <c r="AY816" s="224" t="str">
        <f>IF(BR816=※編集不可※選択項目!$L$15,VLOOKUP('新規登録用（本体）'!U816,※編集不可※選択項目!$P$14:$S$25,4,TRUE),AZ816)</f>
        <v/>
      </c>
      <c r="AZ816" s="224" t="str">
        <f>IF(BR816=※編集不可※選択項目!$L$27,VLOOKUP('新規登録用（本体）'!U816,※編集不可※選択項目!$P$26:$S$41,4,TRUE),BA816)</f>
        <v/>
      </c>
      <c r="BA816" s="224" t="str">
        <f>IF(BR816=※編集不可※選択項目!$L$43,VLOOKUP('新規登録用（本体）'!U816,※編集不可※選択項目!$P$42:$S$46,4,TRUE),BB816)</f>
        <v/>
      </c>
      <c r="BB816" s="224" t="str">
        <f>IF(BR816=※編集不可※選択項目!$L$48,VLOOKUP('新規登録用（本体）'!U816,※編集不可※選択項目!$P$47:$S$51,4,TRUE),"")</f>
        <v/>
      </c>
      <c r="BC816" s="225">
        <f>IFERROR(VLOOKUP(Y816&amp;G816&amp;H816,※編集不可※選択項目!X:Y,2,FALSE),0)</f>
        <v>0</v>
      </c>
      <c r="BD816" s="225">
        <f t="shared" si="301"/>
        <v>0</v>
      </c>
      <c r="BE816" s="225"/>
      <c r="BF816" s="225"/>
      <c r="BG816" s="225"/>
      <c r="BH816" s="225" t="str">
        <f t="shared" si="308"/>
        <v/>
      </c>
      <c r="BI816" s="226">
        <f t="shared" si="309"/>
        <v>0</v>
      </c>
      <c r="BJ816" s="226">
        <f t="shared" si="310"/>
        <v>0</v>
      </c>
      <c r="BK816" s="262">
        <f t="shared" si="304"/>
        <v>0</v>
      </c>
      <c r="BL816" s="226">
        <f t="shared" si="293"/>
        <v>0</v>
      </c>
      <c r="BM816" s="226" t="str">
        <f t="shared" si="311"/>
        <v/>
      </c>
      <c r="BN816" s="227">
        <f t="shared" si="312"/>
        <v>0</v>
      </c>
      <c r="BO816" s="227">
        <f t="shared" si="294"/>
        <v>0</v>
      </c>
      <c r="BP816" s="208" t="str">
        <f t="shared" si="295"/>
        <v>＜従来枠＞0 ＜トップ性能枠＞0</v>
      </c>
      <c r="BQ816" s="208" t="str">
        <f>'新規登録用（本体）'!G816&amp;'新規登録用（本体）'!H816&amp;'新規登録用（本体）'!I816</f>
        <v/>
      </c>
      <c r="BR816" s="126" t="str">
        <f t="shared" si="313"/>
        <v/>
      </c>
      <c r="BS816" s="208" t="str">
        <f t="shared" si="314"/>
        <v/>
      </c>
      <c r="BT816" s="227">
        <f t="shared" si="302"/>
        <v>0</v>
      </c>
    </row>
    <row r="817" spans="1:72" s="208" customFormat="1" ht="25.35" customHeight="1" x14ac:dyDescent="0.2">
      <c r="A817" s="210">
        <f t="shared" si="296"/>
        <v>806</v>
      </c>
      <c r="B817" s="171" t="str">
        <f t="shared" si="292"/>
        <v/>
      </c>
      <c r="C817" s="44"/>
      <c r="D817" s="17" t="str">
        <f t="shared" si="297"/>
        <v/>
      </c>
      <c r="E817" s="17" t="str">
        <f t="shared" si="298"/>
        <v/>
      </c>
      <c r="F817" s="97"/>
      <c r="G817" s="16"/>
      <c r="H817" s="15"/>
      <c r="I817" s="17" t="str">
        <f>IF(OR(G817="",H817="",U817=""),"",IFERROR(VLOOKUP(G817&amp;H817&amp;U817,※編集不可※選択項目!$M$3:$R$51,5,FALSE),"該当なし"))</f>
        <v/>
      </c>
      <c r="J817" s="97"/>
      <c r="K817" s="15"/>
      <c r="L817" s="248"/>
      <c r="M817" s="15"/>
      <c r="N817" s="97"/>
      <c r="O817" s="97"/>
      <c r="P817" s="97"/>
      <c r="Q817" s="97"/>
      <c r="R817" s="97"/>
      <c r="S817" s="18" t="str">
        <f t="shared" si="305"/>
        <v/>
      </c>
      <c r="T817" s="15"/>
      <c r="U817" s="15"/>
      <c r="V817" s="15"/>
      <c r="W817" s="15"/>
      <c r="X817" s="15"/>
      <c r="Y817" s="15"/>
      <c r="Z817" s="16"/>
      <c r="AA817" s="16"/>
      <c r="AB817" s="101" t="str">
        <f>IF($C817&lt;&gt;"",※編集不可※選択項目!$J$2,"")</f>
        <v/>
      </c>
      <c r="AC817" s="23"/>
      <c r="AD817" s="97"/>
      <c r="AE817" s="99"/>
      <c r="AF817" s="201" t="str">
        <f t="shared" si="303"/>
        <v>-</v>
      </c>
      <c r="AG817" s="219"/>
      <c r="AH817" s="220"/>
      <c r="AI817" s="121" t="str">
        <f t="shared" si="299"/>
        <v/>
      </c>
      <c r="AJ817" s="221"/>
      <c r="AK817" s="222"/>
      <c r="AL817" s="223"/>
      <c r="AM817" s="224">
        <f>IFERROR(INDEX(※編集不可※選択項目!$R$3:$R$51,MATCH(BQ817,※編集不可※選択項目!$T$3:$T$51,0)),0)</f>
        <v>0</v>
      </c>
      <c r="AN817" s="224" t="str">
        <f t="shared" si="306"/>
        <v/>
      </c>
      <c r="AO817" s="224" t="str">
        <f>IF(BR817=※編集不可※選択項目!$L$3,VLOOKUP('新規登録用（本体）'!U817,※編集不可※選択項目!$P$2:$R$13,3,TRUE),AP817)</f>
        <v/>
      </c>
      <c r="AP817" s="224" t="str">
        <f>IF(BR817=※編集不可※選択項目!$L$15,VLOOKUP('新規登録用（本体）'!U817,※編集不可※選択項目!$P$14:$R$25,3,TRUE),AQ817)</f>
        <v/>
      </c>
      <c r="AQ817" s="224" t="str">
        <f>IF(BR817=※編集不可※選択項目!$L$27,VLOOKUP('新規登録用（本体）'!U817,※編集不可※選択項目!$P$26:$R$41,3,TRUE),AR817)</f>
        <v/>
      </c>
      <c r="AR817" s="224" t="str">
        <f>IF(BR817=※編集不可※選択項目!$L$43,VLOOKUP('新規登録用（本体）'!U817,※編集不可※選択項目!$P$42:$R$46,3,TRUE),AS817)</f>
        <v/>
      </c>
      <c r="AS817" s="224" t="str">
        <f>IF(BR817=※編集不可※選択項目!$L$48,VLOOKUP('新規登録用（本体）'!U817,※編集不可※選択項目!$P$47:$R$51,3,TRUE),"")</f>
        <v/>
      </c>
      <c r="AT817" s="225">
        <f>IFERROR(VLOOKUP(Y817&amp;G817&amp;H817,※編集不可※選択項目!X:Y,2,FALSE),0)</f>
        <v>0</v>
      </c>
      <c r="AU817" s="224">
        <f t="shared" si="300"/>
        <v>0</v>
      </c>
      <c r="AV817" s="224">
        <f>IFERROR(INDEX(※編集不可※選択項目!$S$3:$S$51,MATCH(BQ817,※編集不可※選択項目!$T$3:$T$51,0)),0)</f>
        <v>0</v>
      </c>
      <c r="AW817" s="224" t="str">
        <f t="shared" si="307"/>
        <v/>
      </c>
      <c r="AX817" s="224" t="str">
        <f>IF(BR817=※編集不可※選択項目!$L$3,VLOOKUP('新規登録用（本体）'!U817,※編集不可※選択項目!$P$2:$S$13,4,TRUE),AY817)</f>
        <v/>
      </c>
      <c r="AY817" s="224" t="str">
        <f>IF(BR817=※編集不可※選択項目!$L$15,VLOOKUP('新規登録用（本体）'!U817,※編集不可※選択項目!$P$14:$S$25,4,TRUE),AZ817)</f>
        <v/>
      </c>
      <c r="AZ817" s="224" t="str">
        <f>IF(BR817=※編集不可※選択項目!$L$27,VLOOKUP('新規登録用（本体）'!U817,※編集不可※選択項目!$P$26:$S$41,4,TRUE),BA817)</f>
        <v/>
      </c>
      <c r="BA817" s="224" t="str">
        <f>IF(BR817=※編集不可※選択項目!$L$43,VLOOKUP('新規登録用（本体）'!U817,※編集不可※選択項目!$P$42:$S$46,4,TRUE),BB817)</f>
        <v/>
      </c>
      <c r="BB817" s="224" t="str">
        <f>IF(BR817=※編集不可※選択項目!$L$48,VLOOKUP('新規登録用（本体）'!U817,※編集不可※選択項目!$P$47:$S$51,4,TRUE),"")</f>
        <v/>
      </c>
      <c r="BC817" s="225">
        <f>IFERROR(VLOOKUP(Y817&amp;G817&amp;H817,※編集不可※選択項目!X:Y,2,FALSE),0)</f>
        <v>0</v>
      </c>
      <c r="BD817" s="225">
        <f t="shared" si="301"/>
        <v>0</v>
      </c>
      <c r="BE817" s="225"/>
      <c r="BF817" s="225"/>
      <c r="BG817" s="225"/>
      <c r="BH817" s="225" t="str">
        <f t="shared" si="308"/>
        <v/>
      </c>
      <c r="BI817" s="226">
        <f t="shared" si="309"/>
        <v>0</v>
      </c>
      <c r="BJ817" s="226">
        <f t="shared" si="310"/>
        <v>0</v>
      </c>
      <c r="BK817" s="262">
        <f t="shared" si="304"/>
        <v>0</v>
      </c>
      <c r="BL817" s="226">
        <f t="shared" si="293"/>
        <v>0</v>
      </c>
      <c r="BM817" s="226" t="str">
        <f t="shared" si="311"/>
        <v/>
      </c>
      <c r="BN817" s="227">
        <f t="shared" si="312"/>
        <v>0</v>
      </c>
      <c r="BO817" s="227">
        <f t="shared" si="294"/>
        <v>0</v>
      </c>
      <c r="BP817" s="208" t="str">
        <f t="shared" si="295"/>
        <v>＜従来枠＞0 ＜トップ性能枠＞0</v>
      </c>
      <c r="BQ817" s="208" t="str">
        <f>'新規登録用（本体）'!G817&amp;'新規登録用（本体）'!H817&amp;'新規登録用（本体）'!I817</f>
        <v/>
      </c>
      <c r="BR817" s="126" t="str">
        <f t="shared" si="313"/>
        <v/>
      </c>
      <c r="BS817" s="208" t="str">
        <f t="shared" si="314"/>
        <v/>
      </c>
      <c r="BT817" s="227">
        <f t="shared" si="302"/>
        <v>0</v>
      </c>
    </row>
    <row r="818" spans="1:72" s="208" customFormat="1" ht="25.35" customHeight="1" x14ac:dyDescent="0.2">
      <c r="A818" s="210">
        <f t="shared" si="296"/>
        <v>807</v>
      </c>
      <c r="B818" s="171" t="str">
        <f t="shared" si="292"/>
        <v/>
      </c>
      <c r="C818" s="44"/>
      <c r="D818" s="17" t="str">
        <f t="shared" si="297"/>
        <v/>
      </c>
      <c r="E818" s="17" t="str">
        <f t="shared" si="298"/>
        <v/>
      </c>
      <c r="F818" s="97"/>
      <c r="G818" s="16"/>
      <c r="H818" s="15"/>
      <c r="I818" s="17" t="str">
        <f>IF(OR(G818="",H818="",U818=""),"",IFERROR(VLOOKUP(G818&amp;H818&amp;U818,※編集不可※選択項目!$M$3:$R$51,5,FALSE),"該当なし"))</f>
        <v/>
      </c>
      <c r="J818" s="97"/>
      <c r="K818" s="15"/>
      <c r="L818" s="248"/>
      <c r="M818" s="15"/>
      <c r="N818" s="97"/>
      <c r="O818" s="97"/>
      <c r="P818" s="97"/>
      <c r="Q818" s="97"/>
      <c r="R818" s="97"/>
      <c r="S818" s="18" t="str">
        <f t="shared" si="305"/>
        <v/>
      </c>
      <c r="T818" s="15"/>
      <c r="U818" s="15"/>
      <c r="V818" s="15"/>
      <c r="W818" s="15"/>
      <c r="X818" s="15"/>
      <c r="Y818" s="15"/>
      <c r="Z818" s="16"/>
      <c r="AA818" s="16"/>
      <c r="AB818" s="101" t="str">
        <f>IF($C818&lt;&gt;"",※編集不可※選択項目!$J$2,"")</f>
        <v/>
      </c>
      <c r="AC818" s="23"/>
      <c r="AD818" s="97"/>
      <c r="AE818" s="99"/>
      <c r="AF818" s="201" t="str">
        <f t="shared" si="303"/>
        <v>-</v>
      </c>
      <c r="AG818" s="219"/>
      <c r="AH818" s="220"/>
      <c r="AI818" s="121" t="str">
        <f t="shared" si="299"/>
        <v/>
      </c>
      <c r="AJ818" s="221"/>
      <c r="AK818" s="222"/>
      <c r="AL818" s="223"/>
      <c r="AM818" s="224">
        <f>IFERROR(INDEX(※編集不可※選択項目!$R$3:$R$51,MATCH(BQ818,※編集不可※選択項目!$T$3:$T$51,0)),0)</f>
        <v>0</v>
      </c>
      <c r="AN818" s="224" t="str">
        <f t="shared" si="306"/>
        <v/>
      </c>
      <c r="AO818" s="224" t="str">
        <f>IF(BR818=※編集不可※選択項目!$L$3,VLOOKUP('新規登録用（本体）'!U818,※編集不可※選択項目!$P$2:$R$13,3,TRUE),AP818)</f>
        <v/>
      </c>
      <c r="AP818" s="224" t="str">
        <f>IF(BR818=※編集不可※選択項目!$L$15,VLOOKUP('新規登録用（本体）'!U818,※編集不可※選択項目!$P$14:$R$25,3,TRUE),AQ818)</f>
        <v/>
      </c>
      <c r="AQ818" s="224" t="str">
        <f>IF(BR818=※編集不可※選択項目!$L$27,VLOOKUP('新規登録用（本体）'!U818,※編集不可※選択項目!$P$26:$R$41,3,TRUE),AR818)</f>
        <v/>
      </c>
      <c r="AR818" s="224" t="str">
        <f>IF(BR818=※編集不可※選択項目!$L$43,VLOOKUP('新規登録用（本体）'!U818,※編集不可※選択項目!$P$42:$R$46,3,TRUE),AS818)</f>
        <v/>
      </c>
      <c r="AS818" s="224" t="str">
        <f>IF(BR818=※編集不可※選択項目!$L$48,VLOOKUP('新規登録用（本体）'!U818,※編集不可※選択項目!$P$47:$R$51,3,TRUE),"")</f>
        <v/>
      </c>
      <c r="AT818" s="225">
        <f>IFERROR(VLOOKUP(Y818&amp;G818&amp;H818,※編集不可※選択項目!X:Y,2,FALSE),0)</f>
        <v>0</v>
      </c>
      <c r="AU818" s="224">
        <f t="shared" si="300"/>
        <v>0</v>
      </c>
      <c r="AV818" s="224">
        <f>IFERROR(INDEX(※編集不可※選択項目!$S$3:$S$51,MATCH(BQ818,※編集不可※選択項目!$T$3:$T$51,0)),0)</f>
        <v>0</v>
      </c>
      <c r="AW818" s="224" t="str">
        <f t="shared" si="307"/>
        <v/>
      </c>
      <c r="AX818" s="224" t="str">
        <f>IF(BR818=※編集不可※選択項目!$L$3,VLOOKUP('新規登録用（本体）'!U818,※編集不可※選択項目!$P$2:$S$13,4,TRUE),AY818)</f>
        <v/>
      </c>
      <c r="AY818" s="224" t="str">
        <f>IF(BR818=※編集不可※選択項目!$L$15,VLOOKUP('新規登録用（本体）'!U818,※編集不可※選択項目!$P$14:$S$25,4,TRUE),AZ818)</f>
        <v/>
      </c>
      <c r="AZ818" s="224" t="str">
        <f>IF(BR818=※編集不可※選択項目!$L$27,VLOOKUP('新規登録用（本体）'!U818,※編集不可※選択項目!$P$26:$S$41,4,TRUE),BA818)</f>
        <v/>
      </c>
      <c r="BA818" s="224" t="str">
        <f>IF(BR818=※編集不可※選択項目!$L$43,VLOOKUP('新規登録用（本体）'!U818,※編集不可※選択項目!$P$42:$S$46,4,TRUE),BB818)</f>
        <v/>
      </c>
      <c r="BB818" s="224" t="str">
        <f>IF(BR818=※編集不可※選択項目!$L$48,VLOOKUP('新規登録用（本体）'!U818,※編集不可※選択項目!$P$47:$S$51,4,TRUE),"")</f>
        <v/>
      </c>
      <c r="BC818" s="225">
        <f>IFERROR(VLOOKUP(Y818&amp;G818&amp;H818,※編集不可※選択項目!X:Y,2,FALSE),0)</f>
        <v>0</v>
      </c>
      <c r="BD818" s="225">
        <f t="shared" si="301"/>
        <v>0</v>
      </c>
      <c r="BE818" s="225"/>
      <c r="BF818" s="225"/>
      <c r="BG818" s="225"/>
      <c r="BH818" s="225" t="str">
        <f t="shared" si="308"/>
        <v/>
      </c>
      <c r="BI818" s="226">
        <f t="shared" si="309"/>
        <v>0</v>
      </c>
      <c r="BJ818" s="226">
        <f t="shared" si="310"/>
        <v>0</v>
      </c>
      <c r="BK818" s="262">
        <f t="shared" si="304"/>
        <v>0</v>
      </c>
      <c r="BL818" s="226">
        <f t="shared" si="293"/>
        <v>0</v>
      </c>
      <c r="BM818" s="226" t="str">
        <f t="shared" si="311"/>
        <v/>
      </c>
      <c r="BN818" s="227">
        <f t="shared" si="312"/>
        <v>0</v>
      </c>
      <c r="BO818" s="227">
        <f t="shared" si="294"/>
        <v>0</v>
      </c>
      <c r="BP818" s="208" t="str">
        <f t="shared" si="295"/>
        <v>＜従来枠＞0 ＜トップ性能枠＞0</v>
      </c>
      <c r="BQ818" s="208" t="str">
        <f>'新規登録用（本体）'!G818&amp;'新規登録用（本体）'!H818&amp;'新規登録用（本体）'!I818</f>
        <v/>
      </c>
      <c r="BR818" s="126" t="str">
        <f t="shared" si="313"/>
        <v/>
      </c>
      <c r="BS818" s="208" t="str">
        <f t="shared" si="314"/>
        <v/>
      </c>
      <c r="BT818" s="227">
        <f t="shared" si="302"/>
        <v>0</v>
      </c>
    </row>
    <row r="819" spans="1:72" s="208" customFormat="1" ht="25.35" customHeight="1" x14ac:dyDescent="0.2">
      <c r="A819" s="210">
        <f t="shared" si="296"/>
        <v>808</v>
      </c>
      <c r="B819" s="171" t="str">
        <f t="shared" si="292"/>
        <v/>
      </c>
      <c r="C819" s="44"/>
      <c r="D819" s="17" t="str">
        <f t="shared" si="297"/>
        <v/>
      </c>
      <c r="E819" s="17" t="str">
        <f t="shared" si="298"/>
        <v/>
      </c>
      <c r="F819" s="97"/>
      <c r="G819" s="16"/>
      <c r="H819" s="15"/>
      <c r="I819" s="17" t="str">
        <f>IF(OR(G819="",H819="",U819=""),"",IFERROR(VLOOKUP(G819&amp;H819&amp;U819,※編集不可※選択項目!$M$3:$R$51,5,FALSE),"該当なし"))</f>
        <v/>
      </c>
      <c r="J819" s="97"/>
      <c r="K819" s="15"/>
      <c r="L819" s="248"/>
      <c r="M819" s="15"/>
      <c r="N819" s="97"/>
      <c r="O819" s="97"/>
      <c r="P819" s="97"/>
      <c r="Q819" s="97"/>
      <c r="R819" s="97"/>
      <c r="S819" s="18" t="str">
        <f t="shared" si="305"/>
        <v/>
      </c>
      <c r="T819" s="15"/>
      <c r="U819" s="15"/>
      <c r="V819" s="15"/>
      <c r="W819" s="15"/>
      <c r="X819" s="15"/>
      <c r="Y819" s="15"/>
      <c r="Z819" s="16"/>
      <c r="AA819" s="16"/>
      <c r="AB819" s="101" t="str">
        <f>IF($C819&lt;&gt;"",※編集不可※選択項目!$J$2,"")</f>
        <v/>
      </c>
      <c r="AC819" s="23"/>
      <c r="AD819" s="97"/>
      <c r="AE819" s="99"/>
      <c r="AF819" s="201" t="str">
        <f t="shared" si="303"/>
        <v>-</v>
      </c>
      <c r="AG819" s="219"/>
      <c r="AH819" s="220"/>
      <c r="AI819" s="121" t="str">
        <f t="shared" si="299"/>
        <v/>
      </c>
      <c r="AJ819" s="221"/>
      <c r="AK819" s="222"/>
      <c r="AL819" s="223"/>
      <c r="AM819" s="224">
        <f>IFERROR(INDEX(※編集不可※選択項目!$R$3:$R$51,MATCH(BQ819,※編集不可※選択項目!$T$3:$T$51,0)),0)</f>
        <v>0</v>
      </c>
      <c r="AN819" s="224" t="str">
        <f t="shared" si="306"/>
        <v/>
      </c>
      <c r="AO819" s="224" t="str">
        <f>IF(BR819=※編集不可※選択項目!$L$3,VLOOKUP('新規登録用（本体）'!U819,※編集不可※選択項目!$P$2:$R$13,3,TRUE),AP819)</f>
        <v/>
      </c>
      <c r="AP819" s="224" t="str">
        <f>IF(BR819=※編集不可※選択項目!$L$15,VLOOKUP('新規登録用（本体）'!U819,※編集不可※選択項目!$P$14:$R$25,3,TRUE),AQ819)</f>
        <v/>
      </c>
      <c r="AQ819" s="224" t="str">
        <f>IF(BR819=※編集不可※選択項目!$L$27,VLOOKUP('新規登録用（本体）'!U819,※編集不可※選択項目!$P$26:$R$41,3,TRUE),AR819)</f>
        <v/>
      </c>
      <c r="AR819" s="224" t="str">
        <f>IF(BR819=※編集不可※選択項目!$L$43,VLOOKUP('新規登録用（本体）'!U819,※編集不可※選択項目!$P$42:$R$46,3,TRUE),AS819)</f>
        <v/>
      </c>
      <c r="AS819" s="224" t="str">
        <f>IF(BR819=※編集不可※選択項目!$L$48,VLOOKUP('新規登録用（本体）'!U819,※編集不可※選択項目!$P$47:$R$51,3,TRUE),"")</f>
        <v/>
      </c>
      <c r="AT819" s="225">
        <f>IFERROR(VLOOKUP(Y819&amp;G819&amp;H819,※編集不可※選択項目!X:Y,2,FALSE),0)</f>
        <v>0</v>
      </c>
      <c r="AU819" s="224">
        <f t="shared" si="300"/>
        <v>0</v>
      </c>
      <c r="AV819" s="224">
        <f>IFERROR(INDEX(※編集不可※選択項目!$S$3:$S$51,MATCH(BQ819,※編集不可※選択項目!$T$3:$T$51,0)),0)</f>
        <v>0</v>
      </c>
      <c r="AW819" s="224" t="str">
        <f t="shared" si="307"/>
        <v/>
      </c>
      <c r="AX819" s="224" t="str">
        <f>IF(BR819=※編集不可※選択項目!$L$3,VLOOKUP('新規登録用（本体）'!U819,※編集不可※選択項目!$P$2:$S$13,4,TRUE),AY819)</f>
        <v/>
      </c>
      <c r="AY819" s="224" t="str">
        <f>IF(BR819=※編集不可※選択項目!$L$15,VLOOKUP('新規登録用（本体）'!U819,※編集不可※選択項目!$P$14:$S$25,4,TRUE),AZ819)</f>
        <v/>
      </c>
      <c r="AZ819" s="224" t="str">
        <f>IF(BR819=※編集不可※選択項目!$L$27,VLOOKUP('新規登録用（本体）'!U819,※編集不可※選択項目!$P$26:$S$41,4,TRUE),BA819)</f>
        <v/>
      </c>
      <c r="BA819" s="224" t="str">
        <f>IF(BR819=※編集不可※選択項目!$L$43,VLOOKUP('新規登録用（本体）'!U819,※編集不可※選択項目!$P$42:$S$46,4,TRUE),BB819)</f>
        <v/>
      </c>
      <c r="BB819" s="224" t="str">
        <f>IF(BR819=※編集不可※選択項目!$L$48,VLOOKUP('新規登録用（本体）'!U819,※編集不可※選択項目!$P$47:$S$51,4,TRUE),"")</f>
        <v/>
      </c>
      <c r="BC819" s="225">
        <f>IFERROR(VLOOKUP(Y819&amp;G819&amp;H819,※編集不可※選択項目!X:Y,2,FALSE),0)</f>
        <v>0</v>
      </c>
      <c r="BD819" s="225">
        <f t="shared" si="301"/>
        <v>0</v>
      </c>
      <c r="BE819" s="225"/>
      <c r="BF819" s="225"/>
      <c r="BG819" s="225"/>
      <c r="BH819" s="225" t="str">
        <f t="shared" si="308"/>
        <v/>
      </c>
      <c r="BI819" s="226">
        <f t="shared" si="309"/>
        <v>0</v>
      </c>
      <c r="BJ819" s="226">
        <f t="shared" si="310"/>
        <v>0</v>
      </c>
      <c r="BK819" s="262">
        <f t="shared" si="304"/>
        <v>0</v>
      </c>
      <c r="BL819" s="226">
        <f t="shared" si="293"/>
        <v>0</v>
      </c>
      <c r="BM819" s="226" t="str">
        <f t="shared" si="311"/>
        <v/>
      </c>
      <c r="BN819" s="227">
        <f t="shared" si="312"/>
        <v>0</v>
      </c>
      <c r="BO819" s="227">
        <f t="shared" si="294"/>
        <v>0</v>
      </c>
      <c r="BP819" s="208" t="str">
        <f t="shared" si="295"/>
        <v>＜従来枠＞0 ＜トップ性能枠＞0</v>
      </c>
      <c r="BQ819" s="208" t="str">
        <f>'新規登録用（本体）'!G819&amp;'新規登録用（本体）'!H819&amp;'新規登録用（本体）'!I819</f>
        <v/>
      </c>
      <c r="BR819" s="126" t="str">
        <f t="shared" si="313"/>
        <v/>
      </c>
      <c r="BS819" s="208" t="str">
        <f t="shared" si="314"/>
        <v/>
      </c>
      <c r="BT819" s="227">
        <f t="shared" si="302"/>
        <v>0</v>
      </c>
    </row>
    <row r="820" spans="1:72" s="208" customFormat="1" ht="25.35" customHeight="1" x14ac:dyDescent="0.2">
      <c r="A820" s="210">
        <f t="shared" si="296"/>
        <v>809</v>
      </c>
      <c r="B820" s="171" t="str">
        <f t="shared" si="292"/>
        <v/>
      </c>
      <c r="C820" s="44"/>
      <c r="D820" s="17" t="str">
        <f t="shared" si="297"/>
        <v/>
      </c>
      <c r="E820" s="17" t="str">
        <f t="shared" si="298"/>
        <v/>
      </c>
      <c r="F820" s="97"/>
      <c r="G820" s="16"/>
      <c r="H820" s="15"/>
      <c r="I820" s="17" t="str">
        <f>IF(OR(G820="",H820="",U820=""),"",IFERROR(VLOOKUP(G820&amp;H820&amp;U820,※編集不可※選択項目!$M$3:$R$51,5,FALSE),"該当なし"))</f>
        <v/>
      </c>
      <c r="J820" s="97"/>
      <c r="K820" s="15"/>
      <c r="L820" s="248"/>
      <c r="M820" s="15"/>
      <c r="N820" s="97"/>
      <c r="O820" s="97"/>
      <c r="P820" s="97"/>
      <c r="Q820" s="97"/>
      <c r="R820" s="97"/>
      <c r="S820" s="18" t="str">
        <f t="shared" si="305"/>
        <v/>
      </c>
      <c r="T820" s="15"/>
      <c r="U820" s="15"/>
      <c r="V820" s="15"/>
      <c r="W820" s="15"/>
      <c r="X820" s="15"/>
      <c r="Y820" s="15"/>
      <c r="Z820" s="16"/>
      <c r="AA820" s="16"/>
      <c r="AB820" s="101" t="str">
        <f>IF($C820&lt;&gt;"",※編集不可※選択項目!$J$2,"")</f>
        <v/>
      </c>
      <c r="AC820" s="23"/>
      <c r="AD820" s="97"/>
      <c r="AE820" s="99"/>
      <c r="AF820" s="201" t="str">
        <f t="shared" si="303"/>
        <v>-</v>
      </c>
      <c r="AG820" s="219"/>
      <c r="AH820" s="220"/>
      <c r="AI820" s="121" t="str">
        <f t="shared" si="299"/>
        <v/>
      </c>
      <c r="AJ820" s="221"/>
      <c r="AK820" s="222"/>
      <c r="AL820" s="223"/>
      <c r="AM820" s="224">
        <f>IFERROR(INDEX(※編集不可※選択項目!$R$3:$R$51,MATCH(BQ820,※編集不可※選択項目!$T$3:$T$51,0)),0)</f>
        <v>0</v>
      </c>
      <c r="AN820" s="224" t="str">
        <f t="shared" si="306"/>
        <v/>
      </c>
      <c r="AO820" s="224" t="str">
        <f>IF(BR820=※編集不可※選択項目!$L$3,VLOOKUP('新規登録用（本体）'!U820,※編集不可※選択項目!$P$2:$R$13,3,TRUE),AP820)</f>
        <v/>
      </c>
      <c r="AP820" s="224" t="str">
        <f>IF(BR820=※編集不可※選択項目!$L$15,VLOOKUP('新規登録用（本体）'!U820,※編集不可※選択項目!$P$14:$R$25,3,TRUE),AQ820)</f>
        <v/>
      </c>
      <c r="AQ820" s="224" t="str">
        <f>IF(BR820=※編集不可※選択項目!$L$27,VLOOKUP('新規登録用（本体）'!U820,※編集不可※選択項目!$P$26:$R$41,3,TRUE),AR820)</f>
        <v/>
      </c>
      <c r="AR820" s="224" t="str">
        <f>IF(BR820=※編集不可※選択項目!$L$43,VLOOKUP('新規登録用（本体）'!U820,※編集不可※選択項目!$P$42:$R$46,3,TRUE),AS820)</f>
        <v/>
      </c>
      <c r="AS820" s="224" t="str">
        <f>IF(BR820=※編集不可※選択項目!$L$48,VLOOKUP('新規登録用（本体）'!U820,※編集不可※選択項目!$P$47:$R$51,3,TRUE),"")</f>
        <v/>
      </c>
      <c r="AT820" s="225">
        <f>IFERROR(VLOOKUP(Y820&amp;G820&amp;H820,※編集不可※選択項目!X:Y,2,FALSE),0)</f>
        <v>0</v>
      </c>
      <c r="AU820" s="224">
        <f t="shared" si="300"/>
        <v>0</v>
      </c>
      <c r="AV820" s="224">
        <f>IFERROR(INDEX(※編集不可※選択項目!$S$3:$S$51,MATCH(BQ820,※編集不可※選択項目!$T$3:$T$51,0)),0)</f>
        <v>0</v>
      </c>
      <c r="AW820" s="224" t="str">
        <f t="shared" si="307"/>
        <v/>
      </c>
      <c r="AX820" s="224" t="str">
        <f>IF(BR820=※編集不可※選択項目!$L$3,VLOOKUP('新規登録用（本体）'!U820,※編集不可※選択項目!$P$2:$S$13,4,TRUE),AY820)</f>
        <v/>
      </c>
      <c r="AY820" s="224" t="str">
        <f>IF(BR820=※編集不可※選択項目!$L$15,VLOOKUP('新規登録用（本体）'!U820,※編集不可※選択項目!$P$14:$S$25,4,TRUE),AZ820)</f>
        <v/>
      </c>
      <c r="AZ820" s="224" t="str">
        <f>IF(BR820=※編集不可※選択項目!$L$27,VLOOKUP('新規登録用（本体）'!U820,※編集不可※選択項目!$P$26:$S$41,4,TRUE),BA820)</f>
        <v/>
      </c>
      <c r="BA820" s="224" t="str">
        <f>IF(BR820=※編集不可※選択項目!$L$43,VLOOKUP('新規登録用（本体）'!U820,※編集不可※選択項目!$P$42:$S$46,4,TRUE),BB820)</f>
        <v/>
      </c>
      <c r="BB820" s="224" t="str">
        <f>IF(BR820=※編集不可※選択項目!$L$48,VLOOKUP('新規登録用（本体）'!U820,※編集不可※選択項目!$P$47:$S$51,4,TRUE),"")</f>
        <v/>
      </c>
      <c r="BC820" s="225">
        <f>IFERROR(VLOOKUP(Y820&amp;G820&amp;H820,※編集不可※選択項目!X:Y,2,FALSE),0)</f>
        <v>0</v>
      </c>
      <c r="BD820" s="225">
        <f t="shared" si="301"/>
        <v>0</v>
      </c>
      <c r="BE820" s="225"/>
      <c r="BF820" s="225"/>
      <c r="BG820" s="225"/>
      <c r="BH820" s="225" t="str">
        <f t="shared" si="308"/>
        <v/>
      </c>
      <c r="BI820" s="226">
        <f t="shared" si="309"/>
        <v>0</v>
      </c>
      <c r="BJ820" s="226">
        <f t="shared" si="310"/>
        <v>0</v>
      </c>
      <c r="BK820" s="262">
        <f t="shared" si="304"/>
        <v>0</v>
      </c>
      <c r="BL820" s="226">
        <f t="shared" si="293"/>
        <v>0</v>
      </c>
      <c r="BM820" s="226" t="str">
        <f t="shared" si="311"/>
        <v/>
      </c>
      <c r="BN820" s="227">
        <f t="shared" si="312"/>
        <v>0</v>
      </c>
      <c r="BO820" s="227">
        <f t="shared" si="294"/>
        <v>0</v>
      </c>
      <c r="BP820" s="208" t="str">
        <f t="shared" si="295"/>
        <v>＜従来枠＞0 ＜トップ性能枠＞0</v>
      </c>
      <c r="BQ820" s="208" t="str">
        <f>'新規登録用（本体）'!G820&amp;'新規登録用（本体）'!H820&amp;'新規登録用（本体）'!I820</f>
        <v/>
      </c>
      <c r="BR820" s="126" t="str">
        <f t="shared" si="313"/>
        <v/>
      </c>
      <c r="BS820" s="208" t="str">
        <f t="shared" si="314"/>
        <v/>
      </c>
      <c r="BT820" s="227">
        <f t="shared" si="302"/>
        <v>0</v>
      </c>
    </row>
    <row r="821" spans="1:72" s="208" customFormat="1" ht="25.35" customHeight="1" x14ac:dyDescent="0.2">
      <c r="A821" s="210">
        <f t="shared" si="296"/>
        <v>810</v>
      </c>
      <c r="B821" s="171" t="str">
        <f t="shared" si="292"/>
        <v/>
      </c>
      <c r="C821" s="44"/>
      <c r="D821" s="17" t="str">
        <f t="shared" si="297"/>
        <v/>
      </c>
      <c r="E821" s="17" t="str">
        <f t="shared" si="298"/>
        <v/>
      </c>
      <c r="F821" s="97"/>
      <c r="G821" s="16"/>
      <c r="H821" s="15"/>
      <c r="I821" s="17" t="str">
        <f>IF(OR(G821="",H821="",U821=""),"",IFERROR(VLOOKUP(G821&amp;H821&amp;U821,※編集不可※選択項目!$M$3:$R$51,5,FALSE),"該当なし"))</f>
        <v/>
      </c>
      <c r="J821" s="97"/>
      <c r="K821" s="15"/>
      <c r="L821" s="248"/>
      <c r="M821" s="15"/>
      <c r="N821" s="97"/>
      <c r="O821" s="97"/>
      <c r="P821" s="97"/>
      <c r="Q821" s="97"/>
      <c r="R821" s="97"/>
      <c r="S821" s="18" t="str">
        <f t="shared" si="305"/>
        <v/>
      </c>
      <c r="T821" s="15"/>
      <c r="U821" s="15"/>
      <c r="V821" s="15"/>
      <c r="W821" s="15"/>
      <c r="X821" s="15"/>
      <c r="Y821" s="15"/>
      <c r="Z821" s="16"/>
      <c r="AA821" s="16"/>
      <c r="AB821" s="101" t="str">
        <f>IF($C821&lt;&gt;"",※編集不可※選択項目!$J$2,"")</f>
        <v/>
      </c>
      <c r="AC821" s="23"/>
      <c r="AD821" s="97"/>
      <c r="AE821" s="99"/>
      <c r="AF821" s="201" t="str">
        <f t="shared" si="303"/>
        <v>-</v>
      </c>
      <c r="AG821" s="219"/>
      <c r="AH821" s="220"/>
      <c r="AI821" s="121" t="str">
        <f t="shared" si="299"/>
        <v/>
      </c>
      <c r="AJ821" s="221"/>
      <c r="AK821" s="222"/>
      <c r="AL821" s="223"/>
      <c r="AM821" s="224">
        <f>IFERROR(INDEX(※編集不可※選択項目!$R$3:$R$51,MATCH(BQ821,※編集不可※選択項目!$T$3:$T$51,0)),0)</f>
        <v>0</v>
      </c>
      <c r="AN821" s="224" t="str">
        <f t="shared" si="306"/>
        <v/>
      </c>
      <c r="AO821" s="224" t="str">
        <f>IF(BR821=※編集不可※選択項目!$L$3,VLOOKUP('新規登録用（本体）'!U821,※編集不可※選択項目!$P$2:$R$13,3,TRUE),AP821)</f>
        <v/>
      </c>
      <c r="AP821" s="224" t="str">
        <f>IF(BR821=※編集不可※選択項目!$L$15,VLOOKUP('新規登録用（本体）'!U821,※編集不可※選択項目!$P$14:$R$25,3,TRUE),AQ821)</f>
        <v/>
      </c>
      <c r="AQ821" s="224" t="str">
        <f>IF(BR821=※編集不可※選択項目!$L$27,VLOOKUP('新規登録用（本体）'!U821,※編集不可※選択項目!$P$26:$R$41,3,TRUE),AR821)</f>
        <v/>
      </c>
      <c r="AR821" s="224" t="str">
        <f>IF(BR821=※編集不可※選択項目!$L$43,VLOOKUP('新規登録用（本体）'!U821,※編集不可※選択項目!$P$42:$R$46,3,TRUE),AS821)</f>
        <v/>
      </c>
      <c r="AS821" s="224" t="str">
        <f>IF(BR821=※編集不可※選択項目!$L$48,VLOOKUP('新規登録用（本体）'!U821,※編集不可※選択項目!$P$47:$R$51,3,TRUE),"")</f>
        <v/>
      </c>
      <c r="AT821" s="225">
        <f>IFERROR(VLOOKUP(Y821&amp;G821&amp;H821,※編集不可※選択項目!X:Y,2,FALSE),0)</f>
        <v>0</v>
      </c>
      <c r="AU821" s="224">
        <f t="shared" si="300"/>
        <v>0</v>
      </c>
      <c r="AV821" s="224">
        <f>IFERROR(INDEX(※編集不可※選択項目!$S$3:$S$51,MATCH(BQ821,※編集不可※選択項目!$T$3:$T$51,0)),0)</f>
        <v>0</v>
      </c>
      <c r="AW821" s="224" t="str">
        <f t="shared" si="307"/>
        <v/>
      </c>
      <c r="AX821" s="224" t="str">
        <f>IF(BR821=※編集不可※選択項目!$L$3,VLOOKUP('新規登録用（本体）'!U821,※編集不可※選択項目!$P$2:$S$13,4,TRUE),AY821)</f>
        <v/>
      </c>
      <c r="AY821" s="224" t="str">
        <f>IF(BR821=※編集不可※選択項目!$L$15,VLOOKUP('新規登録用（本体）'!U821,※編集不可※選択項目!$P$14:$S$25,4,TRUE),AZ821)</f>
        <v/>
      </c>
      <c r="AZ821" s="224" t="str">
        <f>IF(BR821=※編集不可※選択項目!$L$27,VLOOKUP('新規登録用（本体）'!U821,※編集不可※選択項目!$P$26:$S$41,4,TRUE),BA821)</f>
        <v/>
      </c>
      <c r="BA821" s="224" t="str">
        <f>IF(BR821=※編集不可※選択項目!$L$43,VLOOKUP('新規登録用（本体）'!U821,※編集不可※選択項目!$P$42:$S$46,4,TRUE),BB821)</f>
        <v/>
      </c>
      <c r="BB821" s="224" t="str">
        <f>IF(BR821=※編集不可※選択項目!$L$48,VLOOKUP('新規登録用（本体）'!U821,※編集不可※選択項目!$P$47:$S$51,4,TRUE),"")</f>
        <v/>
      </c>
      <c r="BC821" s="225">
        <f>IFERROR(VLOOKUP(Y821&amp;G821&amp;H821,※編集不可※選択項目!X:Y,2,FALSE),0)</f>
        <v>0</v>
      </c>
      <c r="BD821" s="225">
        <f t="shared" si="301"/>
        <v>0</v>
      </c>
      <c r="BE821" s="225"/>
      <c r="BF821" s="225"/>
      <c r="BG821" s="225"/>
      <c r="BH821" s="225" t="str">
        <f t="shared" si="308"/>
        <v/>
      </c>
      <c r="BI821" s="226">
        <f t="shared" si="309"/>
        <v>0</v>
      </c>
      <c r="BJ821" s="226">
        <f t="shared" si="310"/>
        <v>0</v>
      </c>
      <c r="BK821" s="262">
        <f t="shared" si="304"/>
        <v>0</v>
      </c>
      <c r="BL821" s="226">
        <f t="shared" si="293"/>
        <v>0</v>
      </c>
      <c r="BM821" s="226" t="str">
        <f t="shared" si="311"/>
        <v/>
      </c>
      <c r="BN821" s="227">
        <f t="shared" si="312"/>
        <v>0</v>
      </c>
      <c r="BO821" s="227">
        <f t="shared" si="294"/>
        <v>0</v>
      </c>
      <c r="BP821" s="208" t="str">
        <f t="shared" si="295"/>
        <v>＜従来枠＞0 ＜トップ性能枠＞0</v>
      </c>
      <c r="BQ821" s="208" t="str">
        <f>'新規登録用（本体）'!G821&amp;'新規登録用（本体）'!H821&amp;'新規登録用（本体）'!I821</f>
        <v/>
      </c>
      <c r="BR821" s="126" t="str">
        <f t="shared" si="313"/>
        <v/>
      </c>
      <c r="BS821" s="208" t="str">
        <f t="shared" si="314"/>
        <v/>
      </c>
      <c r="BT821" s="227">
        <f t="shared" si="302"/>
        <v>0</v>
      </c>
    </row>
    <row r="822" spans="1:72" s="208" customFormat="1" ht="25.35" customHeight="1" x14ac:dyDescent="0.2">
      <c r="A822" s="210">
        <f t="shared" si="296"/>
        <v>811</v>
      </c>
      <c r="B822" s="171" t="str">
        <f t="shared" si="292"/>
        <v/>
      </c>
      <c r="C822" s="44"/>
      <c r="D822" s="17" t="str">
        <f t="shared" si="297"/>
        <v/>
      </c>
      <c r="E822" s="17" t="str">
        <f t="shared" si="298"/>
        <v/>
      </c>
      <c r="F822" s="97"/>
      <c r="G822" s="16"/>
      <c r="H822" s="15"/>
      <c r="I822" s="17" t="str">
        <f>IF(OR(G822="",H822="",U822=""),"",IFERROR(VLOOKUP(G822&amp;H822&amp;U822,※編集不可※選択項目!$M$3:$R$51,5,FALSE),"該当なし"))</f>
        <v/>
      </c>
      <c r="J822" s="97"/>
      <c r="K822" s="15"/>
      <c r="L822" s="248"/>
      <c r="M822" s="15"/>
      <c r="N822" s="97"/>
      <c r="O822" s="97"/>
      <c r="P822" s="97"/>
      <c r="Q822" s="97"/>
      <c r="R822" s="97"/>
      <c r="S822" s="18" t="str">
        <f t="shared" si="305"/>
        <v/>
      </c>
      <c r="T822" s="15"/>
      <c r="U822" s="15"/>
      <c r="V822" s="15"/>
      <c r="W822" s="15"/>
      <c r="X822" s="15"/>
      <c r="Y822" s="15"/>
      <c r="Z822" s="16"/>
      <c r="AA822" s="16"/>
      <c r="AB822" s="101" t="str">
        <f>IF($C822&lt;&gt;"",※編集不可※選択項目!$J$2,"")</f>
        <v/>
      </c>
      <c r="AC822" s="23"/>
      <c r="AD822" s="97"/>
      <c r="AE822" s="99"/>
      <c r="AF822" s="201" t="str">
        <f t="shared" si="303"/>
        <v>-</v>
      </c>
      <c r="AG822" s="219"/>
      <c r="AH822" s="220"/>
      <c r="AI822" s="121" t="str">
        <f t="shared" si="299"/>
        <v/>
      </c>
      <c r="AJ822" s="221"/>
      <c r="AK822" s="222"/>
      <c r="AL822" s="223"/>
      <c r="AM822" s="224">
        <f>IFERROR(INDEX(※編集不可※選択項目!$R$3:$R$51,MATCH(BQ822,※編集不可※選択項目!$T$3:$T$51,0)),0)</f>
        <v>0</v>
      </c>
      <c r="AN822" s="224" t="str">
        <f t="shared" si="306"/>
        <v/>
      </c>
      <c r="AO822" s="224" t="str">
        <f>IF(BR822=※編集不可※選択項目!$L$3,VLOOKUP('新規登録用（本体）'!U822,※編集不可※選択項目!$P$2:$R$13,3,TRUE),AP822)</f>
        <v/>
      </c>
      <c r="AP822" s="224" t="str">
        <f>IF(BR822=※編集不可※選択項目!$L$15,VLOOKUP('新規登録用（本体）'!U822,※編集不可※選択項目!$P$14:$R$25,3,TRUE),AQ822)</f>
        <v/>
      </c>
      <c r="AQ822" s="224" t="str">
        <f>IF(BR822=※編集不可※選択項目!$L$27,VLOOKUP('新規登録用（本体）'!U822,※編集不可※選択項目!$P$26:$R$41,3,TRUE),AR822)</f>
        <v/>
      </c>
      <c r="AR822" s="224" t="str">
        <f>IF(BR822=※編集不可※選択項目!$L$43,VLOOKUP('新規登録用（本体）'!U822,※編集不可※選択項目!$P$42:$R$46,3,TRUE),AS822)</f>
        <v/>
      </c>
      <c r="AS822" s="224" t="str">
        <f>IF(BR822=※編集不可※選択項目!$L$48,VLOOKUP('新規登録用（本体）'!U822,※編集不可※選択項目!$P$47:$R$51,3,TRUE),"")</f>
        <v/>
      </c>
      <c r="AT822" s="225">
        <f>IFERROR(VLOOKUP(Y822&amp;G822&amp;H822,※編集不可※選択項目!X:Y,2,FALSE),0)</f>
        <v>0</v>
      </c>
      <c r="AU822" s="224">
        <f t="shared" si="300"/>
        <v>0</v>
      </c>
      <c r="AV822" s="224">
        <f>IFERROR(INDEX(※編集不可※選択項目!$S$3:$S$51,MATCH(BQ822,※編集不可※選択項目!$T$3:$T$51,0)),0)</f>
        <v>0</v>
      </c>
      <c r="AW822" s="224" t="str">
        <f t="shared" si="307"/>
        <v/>
      </c>
      <c r="AX822" s="224" t="str">
        <f>IF(BR822=※編集不可※選択項目!$L$3,VLOOKUP('新規登録用（本体）'!U822,※編集不可※選択項目!$P$2:$S$13,4,TRUE),AY822)</f>
        <v/>
      </c>
      <c r="AY822" s="224" t="str">
        <f>IF(BR822=※編集不可※選択項目!$L$15,VLOOKUP('新規登録用（本体）'!U822,※編集不可※選択項目!$P$14:$S$25,4,TRUE),AZ822)</f>
        <v/>
      </c>
      <c r="AZ822" s="224" t="str">
        <f>IF(BR822=※編集不可※選択項目!$L$27,VLOOKUP('新規登録用（本体）'!U822,※編集不可※選択項目!$P$26:$S$41,4,TRUE),BA822)</f>
        <v/>
      </c>
      <c r="BA822" s="224" t="str">
        <f>IF(BR822=※編集不可※選択項目!$L$43,VLOOKUP('新規登録用（本体）'!U822,※編集不可※選択項目!$P$42:$S$46,4,TRUE),BB822)</f>
        <v/>
      </c>
      <c r="BB822" s="224" t="str">
        <f>IF(BR822=※編集不可※選択項目!$L$48,VLOOKUP('新規登録用（本体）'!U822,※編集不可※選択項目!$P$47:$S$51,4,TRUE),"")</f>
        <v/>
      </c>
      <c r="BC822" s="225">
        <f>IFERROR(VLOOKUP(Y822&amp;G822&amp;H822,※編集不可※選択項目!X:Y,2,FALSE),0)</f>
        <v>0</v>
      </c>
      <c r="BD822" s="225">
        <f t="shared" si="301"/>
        <v>0</v>
      </c>
      <c r="BE822" s="225"/>
      <c r="BF822" s="225"/>
      <c r="BG822" s="225"/>
      <c r="BH822" s="225" t="str">
        <f t="shared" si="308"/>
        <v/>
      </c>
      <c r="BI822" s="226">
        <f t="shared" si="309"/>
        <v>0</v>
      </c>
      <c r="BJ822" s="226">
        <f t="shared" si="310"/>
        <v>0</v>
      </c>
      <c r="BK822" s="262">
        <f t="shared" si="304"/>
        <v>0</v>
      </c>
      <c r="BL822" s="226">
        <f t="shared" si="293"/>
        <v>0</v>
      </c>
      <c r="BM822" s="226" t="str">
        <f t="shared" si="311"/>
        <v/>
      </c>
      <c r="BN822" s="227">
        <f t="shared" si="312"/>
        <v>0</v>
      </c>
      <c r="BO822" s="227">
        <f t="shared" si="294"/>
        <v>0</v>
      </c>
      <c r="BP822" s="208" t="str">
        <f t="shared" si="295"/>
        <v>＜従来枠＞0 ＜トップ性能枠＞0</v>
      </c>
      <c r="BQ822" s="208" t="str">
        <f>'新規登録用（本体）'!G822&amp;'新規登録用（本体）'!H822&amp;'新規登録用（本体）'!I822</f>
        <v/>
      </c>
      <c r="BR822" s="126" t="str">
        <f t="shared" si="313"/>
        <v/>
      </c>
      <c r="BS822" s="208" t="str">
        <f t="shared" si="314"/>
        <v/>
      </c>
      <c r="BT822" s="227">
        <f t="shared" si="302"/>
        <v>0</v>
      </c>
    </row>
    <row r="823" spans="1:72" s="208" customFormat="1" ht="25.35" customHeight="1" x14ac:dyDescent="0.2">
      <c r="A823" s="210">
        <f t="shared" si="296"/>
        <v>812</v>
      </c>
      <c r="B823" s="171" t="str">
        <f t="shared" si="292"/>
        <v/>
      </c>
      <c r="C823" s="44"/>
      <c r="D823" s="17" t="str">
        <f t="shared" si="297"/>
        <v/>
      </c>
      <c r="E823" s="17" t="str">
        <f t="shared" si="298"/>
        <v/>
      </c>
      <c r="F823" s="97"/>
      <c r="G823" s="16"/>
      <c r="H823" s="15"/>
      <c r="I823" s="17" t="str">
        <f>IF(OR(G823="",H823="",U823=""),"",IFERROR(VLOOKUP(G823&amp;H823&amp;U823,※編集不可※選択項目!$M$3:$R$51,5,FALSE),"該当なし"))</f>
        <v/>
      </c>
      <c r="J823" s="97"/>
      <c r="K823" s="15"/>
      <c r="L823" s="248"/>
      <c r="M823" s="15"/>
      <c r="N823" s="97"/>
      <c r="O823" s="97"/>
      <c r="P823" s="97"/>
      <c r="Q823" s="97"/>
      <c r="R823" s="97"/>
      <c r="S823" s="18" t="str">
        <f t="shared" si="305"/>
        <v/>
      </c>
      <c r="T823" s="15"/>
      <c r="U823" s="15"/>
      <c r="V823" s="15"/>
      <c r="W823" s="15"/>
      <c r="X823" s="15"/>
      <c r="Y823" s="15"/>
      <c r="Z823" s="16"/>
      <c r="AA823" s="16"/>
      <c r="AB823" s="101" t="str">
        <f>IF($C823&lt;&gt;"",※編集不可※選択項目!$J$2,"")</f>
        <v/>
      </c>
      <c r="AC823" s="23"/>
      <c r="AD823" s="97"/>
      <c r="AE823" s="99"/>
      <c r="AF823" s="201" t="str">
        <f t="shared" si="303"/>
        <v>-</v>
      </c>
      <c r="AG823" s="219"/>
      <c r="AH823" s="220"/>
      <c r="AI823" s="121" t="str">
        <f t="shared" si="299"/>
        <v/>
      </c>
      <c r="AJ823" s="221"/>
      <c r="AK823" s="222"/>
      <c r="AL823" s="223"/>
      <c r="AM823" s="224">
        <f>IFERROR(INDEX(※編集不可※選択項目!$R$3:$R$51,MATCH(BQ823,※編集不可※選択項目!$T$3:$T$51,0)),0)</f>
        <v>0</v>
      </c>
      <c r="AN823" s="224" t="str">
        <f t="shared" si="306"/>
        <v/>
      </c>
      <c r="AO823" s="224" t="str">
        <f>IF(BR823=※編集不可※選択項目!$L$3,VLOOKUP('新規登録用（本体）'!U823,※編集不可※選択項目!$P$2:$R$13,3,TRUE),AP823)</f>
        <v/>
      </c>
      <c r="AP823" s="224" t="str">
        <f>IF(BR823=※編集不可※選択項目!$L$15,VLOOKUP('新規登録用（本体）'!U823,※編集不可※選択項目!$P$14:$R$25,3,TRUE),AQ823)</f>
        <v/>
      </c>
      <c r="AQ823" s="224" t="str">
        <f>IF(BR823=※編集不可※選択項目!$L$27,VLOOKUP('新規登録用（本体）'!U823,※編集不可※選択項目!$P$26:$R$41,3,TRUE),AR823)</f>
        <v/>
      </c>
      <c r="AR823" s="224" t="str">
        <f>IF(BR823=※編集不可※選択項目!$L$43,VLOOKUP('新規登録用（本体）'!U823,※編集不可※選択項目!$P$42:$R$46,3,TRUE),AS823)</f>
        <v/>
      </c>
      <c r="AS823" s="224" t="str">
        <f>IF(BR823=※編集不可※選択項目!$L$48,VLOOKUP('新規登録用（本体）'!U823,※編集不可※選択項目!$P$47:$R$51,3,TRUE),"")</f>
        <v/>
      </c>
      <c r="AT823" s="225">
        <f>IFERROR(VLOOKUP(Y823&amp;G823&amp;H823,※編集不可※選択項目!X:Y,2,FALSE),0)</f>
        <v>0</v>
      </c>
      <c r="AU823" s="224">
        <f t="shared" si="300"/>
        <v>0</v>
      </c>
      <c r="AV823" s="224">
        <f>IFERROR(INDEX(※編集不可※選択項目!$S$3:$S$51,MATCH(BQ823,※編集不可※選択項目!$T$3:$T$51,0)),0)</f>
        <v>0</v>
      </c>
      <c r="AW823" s="224" t="str">
        <f t="shared" si="307"/>
        <v/>
      </c>
      <c r="AX823" s="224" t="str">
        <f>IF(BR823=※編集不可※選択項目!$L$3,VLOOKUP('新規登録用（本体）'!U823,※編集不可※選択項目!$P$2:$S$13,4,TRUE),AY823)</f>
        <v/>
      </c>
      <c r="AY823" s="224" t="str">
        <f>IF(BR823=※編集不可※選択項目!$L$15,VLOOKUP('新規登録用（本体）'!U823,※編集不可※選択項目!$P$14:$S$25,4,TRUE),AZ823)</f>
        <v/>
      </c>
      <c r="AZ823" s="224" t="str">
        <f>IF(BR823=※編集不可※選択項目!$L$27,VLOOKUP('新規登録用（本体）'!U823,※編集不可※選択項目!$P$26:$S$41,4,TRUE),BA823)</f>
        <v/>
      </c>
      <c r="BA823" s="224" t="str">
        <f>IF(BR823=※編集不可※選択項目!$L$43,VLOOKUP('新規登録用（本体）'!U823,※編集不可※選択項目!$P$42:$S$46,4,TRUE),BB823)</f>
        <v/>
      </c>
      <c r="BB823" s="224" t="str">
        <f>IF(BR823=※編集不可※選択項目!$L$48,VLOOKUP('新規登録用（本体）'!U823,※編集不可※選択項目!$P$47:$S$51,4,TRUE),"")</f>
        <v/>
      </c>
      <c r="BC823" s="225">
        <f>IFERROR(VLOOKUP(Y823&amp;G823&amp;H823,※編集不可※選択項目!X:Y,2,FALSE),0)</f>
        <v>0</v>
      </c>
      <c r="BD823" s="225">
        <f t="shared" si="301"/>
        <v>0</v>
      </c>
      <c r="BE823" s="225"/>
      <c r="BF823" s="225"/>
      <c r="BG823" s="225"/>
      <c r="BH823" s="225" t="str">
        <f t="shared" si="308"/>
        <v/>
      </c>
      <c r="BI823" s="226">
        <f t="shared" si="309"/>
        <v>0</v>
      </c>
      <c r="BJ823" s="226">
        <f t="shared" si="310"/>
        <v>0</v>
      </c>
      <c r="BK823" s="262">
        <f t="shared" si="304"/>
        <v>0</v>
      </c>
      <c r="BL823" s="226">
        <f t="shared" si="293"/>
        <v>0</v>
      </c>
      <c r="BM823" s="226" t="str">
        <f t="shared" si="311"/>
        <v/>
      </c>
      <c r="BN823" s="227">
        <f t="shared" si="312"/>
        <v>0</v>
      </c>
      <c r="BO823" s="227">
        <f t="shared" si="294"/>
        <v>0</v>
      </c>
      <c r="BP823" s="208" t="str">
        <f t="shared" si="295"/>
        <v>＜従来枠＞0 ＜トップ性能枠＞0</v>
      </c>
      <c r="BQ823" s="208" t="str">
        <f>'新規登録用（本体）'!G823&amp;'新規登録用（本体）'!H823&amp;'新規登録用（本体）'!I823</f>
        <v/>
      </c>
      <c r="BR823" s="126" t="str">
        <f t="shared" si="313"/>
        <v/>
      </c>
      <c r="BS823" s="208" t="str">
        <f t="shared" si="314"/>
        <v/>
      </c>
      <c r="BT823" s="227">
        <f t="shared" si="302"/>
        <v>0</v>
      </c>
    </row>
    <row r="824" spans="1:72" s="208" customFormat="1" ht="25.35" customHeight="1" x14ac:dyDescent="0.2">
      <c r="A824" s="210">
        <f t="shared" si="296"/>
        <v>813</v>
      </c>
      <c r="B824" s="171" t="str">
        <f t="shared" si="292"/>
        <v/>
      </c>
      <c r="C824" s="44"/>
      <c r="D824" s="17" t="str">
        <f t="shared" si="297"/>
        <v/>
      </c>
      <c r="E824" s="17" t="str">
        <f t="shared" si="298"/>
        <v/>
      </c>
      <c r="F824" s="97"/>
      <c r="G824" s="16"/>
      <c r="H824" s="15"/>
      <c r="I824" s="17" t="str">
        <f>IF(OR(G824="",H824="",U824=""),"",IFERROR(VLOOKUP(G824&amp;H824&amp;U824,※編集不可※選択項目!$M$3:$R$51,5,FALSE),"該当なし"))</f>
        <v/>
      </c>
      <c r="J824" s="97"/>
      <c r="K824" s="15"/>
      <c r="L824" s="248"/>
      <c r="M824" s="15"/>
      <c r="N824" s="97"/>
      <c r="O824" s="97"/>
      <c r="P824" s="97"/>
      <c r="Q824" s="97"/>
      <c r="R824" s="97"/>
      <c r="S824" s="18" t="str">
        <f t="shared" si="305"/>
        <v/>
      </c>
      <c r="T824" s="15"/>
      <c r="U824" s="15"/>
      <c r="V824" s="15"/>
      <c r="W824" s="15"/>
      <c r="X824" s="15"/>
      <c r="Y824" s="15"/>
      <c r="Z824" s="16"/>
      <c r="AA824" s="16"/>
      <c r="AB824" s="101" t="str">
        <f>IF($C824&lt;&gt;"",※編集不可※選択項目!$J$2,"")</f>
        <v/>
      </c>
      <c r="AC824" s="23"/>
      <c r="AD824" s="97"/>
      <c r="AE824" s="99"/>
      <c r="AF824" s="201" t="str">
        <f t="shared" si="303"/>
        <v>-</v>
      </c>
      <c r="AG824" s="219"/>
      <c r="AH824" s="220"/>
      <c r="AI824" s="121" t="str">
        <f t="shared" si="299"/>
        <v/>
      </c>
      <c r="AJ824" s="221"/>
      <c r="AK824" s="222"/>
      <c r="AL824" s="223"/>
      <c r="AM824" s="224">
        <f>IFERROR(INDEX(※編集不可※選択項目!$R$3:$R$51,MATCH(BQ824,※編集不可※選択項目!$T$3:$T$51,0)),0)</f>
        <v>0</v>
      </c>
      <c r="AN824" s="224" t="str">
        <f t="shared" si="306"/>
        <v/>
      </c>
      <c r="AO824" s="224" t="str">
        <f>IF(BR824=※編集不可※選択項目!$L$3,VLOOKUP('新規登録用（本体）'!U824,※編集不可※選択項目!$P$2:$R$13,3,TRUE),AP824)</f>
        <v/>
      </c>
      <c r="AP824" s="224" t="str">
        <f>IF(BR824=※編集不可※選択項目!$L$15,VLOOKUP('新規登録用（本体）'!U824,※編集不可※選択項目!$P$14:$R$25,3,TRUE),AQ824)</f>
        <v/>
      </c>
      <c r="AQ824" s="224" t="str">
        <f>IF(BR824=※編集不可※選択項目!$L$27,VLOOKUP('新規登録用（本体）'!U824,※編集不可※選択項目!$P$26:$R$41,3,TRUE),AR824)</f>
        <v/>
      </c>
      <c r="AR824" s="224" t="str">
        <f>IF(BR824=※編集不可※選択項目!$L$43,VLOOKUP('新規登録用（本体）'!U824,※編集不可※選択項目!$P$42:$R$46,3,TRUE),AS824)</f>
        <v/>
      </c>
      <c r="AS824" s="224" t="str">
        <f>IF(BR824=※編集不可※選択項目!$L$48,VLOOKUP('新規登録用（本体）'!U824,※編集不可※選択項目!$P$47:$R$51,3,TRUE),"")</f>
        <v/>
      </c>
      <c r="AT824" s="225">
        <f>IFERROR(VLOOKUP(Y824&amp;G824&amp;H824,※編集不可※選択項目!X:Y,2,FALSE),0)</f>
        <v>0</v>
      </c>
      <c r="AU824" s="224">
        <f t="shared" si="300"/>
        <v>0</v>
      </c>
      <c r="AV824" s="224">
        <f>IFERROR(INDEX(※編集不可※選択項目!$S$3:$S$51,MATCH(BQ824,※編集不可※選択項目!$T$3:$T$51,0)),0)</f>
        <v>0</v>
      </c>
      <c r="AW824" s="224" t="str">
        <f t="shared" si="307"/>
        <v/>
      </c>
      <c r="AX824" s="224" t="str">
        <f>IF(BR824=※編集不可※選択項目!$L$3,VLOOKUP('新規登録用（本体）'!U824,※編集不可※選択項目!$P$2:$S$13,4,TRUE),AY824)</f>
        <v/>
      </c>
      <c r="AY824" s="224" t="str">
        <f>IF(BR824=※編集不可※選択項目!$L$15,VLOOKUP('新規登録用（本体）'!U824,※編集不可※選択項目!$P$14:$S$25,4,TRUE),AZ824)</f>
        <v/>
      </c>
      <c r="AZ824" s="224" t="str">
        <f>IF(BR824=※編集不可※選択項目!$L$27,VLOOKUP('新規登録用（本体）'!U824,※編集不可※選択項目!$P$26:$S$41,4,TRUE),BA824)</f>
        <v/>
      </c>
      <c r="BA824" s="224" t="str">
        <f>IF(BR824=※編集不可※選択項目!$L$43,VLOOKUP('新規登録用（本体）'!U824,※編集不可※選択項目!$P$42:$S$46,4,TRUE),BB824)</f>
        <v/>
      </c>
      <c r="BB824" s="224" t="str">
        <f>IF(BR824=※編集不可※選択項目!$L$48,VLOOKUP('新規登録用（本体）'!U824,※編集不可※選択項目!$P$47:$S$51,4,TRUE),"")</f>
        <v/>
      </c>
      <c r="BC824" s="225">
        <f>IFERROR(VLOOKUP(Y824&amp;G824&amp;H824,※編集不可※選択項目!X:Y,2,FALSE),0)</f>
        <v>0</v>
      </c>
      <c r="BD824" s="225">
        <f t="shared" si="301"/>
        <v>0</v>
      </c>
      <c r="BE824" s="225"/>
      <c r="BF824" s="225"/>
      <c r="BG824" s="225"/>
      <c r="BH824" s="225" t="str">
        <f t="shared" si="308"/>
        <v/>
      </c>
      <c r="BI824" s="226">
        <f t="shared" si="309"/>
        <v>0</v>
      </c>
      <c r="BJ824" s="226">
        <f t="shared" si="310"/>
        <v>0</v>
      </c>
      <c r="BK824" s="262">
        <f t="shared" si="304"/>
        <v>0</v>
      </c>
      <c r="BL824" s="226">
        <f t="shared" si="293"/>
        <v>0</v>
      </c>
      <c r="BM824" s="226" t="str">
        <f t="shared" si="311"/>
        <v/>
      </c>
      <c r="BN824" s="227">
        <f t="shared" si="312"/>
        <v>0</v>
      </c>
      <c r="BO824" s="227">
        <f t="shared" si="294"/>
        <v>0</v>
      </c>
      <c r="BP824" s="208" t="str">
        <f t="shared" si="295"/>
        <v>＜従来枠＞0 ＜トップ性能枠＞0</v>
      </c>
      <c r="BQ824" s="208" t="str">
        <f>'新規登録用（本体）'!G824&amp;'新規登録用（本体）'!H824&amp;'新規登録用（本体）'!I824</f>
        <v/>
      </c>
      <c r="BR824" s="126" t="str">
        <f t="shared" si="313"/>
        <v/>
      </c>
      <c r="BS824" s="208" t="str">
        <f t="shared" si="314"/>
        <v/>
      </c>
      <c r="BT824" s="227">
        <f t="shared" si="302"/>
        <v>0</v>
      </c>
    </row>
    <row r="825" spans="1:72" s="208" customFormat="1" ht="25.35" customHeight="1" x14ac:dyDescent="0.2">
      <c r="A825" s="210">
        <f t="shared" si="296"/>
        <v>814</v>
      </c>
      <c r="B825" s="171" t="str">
        <f t="shared" si="292"/>
        <v/>
      </c>
      <c r="C825" s="44"/>
      <c r="D825" s="17" t="str">
        <f t="shared" si="297"/>
        <v/>
      </c>
      <c r="E825" s="17" t="str">
        <f t="shared" si="298"/>
        <v/>
      </c>
      <c r="F825" s="97"/>
      <c r="G825" s="16"/>
      <c r="H825" s="15"/>
      <c r="I825" s="17" t="str">
        <f>IF(OR(G825="",H825="",U825=""),"",IFERROR(VLOOKUP(G825&amp;H825&amp;U825,※編集不可※選択項目!$M$3:$R$51,5,FALSE),"該当なし"))</f>
        <v/>
      </c>
      <c r="J825" s="97"/>
      <c r="K825" s="15"/>
      <c r="L825" s="248"/>
      <c r="M825" s="15"/>
      <c r="N825" s="97"/>
      <c r="O825" s="97"/>
      <c r="P825" s="97"/>
      <c r="Q825" s="97"/>
      <c r="R825" s="97"/>
      <c r="S825" s="18" t="str">
        <f t="shared" si="305"/>
        <v/>
      </c>
      <c r="T825" s="15"/>
      <c r="U825" s="15"/>
      <c r="V825" s="15"/>
      <c r="W825" s="15"/>
      <c r="X825" s="15"/>
      <c r="Y825" s="15"/>
      <c r="Z825" s="16"/>
      <c r="AA825" s="16"/>
      <c r="AB825" s="101" t="str">
        <f>IF($C825&lt;&gt;"",※編集不可※選択項目!$J$2,"")</f>
        <v/>
      </c>
      <c r="AC825" s="23"/>
      <c r="AD825" s="97"/>
      <c r="AE825" s="99"/>
      <c r="AF825" s="201" t="str">
        <f t="shared" si="303"/>
        <v>-</v>
      </c>
      <c r="AG825" s="219"/>
      <c r="AH825" s="220"/>
      <c r="AI825" s="121" t="str">
        <f t="shared" si="299"/>
        <v/>
      </c>
      <c r="AJ825" s="221"/>
      <c r="AK825" s="222"/>
      <c r="AL825" s="223"/>
      <c r="AM825" s="224">
        <f>IFERROR(INDEX(※編集不可※選択項目!$R$3:$R$51,MATCH(BQ825,※編集不可※選択項目!$T$3:$T$51,0)),0)</f>
        <v>0</v>
      </c>
      <c r="AN825" s="224" t="str">
        <f t="shared" si="306"/>
        <v/>
      </c>
      <c r="AO825" s="224" t="str">
        <f>IF(BR825=※編集不可※選択項目!$L$3,VLOOKUP('新規登録用（本体）'!U825,※編集不可※選択項目!$P$2:$R$13,3,TRUE),AP825)</f>
        <v/>
      </c>
      <c r="AP825" s="224" t="str">
        <f>IF(BR825=※編集不可※選択項目!$L$15,VLOOKUP('新規登録用（本体）'!U825,※編集不可※選択項目!$P$14:$R$25,3,TRUE),AQ825)</f>
        <v/>
      </c>
      <c r="AQ825" s="224" t="str">
        <f>IF(BR825=※編集不可※選択項目!$L$27,VLOOKUP('新規登録用（本体）'!U825,※編集不可※選択項目!$P$26:$R$41,3,TRUE),AR825)</f>
        <v/>
      </c>
      <c r="AR825" s="224" t="str">
        <f>IF(BR825=※編集不可※選択項目!$L$43,VLOOKUP('新規登録用（本体）'!U825,※編集不可※選択項目!$P$42:$R$46,3,TRUE),AS825)</f>
        <v/>
      </c>
      <c r="AS825" s="224" t="str">
        <f>IF(BR825=※編集不可※選択項目!$L$48,VLOOKUP('新規登録用（本体）'!U825,※編集不可※選択項目!$P$47:$R$51,3,TRUE),"")</f>
        <v/>
      </c>
      <c r="AT825" s="225">
        <f>IFERROR(VLOOKUP(Y825&amp;G825&amp;H825,※編集不可※選択項目!X:Y,2,FALSE),0)</f>
        <v>0</v>
      </c>
      <c r="AU825" s="224">
        <f t="shared" si="300"/>
        <v>0</v>
      </c>
      <c r="AV825" s="224">
        <f>IFERROR(INDEX(※編集不可※選択項目!$S$3:$S$51,MATCH(BQ825,※編集不可※選択項目!$T$3:$T$51,0)),0)</f>
        <v>0</v>
      </c>
      <c r="AW825" s="224" t="str">
        <f t="shared" si="307"/>
        <v/>
      </c>
      <c r="AX825" s="224" t="str">
        <f>IF(BR825=※編集不可※選択項目!$L$3,VLOOKUP('新規登録用（本体）'!U825,※編集不可※選択項目!$P$2:$S$13,4,TRUE),AY825)</f>
        <v/>
      </c>
      <c r="AY825" s="224" t="str">
        <f>IF(BR825=※編集不可※選択項目!$L$15,VLOOKUP('新規登録用（本体）'!U825,※編集不可※選択項目!$P$14:$S$25,4,TRUE),AZ825)</f>
        <v/>
      </c>
      <c r="AZ825" s="224" t="str">
        <f>IF(BR825=※編集不可※選択項目!$L$27,VLOOKUP('新規登録用（本体）'!U825,※編集不可※選択項目!$P$26:$S$41,4,TRUE),BA825)</f>
        <v/>
      </c>
      <c r="BA825" s="224" t="str">
        <f>IF(BR825=※編集不可※選択項目!$L$43,VLOOKUP('新規登録用（本体）'!U825,※編集不可※選択項目!$P$42:$S$46,4,TRUE),BB825)</f>
        <v/>
      </c>
      <c r="BB825" s="224" t="str">
        <f>IF(BR825=※編集不可※選択項目!$L$48,VLOOKUP('新規登録用（本体）'!U825,※編集不可※選択項目!$P$47:$S$51,4,TRUE),"")</f>
        <v/>
      </c>
      <c r="BC825" s="225">
        <f>IFERROR(VLOOKUP(Y825&amp;G825&amp;H825,※編集不可※選択項目!X:Y,2,FALSE),0)</f>
        <v>0</v>
      </c>
      <c r="BD825" s="225">
        <f t="shared" si="301"/>
        <v>0</v>
      </c>
      <c r="BE825" s="225"/>
      <c r="BF825" s="225"/>
      <c r="BG825" s="225"/>
      <c r="BH825" s="225" t="str">
        <f t="shared" si="308"/>
        <v/>
      </c>
      <c r="BI825" s="226">
        <f t="shared" si="309"/>
        <v>0</v>
      </c>
      <c r="BJ825" s="226">
        <f t="shared" si="310"/>
        <v>0</v>
      </c>
      <c r="BK825" s="262">
        <f t="shared" si="304"/>
        <v>0</v>
      </c>
      <c r="BL825" s="226">
        <f t="shared" si="293"/>
        <v>0</v>
      </c>
      <c r="BM825" s="226" t="str">
        <f t="shared" si="311"/>
        <v/>
      </c>
      <c r="BN825" s="227">
        <f t="shared" si="312"/>
        <v>0</v>
      </c>
      <c r="BO825" s="227">
        <f t="shared" si="294"/>
        <v>0</v>
      </c>
      <c r="BP825" s="208" t="str">
        <f t="shared" si="295"/>
        <v>＜従来枠＞0 ＜トップ性能枠＞0</v>
      </c>
      <c r="BQ825" s="208" t="str">
        <f>'新規登録用（本体）'!G825&amp;'新規登録用（本体）'!H825&amp;'新規登録用（本体）'!I825</f>
        <v/>
      </c>
      <c r="BR825" s="126" t="str">
        <f t="shared" si="313"/>
        <v/>
      </c>
      <c r="BS825" s="208" t="str">
        <f t="shared" si="314"/>
        <v/>
      </c>
      <c r="BT825" s="227">
        <f t="shared" si="302"/>
        <v>0</v>
      </c>
    </row>
    <row r="826" spans="1:72" s="208" customFormat="1" ht="25.35" customHeight="1" x14ac:dyDescent="0.2">
      <c r="A826" s="210">
        <f t="shared" si="296"/>
        <v>815</v>
      </c>
      <c r="B826" s="171" t="str">
        <f t="shared" si="292"/>
        <v/>
      </c>
      <c r="C826" s="44"/>
      <c r="D826" s="17" t="str">
        <f t="shared" si="297"/>
        <v/>
      </c>
      <c r="E826" s="17" t="str">
        <f t="shared" si="298"/>
        <v/>
      </c>
      <c r="F826" s="97"/>
      <c r="G826" s="16"/>
      <c r="H826" s="15"/>
      <c r="I826" s="17" t="str">
        <f>IF(OR(G826="",H826="",U826=""),"",IFERROR(VLOOKUP(G826&amp;H826&amp;U826,※編集不可※選択項目!$M$3:$R$51,5,FALSE),"該当なし"))</f>
        <v/>
      </c>
      <c r="J826" s="97"/>
      <c r="K826" s="15"/>
      <c r="L826" s="248"/>
      <c r="M826" s="15"/>
      <c r="N826" s="97"/>
      <c r="O826" s="97"/>
      <c r="P826" s="97"/>
      <c r="Q826" s="97"/>
      <c r="R826" s="97"/>
      <c r="S826" s="18" t="str">
        <f t="shared" si="305"/>
        <v/>
      </c>
      <c r="T826" s="15"/>
      <c r="U826" s="15"/>
      <c r="V826" s="15"/>
      <c r="W826" s="15"/>
      <c r="X826" s="15"/>
      <c r="Y826" s="15"/>
      <c r="Z826" s="16"/>
      <c r="AA826" s="16"/>
      <c r="AB826" s="101" t="str">
        <f>IF($C826&lt;&gt;"",※編集不可※選択項目!$J$2,"")</f>
        <v/>
      </c>
      <c r="AC826" s="23"/>
      <c r="AD826" s="97"/>
      <c r="AE826" s="99"/>
      <c r="AF826" s="201" t="str">
        <f t="shared" si="303"/>
        <v>-</v>
      </c>
      <c r="AG826" s="219"/>
      <c r="AH826" s="220"/>
      <c r="AI826" s="121" t="str">
        <f t="shared" si="299"/>
        <v/>
      </c>
      <c r="AJ826" s="221"/>
      <c r="AK826" s="222"/>
      <c r="AL826" s="223"/>
      <c r="AM826" s="224">
        <f>IFERROR(INDEX(※編集不可※選択項目!$R$3:$R$51,MATCH(BQ826,※編集不可※選択項目!$T$3:$T$51,0)),0)</f>
        <v>0</v>
      </c>
      <c r="AN826" s="224" t="str">
        <f t="shared" si="306"/>
        <v/>
      </c>
      <c r="AO826" s="224" t="str">
        <f>IF(BR826=※編集不可※選択項目!$L$3,VLOOKUP('新規登録用（本体）'!U826,※編集不可※選択項目!$P$2:$R$13,3,TRUE),AP826)</f>
        <v/>
      </c>
      <c r="AP826" s="224" t="str">
        <f>IF(BR826=※編集不可※選択項目!$L$15,VLOOKUP('新規登録用（本体）'!U826,※編集不可※選択項目!$P$14:$R$25,3,TRUE),AQ826)</f>
        <v/>
      </c>
      <c r="AQ826" s="224" t="str">
        <f>IF(BR826=※編集不可※選択項目!$L$27,VLOOKUP('新規登録用（本体）'!U826,※編集不可※選択項目!$P$26:$R$41,3,TRUE),AR826)</f>
        <v/>
      </c>
      <c r="AR826" s="224" t="str">
        <f>IF(BR826=※編集不可※選択項目!$L$43,VLOOKUP('新規登録用（本体）'!U826,※編集不可※選択項目!$P$42:$R$46,3,TRUE),AS826)</f>
        <v/>
      </c>
      <c r="AS826" s="224" t="str">
        <f>IF(BR826=※編集不可※選択項目!$L$48,VLOOKUP('新規登録用（本体）'!U826,※編集不可※選択項目!$P$47:$R$51,3,TRUE),"")</f>
        <v/>
      </c>
      <c r="AT826" s="225">
        <f>IFERROR(VLOOKUP(Y826&amp;G826&amp;H826,※編集不可※選択項目!X:Y,2,FALSE),0)</f>
        <v>0</v>
      </c>
      <c r="AU826" s="224">
        <f t="shared" si="300"/>
        <v>0</v>
      </c>
      <c r="AV826" s="224">
        <f>IFERROR(INDEX(※編集不可※選択項目!$S$3:$S$51,MATCH(BQ826,※編集不可※選択項目!$T$3:$T$51,0)),0)</f>
        <v>0</v>
      </c>
      <c r="AW826" s="224" t="str">
        <f t="shared" si="307"/>
        <v/>
      </c>
      <c r="AX826" s="224" t="str">
        <f>IF(BR826=※編集不可※選択項目!$L$3,VLOOKUP('新規登録用（本体）'!U826,※編集不可※選択項目!$P$2:$S$13,4,TRUE),AY826)</f>
        <v/>
      </c>
      <c r="AY826" s="224" t="str">
        <f>IF(BR826=※編集不可※選択項目!$L$15,VLOOKUP('新規登録用（本体）'!U826,※編集不可※選択項目!$P$14:$S$25,4,TRUE),AZ826)</f>
        <v/>
      </c>
      <c r="AZ826" s="224" t="str">
        <f>IF(BR826=※編集不可※選択項目!$L$27,VLOOKUP('新規登録用（本体）'!U826,※編集不可※選択項目!$P$26:$S$41,4,TRUE),BA826)</f>
        <v/>
      </c>
      <c r="BA826" s="224" t="str">
        <f>IF(BR826=※編集不可※選択項目!$L$43,VLOOKUP('新規登録用（本体）'!U826,※編集不可※選択項目!$P$42:$S$46,4,TRUE),BB826)</f>
        <v/>
      </c>
      <c r="BB826" s="224" t="str">
        <f>IF(BR826=※編集不可※選択項目!$L$48,VLOOKUP('新規登録用（本体）'!U826,※編集不可※選択項目!$P$47:$S$51,4,TRUE),"")</f>
        <v/>
      </c>
      <c r="BC826" s="225">
        <f>IFERROR(VLOOKUP(Y826&amp;G826&amp;H826,※編集不可※選択項目!X:Y,2,FALSE),0)</f>
        <v>0</v>
      </c>
      <c r="BD826" s="225">
        <f t="shared" si="301"/>
        <v>0</v>
      </c>
      <c r="BE826" s="225"/>
      <c r="BF826" s="225"/>
      <c r="BG826" s="225"/>
      <c r="BH826" s="225" t="str">
        <f t="shared" si="308"/>
        <v/>
      </c>
      <c r="BI826" s="226">
        <f t="shared" si="309"/>
        <v>0</v>
      </c>
      <c r="BJ826" s="226">
        <f t="shared" si="310"/>
        <v>0</v>
      </c>
      <c r="BK826" s="262">
        <f t="shared" si="304"/>
        <v>0</v>
      </c>
      <c r="BL826" s="226">
        <f t="shared" si="293"/>
        <v>0</v>
      </c>
      <c r="BM826" s="226" t="str">
        <f t="shared" si="311"/>
        <v/>
      </c>
      <c r="BN826" s="227">
        <f t="shared" si="312"/>
        <v>0</v>
      </c>
      <c r="BO826" s="227">
        <f t="shared" si="294"/>
        <v>0</v>
      </c>
      <c r="BP826" s="208" t="str">
        <f t="shared" si="295"/>
        <v>＜従来枠＞0 ＜トップ性能枠＞0</v>
      </c>
      <c r="BQ826" s="208" t="str">
        <f>'新規登録用（本体）'!G826&amp;'新規登録用（本体）'!H826&amp;'新規登録用（本体）'!I826</f>
        <v/>
      </c>
      <c r="BR826" s="126" t="str">
        <f t="shared" si="313"/>
        <v/>
      </c>
      <c r="BS826" s="208" t="str">
        <f t="shared" si="314"/>
        <v/>
      </c>
      <c r="BT826" s="227">
        <f t="shared" si="302"/>
        <v>0</v>
      </c>
    </row>
    <row r="827" spans="1:72" s="208" customFormat="1" ht="25.35" customHeight="1" x14ac:dyDescent="0.2">
      <c r="A827" s="210">
        <f t="shared" si="296"/>
        <v>816</v>
      </c>
      <c r="B827" s="171" t="str">
        <f t="shared" si="292"/>
        <v/>
      </c>
      <c r="C827" s="44"/>
      <c r="D827" s="17" t="str">
        <f t="shared" si="297"/>
        <v/>
      </c>
      <c r="E827" s="17" t="str">
        <f t="shared" si="298"/>
        <v/>
      </c>
      <c r="F827" s="97"/>
      <c r="G827" s="16"/>
      <c r="H827" s="15"/>
      <c r="I827" s="17" t="str">
        <f>IF(OR(G827="",H827="",U827=""),"",IFERROR(VLOOKUP(G827&amp;H827&amp;U827,※編集不可※選択項目!$M$3:$R$51,5,FALSE),"該当なし"))</f>
        <v/>
      </c>
      <c r="J827" s="97"/>
      <c r="K827" s="15"/>
      <c r="L827" s="248"/>
      <c r="M827" s="15"/>
      <c r="N827" s="97"/>
      <c r="O827" s="97"/>
      <c r="P827" s="97"/>
      <c r="Q827" s="97"/>
      <c r="R827" s="97"/>
      <c r="S827" s="18" t="str">
        <f t="shared" si="305"/>
        <v/>
      </c>
      <c r="T827" s="15"/>
      <c r="U827" s="15"/>
      <c r="V827" s="15"/>
      <c r="W827" s="15"/>
      <c r="X827" s="15"/>
      <c r="Y827" s="15"/>
      <c r="Z827" s="16"/>
      <c r="AA827" s="16"/>
      <c r="AB827" s="101" t="str">
        <f>IF($C827&lt;&gt;"",※編集不可※選択項目!$J$2,"")</f>
        <v/>
      </c>
      <c r="AC827" s="23"/>
      <c r="AD827" s="97"/>
      <c r="AE827" s="99"/>
      <c r="AF827" s="201" t="str">
        <f t="shared" si="303"/>
        <v>-</v>
      </c>
      <c r="AG827" s="219"/>
      <c r="AH827" s="220"/>
      <c r="AI827" s="121" t="str">
        <f t="shared" si="299"/>
        <v/>
      </c>
      <c r="AJ827" s="221"/>
      <c r="AK827" s="222"/>
      <c r="AL827" s="223"/>
      <c r="AM827" s="224">
        <f>IFERROR(INDEX(※編集不可※選択項目!$R$3:$R$51,MATCH(BQ827,※編集不可※選択項目!$T$3:$T$51,0)),0)</f>
        <v>0</v>
      </c>
      <c r="AN827" s="224" t="str">
        <f t="shared" si="306"/>
        <v/>
      </c>
      <c r="AO827" s="224" t="str">
        <f>IF(BR827=※編集不可※選択項目!$L$3,VLOOKUP('新規登録用（本体）'!U827,※編集不可※選択項目!$P$2:$R$13,3,TRUE),AP827)</f>
        <v/>
      </c>
      <c r="AP827" s="224" t="str">
        <f>IF(BR827=※編集不可※選択項目!$L$15,VLOOKUP('新規登録用（本体）'!U827,※編集不可※選択項目!$P$14:$R$25,3,TRUE),AQ827)</f>
        <v/>
      </c>
      <c r="AQ827" s="224" t="str">
        <f>IF(BR827=※編集不可※選択項目!$L$27,VLOOKUP('新規登録用（本体）'!U827,※編集不可※選択項目!$P$26:$R$41,3,TRUE),AR827)</f>
        <v/>
      </c>
      <c r="AR827" s="224" t="str">
        <f>IF(BR827=※編集不可※選択項目!$L$43,VLOOKUP('新規登録用（本体）'!U827,※編集不可※選択項目!$P$42:$R$46,3,TRUE),AS827)</f>
        <v/>
      </c>
      <c r="AS827" s="224" t="str">
        <f>IF(BR827=※編集不可※選択項目!$L$48,VLOOKUP('新規登録用（本体）'!U827,※編集不可※選択項目!$P$47:$R$51,3,TRUE),"")</f>
        <v/>
      </c>
      <c r="AT827" s="225">
        <f>IFERROR(VLOOKUP(Y827&amp;G827&amp;H827,※編集不可※選択項目!X:Y,2,FALSE),0)</f>
        <v>0</v>
      </c>
      <c r="AU827" s="224">
        <f t="shared" si="300"/>
        <v>0</v>
      </c>
      <c r="AV827" s="224">
        <f>IFERROR(INDEX(※編集不可※選択項目!$S$3:$S$51,MATCH(BQ827,※編集不可※選択項目!$T$3:$T$51,0)),0)</f>
        <v>0</v>
      </c>
      <c r="AW827" s="224" t="str">
        <f t="shared" si="307"/>
        <v/>
      </c>
      <c r="AX827" s="224" t="str">
        <f>IF(BR827=※編集不可※選択項目!$L$3,VLOOKUP('新規登録用（本体）'!U827,※編集不可※選択項目!$P$2:$S$13,4,TRUE),AY827)</f>
        <v/>
      </c>
      <c r="AY827" s="224" t="str">
        <f>IF(BR827=※編集不可※選択項目!$L$15,VLOOKUP('新規登録用（本体）'!U827,※編集不可※選択項目!$P$14:$S$25,4,TRUE),AZ827)</f>
        <v/>
      </c>
      <c r="AZ827" s="224" t="str">
        <f>IF(BR827=※編集不可※選択項目!$L$27,VLOOKUP('新規登録用（本体）'!U827,※編集不可※選択項目!$P$26:$S$41,4,TRUE),BA827)</f>
        <v/>
      </c>
      <c r="BA827" s="224" t="str">
        <f>IF(BR827=※編集不可※選択項目!$L$43,VLOOKUP('新規登録用（本体）'!U827,※編集不可※選択項目!$P$42:$S$46,4,TRUE),BB827)</f>
        <v/>
      </c>
      <c r="BB827" s="224" t="str">
        <f>IF(BR827=※編集不可※選択項目!$L$48,VLOOKUP('新規登録用（本体）'!U827,※編集不可※選択項目!$P$47:$S$51,4,TRUE),"")</f>
        <v/>
      </c>
      <c r="BC827" s="225">
        <f>IFERROR(VLOOKUP(Y827&amp;G827&amp;H827,※編集不可※選択項目!X:Y,2,FALSE),0)</f>
        <v>0</v>
      </c>
      <c r="BD827" s="225">
        <f t="shared" si="301"/>
        <v>0</v>
      </c>
      <c r="BE827" s="225"/>
      <c r="BF827" s="225"/>
      <c r="BG827" s="225"/>
      <c r="BH827" s="225" t="str">
        <f t="shared" si="308"/>
        <v/>
      </c>
      <c r="BI827" s="226">
        <f t="shared" si="309"/>
        <v>0</v>
      </c>
      <c r="BJ827" s="226">
        <f t="shared" si="310"/>
        <v>0</v>
      </c>
      <c r="BK827" s="262">
        <f t="shared" si="304"/>
        <v>0</v>
      </c>
      <c r="BL827" s="226">
        <f t="shared" si="293"/>
        <v>0</v>
      </c>
      <c r="BM827" s="226" t="str">
        <f t="shared" si="311"/>
        <v/>
      </c>
      <c r="BN827" s="227">
        <f t="shared" si="312"/>
        <v>0</v>
      </c>
      <c r="BO827" s="227">
        <f t="shared" si="294"/>
        <v>0</v>
      </c>
      <c r="BP827" s="208" t="str">
        <f t="shared" si="295"/>
        <v>＜従来枠＞0 ＜トップ性能枠＞0</v>
      </c>
      <c r="BQ827" s="208" t="str">
        <f>'新規登録用（本体）'!G827&amp;'新規登録用（本体）'!H827&amp;'新規登録用（本体）'!I827</f>
        <v/>
      </c>
      <c r="BR827" s="126" t="str">
        <f t="shared" si="313"/>
        <v/>
      </c>
      <c r="BS827" s="208" t="str">
        <f t="shared" si="314"/>
        <v/>
      </c>
      <c r="BT827" s="227">
        <f t="shared" si="302"/>
        <v>0</v>
      </c>
    </row>
    <row r="828" spans="1:72" s="208" customFormat="1" ht="25.35" customHeight="1" x14ac:dyDescent="0.2">
      <c r="A828" s="210">
        <f t="shared" si="296"/>
        <v>817</v>
      </c>
      <c r="B828" s="171" t="str">
        <f t="shared" si="292"/>
        <v/>
      </c>
      <c r="C828" s="44"/>
      <c r="D828" s="17" t="str">
        <f t="shared" si="297"/>
        <v/>
      </c>
      <c r="E828" s="17" t="str">
        <f t="shared" si="298"/>
        <v/>
      </c>
      <c r="F828" s="97"/>
      <c r="G828" s="16"/>
      <c r="H828" s="15"/>
      <c r="I828" s="17" t="str">
        <f>IF(OR(G828="",H828="",U828=""),"",IFERROR(VLOOKUP(G828&amp;H828&amp;U828,※編集不可※選択項目!$M$3:$R$51,5,FALSE),"該当なし"))</f>
        <v/>
      </c>
      <c r="J828" s="97"/>
      <c r="K828" s="15"/>
      <c r="L828" s="248"/>
      <c r="M828" s="15"/>
      <c r="N828" s="97"/>
      <c r="O828" s="97"/>
      <c r="P828" s="97"/>
      <c r="Q828" s="97"/>
      <c r="R828" s="97"/>
      <c r="S828" s="18" t="str">
        <f t="shared" si="305"/>
        <v/>
      </c>
      <c r="T828" s="15"/>
      <c r="U828" s="15"/>
      <c r="V828" s="15"/>
      <c r="W828" s="15"/>
      <c r="X828" s="15"/>
      <c r="Y828" s="15"/>
      <c r="Z828" s="16"/>
      <c r="AA828" s="16"/>
      <c r="AB828" s="101" t="str">
        <f>IF($C828&lt;&gt;"",※編集不可※選択項目!$J$2,"")</f>
        <v/>
      </c>
      <c r="AC828" s="23"/>
      <c r="AD828" s="97"/>
      <c r="AE828" s="99"/>
      <c r="AF828" s="201" t="str">
        <f t="shared" si="303"/>
        <v>-</v>
      </c>
      <c r="AG828" s="219"/>
      <c r="AH828" s="220"/>
      <c r="AI828" s="121" t="str">
        <f t="shared" si="299"/>
        <v/>
      </c>
      <c r="AJ828" s="221"/>
      <c r="AK828" s="222"/>
      <c r="AL828" s="223"/>
      <c r="AM828" s="224">
        <f>IFERROR(INDEX(※編集不可※選択項目!$R$3:$R$51,MATCH(BQ828,※編集不可※選択項目!$T$3:$T$51,0)),0)</f>
        <v>0</v>
      </c>
      <c r="AN828" s="224" t="str">
        <f t="shared" si="306"/>
        <v/>
      </c>
      <c r="AO828" s="224" t="str">
        <f>IF(BR828=※編集不可※選択項目!$L$3,VLOOKUP('新規登録用（本体）'!U828,※編集不可※選択項目!$P$2:$R$13,3,TRUE),AP828)</f>
        <v/>
      </c>
      <c r="AP828" s="224" t="str">
        <f>IF(BR828=※編集不可※選択項目!$L$15,VLOOKUP('新規登録用（本体）'!U828,※編集不可※選択項目!$P$14:$R$25,3,TRUE),AQ828)</f>
        <v/>
      </c>
      <c r="AQ828" s="224" t="str">
        <f>IF(BR828=※編集不可※選択項目!$L$27,VLOOKUP('新規登録用（本体）'!U828,※編集不可※選択項目!$P$26:$R$41,3,TRUE),AR828)</f>
        <v/>
      </c>
      <c r="AR828" s="224" t="str">
        <f>IF(BR828=※編集不可※選択項目!$L$43,VLOOKUP('新規登録用（本体）'!U828,※編集不可※選択項目!$P$42:$R$46,3,TRUE),AS828)</f>
        <v/>
      </c>
      <c r="AS828" s="224" t="str">
        <f>IF(BR828=※編集不可※選択項目!$L$48,VLOOKUP('新規登録用（本体）'!U828,※編集不可※選択項目!$P$47:$R$51,3,TRUE),"")</f>
        <v/>
      </c>
      <c r="AT828" s="225">
        <f>IFERROR(VLOOKUP(Y828&amp;G828&amp;H828,※編集不可※選択項目!X:Y,2,FALSE),0)</f>
        <v>0</v>
      </c>
      <c r="AU828" s="224">
        <f t="shared" si="300"/>
        <v>0</v>
      </c>
      <c r="AV828" s="224">
        <f>IFERROR(INDEX(※編集不可※選択項目!$S$3:$S$51,MATCH(BQ828,※編集不可※選択項目!$T$3:$T$51,0)),0)</f>
        <v>0</v>
      </c>
      <c r="AW828" s="224" t="str">
        <f t="shared" si="307"/>
        <v/>
      </c>
      <c r="AX828" s="224" t="str">
        <f>IF(BR828=※編集不可※選択項目!$L$3,VLOOKUP('新規登録用（本体）'!U828,※編集不可※選択項目!$P$2:$S$13,4,TRUE),AY828)</f>
        <v/>
      </c>
      <c r="AY828" s="224" t="str">
        <f>IF(BR828=※編集不可※選択項目!$L$15,VLOOKUP('新規登録用（本体）'!U828,※編集不可※選択項目!$P$14:$S$25,4,TRUE),AZ828)</f>
        <v/>
      </c>
      <c r="AZ828" s="224" t="str">
        <f>IF(BR828=※編集不可※選択項目!$L$27,VLOOKUP('新規登録用（本体）'!U828,※編集不可※選択項目!$P$26:$S$41,4,TRUE),BA828)</f>
        <v/>
      </c>
      <c r="BA828" s="224" t="str">
        <f>IF(BR828=※編集不可※選択項目!$L$43,VLOOKUP('新規登録用（本体）'!U828,※編集不可※選択項目!$P$42:$S$46,4,TRUE),BB828)</f>
        <v/>
      </c>
      <c r="BB828" s="224" t="str">
        <f>IF(BR828=※編集不可※選択項目!$L$48,VLOOKUP('新規登録用（本体）'!U828,※編集不可※選択項目!$P$47:$S$51,4,TRUE),"")</f>
        <v/>
      </c>
      <c r="BC828" s="225">
        <f>IFERROR(VLOOKUP(Y828&amp;G828&amp;H828,※編集不可※選択項目!X:Y,2,FALSE),0)</f>
        <v>0</v>
      </c>
      <c r="BD828" s="225">
        <f t="shared" si="301"/>
        <v>0</v>
      </c>
      <c r="BE828" s="225"/>
      <c r="BF828" s="225"/>
      <c r="BG828" s="225"/>
      <c r="BH828" s="225" t="str">
        <f t="shared" si="308"/>
        <v/>
      </c>
      <c r="BI828" s="226">
        <f t="shared" si="309"/>
        <v>0</v>
      </c>
      <c r="BJ828" s="226">
        <f t="shared" si="310"/>
        <v>0</v>
      </c>
      <c r="BK828" s="262">
        <f t="shared" si="304"/>
        <v>0</v>
      </c>
      <c r="BL828" s="226">
        <f t="shared" si="293"/>
        <v>0</v>
      </c>
      <c r="BM828" s="226" t="str">
        <f t="shared" si="311"/>
        <v/>
      </c>
      <c r="BN828" s="227">
        <f t="shared" si="312"/>
        <v>0</v>
      </c>
      <c r="BO828" s="227">
        <f t="shared" si="294"/>
        <v>0</v>
      </c>
      <c r="BP828" s="208" t="str">
        <f t="shared" si="295"/>
        <v>＜従来枠＞0 ＜トップ性能枠＞0</v>
      </c>
      <c r="BQ828" s="208" t="str">
        <f>'新規登録用（本体）'!G828&amp;'新規登録用（本体）'!H828&amp;'新規登録用（本体）'!I828</f>
        <v/>
      </c>
      <c r="BR828" s="126" t="str">
        <f t="shared" si="313"/>
        <v/>
      </c>
      <c r="BS828" s="208" t="str">
        <f t="shared" si="314"/>
        <v/>
      </c>
      <c r="BT828" s="227">
        <f t="shared" si="302"/>
        <v>0</v>
      </c>
    </row>
    <row r="829" spans="1:72" s="208" customFormat="1" ht="25.35" customHeight="1" x14ac:dyDescent="0.2">
      <c r="A829" s="210">
        <f t="shared" si="296"/>
        <v>818</v>
      </c>
      <c r="B829" s="171" t="str">
        <f t="shared" si="292"/>
        <v/>
      </c>
      <c r="C829" s="44"/>
      <c r="D829" s="17" t="str">
        <f t="shared" si="297"/>
        <v/>
      </c>
      <c r="E829" s="17" t="str">
        <f t="shared" si="298"/>
        <v/>
      </c>
      <c r="F829" s="97"/>
      <c r="G829" s="16"/>
      <c r="H829" s="15"/>
      <c r="I829" s="17" t="str">
        <f>IF(OR(G829="",H829="",U829=""),"",IFERROR(VLOOKUP(G829&amp;H829&amp;U829,※編集不可※選択項目!$M$3:$R$51,5,FALSE),"該当なし"))</f>
        <v/>
      </c>
      <c r="J829" s="97"/>
      <c r="K829" s="15"/>
      <c r="L829" s="248"/>
      <c r="M829" s="15"/>
      <c r="N829" s="97"/>
      <c r="O829" s="97"/>
      <c r="P829" s="97"/>
      <c r="Q829" s="97"/>
      <c r="R829" s="97"/>
      <c r="S829" s="18" t="str">
        <f t="shared" si="305"/>
        <v/>
      </c>
      <c r="T829" s="15"/>
      <c r="U829" s="15"/>
      <c r="V829" s="15"/>
      <c r="W829" s="15"/>
      <c r="X829" s="15"/>
      <c r="Y829" s="15"/>
      <c r="Z829" s="16"/>
      <c r="AA829" s="16"/>
      <c r="AB829" s="101" t="str">
        <f>IF($C829&lt;&gt;"",※編集不可※選択項目!$J$2,"")</f>
        <v/>
      </c>
      <c r="AC829" s="23"/>
      <c r="AD829" s="97"/>
      <c r="AE829" s="99"/>
      <c r="AF829" s="201" t="str">
        <f t="shared" si="303"/>
        <v>-</v>
      </c>
      <c r="AG829" s="219"/>
      <c r="AH829" s="220"/>
      <c r="AI829" s="121" t="str">
        <f t="shared" si="299"/>
        <v/>
      </c>
      <c r="AJ829" s="221"/>
      <c r="AK829" s="222"/>
      <c r="AL829" s="223"/>
      <c r="AM829" s="224">
        <f>IFERROR(INDEX(※編集不可※選択項目!$R$3:$R$51,MATCH(BQ829,※編集不可※選択項目!$T$3:$T$51,0)),0)</f>
        <v>0</v>
      </c>
      <c r="AN829" s="224" t="str">
        <f t="shared" si="306"/>
        <v/>
      </c>
      <c r="AO829" s="224" t="str">
        <f>IF(BR829=※編集不可※選択項目!$L$3,VLOOKUP('新規登録用（本体）'!U829,※編集不可※選択項目!$P$2:$R$13,3,TRUE),AP829)</f>
        <v/>
      </c>
      <c r="AP829" s="224" t="str">
        <f>IF(BR829=※編集不可※選択項目!$L$15,VLOOKUP('新規登録用（本体）'!U829,※編集不可※選択項目!$P$14:$R$25,3,TRUE),AQ829)</f>
        <v/>
      </c>
      <c r="AQ829" s="224" t="str">
        <f>IF(BR829=※編集不可※選択項目!$L$27,VLOOKUP('新規登録用（本体）'!U829,※編集不可※選択項目!$P$26:$R$41,3,TRUE),AR829)</f>
        <v/>
      </c>
      <c r="AR829" s="224" t="str">
        <f>IF(BR829=※編集不可※選択項目!$L$43,VLOOKUP('新規登録用（本体）'!U829,※編集不可※選択項目!$P$42:$R$46,3,TRUE),AS829)</f>
        <v/>
      </c>
      <c r="AS829" s="224" t="str">
        <f>IF(BR829=※編集不可※選択項目!$L$48,VLOOKUP('新規登録用（本体）'!U829,※編集不可※選択項目!$P$47:$R$51,3,TRUE),"")</f>
        <v/>
      </c>
      <c r="AT829" s="225">
        <f>IFERROR(VLOOKUP(Y829&amp;G829&amp;H829,※編集不可※選択項目!X:Y,2,FALSE),0)</f>
        <v>0</v>
      </c>
      <c r="AU829" s="224">
        <f t="shared" si="300"/>
        <v>0</v>
      </c>
      <c r="AV829" s="224">
        <f>IFERROR(INDEX(※編集不可※選択項目!$S$3:$S$51,MATCH(BQ829,※編集不可※選択項目!$T$3:$T$51,0)),0)</f>
        <v>0</v>
      </c>
      <c r="AW829" s="224" t="str">
        <f t="shared" si="307"/>
        <v/>
      </c>
      <c r="AX829" s="224" t="str">
        <f>IF(BR829=※編集不可※選択項目!$L$3,VLOOKUP('新規登録用（本体）'!U829,※編集不可※選択項目!$P$2:$S$13,4,TRUE),AY829)</f>
        <v/>
      </c>
      <c r="AY829" s="224" t="str">
        <f>IF(BR829=※編集不可※選択項目!$L$15,VLOOKUP('新規登録用（本体）'!U829,※編集不可※選択項目!$P$14:$S$25,4,TRUE),AZ829)</f>
        <v/>
      </c>
      <c r="AZ829" s="224" t="str">
        <f>IF(BR829=※編集不可※選択項目!$L$27,VLOOKUP('新規登録用（本体）'!U829,※編集不可※選択項目!$P$26:$S$41,4,TRUE),BA829)</f>
        <v/>
      </c>
      <c r="BA829" s="224" t="str">
        <f>IF(BR829=※編集不可※選択項目!$L$43,VLOOKUP('新規登録用（本体）'!U829,※編集不可※選択項目!$P$42:$S$46,4,TRUE),BB829)</f>
        <v/>
      </c>
      <c r="BB829" s="224" t="str">
        <f>IF(BR829=※編集不可※選択項目!$L$48,VLOOKUP('新規登録用（本体）'!U829,※編集不可※選択項目!$P$47:$S$51,4,TRUE),"")</f>
        <v/>
      </c>
      <c r="BC829" s="225">
        <f>IFERROR(VLOOKUP(Y829&amp;G829&amp;H829,※編集不可※選択項目!X:Y,2,FALSE),0)</f>
        <v>0</v>
      </c>
      <c r="BD829" s="225">
        <f t="shared" si="301"/>
        <v>0</v>
      </c>
      <c r="BE829" s="225"/>
      <c r="BF829" s="225"/>
      <c r="BG829" s="225"/>
      <c r="BH829" s="225" t="str">
        <f t="shared" si="308"/>
        <v/>
      </c>
      <c r="BI829" s="226">
        <f t="shared" si="309"/>
        <v>0</v>
      </c>
      <c r="BJ829" s="226">
        <f t="shared" si="310"/>
        <v>0</v>
      </c>
      <c r="BK829" s="262">
        <f t="shared" si="304"/>
        <v>0</v>
      </c>
      <c r="BL829" s="226">
        <f t="shared" si="293"/>
        <v>0</v>
      </c>
      <c r="BM829" s="226" t="str">
        <f t="shared" si="311"/>
        <v/>
      </c>
      <c r="BN829" s="227">
        <f t="shared" si="312"/>
        <v>0</v>
      </c>
      <c r="BO829" s="227">
        <f t="shared" si="294"/>
        <v>0</v>
      </c>
      <c r="BP829" s="208" t="str">
        <f t="shared" si="295"/>
        <v>＜従来枠＞0 ＜トップ性能枠＞0</v>
      </c>
      <c r="BQ829" s="208" t="str">
        <f>'新規登録用（本体）'!G829&amp;'新規登録用（本体）'!H829&amp;'新規登録用（本体）'!I829</f>
        <v/>
      </c>
      <c r="BR829" s="126" t="str">
        <f t="shared" si="313"/>
        <v/>
      </c>
      <c r="BS829" s="208" t="str">
        <f t="shared" si="314"/>
        <v/>
      </c>
      <c r="BT829" s="227">
        <f t="shared" si="302"/>
        <v>0</v>
      </c>
    </row>
    <row r="830" spans="1:72" s="208" customFormat="1" ht="25.35" customHeight="1" x14ac:dyDescent="0.2">
      <c r="A830" s="210">
        <f t="shared" si="296"/>
        <v>819</v>
      </c>
      <c r="B830" s="171" t="str">
        <f t="shared" si="292"/>
        <v/>
      </c>
      <c r="C830" s="44"/>
      <c r="D830" s="17" t="str">
        <f t="shared" si="297"/>
        <v/>
      </c>
      <c r="E830" s="17" t="str">
        <f t="shared" si="298"/>
        <v/>
      </c>
      <c r="F830" s="97"/>
      <c r="G830" s="16"/>
      <c r="H830" s="15"/>
      <c r="I830" s="17" t="str">
        <f>IF(OR(G830="",H830="",U830=""),"",IFERROR(VLOOKUP(G830&amp;H830&amp;U830,※編集不可※選択項目!$M$3:$R$51,5,FALSE),"該当なし"))</f>
        <v/>
      </c>
      <c r="J830" s="97"/>
      <c r="K830" s="15"/>
      <c r="L830" s="248"/>
      <c r="M830" s="15"/>
      <c r="N830" s="97"/>
      <c r="O830" s="97"/>
      <c r="P830" s="97"/>
      <c r="Q830" s="97"/>
      <c r="R830" s="97"/>
      <c r="S830" s="18" t="str">
        <f t="shared" si="305"/>
        <v/>
      </c>
      <c r="T830" s="15"/>
      <c r="U830" s="15"/>
      <c r="V830" s="15"/>
      <c r="W830" s="15"/>
      <c r="X830" s="15"/>
      <c r="Y830" s="15"/>
      <c r="Z830" s="16"/>
      <c r="AA830" s="16"/>
      <c r="AB830" s="101" t="str">
        <f>IF($C830&lt;&gt;"",※編集不可※選択項目!$J$2,"")</f>
        <v/>
      </c>
      <c r="AC830" s="23"/>
      <c r="AD830" s="97"/>
      <c r="AE830" s="99"/>
      <c r="AF830" s="201" t="str">
        <f t="shared" si="303"/>
        <v>-</v>
      </c>
      <c r="AG830" s="219"/>
      <c r="AH830" s="220"/>
      <c r="AI830" s="121" t="str">
        <f t="shared" si="299"/>
        <v/>
      </c>
      <c r="AJ830" s="221"/>
      <c r="AK830" s="222"/>
      <c r="AL830" s="223"/>
      <c r="AM830" s="224">
        <f>IFERROR(INDEX(※編集不可※選択項目!$R$3:$R$51,MATCH(BQ830,※編集不可※選択項目!$T$3:$T$51,0)),0)</f>
        <v>0</v>
      </c>
      <c r="AN830" s="224" t="str">
        <f t="shared" si="306"/>
        <v/>
      </c>
      <c r="AO830" s="224" t="str">
        <f>IF(BR830=※編集不可※選択項目!$L$3,VLOOKUP('新規登録用（本体）'!U830,※編集不可※選択項目!$P$2:$R$13,3,TRUE),AP830)</f>
        <v/>
      </c>
      <c r="AP830" s="224" t="str">
        <f>IF(BR830=※編集不可※選択項目!$L$15,VLOOKUP('新規登録用（本体）'!U830,※編集不可※選択項目!$P$14:$R$25,3,TRUE),AQ830)</f>
        <v/>
      </c>
      <c r="AQ830" s="224" t="str">
        <f>IF(BR830=※編集不可※選択項目!$L$27,VLOOKUP('新規登録用（本体）'!U830,※編集不可※選択項目!$P$26:$R$41,3,TRUE),AR830)</f>
        <v/>
      </c>
      <c r="AR830" s="224" t="str">
        <f>IF(BR830=※編集不可※選択項目!$L$43,VLOOKUP('新規登録用（本体）'!U830,※編集不可※選択項目!$P$42:$R$46,3,TRUE),AS830)</f>
        <v/>
      </c>
      <c r="AS830" s="224" t="str">
        <f>IF(BR830=※編集不可※選択項目!$L$48,VLOOKUP('新規登録用（本体）'!U830,※編集不可※選択項目!$P$47:$R$51,3,TRUE),"")</f>
        <v/>
      </c>
      <c r="AT830" s="225">
        <f>IFERROR(VLOOKUP(Y830&amp;G830&amp;H830,※編集不可※選択項目!X:Y,2,FALSE),0)</f>
        <v>0</v>
      </c>
      <c r="AU830" s="224">
        <f t="shared" si="300"/>
        <v>0</v>
      </c>
      <c r="AV830" s="224">
        <f>IFERROR(INDEX(※編集不可※選択項目!$S$3:$S$51,MATCH(BQ830,※編集不可※選択項目!$T$3:$T$51,0)),0)</f>
        <v>0</v>
      </c>
      <c r="AW830" s="224" t="str">
        <f t="shared" si="307"/>
        <v/>
      </c>
      <c r="AX830" s="224" t="str">
        <f>IF(BR830=※編集不可※選択項目!$L$3,VLOOKUP('新規登録用（本体）'!U830,※編集不可※選択項目!$P$2:$S$13,4,TRUE),AY830)</f>
        <v/>
      </c>
      <c r="AY830" s="224" t="str">
        <f>IF(BR830=※編集不可※選択項目!$L$15,VLOOKUP('新規登録用（本体）'!U830,※編集不可※選択項目!$P$14:$S$25,4,TRUE),AZ830)</f>
        <v/>
      </c>
      <c r="AZ830" s="224" t="str">
        <f>IF(BR830=※編集不可※選択項目!$L$27,VLOOKUP('新規登録用（本体）'!U830,※編集不可※選択項目!$P$26:$S$41,4,TRUE),BA830)</f>
        <v/>
      </c>
      <c r="BA830" s="224" t="str">
        <f>IF(BR830=※編集不可※選択項目!$L$43,VLOOKUP('新規登録用（本体）'!U830,※編集不可※選択項目!$P$42:$S$46,4,TRUE),BB830)</f>
        <v/>
      </c>
      <c r="BB830" s="224" t="str">
        <f>IF(BR830=※編集不可※選択項目!$L$48,VLOOKUP('新規登録用（本体）'!U830,※編集不可※選択項目!$P$47:$S$51,4,TRUE),"")</f>
        <v/>
      </c>
      <c r="BC830" s="225">
        <f>IFERROR(VLOOKUP(Y830&amp;G830&amp;H830,※編集不可※選択項目!X:Y,2,FALSE),0)</f>
        <v>0</v>
      </c>
      <c r="BD830" s="225">
        <f t="shared" si="301"/>
        <v>0</v>
      </c>
      <c r="BE830" s="225"/>
      <c r="BF830" s="225"/>
      <c r="BG830" s="225"/>
      <c r="BH830" s="225" t="str">
        <f t="shared" si="308"/>
        <v/>
      </c>
      <c r="BI830" s="226">
        <f t="shared" si="309"/>
        <v>0</v>
      </c>
      <c r="BJ830" s="226">
        <f t="shared" si="310"/>
        <v>0</v>
      </c>
      <c r="BK830" s="262">
        <f t="shared" si="304"/>
        <v>0</v>
      </c>
      <c r="BL830" s="226">
        <f t="shared" si="293"/>
        <v>0</v>
      </c>
      <c r="BM830" s="226" t="str">
        <f t="shared" si="311"/>
        <v/>
      </c>
      <c r="BN830" s="227">
        <f t="shared" si="312"/>
        <v>0</v>
      </c>
      <c r="BO830" s="227">
        <f t="shared" si="294"/>
        <v>0</v>
      </c>
      <c r="BP830" s="208" t="str">
        <f t="shared" si="295"/>
        <v>＜従来枠＞0 ＜トップ性能枠＞0</v>
      </c>
      <c r="BQ830" s="208" t="str">
        <f>'新規登録用（本体）'!G830&amp;'新規登録用（本体）'!H830&amp;'新規登録用（本体）'!I830</f>
        <v/>
      </c>
      <c r="BR830" s="126" t="str">
        <f t="shared" si="313"/>
        <v/>
      </c>
      <c r="BS830" s="208" t="str">
        <f t="shared" si="314"/>
        <v/>
      </c>
      <c r="BT830" s="227">
        <f t="shared" si="302"/>
        <v>0</v>
      </c>
    </row>
    <row r="831" spans="1:72" s="208" customFormat="1" ht="25.35" customHeight="1" x14ac:dyDescent="0.2">
      <c r="A831" s="210">
        <f t="shared" si="296"/>
        <v>820</v>
      </c>
      <c r="B831" s="171" t="str">
        <f t="shared" si="292"/>
        <v/>
      </c>
      <c r="C831" s="44"/>
      <c r="D831" s="17" t="str">
        <f t="shared" si="297"/>
        <v/>
      </c>
      <c r="E831" s="17" t="str">
        <f t="shared" si="298"/>
        <v/>
      </c>
      <c r="F831" s="97"/>
      <c r="G831" s="16"/>
      <c r="H831" s="15"/>
      <c r="I831" s="17" t="str">
        <f>IF(OR(G831="",H831="",U831=""),"",IFERROR(VLOOKUP(G831&amp;H831&amp;U831,※編集不可※選択項目!$M$3:$R$51,5,FALSE),"該当なし"))</f>
        <v/>
      </c>
      <c r="J831" s="97"/>
      <c r="K831" s="15"/>
      <c r="L831" s="248"/>
      <c r="M831" s="15"/>
      <c r="N831" s="97"/>
      <c r="O831" s="97"/>
      <c r="P831" s="97"/>
      <c r="Q831" s="97"/>
      <c r="R831" s="97"/>
      <c r="S831" s="18" t="str">
        <f t="shared" si="305"/>
        <v/>
      </c>
      <c r="T831" s="15"/>
      <c r="U831" s="15"/>
      <c r="V831" s="15"/>
      <c r="W831" s="15"/>
      <c r="X831" s="15"/>
      <c r="Y831" s="15"/>
      <c r="Z831" s="16"/>
      <c r="AA831" s="16"/>
      <c r="AB831" s="101" t="str">
        <f>IF($C831&lt;&gt;"",※編集不可※選択項目!$J$2,"")</f>
        <v/>
      </c>
      <c r="AC831" s="23"/>
      <c r="AD831" s="97"/>
      <c r="AE831" s="99"/>
      <c r="AF831" s="201" t="str">
        <f t="shared" si="303"/>
        <v>-</v>
      </c>
      <c r="AG831" s="219"/>
      <c r="AH831" s="220"/>
      <c r="AI831" s="121" t="str">
        <f t="shared" si="299"/>
        <v/>
      </c>
      <c r="AJ831" s="221"/>
      <c r="AK831" s="222"/>
      <c r="AL831" s="223"/>
      <c r="AM831" s="224">
        <f>IFERROR(INDEX(※編集不可※選択項目!$R$3:$R$51,MATCH(BQ831,※編集不可※選択項目!$T$3:$T$51,0)),0)</f>
        <v>0</v>
      </c>
      <c r="AN831" s="224" t="str">
        <f t="shared" si="306"/>
        <v/>
      </c>
      <c r="AO831" s="224" t="str">
        <f>IF(BR831=※編集不可※選択項目!$L$3,VLOOKUP('新規登録用（本体）'!U831,※編集不可※選択項目!$P$2:$R$13,3,TRUE),AP831)</f>
        <v/>
      </c>
      <c r="AP831" s="224" t="str">
        <f>IF(BR831=※編集不可※選択項目!$L$15,VLOOKUP('新規登録用（本体）'!U831,※編集不可※選択項目!$P$14:$R$25,3,TRUE),AQ831)</f>
        <v/>
      </c>
      <c r="AQ831" s="224" t="str">
        <f>IF(BR831=※編集不可※選択項目!$L$27,VLOOKUP('新規登録用（本体）'!U831,※編集不可※選択項目!$P$26:$R$41,3,TRUE),AR831)</f>
        <v/>
      </c>
      <c r="AR831" s="224" t="str">
        <f>IF(BR831=※編集不可※選択項目!$L$43,VLOOKUP('新規登録用（本体）'!U831,※編集不可※選択項目!$P$42:$R$46,3,TRUE),AS831)</f>
        <v/>
      </c>
      <c r="AS831" s="224" t="str">
        <f>IF(BR831=※編集不可※選択項目!$L$48,VLOOKUP('新規登録用（本体）'!U831,※編集不可※選択項目!$P$47:$R$51,3,TRUE),"")</f>
        <v/>
      </c>
      <c r="AT831" s="225">
        <f>IFERROR(VLOOKUP(Y831&amp;G831&amp;H831,※編集不可※選択項目!X:Y,2,FALSE),0)</f>
        <v>0</v>
      </c>
      <c r="AU831" s="224">
        <f t="shared" si="300"/>
        <v>0</v>
      </c>
      <c r="AV831" s="224">
        <f>IFERROR(INDEX(※編集不可※選択項目!$S$3:$S$51,MATCH(BQ831,※編集不可※選択項目!$T$3:$T$51,0)),0)</f>
        <v>0</v>
      </c>
      <c r="AW831" s="224" t="str">
        <f t="shared" si="307"/>
        <v/>
      </c>
      <c r="AX831" s="224" t="str">
        <f>IF(BR831=※編集不可※選択項目!$L$3,VLOOKUP('新規登録用（本体）'!U831,※編集不可※選択項目!$P$2:$S$13,4,TRUE),AY831)</f>
        <v/>
      </c>
      <c r="AY831" s="224" t="str">
        <f>IF(BR831=※編集不可※選択項目!$L$15,VLOOKUP('新規登録用（本体）'!U831,※編集不可※選択項目!$P$14:$S$25,4,TRUE),AZ831)</f>
        <v/>
      </c>
      <c r="AZ831" s="224" t="str">
        <f>IF(BR831=※編集不可※選択項目!$L$27,VLOOKUP('新規登録用（本体）'!U831,※編集不可※選択項目!$P$26:$S$41,4,TRUE),BA831)</f>
        <v/>
      </c>
      <c r="BA831" s="224" t="str">
        <f>IF(BR831=※編集不可※選択項目!$L$43,VLOOKUP('新規登録用（本体）'!U831,※編集不可※選択項目!$P$42:$S$46,4,TRUE),BB831)</f>
        <v/>
      </c>
      <c r="BB831" s="224" t="str">
        <f>IF(BR831=※編集不可※選択項目!$L$48,VLOOKUP('新規登録用（本体）'!U831,※編集不可※選択項目!$P$47:$S$51,4,TRUE),"")</f>
        <v/>
      </c>
      <c r="BC831" s="225">
        <f>IFERROR(VLOOKUP(Y831&amp;G831&amp;H831,※編集不可※選択項目!X:Y,2,FALSE),0)</f>
        <v>0</v>
      </c>
      <c r="BD831" s="225">
        <f t="shared" si="301"/>
        <v>0</v>
      </c>
      <c r="BE831" s="225"/>
      <c r="BF831" s="225"/>
      <c r="BG831" s="225"/>
      <c r="BH831" s="225" t="str">
        <f t="shared" si="308"/>
        <v/>
      </c>
      <c r="BI831" s="226">
        <f t="shared" si="309"/>
        <v>0</v>
      </c>
      <c r="BJ831" s="226">
        <f t="shared" si="310"/>
        <v>0</v>
      </c>
      <c r="BK831" s="262">
        <f t="shared" si="304"/>
        <v>0</v>
      </c>
      <c r="BL831" s="226">
        <f t="shared" si="293"/>
        <v>0</v>
      </c>
      <c r="BM831" s="226" t="str">
        <f t="shared" si="311"/>
        <v/>
      </c>
      <c r="BN831" s="227">
        <f t="shared" si="312"/>
        <v>0</v>
      </c>
      <c r="BO831" s="227">
        <f t="shared" si="294"/>
        <v>0</v>
      </c>
      <c r="BP831" s="208" t="str">
        <f t="shared" si="295"/>
        <v>＜従来枠＞0 ＜トップ性能枠＞0</v>
      </c>
      <c r="BQ831" s="208" t="str">
        <f>'新規登録用（本体）'!G831&amp;'新規登録用（本体）'!H831&amp;'新規登録用（本体）'!I831</f>
        <v/>
      </c>
      <c r="BR831" s="126" t="str">
        <f t="shared" si="313"/>
        <v/>
      </c>
      <c r="BS831" s="208" t="str">
        <f t="shared" si="314"/>
        <v/>
      </c>
      <c r="BT831" s="227">
        <f t="shared" si="302"/>
        <v>0</v>
      </c>
    </row>
    <row r="832" spans="1:72" s="208" customFormat="1" ht="25.35" customHeight="1" x14ac:dyDescent="0.2">
      <c r="A832" s="210">
        <f t="shared" si="296"/>
        <v>821</v>
      </c>
      <c r="B832" s="171" t="str">
        <f t="shared" si="292"/>
        <v/>
      </c>
      <c r="C832" s="44"/>
      <c r="D832" s="17" t="str">
        <f t="shared" si="297"/>
        <v/>
      </c>
      <c r="E832" s="17" t="str">
        <f t="shared" si="298"/>
        <v/>
      </c>
      <c r="F832" s="97"/>
      <c r="G832" s="16"/>
      <c r="H832" s="15"/>
      <c r="I832" s="17" t="str">
        <f>IF(OR(G832="",H832="",U832=""),"",IFERROR(VLOOKUP(G832&amp;H832&amp;U832,※編集不可※選択項目!$M$3:$R$51,5,FALSE),"該当なし"))</f>
        <v/>
      </c>
      <c r="J832" s="97"/>
      <c r="K832" s="15"/>
      <c r="L832" s="248"/>
      <c r="M832" s="15"/>
      <c r="N832" s="97"/>
      <c r="O832" s="97"/>
      <c r="P832" s="97"/>
      <c r="Q832" s="97"/>
      <c r="R832" s="97"/>
      <c r="S832" s="18" t="str">
        <f t="shared" si="305"/>
        <v/>
      </c>
      <c r="T832" s="15"/>
      <c r="U832" s="15"/>
      <c r="V832" s="15"/>
      <c r="W832" s="15"/>
      <c r="X832" s="15"/>
      <c r="Y832" s="15"/>
      <c r="Z832" s="16"/>
      <c r="AA832" s="16"/>
      <c r="AB832" s="101" t="str">
        <f>IF($C832&lt;&gt;"",※編集不可※選択項目!$J$2,"")</f>
        <v/>
      </c>
      <c r="AC832" s="23"/>
      <c r="AD832" s="97"/>
      <c r="AE832" s="99"/>
      <c r="AF832" s="201" t="str">
        <f t="shared" si="303"/>
        <v>-</v>
      </c>
      <c r="AG832" s="219"/>
      <c r="AH832" s="220"/>
      <c r="AI832" s="121" t="str">
        <f t="shared" si="299"/>
        <v/>
      </c>
      <c r="AJ832" s="221"/>
      <c r="AK832" s="222"/>
      <c r="AL832" s="223"/>
      <c r="AM832" s="224">
        <f>IFERROR(INDEX(※編集不可※選択項目!$R$3:$R$51,MATCH(BQ832,※編集不可※選択項目!$T$3:$T$51,0)),0)</f>
        <v>0</v>
      </c>
      <c r="AN832" s="224" t="str">
        <f t="shared" si="306"/>
        <v/>
      </c>
      <c r="AO832" s="224" t="str">
        <f>IF(BR832=※編集不可※選択項目!$L$3,VLOOKUP('新規登録用（本体）'!U832,※編集不可※選択項目!$P$2:$R$13,3,TRUE),AP832)</f>
        <v/>
      </c>
      <c r="AP832" s="224" t="str">
        <f>IF(BR832=※編集不可※選択項目!$L$15,VLOOKUP('新規登録用（本体）'!U832,※編集不可※選択項目!$P$14:$R$25,3,TRUE),AQ832)</f>
        <v/>
      </c>
      <c r="AQ832" s="224" t="str">
        <f>IF(BR832=※編集不可※選択項目!$L$27,VLOOKUP('新規登録用（本体）'!U832,※編集不可※選択項目!$P$26:$R$41,3,TRUE),AR832)</f>
        <v/>
      </c>
      <c r="AR832" s="224" t="str">
        <f>IF(BR832=※編集不可※選択項目!$L$43,VLOOKUP('新規登録用（本体）'!U832,※編集不可※選択項目!$P$42:$R$46,3,TRUE),AS832)</f>
        <v/>
      </c>
      <c r="AS832" s="224" t="str">
        <f>IF(BR832=※編集不可※選択項目!$L$48,VLOOKUP('新規登録用（本体）'!U832,※編集不可※選択項目!$P$47:$R$51,3,TRUE),"")</f>
        <v/>
      </c>
      <c r="AT832" s="225">
        <f>IFERROR(VLOOKUP(Y832&amp;G832&amp;H832,※編集不可※選択項目!X:Y,2,FALSE),0)</f>
        <v>0</v>
      </c>
      <c r="AU832" s="224">
        <f t="shared" si="300"/>
        <v>0</v>
      </c>
      <c r="AV832" s="224">
        <f>IFERROR(INDEX(※編集不可※選択項目!$S$3:$S$51,MATCH(BQ832,※編集不可※選択項目!$T$3:$T$51,0)),0)</f>
        <v>0</v>
      </c>
      <c r="AW832" s="224" t="str">
        <f t="shared" si="307"/>
        <v/>
      </c>
      <c r="AX832" s="224" t="str">
        <f>IF(BR832=※編集不可※選択項目!$L$3,VLOOKUP('新規登録用（本体）'!U832,※編集不可※選択項目!$P$2:$S$13,4,TRUE),AY832)</f>
        <v/>
      </c>
      <c r="AY832" s="224" t="str">
        <f>IF(BR832=※編集不可※選択項目!$L$15,VLOOKUP('新規登録用（本体）'!U832,※編集不可※選択項目!$P$14:$S$25,4,TRUE),AZ832)</f>
        <v/>
      </c>
      <c r="AZ832" s="224" t="str">
        <f>IF(BR832=※編集不可※選択項目!$L$27,VLOOKUP('新規登録用（本体）'!U832,※編集不可※選択項目!$P$26:$S$41,4,TRUE),BA832)</f>
        <v/>
      </c>
      <c r="BA832" s="224" t="str">
        <f>IF(BR832=※編集不可※選択項目!$L$43,VLOOKUP('新規登録用（本体）'!U832,※編集不可※選択項目!$P$42:$S$46,4,TRUE),BB832)</f>
        <v/>
      </c>
      <c r="BB832" s="224" t="str">
        <f>IF(BR832=※編集不可※選択項目!$L$48,VLOOKUP('新規登録用（本体）'!U832,※編集不可※選択項目!$P$47:$S$51,4,TRUE),"")</f>
        <v/>
      </c>
      <c r="BC832" s="225">
        <f>IFERROR(VLOOKUP(Y832&amp;G832&amp;H832,※編集不可※選択項目!X:Y,2,FALSE),0)</f>
        <v>0</v>
      </c>
      <c r="BD832" s="225">
        <f t="shared" si="301"/>
        <v>0</v>
      </c>
      <c r="BE832" s="225"/>
      <c r="BF832" s="225"/>
      <c r="BG832" s="225"/>
      <c r="BH832" s="225" t="str">
        <f t="shared" si="308"/>
        <v/>
      </c>
      <c r="BI832" s="226">
        <f t="shared" si="309"/>
        <v>0</v>
      </c>
      <c r="BJ832" s="226">
        <f t="shared" si="310"/>
        <v>0</v>
      </c>
      <c r="BK832" s="262">
        <f t="shared" si="304"/>
        <v>0</v>
      </c>
      <c r="BL832" s="226">
        <f t="shared" si="293"/>
        <v>0</v>
      </c>
      <c r="BM832" s="226" t="str">
        <f t="shared" si="311"/>
        <v/>
      </c>
      <c r="BN832" s="227">
        <f t="shared" si="312"/>
        <v>0</v>
      </c>
      <c r="BO832" s="227">
        <f t="shared" si="294"/>
        <v>0</v>
      </c>
      <c r="BP832" s="208" t="str">
        <f t="shared" si="295"/>
        <v>＜従来枠＞0 ＜トップ性能枠＞0</v>
      </c>
      <c r="BQ832" s="208" t="str">
        <f>'新規登録用（本体）'!G832&amp;'新規登録用（本体）'!H832&amp;'新規登録用（本体）'!I832</f>
        <v/>
      </c>
      <c r="BR832" s="126" t="str">
        <f t="shared" si="313"/>
        <v/>
      </c>
      <c r="BS832" s="208" t="str">
        <f t="shared" si="314"/>
        <v/>
      </c>
      <c r="BT832" s="227">
        <f t="shared" si="302"/>
        <v>0</v>
      </c>
    </row>
    <row r="833" spans="1:72" s="208" customFormat="1" ht="25.35" customHeight="1" x14ac:dyDescent="0.2">
      <c r="A833" s="210">
        <f t="shared" si="296"/>
        <v>822</v>
      </c>
      <c r="B833" s="171" t="str">
        <f t="shared" si="292"/>
        <v/>
      </c>
      <c r="C833" s="44"/>
      <c r="D833" s="17" t="str">
        <f t="shared" si="297"/>
        <v/>
      </c>
      <c r="E833" s="17" t="str">
        <f t="shared" si="298"/>
        <v/>
      </c>
      <c r="F833" s="97"/>
      <c r="G833" s="16"/>
      <c r="H833" s="15"/>
      <c r="I833" s="17" t="str">
        <f>IF(OR(G833="",H833="",U833=""),"",IFERROR(VLOOKUP(G833&amp;H833&amp;U833,※編集不可※選択項目!$M$3:$R$51,5,FALSE),"該当なし"))</f>
        <v/>
      </c>
      <c r="J833" s="97"/>
      <c r="K833" s="15"/>
      <c r="L833" s="248"/>
      <c r="M833" s="15"/>
      <c r="N833" s="97"/>
      <c r="O833" s="97"/>
      <c r="P833" s="97"/>
      <c r="Q833" s="97"/>
      <c r="R833" s="97"/>
      <c r="S833" s="18" t="str">
        <f t="shared" si="305"/>
        <v/>
      </c>
      <c r="T833" s="15"/>
      <c r="U833" s="15"/>
      <c r="V833" s="15"/>
      <c r="W833" s="15"/>
      <c r="X833" s="15"/>
      <c r="Y833" s="15"/>
      <c r="Z833" s="16"/>
      <c r="AA833" s="16"/>
      <c r="AB833" s="101" t="str">
        <f>IF($C833&lt;&gt;"",※編集不可※選択項目!$J$2,"")</f>
        <v/>
      </c>
      <c r="AC833" s="23"/>
      <c r="AD833" s="97"/>
      <c r="AE833" s="99"/>
      <c r="AF833" s="201" t="str">
        <f t="shared" si="303"/>
        <v>-</v>
      </c>
      <c r="AG833" s="219"/>
      <c r="AH833" s="220"/>
      <c r="AI833" s="121" t="str">
        <f t="shared" si="299"/>
        <v/>
      </c>
      <c r="AJ833" s="221"/>
      <c r="AK833" s="222"/>
      <c r="AL833" s="223"/>
      <c r="AM833" s="224">
        <f>IFERROR(INDEX(※編集不可※選択項目!$R$3:$R$51,MATCH(BQ833,※編集不可※選択項目!$T$3:$T$51,0)),0)</f>
        <v>0</v>
      </c>
      <c r="AN833" s="224" t="str">
        <f t="shared" si="306"/>
        <v/>
      </c>
      <c r="AO833" s="224" t="str">
        <f>IF(BR833=※編集不可※選択項目!$L$3,VLOOKUP('新規登録用（本体）'!U833,※編集不可※選択項目!$P$2:$R$13,3,TRUE),AP833)</f>
        <v/>
      </c>
      <c r="AP833" s="224" t="str">
        <f>IF(BR833=※編集不可※選択項目!$L$15,VLOOKUP('新規登録用（本体）'!U833,※編集不可※選択項目!$P$14:$R$25,3,TRUE),AQ833)</f>
        <v/>
      </c>
      <c r="AQ833" s="224" t="str">
        <f>IF(BR833=※編集不可※選択項目!$L$27,VLOOKUP('新規登録用（本体）'!U833,※編集不可※選択項目!$P$26:$R$41,3,TRUE),AR833)</f>
        <v/>
      </c>
      <c r="AR833" s="224" t="str">
        <f>IF(BR833=※編集不可※選択項目!$L$43,VLOOKUP('新規登録用（本体）'!U833,※編集不可※選択項目!$P$42:$R$46,3,TRUE),AS833)</f>
        <v/>
      </c>
      <c r="AS833" s="224" t="str">
        <f>IF(BR833=※編集不可※選択項目!$L$48,VLOOKUP('新規登録用（本体）'!U833,※編集不可※選択項目!$P$47:$R$51,3,TRUE),"")</f>
        <v/>
      </c>
      <c r="AT833" s="225">
        <f>IFERROR(VLOOKUP(Y833&amp;G833&amp;H833,※編集不可※選択項目!X:Y,2,FALSE),0)</f>
        <v>0</v>
      </c>
      <c r="AU833" s="224">
        <f t="shared" si="300"/>
        <v>0</v>
      </c>
      <c r="AV833" s="224">
        <f>IFERROR(INDEX(※編集不可※選択項目!$S$3:$S$51,MATCH(BQ833,※編集不可※選択項目!$T$3:$T$51,0)),0)</f>
        <v>0</v>
      </c>
      <c r="AW833" s="224" t="str">
        <f t="shared" si="307"/>
        <v/>
      </c>
      <c r="AX833" s="224" t="str">
        <f>IF(BR833=※編集不可※選択項目!$L$3,VLOOKUP('新規登録用（本体）'!U833,※編集不可※選択項目!$P$2:$S$13,4,TRUE),AY833)</f>
        <v/>
      </c>
      <c r="AY833" s="224" t="str">
        <f>IF(BR833=※編集不可※選択項目!$L$15,VLOOKUP('新規登録用（本体）'!U833,※編集不可※選択項目!$P$14:$S$25,4,TRUE),AZ833)</f>
        <v/>
      </c>
      <c r="AZ833" s="224" t="str">
        <f>IF(BR833=※編集不可※選択項目!$L$27,VLOOKUP('新規登録用（本体）'!U833,※編集不可※選択項目!$P$26:$S$41,4,TRUE),BA833)</f>
        <v/>
      </c>
      <c r="BA833" s="224" t="str">
        <f>IF(BR833=※編集不可※選択項目!$L$43,VLOOKUP('新規登録用（本体）'!U833,※編集不可※選択項目!$P$42:$S$46,4,TRUE),BB833)</f>
        <v/>
      </c>
      <c r="BB833" s="224" t="str">
        <f>IF(BR833=※編集不可※選択項目!$L$48,VLOOKUP('新規登録用（本体）'!U833,※編集不可※選択項目!$P$47:$S$51,4,TRUE),"")</f>
        <v/>
      </c>
      <c r="BC833" s="225">
        <f>IFERROR(VLOOKUP(Y833&amp;G833&amp;H833,※編集不可※選択項目!X:Y,2,FALSE),0)</f>
        <v>0</v>
      </c>
      <c r="BD833" s="225">
        <f t="shared" si="301"/>
        <v>0</v>
      </c>
      <c r="BE833" s="225"/>
      <c r="BF833" s="225"/>
      <c r="BG833" s="225"/>
      <c r="BH833" s="225" t="str">
        <f t="shared" si="308"/>
        <v/>
      </c>
      <c r="BI833" s="226">
        <f t="shared" si="309"/>
        <v>0</v>
      </c>
      <c r="BJ833" s="226">
        <f t="shared" si="310"/>
        <v>0</v>
      </c>
      <c r="BK833" s="262">
        <f t="shared" si="304"/>
        <v>0</v>
      </c>
      <c r="BL833" s="226">
        <f t="shared" si="293"/>
        <v>0</v>
      </c>
      <c r="BM833" s="226" t="str">
        <f t="shared" si="311"/>
        <v/>
      </c>
      <c r="BN833" s="227">
        <f t="shared" si="312"/>
        <v>0</v>
      </c>
      <c r="BO833" s="227">
        <f t="shared" si="294"/>
        <v>0</v>
      </c>
      <c r="BP833" s="208" t="str">
        <f t="shared" si="295"/>
        <v>＜従来枠＞0 ＜トップ性能枠＞0</v>
      </c>
      <c r="BQ833" s="208" t="str">
        <f>'新規登録用（本体）'!G833&amp;'新規登録用（本体）'!H833&amp;'新規登録用（本体）'!I833</f>
        <v/>
      </c>
      <c r="BR833" s="126" t="str">
        <f t="shared" si="313"/>
        <v/>
      </c>
      <c r="BS833" s="208" t="str">
        <f t="shared" si="314"/>
        <v/>
      </c>
      <c r="BT833" s="227">
        <f t="shared" si="302"/>
        <v>0</v>
      </c>
    </row>
    <row r="834" spans="1:72" s="208" customFormat="1" ht="25.35" customHeight="1" x14ac:dyDescent="0.2">
      <c r="A834" s="210">
        <f t="shared" si="296"/>
        <v>823</v>
      </c>
      <c r="B834" s="171" t="str">
        <f t="shared" si="292"/>
        <v/>
      </c>
      <c r="C834" s="44"/>
      <c r="D834" s="17" t="str">
        <f t="shared" si="297"/>
        <v/>
      </c>
      <c r="E834" s="17" t="str">
        <f t="shared" si="298"/>
        <v/>
      </c>
      <c r="F834" s="97"/>
      <c r="G834" s="16"/>
      <c r="H834" s="15"/>
      <c r="I834" s="17" t="str">
        <f>IF(OR(G834="",H834="",U834=""),"",IFERROR(VLOOKUP(G834&amp;H834&amp;U834,※編集不可※選択項目!$M$3:$R$51,5,FALSE),"該当なし"))</f>
        <v/>
      </c>
      <c r="J834" s="97"/>
      <c r="K834" s="15"/>
      <c r="L834" s="248"/>
      <c r="M834" s="15"/>
      <c r="N834" s="97"/>
      <c r="O834" s="97"/>
      <c r="P834" s="97"/>
      <c r="Q834" s="97"/>
      <c r="R834" s="97"/>
      <c r="S834" s="18" t="str">
        <f t="shared" si="305"/>
        <v/>
      </c>
      <c r="T834" s="15"/>
      <c r="U834" s="15"/>
      <c r="V834" s="15"/>
      <c r="W834" s="15"/>
      <c r="X834" s="15"/>
      <c r="Y834" s="15"/>
      <c r="Z834" s="16"/>
      <c r="AA834" s="16"/>
      <c r="AB834" s="101" t="str">
        <f>IF($C834&lt;&gt;"",※編集不可※選択項目!$J$2,"")</f>
        <v/>
      </c>
      <c r="AC834" s="23"/>
      <c r="AD834" s="97"/>
      <c r="AE834" s="99"/>
      <c r="AF834" s="201" t="str">
        <f t="shared" si="303"/>
        <v>-</v>
      </c>
      <c r="AG834" s="219"/>
      <c r="AH834" s="220"/>
      <c r="AI834" s="121" t="str">
        <f t="shared" si="299"/>
        <v/>
      </c>
      <c r="AJ834" s="221"/>
      <c r="AK834" s="222"/>
      <c r="AL834" s="223"/>
      <c r="AM834" s="224">
        <f>IFERROR(INDEX(※編集不可※選択項目!$R$3:$R$51,MATCH(BQ834,※編集不可※選択項目!$T$3:$T$51,0)),0)</f>
        <v>0</v>
      </c>
      <c r="AN834" s="224" t="str">
        <f t="shared" si="306"/>
        <v/>
      </c>
      <c r="AO834" s="224" t="str">
        <f>IF(BR834=※編集不可※選択項目!$L$3,VLOOKUP('新規登録用（本体）'!U834,※編集不可※選択項目!$P$2:$R$13,3,TRUE),AP834)</f>
        <v/>
      </c>
      <c r="AP834" s="224" t="str">
        <f>IF(BR834=※編集不可※選択項目!$L$15,VLOOKUP('新規登録用（本体）'!U834,※編集不可※選択項目!$P$14:$R$25,3,TRUE),AQ834)</f>
        <v/>
      </c>
      <c r="AQ834" s="224" t="str">
        <f>IF(BR834=※編集不可※選択項目!$L$27,VLOOKUP('新規登録用（本体）'!U834,※編集不可※選択項目!$P$26:$R$41,3,TRUE),AR834)</f>
        <v/>
      </c>
      <c r="AR834" s="224" t="str">
        <f>IF(BR834=※編集不可※選択項目!$L$43,VLOOKUP('新規登録用（本体）'!U834,※編集不可※選択項目!$P$42:$R$46,3,TRUE),AS834)</f>
        <v/>
      </c>
      <c r="AS834" s="224" t="str">
        <f>IF(BR834=※編集不可※選択項目!$L$48,VLOOKUP('新規登録用（本体）'!U834,※編集不可※選択項目!$P$47:$R$51,3,TRUE),"")</f>
        <v/>
      </c>
      <c r="AT834" s="225">
        <f>IFERROR(VLOOKUP(Y834&amp;G834&amp;H834,※編集不可※選択項目!X:Y,2,FALSE),0)</f>
        <v>0</v>
      </c>
      <c r="AU834" s="224">
        <f t="shared" si="300"/>
        <v>0</v>
      </c>
      <c r="AV834" s="224">
        <f>IFERROR(INDEX(※編集不可※選択項目!$S$3:$S$51,MATCH(BQ834,※編集不可※選択項目!$T$3:$T$51,0)),0)</f>
        <v>0</v>
      </c>
      <c r="AW834" s="224" t="str">
        <f t="shared" si="307"/>
        <v/>
      </c>
      <c r="AX834" s="224" t="str">
        <f>IF(BR834=※編集不可※選択項目!$L$3,VLOOKUP('新規登録用（本体）'!U834,※編集不可※選択項目!$P$2:$S$13,4,TRUE),AY834)</f>
        <v/>
      </c>
      <c r="AY834" s="224" t="str">
        <f>IF(BR834=※編集不可※選択項目!$L$15,VLOOKUP('新規登録用（本体）'!U834,※編集不可※選択項目!$P$14:$S$25,4,TRUE),AZ834)</f>
        <v/>
      </c>
      <c r="AZ834" s="224" t="str">
        <f>IF(BR834=※編集不可※選択項目!$L$27,VLOOKUP('新規登録用（本体）'!U834,※編集不可※選択項目!$P$26:$S$41,4,TRUE),BA834)</f>
        <v/>
      </c>
      <c r="BA834" s="224" t="str">
        <f>IF(BR834=※編集不可※選択項目!$L$43,VLOOKUP('新規登録用（本体）'!U834,※編集不可※選択項目!$P$42:$S$46,4,TRUE),BB834)</f>
        <v/>
      </c>
      <c r="BB834" s="224" t="str">
        <f>IF(BR834=※編集不可※選択項目!$L$48,VLOOKUP('新規登録用（本体）'!U834,※編集不可※選択項目!$P$47:$S$51,4,TRUE),"")</f>
        <v/>
      </c>
      <c r="BC834" s="225">
        <f>IFERROR(VLOOKUP(Y834&amp;G834&amp;H834,※編集不可※選択項目!X:Y,2,FALSE),0)</f>
        <v>0</v>
      </c>
      <c r="BD834" s="225">
        <f t="shared" si="301"/>
        <v>0</v>
      </c>
      <c r="BE834" s="225"/>
      <c r="BF834" s="225"/>
      <c r="BG834" s="225"/>
      <c r="BH834" s="225" t="str">
        <f t="shared" si="308"/>
        <v/>
      </c>
      <c r="BI834" s="226">
        <f t="shared" si="309"/>
        <v>0</v>
      </c>
      <c r="BJ834" s="226">
        <f t="shared" si="310"/>
        <v>0</v>
      </c>
      <c r="BK834" s="262">
        <f t="shared" si="304"/>
        <v>0</v>
      </c>
      <c r="BL834" s="226">
        <f t="shared" si="293"/>
        <v>0</v>
      </c>
      <c r="BM834" s="226" t="str">
        <f t="shared" si="311"/>
        <v/>
      </c>
      <c r="BN834" s="227">
        <f t="shared" si="312"/>
        <v>0</v>
      </c>
      <c r="BO834" s="227">
        <f t="shared" si="294"/>
        <v>0</v>
      </c>
      <c r="BP834" s="208" t="str">
        <f t="shared" si="295"/>
        <v>＜従来枠＞0 ＜トップ性能枠＞0</v>
      </c>
      <c r="BQ834" s="208" t="str">
        <f>'新規登録用（本体）'!G834&amp;'新規登録用（本体）'!H834&amp;'新規登録用（本体）'!I834</f>
        <v/>
      </c>
      <c r="BR834" s="126" t="str">
        <f t="shared" si="313"/>
        <v/>
      </c>
      <c r="BS834" s="208" t="str">
        <f t="shared" si="314"/>
        <v/>
      </c>
      <c r="BT834" s="227">
        <f t="shared" si="302"/>
        <v>0</v>
      </c>
    </row>
    <row r="835" spans="1:72" s="208" customFormat="1" ht="25.35" customHeight="1" x14ac:dyDescent="0.2">
      <c r="A835" s="210">
        <f t="shared" si="296"/>
        <v>824</v>
      </c>
      <c r="B835" s="171" t="str">
        <f t="shared" si="292"/>
        <v/>
      </c>
      <c r="C835" s="44"/>
      <c r="D835" s="17" t="str">
        <f t="shared" si="297"/>
        <v/>
      </c>
      <c r="E835" s="17" t="str">
        <f t="shared" si="298"/>
        <v/>
      </c>
      <c r="F835" s="97"/>
      <c r="G835" s="16"/>
      <c r="H835" s="15"/>
      <c r="I835" s="17" t="str">
        <f>IF(OR(G835="",H835="",U835=""),"",IFERROR(VLOOKUP(G835&amp;H835&amp;U835,※編集不可※選択項目!$M$3:$R$51,5,FALSE),"該当なし"))</f>
        <v/>
      </c>
      <c r="J835" s="97"/>
      <c r="K835" s="15"/>
      <c r="L835" s="248"/>
      <c r="M835" s="15"/>
      <c r="N835" s="97"/>
      <c r="O835" s="97"/>
      <c r="P835" s="97"/>
      <c r="Q835" s="97"/>
      <c r="R835" s="97"/>
      <c r="S835" s="18" t="str">
        <f t="shared" si="305"/>
        <v/>
      </c>
      <c r="T835" s="15"/>
      <c r="U835" s="15"/>
      <c r="V835" s="15"/>
      <c r="W835" s="15"/>
      <c r="X835" s="15"/>
      <c r="Y835" s="15"/>
      <c r="Z835" s="16"/>
      <c r="AA835" s="16"/>
      <c r="AB835" s="101" t="str">
        <f>IF($C835&lt;&gt;"",※編集不可※選択項目!$J$2,"")</f>
        <v/>
      </c>
      <c r="AC835" s="23"/>
      <c r="AD835" s="97"/>
      <c r="AE835" s="99"/>
      <c r="AF835" s="201" t="str">
        <f t="shared" si="303"/>
        <v>-</v>
      </c>
      <c r="AG835" s="219"/>
      <c r="AH835" s="220"/>
      <c r="AI835" s="121" t="str">
        <f t="shared" si="299"/>
        <v/>
      </c>
      <c r="AJ835" s="221"/>
      <c r="AK835" s="222"/>
      <c r="AL835" s="223"/>
      <c r="AM835" s="224">
        <f>IFERROR(INDEX(※編集不可※選択項目!$R$3:$R$51,MATCH(BQ835,※編集不可※選択項目!$T$3:$T$51,0)),0)</f>
        <v>0</v>
      </c>
      <c r="AN835" s="224" t="str">
        <f t="shared" si="306"/>
        <v/>
      </c>
      <c r="AO835" s="224" t="str">
        <f>IF(BR835=※編集不可※選択項目!$L$3,VLOOKUP('新規登録用（本体）'!U835,※編集不可※選択項目!$P$2:$R$13,3,TRUE),AP835)</f>
        <v/>
      </c>
      <c r="AP835" s="224" t="str">
        <f>IF(BR835=※編集不可※選択項目!$L$15,VLOOKUP('新規登録用（本体）'!U835,※編集不可※選択項目!$P$14:$R$25,3,TRUE),AQ835)</f>
        <v/>
      </c>
      <c r="AQ835" s="224" t="str">
        <f>IF(BR835=※編集不可※選択項目!$L$27,VLOOKUP('新規登録用（本体）'!U835,※編集不可※選択項目!$P$26:$R$41,3,TRUE),AR835)</f>
        <v/>
      </c>
      <c r="AR835" s="224" t="str">
        <f>IF(BR835=※編集不可※選択項目!$L$43,VLOOKUP('新規登録用（本体）'!U835,※編集不可※選択項目!$P$42:$R$46,3,TRUE),AS835)</f>
        <v/>
      </c>
      <c r="AS835" s="224" t="str">
        <f>IF(BR835=※編集不可※選択項目!$L$48,VLOOKUP('新規登録用（本体）'!U835,※編集不可※選択項目!$P$47:$R$51,3,TRUE),"")</f>
        <v/>
      </c>
      <c r="AT835" s="225">
        <f>IFERROR(VLOOKUP(Y835&amp;G835&amp;H835,※編集不可※選択項目!X:Y,2,FALSE),0)</f>
        <v>0</v>
      </c>
      <c r="AU835" s="224">
        <f t="shared" si="300"/>
        <v>0</v>
      </c>
      <c r="AV835" s="224">
        <f>IFERROR(INDEX(※編集不可※選択項目!$S$3:$S$51,MATCH(BQ835,※編集不可※選択項目!$T$3:$T$51,0)),0)</f>
        <v>0</v>
      </c>
      <c r="AW835" s="224" t="str">
        <f t="shared" si="307"/>
        <v/>
      </c>
      <c r="AX835" s="224" t="str">
        <f>IF(BR835=※編集不可※選択項目!$L$3,VLOOKUP('新規登録用（本体）'!U835,※編集不可※選択項目!$P$2:$S$13,4,TRUE),AY835)</f>
        <v/>
      </c>
      <c r="AY835" s="224" t="str">
        <f>IF(BR835=※編集不可※選択項目!$L$15,VLOOKUP('新規登録用（本体）'!U835,※編集不可※選択項目!$P$14:$S$25,4,TRUE),AZ835)</f>
        <v/>
      </c>
      <c r="AZ835" s="224" t="str">
        <f>IF(BR835=※編集不可※選択項目!$L$27,VLOOKUP('新規登録用（本体）'!U835,※編集不可※選択項目!$P$26:$S$41,4,TRUE),BA835)</f>
        <v/>
      </c>
      <c r="BA835" s="224" t="str">
        <f>IF(BR835=※編集不可※選択項目!$L$43,VLOOKUP('新規登録用（本体）'!U835,※編集不可※選択項目!$P$42:$S$46,4,TRUE),BB835)</f>
        <v/>
      </c>
      <c r="BB835" s="224" t="str">
        <f>IF(BR835=※編集不可※選択項目!$L$48,VLOOKUP('新規登録用（本体）'!U835,※編集不可※選択項目!$P$47:$S$51,4,TRUE),"")</f>
        <v/>
      </c>
      <c r="BC835" s="225">
        <f>IFERROR(VLOOKUP(Y835&amp;G835&amp;H835,※編集不可※選択項目!X:Y,2,FALSE),0)</f>
        <v>0</v>
      </c>
      <c r="BD835" s="225">
        <f t="shared" si="301"/>
        <v>0</v>
      </c>
      <c r="BE835" s="225"/>
      <c r="BF835" s="225"/>
      <c r="BG835" s="225"/>
      <c r="BH835" s="225" t="str">
        <f t="shared" si="308"/>
        <v/>
      </c>
      <c r="BI835" s="226">
        <f t="shared" si="309"/>
        <v>0</v>
      </c>
      <c r="BJ835" s="226">
        <f t="shared" si="310"/>
        <v>0</v>
      </c>
      <c r="BK835" s="262">
        <f t="shared" si="304"/>
        <v>0</v>
      </c>
      <c r="BL835" s="226">
        <f t="shared" si="293"/>
        <v>0</v>
      </c>
      <c r="BM835" s="226" t="str">
        <f t="shared" si="311"/>
        <v/>
      </c>
      <c r="BN835" s="227">
        <f t="shared" si="312"/>
        <v>0</v>
      </c>
      <c r="BO835" s="227">
        <f t="shared" si="294"/>
        <v>0</v>
      </c>
      <c r="BP835" s="208" t="str">
        <f t="shared" si="295"/>
        <v>＜従来枠＞0 ＜トップ性能枠＞0</v>
      </c>
      <c r="BQ835" s="208" t="str">
        <f>'新規登録用（本体）'!G835&amp;'新規登録用（本体）'!H835&amp;'新規登録用（本体）'!I835</f>
        <v/>
      </c>
      <c r="BR835" s="126" t="str">
        <f t="shared" si="313"/>
        <v/>
      </c>
      <c r="BS835" s="208" t="str">
        <f t="shared" si="314"/>
        <v/>
      </c>
      <c r="BT835" s="227">
        <f t="shared" si="302"/>
        <v>0</v>
      </c>
    </row>
    <row r="836" spans="1:72" s="208" customFormat="1" ht="25.35" customHeight="1" x14ac:dyDescent="0.2">
      <c r="A836" s="210">
        <f t="shared" si="296"/>
        <v>825</v>
      </c>
      <c r="B836" s="171" t="str">
        <f t="shared" si="292"/>
        <v/>
      </c>
      <c r="C836" s="44"/>
      <c r="D836" s="17" t="str">
        <f t="shared" si="297"/>
        <v/>
      </c>
      <c r="E836" s="17" t="str">
        <f t="shared" si="298"/>
        <v/>
      </c>
      <c r="F836" s="97"/>
      <c r="G836" s="16"/>
      <c r="H836" s="15"/>
      <c r="I836" s="17" t="str">
        <f>IF(OR(G836="",H836="",U836=""),"",IFERROR(VLOOKUP(G836&amp;H836&amp;U836,※編集不可※選択項目!$M$3:$R$51,5,FALSE),"該当なし"))</f>
        <v/>
      </c>
      <c r="J836" s="97"/>
      <c r="K836" s="15"/>
      <c r="L836" s="248"/>
      <c r="M836" s="15"/>
      <c r="N836" s="97"/>
      <c r="O836" s="97"/>
      <c r="P836" s="97"/>
      <c r="Q836" s="97"/>
      <c r="R836" s="97"/>
      <c r="S836" s="18" t="str">
        <f t="shared" si="305"/>
        <v/>
      </c>
      <c r="T836" s="15"/>
      <c r="U836" s="15"/>
      <c r="V836" s="15"/>
      <c r="W836" s="15"/>
      <c r="X836" s="15"/>
      <c r="Y836" s="15"/>
      <c r="Z836" s="16"/>
      <c r="AA836" s="16"/>
      <c r="AB836" s="101" t="str">
        <f>IF($C836&lt;&gt;"",※編集不可※選択項目!$J$2,"")</f>
        <v/>
      </c>
      <c r="AC836" s="23"/>
      <c r="AD836" s="97"/>
      <c r="AE836" s="99"/>
      <c r="AF836" s="201" t="str">
        <f t="shared" si="303"/>
        <v>-</v>
      </c>
      <c r="AG836" s="219"/>
      <c r="AH836" s="220"/>
      <c r="AI836" s="121" t="str">
        <f t="shared" si="299"/>
        <v/>
      </c>
      <c r="AJ836" s="221"/>
      <c r="AK836" s="222"/>
      <c r="AL836" s="223"/>
      <c r="AM836" s="224">
        <f>IFERROR(INDEX(※編集不可※選択項目!$R$3:$R$51,MATCH(BQ836,※編集不可※選択項目!$T$3:$T$51,0)),0)</f>
        <v>0</v>
      </c>
      <c r="AN836" s="224" t="str">
        <f t="shared" si="306"/>
        <v/>
      </c>
      <c r="AO836" s="224" t="str">
        <f>IF(BR836=※編集不可※選択項目!$L$3,VLOOKUP('新規登録用（本体）'!U836,※編集不可※選択項目!$P$2:$R$13,3,TRUE),AP836)</f>
        <v/>
      </c>
      <c r="AP836" s="224" t="str">
        <f>IF(BR836=※編集不可※選択項目!$L$15,VLOOKUP('新規登録用（本体）'!U836,※編集不可※選択項目!$P$14:$R$25,3,TRUE),AQ836)</f>
        <v/>
      </c>
      <c r="AQ836" s="224" t="str">
        <f>IF(BR836=※編集不可※選択項目!$L$27,VLOOKUP('新規登録用（本体）'!U836,※編集不可※選択項目!$P$26:$R$41,3,TRUE),AR836)</f>
        <v/>
      </c>
      <c r="AR836" s="224" t="str">
        <f>IF(BR836=※編集不可※選択項目!$L$43,VLOOKUP('新規登録用（本体）'!U836,※編集不可※選択項目!$P$42:$R$46,3,TRUE),AS836)</f>
        <v/>
      </c>
      <c r="AS836" s="224" t="str">
        <f>IF(BR836=※編集不可※選択項目!$L$48,VLOOKUP('新規登録用（本体）'!U836,※編集不可※選択項目!$P$47:$R$51,3,TRUE),"")</f>
        <v/>
      </c>
      <c r="AT836" s="225">
        <f>IFERROR(VLOOKUP(Y836&amp;G836&amp;H836,※編集不可※選択項目!X:Y,2,FALSE),0)</f>
        <v>0</v>
      </c>
      <c r="AU836" s="224">
        <f t="shared" si="300"/>
        <v>0</v>
      </c>
      <c r="AV836" s="224">
        <f>IFERROR(INDEX(※編集不可※選択項目!$S$3:$S$51,MATCH(BQ836,※編集不可※選択項目!$T$3:$T$51,0)),0)</f>
        <v>0</v>
      </c>
      <c r="AW836" s="224" t="str">
        <f t="shared" si="307"/>
        <v/>
      </c>
      <c r="AX836" s="224" t="str">
        <f>IF(BR836=※編集不可※選択項目!$L$3,VLOOKUP('新規登録用（本体）'!U836,※編集不可※選択項目!$P$2:$S$13,4,TRUE),AY836)</f>
        <v/>
      </c>
      <c r="AY836" s="224" t="str">
        <f>IF(BR836=※編集不可※選択項目!$L$15,VLOOKUP('新規登録用（本体）'!U836,※編集不可※選択項目!$P$14:$S$25,4,TRUE),AZ836)</f>
        <v/>
      </c>
      <c r="AZ836" s="224" t="str">
        <f>IF(BR836=※編集不可※選択項目!$L$27,VLOOKUP('新規登録用（本体）'!U836,※編集不可※選択項目!$P$26:$S$41,4,TRUE),BA836)</f>
        <v/>
      </c>
      <c r="BA836" s="224" t="str">
        <f>IF(BR836=※編集不可※選択項目!$L$43,VLOOKUP('新規登録用（本体）'!U836,※編集不可※選択項目!$P$42:$S$46,4,TRUE),BB836)</f>
        <v/>
      </c>
      <c r="BB836" s="224" t="str">
        <f>IF(BR836=※編集不可※選択項目!$L$48,VLOOKUP('新規登録用（本体）'!U836,※編集不可※選択項目!$P$47:$S$51,4,TRUE),"")</f>
        <v/>
      </c>
      <c r="BC836" s="225">
        <f>IFERROR(VLOOKUP(Y836&amp;G836&amp;H836,※編集不可※選択項目!X:Y,2,FALSE),0)</f>
        <v>0</v>
      </c>
      <c r="BD836" s="225">
        <f t="shared" si="301"/>
        <v>0</v>
      </c>
      <c r="BE836" s="225"/>
      <c r="BF836" s="225"/>
      <c r="BG836" s="225"/>
      <c r="BH836" s="225" t="str">
        <f t="shared" si="308"/>
        <v/>
      </c>
      <c r="BI836" s="226">
        <f t="shared" si="309"/>
        <v>0</v>
      </c>
      <c r="BJ836" s="226">
        <f t="shared" si="310"/>
        <v>0</v>
      </c>
      <c r="BK836" s="262">
        <f t="shared" si="304"/>
        <v>0</v>
      </c>
      <c r="BL836" s="226">
        <f t="shared" si="293"/>
        <v>0</v>
      </c>
      <c r="BM836" s="226" t="str">
        <f t="shared" si="311"/>
        <v/>
      </c>
      <c r="BN836" s="227">
        <f t="shared" si="312"/>
        <v>0</v>
      </c>
      <c r="BO836" s="227">
        <f t="shared" si="294"/>
        <v>0</v>
      </c>
      <c r="BP836" s="208" t="str">
        <f t="shared" si="295"/>
        <v>＜従来枠＞0 ＜トップ性能枠＞0</v>
      </c>
      <c r="BQ836" s="208" t="str">
        <f>'新規登録用（本体）'!G836&amp;'新規登録用（本体）'!H836&amp;'新規登録用（本体）'!I836</f>
        <v/>
      </c>
      <c r="BR836" s="126" t="str">
        <f t="shared" si="313"/>
        <v/>
      </c>
      <c r="BS836" s="208" t="str">
        <f t="shared" si="314"/>
        <v/>
      </c>
      <c r="BT836" s="227">
        <f t="shared" si="302"/>
        <v>0</v>
      </c>
    </row>
    <row r="837" spans="1:72" s="208" customFormat="1" ht="25.35" customHeight="1" x14ac:dyDescent="0.2">
      <c r="A837" s="210">
        <f t="shared" si="296"/>
        <v>826</v>
      </c>
      <c r="B837" s="171" t="str">
        <f t="shared" si="292"/>
        <v/>
      </c>
      <c r="C837" s="44"/>
      <c r="D837" s="17" t="str">
        <f t="shared" si="297"/>
        <v/>
      </c>
      <c r="E837" s="17" t="str">
        <f t="shared" si="298"/>
        <v/>
      </c>
      <c r="F837" s="97"/>
      <c r="G837" s="16"/>
      <c r="H837" s="15"/>
      <c r="I837" s="17" t="str">
        <f>IF(OR(G837="",H837="",U837=""),"",IFERROR(VLOOKUP(G837&amp;H837&amp;U837,※編集不可※選択項目!$M$3:$R$51,5,FALSE),"該当なし"))</f>
        <v/>
      </c>
      <c r="J837" s="97"/>
      <c r="K837" s="15"/>
      <c r="L837" s="248"/>
      <c r="M837" s="15"/>
      <c r="N837" s="97"/>
      <c r="O837" s="97"/>
      <c r="P837" s="97"/>
      <c r="Q837" s="97"/>
      <c r="R837" s="97"/>
      <c r="S837" s="18" t="str">
        <f t="shared" si="305"/>
        <v/>
      </c>
      <c r="T837" s="15"/>
      <c r="U837" s="15"/>
      <c r="V837" s="15"/>
      <c r="W837" s="15"/>
      <c r="X837" s="15"/>
      <c r="Y837" s="15"/>
      <c r="Z837" s="16"/>
      <c r="AA837" s="16"/>
      <c r="AB837" s="101" t="str">
        <f>IF($C837&lt;&gt;"",※編集不可※選択項目!$J$2,"")</f>
        <v/>
      </c>
      <c r="AC837" s="23"/>
      <c r="AD837" s="97"/>
      <c r="AE837" s="99"/>
      <c r="AF837" s="201" t="str">
        <f t="shared" si="303"/>
        <v>-</v>
      </c>
      <c r="AG837" s="219"/>
      <c r="AH837" s="220"/>
      <c r="AI837" s="121" t="str">
        <f t="shared" si="299"/>
        <v/>
      </c>
      <c r="AJ837" s="221"/>
      <c r="AK837" s="222"/>
      <c r="AL837" s="223"/>
      <c r="AM837" s="224">
        <f>IFERROR(INDEX(※編集不可※選択項目!$R$3:$R$51,MATCH(BQ837,※編集不可※選択項目!$T$3:$T$51,0)),0)</f>
        <v>0</v>
      </c>
      <c r="AN837" s="224" t="str">
        <f t="shared" si="306"/>
        <v/>
      </c>
      <c r="AO837" s="224" t="str">
        <f>IF(BR837=※編集不可※選択項目!$L$3,VLOOKUP('新規登録用（本体）'!U837,※編集不可※選択項目!$P$2:$R$13,3,TRUE),AP837)</f>
        <v/>
      </c>
      <c r="AP837" s="224" t="str">
        <f>IF(BR837=※編集不可※選択項目!$L$15,VLOOKUP('新規登録用（本体）'!U837,※編集不可※選択項目!$P$14:$R$25,3,TRUE),AQ837)</f>
        <v/>
      </c>
      <c r="AQ837" s="224" t="str">
        <f>IF(BR837=※編集不可※選択項目!$L$27,VLOOKUP('新規登録用（本体）'!U837,※編集不可※選択項目!$P$26:$R$41,3,TRUE),AR837)</f>
        <v/>
      </c>
      <c r="AR837" s="224" t="str">
        <f>IF(BR837=※編集不可※選択項目!$L$43,VLOOKUP('新規登録用（本体）'!U837,※編集不可※選択項目!$P$42:$R$46,3,TRUE),AS837)</f>
        <v/>
      </c>
      <c r="AS837" s="224" t="str">
        <f>IF(BR837=※編集不可※選択項目!$L$48,VLOOKUP('新規登録用（本体）'!U837,※編集不可※選択項目!$P$47:$R$51,3,TRUE),"")</f>
        <v/>
      </c>
      <c r="AT837" s="225">
        <f>IFERROR(VLOOKUP(Y837&amp;G837&amp;H837,※編集不可※選択項目!X:Y,2,FALSE),0)</f>
        <v>0</v>
      </c>
      <c r="AU837" s="224">
        <f t="shared" si="300"/>
        <v>0</v>
      </c>
      <c r="AV837" s="224">
        <f>IFERROR(INDEX(※編集不可※選択項目!$S$3:$S$51,MATCH(BQ837,※編集不可※選択項目!$T$3:$T$51,0)),0)</f>
        <v>0</v>
      </c>
      <c r="AW837" s="224" t="str">
        <f t="shared" si="307"/>
        <v/>
      </c>
      <c r="AX837" s="224" t="str">
        <f>IF(BR837=※編集不可※選択項目!$L$3,VLOOKUP('新規登録用（本体）'!U837,※編集不可※選択項目!$P$2:$S$13,4,TRUE),AY837)</f>
        <v/>
      </c>
      <c r="AY837" s="224" t="str">
        <f>IF(BR837=※編集不可※選択項目!$L$15,VLOOKUP('新規登録用（本体）'!U837,※編集不可※選択項目!$P$14:$S$25,4,TRUE),AZ837)</f>
        <v/>
      </c>
      <c r="AZ837" s="224" t="str">
        <f>IF(BR837=※編集不可※選択項目!$L$27,VLOOKUP('新規登録用（本体）'!U837,※編集不可※選択項目!$P$26:$S$41,4,TRUE),BA837)</f>
        <v/>
      </c>
      <c r="BA837" s="224" t="str">
        <f>IF(BR837=※編集不可※選択項目!$L$43,VLOOKUP('新規登録用（本体）'!U837,※編集不可※選択項目!$P$42:$S$46,4,TRUE),BB837)</f>
        <v/>
      </c>
      <c r="BB837" s="224" t="str">
        <f>IF(BR837=※編集不可※選択項目!$L$48,VLOOKUP('新規登録用（本体）'!U837,※編集不可※選択項目!$P$47:$S$51,4,TRUE),"")</f>
        <v/>
      </c>
      <c r="BC837" s="225">
        <f>IFERROR(VLOOKUP(Y837&amp;G837&amp;H837,※編集不可※選択項目!X:Y,2,FALSE),0)</f>
        <v>0</v>
      </c>
      <c r="BD837" s="225">
        <f t="shared" si="301"/>
        <v>0</v>
      </c>
      <c r="BE837" s="225"/>
      <c r="BF837" s="225"/>
      <c r="BG837" s="225"/>
      <c r="BH837" s="225" t="str">
        <f t="shared" si="308"/>
        <v/>
      </c>
      <c r="BI837" s="226">
        <f t="shared" si="309"/>
        <v>0</v>
      </c>
      <c r="BJ837" s="226">
        <f t="shared" si="310"/>
        <v>0</v>
      </c>
      <c r="BK837" s="262">
        <f t="shared" si="304"/>
        <v>0</v>
      </c>
      <c r="BL837" s="226">
        <f t="shared" si="293"/>
        <v>0</v>
      </c>
      <c r="BM837" s="226" t="str">
        <f t="shared" si="311"/>
        <v/>
      </c>
      <c r="BN837" s="227">
        <f t="shared" si="312"/>
        <v>0</v>
      </c>
      <c r="BO837" s="227">
        <f t="shared" si="294"/>
        <v>0</v>
      </c>
      <c r="BP837" s="208" t="str">
        <f t="shared" si="295"/>
        <v>＜従来枠＞0 ＜トップ性能枠＞0</v>
      </c>
      <c r="BQ837" s="208" t="str">
        <f>'新規登録用（本体）'!G837&amp;'新規登録用（本体）'!H837&amp;'新規登録用（本体）'!I837</f>
        <v/>
      </c>
      <c r="BR837" s="126" t="str">
        <f t="shared" si="313"/>
        <v/>
      </c>
      <c r="BS837" s="208" t="str">
        <f t="shared" si="314"/>
        <v/>
      </c>
      <c r="BT837" s="227">
        <f t="shared" si="302"/>
        <v>0</v>
      </c>
    </row>
    <row r="838" spans="1:72" s="208" customFormat="1" ht="25.35" customHeight="1" x14ac:dyDescent="0.2">
      <c r="A838" s="210">
        <f t="shared" si="296"/>
        <v>827</v>
      </c>
      <c r="B838" s="171" t="str">
        <f t="shared" si="292"/>
        <v/>
      </c>
      <c r="C838" s="44"/>
      <c r="D838" s="17" t="str">
        <f t="shared" si="297"/>
        <v/>
      </c>
      <c r="E838" s="17" t="str">
        <f t="shared" si="298"/>
        <v/>
      </c>
      <c r="F838" s="97"/>
      <c r="G838" s="16"/>
      <c r="H838" s="15"/>
      <c r="I838" s="17" t="str">
        <f>IF(OR(G838="",H838="",U838=""),"",IFERROR(VLOOKUP(G838&amp;H838&amp;U838,※編集不可※選択項目!$M$3:$R$51,5,FALSE),"該当なし"))</f>
        <v/>
      </c>
      <c r="J838" s="97"/>
      <c r="K838" s="15"/>
      <c r="L838" s="248"/>
      <c r="M838" s="15"/>
      <c r="N838" s="97"/>
      <c r="O838" s="97"/>
      <c r="P838" s="97"/>
      <c r="Q838" s="97"/>
      <c r="R838" s="97"/>
      <c r="S838" s="18" t="str">
        <f t="shared" si="305"/>
        <v/>
      </c>
      <c r="T838" s="15"/>
      <c r="U838" s="15"/>
      <c r="V838" s="15"/>
      <c r="W838" s="15"/>
      <c r="X838" s="15"/>
      <c r="Y838" s="15"/>
      <c r="Z838" s="16"/>
      <c r="AA838" s="16"/>
      <c r="AB838" s="101" t="str">
        <f>IF($C838&lt;&gt;"",※編集不可※選択項目!$J$2,"")</f>
        <v/>
      </c>
      <c r="AC838" s="23"/>
      <c r="AD838" s="97"/>
      <c r="AE838" s="99"/>
      <c r="AF838" s="201" t="str">
        <f t="shared" si="303"/>
        <v>-</v>
      </c>
      <c r="AG838" s="219"/>
      <c r="AH838" s="220"/>
      <c r="AI838" s="121" t="str">
        <f t="shared" si="299"/>
        <v/>
      </c>
      <c r="AJ838" s="221"/>
      <c r="AK838" s="222"/>
      <c r="AL838" s="223"/>
      <c r="AM838" s="224">
        <f>IFERROR(INDEX(※編集不可※選択項目!$R$3:$R$51,MATCH(BQ838,※編集不可※選択項目!$T$3:$T$51,0)),0)</f>
        <v>0</v>
      </c>
      <c r="AN838" s="224" t="str">
        <f t="shared" si="306"/>
        <v/>
      </c>
      <c r="AO838" s="224" t="str">
        <f>IF(BR838=※編集不可※選択項目!$L$3,VLOOKUP('新規登録用（本体）'!U838,※編集不可※選択項目!$P$2:$R$13,3,TRUE),AP838)</f>
        <v/>
      </c>
      <c r="AP838" s="224" t="str">
        <f>IF(BR838=※編集不可※選択項目!$L$15,VLOOKUP('新規登録用（本体）'!U838,※編集不可※選択項目!$P$14:$R$25,3,TRUE),AQ838)</f>
        <v/>
      </c>
      <c r="AQ838" s="224" t="str">
        <f>IF(BR838=※編集不可※選択項目!$L$27,VLOOKUP('新規登録用（本体）'!U838,※編集不可※選択項目!$P$26:$R$41,3,TRUE),AR838)</f>
        <v/>
      </c>
      <c r="AR838" s="224" t="str">
        <f>IF(BR838=※編集不可※選択項目!$L$43,VLOOKUP('新規登録用（本体）'!U838,※編集不可※選択項目!$P$42:$R$46,3,TRUE),AS838)</f>
        <v/>
      </c>
      <c r="AS838" s="224" t="str">
        <f>IF(BR838=※編集不可※選択項目!$L$48,VLOOKUP('新規登録用（本体）'!U838,※編集不可※選択項目!$P$47:$R$51,3,TRUE),"")</f>
        <v/>
      </c>
      <c r="AT838" s="225">
        <f>IFERROR(VLOOKUP(Y838&amp;G838&amp;H838,※編集不可※選択項目!X:Y,2,FALSE),0)</f>
        <v>0</v>
      </c>
      <c r="AU838" s="224">
        <f t="shared" si="300"/>
        <v>0</v>
      </c>
      <c r="AV838" s="224">
        <f>IFERROR(INDEX(※編集不可※選択項目!$S$3:$S$51,MATCH(BQ838,※編集不可※選択項目!$T$3:$T$51,0)),0)</f>
        <v>0</v>
      </c>
      <c r="AW838" s="224" t="str">
        <f t="shared" si="307"/>
        <v/>
      </c>
      <c r="AX838" s="224" t="str">
        <f>IF(BR838=※編集不可※選択項目!$L$3,VLOOKUP('新規登録用（本体）'!U838,※編集不可※選択項目!$P$2:$S$13,4,TRUE),AY838)</f>
        <v/>
      </c>
      <c r="AY838" s="224" t="str">
        <f>IF(BR838=※編集不可※選択項目!$L$15,VLOOKUP('新規登録用（本体）'!U838,※編集不可※選択項目!$P$14:$S$25,4,TRUE),AZ838)</f>
        <v/>
      </c>
      <c r="AZ838" s="224" t="str">
        <f>IF(BR838=※編集不可※選択項目!$L$27,VLOOKUP('新規登録用（本体）'!U838,※編集不可※選択項目!$P$26:$S$41,4,TRUE),BA838)</f>
        <v/>
      </c>
      <c r="BA838" s="224" t="str">
        <f>IF(BR838=※編集不可※選択項目!$L$43,VLOOKUP('新規登録用（本体）'!U838,※編集不可※選択項目!$P$42:$S$46,4,TRUE),BB838)</f>
        <v/>
      </c>
      <c r="BB838" s="224" t="str">
        <f>IF(BR838=※編集不可※選択項目!$L$48,VLOOKUP('新規登録用（本体）'!U838,※編集不可※選択項目!$P$47:$S$51,4,TRUE),"")</f>
        <v/>
      </c>
      <c r="BC838" s="225">
        <f>IFERROR(VLOOKUP(Y838&amp;G838&amp;H838,※編集不可※選択項目!X:Y,2,FALSE),0)</f>
        <v>0</v>
      </c>
      <c r="BD838" s="225">
        <f t="shared" si="301"/>
        <v>0</v>
      </c>
      <c r="BE838" s="225"/>
      <c r="BF838" s="225"/>
      <c r="BG838" s="225"/>
      <c r="BH838" s="225" t="str">
        <f t="shared" si="308"/>
        <v/>
      </c>
      <c r="BI838" s="226">
        <f t="shared" si="309"/>
        <v>0</v>
      </c>
      <c r="BJ838" s="226">
        <f t="shared" si="310"/>
        <v>0</v>
      </c>
      <c r="BK838" s="262">
        <f t="shared" si="304"/>
        <v>0</v>
      </c>
      <c r="BL838" s="226">
        <f t="shared" si="293"/>
        <v>0</v>
      </c>
      <c r="BM838" s="226" t="str">
        <f t="shared" si="311"/>
        <v/>
      </c>
      <c r="BN838" s="227">
        <f t="shared" si="312"/>
        <v>0</v>
      </c>
      <c r="BO838" s="227">
        <f t="shared" si="294"/>
        <v>0</v>
      </c>
      <c r="BP838" s="208" t="str">
        <f t="shared" si="295"/>
        <v>＜従来枠＞0 ＜トップ性能枠＞0</v>
      </c>
      <c r="BQ838" s="208" t="str">
        <f>'新規登録用（本体）'!G838&amp;'新規登録用（本体）'!H838&amp;'新規登録用（本体）'!I838</f>
        <v/>
      </c>
      <c r="BR838" s="126" t="str">
        <f t="shared" si="313"/>
        <v/>
      </c>
      <c r="BS838" s="208" t="str">
        <f t="shared" si="314"/>
        <v/>
      </c>
      <c r="BT838" s="227">
        <f t="shared" si="302"/>
        <v>0</v>
      </c>
    </row>
    <row r="839" spans="1:72" s="208" customFormat="1" ht="25.35" customHeight="1" x14ac:dyDescent="0.2">
      <c r="A839" s="210">
        <f t="shared" si="296"/>
        <v>828</v>
      </c>
      <c r="B839" s="171" t="str">
        <f t="shared" si="292"/>
        <v/>
      </c>
      <c r="C839" s="44"/>
      <c r="D839" s="17" t="str">
        <f t="shared" si="297"/>
        <v/>
      </c>
      <c r="E839" s="17" t="str">
        <f t="shared" si="298"/>
        <v/>
      </c>
      <c r="F839" s="97"/>
      <c r="G839" s="16"/>
      <c r="H839" s="15"/>
      <c r="I839" s="17" t="str">
        <f>IF(OR(G839="",H839="",U839=""),"",IFERROR(VLOOKUP(G839&amp;H839&amp;U839,※編集不可※選択項目!$M$3:$R$51,5,FALSE),"該当なし"))</f>
        <v/>
      </c>
      <c r="J839" s="97"/>
      <c r="K839" s="15"/>
      <c r="L839" s="248"/>
      <c r="M839" s="15"/>
      <c r="N839" s="97"/>
      <c r="O839" s="97"/>
      <c r="P839" s="97"/>
      <c r="Q839" s="97"/>
      <c r="R839" s="97"/>
      <c r="S839" s="18" t="str">
        <f t="shared" si="305"/>
        <v/>
      </c>
      <c r="T839" s="15"/>
      <c r="U839" s="15"/>
      <c r="V839" s="15"/>
      <c r="W839" s="15"/>
      <c r="X839" s="15"/>
      <c r="Y839" s="15"/>
      <c r="Z839" s="16"/>
      <c r="AA839" s="16"/>
      <c r="AB839" s="101" t="str">
        <f>IF($C839&lt;&gt;"",※編集不可※選択項目!$J$2,"")</f>
        <v/>
      </c>
      <c r="AC839" s="23"/>
      <c r="AD839" s="97"/>
      <c r="AE839" s="99"/>
      <c r="AF839" s="201" t="str">
        <f t="shared" si="303"/>
        <v>-</v>
      </c>
      <c r="AG839" s="219"/>
      <c r="AH839" s="220"/>
      <c r="AI839" s="121" t="str">
        <f t="shared" si="299"/>
        <v/>
      </c>
      <c r="AJ839" s="221"/>
      <c r="AK839" s="222"/>
      <c r="AL839" s="223"/>
      <c r="AM839" s="224">
        <f>IFERROR(INDEX(※編集不可※選択項目!$R$3:$R$51,MATCH(BQ839,※編集不可※選択項目!$T$3:$T$51,0)),0)</f>
        <v>0</v>
      </c>
      <c r="AN839" s="224" t="str">
        <f t="shared" si="306"/>
        <v/>
      </c>
      <c r="AO839" s="224" t="str">
        <f>IF(BR839=※編集不可※選択項目!$L$3,VLOOKUP('新規登録用（本体）'!U839,※編集不可※選択項目!$P$2:$R$13,3,TRUE),AP839)</f>
        <v/>
      </c>
      <c r="AP839" s="224" t="str">
        <f>IF(BR839=※編集不可※選択項目!$L$15,VLOOKUP('新規登録用（本体）'!U839,※編集不可※選択項目!$P$14:$R$25,3,TRUE),AQ839)</f>
        <v/>
      </c>
      <c r="AQ839" s="224" t="str">
        <f>IF(BR839=※編集不可※選択項目!$L$27,VLOOKUP('新規登録用（本体）'!U839,※編集不可※選択項目!$P$26:$R$41,3,TRUE),AR839)</f>
        <v/>
      </c>
      <c r="AR839" s="224" t="str">
        <f>IF(BR839=※編集不可※選択項目!$L$43,VLOOKUP('新規登録用（本体）'!U839,※編集不可※選択項目!$P$42:$R$46,3,TRUE),AS839)</f>
        <v/>
      </c>
      <c r="AS839" s="224" t="str">
        <f>IF(BR839=※編集不可※選択項目!$L$48,VLOOKUP('新規登録用（本体）'!U839,※編集不可※選択項目!$P$47:$R$51,3,TRUE),"")</f>
        <v/>
      </c>
      <c r="AT839" s="225">
        <f>IFERROR(VLOOKUP(Y839&amp;G839&amp;H839,※編集不可※選択項目!X:Y,2,FALSE),0)</f>
        <v>0</v>
      </c>
      <c r="AU839" s="224">
        <f t="shared" si="300"/>
        <v>0</v>
      </c>
      <c r="AV839" s="224">
        <f>IFERROR(INDEX(※編集不可※選択項目!$S$3:$S$51,MATCH(BQ839,※編集不可※選択項目!$T$3:$T$51,0)),0)</f>
        <v>0</v>
      </c>
      <c r="AW839" s="224" t="str">
        <f t="shared" si="307"/>
        <v/>
      </c>
      <c r="AX839" s="224" t="str">
        <f>IF(BR839=※編集不可※選択項目!$L$3,VLOOKUP('新規登録用（本体）'!U839,※編集不可※選択項目!$P$2:$S$13,4,TRUE),AY839)</f>
        <v/>
      </c>
      <c r="AY839" s="224" t="str">
        <f>IF(BR839=※編集不可※選択項目!$L$15,VLOOKUP('新規登録用（本体）'!U839,※編集不可※選択項目!$P$14:$S$25,4,TRUE),AZ839)</f>
        <v/>
      </c>
      <c r="AZ839" s="224" t="str">
        <f>IF(BR839=※編集不可※選択項目!$L$27,VLOOKUP('新規登録用（本体）'!U839,※編集不可※選択項目!$P$26:$S$41,4,TRUE),BA839)</f>
        <v/>
      </c>
      <c r="BA839" s="224" t="str">
        <f>IF(BR839=※編集不可※選択項目!$L$43,VLOOKUP('新規登録用（本体）'!U839,※編集不可※選択項目!$P$42:$S$46,4,TRUE),BB839)</f>
        <v/>
      </c>
      <c r="BB839" s="224" t="str">
        <f>IF(BR839=※編集不可※選択項目!$L$48,VLOOKUP('新規登録用（本体）'!U839,※編集不可※選択項目!$P$47:$S$51,4,TRUE),"")</f>
        <v/>
      </c>
      <c r="BC839" s="225">
        <f>IFERROR(VLOOKUP(Y839&amp;G839&amp;H839,※編集不可※選択項目!X:Y,2,FALSE),0)</f>
        <v>0</v>
      </c>
      <c r="BD839" s="225">
        <f t="shared" si="301"/>
        <v>0</v>
      </c>
      <c r="BE839" s="225"/>
      <c r="BF839" s="225"/>
      <c r="BG839" s="225"/>
      <c r="BH839" s="225" t="str">
        <f t="shared" si="308"/>
        <v/>
      </c>
      <c r="BI839" s="226">
        <f t="shared" si="309"/>
        <v>0</v>
      </c>
      <c r="BJ839" s="226">
        <f t="shared" si="310"/>
        <v>0</v>
      </c>
      <c r="BK839" s="262">
        <f t="shared" si="304"/>
        <v>0</v>
      </c>
      <c r="BL839" s="226">
        <f t="shared" si="293"/>
        <v>0</v>
      </c>
      <c r="BM839" s="226" t="str">
        <f t="shared" si="311"/>
        <v/>
      </c>
      <c r="BN839" s="227">
        <f t="shared" si="312"/>
        <v>0</v>
      </c>
      <c r="BO839" s="227">
        <f t="shared" si="294"/>
        <v>0</v>
      </c>
      <c r="BP839" s="208" t="str">
        <f t="shared" si="295"/>
        <v>＜従来枠＞0 ＜トップ性能枠＞0</v>
      </c>
      <c r="BQ839" s="208" t="str">
        <f>'新規登録用（本体）'!G839&amp;'新規登録用（本体）'!H839&amp;'新規登録用（本体）'!I839</f>
        <v/>
      </c>
      <c r="BR839" s="126" t="str">
        <f t="shared" si="313"/>
        <v/>
      </c>
      <c r="BS839" s="208" t="str">
        <f t="shared" si="314"/>
        <v/>
      </c>
      <c r="BT839" s="227">
        <f t="shared" si="302"/>
        <v>0</v>
      </c>
    </row>
    <row r="840" spans="1:72" s="208" customFormat="1" ht="25.35" customHeight="1" x14ac:dyDescent="0.2">
      <c r="A840" s="210">
        <f t="shared" si="296"/>
        <v>829</v>
      </c>
      <c r="B840" s="171" t="str">
        <f t="shared" si="292"/>
        <v/>
      </c>
      <c r="C840" s="44"/>
      <c r="D840" s="17" t="str">
        <f t="shared" si="297"/>
        <v/>
      </c>
      <c r="E840" s="17" t="str">
        <f t="shared" si="298"/>
        <v/>
      </c>
      <c r="F840" s="97"/>
      <c r="G840" s="16"/>
      <c r="H840" s="15"/>
      <c r="I840" s="17" t="str">
        <f>IF(OR(G840="",H840="",U840=""),"",IFERROR(VLOOKUP(G840&amp;H840&amp;U840,※編集不可※選択項目!$M$3:$R$51,5,FALSE),"該当なし"))</f>
        <v/>
      </c>
      <c r="J840" s="97"/>
      <c r="K840" s="15"/>
      <c r="L840" s="248"/>
      <c r="M840" s="15"/>
      <c r="N840" s="97"/>
      <c r="O840" s="97"/>
      <c r="P840" s="97"/>
      <c r="Q840" s="97"/>
      <c r="R840" s="97"/>
      <c r="S840" s="18" t="str">
        <f t="shared" si="305"/>
        <v/>
      </c>
      <c r="T840" s="15"/>
      <c r="U840" s="15"/>
      <c r="V840" s="15"/>
      <c r="W840" s="15"/>
      <c r="X840" s="15"/>
      <c r="Y840" s="15"/>
      <c r="Z840" s="16"/>
      <c r="AA840" s="16"/>
      <c r="AB840" s="101" t="str">
        <f>IF($C840&lt;&gt;"",※編集不可※選択項目!$J$2,"")</f>
        <v/>
      </c>
      <c r="AC840" s="23"/>
      <c r="AD840" s="97"/>
      <c r="AE840" s="99"/>
      <c r="AF840" s="201" t="str">
        <f t="shared" si="303"/>
        <v>-</v>
      </c>
      <c r="AG840" s="219"/>
      <c r="AH840" s="220"/>
      <c r="AI840" s="121" t="str">
        <f t="shared" si="299"/>
        <v/>
      </c>
      <c r="AJ840" s="221"/>
      <c r="AK840" s="222"/>
      <c r="AL840" s="223"/>
      <c r="AM840" s="224">
        <f>IFERROR(INDEX(※編集不可※選択項目!$R$3:$R$51,MATCH(BQ840,※編集不可※選択項目!$T$3:$T$51,0)),0)</f>
        <v>0</v>
      </c>
      <c r="AN840" s="224" t="str">
        <f t="shared" si="306"/>
        <v/>
      </c>
      <c r="AO840" s="224" t="str">
        <f>IF(BR840=※編集不可※選択項目!$L$3,VLOOKUP('新規登録用（本体）'!U840,※編集不可※選択項目!$P$2:$R$13,3,TRUE),AP840)</f>
        <v/>
      </c>
      <c r="AP840" s="224" t="str">
        <f>IF(BR840=※編集不可※選択項目!$L$15,VLOOKUP('新規登録用（本体）'!U840,※編集不可※選択項目!$P$14:$R$25,3,TRUE),AQ840)</f>
        <v/>
      </c>
      <c r="AQ840" s="224" t="str">
        <f>IF(BR840=※編集不可※選択項目!$L$27,VLOOKUP('新規登録用（本体）'!U840,※編集不可※選択項目!$P$26:$R$41,3,TRUE),AR840)</f>
        <v/>
      </c>
      <c r="AR840" s="224" t="str">
        <f>IF(BR840=※編集不可※選択項目!$L$43,VLOOKUP('新規登録用（本体）'!U840,※編集不可※選択項目!$P$42:$R$46,3,TRUE),AS840)</f>
        <v/>
      </c>
      <c r="AS840" s="224" t="str">
        <f>IF(BR840=※編集不可※選択項目!$L$48,VLOOKUP('新規登録用（本体）'!U840,※編集不可※選択項目!$P$47:$R$51,3,TRUE),"")</f>
        <v/>
      </c>
      <c r="AT840" s="225">
        <f>IFERROR(VLOOKUP(Y840&amp;G840&amp;H840,※編集不可※選択項目!X:Y,2,FALSE),0)</f>
        <v>0</v>
      </c>
      <c r="AU840" s="224">
        <f t="shared" si="300"/>
        <v>0</v>
      </c>
      <c r="AV840" s="224">
        <f>IFERROR(INDEX(※編集不可※選択項目!$S$3:$S$51,MATCH(BQ840,※編集不可※選択項目!$T$3:$T$51,0)),0)</f>
        <v>0</v>
      </c>
      <c r="AW840" s="224" t="str">
        <f t="shared" si="307"/>
        <v/>
      </c>
      <c r="AX840" s="224" t="str">
        <f>IF(BR840=※編集不可※選択項目!$L$3,VLOOKUP('新規登録用（本体）'!U840,※編集不可※選択項目!$P$2:$S$13,4,TRUE),AY840)</f>
        <v/>
      </c>
      <c r="AY840" s="224" t="str">
        <f>IF(BR840=※編集不可※選択項目!$L$15,VLOOKUP('新規登録用（本体）'!U840,※編集不可※選択項目!$P$14:$S$25,4,TRUE),AZ840)</f>
        <v/>
      </c>
      <c r="AZ840" s="224" t="str">
        <f>IF(BR840=※編集不可※選択項目!$L$27,VLOOKUP('新規登録用（本体）'!U840,※編集不可※選択項目!$P$26:$S$41,4,TRUE),BA840)</f>
        <v/>
      </c>
      <c r="BA840" s="224" t="str">
        <f>IF(BR840=※編集不可※選択項目!$L$43,VLOOKUP('新規登録用（本体）'!U840,※編集不可※選択項目!$P$42:$S$46,4,TRUE),BB840)</f>
        <v/>
      </c>
      <c r="BB840" s="224" t="str">
        <f>IF(BR840=※編集不可※選択項目!$L$48,VLOOKUP('新規登録用（本体）'!U840,※編集不可※選択項目!$P$47:$S$51,4,TRUE),"")</f>
        <v/>
      </c>
      <c r="BC840" s="225">
        <f>IFERROR(VLOOKUP(Y840&amp;G840&amp;H840,※編集不可※選択項目!X:Y,2,FALSE),0)</f>
        <v>0</v>
      </c>
      <c r="BD840" s="225">
        <f t="shared" si="301"/>
        <v>0</v>
      </c>
      <c r="BE840" s="225"/>
      <c r="BF840" s="225"/>
      <c r="BG840" s="225"/>
      <c r="BH840" s="225" t="str">
        <f t="shared" si="308"/>
        <v/>
      </c>
      <c r="BI840" s="226">
        <f t="shared" si="309"/>
        <v>0</v>
      </c>
      <c r="BJ840" s="226">
        <f t="shared" si="310"/>
        <v>0</v>
      </c>
      <c r="BK840" s="262">
        <f t="shared" si="304"/>
        <v>0</v>
      </c>
      <c r="BL840" s="226">
        <f t="shared" si="293"/>
        <v>0</v>
      </c>
      <c r="BM840" s="226" t="str">
        <f t="shared" si="311"/>
        <v/>
      </c>
      <c r="BN840" s="227">
        <f t="shared" si="312"/>
        <v>0</v>
      </c>
      <c r="BO840" s="227">
        <f t="shared" si="294"/>
        <v>0</v>
      </c>
      <c r="BP840" s="208" t="str">
        <f t="shared" si="295"/>
        <v>＜従来枠＞0 ＜トップ性能枠＞0</v>
      </c>
      <c r="BQ840" s="208" t="str">
        <f>'新規登録用（本体）'!G840&amp;'新規登録用（本体）'!H840&amp;'新規登録用（本体）'!I840</f>
        <v/>
      </c>
      <c r="BR840" s="126" t="str">
        <f t="shared" si="313"/>
        <v/>
      </c>
      <c r="BS840" s="208" t="str">
        <f t="shared" si="314"/>
        <v/>
      </c>
      <c r="BT840" s="227">
        <f t="shared" si="302"/>
        <v>0</v>
      </c>
    </row>
    <row r="841" spans="1:72" s="208" customFormat="1" ht="25.35" customHeight="1" x14ac:dyDescent="0.2">
      <c r="A841" s="210">
        <f t="shared" si="296"/>
        <v>830</v>
      </c>
      <c r="B841" s="171" t="str">
        <f t="shared" si="292"/>
        <v/>
      </c>
      <c r="C841" s="44"/>
      <c r="D841" s="17" t="str">
        <f t="shared" si="297"/>
        <v/>
      </c>
      <c r="E841" s="17" t="str">
        <f t="shared" si="298"/>
        <v/>
      </c>
      <c r="F841" s="97"/>
      <c r="G841" s="16"/>
      <c r="H841" s="15"/>
      <c r="I841" s="17" t="str">
        <f>IF(OR(G841="",H841="",U841=""),"",IFERROR(VLOOKUP(G841&amp;H841&amp;U841,※編集不可※選択項目!$M$3:$R$51,5,FALSE),"該当なし"))</f>
        <v/>
      </c>
      <c r="J841" s="97"/>
      <c r="K841" s="15"/>
      <c r="L841" s="248"/>
      <c r="M841" s="15"/>
      <c r="N841" s="97"/>
      <c r="O841" s="97"/>
      <c r="P841" s="97"/>
      <c r="Q841" s="97"/>
      <c r="R841" s="97"/>
      <c r="S841" s="18" t="str">
        <f t="shared" si="305"/>
        <v/>
      </c>
      <c r="T841" s="15"/>
      <c r="U841" s="15"/>
      <c r="V841" s="15"/>
      <c r="W841" s="15"/>
      <c r="X841" s="15"/>
      <c r="Y841" s="15"/>
      <c r="Z841" s="16"/>
      <c r="AA841" s="16"/>
      <c r="AB841" s="101" t="str">
        <f>IF($C841&lt;&gt;"",※編集不可※選択項目!$J$2,"")</f>
        <v/>
      </c>
      <c r="AC841" s="23"/>
      <c r="AD841" s="97"/>
      <c r="AE841" s="99"/>
      <c r="AF841" s="201" t="str">
        <f t="shared" si="303"/>
        <v>-</v>
      </c>
      <c r="AG841" s="219"/>
      <c r="AH841" s="220"/>
      <c r="AI841" s="121" t="str">
        <f t="shared" si="299"/>
        <v/>
      </c>
      <c r="AJ841" s="221"/>
      <c r="AK841" s="222"/>
      <c r="AL841" s="223"/>
      <c r="AM841" s="224">
        <f>IFERROR(INDEX(※編集不可※選択項目!$R$3:$R$51,MATCH(BQ841,※編集不可※選択項目!$T$3:$T$51,0)),0)</f>
        <v>0</v>
      </c>
      <c r="AN841" s="224" t="str">
        <f t="shared" si="306"/>
        <v/>
      </c>
      <c r="AO841" s="224" t="str">
        <f>IF(BR841=※編集不可※選択項目!$L$3,VLOOKUP('新規登録用（本体）'!U841,※編集不可※選択項目!$P$2:$R$13,3,TRUE),AP841)</f>
        <v/>
      </c>
      <c r="AP841" s="224" t="str">
        <f>IF(BR841=※編集不可※選択項目!$L$15,VLOOKUP('新規登録用（本体）'!U841,※編集不可※選択項目!$P$14:$R$25,3,TRUE),AQ841)</f>
        <v/>
      </c>
      <c r="AQ841" s="224" t="str">
        <f>IF(BR841=※編集不可※選択項目!$L$27,VLOOKUP('新規登録用（本体）'!U841,※編集不可※選択項目!$P$26:$R$41,3,TRUE),AR841)</f>
        <v/>
      </c>
      <c r="AR841" s="224" t="str">
        <f>IF(BR841=※編集不可※選択項目!$L$43,VLOOKUP('新規登録用（本体）'!U841,※編集不可※選択項目!$P$42:$R$46,3,TRUE),AS841)</f>
        <v/>
      </c>
      <c r="AS841" s="224" t="str">
        <f>IF(BR841=※編集不可※選択項目!$L$48,VLOOKUP('新規登録用（本体）'!U841,※編集不可※選択項目!$P$47:$R$51,3,TRUE),"")</f>
        <v/>
      </c>
      <c r="AT841" s="225">
        <f>IFERROR(VLOOKUP(Y841&amp;G841&amp;H841,※編集不可※選択項目!X:Y,2,FALSE),0)</f>
        <v>0</v>
      </c>
      <c r="AU841" s="224">
        <f t="shared" si="300"/>
        <v>0</v>
      </c>
      <c r="AV841" s="224">
        <f>IFERROR(INDEX(※編集不可※選択項目!$S$3:$S$51,MATCH(BQ841,※編集不可※選択項目!$T$3:$T$51,0)),0)</f>
        <v>0</v>
      </c>
      <c r="AW841" s="224" t="str">
        <f t="shared" si="307"/>
        <v/>
      </c>
      <c r="AX841" s="224" t="str">
        <f>IF(BR841=※編集不可※選択項目!$L$3,VLOOKUP('新規登録用（本体）'!U841,※編集不可※選択項目!$P$2:$S$13,4,TRUE),AY841)</f>
        <v/>
      </c>
      <c r="AY841" s="224" t="str">
        <f>IF(BR841=※編集不可※選択項目!$L$15,VLOOKUP('新規登録用（本体）'!U841,※編集不可※選択項目!$P$14:$S$25,4,TRUE),AZ841)</f>
        <v/>
      </c>
      <c r="AZ841" s="224" t="str">
        <f>IF(BR841=※編集不可※選択項目!$L$27,VLOOKUP('新規登録用（本体）'!U841,※編集不可※選択項目!$P$26:$S$41,4,TRUE),BA841)</f>
        <v/>
      </c>
      <c r="BA841" s="224" t="str">
        <f>IF(BR841=※編集不可※選択項目!$L$43,VLOOKUP('新規登録用（本体）'!U841,※編集不可※選択項目!$P$42:$S$46,4,TRUE),BB841)</f>
        <v/>
      </c>
      <c r="BB841" s="224" t="str">
        <f>IF(BR841=※編集不可※選択項目!$L$48,VLOOKUP('新規登録用（本体）'!U841,※編集不可※選択項目!$P$47:$S$51,4,TRUE),"")</f>
        <v/>
      </c>
      <c r="BC841" s="225">
        <f>IFERROR(VLOOKUP(Y841&amp;G841&amp;H841,※編集不可※選択項目!X:Y,2,FALSE),0)</f>
        <v>0</v>
      </c>
      <c r="BD841" s="225">
        <f t="shared" si="301"/>
        <v>0</v>
      </c>
      <c r="BE841" s="225"/>
      <c r="BF841" s="225"/>
      <c r="BG841" s="225"/>
      <c r="BH841" s="225" t="str">
        <f t="shared" si="308"/>
        <v/>
      </c>
      <c r="BI841" s="226">
        <f t="shared" si="309"/>
        <v>0</v>
      </c>
      <c r="BJ841" s="226">
        <f t="shared" si="310"/>
        <v>0</v>
      </c>
      <c r="BK841" s="262">
        <f t="shared" si="304"/>
        <v>0</v>
      </c>
      <c r="BL841" s="226">
        <f t="shared" si="293"/>
        <v>0</v>
      </c>
      <c r="BM841" s="226" t="str">
        <f t="shared" si="311"/>
        <v/>
      </c>
      <c r="BN841" s="227">
        <f t="shared" si="312"/>
        <v>0</v>
      </c>
      <c r="BO841" s="227">
        <f t="shared" si="294"/>
        <v>0</v>
      </c>
      <c r="BP841" s="208" t="str">
        <f t="shared" si="295"/>
        <v>＜従来枠＞0 ＜トップ性能枠＞0</v>
      </c>
      <c r="BQ841" s="208" t="str">
        <f>'新規登録用（本体）'!G841&amp;'新規登録用（本体）'!H841&amp;'新規登録用（本体）'!I841</f>
        <v/>
      </c>
      <c r="BR841" s="126" t="str">
        <f t="shared" si="313"/>
        <v/>
      </c>
      <c r="BS841" s="208" t="str">
        <f t="shared" si="314"/>
        <v/>
      </c>
      <c r="BT841" s="227">
        <f t="shared" si="302"/>
        <v>0</v>
      </c>
    </row>
    <row r="842" spans="1:72" s="208" customFormat="1" ht="25.35" customHeight="1" x14ac:dyDescent="0.2">
      <c r="A842" s="210">
        <f t="shared" si="296"/>
        <v>831</v>
      </c>
      <c r="B842" s="171" t="str">
        <f t="shared" si="292"/>
        <v/>
      </c>
      <c r="C842" s="44"/>
      <c r="D842" s="17" t="str">
        <f t="shared" si="297"/>
        <v/>
      </c>
      <c r="E842" s="17" t="str">
        <f t="shared" si="298"/>
        <v/>
      </c>
      <c r="F842" s="97"/>
      <c r="G842" s="16"/>
      <c r="H842" s="15"/>
      <c r="I842" s="17" t="str">
        <f>IF(OR(G842="",H842="",U842=""),"",IFERROR(VLOOKUP(G842&amp;H842&amp;U842,※編集不可※選択項目!$M$3:$R$51,5,FALSE),"該当なし"))</f>
        <v/>
      </c>
      <c r="J842" s="97"/>
      <c r="K842" s="15"/>
      <c r="L842" s="248"/>
      <c r="M842" s="15"/>
      <c r="N842" s="97"/>
      <c r="O842" s="97"/>
      <c r="P842" s="97"/>
      <c r="Q842" s="97"/>
      <c r="R842" s="97"/>
      <c r="S842" s="18" t="str">
        <f t="shared" si="305"/>
        <v/>
      </c>
      <c r="T842" s="15"/>
      <c r="U842" s="15"/>
      <c r="V842" s="15"/>
      <c r="W842" s="15"/>
      <c r="X842" s="15"/>
      <c r="Y842" s="15"/>
      <c r="Z842" s="16"/>
      <c r="AA842" s="16"/>
      <c r="AB842" s="101" t="str">
        <f>IF($C842&lt;&gt;"",※編集不可※選択項目!$J$2,"")</f>
        <v/>
      </c>
      <c r="AC842" s="23"/>
      <c r="AD842" s="97"/>
      <c r="AE842" s="99"/>
      <c r="AF842" s="201" t="str">
        <f t="shared" si="303"/>
        <v>-</v>
      </c>
      <c r="AG842" s="219"/>
      <c r="AH842" s="220"/>
      <c r="AI842" s="121" t="str">
        <f t="shared" si="299"/>
        <v/>
      </c>
      <c r="AJ842" s="221"/>
      <c r="AK842" s="222"/>
      <c r="AL842" s="223"/>
      <c r="AM842" s="224">
        <f>IFERROR(INDEX(※編集不可※選択項目!$R$3:$R$51,MATCH(BQ842,※編集不可※選択項目!$T$3:$T$51,0)),0)</f>
        <v>0</v>
      </c>
      <c r="AN842" s="224" t="str">
        <f t="shared" si="306"/>
        <v/>
      </c>
      <c r="AO842" s="224" t="str">
        <f>IF(BR842=※編集不可※選択項目!$L$3,VLOOKUP('新規登録用（本体）'!U842,※編集不可※選択項目!$P$2:$R$13,3,TRUE),AP842)</f>
        <v/>
      </c>
      <c r="AP842" s="224" t="str">
        <f>IF(BR842=※編集不可※選択項目!$L$15,VLOOKUP('新規登録用（本体）'!U842,※編集不可※選択項目!$P$14:$R$25,3,TRUE),AQ842)</f>
        <v/>
      </c>
      <c r="AQ842" s="224" t="str">
        <f>IF(BR842=※編集不可※選択項目!$L$27,VLOOKUP('新規登録用（本体）'!U842,※編集不可※選択項目!$P$26:$R$41,3,TRUE),AR842)</f>
        <v/>
      </c>
      <c r="AR842" s="224" t="str">
        <f>IF(BR842=※編集不可※選択項目!$L$43,VLOOKUP('新規登録用（本体）'!U842,※編集不可※選択項目!$P$42:$R$46,3,TRUE),AS842)</f>
        <v/>
      </c>
      <c r="AS842" s="224" t="str">
        <f>IF(BR842=※編集不可※選択項目!$L$48,VLOOKUP('新規登録用（本体）'!U842,※編集不可※選択項目!$P$47:$R$51,3,TRUE),"")</f>
        <v/>
      </c>
      <c r="AT842" s="225">
        <f>IFERROR(VLOOKUP(Y842&amp;G842&amp;H842,※編集不可※選択項目!X:Y,2,FALSE),0)</f>
        <v>0</v>
      </c>
      <c r="AU842" s="224">
        <f t="shared" si="300"/>
        <v>0</v>
      </c>
      <c r="AV842" s="224">
        <f>IFERROR(INDEX(※編集不可※選択項目!$S$3:$S$51,MATCH(BQ842,※編集不可※選択項目!$T$3:$T$51,0)),0)</f>
        <v>0</v>
      </c>
      <c r="AW842" s="224" t="str">
        <f t="shared" si="307"/>
        <v/>
      </c>
      <c r="AX842" s="224" t="str">
        <f>IF(BR842=※編集不可※選択項目!$L$3,VLOOKUP('新規登録用（本体）'!U842,※編集不可※選択項目!$P$2:$S$13,4,TRUE),AY842)</f>
        <v/>
      </c>
      <c r="AY842" s="224" t="str">
        <f>IF(BR842=※編集不可※選択項目!$L$15,VLOOKUP('新規登録用（本体）'!U842,※編集不可※選択項目!$P$14:$S$25,4,TRUE),AZ842)</f>
        <v/>
      </c>
      <c r="AZ842" s="224" t="str">
        <f>IF(BR842=※編集不可※選択項目!$L$27,VLOOKUP('新規登録用（本体）'!U842,※編集不可※選択項目!$P$26:$S$41,4,TRUE),BA842)</f>
        <v/>
      </c>
      <c r="BA842" s="224" t="str">
        <f>IF(BR842=※編集不可※選択項目!$L$43,VLOOKUP('新規登録用（本体）'!U842,※編集不可※選択項目!$P$42:$S$46,4,TRUE),BB842)</f>
        <v/>
      </c>
      <c r="BB842" s="224" t="str">
        <f>IF(BR842=※編集不可※選択項目!$L$48,VLOOKUP('新規登録用（本体）'!U842,※編集不可※選択項目!$P$47:$S$51,4,TRUE),"")</f>
        <v/>
      </c>
      <c r="BC842" s="225">
        <f>IFERROR(VLOOKUP(Y842&amp;G842&amp;H842,※編集不可※選択項目!X:Y,2,FALSE),0)</f>
        <v>0</v>
      </c>
      <c r="BD842" s="225">
        <f t="shared" si="301"/>
        <v>0</v>
      </c>
      <c r="BE842" s="225"/>
      <c r="BF842" s="225"/>
      <c r="BG842" s="225"/>
      <c r="BH842" s="225" t="str">
        <f t="shared" si="308"/>
        <v/>
      </c>
      <c r="BI842" s="226">
        <f t="shared" si="309"/>
        <v>0</v>
      </c>
      <c r="BJ842" s="226">
        <f t="shared" si="310"/>
        <v>0</v>
      </c>
      <c r="BK842" s="262">
        <f t="shared" si="304"/>
        <v>0</v>
      </c>
      <c r="BL842" s="226">
        <f t="shared" si="293"/>
        <v>0</v>
      </c>
      <c r="BM842" s="226" t="str">
        <f t="shared" si="311"/>
        <v/>
      </c>
      <c r="BN842" s="227">
        <f t="shared" si="312"/>
        <v>0</v>
      </c>
      <c r="BO842" s="227">
        <f t="shared" si="294"/>
        <v>0</v>
      </c>
      <c r="BP842" s="208" t="str">
        <f t="shared" si="295"/>
        <v>＜従来枠＞0 ＜トップ性能枠＞0</v>
      </c>
      <c r="BQ842" s="208" t="str">
        <f>'新規登録用（本体）'!G842&amp;'新規登録用（本体）'!H842&amp;'新規登録用（本体）'!I842</f>
        <v/>
      </c>
      <c r="BR842" s="126" t="str">
        <f t="shared" si="313"/>
        <v/>
      </c>
      <c r="BS842" s="208" t="str">
        <f t="shared" si="314"/>
        <v/>
      </c>
      <c r="BT842" s="227">
        <f t="shared" si="302"/>
        <v>0</v>
      </c>
    </row>
    <row r="843" spans="1:72" s="208" customFormat="1" ht="25.35" customHeight="1" x14ac:dyDescent="0.2">
      <c r="A843" s="210">
        <f t="shared" si="296"/>
        <v>832</v>
      </c>
      <c r="B843" s="171" t="str">
        <f t="shared" ref="B843:B906" si="315">IF($C843="","","高効率空調")</f>
        <v/>
      </c>
      <c r="C843" s="44"/>
      <c r="D843" s="17" t="str">
        <f t="shared" si="297"/>
        <v/>
      </c>
      <c r="E843" s="17" t="str">
        <f t="shared" si="298"/>
        <v/>
      </c>
      <c r="F843" s="97"/>
      <c r="G843" s="16"/>
      <c r="H843" s="15"/>
      <c r="I843" s="17" t="str">
        <f>IF(OR(G843="",H843="",U843=""),"",IFERROR(VLOOKUP(G843&amp;H843&amp;U843,※編集不可※選択項目!$M$3:$R$51,5,FALSE),"該当なし"))</f>
        <v/>
      </c>
      <c r="J843" s="97"/>
      <c r="K843" s="15"/>
      <c r="L843" s="248"/>
      <c r="M843" s="15"/>
      <c r="N843" s="97"/>
      <c r="O843" s="97"/>
      <c r="P843" s="97"/>
      <c r="Q843" s="97"/>
      <c r="R843" s="97"/>
      <c r="S843" s="18" t="str">
        <f t="shared" si="305"/>
        <v/>
      </c>
      <c r="T843" s="15"/>
      <c r="U843" s="15"/>
      <c r="V843" s="15"/>
      <c r="W843" s="15"/>
      <c r="X843" s="15"/>
      <c r="Y843" s="15"/>
      <c r="Z843" s="16"/>
      <c r="AA843" s="16"/>
      <c r="AB843" s="101" t="str">
        <f>IF($C843&lt;&gt;"",※編集不可※選択項目!$J$2,"")</f>
        <v/>
      </c>
      <c r="AC843" s="23"/>
      <c r="AD843" s="97"/>
      <c r="AE843" s="99"/>
      <c r="AF843" s="201" t="str">
        <f t="shared" si="303"/>
        <v>-</v>
      </c>
      <c r="AG843" s="219"/>
      <c r="AH843" s="220"/>
      <c r="AI843" s="121" t="str">
        <f t="shared" si="299"/>
        <v/>
      </c>
      <c r="AJ843" s="221"/>
      <c r="AK843" s="222"/>
      <c r="AL843" s="223"/>
      <c r="AM843" s="224">
        <f>IFERROR(INDEX(※編集不可※選択項目!$R$3:$R$51,MATCH(BQ843,※編集不可※選択項目!$T$3:$T$51,0)),0)</f>
        <v>0</v>
      </c>
      <c r="AN843" s="224" t="str">
        <f t="shared" si="306"/>
        <v/>
      </c>
      <c r="AO843" s="224" t="str">
        <f>IF(BR843=※編集不可※選択項目!$L$3,VLOOKUP('新規登録用（本体）'!U843,※編集不可※選択項目!$P$2:$R$13,3,TRUE),AP843)</f>
        <v/>
      </c>
      <c r="AP843" s="224" t="str">
        <f>IF(BR843=※編集不可※選択項目!$L$15,VLOOKUP('新規登録用（本体）'!U843,※編集不可※選択項目!$P$14:$R$25,3,TRUE),AQ843)</f>
        <v/>
      </c>
      <c r="AQ843" s="224" t="str">
        <f>IF(BR843=※編集不可※選択項目!$L$27,VLOOKUP('新規登録用（本体）'!U843,※編集不可※選択項目!$P$26:$R$41,3,TRUE),AR843)</f>
        <v/>
      </c>
      <c r="AR843" s="224" t="str">
        <f>IF(BR843=※編集不可※選択項目!$L$43,VLOOKUP('新規登録用（本体）'!U843,※編集不可※選択項目!$P$42:$R$46,3,TRUE),AS843)</f>
        <v/>
      </c>
      <c r="AS843" s="224" t="str">
        <f>IF(BR843=※編集不可※選択項目!$L$48,VLOOKUP('新規登録用（本体）'!U843,※編集不可※選択項目!$P$47:$R$51,3,TRUE),"")</f>
        <v/>
      </c>
      <c r="AT843" s="225">
        <f>IFERROR(VLOOKUP(Y843&amp;G843&amp;H843,※編集不可※選択項目!X:Y,2,FALSE),0)</f>
        <v>0</v>
      </c>
      <c r="AU843" s="224">
        <f t="shared" si="300"/>
        <v>0</v>
      </c>
      <c r="AV843" s="224">
        <f>IFERROR(INDEX(※編集不可※選択項目!$S$3:$S$51,MATCH(BQ843,※編集不可※選択項目!$T$3:$T$51,0)),0)</f>
        <v>0</v>
      </c>
      <c r="AW843" s="224" t="str">
        <f t="shared" si="307"/>
        <v/>
      </c>
      <c r="AX843" s="224" t="str">
        <f>IF(BR843=※編集不可※選択項目!$L$3,VLOOKUP('新規登録用（本体）'!U843,※編集不可※選択項目!$P$2:$S$13,4,TRUE),AY843)</f>
        <v/>
      </c>
      <c r="AY843" s="224" t="str">
        <f>IF(BR843=※編集不可※選択項目!$L$15,VLOOKUP('新規登録用（本体）'!U843,※編集不可※選択項目!$P$14:$S$25,4,TRUE),AZ843)</f>
        <v/>
      </c>
      <c r="AZ843" s="224" t="str">
        <f>IF(BR843=※編集不可※選択項目!$L$27,VLOOKUP('新規登録用（本体）'!U843,※編集不可※選択項目!$P$26:$S$41,4,TRUE),BA843)</f>
        <v/>
      </c>
      <c r="BA843" s="224" t="str">
        <f>IF(BR843=※編集不可※選択項目!$L$43,VLOOKUP('新規登録用（本体）'!U843,※編集不可※選択項目!$P$42:$S$46,4,TRUE),BB843)</f>
        <v/>
      </c>
      <c r="BB843" s="224" t="str">
        <f>IF(BR843=※編集不可※選択項目!$L$48,VLOOKUP('新規登録用（本体）'!U843,※編集不可※選択項目!$P$47:$S$51,4,TRUE),"")</f>
        <v/>
      </c>
      <c r="BC843" s="225">
        <f>IFERROR(VLOOKUP(Y843&amp;G843&amp;H843,※編集不可※選択項目!X:Y,2,FALSE),0)</f>
        <v>0</v>
      </c>
      <c r="BD843" s="225">
        <f t="shared" si="301"/>
        <v>0</v>
      </c>
      <c r="BE843" s="225"/>
      <c r="BF843" s="225"/>
      <c r="BG843" s="225"/>
      <c r="BH843" s="225" t="str">
        <f t="shared" si="308"/>
        <v/>
      </c>
      <c r="BI843" s="226">
        <f t="shared" si="309"/>
        <v>0</v>
      </c>
      <c r="BJ843" s="226">
        <f t="shared" si="310"/>
        <v>0</v>
      </c>
      <c r="BK843" s="262">
        <f t="shared" si="304"/>
        <v>0</v>
      </c>
      <c r="BL843" s="226">
        <f t="shared" si="293"/>
        <v>0</v>
      </c>
      <c r="BM843" s="226" t="str">
        <f t="shared" si="311"/>
        <v/>
      </c>
      <c r="BN843" s="227">
        <f t="shared" si="312"/>
        <v>0</v>
      </c>
      <c r="BO843" s="227">
        <f t="shared" si="294"/>
        <v>0</v>
      </c>
      <c r="BP843" s="208" t="str">
        <f t="shared" si="295"/>
        <v>＜従来枠＞0 ＜トップ性能枠＞0</v>
      </c>
      <c r="BQ843" s="208" t="str">
        <f>'新規登録用（本体）'!G843&amp;'新規登録用（本体）'!H843&amp;'新規登録用（本体）'!I843</f>
        <v/>
      </c>
      <c r="BR843" s="126" t="str">
        <f t="shared" si="313"/>
        <v/>
      </c>
      <c r="BS843" s="208" t="str">
        <f t="shared" si="314"/>
        <v/>
      </c>
      <c r="BT843" s="227">
        <f t="shared" si="302"/>
        <v>0</v>
      </c>
    </row>
    <row r="844" spans="1:72" s="208" customFormat="1" ht="25.35" customHeight="1" x14ac:dyDescent="0.2">
      <c r="A844" s="210">
        <f t="shared" si="296"/>
        <v>833</v>
      </c>
      <c r="B844" s="171" t="str">
        <f t="shared" si="315"/>
        <v/>
      </c>
      <c r="C844" s="44"/>
      <c r="D844" s="17" t="str">
        <f t="shared" si="297"/>
        <v/>
      </c>
      <c r="E844" s="17" t="str">
        <f t="shared" si="298"/>
        <v/>
      </c>
      <c r="F844" s="97"/>
      <c r="G844" s="16"/>
      <c r="H844" s="15"/>
      <c r="I844" s="17" t="str">
        <f>IF(OR(G844="",H844="",U844=""),"",IFERROR(VLOOKUP(G844&amp;H844&amp;U844,※編集不可※選択項目!$M$3:$R$51,5,FALSE),"該当なし"))</f>
        <v/>
      </c>
      <c r="J844" s="97"/>
      <c r="K844" s="15"/>
      <c r="L844" s="248"/>
      <c r="M844" s="15"/>
      <c r="N844" s="97"/>
      <c r="O844" s="97"/>
      <c r="P844" s="97"/>
      <c r="Q844" s="97"/>
      <c r="R844" s="97"/>
      <c r="S844" s="18" t="str">
        <f t="shared" si="305"/>
        <v/>
      </c>
      <c r="T844" s="15"/>
      <c r="U844" s="15"/>
      <c r="V844" s="15"/>
      <c r="W844" s="15"/>
      <c r="X844" s="15"/>
      <c r="Y844" s="15"/>
      <c r="Z844" s="16"/>
      <c r="AA844" s="16"/>
      <c r="AB844" s="101" t="str">
        <f>IF($C844&lt;&gt;"",※編集不可※選択項目!$J$2,"")</f>
        <v/>
      </c>
      <c r="AC844" s="23"/>
      <c r="AD844" s="97"/>
      <c r="AE844" s="99"/>
      <c r="AF844" s="201" t="str">
        <f t="shared" si="303"/>
        <v>-</v>
      </c>
      <c r="AG844" s="219"/>
      <c r="AH844" s="220"/>
      <c r="AI844" s="121" t="str">
        <f t="shared" si="299"/>
        <v/>
      </c>
      <c r="AJ844" s="221"/>
      <c r="AK844" s="222"/>
      <c r="AL844" s="223"/>
      <c r="AM844" s="224">
        <f>IFERROR(INDEX(※編集不可※選択項目!$R$3:$R$51,MATCH(BQ844,※編集不可※選択項目!$T$3:$T$51,0)),0)</f>
        <v>0</v>
      </c>
      <c r="AN844" s="224" t="str">
        <f t="shared" si="306"/>
        <v/>
      </c>
      <c r="AO844" s="224" t="str">
        <f>IF(BR844=※編集不可※選択項目!$L$3,VLOOKUP('新規登録用（本体）'!U844,※編集不可※選択項目!$P$2:$R$13,3,TRUE),AP844)</f>
        <v/>
      </c>
      <c r="AP844" s="224" t="str">
        <f>IF(BR844=※編集不可※選択項目!$L$15,VLOOKUP('新規登録用（本体）'!U844,※編集不可※選択項目!$P$14:$R$25,3,TRUE),AQ844)</f>
        <v/>
      </c>
      <c r="AQ844" s="224" t="str">
        <f>IF(BR844=※編集不可※選択項目!$L$27,VLOOKUP('新規登録用（本体）'!U844,※編集不可※選択項目!$P$26:$R$41,3,TRUE),AR844)</f>
        <v/>
      </c>
      <c r="AR844" s="224" t="str">
        <f>IF(BR844=※編集不可※選択項目!$L$43,VLOOKUP('新規登録用（本体）'!U844,※編集不可※選択項目!$P$42:$R$46,3,TRUE),AS844)</f>
        <v/>
      </c>
      <c r="AS844" s="224" t="str">
        <f>IF(BR844=※編集不可※選択項目!$L$48,VLOOKUP('新規登録用（本体）'!U844,※編集不可※選択項目!$P$47:$R$51,3,TRUE),"")</f>
        <v/>
      </c>
      <c r="AT844" s="225">
        <f>IFERROR(VLOOKUP(Y844&amp;G844&amp;H844,※編集不可※選択項目!X:Y,2,FALSE),0)</f>
        <v>0</v>
      </c>
      <c r="AU844" s="224">
        <f t="shared" si="300"/>
        <v>0</v>
      </c>
      <c r="AV844" s="224">
        <f>IFERROR(INDEX(※編集不可※選択項目!$S$3:$S$51,MATCH(BQ844,※編集不可※選択項目!$T$3:$T$51,0)),0)</f>
        <v>0</v>
      </c>
      <c r="AW844" s="224" t="str">
        <f t="shared" si="307"/>
        <v/>
      </c>
      <c r="AX844" s="224" t="str">
        <f>IF(BR844=※編集不可※選択項目!$L$3,VLOOKUP('新規登録用（本体）'!U844,※編集不可※選択項目!$P$2:$S$13,4,TRUE),AY844)</f>
        <v/>
      </c>
      <c r="AY844" s="224" t="str">
        <f>IF(BR844=※編集不可※選択項目!$L$15,VLOOKUP('新規登録用（本体）'!U844,※編集不可※選択項目!$P$14:$S$25,4,TRUE),AZ844)</f>
        <v/>
      </c>
      <c r="AZ844" s="224" t="str">
        <f>IF(BR844=※編集不可※選択項目!$L$27,VLOOKUP('新規登録用（本体）'!U844,※編集不可※選択項目!$P$26:$S$41,4,TRUE),BA844)</f>
        <v/>
      </c>
      <c r="BA844" s="224" t="str">
        <f>IF(BR844=※編集不可※選択項目!$L$43,VLOOKUP('新規登録用（本体）'!U844,※編集不可※選択項目!$P$42:$S$46,4,TRUE),BB844)</f>
        <v/>
      </c>
      <c r="BB844" s="224" t="str">
        <f>IF(BR844=※編集不可※選択項目!$L$48,VLOOKUP('新規登録用（本体）'!U844,※編集不可※選択項目!$P$47:$S$51,4,TRUE),"")</f>
        <v/>
      </c>
      <c r="BC844" s="225">
        <f>IFERROR(VLOOKUP(Y844&amp;G844&amp;H844,※編集不可※選択項目!X:Y,2,FALSE),0)</f>
        <v>0</v>
      </c>
      <c r="BD844" s="225">
        <f t="shared" si="301"/>
        <v>0</v>
      </c>
      <c r="BE844" s="225"/>
      <c r="BF844" s="225"/>
      <c r="BG844" s="225"/>
      <c r="BH844" s="225" t="str">
        <f t="shared" si="308"/>
        <v/>
      </c>
      <c r="BI844" s="226">
        <f t="shared" si="309"/>
        <v>0</v>
      </c>
      <c r="BJ844" s="226">
        <f t="shared" si="310"/>
        <v>0</v>
      </c>
      <c r="BK844" s="262">
        <f t="shared" si="304"/>
        <v>0</v>
      </c>
      <c r="BL844" s="226">
        <f t="shared" ref="BL844:BL907" si="316">IF(AND($J844&lt;&gt;"",COUNTIF($J844,"*■*")&gt;0,$AD844=""),1,0)</f>
        <v>0</v>
      </c>
      <c r="BM844" s="226" t="str">
        <f t="shared" si="311"/>
        <v/>
      </c>
      <c r="BN844" s="227">
        <f t="shared" si="312"/>
        <v>0</v>
      </c>
      <c r="BO844" s="227">
        <f t="shared" ref="BO844:BO907" si="317">IF(AND($T844&lt;&gt;"",$T844&lt;$AU844),1,0)</f>
        <v>0</v>
      </c>
      <c r="BP844" s="208" t="str">
        <f t="shared" ref="BP844:BP907" si="318">"＜従来枠＞"&amp;AU844&amp;" "&amp;"＜トップ性能枠＞"&amp;BD844</f>
        <v>＜従来枠＞0 ＜トップ性能枠＞0</v>
      </c>
      <c r="BQ844" s="208" t="str">
        <f>'新規登録用（本体）'!G844&amp;'新規登録用（本体）'!H844&amp;'新規登録用（本体）'!I844</f>
        <v/>
      </c>
      <c r="BR844" s="126" t="str">
        <f t="shared" si="313"/>
        <v/>
      </c>
      <c r="BS844" s="208" t="str">
        <f t="shared" si="314"/>
        <v/>
      </c>
      <c r="BT844" s="227">
        <f t="shared" si="302"/>
        <v>0</v>
      </c>
    </row>
    <row r="845" spans="1:72" s="208" customFormat="1" ht="25.35" customHeight="1" x14ac:dyDescent="0.2">
      <c r="A845" s="210">
        <f t="shared" ref="A845:A908" si="319">ROW()-11</f>
        <v>834</v>
      </c>
      <c r="B845" s="171" t="str">
        <f t="shared" si="315"/>
        <v/>
      </c>
      <c r="C845" s="44"/>
      <c r="D845" s="17" t="str">
        <f t="shared" ref="D845:D908" si="320">IF($C$2="","",IF($B845&lt;&gt;"",$C$2,""))</f>
        <v/>
      </c>
      <c r="E845" s="17" t="str">
        <f t="shared" ref="E845:E908" si="321">IF($F$2="","",IF($B845&lt;&gt;"",$F$2,""))</f>
        <v/>
      </c>
      <c r="F845" s="97"/>
      <c r="G845" s="16"/>
      <c r="H845" s="15"/>
      <c r="I845" s="17" t="str">
        <f>IF(OR(G845="",H845="",U845=""),"",IFERROR(VLOOKUP(G845&amp;H845&amp;U845,※編集不可※選択項目!$M$3:$R$51,5,FALSE),"該当なし"))</f>
        <v/>
      </c>
      <c r="J845" s="97"/>
      <c r="K845" s="15"/>
      <c r="L845" s="248"/>
      <c r="M845" s="15"/>
      <c r="N845" s="97"/>
      <c r="O845" s="97"/>
      <c r="P845" s="97"/>
      <c r="Q845" s="97"/>
      <c r="R845" s="97"/>
      <c r="S845" s="18" t="str">
        <f t="shared" si="305"/>
        <v/>
      </c>
      <c r="T845" s="15"/>
      <c r="U845" s="15"/>
      <c r="V845" s="15"/>
      <c r="W845" s="15"/>
      <c r="X845" s="15"/>
      <c r="Y845" s="15"/>
      <c r="Z845" s="16"/>
      <c r="AA845" s="16"/>
      <c r="AB845" s="101" t="str">
        <f>IF($C845&lt;&gt;"",※編集不可※選択項目!$J$2,"")</f>
        <v/>
      </c>
      <c r="AC845" s="23"/>
      <c r="AD845" s="97"/>
      <c r="AE845" s="99"/>
      <c r="AF845" s="201" t="str">
        <f t="shared" si="303"/>
        <v>-</v>
      </c>
      <c r="AG845" s="219"/>
      <c r="AH845" s="220"/>
      <c r="AI845" s="121" t="str">
        <f t="shared" ref="AI845:AI908" si="322">IF($F$2="","",IF(AND($B845&lt;&gt;"",$C$3="あり"),1,""))</f>
        <v/>
      </c>
      <c r="AJ845" s="221"/>
      <c r="AK845" s="222"/>
      <c r="AL845" s="223"/>
      <c r="AM845" s="224">
        <f>IFERROR(INDEX(※編集不可※選択項目!$R$3:$R$51,MATCH(BQ845,※編集不可※選択項目!$T$3:$T$51,0)),0)</f>
        <v>0</v>
      </c>
      <c r="AN845" s="224" t="str">
        <f t="shared" si="306"/>
        <v/>
      </c>
      <c r="AO845" s="224" t="str">
        <f>IF(BR845=※編集不可※選択項目!$L$3,VLOOKUP('新規登録用（本体）'!U845,※編集不可※選択項目!$P$2:$R$13,3,TRUE),AP845)</f>
        <v/>
      </c>
      <c r="AP845" s="224" t="str">
        <f>IF(BR845=※編集不可※選択項目!$L$15,VLOOKUP('新規登録用（本体）'!U845,※編集不可※選択項目!$P$14:$R$25,3,TRUE),AQ845)</f>
        <v/>
      </c>
      <c r="AQ845" s="224" t="str">
        <f>IF(BR845=※編集不可※選択項目!$L$27,VLOOKUP('新規登録用（本体）'!U845,※編集不可※選択項目!$P$26:$R$41,3,TRUE),AR845)</f>
        <v/>
      </c>
      <c r="AR845" s="224" t="str">
        <f>IF(BR845=※編集不可※選択項目!$L$43,VLOOKUP('新規登録用（本体）'!U845,※編集不可※選択項目!$P$42:$R$46,3,TRUE),AS845)</f>
        <v/>
      </c>
      <c r="AS845" s="224" t="str">
        <f>IF(BR845=※編集不可※選択項目!$L$48,VLOOKUP('新規登録用（本体）'!U845,※編集不可※選択項目!$P$47:$R$51,3,TRUE),"")</f>
        <v/>
      </c>
      <c r="AT845" s="225">
        <f>IFERROR(VLOOKUP(Y845&amp;G845&amp;H845,※編集不可※選択項目!X:Y,2,FALSE),0)</f>
        <v>0</v>
      </c>
      <c r="AU845" s="224">
        <f t="shared" ref="AU845:AU908" si="323">IFERROR(IF(I845="該当なし",_xlfn.IFNA(ROUNDDOWN(AN845*AT845,1),""),_xlfn.IFNA(ROUNDDOWN(AM845*AT845,1),"")),"")</f>
        <v>0</v>
      </c>
      <c r="AV845" s="224">
        <f>IFERROR(INDEX(※編集不可※選択項目!$S$3:$S$51,MATCH(BQ845,※編集不可※選択項目!$T$3:$T$51,0)),0)</f>
        <v>0</v>
      </c>
      <c r="AW845" s="224" t="str">
        <f t="shared" si="307"/>
        <v/>
      </c>
      <c r="AX845" s="224" t="str">
        <f>IF(BR845=※編集不可※選択項目!$L$3,VLOOKUP('新規登録用（本体）'!U845,※編集不可※選択項目!$P$2:$S$13,4,TRUE),AY845)</f>
        <v/>
      </c>
      <c r="AY845" s="224" t="str">
        <f>IF(BR845=※編集不可※選択項目!$L$15,VLOOKUP('新規登録用（本体）'!U845,※編集不可※選択項目!$P$14:$S$25,4,TRUE),AZ845)</f>
        <v/>
      </c>
      <c r="AZ845" s="224" t="str">
        <f>IF(BR845=※編集不可※選択項目!$L$27,VLOOKUP('新規登録用（本体）'!U845,※編集不可※選択項目!$P$26:$S$41,4,TRUE),BA845)</f>
        <v/>
      </c>
      <c r="BA845" s="224" t="str">
        <f>IF(BR845=※編集不可※選択項目!$L$43,VLOOKUP('新規登録用（本体）'!U845,※編集不可※選択項目!$P$42:$S$46,4,TRUE),BB845)</f>
        <v/>
      </c>
      <c r="BB845" s="224" t="str">
        <f>IF(BR845=※編集不可※選択項目!$L$48,VLOOKUP('新規登録用（本体）'!U845,※編集不可※選択項目!$P$47:$S$51,4,TRUE),"")</f>
        <v/>
      </c>
      <c r="BC845" s="225">
        <f>IFERROR(VLOOKUP(Y845&amp;G845&amp;H845,※編集不可※選択項目!X:Y,2,FALSE),0)</f>
        <v>0</v>
      </c>
      <c r="BD845" s="225">
        <f t="shared" ref="BD845:BD908" si="324">IFERROR(IF(I845="該当なし",_xlfn.IFNA(ROUNDDOWN(AW845*BC845,1),""),_xlfn.IFNA(ROUNDDOWN(AV845*BC845,1),"")), "")</f>
        <v>0</v>
      </c>
      <c r="BE845" s="225"/>
      <c r="BF845" s="225"/>
      <c r="BG845" s="225"/>
      <c r="BH845" s="225" t="str">
        <f t="shared" si="308"/>
        <v/>
      </c>
      <c r="BI845" s="226">
        <f t="shared" si="309"/>
        <v>0</v>
      </c>
      <c r="BJ845" s="226">
        <f t="shared" si="310"/>
        <v>0</v>
      </c>
      <c r="BK845" s="262">
        <f t="shared" si="304"/>
        <v>0</v>
      </c>
      <c r="BL845" s="226">
        <f t="shared" si="316"/>
        <v>0</v>
      </c>
      <c r="BM845" s="226" t="str">
        <f t="shared" si="311"/>
        <v/>
      </c>
      <c r="BN845" s="227">
        <f t="shared" si="312"/>
        <v>0</v>
      </c>
      <c r="BO845" s="227">
        <f t="shared" si="317"/>
        <v>0</v>
      </c>
      <c r="BP845" s="208" t="str">
        <f t="shared" si="318"/>
        <v>＜従来枠＞0 ＜トップ性能枠＞0</v>
      </c>
      <c r="BQ845" s="208" t="str">
        <f>'新規登録用（本体）'!G845&amp;'新規登録用（本体）'!H845&amp;'新規登録用（本体）'!I845</f>
        <v/>
      </c>
      <c r="BR845" s="126" t="str">
        <f t="shared" si="313"/>
        <v/>
      </c>
      <c r="BS845" s="208" t="str">
        <f t="shared" si="314"/>
        <v/>
      </c>
      <c r="BT845" s="227">
        <f t="shared" ref="BT845:BT908" si="325">IF(BS845="",0,COUNTIF($BS$12:$BS$1011,BS845))</f>
        <v>0</v>
      </c>
    </row>
    <row r="846" spans="1:72" s="208" customFormat="1" ht="25.35" customHeight="1" x14ac:dyDescent="0.2">
      <c r="A846" s="210">
        <f t="shared" si="319"/>
        <v>835</v>
      </c>
      <c r="B846" s="171" t="str">
        <f t="shared" si="315"/>
        <v/>
      </c>
      <c r="C846" s="44"/>
      <c r="D846" s="17" t="str">
        <f t="shared" si="320"/>
        <v/>
      </c>
      <c r="E846" s="17" t="str">
        <f t="shared" si="321"/>
        <v/>
      </c>
      <c r="F846" s="97"/>
      <c r="G846" s="16"/>
      <c r="H846" s="15"/>
      <c r="I846" s="17" t="str">
        <f>IF(OR(G846="",H846="",U846=""),"",IFERROR(VLOOKUP(G846&amp;H846&amp;U846,※編集不可※選択項目!$M$3:$R$51,5,FALSE),"該当なし"))</f>
        <v/>
      </c>
      <c r="J846" s="97"/>
      <c r="K846" s="15"/>
      <c r="L846" s="248"/>
      <c r="M846" s="15"/>
      <c r="N846" s="97"/>
      <c r="O846" s="97"/>
      <c r="P846" s="97"/>
      <c r="Q846" s="97"/>
      <c r="R846" s="97"/>
      <c r="S846" s="18" t="str">
        <f t="shared" si="305"/>
        <v/>
      </c>
      <c r="T846" s="15"/>
      <c r="U846" s="15"/>
      <c r="V846" s="15"/>
      <c r="W846" s="15"/>
      <c r="X846" s="15"/>
      <c r="Y846" s="15"/>
      <c r="Z846" s="16"/>
      <c r="AA846" s="16"/>
      <c r="AB846" s="101" t="str">
        <f>IF($C846&lt;&gt;"",※編集不可※選択項目!$J$2,"")</f>
        <v/>
      </c>
      <c r="AC846" s="23"/>
      <c r="AD846" s="97"/>
      <c r="AE846" s="99"/>
      <c r="AF846" s="201" t="str">
        <f t="shared" ref="AF846:AF909" si="326">IF($C$3&lt;&gt;"あり", "-", IF(AND(Z846="可", OR(M846&lt;&gt;"連結", T846&gt;=BD846)), "トップ性能枠対象", "-"))</f>
        <v>-</v>
      </c>
      <c r="AG846" s="219"/>
      <c r="AH846" s="220"/>
      <c r="AI846" s="121" t="str">
        <f t="shared" si="322"/>
        <v/>
      </c>
      <c r="AJ846" s="221"/>
      <c r="AK846" s="222"/>
      <c r="AL846" s="223"/>
      <c r="AM846" s="224">
        <f>IFERROR(INDEX(※編集不可※選択項目!$R$3:$R$51,MATCH(BQ846,※編集不可※選択項目!$T$3:$T$51,0)),0)</f>
        <v>0</v>
      </c>
      <c r="AN846" s="224" t="str">
        <f t="shared" si="306"/>
        <v/>
      </c>
      <c r="AO846" s="224" t="str">
        <f>IF(BR846=※編集不可※選択項目!$L$3,VLOOKUP('新規登録用（本体）'!U846,※編集不可※選択項目!$P$2:$R$13,3,TRUE),AP846)</f>
        <v/>
      </c>
      <c r="AP846" s="224" t="str">
        <f>IF(BR846=※編集不可※選択項目!$L$15,VLOOKUP('新規登録用（本体）'!U846,※編集不可※選択項目!$P$14:$R$25,3,TRUE),AQ846)</f>
        <v/>
      </c>
      <c r="AQ846" s="224" t="str">
        <f>IF(BR846=※編集不可※選択項目!$L$27,VLOOKUP('新規登録用（本体）'!U846,※編集不可※選択項目!$P$26:$R$41,3,TRUE),AR846)</f>
        <v/>
      </c>
      <c r="AR846" s="224" t="str">
        <f>IF(BR846=※編集不可※選択項目!$L$43,VLOOKUP('新規登録用（本体）'!U846,※編集不可※選択項目!$P$42:$R$46,3,TRUE),AS846)</f>
        <v/>
      </c>
      <c r="AS846" s="224" t="str">
        <f>IF(BR846=※編集不可※選択項目!$L$48,VLOOKUP('新規登録用（本体）'!U846,※編集不可※選択項目!$P$47:$R$51,3,TRUE),"")</f>
        <v/>
      </c>
      <c r="AT846" s="225">
        <f>IFERROR(VLOOKUP(Y846&amp;G846&amp;H846,※編集不可※選択項目!X:Y,2,FALSE),0)</f>
        <v>0</v>
      </c>
      <c r="AU846" s="224">
        <f t="shared" si="323"/>
        <v>0</v>
      </c>
      <c r="AV846" s="224">
        <f>IFERROR(INDEX(※編集不可※選択項目!$S$3:$S$51,MATCH(BQ846,※編集不可※選択項目!$T$3:$T$51,0)),0)</f>
        <v>0</v>
      </c>
      <c r="AW846" s="224" t="str">
        <f t="shared" si="307"/>
        <v/>
      </c>
      <c r="AX846" s="224" t="str">
        <f>IF(BR846=※編集不可※選択項目!$L$3,VLOOKUP('新規登録用（本体）'!U846,※編集不可※選択項目!$P$2:$S$13,4,TRUE),AY846)</f>
        <v/>
      </c>
      <c r="AY846" s="224" t="str">
        <f>IF(BR846=※編集不可※選択項目!$L$15,VLOOKUP('新規登録用（本体）'!U846,※編集不可※選択項目!$P$14:$S$25,4,TRUE),AZ846)</f>
        <v/>
      </c>
      <c r="AZ846" s="224" t="str">
        <f>IF(BR846=※編集不可※選択項目!$L$27,VLOOKUP('新規登録用（本体）'!U846,※編集不可※選択項目!$P$26:$S$41,4,TRUE),BA846)</f>
        <v/>
      </c>
      <c r="BA846" s="224" t="str">
        <f>IF(BR846=※編集不可※選択項目!$L$43,VLOOKUP('新規登録用（本体）'!U846,※編集不可※選択項目!$P$42:$S$46,4,TRUE),BB846)</f>
        <v/>
      </c>
      <c r="BB846" s="224" t="str">
        <f>IF(BR846=※編集不可※選択項目!$L$48,VLOOKUP('新規登録用（本体）'!U846,※編集不可※選択項目!$P$47:$S$51,4,TRUE),"")</f>
        <v/>
      </c>
      <c r="BC846" s="225">
        <f>IFERROR(VLOOKUP(Y846&amp;G846&amp;H846,※編集不可※選択項目!X:Y,2,FALSE),0)</f>
        <v>0</v>
      </c>
      <c r="BD846" s="225">
        <f t="shared" si="324"/>
        <v>0</v>
      </c>
      <c r="BE846" s="225"/>
      <c r="BF846" s="225"/>
      <c r="BG846" s="225"/>
      <c r="BH846" s="225" t="str">
        <f t="shared" si="308"/>
        <v/>
      </c>
      <c r="BI846" s="226">
        <f t="shared" si="309"/>
        <v>0</v>
      </c>
      <c r="BJ846" s="226">
        <f t="shared" si="310"/>
        <v>0</v>
      </c>
      <c r="BK846" s="262">
        <f t="shared" ref="BK846:BK909" si="327">IF(AND($C846&lt;&gt;"",$C$3="あり",OR(M846="連結",T846&gt;=BD846),Z846=""),1,0)</f>
        <v>0</v>
      </c>
      <c r="BL846" s="226">
        <f t="shared" si="316"/>
        <v>0</v>
      </c>
      <c r="BM846" s="226" t="str">
        <f t="shared" si="311"/>
        <v/>
      </c>
      <c r="BN846" s="227">
        <f t="shared" si="312"/>
        <v>0</v>
      </c>
      <c r="BO846" s="227">
        <f t="shared" si="317"/>
        <v>0</v>
      </c>
      <c r="BP846" s="208" t="str">
        <f t="shared" si="318"/>
        <v>＜従来枠＞0 ＜トップ性能枠＞0</v>
      </c>
      <c r="BQ846" s="208" t="str">
        <f>'新規登録用（本体）'!G846&amp;'新規登録用（本体）'!H846&amp;'新規登録用（本体）'!I846</f>
        <v/>
      </c>
      <c r="BR846" s="126" t="str">
        <f t="shared" si="313"/>
        <v/>
      </c>
      <c r="BS846" s="208" t="str">
        <f t="shared" si="314"/>
        <v/>
      </c>
      <c r="BT846" s="227">
        <f t="shared" si="325"/>
        <v>0</v>
      </c>
    </row>
    <row r="847" spans="1:72" s="208" customFormat="1" ht="25.35" customHeight="1" x14ac:dyDescent="0.2">
      <c r="A847" s="210">
        <f t="shared" si="319"/>
        <v>836</v>
      </c>
      <c r="B847" s="171" t="str">
        <f t="shared" si="315"/>
        <v/>
      </c>
      <c r="C847" s="44"/>
      <c r="D847" s="17" t="str">
        <f t="shared" si="320"/>
        <v/>
      </c>
      <c r="E847" s="17" t="str">
        <f t="shared" si="321"/>
        <v/>
      </c>
      <c r="F847" s="97"/>
      <c r="G847" s="16"/>
      <c r="H847" s="15"/>
      <c r="I847" s="17" t="str">
        <f>IF(OR(G847="",H847="",U847=""),"",IFERROR(VLOOKUP(G847&amp;H847&amp;U847,※編集不可※選択項目!$M$3:$R$51,5,FALSE),"該当なし"))</f>
        <v/>
      </c>
      <c r="J847" s="97"/>
      <c r="K847" s="15"/>
      <c r="L847" s="248"/>
      <c r="M847" s="15"/>
      <c r="N847" s="97"/>
      <c r="O847" s="97"/>
      <c r="P847" s="97"/>
      <c r="Q847" s="97"/>
      <c r="R847" s="97"/>
      <c r="S847" s="18" t="str">
        <f t="shared" si="305"/>
        <v/>
      </c>
      <c r="T847" s="15"/>
      <c r="U847" s="15"/>
      <c r="V847" s="15"/>
      <c r="W847" s="15"/>
      <c r="X847" s="15"/>
      <c r="Y847" s="15"/>
      <c r="Z847" s="16"/>
      <c r="AA847" s="16"/>
      <c r="AB847" s="101" t="str">
        <f>IF($C847&lt;&gt;"",※編集不可※選択項目!$J$2,"")</f>
        <v/>
      </c>
      <c r="AC847" s="23"/>
      <c r="AD847" s="97"/>
      <c r="AE847" s="99"/>
      <c r="AF847" s="201" t="str">
        <f t="shared" si="326"/>
        <v>-</v>
      </c>
      <c r="AG847" s="219"/>
      <c r="AH847" s="220"/>
      <c r="AI847" s="121" t="str">
        <f t="shared" si="322"/>
        <v/>
      </c>
      <c r="AJ847" s="221"/>
      <c r="AK847" s="222"/>
      <c r="AL847" s="223"/>
      <c r="AM847" s="224">
        <f>IFERROR(INDEX(※編集不可※選択項目!$R$3:$R$51,MATCH(BQ847,※編集不可※選択項目!$T$3:$T$51,0)),0)</f>
        <v>0</v>
      </c>
      <c r="AN847" s="224" t="str">
        <f t="shared" si="306"/>
        <v/>
      </c>
      <c r="AO847" s="224" t="str">
        <f>IF(BR847=※編集不可※選択項目!$L$3,VLOOKUP('新規登録用（本体）'!U847,※編集不可※選択項目!$P$2:$R$13,3,TRUE),AP847)</f>
        <v/>
      </c>
      <c r="AP847" s="224" t="str">
        <f>IF(BR847=※編集不可※選択項目!$L$15,VLOOKUP('新規登録用（本体）'!U847,※編集不可※選択項目!$P$14:$R$25,3,TRUE),AQ847)</f>
        <v/>
      </c>
      <c r="AQ847" s="224" t="str">
        <f>IF(BR847=※編集不可※選択項目!$L$27,VLOOKUP('新規登録用（本体）'!U847,※編集不可※選択項目!$P$26:$R$41,3,TRUE),AR847)</f>
        <v/>
      </c>
      <c r="AR847" s="224" t="str">
        <f>IF(BR847=※編集不可※選択項目!$L$43,VLOOKUP('新規登録用（本体）'!U847,※編集不可※選択項目!$P$42:$R$46,3,TRUE),AS847)</f>
        <v/>
      </c>
      <c r="AS847" s="224" t="str">
        <f>IF(BR847=※編集不可※選択項目!$L$48,VLOOKUP('新規登録用（本体）'!U847,※編集不可※選択項目!$P$47:$R$51,3,TRUE),"")</f>
        <v/>
      </c>
      <c r="AT847" s="225">
        <f>IFERROR(VLOOKUP(Y847&amp;G847&amp;H847,※編集不可※選択項目!X:Y,2,FALSE),0)</f>
        <v>0</v>
      </c>
      <c r="AU847" s="224">
        <f t="shared" si="323"/>
        <v>0</v>
      </c>
      <c r="AV847" s="224">
        <f>IFERROR(INDEX(※編集不可※選択項目!$S$3:$S$51,MATCH(BQ847,※編集不可※選択項目!$T$3:$T$51,0)),0)</f>
        <v>0</v>
      </c>
      <c r="AW847" s="224" t="str">
        <f t="shared" si="307"/>
        <v/>
      </c>
      <c r="AX847" s="224" t="str">
        <f>IF(BR847=※編集不可※選択項目!$L$3,VLOOKUP('新規登録用（本体）'!U847,※編集不可※選択項目!$P$2:$S$13,4,TRUE),AY847)</f>
        <v/>
      </c>
      <c r="AY847" s="224" t="str">
        <f>IF(BR847=※編集不可※選択項目!$L$15,VLOOKUP('新規登録用（本体）'!U847,※編集不可※選択項目!$P$14:$S$25,4,TRUE),AZ847)</f>
        <v/>
      </c>
      <c r="AZ847" s="224" t="str">
        <f>IF(BR847=※編集不可※選択項目!$L$27,VLOOKUP('新規登録用（本体）'!U847,※編集不可※選択項目!$P$26:$S$41,4,TRUE),BA847)</f>
        <v/>
      </c>
      <c r="BA847" s="224" t="str">
        <f>IF(BR847=※編集不可※選択項目!$L$43,VLOOKUP('新規登録用（本体）'!U847,※編集不可※選択項目!$P$42:$S$46,4,TRUE),BB847)</f>
        <v/>
      </c>
      <c r="BB847" s="224" t="str">
        <f>IF(BR847=※編集不可※選択項目!$L$48,VLOOKUP('新規登録用（本体）'!U847,※編集不可※選択項目!$P$47:$S$51,4,TRUE),"")</f>
        <v/>
      </c>
      <c r="BC847" s="225">
        <f>IFERROR(VLOOKUP(Y847&amp;G847&amp;H847,※編集不可※選択項目!X:Y,2,FALSE),0)</f>
        <v>0</v>
      </c>
      <c r="BD847" s="225">
        <f t="shared" si="324"/>
        <v>0</v>
      </c>
      <c r="BE847" s="225"/>
      <c r="BF847" s="225"/>
      <c r="BG847" s="225"/>
      <c r="BH847" s="225" t="str">
        <f t="shared" si="308"/>
        <v/>
      </c>
      <c r="BI847" s="226">
        <f t="shared" si="309"/>
        <v>0</v>
      </c>
      <c r="BJ847" s="226">
        <f t="shared" si="310"/>
        <v>0</v>
      </c>
      <c r="BK847" s="262">
        <f t="shared" si="327"/>
        <v>0</v>
      </c>
      <c r="BL847" s="226">
        <f t="shared" si="316"/>
        <v>0</v>
      </c>
      <c r="BM847" s="226" t="str">
        <f t="shared" si="311"/>
        <v/>
      </c>
      <c r="BN847" s="227">
        <f t="shared" si="312"/>
        <v>0</v>
      </c>
      <c r="BO847" s="227">
        <f t="shared" si="317"/>
        <v>0</v>
      </c>
      <c r="BP847" s="208" t="str">
        <f t="shared" si="318"/>
        <v>＜従来枠＞0 ＜トップ性能枠＞0</v>
      </c>
      <c r="BQ847" s="208" t="str">
        <f>'新規登録用（本体）'!G847&amp;'新規登録用（本体）'!H847&amp;'新規登録用（本体）'!I847</f>
        <v/>
      </c>
      <c r="BR847" s="126" t="str">
        <f t="shared" si="313"/>
        <v/>
      </c>
      <c r="BS847" s="208" t="str">
        <f t="shared" si="314"/>
        <v/>
      </c>
      <c r="BT847" s="227">
        <f t="shared" si="325"/>
        <v>0</v>
      </c>
    </row>
    <row r="848" spans="1:72" s="208" customFormat="1" ht="25.35" customHeight="1" x14ac:dyDescent="0.2">
      <c r="A848" s="210">
        <f t="shared" si="319"/>
        <v>837</v>
      </c>
      <c r="B848" s="171" t="str">
        <f t="shared" si="315"/>
        <v/>
      </c>
      <c r="C848" s="44"/>
      <c r="D848" s="17" t="str">
        <f t="shared" si="320"/>
        <v/>
      </c>
      <c r="E848" s="17" t="str">
        <f t="shared" si="321"/>
        <v/>
      </c>
      <c r="F848" s="97"/>
      <c r="G848" s="16"/>
      <c r="H848" s="15"/>
      <c r="I848" s="17" t="str">
        <f>IF(OR(G848="",H848="",U848=""),"",IFERROR(VLOOKUP(G848&amp;H848&amp;U848,※編集不可※選択項目!$M$3:$R$51,5,FALSE),"該当なし"))</f>
        <v/>
      </c>
      <c r="J848" s="97"/>
      <c r="K848" s="15"/>
      <c r="L848" s="248"/>
      <c r="M848" s="15"/>
      <c r="N848" s="97"/>
      <c r="O848" s="97"/>
      <c r="P848" s="97"/>
      <c r="Q848" s="97"/>
      <c r="R848" s="97"/>
      <c r="S848" s="18" t="str">
        <f t="shared" ref="S848:S911" si="328">IF($M848="連結","連結前のすべての室外機が、基準を満たしていること",IF(AND(AU848="",BD848=""),"",IF(U848="","",BP848)))</f>
        <v/>
      </c>
      <c r="T848" s="15"/>
      <c r="U848" s="15"/>
      <c r="V848" s="15"/>
      <c r="W848" s="15"/>
      <c r="X848" s="15"/>
      <c r="Y848" s="15"/>
      <c r="Z848" s="16"/>
      <c r="AA848" s="16"/>
      <c r="AB848" s="101" t="str">
        <f>IF($C848&lt;&gt;"",※編集不可※選択項目!$J$2,"")</f>
        <v/>
      </c>
      <c r="AC848" s="23"/>
      <c r="AD848" s="97"/>
      <c r="AE848" s="99"/>
      <c r="AF848" s="201" t="str">
        <f t="shared" si="326"/>
        <v>-</v>
      </c>
      <c r="AG848" s="219"/>
      <c r="AH848" s="220"/>
      <c r="AI848" s="121" t="str">
        <f t="shared" si="322"/>
        <v/>
      </c>
      <c r="AJ848" s="221"/>
      <c r="AK848" s="222"/>
      <c r="AL848" s="223"/>
      <c r="AM848" s="224">
        <f>IFERROR(INDEX(※編集不可※選択項目!$R$3:$R$51,MATCH(BQ848,※編集不可※選択項目!$T$3:$T$51,0)),0)</f>
        <v>0</v>
      </c>
      <c r="AN848" s="224" t="str">
        <f t="shared" si="306"/>
        <v/>
      </c>
      <c r="AO848" s="224" t="str">
        <f>IF(BR848=※編集不可※選択項目!$L$3,VLOOKUP('新規登録用（本体）'!U848,※編集不可※選択項目!$P$2:$R$13,3,TRUE),AP848)</f>
        <v/>
      </c>
      <c r="AP848" s="224" t="str">
        <f>IF(BR848=※編集不可※選択項目!$L$15,VLOOKUP('新規登録用（本体）'!U848,※編集不可※選択項目!$P$14:$R$25,3,TRUE),AQ848)</f>
        <v/>
      </c>
      <c r="AQ848" s="224" t="str">
        <f>IF(BR848=※編集不可※選択項目!$L$27,VLOOKUP('新規登録用（本体）'!U848,※編集不可※選択項目!$P$26:$R$41,3,TRUE),AR848)</f>
        <v/>
      </c>
      <c r="AR848" s="224" t="str">
        <f>IF(BR848=※編集不可※選択項目!$L$43,VLOOKUP('新規登録用（本体）'!U848,※編集不可※選択項目!$P$42:$R$46,3,TRUE),AS848)</f>
        <v/>
      </c>
      <c r="AS848" s="224" t="str">
        <f>IF(BR848=※編集不可※選択項目!$L$48,VLOOKUP('新規登録用（本体）'!U848,※編集不可※選択項目!$P$47:$R$51,3,TRUE),"")</f>
        <v/>
      </c>
      <c r="AT848" s="225">
        <f>IFERROR(VLOOKUP(Y848&amp;G848&amp;H848,※編集不可※選択項目!X:Y,2,FALSE),0)</f>
        <v>0</v>
      </c>
      <c r="AU848" s="224">
        <f t="shared" si="323"/>
        <v>0</v>
      </c>
      <c r="AV848" s="224">
        <f>IFERROR(INDEX(※編集不可※選択項目!$S$3:$S$51,MATCH(BQ848,※編集不可※選択項目!$T$3:$T$51,0)),0)</f>
        <v>0</v>
      </c>
      <c r="AW848" s="224" t="str">
        <f t="shared" si="307"/>
        <v/>
      </c>
      <c r="AX848" s="224" t="str">
        <f>IF(BR848=※編集不可※選択項目!$L$3,VLOOKUP('新規登録用（本体）'!U848,※編集不可※選択項目!$P$2:$S$13,4,TRUE),AY848)</f>
        <v/>
      </c>
      <c r="AY848" s="224" t="str">
        <f>IF(BR848=※編集不可※選択項目!$L$15,VLOOKUP('新規登録用（本体）'!U848,※編集不可※選択項目!$P$14:$S$25,4,TRUE),AZ848)</f>
        <v/>
      </c>
      <c r="AZ848" s="224" t="str">
        <f>IF(BR848=※編集不可※選択項目!$L$27,VLOOKUP('新規登録用（本体）'!U848,※編集不可※選択項目!$P$26:$S$41,4,TRUE),BA848)</f>
        <v/>
      </c>
      <c r="BA848" s="224" t="str">
        <f>IF(BR848=※編集不可※選択項目!$L$43,VLOOKUP('新規登録用（本体）'!U848,※編集不可※選択項目!$P$42:$S$46,4,TRUE),BB848)</f>
        <v/>
      </c>
      <c r="BB848" s="224" t="str">
        <f>IF(BR848=※編集不可※選択項目!$L$48,VLOOKUP('新規登録用（本体）'!U848,※編集不可※選択項目!$P$47:$S$51,4,TRUE),"")</f>
        <v/>
      </c>
      <c r="BC848" s="225">
        <f>IFERROR(VLOOKUP(Y848&amp;G848&amp;H848,※編集不可※選択項目!X:Y,2,FALSE),0)</f>
        <v>0</v>
      </c>
      <c r="BD848" s="225">
        <f t="shared" si="324"/>
        <v>0</v>
      </c>
      <c r="BE848" s="225"/>
      <c r="BF848" s="225"/>
      <c r="BG848" s="225"/>
      <c r="BH848" s="225" t="str">
        <f t="shared" si="308"/>
        <v/>
      </c>
      <c r="BI848" s="226">
        <f t="shared" si="309"/>
        <v>0</v>
      </c>
      <c r="BJ848" s="226">
        <f t="shared" si="310"/>
        <v>0</v>
      </c>
      <c r="BK848" s="262">
        <f t="shared" si="327"/>
        <v>0</v>
      </c>
      <c r="BL848" s="226">
        <f t="shared" si="316"/>
        <v>0</v>
      </c>
      <c r="BM848" s="226" t="str">
        <f t="shared" si="311"/>
        <v/>
      </c>
      <c r="BN848" s="227">
        <f t="shared" si="312"/>
        <v>0</v>
      </c>
      <c r="BO848" s="227">
        <f t="shared" si="317"/>
        <v>0</v>
      </c>
      <c r="BP848" s="208" t="str">
        <f t="shared" si="318"/>
        <v>＜従来枠＞0 ＜トップ性能枠＞0</v>
      </c>
      <c r="BQ848" s="208" t="str">
        <f>'新規登録用（本体）'!G848&amp;'新規登録用（本体）'!H848&amp;'新規登録用（本体）'!I848</f>
        <v/>
      </c>
      <c r="BR848" s="126" t="str">
        <f t="shared" si="313"/>
        <v/>
      </c>
      <c r="BS848" s="208" t="str">
        <f t="shared" si="314"/>
        <v/>
      </c>
      <c r="BT848" s="227">
        <f t="shared" si="325"/>
        <v>0</v>
      </c>
    </row>
    <row r="849" spans="1:72" s="208" customFormat="1" ht="25.35" customHeight="1" x14ac:dyDescent="0.2">
      <c r="A849" s="210">
        <f t="shared" si="319"/>
        <v>838</v>
      </c>
      <c r="B849" s="171" t="str">
        <f t="shared" si="315"/>
        <v/>
      </c>
      <c r="C849" s="44"/>
      <c r="D849" s="17" t="str">
        <f t="shared" si="320"/>
        <v/>
      </c>
      <c r="E849" s="17" t="str">
        <f t="shared" si="321"/>
        <v/>
      </c>
      <c r="F849" s="97"/>
      <c r="G849" s="16"/>
      <c r="H849" s="15"/>
      <c r="I849" s="17" t="str">
        <f>IF(OR(G849="",H849="",U849=""),"",IFERROR(VLOOKUP(G849&amp;H849&amp;U849,※編集不可※選択項目!$M$3:$R$51,5,FALSE),"該当なし"))</f>
        <v/>
      </c>
      <c r="J849" s="97"/>
      <c r="K849" s="15"/>
      <c r="L849" s="248"/>
      <c r="M849" s="15"/>
      <c r="N849" s="97"/>
      <c r="O849" s="97"/>
      <c r="P849" s="97"/>
      <c r="Q849" s="97"/>
      <c r="R849" s="97"/>
      <c r="S849" s="18" t="str">
        <f t="shared" si="328"/>
        <v/>
      </c>
      <c r="T849" s="15"/>
      <c r="U849" s="15"/>
      <c r="V849" s="15"/>
      <c r="W849" s="15"/>
      <c r="X849" s="15"/>
      <c r="Y849" s="15"/>
      <c r="Z849" s="16"/>
      <c r="AA849" s="16"/>
      <c r="AB849" s="101" t="str">
        <f>IF($C849&lt;&gt;"",※編集不可※選択項目!$J$2,"")</f>
        <v/>
      </c>
      <c r="AC849" s="23"/>
      <c r="AD849" s="97"/>
      <c r="AE849" s="99"/>
      <c r="AF849" s="201" t="str">
        <f t="shared" si="326"/>
        <v>-</v>
      </c>
      <c r="AG849" s="219"/>
      <c r="AH849" s="220"/>
      <c r="AI849" s="121" t="str">
        <f t="shared" si="322"/>
        <v/>
      </c>
      <c r="AJ849" s="221"/>
      <c r="AK849" s="222"/>
      <c r="AL849" s="223"/>
      <c r="AM849" s="224">
        <f>IFERROR(INDEX(※編集不可※選択項目!$R$3:$R$51,MATCH(BQ849,※編集不可※選択項目!$T$3:$T$51,0)),0)</f>
        <v>0</v>
      </c>
      <c r="AN849" s="224" t="str">
        <f t="shared" si="306"/>
        <v/>
      </c>
      <c r="AO849" s="224" t="str">
        <f>IF(BR849=※編集不可※選択項目!$L$3,VLOOKUP('新規登録用（本体）'!U849,※編集不可※選択項目!$P$2:$R$13,3,TRUE),AP849)</f>
        <v/>
      </c>
      <c r="AP849" s="224" t="str">
        <f>IF(BR849=※編集不可※選択項目!$L$15,VLOOKUP('新規登録用（本体）'!U849,※編集不可※選択項目!$P$14:$R$25,3,TRUE),AQ849)</f>
        <v/>
      </c>
      <c r="AQ849" s="224" t="str">
        <f>IF(BR849=※編集不可※選択項目!$L$27,VLOOKUP('新規登録用（本体）'!U849,※編集不可※選択項目!$P$26:$R$41,3,TRUE),AR849)</f>
        <v/>
      </c>
      <c r="AR849" s="224" t="str">
        <f>IF(BR849=※編集不可※選択項目!$L$43,VLOOKUP('新規登録用（本体）'!U849,※編集不可※選択項目!$P$42:$R$46,3,TRUE),AS849)</f>
        <v/>
      </c>
      <c r="AS849" s="224" t="str">
        <f>IF(BR849=※編集不可※選択項目!$L$48,VLOOKUP('新規登録用（本体）'!U849,※編集不可※選択項目!$P$47:$R$51,3,TRUE),"")</f>
        <v/>
      </c>
      <c r="AT849" s="225">
        <f>IFERROR(VLOOKUP(Y849&amp;G849&amp;H849,※編集不可※選択項目!X:Y,2,FALSE),0)</f>
        <v>0</v>
      </c>
      <c r="AU849" s="224">
        <f t="shared" si="323"/>
        <v>0</v>
      </c>
      <c r="AV849" s="224">
        <f>IFERROR(INDEX(※編集不可※選択項目!$S$3:$S$51,MATCH(BQ849,※編集不可※選択項目!$T$3:$T$51,0)),0)</f>
        <v>0</v>
      </c>
      <c r="AW849" s="224" t="str">
        <f t="shared" si="307"/>
        <v/>
      </c>
      <c r="AX849" s="224" t="str">
        <f>IF(BR849=※編集不可※選択項目!$L$3,VLOOKUP('新規登録用（本体）'!U849,※編集不可※選択項目!$P$2:$S$13,4,TRUE),AY849)</f>
        <v/>
      </c>
      <c r="AY849" s="224" t="str">
        <f>IF(BR849=※編集不可※選択項目!$L$15,VLOOKUP('新規登録用（本体）'!U849,※編集不可※選択項目!$P$14:$S$25,4,TRUE),AZ849)</f>
        <v/>
      </c>
      <c r="AZ849" s="224" t="str">
        <f>IF(BR849=※編集不可※選択項目!$L$27,VLOOKUP('新規登録用（本体）'!U849,※編集不可※選択項目!$P$26:$S$41,4,TRUE),BA849)</f>
        <v/>
      </c>
      <c r="BA849" s="224" t="str">
        <f>IF(BR849=※編集不可※選択項目!$L$43,VLOOKUP('新規登録用（本体）'!U849,※編集不可※選択項目!$P$42:$S$46,4,TRUE),BB849)</f>
        <v/>
      </c>
      <c r="BB849" s="224" t="str">
        <f>IF(BR849=※編集不可※選択項目!$L$48,VLOOKUP('新規登録用（本体）'!U849,※編集不可※選択項目!$P$47:$S$51,4,TRUE),"")</f>
        <v/>
      </c>
      <c r="BC849" s="225">
        <f>IFERROR(VLOOKUP(Y849&amp;G849&amp;H849,※編集不可※選択項目!X:Y,2,FALSE),0)</f>
        <v>0</v>
      </c>
      <c r="BD849" s="225">
        <f t="shared" si="324"/>
        <v>0</v>
      </c>
      <c r="BE849" s="225"/>
      <c r="BF849" s="225"/>
      <c r="BG849" s="225"/>
      <c r="BH849" s="225" t="str">
        <f t="shared" si="308"/>
        <v/>
      </c>
      <c r="BI849" s="226">
        <f t="shared" si="309"/>
        <v>0</v>
      </c>
      <c r="BJ849" s="226">
        <f t="shared" si="310"/>
        <v>0</v>
      </c>
      <c r="BK849" s="262">
        <f t="shared" si="327"/>
        <v>0</v>
      </c>
      <c r="BL849" s="226">
        <f t="shared" si="316"/>
        <v>0</v>
      </c>
      <c r="BM849" s="226" t="str">
        <f t="shared" si="311"/>
        <v/>
      </c>
      <c r="BN849" s="227">
        <f t="shared" si="312"/>
        <v>0</v>
      </c>
      <c r="BO849" s="227">
        <f t="shared" si="317"/>
        <v>0</v>
      </c>
      <c r="BP849" s="208" t="str">
        <f t="shared" si="318"/>
        <v>＜従来枠＞0 ＜トップ性能枠＞0</v>
      </c>
      <c r="BQ849" s="208" t="str">
        <f>'新規登録用（本体）'!G849&amp;'新規登録用（本体）'!H849&amp;'新規登録用（本体）'!I849</f>
        <v/>
      </c>
      <c r="BR849" s="126" t="str">
        <f t="shared" si="313"/>
        <v/>
      </c>
      <c r="BS849" s="208" t="str">
        <f t="shared" si="314"/>
        <v/>
      </c>
      <c r="BT849" s="227">
        <f t="shared" si="325"/>
        <v>0</v>
      </c>
    </row>
    <row r="850" spans="1:72" s="208" customFormat="1" ht="25.35" customHeight="1" x14ac:dyDescent="0.2">
      <c r="A850" s="210">
        <f t="shared" si="319"/>
        <v>839</v>
      </c>
      <c r="B850" s="171" t="str">
        <f t="shared" si="315"/>
        <v/>
      </c>
      <c r="C850" s="44"/>
      <c r="D850" s="17" t="str">
        <f t="shared" si="320"/>
        <v/>
      </c>
      <c r="E850" s="17" t="str">
        <f t="shared" si="321"/>
        <v/>
      </c>
      <c r="F850" s="97"/>
      <c r="G850" s="16"/>
      <c r="H850" s="15"/>
      <c r="I850" s="17" t="str">
        <f>IF(OR(G850="",H850="",U850=""),"",IFERROR(VLOOKUP(G850&amp;H850&amp;U850,※編集不可※選択項目!$M$3:$R$51,5,FALSE),"該当なし"))</f>
        <v/>
      </c>
      <c r="J850" s="97"/>
      <c r="K850" s="15"/>
      <c r="L850" s="248"/>
      <c r="M850" s="15"/>
      <c r="N850" s="97"/>
      <c r="O850" s="97"/>
      <c r="P850" s="97"/>
      <c r="Q850" s="97"/>
      <c r="R850" s="97"/>
      <c r="S850" s="18" t="str">
        <f t="shared" si="328"/>
        <v/>
      </c>
      <c r="T850" s="15"/>
      <c r="U850" s="15"/>
      <c r="V850" s="15"/>
      <c r="W850" s="15"/>
      <c r="X850" s="15"/>
      <c r="Y850" s="15"/>
      <c r="Z850" s="16"/>
      <c r="AA850" s="16"/>
      <c r="AB850" s="101" t="str">
        <f>IF($C850&lt;&gt;"",※編集不可※選択項目!$J$2,"")</f>
        <v/>
      </c>
      <c r="AC850" s="23"/>
      <c r="AD850" s="97"/>
      <c r="AE850" s="99"/>
      <c r="AF850" s="201" t="str">
        <f t="shared" si="326"/>
        <v>-</v>
      </c>
      <c r="AG850" s="219"/>
      <c r="AH850" s="220"/>
      <c r="AI850" s="121" t="str">
        <f t="shared" si="322"/>
        <v/>
      </c>
      <c r="AJ850" s="221"/>
      <c r="AK850" s="222"/>
      <c r="AL850" s="223"/>
      <c r="AM850" s="224">
        <f>IFERROR(INDEX(※編集不可※選択項目!$R$3:$R$51,MATCH(BQ850,※編集不可※選択項目!$T$3:$T$51,0)),0)</f>
        <v>0</v>
      </c>
      <c r="AN850" s="224" t="str">
        <f t="shared" ref="AN850:AN913" si="329">IF(I850&lt;&gt;"該当なし","",AO850)</f>
        <v/>
      </c>
      <c r="AO850" s="224" t="str">
        <f>IF(BR850=※編集不可※選択項目!$L$3,VLOOKUP('新規登録用（本体）'!U850,※編集不可※選択項目!$P$2:$R$13,3,TRUE),AP850)</f>
        <v/>
      </c>
      <c r="AP850" s="224" t="str">
        <f>IF(BR850=※編集不可※選択項目!$L$15,VLOOKUP('新規登録用（本体）'!U850,※編集不可※選択項目!$P$14:$R$25,3,TRUE),AQ850)</f>
        <v/>
      </c>
      <c r="AQ850" s="224" t="str">
        <f>IF(BR850=※編集不可※選択項目!$L$27,VLOOKUP('新規登録用（本体）'!U850,※編集不可※選択項目!$P$26:$R$41,3,TRUE),AR850)</f>
        <v/>
      </c>
      <c r="AR850" s="224" t="str">
        <f>IF(BR850=※編集不可※選択項目!$L$43,VLOOKUP('新規登録用（本体）'!U850,※編集不可※選択項目!$P$42:$R$46,3,TRUE),AS850)</f>
        <v/>
      </c>
      <c r="AS850" s="224" t="str">
        <f>IF(BR850=※編集不可※選択項目!$L$48,VLOOKUP('新規登録用（本体）'!U850,※編集不可※選択項目!$P$47:$R$51,3,TRUE),"")</f>
        <v/>
      </c>
      <c r="AT850" s="225">
        <f>IFERROR(VLOOKUP(Y850&amp;G850&amp;H850,※編集不可※選択項目!X:Y,2,FALSE),0)</f>
        <v>0</v>
      </c>
      <c r="AU850" s="224">
        <f t="shared" si="323"/>
        <v>0</v>
      </c>
      <c r="AV850" s="224">
        <f>IFERROR(INDEX(※編集不可※選択項目!$S$3:$S$51,MATCH(BQ850,※編集不可※選択項目!$T$3:$T$51,0)),0)</f>
        <v>0</v>
      </c>
      <c r="AW850" s="224" t="str">
        <f t="shared" ref="AW850:AW913" si="330">IF(I850&lt;&gt;"該当なし","",AX850)</f>
        <v/>
      </c>
      <c r="AX850" s="224" t="str">
        <f>IF(BR850=※編集不可※選択項目!$L$3,VLOOKUP('新規登録用（本体）'!U850,※編集不可※選択項目!$P$2:$S$13,4,TRUE),AY850)</f>
        <v/>
      </c>
      <c r="AY850" s="224" t="str">
        <f>IF(BR850=※編集不可※選択項目!$L$15,VLOOKUP('新規登録用（本体）'!U850,※編集不可※選択項目!$P$14:$S$25,4,TRUE),AZ850)</f>
        <v/>
      </c>
      <c r="AZ850" s="224" t="str">
        <f>IF(BR850=※編集不可※選択項目!$L$27,VLOOKUP('新規登録用（本体）'!U850,※編集不可※選択項目!$P$26:$S$41,4,TRUE),BA850)</f>
        <v/>
      </c>
      <c r="BA850" s="224" t="str">
        <f>IF(BR850=※編集不可※選択項目!$L$43,VLOOKUP('新規登録用（本体）'!U850,※編集不可※選択項目!$P$42:$S$46,4,TRUE),BB850)</f>
        <v/>
      </c>
      <c r="BB850" s="224" t="str">
        <f>IF(BR850=※編集不可※選択項目!$L$48,VLOOKUP('新規登録用（本体）'!U850,※編集不可※選択項目!$P$47:$S$51,4,TRUE),"")</f>
        <v/>
      </c>
      <c r="BC850" s="225">
        <f>IFERROR(VLOOKUP(Y850&amp;G850&amp;H850,※編集不可※選択項目!X:Y,2,FALSE),0)</f>
        <v>0</v>
      </c>
      <c r="BD850" s="225">
        <f t="shared" si="324"/>
        <v>0</v>
      </c>
      <c r="BE850" s="225"/>
      <c r="BF850" s="225"/>
      <c r="BG850" s="225"/>
      <c r="BH850" s="225" t="str">
        <f t="shared" ref="BH850:BH913" si="331">IF(K850="","","["&amp;K850&amp;"]")</f>
        <v/>
      </c>
      <c r="BI850" s="226">
        <f t="shared" ref="BI850:BI913" si="332">IF(AND(($C850&lt;&gt;""),(OR(F850="",G850="",H850="",J850="",M850="",N850="",AND(M850&lt;&gt;"連結",T850=""),U850="",V850="",W850="",X850="",Y850=""))),1,0)</f>
        <v>0</v>
      </c>
      <c r="BJ850" s="226">
        <f t="shared" ref="BJ850:BJ913" si="333">IF(AND(M850="連結",O850=""),1,0)</f>
        <v>0</v>
      </c>
      <c r="BK850" s="262">
        <f t="shared" si="327"/>
        <v>0</v>
      </c>
      <c r="BL850" s="226">
        <f t="shared" si="316"/>
        <v>0</v>
      </c>
      <c r="BM850" s="226" t="str">
        <f t="shared" ref="BM850:BM913" si="334">IF(J850="","",TEXT(J850&amp;BH850,"G/標準"))</f>
        <v/>
      </c>
      <c r="BN850" s="227">
        <f t="shared" ref="BN850:BN913" si="335">IF(BM850="",0,COUNTIF($BM$12:$BM$1011,BM850))</f>
        <v>0</v>
      </c>
      <c r="BO850" s="227">
        <f t="shared" si="317"/>
        <v>0</v>
      </c>
      <c r="BP850" s="208" t="str">
        <f t="shared" si="318"/>
        <v>＜従来枠＞0 ＜トップ性能枠＞0</v>
      </c>
      <c r="BQ850" s="208" t="str">
        <f>'新規登録用（本体）'!G850&amp;'新規登録用（本体）'!H850&amp;'新規登録用（本体）'!I850</f>
        <v/>
      </c>
      <c r="BR850" s="126" t="str">
        <f t="shared" ref="BR850:BR913" si="336">G850&amp;H850</f>
        <v/>
      </c>
      <c r="BS850" s="208" t="str">
        <f t="shared" si="314"/>
        <v/>
      </c>
      <c r="BT850" s="227">
        <f t="shared" si="325"/>
        <v>0</v>
      </c>
    </row>
    <row r="851" spans="1:72" s="208" customFormat="1" ht="25.35" customHeight="1" x14ac:dyDescent="0.2">
      <c r="A851" s="210">
        <f t="shared" si="319"/>
        <v>840</v>
      </c>
      <c r="B851" s="171" t="str">
        <f t="shared" si="315"/>
        <v/>
      </c>
      <c r="C851" s="44"/>
      <c r="D851" s="17" t="str">
        <f t="shared" si="320"/>
        <v/>
      </c>
      <c r="E851" s="17" t="str">
        <f t="shared" si="321"/>
        <v/>
      </c>
      <c r="F851" s="97"/>
      <c r="G851" s="16"/>
      <c r="H851" s="15"/>
      <c r="I851" s="17" t="str">
        <f>IF(OR(G851="",H851="",U851=""),"",IFERROR(VLOOKUP(G851&amp;H851&amp;U851,※編集不可※選択項目!$M$3:$R$51,5,FALSE),"該当なし"))</f>
        <v/>
      </c>
      <c r="J851" s="97"/>
      <c r="K851" s="15"/>
      <c r="L851" s="248"/>
      <c r="M851" s="15"/>
      <c r="N851" s="97"/>
      <c r="O851" s="97"/>
      <c r="P851" s="97"/>
      <c r="Q851" s="97"/>
      <c r="R851" s="97"/>
      <c r="S851" s="18" t="str">
        <f t="shared" si="328"/>
        <v/>
      </c>
      <c r="T851" s="15"/>
      <c r="U851" s="15"/>
      <c r="V851" s="15"/>
      <c r="W851" s="15"/>
      <c r="X851" s="15"/>
      <c r="Y851" s="15"/>
      <c r="Z851" s="16"/>
      <c r="AA851" s="16"/>
      <c r="AB851" s="101" t="str">
        <f>IF($C851&lt;&gt;"",※編集不可※選択項目!$J$2,"")</f>
        <v/>
      </c>
      <c r="AC851" s="23"/>
      <c r="AD851" s="97"/>
      <c r="AE851" s="99"/>
      <c r="AF851" s="201" t="str">
        <f t="shared" si="326"/>
        <v>-</v>
      </c>
      <c r="AG851" s="219"/>
      <c r="AH851" s="220"/>
      <c r="AI851" s="121" t="str">
        <f t="shared" si="322"/>
        <v/>
      </c>
      <c r="AJ851" s="221"/>
      <c r="AK851" s="222"/>
      <c r="AL851" s="223"/>
      <c r="AM851" s="224">
        <f>IFERROR(INDEX(※編集不可※選択項目!$R$3:$R$51,MATCH(BQ851,※編集不可※選択項目!$T$3:$T$51,0)),0)</f>
        <v>0</v>
      </c>
      <c r="AN851" s="224" t="str">
        <f t="shared" si="329"/>
        <v/>
      </c>
      <c r="AO851" s="224" t="str">
        <f>IF(BR851=※編集不可※選択項目!$L$3,VLOOKUP('新規登録用（本体）'!U851,※編集不可※選択項目!$P$2:$R$13,3,TRUE),AP851)</f>
        <v/>
      </c>
      <c r="AP851" s="224" t="str">
        <f>IF(BR851=※編集不可※選択項目!$L$15,VLOOKUP('新規登録用（本体）'!U851,※編集不可※選択項目!$P$14:$R$25,3,TRUE),AQ851)</f>
        <v/>
      </c>
      <c r="AQ851" s="224" t="str">
        <f>IF(BR851=※編集不可※選択項目!$L$27,VLOOKUP('新規登録用（本体）'!U851,※編集不可※選択項目!$P$26:$R$41,3,TRUE),AR851)</f>
        <v/>
      </c>
      <c r="AR851" s="224" t="str">
        <f>IF(BR851=※編集不可※選択項目!$L$43,VLOOKUP('新規登録用（本体）'!U851,※編集不可※選択項目!$P$42:$R$46,3,TRUE),AS851)</f>
        <v/>
      </c>
      <c r="AS851" s="224" t="str">
        <f>IF(BR851=※編集不可※選択項目!$L$48,VLOOKUP('新規登録用（本体）'!U851,※編集不可※選択項目!$P$47:$R$51,3,TRUE),"")</f>
        <v/>
      </c>
      <c r="AT851" s="225">
        <f>IFERROR(VLOOKUP(Y851&amp;G851&amp;H851,※編集不可※選択項目!X:Y,2,FALSE),0)</f>
        <v>0</v>
      </c>
      <c r="AU851" s="224">
        <f t="shared" si="323"/>
        <v>0</v>
      </c>
      <c r="AV851" s="224">
        <f>IFERROR(INDEX(※編集不可※選択項目!$S$3:$S$51,MATCH(BQ851,※編集不可※選択項目!$T$3:$T$51,0)),0)</f>
        <v>0</v>
      </c>
      <c r="AW851" s="224" t="str">
        <f t="shared" si="330"/>
        <v/>
      </c>
      <c r="AX851" s="224" t="str">
        <f>IF(BR851=※編集不可※選択項目!$L$3,VLOOKUP('新規登録用（本体）'!U851,※編集不可※選択項目!$P$2:$S$13,4,TRUE),AY851)</f>
        <v/>
      </c>
      <c r="AY851" s="224" t="str">
        <f>IF(BR851=※編集不可※選択項目!$L$15,VLOOKUP('新規登録用（本体）'!U851,※編集不可※選択項目!$P$14:$S$25,4,TRUE),AZ851)</f>
        <v/>
      </c>
      <c r="AZ851" s="224" t="str">
        <f>IF(BR851=※編集不可※選択項目!$L$27,VLOOKUP('新規登録用（本体）'!U851,※編集不可※選択項目!$P$26:$S$41,4,TRUE),BA851)</f>
        <v/>
      </c>
      <c r="BA851" s="224" t="str">
        <f>IF(BR851=※編集不可※選択項目!$L$43,VLOOKUP('新規登録用（本体）'!U851,※編集不可※選択項目!$P$42:$S$46,4,TRUE),BB851)</f>
        <v/>
      </c>
      <c r="BB851" s="224" t="str">
        <f>IF(BR851=※編集不可※選択項目!$L$48,VLOOKUP('新規登録用（本体）'!U851,※編集不可※選択項目!$P$47:$S$51,4,TRUE),"")</f>
        <v/>
      </c>
      <c r="BC851" s="225">
        <f>IFERROR(VLOOKUP(Y851&amp;G851&amp;H851,※編集不可※選択項目!X:Y,2,FALSE),0)</f>
        <v>0</v>
      </c>
      <c r="BD851" s="225">
        <f t="shared" si="324"/>
        <v>0</v>
      </c>
      <c r="BE851" s="225"/>
      <c r="BF851" s="225"/>
      <c r="BG851" s="225"/>
      <c r="BH851" s="225" t="str">
        <f t="shared" si="331"/>
        <v/>
      </c>
      <c r="BI851" s="226">
        <f t="shared" si="332"/>
        <v>0</v>
      </c>
      <c r="BJ851" s="226">
        <f t="shared" si="333"/>
        <v>0</v>
      </c>
      <c r="BK851" s="262">
        <f t="shared" si="327"/>
        <v>0</v>
      </c>
      <c r="BL851" s="226">
        <f t="shared" si="316"/>
        <v>0</v>
      </c>
      <c r="BM851" s="226" t="str">
        <f t="shared" si="334"/>
        <v/>
      </c>
      <c r="BN851" s="227">
        <f t="shared" si="335"/>
        <v>0</v>
      </c>
      <c r="BO851" s="227">
        <f t="shared" si="317"/>
        <v>0</v>
      </c>
      <c r="BP851" s="208" t="str">
        <f t="shared" si="318"/>
        <v>＜従来枠＞0 ＜トップ性能枠＞0</v>
      </c>
      <c r="BQ851" s="208" t="str">
        <f>'新規登録用（本体）'!G851&amp;'新規登録用（本体）'!H851&amp;'新規登録用（本体）'!I851</f>
        <v/>
      </c>
      <c r="BR851" s="126" t="str">
        <f t="shared" si="336"/>
        <v/>
      </c>
      <c r="BS851" s="208" t="str">
        <f t="shared" ref="BS851:BS914" si="337">IF(J851="","",TEXT(J851&amp;T851&amp;U851&amp;V851&amp;W851&amp;X851,"G/標準"))</f>
        <v/>
      </c>
      <c r="BT851" s="227">
        <f t="shared" si="325"/>
        <v>0</v>
      </c>
    </row>
    <row r="852" spans="1:72" s="208" customFormat="1" ht="25.35" customHeight="1" x14ac:dyDescent="0.2">
      <c r="A852" s="210">
        <f t="shared" si="319"/>
        <v>841</v>
      </c>
      <c r="B852" s="171" t="str">
        <f t="shared" si="315"/>
        <v/>
      </c>
      <c r="C852" s="44"/>
      <c r="D852" s="17" t="str">
        <f t="shared" si="320"/>
        <v/>
      </c>
      <c r="E852" s="17" t="str">
        <f t="shared" si="321"/>
        <v/>
      </c>
      <c r="F852" s="97"/>
      <c r="G852" s="16"/>
      <c r="H852" s="15"/>
      <c r="I852" s="17" t="str">
        <f>IF(OR(G852="",H852="",U852=""),"",IFERROR(VLOOKUP(G852&amp;H852&amp;U852,※編集不可※選択項目!$M$3:$R$51,5,FALSE),"該当なし"))</f>
        <v/>
      </c>
      <c r="J852" s="97"/>
      <c r="K852" s="15"/>
      <c r="L852" s="248"/>
      <c r="M852" s="15"/>
      <c r="N852" s="97"/>
      <c r="O852" s="97"/>
      <c r="P852" s="97"/>
      <c r="Q852" s="97"/>
      <c r="R852" s="97"/>
      <c r="S852" s="18" t="str">
        <f t="shared" si="328"/>
        <v/>
      </c>
      <c r="T852" s="15"/>
      <c r="U852" s="15"/>
      <c r="V852" s="15"/>
      <c r="W852" s="15"/>
      <c r="X852" s="15"/>
      <c r="Y852" s="15"/>
      <c r="Z852" s="16"/>
      <c r="AA852" s="16"/>
      <c r="AB852" s="101" t="str">
        <f>IF($C852&lt;&gt;"",※編集不可※選択項目!$J$2,"")</f>
        <v/>
      </c>
      <c r="AC852" s="23"/>
      <c r="AD852" s="97"/>
      <c r="AE852" s="99"/>
      <c r="AF852" s="201" t="str">
        <f t="shared" si="326"/>
        <v>-</v>
      </c>
      <c r="AG852" s="219"/>
      <c r="AH852" s="220"/>
      <c r="AI852" s="121" t="str">
        <f t="shared" si="322"/>
        <v/>
      </c>
      <c r="AJ852" s="221"/>
      <c r="AK852" s="222"/>
      <c r="AL852" s="223"/>
      <c r="AM852" s="224">
        <f>IFERROR(INDEX(※編集不可※選択項目!$R$3:$R$51,MATCH(BQ852,※編集不可※選択項目!$T$3:$T$51,0)),0)</f>
        <v>0</v>
      </c>
      <c r="AN852" s="224" t="str">
        <f t="shared" si="329"/>
        <v/>
      </c>
      <c r="AO852" s="224" t="str">
        <f>IF(BR852=※編集不可※選択項目!$L$3,VLOOKUP('新規登録用（本体）'!U852,※編集不可※選択項目!$P$2:$R$13,3,TRUE),AP852)</f>
        <v/>
      </c>
      <c r="AP852" s="224" t="str">
        <f>IF(BR852=※編集不可※選択項目!$L$15,VLOOKUP('新規登録用（本体）'!U852,※編集不可※選択項目!$P$14:$R$25,3,TRUE),AQ852)</f>
        <v/>
      </c>
      <c r="AQ852" s="224" t="str">
        <f>IF(BR852=※編集不可※選択項目!$L$27,VLOOKUP('新規登録用（本体）'!U852,※編集不可※選択項目!$P$26:$R$41,3,TRUE),AR852)</f>
        <v/>
      </c>
      <c r="AR852" s="224" t="str">
        <f>IF(BR852=※編集不可※選択項目!$L$43,VLOOKUP('新規登録用（本体）'!U852,※編集不可※選択項目!$P$42:$R$46,3,TRUE),AS852)</f>
        <v/>
      </c>
      <c r="AS852" s="224" t="str">
        <f>IF(BR852=※編集不可※選択項目!$L$48,VLOOKUP('新規登録用（本体）'!U852,※編集不可※選択項目!$P$47:$R$51,3,TRUE),"")</f>
        <v/>
      </c>
      <c r="AT852" s="225">
        <f>IFERROR(VLOOKUP(Y852&amp;G852&amp;H852,※編集不可※選択項目!X:Y,2,FALSE),0)</f>
        <v>0</v>
      </c>
      <c r="AU852" s="224">
        <f t="shared" si="323"/>
        <v>0</v>
      </c>
      <c r="AV852" s="224">
        <f>IFERROR(INDEX(※編集不可※選択項目!$S$3:$S$51,MATCH(BQ852,※編集不可※選択項目!$T$3:$T$51,0)),0)</f>
        <v>0</v>
      </c>
      <c r="AW852" s="224" t="str">
        <f t="shared" si="330"/>
        <v/>
      </c>
      <c r="AX852" s="224" t="str">
        <f>IF(BR852=※編集不可※選択項目!$L$3,VLOOKUP('新規登録用（本体）'!U852,※編集不可※選択項目!$P$2:$S$13,4,TRUE),AY852)</f>
        <v/>
      </c>
      <c r="AY852" s="224" t="str">
        <f>IF(BR852=※編集不可※選択項目!$L$15,VLOOKUP('新規登録用（本体）'!U852,※編集不可※選択項目!$P$14:$S$25,4,TRUE),AZ852)</f>
        <v/>
      </c>
      <c r="AZ852" s="224" t="str">
        <f>IF(BR852=※編集不可※選択項目!$L$27,VLOOKUP('新規登録用（本体）'!U852,※編集不可※選択項目!$P$26:$S$41,4,TRUE),BA852)</f>
        <v/>
      </c>
      <c r="BA852" s="224" t="str">
        <f>IF(BR852=※編集不可※選択項目!$L$43,VLOOKUP('新規登録用（本体）'!U852,※編集不可※選択項目!$P$42:$S$46,4,TRUE),BB852)</f>
        <v/>
      </c>
      <c r="BB852" s="224" t="str">
        <f>IF(BR852=※編集不可※選択項目!$L$48,VLOOKUP('新規登録用（本体）'!U852,※編集不可※選択項目!$P$47:$S$51,4,TRUE),"")</f>
        <v/>
      </c>
      <c r="BC852" s="225">
        <f>IFERROR(VLOOKUP(Y852&amp;G852&amp;H852,※編集不可※選択項目!X:Y,2,FALSE),0)</f>
        <v>0</v>
      </c>
      <c r="BD852" s="225">
        <f t="shared" si="324"/>
        <v>0</v>
      </c>
      <c r="BE852" s="225"/>
      <c r="BF852" s="225"/>
      <c r="BG852" s="225"/>
      <c r="BH852" s="225" t="str">
        <f t="shared" si="331"/>
        <v/>
      </c>
      <c r="BI852" s="226">
        <f t="shared" si="332"/>
        <v>0</v>
      </c>
      <c r="BJ852" s="226">
        <f t="shared" si="333"/>
        <v>0</v>
      </c>
      <c r="BK852" s="262">
        <f t="shared" si="327"/>
        <v>0</v>
      </c>
      <c r="BL852" s="226">
        <f t="shared" si="316"/>
        <v>0</v>
      </c>
      <c r="BM852" s="226" t="str">
        <f t="shared" si="334"/>
        <v/>
      </c>
      <c r="BN852" s="227">
        <f t="shared" si="335"/>
        <v>0</v>
      </c>
      <c r="BO852" s="227">
        <f t="shared" si="317"/>
        <v>0</v>
      </c>
      <c r="BP852" s="208" t="str">
        <f t="shared" si="318"/>
        <v>＜従来枠＞0 ＜トップ性能枠＞0</v>
      </c>
      <c r="BQ852" s="208" t="str">
        <f>'新規登録用（本体）'!G852&amp;'新規登録用（本体）'!H852&amp;'新規登録用（本体）'!I852</f>
        <v/>
      </c>
      <c r="BR852" s="126" t="str">
        <f t="shared" si="336"/>
        <v/>
      </c>
      <c r="BS852" s="208" t="str">
        <f t="shared" si="337"/>
        <v/>
      </c>
      <c r="BT852" s="227">
        <f t="shared" si="325"/>
        <v>0</v>
      </c>
    </row>
    <row r="853" spans="1:72" s="208" customFormat="1" ht="25.35" customHeight="1" x14ac:dyDescent="0.2">
      <c r="A853" s="210">
        <f t="shared" si="319"/>
        <v>842</v>
      </c>
      <c r="B853" s="171" t="str">
        <f t="shared" si="315"/>
        <v/>
      </c>
      <c r="C853" s="44"/>
      <c r="D853" s="17" t="str">
        <f t="shared" si="320"/>
        <v/>
      </c>
      <c r="E853" s="17" t="str">
        <f t="shared" si="321"/>
        <v/>
      </c>
      <c r="F853" s="97"/>
      <c r="G853" s="16"/>
      <c r="H853" s="15"/>
      <c r="I853" s="17" t="str">
        <f>IF(OR(G853="",H853="",U853=""),"",IFERROR(VLOOKUP(G853&amp;H853&amp;U853,※編集不可※選択項目!$M$3:$R$51,5,FALSE),"該当なし"))</f>
        <v/>
      </c>
      <c r="J853" s="97"/>
      <c r="K853" s="15"/>
      <c r="L853" s="248"/>
      <c r="M853" s="15"/>
      <c r="N853" s="97"/>
      <c r="O853" s="97"/>
      <c r="P853" s="97"/>
      <c r="Q853" s="97"/>
      <c r="R853" s="97"/>
      <c r="S853" s="18" t="str">
        <f t="shared" si="328"/>
        <v/>
      </c>
      <c r="T853" s="15"/>
      <c r="U853" s="15"/>
      <c r="V853" s="15"/>
      <c r="W853" s="15"/>
      <c r="X853" s="15"/>
      <c r="Y853" s="15"/>
      <c r="Z853" s="16"/>
      <c r="AA853" s="16"/>
      <c r="AB853" s="101" t="str">
        <f>IF($C853&lt;&gt;"",※編集不可※選択項目!$J$2,"")</f>
        <v/>
      </c>
      <c r="AC853" s="23"/>
      <c r="AD853" s="97"/>
      <c r="AE853" s="99"/>
      <c r="AF853" s="201" t="str">
        <f t="shared" si="326"/>
        <v>-</v>
      </c>
      <c r="AG853" s="219"/>
      <c r="AH853" s="220"/>
      <c r="AI853" s="121" t="str">
        <f t="shared" si="322"/>
        <v/>
      </c>
      <c r="AJ853" s="221"/>
      <c r="AK853" s="222"/>
      <c r="AL853" s="223"/>
      <c r="AM853" s="224">
        <f>IFERROR(INDEX(※編集不可※選択項目!$R$3:$R$51,MATCH(BQ853,※編集不可※選択項目!$T$3:$T$51,0)),0)</f>
        <v>0</v>
      </c>
      <c r="AN853" s="224" t="str">
        <f t="shared" si="329"/>
        <v/>
      </c>
      <c r="AO853" s="224" t="str">
        <f>IF(BR853=※編集不可※選択項目!$L$3,VLOOKUP('新規登録用（本体）'!U853,※編集不可※選択項目!$P$2:$R$13,3,TRUE),AP853)</f>
        <v/>
      </c>
      <c r="AP853" s="224" t="str">
        <f>IF(BR853=※編集不可※選択項目!$L$15,VLOOKUP('新規登録用（本体）'!U853,※編集不可※選択項目!$P$14:$R$25,3,TRUE),AQ853)</f>
        <v/>
      </c>
      <c r="AQ853" s="224" t="str">
        <f>IF(BR853=※編集不可※選択項目!$L$27,VLOOKUP('新規登録用（本体）'!U853,※編集不可※選択項目!$P$26:$R$41,3,TRUE),AR853)</f>
        <v/>
      </c>
      <c r="AR853" s="224" t="str">
        <f>IF(BR853=※編集不可※選択項目!$L$43,VLOOKUP('新規登録用（本体）'!U853,※編集不可※選択項目!$P$42:$R$46,3,TRUE),AS853)</f>
        <v/>
      </c>
      <c r="AS853" s="224" t="str">
        <f>IF(BR853=※編集不可※選択項目!$L$48,VLOOKUP('新規登録用（本体）'!U853,※編集不可※選択項目!$P$47:$R$51,3,TRUE),"")</f>
        <v/>
      </c>
      <c r="AT853" s="225">
        <f>IFERROR(VLOOKUP(Y853&amp;G853&amp;H853,※編集不可※選択項目!X:Y,2,FALSE),0)</f>
        <v>0</v>
      </c>
      <c r="AU853" s="224">
        <f t="shared" si="323"/>
        <v>0</v>
      </c>
      <c r="AV853" s="224">
        <f>IFERROR(INDEX(※編集不可※選択項目!$S$3:$S$51,MATCH(BQ853,※編集不可※選択項目!$T$3:$T$51,0)),0)</f>
        <v>0</v>
      </c>
      <c r="AW853" s="224" t="str">
        <f t="shared" si="330"/>
        <v/>
      </c>
      <c r="AX853" s="224" t="str">
        <f>IF(BR853=※編集不可※選択項目!$L$3,VLOOKUP('新規登録用（本体）'!U853,※編集不可※選択項目!$P$2:$S$13,4,TRUE),AY853)</f>
        <v/>
      </c>
      <c r="AY853" s="224" t="str">
        <f>IF(BR853=※編集不可※選択項目!$L$15,VLOOKUP('新規登録用（本体）'!U853,※編集不可※選択項目!$P$14:$S$25,4,TRUE),AZ853)</f>
        <v/>
      </c>
      <c r="AZ853" s="224" t="str">
        <f>IF(BR853=※編集不可※選択項目!$L$27,VLOOKUP('新規登録用（本体）'!U853,※編集不可※選択項目!$P$26:$S$41,4,TRUE),BA853)</f>
        <v/>
      </c>
      <c r="BA853" s="224" t="str">
        <f>IF(BR853=※編集不可※選択項目!$L$43,VLOOKUP('新規登録用（本体）'!U853,※編集不可※選択項目!$P$42:$S$46,4,TRUE),BB853)</f>
        <v/>
      </c>
      <c r="BB853" s="224" t="str">
        <f>IF(BR853=※編集不可※選択項目!$L$48,VLOOKUP('新規登録用（本体）'!U853,※編集不可※選択項目!$P$47:$S$51,4,TRUE),"")</f>
        <v/>
      </c>
      <c r="BC853" s="225">
        <f>IFERROR(VLOOKUP(Y853&amp;G853&amp;H853,※編集不可※選択項目!X:Y,2,FALSE),0)</f>
        <v>0</v>
      </c>
      <c r="BD853" s="225">
        <f t="shared" si="324"/>
        <v>0</v>
      </c>
      <c r="BE853" s="225"/>
      <c r="BF853" s="225"/>
      <c r="BG853" s="225"/>
      <c r="BH853" s="225" t="str">
        <f t="shared" si="331"/>
        <v/>
      </c>
      <c r="BI853" s="226">
        <f t="shared" si="332"/>
        <v>0</v>
      </c>
      <c r="BJ853" s="226">
        <f t="shared" si="333"/>
        <v>0</v>
      </c>
      <c r="BK853" s="262">
        <f t="shared" si="327"/>
        <v>0</v>
      </c>
      <c r="BL853" s="226">
        <f t="shared" si="316"/>
        <v>0</v>
      </c>
      <c r="BM853" s="226" t="str">
        <f t="shared" si="334"/>
        <v/>
      </c>
      <c r="BN853" s="227">
        <f t="shared" si="335"/>
        <v>0</v>
      </c>
      <c r="BO853" s="227">
        <f t="shared" si="317"/>
        <v>0</v>
      </c>
      <c r="BP853" s="208" t="str">
        <f t="shared" si="318"/>
        <v>＜従来枠＞0 ＜トップ性能枠＞0</v>
      </c>
      <c r="BQ853" s="208" t="str">
        <f>'新規登録用（本体）'!G853&amp;'新規登録用（本体）'!H853&amp;'新規登録用（本体）'!I853</f>
        <v/>
      </c>
      <c r="BR853" s="126" t="str">
        <f t="shared" si="336"/>
        <v/>
      </c>
      <c r="BS853" s="208" t="str">
        <f t="shared" si="337"/>
        <v/>
      </c>
      <c r="BT853" s="227">
        <f t="shared" si="325"/>
        <v>0</v>
      </c>
    </row>
    <row r="854" spans="1:72" s="208" customFormat="1" ht="25.35" customHeight="1" x14ac:dyDescent="0.2">
      <c r="A854" s="210">
        <f t="shared" si="319"/>
        <v>843</v>
      </c>
      <c r="B854" s="171" t="str">
        <f t="shared" si="315"/>
        <v/>
      </c>
      <c r="C854" s="44"/>
      <c r="D854" s="17" t="str">
        <f t="shared" si="320"/>
        <v/>
      </c>
      <c r="E854" s="17" t="str">
        <f t="shared" si="321"/>
        <v/>
      </c>
      <c r="F854" s="97"/>
      <c r="G854" s="16"/>
      <c r="H854" s="15"/>
      <c r="I854" s="17" t="str">
        <f>IF(OR(G854="",H854="",U854=""),"",IFERROR(VLOOKUP(G854&amp;H854&amp;U854,※編集不可※選択項目!$M$3:$R$51,5,FALSE),"該当なし"))</f>
        <v/>
      </c>
      <c r="J854" s="97"/>
      <c r="K854" s="15"/>
      <c r="L854" s="248"/>
      <c r="M854" s="15"/>
      <c r="N854" s="97"/>
      <c r="O854" s="97"/>
      <c r="P854" s="97"/>
      <c r="Q854" s="97"/>
      <c r="R854" s="97"/>
      <c r="S854" s="18" t="str">
        <f t="shared" si="328"/>
        <v/>
      </c>
      <c r="T854" s="15"/>
      <c r="U854" s="15"/>
      <c r="V854" s="15"/>
      <c r="W854" s="15"/>
      <c r="X854" s="15"/>
      <c r="Y854" s="15"/>
      <c r="Z854" s="16"/>
      <c r="AA854" s="16"/>
      <c r="AB854" s="101" t="str">
        <f>IF($C854&lt;&gt;"",※編集不可※選択項目!$J$2,"")</f>
        <v/>
      </c>
      <c r="AC854" s="23"/>
      <c r="AD854" s="97"/>
      <c r="AE854" s="99"/>
      <c r="AF854" s="201" t="str">
        <f t="shared" si="326"/>
        <v>-</v>
      </c>
      <c r="AG854" s="219"/>
      <c r="AH854" s="220"/>
      <c r="AI854" s="121" t="str">
        <f t="shared" si="322"/>
        <v/>
      </c>
      <c r="AJ854" s="221"/>
      <c r="AK854" s="222"/>
      <c r="AL854" s="223"/>
      <c r="AM854" s="224">
        <f>IFERROR(INDEX(※編集不可※選択項目!$R$3:$R$51,MATCH(BQ854,※編集不可※選択項目!$T$3:$T$51,0)),0)</f>
        <v>0</v>
      </c>
      <c r="AN854" s="224" t="str">
        <f t="shared" si="329"/>
        <v/>
      </c>
      <c r="AO854" s="224" t="str">
        <f>IF(BR854=※編集不可※選択項目!$L$3,VLOOKUP('新規登録用（本体）'!U854,※編集不可※選択項目!$P$2:$R$13,3,TRUE),AP854)</f>
        <v/>
      </c>
      <c r="AP854" s="224" t="str">
        <f>IF(BR854=※編集不可※選択項目!$L$15,VLOOKUP('新規登録用（本体）'!U854,※編集不可※選択項目!$P$14:$R$25,3,TRUE),AQ854)</f>
        <v/>
      </c>
      <c r="AQ854" s="224" t="str">
        <f>IF(BR854=※編集不可※選択項目!$L$27,VLOOKUP('新規登録用（本体）'!U854,※編集不可※選択項目!$P$26:$R$41,3,TRUE),AR854)</f>
        <v/>
      </c>
      <c r="AR854" s="224" t="str">
        <f>IF(BR854=※編集不可※選択項目!$L$43,VLOOKUP('新規登録用（本体）'!U854,※編集不可※選択項目!$P$42:$R$46,3,TRUE),AS854)</f>
        <v/>
      </c>
      <c r="AS854" s="224" t="str">
        <f>IF(BR854=※編集不可※選択項目!$L$48,VLOOKUP('新規登録用（本体）'!U854,※編集不可※選択項目!$P$47:$R$51,3,TRUE),"")</f>
        <v/>
      </c>
      <c r="AT854" s="225">
        <f>IFERROR(VLOOKUP(Y854&amp;G854&amp;H854,※編集不可※選択項目!X:Y,2,FALSE),0)</f>
        <v>0</v>
      </c>
      <c r="AU854" s="224">
        <f t="shared" si="323"/>
        <v>0</v>
      </c>
      <c r="AV854" s="224">
        <f>IFERROR(INDEX(※編集不可※選択項目!$S$3:$S$51,MATCH(BQ854,※編集不可※選択項目!$T$3:$T$51,0)),0)</f>
        <v>0</v>
      </c>
      <c r="AW854" s="224" t="str">
        <f t="shared" si="330"/>
        <v/>
      </c>
      <c r="AX854" s="224" t="str">
        <f>IF(BR854=※編集不可※選択項目!$L$3,VLOOKUP('新規登録用（本体）'!U854,※編集不可※選択項目!$P$2:$S$13,4,TRUE),AY854)</f>
        <v/>
      </c>
      <c r="AY854" s="224" t="str">
        <f>IF(BR854=※編集不可※選択項目!$L$15,VLOOKUP('新規登録用（本体）'!U854,※編集不可※選択項目!$P$14:$S$25,4,TRUE),AZ854)</f>
        <v/>
      </c>
      <c r="AZ854" s="224" t="str">
        <f>IF(BR854=※編集不可※選択項目!$L$27,VLOOKUP('新規登録用（本体）'!U854,※編集不可※選択項目!$P$26:$S$41,4,TRUE),BA854)</f>
        <v/>
      </c>
      <c r="BA854" s="224" t="str">
        <f>IF(BR854=※編集不可※選択項目!$L$43,VLOOKUP('新規登録用（本体）'!U854,※編集不可※選択項目!$P$42:$S$46,4,TRUE),BB854)</f>
        <v/>
      </c>
      <c r="BB854" s="224" t="str">
        <f>IF(BR854=※編集不可※選択項目!$L$48,VLOOKUP('新規登録用（本体）'!U854,※編集不可※選択項目!$P$47:$S$51,4,TRUE),"")</f>
        <v/>
      </c>
      <c r="BC854" s="225">
        <f>IFERROR(VLOOKUP(Y854&amp;G854&amp;H854,※編集不可※選択項目!X:Y,2,FALSE),0)</f>
        <v>0</v>
      </c>
      <c r="BD854" s="225">
        <f t="shared" si="324"/>
        <v>0</v>
      </c>
      <c r="BE854" s="225"/>
      <c r="BF854" s="225"/>
      <c r="BG854" s="225"/>
      <c r="BH854" s="225" t="str">
        <f t="shared" si="331"/>
        <v/>
      </c>
      <c r="BI854" s="226">
        <f t="shared" si="332"/>
        <v>0</v>
      </c>
      <c r="BJ854" s="226">
        <f t="shared" si="333"/>
        <v>0</v>
      </c>
      <c r="BK854" s="262">
        <f t="shared" si="327"/>
        <v>0</v>
      </c>
      <c r="BL854" s="226">
        <f t="shared" si="316"/>
        <v>0</v>
      </c>
      <c r="BM854" s="226" t="str">
        <f t="shared" si="334"/>
        <v/>
      </c>
      <c r="BN854" s="227">
        <f t="shared" si="335"/>
        <v>0</v>
      </c>
      <c r="BO854" s="227">
        <f t="shared" si="317"/>
        <v>0</v>
      </c>
      <c r="BP854" s="208" t="str">
        <f t="shared" si="318"/>
        <v>＜従来枠＞0 ＜トップ性能枠＞0</v>
      </c>
      <c r="BQ854" s="208" t="str">
        <f>'新規登録用（本体）'!G854&amp;'新規登録用（本体）'!H854&amp;'新規登録用（本体）'!I854</f>
        <v/>
      </c>
      <c r="BR854" s="126" t="str">
        <f t="shared" si="336"/>
        <v/>
      </c>
      <c r="BS854" s="208" t="str">
        <f t="shared" si="337"/>
        <v/>
      </c>
      <c r="BT854" s="227">
        <f t="shared" si="325"/>
        <v>0</v>
      </c>
    </row>
    <row r="855" spans="1:72" s="208" customFormat="1" ht="25.35" customHeight="1" x14ac:dyDescent="0.2">
      <c r="A855" s="210">
        <f t="shared" si="319"/>
        <v>844</v>
      </c>
      <c r="B855" s="171" t="str">
        <f t="shared" si="315"/>
        <v/>
      </c>
      <c r="C855" s="44"/>
      <c r="D855" s="17" t="str">
        <f t="shared" si="320"/>
        <v/>
      </c>
      <c r="E855" s="17" t="str">
        <f t="shared" si="321"/>
        <v/>
      </c>
      <c r="F855" s="97"/>
      <c r="G855" s="16"/>
      <c r="H855" s="15"/>
      <c r="I855" s="17" t="str">
        <f>IF(OR(G855="",H855="",U855=""),"",IFERROR(VLOOKUP(G855&amp;H855&amp;U855,※編集不可※選択項目!$M$3:$R$51,5,FALSE),"該当なし"))</f>
        <v/>
      </c>
      <c r="J855" s="97"/>
      <c r="K855" s="15"/>
      <c r="L855" s="248"/>
      <c r="M855" s="15"/>
      <c r="N855" s="97"/>
      <c r="O855" s="97"/>
      <c r="P855" s="97"/>
      <c r="Q855" s="97"/>
      <c r="R855" s="97"/>
      <c r="S855" s="18" t="str">
        <f t="shared" si="328"/>
        <v/>
      </c>
      <c r="T855" s="15"/>
      <c r="U855" s="15"/>
      <c r="V855" s="15"/>
      <c r="W855" s="15"/>
      <c r="X855" s="15"/>
      <c r="Y855" s="15"/>
      <c r="Z855" s="16"/>
      <c r="AA855" s="16"/>
      <c r="AB855" s="101" t="str">
        <f>IF($C855&lt;&gt;"",※編集不可※選択項目!$J$2,"")</f>
        <v/>
      </c>
      <c r="AC855" s="23"/>
      <c r="AD855" s="97"/>
      <c r="AE855" s="99"/>
      <c r="AF855" s="201" t="str">
        <f t="shared" si="326"/>
        <v>-</v>
      </c>
      <c r="AG855" s="219"/>
      <c r="AH855" s="220"/>
      <c r="AI855" s="121" t="str">
        <f t="shared" si="322"/>
        <v/>
      </c>
      <c r="AJ855" s="221"/>
      <c r="AK855" s="222"/>
      <c r="AL855" s="223"/>
      <c r="AM855" s="224">
        <f>IFERROR(INDEX(※編集不可※選択項目!$R$3:$R$51,MATCH(BQ855,※編集不可※選択項目!$T$3:$T$51,0)),0)</f>
        <v>0</v>
      </c>
      <c r="AN855" s="224" t="str">
        <f t="shared" si="329"/>
        <v/>
      </c>
      <c r="AO855" s="224" t="str">
        <f>IF(BR855=※編集不可※選択項目!$L$3,VLOOKUP('新規登録用（本体）'!U855,※編集不可※選択項目!$P$2:$R$13,3,TRUE),AP855)</f>
        <v/>
      </c>
      <c r="AP855" s="224" t="str">
        <f>IF(BR855=※編集不可※選択項目!$L$15,VLOOKUP('新規登録用（本体）'!U855,※編集不可※選択項目!$P$14:$R$25,3,TRUE),AQ855)</f>
        <v/>
      </c>
      <c r="AQ855" s="224" t="str">
        <f>IF(BR855=※編集不可※選択項目!$L$27,VLOOKUP('新規登録用（本体）'!U855,※編集不可※選択項目!$P$26:$R$41,3,TRUE),AR855)</f>
        <v/>
      </c>
      <c r="AR855" s="224" t="str">
        <f>IF(BR855=※編集不可※選択項目!$L$43,VLOOKUP('新規登録用（本体）'!U855,※編集不可※選択項目!$P$42:$R$46,3,TRUE),AS855)</f>
        <v/>
      </c>
      <c r="AS855" s="224" t="str">
        <f>IF(BR855=※編集不可※選択項目!$L$48,VLOOKUP('新規登録用（本体）'!U855,※編集不可※選択項目!$P$47:$R$51,3,TRUE),"")</f>
        <v/>
      </c>
      <c r="AT855" s="225">
        <f>IFERROR(VLOOKUP(Y855&amp;G855&amp;H855,※編集不可※選択項目!X:Y,2,FALSE),0)</f>
        <v>0</v>
      </c>
      <c r="AU855" s="224">
        <f t="shared" si="323"/>
        <v>0</v>
      </c>
      <c r="AV855" s="224">
        <f>IFERROR(INDEX(※編集不可※選択項目!$S$3:$S$51,MATCH(BQ855,※編集不可※選択項目!$T$3:$T$51,0)),0)</f>
        <v>0</v>
      </c>
      <c r="AW855" s="224" t="str">
        <f t="shared" si="330"/>
        <v/>
      </c>
      <c r="AX855" s="224" t="str">
        <f>IF(BR855=※編集不可※選択項目!$L$3,VLOOKUP('新規登録用（本体）'!U855,※編集不可※選択項目!$P$2:$S$13,4,TRUE),AY855)</f>
        <v/>
      </c>
      <c r="AY855" s="224" t="str">
        <f>IF(BR855=※編集不可※選択項目!$L$15,VLOOKUP('新規登録用（本体）'!U855,※編集不可※選択項目!$P$14:$S$25,4,TRUE),AZ855)</f>
        <v/>
      </c>
      <c r="AZ855" s="224" t="str">
        <f>IF(BR855=※編集不可※選択項目!$L$27,VLOOKUP('新規登録用（本体）'!U855,※編集不可※選択項目!$P$26:$S$41,4,TRUE),BA855)</f>
        <v/>
      </c>
      <c r="BA855" s="224" t="str">
        <f>IF(BR855=※編集不可※選択項目!$L$43,VLOOKUP('新規登録用（本体）'!U855,※編集不可※選択項目!$P$42:$S$46,4,TRUE),BB855)</f>
        <v/>
      </c>
      <c r="BB855" s="224" t="str">
        <f>IF(BR855=※編集不可※選択項目!$L$48,VLOOKUP('新規登録用（本体）'!U855,※編集不可※選択項目!$P$47:$S$51,4,TRUE),"")</f>
        <v/>
      </c>
      <c r="BC855" s="225">
        <f>IFERROR(VLOOKUP(Y855&amp;G855&amp;H855,※編集不可※選択項目!X:Y,2,FALSE),0)</f>
        <v>0</v>
      </c>
      <c r="BD855" s="225">
        <f t="shared" si="324"/>
        <v>0</v>
      </c>
      <c r="BE855" s="225"/>
      <c r="BF855" s="225"/>
      <c r="BG855" s="225"/>
      <c r="BH855" s="225" t="str">
        <f t="shared" si="331"/>
        <v/>
      </c>
      <c r="BI855" s="226">
        <f t="shared" si="332"/>
        <v>0</v>
      </c>
      <c r="BJ855" s="226">
        <f t="shared" si="333"/>
        <v>0</v>
      </c>
      <c r="BK855" s="262">
        <f t="shared" si="327"/>
        <v>0</v>
      </c>
      <c r="BL855" s="226">
        <f t="shared" si="316"/>
        <v>0</v>
      </c>
      <c r="BM855" s="226" t="str">
        <f t="shared" si="334"/>
        <v/>
      </c>
      <c r="BN855" s="227">
        <f t="shared" si="335"/>
        <v>0</v>
      </c>
      <c r="BO855" s="227">
        <f t="shared" si="317"/>
        <v>0</v>
      </c>
      <c r="BP855" s="208" t="str">
        <f t="shared" si="318"/>
        <v>＜従来枠＞0 ＜トップ性能枠＞0</v>
      </c>
      <c r="BQ855" s="208" t="str">
        <f>'新規登録用（本体）'!G855&amp;'新規登録用（本体）'!H855&amp;'新規登録用（本体）'!I855</f>
        <v/>
      </c>
      <c r="BR855" s="126" t="str">
        <f t="shared" si="336"/>
        <v/>
      </c>
      <c r="BS855" s="208" t="str">
        <f t="shared" si="337"/>
        <v/>
      </c>
      <c r="BT855" s="227">
        <f t="shared" si="325"/>
        <v>0</v>
      </c>
    </row>
    <row r="856" spans="1:72" s="208" customFormat="1" ht="25.35" customHeight="1" x14ac:dyDescent="0.2">
      <c r="A856" s="210">
        <f t="shared" si="319"/>
        <v>845</v>
      </c>
      <c r="B856" s="171" t="str">
        <f t="shared" si="315"/>
        <v/>
      </c>
      <c r="C856" s="44"/>
      <c r="D856" s="17" t="str">
        <f t="shared" si="320"/>
        <v/>
      </c>
      <c r="E856" s="17" t="str">
        <f t="shared" si="321"/>
        <v/>
      </c>
      <c r="F856" s="97"/>
      <c r="G856" s="16"/>
      <c r="H856" s="15"/>
      <c r="I856" s="17" t="str">
        <f>IF(OR(G856="",H856="",U856=""),"",IFERROR(VLOOKUP(G856&amp;H856&amp;U856,※編集不可※選択項目!$M$3:$R$51,5,FALSE),"該当なし"))</f>
        <v/>
      </c>
      <c r="J856" s="97"/>
      <c r="K856" s="15"/>
      <c r="L856" s="248"/>
      <c r="M856" s="15"/>
      <c r="N856" s="97"/>
      <c r="O856" s="97"/>
      <c r="P856" s="97"/>
      <c r="Q856" s="97"/>
      <c r="R856" s="97"/>
      <c r="S856" s="18" t="str">
        <f t="shared" si="328"/>
        <v/>
      </c>
      <c r="T856" s="15"/>
      <c r="U856" s="15"/>
      <c r="V856" s="15"/>
      <c r="W856" s="15"/>
      <c r="X856" s="15"/>
      <c r="Y856" s="15"/>
      <c r="Z856" s="16"/>
      <c r="AA856" s="16"/>
      <c r="AB856" s="101" t="str">
        <f>IF($C856&lt;&gt;"",※編集不可※選択項目!$J$2,"")</f>
        <v/>
      </c>
      <c r="AC856" s="23"/>
      <c r="AD856" s="97"/>
      <c r="AE856" s="99"/>
      <c r="AF856" s="201" t="str">
        <f t="shared" si="326"/>
        <v>-</v>
      </c>
      <c r="AG856" s="219"/>
      <c r="AH856" s="220"/>
      <c r="AI856" s="121" t="str">
        <f t="shared" si="322"/>
        <v/>
      </c>
      <c r="AJ856" s="221"/>
      <c r="AK856" s="222"/>
      <c r="AL856" s="223"/>
      <c r="AM856" s="224">
        <f>IFERROR(INDEX(※編集不可※選択項目!$R$3:$R$51,MATCH(BQ856,※編集不可※選択項目!$T$3:$T$51,0)),0)</f>
        <v>0</v>
      </c>
      <c r="AN856" s="224" t="str">
        <f t="shared" si="329"/>
        <v/>
      </c>
      <c r="AO856" s="224" t="str">
        <f>IF(BR856=※編集不可※選択項目!$L$3,VLOOKUP('新規登録用（本体）'!U856,※編集不可※選択項目!$P$2:$R$13,3,TRUE),AP856)</f>
        <v/>
      </c>
      <c r="AP856" s="224" t="str">
        <f>IF(BR856=※編集不可※選択項目!$L$15,VLOOKUP('新規登録用（本体）'!U856,※編集不可※選択項目!$P$14:$R$25,3,TRUE),AQ856)</f>
        <v/>
      </c>
      <c r="AQ856" s="224" t="str">
        <f>IF(BR856=※編集不可※選択項目!$L$27,VLOOKUP('新規登録用（本体）'!U856,※編集不可※選択項目!$P$26:$R$41,3,TRUE),AR856)</f>
        <v/>
      </c>
      <c r="AR856" s="224" t="str">
        <f>IF(BR856=※編集不可※選択項目!$L$43,VLOOKUP('新規登録用（本体）'!U856,※編集不可※選択項目!$P$42:$R$46,3,TRUE),AS856)</f>
        <v/>
      </c>
      <c r="AS856" s="224" t="str">
        <f>IF(BR856=※編集不可※選択項目!$L$48,VLOOKUP('新規登録用（本体）'!U856,※編集不可※選択項目!$P$47:$R$51,3,TRUE),"")</f>
        <v/>
      </c>
      <c r="AT856" s="225">
        <f>IFERROR(VLOOKUP(Y856&amp;G856&amp;H856,※編集不可※選択項目!X:Y,2,FALSE),0)</f>
        <v>0</v>
      </c>
      <c r="AU856" s="224">
        <f t="shared" si="323"/>
        <v>0</v>
      </c>
      <c r="AV856" s="224">
        <f>IFERROR(INDEX(※編集不可※選択項目!$S$3:$S$51,MATCH(BQ856,※編集不可※選択項目!$T$3:$T$51,0)),0)</f>
        <v>0</v>
      </c>
      <c r="AW856" s="224" t="str">
        <f t="shared" si="330"/>
        <v/>
      </c>
      <c r="AX856" s="224" t="str">
        <f>IF(BR856=※編集不可※選択項目!$L$3,VLOOKUP('新規登録用（本体）'!U856,※編集不可※選択項目!$P$2:$S$13,4,TRUE),AY856)</f>
        <v/>
      </c>
      <c r="AY856" s="224" t="str">
        <f>IF(BR856=※編集不可※選択項目!$L$15,VLOOKUP('新規登録用（本体）'!U856,※編集不可※選択項目!$P$14:$S$25,4,TRUE),AZ856)</f>
        <v/>
      </c>
      <c r="AZ856" s="224" t="str">
        <f>IF(BR856=※編集不可※選択項目!$L$27,VLOOKUP('新規登録用（本体）'!U856,※編集不可※選択項目!$P$26:$S$41,4,TRUE),BA856)</f>
        <v/>
      </c>
      <c r="BA856" s="224" t="str">
        <f>IF(BR856=※編集不可※選択項目!$L$43,VLOOKUP('新規登録用（本体）'!U856,※編集不可※選択項目!$P$42:$S$46,4,TRUE),BB856)</f>
        <v/>
      </c>
      <c r="BB856" s="224" t="str">
        <f>IF(BR856=※編集不可※選択項目!$L$48,VLOOKUP('新規登録用（本体）'!U856,※編集不可※選択項目!$P$47:$S$51,4,TRUE),"")</f>
        <v/>
      </c>
      <c r="BC856" s="225">
        <f>IFERROR(VLOOKUP(Y856&amp;G856&amp;H856,※編集不可※選択項目!X:Y,2,FALSE),0)</f>
        <v>0</v>
      </c>
      <c r="BD856" s="225">
        <f t="shared" si="324"/>
        <v>0</v>
      </c>
      <c r="BE856" s="225"/>
      <c r="BF856" s="225"/>
      <c r="BG856" s="225"/>
      <c r="BH856" s="225" t="str">
        <f t="shared" si="331"/>
        <v/>
      </c>
      <c r="BI856" s="226">
        <f t="shared" si="332"/>
        <v>0</v>
      </c>
      <c r="BJ856" s="226">
        <f t="shared" si="333"/>
        <v>0</v>
      </c>
      <c r="BK856" s="262">
        <f t="shared" si="327"/>
        <v>0</v>
      </c>
      <c r="BL856" s="226">
        <f t="shared" si="316"/>
        <v>0</v>
      </c>
      <c r="BM856" s="226" t="str">
        <f t="shared" si="334"/>
        <v/>
      </c>
      <c r="BN856" s="227">
        <f t="shared" si="335"/>
        <v>0</v>
      </c>
      <c r="BO856" s="227">
        <f t="shared" si="317"/>
        <v>0</v>
      </c>
      <c r="BP856" s="208" t="str">
        <f t="shared" si="318"/>
        <v>＜従来枠＞0 ＜トップ性能枠＞0</v>
      </c>
      <c r="BQ856" s="208" t="str">
        <f>'新規登録用（本体）'!G856&amp;'新規登録用（本体）'!H856&amp;'新規登録用（本体）'!I856</f>
        <v/>
      </c>
      <c r="BR856" s="126" t="str">
        <f t="shared" si="336"/>
        <v/>
      </c>
      <c r="BS856" s="208" t="str">
        <f t="shared" si="337"/>
        <v/>
      </c>
      <c r="BT856" s="227">
        <f t="shared" si="325"/>
        <v>0</v>
      </c>
    </row>
    <row r="857" spans="1:72" s="208" customFormat="1" ht="25.35" customHeight="1" x14ac:dyDescent="0.2">
      <c r="A857" s="210">
        <f t="shared" si="319"/>
        <v>846</v>
      </c>
      <c r="B857" s="171" t="str">
        <f t="shared" si="315"/>
        <v/>
      </c>
      <c r="C857" s="44"/>
      <c r="D857" s="17" t="str">
        <f t="shared" si="320"/>
        <v/>
      </c>
      <c r="E857" s="17" t="str">
        <f t="shared" si="321"/>
        <v/>
      </c>
      <c r="F857" s="97"/>
      <c r="G857" s="16"/>
      <c r="H857" s="15"/>
      <c r="I857" s="17" t="str">
        <f>IF(OR(G857="",H857="",U857=""),"",IFERROR(VLOOKUP(G857&amp;H857&amp;U857,※編集不可※選択項目!$M$3:$R$51,5,FALSE),"該当なし"))</f>
        <v/>
      </c>
      <c r="J857" s="97"/>
      <c r="K857" s="15"/>
      <c r="L857" s="248"/>
      <c r="M857" s="15"/>
      <c r="N857" s="97"/>
      <c r="O857" s="97"/>
      <c r="P857" s="97"/>
      <c r="Q857" s="97"/>
      <c r="R857" s="97"/>
      <c r="S857" s="18" t="str">
        <f t="shared" si="328"/>
        <v/>
      </c>
      <c r="T857" s="15"/>
      <c r="U857" s="15"/>
      <c r="V857" s="15"/>
      <c r="W857" s="15"/>
      <c r="X857" s="15"/>
      <c r="Y857" s="15"/>
      <c r="Z857" s="16"/>
      <c r="AA857" s="16"/>
      <c r="AB857" s="101" t="str">
        <f>IF($C857&lt;&gt;"",※編集不可※選択項目!$J$2,"")</f>
        <v/>
      </c>
      <c r="AC857" s="23"/>
      <c r="AD857" s="97"/>
      <c r="AE857" s="99"/>
      <c r="AF857" s="201" t="str">
        <f t="shared" si="326"/>
        <v>-</v>
      </c>
      <c r="AG857" s="219"/>
      <c r="AH857" s="220"/>
      <c r="AI857" s="121" t="str">
        <f t="shared" si="322"/>
        <v/>
      </c>
      <c r="AJ857" s="221"/>
      <c r="AK857" s="222"/>
      <c r="AL857" s="223"/>
      <c r="AM857" s="224">
        <f>IFERROR(INDEX(※編集不可※選択項目!$R$3:$R$51,MATCH(BQ857,※編集不可※選択項目!$T$3:$T$51,0)),0)</f>
        <v>0</v>
      </c>
      <c r="AN857" s="224" t="str">
        <f t="shared" si="329"/>
        <v/>
      </c>
      <c r="AO857" s="224" t="str">
        <f>IF(BR857=※編集不可※選択項目!$L$3,VLOOKUP('新規登録用（本体）'!U857,※編集不可※選択項目!$P$2:$R$13,3,TRUE),AP857)</f>
        <v/>
      </c>
      <c r="AP857" s="224" t="str">
        <f>IF(BR857=※編集不可※選択項目!$L$15,VLOOKUP('新規登録用（本体）'!U857,※編集不可※選択項目!$P$14:$R$25,3,TRUE),AQ857)</f>
        <v/>
      </c>
      <c r="AQ857" s="224" t="str">
        <f>IF(BR857=※編集不可※選択項目!$L$27,VLOOKUP('新規登録用（本体）'!U857,※編集不可※選択項目!$P$26:$R$41,3,TRUE),AR857)</f>
        <v/>
      </c>
      <c r="AR857" s="224" t="str">
        <f>IF(BR857=※編集不可※選択項目!$L$43,VLOOKUP('新規登録用（本体）'!U857,※編集不可※選択項目!$P$42:$R$46,3,TRUE),AS857)</f>
        <v/>
      </c>
      <c r="AS857" s="224" t="str">
        <f>IF(BR857=※編集不可※選択項目!$L$48,VLOOKUP('新規登録用（本体）'!U857,※編集不可※選択項目!$P$47:$R$51,3,TRUE),"")</f>
        <v/>
      </c>
      <c r="AT857" s="225">
        <f>IFERROR(VLOOKUP(Y857&amp;G857&amp;H857,※編集不可※選択項目!X:Y,2,FALSE),0)</f>
        <v>0</v>
      </c>
      <c r="AU857" s="224">
        <f t="shared" si="323"/>
        <v>0</v>
      </c>
      <c r="AV857" s="224">
        <f>IFERROR(INDEX(※編集不可※選択項目!$S$3:$S$51,MATCH(BQ857,※編集不可※選択項目!$T$3:$T$51,0)),0)</f>
        <v>0</v>
      </c>
      <c r="AW857" s="224" t="str">
        <f t="shared" si="330"/>
        <v/>
      </c>
      <c r="AX857" s="224" t="str">
        <f>IF(BR857=※編集不可※選択項目!$L$3,VLOOKUP('新規登録用（本体）'!U857,※編集不可※選択項目!$P$2:$S$13,4,TRUE),AY857)</f>
        <v/>
      </c>
      <c r="AY857" s="224" t="str">
        <f>IF(BR857=※編集不可※選択項目!$L$15,VLOOKUP('新規登録用（本体）'!U857,※編集不可※選択項目!$P$14:$S$25,4,TRUE),AZ857)</f>
        <v/>
      </c>
      <c r="AZ857" s="224" t="str">
        <f>IF(BR857=※編集不可※選択項目!$L$27,VLOOKUP('新規登録用（本体）'!U857,※編集不可※選択項目!$P$26:$S$41,4,TRUE),BA857)</f>
        <v/>
      </c>
      <c r="BA857" s="224" t="str">
        <f>IF(BR857=※編集不可※選択項目!$L$43,VLOOKUP('新規登録用（本体）'!U857,※編集不可※選択項目!$P$42:$S$46,4,TRUE),BB857)</f>
        <v/>
      </c>
      <c r="BB857" s="224" t="str">
        <f>IF(BR857=※編集不可※選択項目!$L$48,VLOOKUP('新規登録用（本体）'!U857,※編集不可※選択項目!$P$47:$S$51,4,TRUE),"")</f>
        <v/>
      </c>
      <c r="BC857" s="225">
        <f>IFERROR(VLOOKUP(Y857&amp;G857&amp;H857,※編集不可※選択項目!X:Y,2,FALSE),0)</f>
        <v>0</v>
      </c>
      <c r="BD857" s="225">
        <f t="shared" si="324"/>
        <v>0</v>
      </c>
      <c r="BE857" s="225"/>
      <c r="BF857" s="225"/>
      <c r="BG857" s="225"/>
      <c r="BH857" s="225" t="str">
        <f t="shared" si="331"/>
        <v/>
      </c>
      <c r="BI857" s="226">
        <f t="shared" si="332"/>
        <v>0</v>
      </c>
      <c r="BJ857" s="226">
        <f t="shared" si="333"/>
        <v>0</v>
      </c>
      <c r="BK857" s="262">
        <f t="shared" si="327"/>
        <v>0</v>
      </c>
      <c r="BL857" s="226">
        <f t="shared" si="316"/>
        <v>0</v>
      </c>
      <c r="BM857" s="226" t="str">
        <f t="shared" si="334"/>
        <v/>
      </c>
      <c r="BN857" s="227">
        <f t="shared" si="335"/>
        <v>0</v>
      </c>
      <c r="BO857" s="227">
        <f t="shared" si="317"/>
        <v>0</v>
      </c>
      <c r="BP857" s="208" t="str">
        <f t="shared" si="318"/>
        <v>＜従来枠＞0 ＜トップ性能枠＞0</v>
      </c>
      <c r="BQ857" s="208" t="str">
        <f>'新規登録用（本体）'!G857&amp;'新規登録用（本体）'!H857&amp;'新規登録用（本体）'!I857</f>
        <v/>
      </c>
      <c r="BR857" s="126" t="str">
        <f t="shared" si="336"/>
        <v/>
      </c>
      <c r="BS857" s="208" t="str">
        <f t="shared" si="337"/>
        <v/>
      </c>
      <c r="BT857" s="227">
        <f t="shared" si="325"/>
        <v>0</v>
      </c>
    </row>
    <row r="858" spans="1:72" s="208" customFormat="1" ht="25.35" customHeight="1" x14ac:dyDescent="0.2">
      <c r="A858" s="210">
        <f t="shared" si="319"/>
        <v>847</v>
      </c>
      <c r="B858" s="171" t="str">
        <f t="shared" si="315"/>
        <v/>
      </c>
      <c r="C858" s="44"/>
      <c r="D858" s="17" t="str">
        <f t="shared" si="320"/>
        <v/>
      </c>
      <c r="E858" s="17" t="str">
        <f t="shared" si="321"/>
        <v/>
      </c>
      <c r="F858" s="97"/>
      <c r="G858" s="16"/>
      <c r="H858" s="15"/>
      <c r="I858" s="17" t="str">
        <f>IF(OR(G858="",H858="",U858=""),"",IFERROR(VLOOKUP(G858&amp;H858&amp;U858,※編集不可※選択項目!$M$3:$R$51,5,FALSE),"該当なし"))</f>
        <v/>
      </c>
      <c r="J858" s="97"/>
      <c r="K858" s="15"/>
      <c r="L858" s="248"/>
      <c r="M858" s="15"/>
      <c r="N858" s="97"/>
      <c r="O858" s="97"/>
      <c r="P858" s="97"/>
      <c r="Q858" s="97"/>
      <c r="R858" s="97"/>
      <c r="S858" s="18" t="str">
        <f t="shared" si="328"/>
        <v/>
      </c>
      <c r="T858" s="15"/>
      <c r="U858" s="15"/>
      <c r="V858" s="15"/>
      <c r="W858" s="15"/>
      <c r="X858" s="15"/>
      <c r="Y858" s="15"/>
      <c r="Z858" s="16"/>
      <c r="AA858" s="16"/>
      <c r="AB858" s="101" t="str">
        <f>IF($C858&lt;&gt;"",※編集不可※選択項目!$J$2,"")</f>
        <v/>
      </c>
      <c r="AC858" s="23"/>
      <c r="AD858" s="97"/>
      <c r="AE858" s="99"/>
      <c r="AF858" s="201" t="str">
        <f t="shared" si="326"/>
        <v>-</v>
      </c>
      <c r="AG858" s="219"/>
      <c r="AH858" s="220"/>
      <c r="AI858" s="121" t="str">
        <f t="shared" si="322"/>
        <v/>
      </c>
      <c r="AJ858" s="221"/>
      <c r="AK858" s="222"/>
      <c r="AL858" s="223"/>
      <c r="AM858" s="224">
        <f>IFERROR(INDEX(※編集不可※選択項目!$R$3:$R$51,MATCH(BQ858,※編集不可※選択項目!$T$3:$T$51,0)),0)</f>
        <v>0</v>
      </c>
      <c r="AN858" s="224" t="str">
        <f t="shared" si="329"/>
        <v/>
      </c>
      <c r="AO858" s="224" t="str">
        <f>IF(BR858=※編集不可※選択項目!$L$3,VLOOKUP('新規登録用（本体）'!U858,※編集不可※選択項目!$P$2:$R$13,3,TRUE),AP858)</f>
        <v/>
      </c>
      <c r="AP858" s="224" t="str">
        <f>IF(BR858=※編集不可※選択項目!$L$15,VLOOKUP('新規登録用（本体）'!U858,※編集不可※選択項目!$P$14:$R$25,3,TRUE),AQ858)</f>
        <v/>
      </c>
      <c r="AQ858" s="224" t="str">
        <f>IF(BR858=※編集不可※選択項目!$L$27,VLOOKUP('新規登録用（本体）'!U858,※編集不可※選択項目!$P$26:$R$41,3,TRUE),AR858)</f>
        <v/>
      </c>
      <c r="AR858" s="224" t="str">
        <f>IF(BR858=※編集不可※選択項目!$L$43,VLOOKUP('新規登録用（本体）'!U858,※編集不可※選択項目!$P$42:$R$46,3,TRUE),AS858)</f>
        <v/>
      </c>
      <c r="AS858" s="224" t="str">
        <f>IF(BR858=※編集不可※選択項目!$L$48,VLOOKUP('新規登録用（本体）'!U858,※編集不可※選択項目!$P$47:$R$51,3,TRUE),"")</f>
        <v/>
      </c>
      <c r="AT858" s="225">
        <f>IFERROR(VLOOKUP(Y858&amp;G858&amp;H858,※編集不可※選択項目!X:Y,2,FALSE),0)</f>
        <v>0</v>
      </c>
      <c r="AU858" s="224">
        <f t="shared" si="323"/>
        <v>0</v>
      </c>
      <c r="AV858" s="224">
        <f>IFERROR(INDEX(※編集不可※選択項目!$S$3:$S$51,MATCH(BQ858,※編集不可※選択項目!$T$3:$T$51,0)),0)</f>
        <v>0</v>
      </c>
      <c r="AW858" s="224" t="str">
        <f t="shared" si="330"/>
        <v/>
      </c>
      <c r="AX858" s="224" t="str">
        <f>IF(BR858=※編集不可※選択項目!$L$3,VLOOKUP('新規登録用（本体）'!U858,※編集不可※選択項目!$P$2:$S$13,4,TRUE),AY858)</f>
        <v/>
      </c>
      <c r="AY858" s="224" t="str">
        <f>IF(BR858=※編集不可※選択項目!$L$15,VLOOKUP('新規登録用（本体）'!U858,※編集不可※選択項目!$P$14:$S$25,4,TRUE),AZ858)</f>
        <v/>
      </c>
      <c r="AZ858" s="224" t="str">
        <f>IF(BR858=※編集不可※選択項目!$L$27,VLOOKUP('新規登録用（本体）'!U858,※編集不可※選択項目!$P$26:$S$41,4,TRUE),BA858)</f>
        <v/>
      </c>
      <c r="BA858" s="224" t="str">
        <f>IF(BR858=※編集不可※選択項目!$L$43,VLOOKUP('新規登録用（本体）'!U858,※編集不可※選択項目!$P$42:$S$46,4,TRUE),BB858)</f>
        <v/>
      </c>
      <c r="BB858" s="224" t="str">
        <f>IF(BR858=※編集不可※選択項目!$L$48,VLOOKUP('新規登録用（本体）'!U858,※編集不可※選択項目!$P$47:$S$51,4,TRUE),"")</f>
        <v/>
      </c>
      <c r="BC858" s="225">
        <f>IFERROR(VLOOKUP(Y858&amp;G858&amp;H858,※編集不可※選択項目!X:Y,2,FALSE),0)</f>
        <v>0</v>
      </c>
      <c r="BD858" s="225">
        <f t="shared" si="324"/>
        <v>0</v>
      </c>
      <c r="BE858" s="225"/>
      <c r="BF858" s="225"/>
      <c r="BG858" s="225"/>
      <c r="BH858" s="225" t="str">
        <f t="shared" si="331"/>
        <v/>
      </c>
      <c r="BI858" s="226">
        <f t="shared" si="332"/>
        <v>0</v>
      </c>
      <c r="BJ858" s="226">
        <f t="shared" si="333"/>
        <v>0</v>
      </c>
      <c r="BK858" s="262">
        <f t="shared" si="327"/>
        <v>0</v>
      </c>
      <c r="BL858" s="226">
        <f t="shared" si="316"/>
        <v>0</v>
      </c>
      <c r="BM858" s="226" t="str">
        <f t="shared" si="334"/>
        <v/>
      </c>
      <c r="BN858" s="227">
        <f t="shared" si="335"/>
        <v>0</v>
      </c>
      <c r="BO858" s="227">
        <f t="shared" si="317"/>
        <v>0</v>
      </c>
      <c r="BP858" s="208" t="str">
        <f t="shared" si="318"/>
        <v>＜従来枠＞0 ＜トップ性能枠＞0</v>
      </c>
      <c r="BQ858" s="208" t="str">
        <f>'新規登録用（本体）'!G858&amp;'新規登録用（本体）'!H858&amp;'新規登録用（本体）'!I858</f>
        <v/>
      </c>
      <c r="BR858" s="126" t="str">
        <f t="shared" si="336"/>
        <v/>
      </c>
      <c r="BS858" s="208" t="str">
        <f t="shared" si="337"/>
        <v/>
      </c>
      <c r="BT858" s="227">
        <f t="shared" si="325"/>
        <v>0</v>
      </c>
    </row>
    <row r="859" spans="1:72" s="208" customFormat="1" ht="25.35" customHeight="1" x14ac:dyDescent="0.2">
      <c r="A859" s="210">
        <f t="shared" si="319"/>
        <v>848</v>
      </c>
      <c r="B859" s="171" t="str">
        <f t="shared" si="315"/>
        <v/>
      </c>
      <c r="C859" s="44"/>
      <c r="D859" s="17" t="str">
        <f t="shared" si="320"/>
        <v/>
      </c>
      <c r="E859" s="17" t="str">
        <f t="shared" si="321"/>
        <v/>
      </c>
      <c r="F859" s="97"/>
      <c r="G859" s="16"/>
      <c r="H859" s="15"/>
      <c r="I859" s="17" t="str">
        <f>IF(OR(G859="",H859="",U859=""),"",IFERROR(VLOOKUP(G859&amp;H859&amp;U859,※編集不可※選択項目!$M$3:$R$51,5,FALSE),"該当なし"))</f>
        <v/>
      </c>
      <c r="J859" s="97"/>
      <c r="K859" s="15"/>
      <c r="L859" s="248"/>
      <c r="M859" s="15"/>
      <c r="N859" s="97"/>
      <c r="O859" s="97"/>
      <c r="P859" s="97"/>
      <c r="Q859" s="97"/>
      <c r="R859" s="97"/>
      <c r="S859" s="18" t="str">
        <f t="shared" si="328"/>
        <v/>
      </c>
      <c r="T859" s="15"/>
      <c r="U859" s="15"/>
      <c r="V859" s="15"/>
      <c r="W859" s="15"/>
      <c r="X859" s="15"/>
      <c r="Y859" s="15"/>
      <c r="Z859" s="16"/>
      <c r="AA859" s="16"/>
      <c r="AB859" s="101" t="str">
        <f>IF($C859&lt;&gt;"",※編集不可※選択項目!$J$2,"")</f>
        <v/>
      </c>
      <c r="AC859" s="23"/>
      <c r="AD859" s="97"/>
      <c r="AE859" s="99"/>
      <c r="AF859" s="201" t="str">
        <f t="shared" si="326"/>
        <v>-</v>
      </c>
      <c r="AG859" s="219"/>
      <c r="AH859" s="220"/>
      <c r="AI859" s="121" t="str">
        <f t="shared" si="322"/>
        <v/>
      </c>
      <c r="AJ859" s="221"/>
      <c r="AK859" s="222"/>
      <c r="AL859" s="223"/>
      <c r="AM859" s="224">
        <f>IFERROR(INDEX(※編集不可※選択項目!$R$3:$R$51,MATCH(BQ859,※編集不可※選択項目!$T$3:$T$51,0)),0)</f>
        <v>0</v>
      </c>
      <c r="AN859" s="224" t="str">
        <f t="shared" si="329"/>
        <v/>
      </c>
      <c r="AO859" s="224" t="str">
        <f>IF(BR859=※編集不可※選択項目!$L$3,VLOOKUP('新規登録用（本体）'!U859,※編集不可※選択項目!$P$2:$R$13,3,TRUE),AP859)</f>
        <v/>
      </c>
      <c r="AP859" s="224" t="str">
        <f>IF(BR859=※編集不可※選択項目!$L$15,VLOOKUP('新規登録用（本体）'!U859,※編集不可※選択項目!$P$14:$R$25,3,TRUE),AQ859)</f>
        <v/>
      </c>
      <c r="AQ859" s="224" t="str">
        <f>IF(BR859=※編集不可※選択項目!$L$27,VLOOKUP('新規登録用（本体）'!U859,※編集不可※選択項目!$P$26:$R$41,3,TRUE),AR859)</f>
        <v/>
      </c>
      <c r="AR859" s="224" t="str">
        <f>IF(BR859=※編集不可※選択項目!$L$43,VLOOKUP('新規登録用（本体）'!U859,※編集不可※選択項目!$P$42:$R$46,3,TRUE),AS859)</f>
        <v/>
      </c>
      <c r="AS859" s="224" t="str">
        <f>IF(BR859=※編集不可※選択項目!$L$48,VLOOKUP('新規登録用（本体）'!U859,※編集不可※選択項目!$P$47:$R$51,3,TRUE),"")</f>
        <v/>
      </c>
      <c r="AT859" s="225">
        <f>IFERROR(VLOOKUP(Y859&amp;G859&amp;H859,※編集不可※選択項目!X:Y,2,FALSE),0)</f>
        <v>0</v>
      </c>
      <c r="AU859" s="224">
        <f t="shared" si="323"/>
        <v>0</v>
      </c>
      <c r="AV859" s="224">
        <f>IFERROR(INDEX(※編集不可※選択項目!$S$3:$S$51,MATCH(BQ859,※編集不可※選択項目!$T$3:$T$51,0)),0)</f>
        <v>0</v>
      </c>
      <c r="AW859" s="224" t="str">
        <f t="shared" si="330"/>
        <v/>
      </c>
      <c r="AX859" s="224" t="str">
        <f>IF(BR859=※編集不可※選択項目!$L$3,VLOOKUP('新規登録用（本体）'!U859,※編集不可※選択項目!$P$2:$S$13,4,TRUE),AY859)</f>
        <v/>
      </c>
      <c r="AY859" s="224" t="str">
        <f>IF(BR859=※編集不可※選択項目!$L$15,VLOOKUP('新規登録用（本体）'!U859,※編集不可※選択項目!$P$14:$S$25,4,TRUE),AZ859)</f>
        <v/>
      </c>
      <c r="AZ859" s="224" t="str">
        <f>IF(BR859=※編集不可※選択項目!$L$27,VLOOKUP('新規登録用（本体）'!U859,※編集不可※選択項目!$P$26:$S$41,4,TRUE),BA859)</f>
        <v/>
      </c>
      <c r="BA859" s="224" t="str">
        <f>IF(BR859=※編集不可※選択項目!$L$43,VLOOKUP('新規登録用（本体）'!U859,※編集不可※選択項目!$P$42:$S$46,4,TRUE),BB859)</f>
        <v/>
      </c>
      <c r="BB859" s="224" t="str">
        <f>IF(BR859=※編集不可※選択項目!$L$48,VLOOKUP('新規登録用（本体）'!U859,※編集不可※選択項目!$P$47:$S$51,4,TRUE),"")</f>
        <v/>
      </c>
      <c r="BC859" s="225">
        <f>IFERROR(VLOOKUP(Y859&amp;G859&amp;H859,※編集不可※選択項目!X:Y,2,FALSE),0)</f>
        <v>0</v>
      </c>
      <c r="BD859" s="225">
        <f t="shared" si="324"/>
        <v>0</v>
      </c>
      <c r="BE859" s="225"/>
      <c r="BF859" s="225"/>
      <c r="BG859" s="225"/>
      <c r="BH859" s="225" t="str">
        <f t="shared" si="331"/>
        <v/>
      </c>
      <c r="BI859" s="226">
        <f t="shared" si="332"/>
        <v>0</v>
      </c>
      <c r="BJ859" s="226">
        <f t="shared" si="333"/>
        <v>0</v>
      </c>
      <c r="BK859" s="262">
        <f t="shared" si="327"/>
        <v>0</v>
      </c>
      <c r="BL859" s="226">
        <f t="shared" si="316"/>
        <v>0</v>
      </c>
      <c r="BM859" s="226" t="str">
        <f t="shared" si="334"/>
        <v/>
      </c>
      <c r="BN859" s="227">
        <f t="shared" si="335"/>
        <v>0</v>
      </c>
      <c r="BO859" s="227">
        <f t="shared" si="317"/>
        <v>0</v>
      </c>
      <c r="BP859" s="208" t="str">
        <f t="shared" si="318"/>
        <v>＜従来枠＞0 ＜トップ性能枠＞0</v>
      </c>
      <c r="BQ859" s="208" t="str">
        <f>'新規登録用（本体）'!G859&amp;'新規登録用（本体）'!H859&amp;'新規登録用（本体）'!I859</f>
        <v/>
      </c>
      <c r="BR859" s="126" t="str">
        <f t="shared" si="336"/>
        <v/>
      </c>
      <c r="BS859" s="208" t="str">
        <f t="shared" si="337"/>
        <v/>
      </c>
      <c r="BT859" s="227">
        <f t="shared" si="325"/>
        <v>0</v>
      </c>
    </row>
    <row r="860" spans="1:72" s="208" customFormat="1" ht="25.35" customHeight="1" x14ac:dyDescent="0.2">
      <c r="A860" s="210">
        <f t="shared" si="319"/>
        <v>849</v>
      </c>
      <c r="B860" s="171" t="str">
        <f t="shared" si="315"/>
        <v/>
      </c>
      <c r="C860" s="44"/>
      <c r="D860" s="17" t="str">
        <f t="shared" si="320"/>
        <v/>
      </c>
      <c r="E860" s="17" t="str">
        <f t="shared" si="321"/>
        <v/>
      </c>
      <c r="F860" s="97"/>
      <c r="G860" s="16"/>
      <c r="H860" s="15"/>
      <c r="I860" s="17" t="str">
        <f>IF(OR(G860="",H860="",U860=""),"",IFERROR(VLOOKUP(G860&amp;H860&amp;U860,※編集不可※選択項目!$M$3:$R$51,5,FALSE),"該当なし"))</f>
        <v/>
      </c>
      <c r="J860" s="97"/>
      <c r="K860" s="15"/>
      <c r="L860" s="248"/>
      <c r="M860" s="15"/>
      <c r="N860" s="97"/>
      <c r="O860" s="97"/>
      <c r="P860" s="97"/>
      <c r="Q860" s="97"/>
      <c r="R860" s="97"/>
      <c r="S860" s="18" t="str">
        <f t="shared" si="328"/>
        <v/>
      </c>
      <c r="T860" s="15"/>
      <c r="U860" s="15"/>
      <c r="V860" s="15"/>
      <c r="W860" s="15"/>
      <c r="X860" s="15"/>
      <c r="Y860" s="15"/>
      <c r="Z860" s="16"/>
      <c r="AA860" s="16"/>
      <c r="AB860" s="101" t="str">
        <f>IF($C860&lt;&gt;"",※編集不可※選択項目!$J$2,"")</f>
        <v/>
      </c>
      <c r="AC860" s="23"/>
      <c r="AD860" s="97"/>
      <c r="AE860" s="99"/>
      <c r="AF860" s="201" t="str">
        <f t="shared" si="326"/>
        <v>-</v>
      </c>
      <c r="AG860" s="219"/>
      <c r="AH860" s="220"/>
      <c r="AI860" s="121" t="str">
        <f t="shared" si="322"/>
        <v/>
      </c>
      <c r="AJ860" s="221"/>
      <c r="AK860" s="222"/>
      <c r="AL860" s="223"/>
      <c r="AM860" s="224">
        <f>IFERROR(INDEX(※編集不可※選択項目!$R$3:$R$51,MATCH(BQ860,※編集不可※選択項目!$T$3:$T$51,0)),0)</f>
        <v>0</v>
      </c>
      <c r="AN860" s="224" t="str">
        <f t="shared" si="329"/>
        <v/>
      </c>
      <c r="AO860" s="224" t="str">
        <f>IF(BR860=※編集不可※選択項目!$L$3,VLOOKUP('新規登録用（本体）'!U860,※編集不可※選択項目!$P$2:$R$13,3,TRUE),AP860)</f>
        <v/>
      </c>
      <c r="AP860" s="224" t="str">
        <f>IF(BR860=※編集不可※選択項目!$L$15,VLOOKUP('新規登録用（本体）'!U860,※編集不可※選択項目!$P$14:$R$25,3,TRUE),AQ860)</f>
        <v/>
      </c>
      <c r="AQ860" s="224" t="str">
        <f>IF(BR860=※編集不可※選択項目!$L$27,VLOOKUP('新規登録用（本体）'!U860,※編集不可※選択項目!$P$26:$R$41,3,TRUE),AR860)</f>
        <v/>
      </c>
      <c r="AR860" s="224" t="str">
        <f>IF(BR860=※編集不可※選択項目!$L$43,VLOOKUP('新規登録用（本体）'!U860,※編集不可※選択項目!$P$42:$R$46,3,TRUE),AS860)</f>
        <v/>
      </c>
      <c r="AS860" s="224" t="str">
        <f>IF(BR860=※編集不可※選択項目!$L$48,VLOOKUP('新規登録用（本体）'!U860,※編集不可※選択項目!$P$47:$R$51,3,TRUE),"")</f>
        <v/>
      </c>
      <c r="AT860" s="225">
        <f>IFERROR(VLOOKUP(Y860&amp;G860&amp;H860,※編集不可※選択項目!X:Y,2,FALSE),0)</f>
        <v>0</v>
      </c>
      <c r="AU860" s="224">
        <f t="shared" si="323"/>
        <v>0</v>
      </c>
      <c r="AV860" s="224">
        <f>IFERROR(INDEX(※編集不可※選択項目!$S$3:$S$51,MATCH(BQ860,※編集不可※選択項目!$T$3:$T$51,0)),0)</f>
        <v>0</v>
      </c>
      <c r="AW860" s="224" t="str">
        <f t="shared" si="330"/>
        <v/>
      </c>
      <c r="AX860" s="224" t="str">
        <f>IF(BR860=※編集不可※選択項目!$L$3,VLOOKUP('新規登録用（本体）'!U860,※編集不可※選択項目!$P$2:$S$13,4,TRUE),AY860)</f>
        <v/>
      </c>
      <c r="AY860" s="224" t="str">
        <f>IF(BR860=※編集不可※選択項目!$L$15,VLOOKUP('新規登録用（本体）'!U860,※編集不可※選択項目!$P$14:$S$25,4,TRUE),AZ860)</f>
        <v/>
      </c>
      <c r="AZ860" s="224" t="str">
        <f>IF(BR860=※編集不可※選択項目!$L$27,VLOOKUP('新規登録用（本体）'!U860,※編集不可※選択項目!$P$26:$S$41,4,TRUE),BA860)</f>
        <v/>
      </c>
      <c r="BA860" s="224" t="str">
        <f>IF(BR860=※編集不可※選択項目!$L$43,VLOOKUP('新規登録用（本体）'!U860,※編集不可※選択項目!$P$42:$S$46,4,TRUE),BB860)</f>
        <v/>
      </c>
      <c r="BB860" s="224" t="str">
        <f>IF(BR860=※編集不可※選択項目!$L$48,VLOOKUP('新規登録用（本体）'!U860,※編集不可※選択項目!$P$47:$S$51,4,TRUE),"")</f>
        <v/>
      </c>
      <c r="BC860" s="225">
        <f>IFERROR(VLOOKUP(Y860&amp;G860&amp;H860,※編集不可※選択項目!X:Y,2,FALSE),0)</f>
        <v>0</v>
      </c>
      <c r="BD860" s="225">
        <f t="shared" si="324"/>
        <v>0</v>
      </c>
      <c r="BE860" s="225"/>
      <c r="BF860" s="225"/>
      <c r="BG860" s="225"/>
      <c r="BH860" s="225" t="str">
        <f t="shared" si="331"/>
        <v/>
      </c>
      <c r="BI860" s="226">
        <f t="shared" si="332"/>
        <v>0</v>
      </c>
      <c r="BJ860" s="226">
        <f t="shared" si="333"/>
        <v>0</v>
      </c>
      <c r="BK860" s="262">
        <f t="shared" si="327"/>
        <v>0</v>
      </c>
      <c r="BL860" s="226">
        <f t="shared" si="316"/>
        <v>0</v>
      </c>
      <c r="BM860" s="226" t="str">
        <f t="shared" si="334"/>
        <v/>
      </c>
      <c r="BN860" s="227">
        <f t="shared" si="335"/>
        <v>0</v>
      </c>
      <c r="BO860" s="227">
        <f t="shared" si="317"/>
        <v>0</v>
      </c>
      <c r="BP860" s="208" t="str">
        <f t="shared" si="318"/>
        <v>＜従来枠＞0 ＜トップ性能枠＞0</v>
      </c>
      <c r="BQ860" s="208" t="str">
        <f>'新規登録用（本体）'!G860&amp;'新規登録用（本体）'!H860&amp;'新規登録用（本体）'!I860</f>
        <v/>
      </c>
      <c r="BR860" s="126" t="str">
        <f t="shared" si="336"/>
        <v/>
      </c>
      <c r="BS860" s="208" t="str">
        <f t="shared" si="337"/>
        <v/>
      </c>
      <c r="BT860" s="227">
        <f t="shared" si="325"/>
        <v>0</v>
      </c>
    </row>
    <row r="861" spans="1:72" s="208" customFormat="1" ht="25.35" customHeight="1" x14ac:dyDescent="0.2">
      <c r="A861" s="210">
        <f t="shared" si="319"/>
        <v>850</v>
      </c>
      <c r="B861" s="171" t="str">
        <f t="shared" si="315"/>
        <v/>
      </c>
      <c r="C861" s="44"/>
      <c r="D861" s="17" t="str">
        <f t="shared" si="320"/>
        <v/>
      </c>
      <c r="E861" s="17" t="str">
        <f t="shared" si="321"/>
        <v/>
      </c>
      <c r="F861" s="97"/>
      <c r="G861" s="16"/>
      <c r="H861" s="15"/>
      <c r="I861" s="17" t="str">
        <f>IF(OR(G861="",H861="",U861=""),"",IFERROR(VLOOKUP(G861&amp;H861&amp;U861,※編集不可※選択項目!$M$3:$R$51,5,FALSE),"該当なし"))</f>
        <v/>
      </c>
      <c r="J861" s="97"/>
      <c r="K861" s="15"/>
      <c r="L861" s="248"/>
      <c r="M861" s="15"/>
      <c r="N861" s="97"/>
      <c r="O861" s="97"/>
      <c r="P861" s="97"/>
      <c r="Q861" s="97"/>
      <c r="R861" s="97"/>
      <c r="S861" s="18" t="str">
        <f t="shared" si="328"/>
        <v/>
      </c>
      <c r="T861" s="15"/>
      <c r="U861" s="15"/>
      <c r="V861" s="15"/>
      <c r="W861" s="15"/>
      <c r="X861" s="15"/>
      <c r="Y861" s="15"/>
      <c r="Z861" s="16"/>
      <c r="AA861" s="16"/>
      <c r="AB861" s="101" t="str">
        <f>IF($C861&lt;&gt;"",※編集不可※選択項目!$J$2,"")</f>
        <v/>
      </c>
      <c r="AC861" s="23"/>
      <c r="AD861" s="97"/>
      <c r="AE861" s="99"/>
      <c r="AF861" s="201" t="str">
        <f t="shared" si="326"/>
        <v>-</v>
      </c>
      <c r="AG861" s="219"/>
      <c r="AH861" s="220"/>
      <c r="AI861" s="121" t="str">
        <f t="shared" si="322"/>
        <v/>
      </c>
      <c r="AJ861" s="221"/>
      <c r="AK861" s="222"/>
      <c r="AL861" s="223"/>
      <c r="AM861" s="224">
        <f>IFERROR(INDEX(※編集不可※選択項目!$R$3:$R$51,MATCH(BQ861,※編集不可※選択項目!$T$3:$T$51,0)),0)</f>
        <v>0</v>
      </c>
      <c r="AN861" s="224" t="str">
        <f t="shared" si="329"/>
        <v/>
      </c>
      <c r="AO861" s="224" t="str">
        <f>IF(BR861=※編集不可※選択項目!$L$3,VLOOKUP('新規登録用（本体）'!U861,※編集不可※選択項目!$P$2:$R$13,3,TRUE),AP861)</f>
        <v/>
      </c>
      <c r="AP861" s="224" t="str">
        <f>IF(BR861=※編集不可※選択項目!$L$15,VLOOKUP('新規登録用（本体）'!U861,※編集不可※選択項目!$P$14:$R$25,3,TRUE),AQ861)</f>
        <v/>
      </c>
      <c r="AQ861" s="224" t="str">
        <f>IF(BR861=※編集不可※選択項目!$L$27,VLOOKUP('新規登録用（本体）'!U861,※編集不可※選択項目!$P$26:$R$41,3,TRUE),AR861)</f>
        <v/>
      </c>
      <c r="AR861" s="224" t="str">
        <f>IF(BR861=※編集不可※選択項目!$L$43,VLOOKUP('新規登録用（本体）'!U861,※編集不可※選択項目!$P$42:$R$46,3,TRUE),AS861)</f>
        <v/>
      </c>
      <c r="AS861" s="224" t="str">
        <f>IF(BR861=※編集不可※選択項目!$L$48,VLOOKUP('新規登録用（本体）'!U861,※編集不可※選択項目!$P$47:$R$51,3,TRUE),"")</f>
        <v/>
      </c>
      <c r="AT861" s="225">
        <f>IFERROR(VLOOKUP(Y861&amp;G861&amp;H861,※編集不可※選択項目!X:Y,2,FALSE),0)</f>
        <v>0</v>
      </c>
      <c r="AU861" s="224">
        <f t="shared" si="323"/>
        <v>0</v>
      </c>
      <c r="AV861" s="224">
        <f>IFERROR(INDEX(※編集不可※選択項目!$S$3:$S$51,MATCH(BQ861,※編集不可※選択項目!$T$3:$T$51,0)),0)</f>
        <v>0</v>
      </c>
      <c r="AW861" s="224" t="str">
        <f t="shared" si="330"/>
        <v/>
      </c>
      <c r="AX861" s="224" t="str">
        <f>IF(BR861=※編集不可※選択項目!$L$3,VLOOKUP('新規登録用（本体）'!U861,※編集不可※選択項目!$P$2:$S$13,4,TRUE),AY861)</f>
        <v/>
      </c>
      <c r="AY861" s="224" t="str">
        <f>IF(BR861=※編集不可※選択項目!$L$15,VLOOKUP('新規登録用（本体）'!U861,※編集不可※選択項目!$P$14:$S$25,4,TRUE),AZ861)</f>
        <v/>
      </c>
      <c r="AZ861" s="224" t="str">
        <f>IF(BR861=※編集不可※選択項目!$L$27,VLOOKUP('新規登録用（本体）'!U861,※編集不可※選択項目!$P$26:$S$41,4,TRUE),BA861)</f>
        <v/>
      </c>
      <c r="BA861" s="224" t="str">
        <f>IF(BR861=※編集不可※選択項目!$L$43,VLOOKUP('新規登録用（本体）'!U861,※編集不可※選択項目!$P$42:$S$46,4,TRUE),BB861)</f>
        <v/>
      </c>
      <c r="BB861" s="224" t="str">
        <f>IF(BR861=※編集不可※選択項目!$L$48,VLOOKUP('新規登録用（本体）'!U861,※編集不可※選択項目!$P$47:$S$51,4,TRUE),"")</f>
        <v/>
      </c>
      <c r="BC861" s="225">
        <f>IFERROR(VLOOKUP(Y861&amp;G861&amp;H861,※編集不可※選択項目!X:Y,2,FALSE),0)</f>
        <v>0</v>
      </c>
      <c r="BD861" s="225">
        <f t="shared" si="324"/>
        <v>0</v>
      </c>
      <c r="BE861" s="225"/>
      <c r="BF861" s="225"/>
      <c r="BG861" s="225"/>
      <c r="BH861" s="225" t="str">
        <f t="shared" si="331"/>
        <v/>
      </c>
      <c r="BI861" s="226">
        <f t="shared" si="332"/>
        <v>0</v>
      </c>
      <c r="BJ861" s="226">
        <f t="shared" si="333"/>
        <v>0</v>
      </c>
      <c r="BK861" s="262">
        <f t="shared" si="327"/>
        <v>0</v>
      </c>
      <c r="BL861" s="226">
        <f t="shared" si="316"/>
        <v>0</v>
      </c>
      <c r="BM861" s="226" t="str">
        <f t="shared" si="334"/>
        <v/>
      </c>
      <c r="BN861" s="227">
        <f t="shared" si="335"/>
        <v>0</v>
      </c>
      <c r="BO861" s="227">
        <f t="shared" si="317"/>
        <v>0</v>
      </c>
      <c r="BP861" s="208" t="str">
        <f t="shared" si="318"/>
        <v>＜従来枠＞0 ＜トップ性能枠＞0</v>
      </c>
      <c r="BQ861" s="208" t="str">
        <f>'新規登録用（本体）'!G861&amp;'新規登録用（本体）'!H861&amp;'新規登録用（本体）'!I861</f>
        <v/>
      </c>
      <c r="BR861" s="126" t="str">
        <f t="shared" si="336"/>
        <v/>
      </c>
      <c r="BS861" s="208" t="str">
        <f t="shared" si="337"/>
        <v/>
      </c>
      <c r="BT861" s="227">
        <f t="shared" si="325"/>
        <v>0</v>
      </c>
    </row>
    <row r="862" spans="1:72" s="208" customFormat="1" ht="25.35" customHeight="1" x14ac:dyDescent="0.2">
      <c r="A862" s="210">
        <f t="shared" si="319"/>
        <v>851</v>
      </c>
      <c r="B862" s="171" t="str">
        <f t="shared" si="315"/>
        <v/>
      </c>
      <c r="C862" s="44"/>
      <c r="D862" s="17" t="str">
        <f t="shared" si="320"/>
        <v/>
      </c>
      <c r="E862" s="17" t="str">
        <f t="shared" si="321"/>
        <v/>
      </c>
      <c r="F862" s="97"/>
      <c r="G862" s="16"/>
      <c r="H862" s="15"/>
      <c r="I862" s="17" t="str">
        <f>IF(OR(G862="",H862="",U862=""),"",IFERROR(VLOOKUP(G862&amp;H862&amp;U862,※編集不可※選択項目!$M$3:$R$51,5,FALSE),"該当なし"))</f>
        <v/>
      </c>
      <c r="J862" s="97"/>
      <c r="K862" s="15"/>
      <c r="L862" s="248"/>
      <c r="M862" s="15"/>
      <c r="N862" s="97"/>
      <c r="O862" s="97"/>
      <c r="P862" s="97"/>
      <c r="Q862" s="97"/>
      <c r="R862" s="97"/>
      <c r="S862" s="18" t="str">
        <f t="shared" si="328"/>
        <v/>
      </c>
      <c r="T862" s="15"/>
      <c r="U862" s="15"/>
      <c r="V862" s="15"/>
      <c r="W862" s="15"/>
      <c r="X862" s="15"/>
      <c r="Y862" s="15"/>
      <c r="Z862" s="16"/>
      <c r="AA862" s="16"/>
      <c r="AB862" s="101" t="str">
        <f>IF($C862&lt;&gt;"",※編集不可※選択項目!$J$2,"")</f>
        <v/>
      </c>
      <c r="AC862" s="23"/>
      <c r="AD862" s="97"/>
      <c r="AE862" s="99"/>
      <c r="AF862" s="201" t="str">
        <f t="shared" si="326"/>
        <v>-</v>
      </c>
      <c r="AG862" s="219"/>
      <c r="AH862" s="220"/>
      <c r="AI862" s="121" t="str">
        <f t="shared" si="322"/>
        <v/>
      </c>
      <c r="AJ862" s="221"/>
      <c r="AK862" s="222"/>
      <c r="AL862" s="223"/>
      <c r="AM862" s="224">
        <f>IFERROR(INDEX(※編集不可※選択項目!$R$3:$R$51,MATCH(BQ862,※編集不可※選択項目!$T$3:$T$51,0)),0)</f>
        <v>0</v>
      </c>
      <c r="AN862" s="224" t="str">
        <f t="shared" si="329"/>
        <v/>
      </c>
      <c r="AO862" s="224" t="str">
        <f>IF(BR862=※編集不可※選択項目!$L$3,VLOOKUP('新規登録用（本体）'!U862,※編集不可※選択項目!$P$2:$R$13,3,TRUE),AP862)</f>
        <v/>
      </c>
      <c r="AP862" s="224" t="str">
        <f>IF(BR862=※編集不可※選択項目!$L$15,VLOOKUP('新規登録用（本体）'!U862,※編集不可※選択項目!$P$14:$R$25,3,TRUE),AQ862)</f>
        <v/>
      </c>
      <c r="AQ862" s="224" t="str">
        <f>IF(BR862=※編集不可※選択項目!$L$27,VLOOKUP('新規登録用（本体）'!U862,※編集不可※選択項目!$P$26:$R$41,3,TRUE),AR862)</f>
        <v/>
      </c>
      <c r="AR862" s="224" t="str">
        <f>IF(BR862=※編集不可※選択項目!$L$43,VLOOKUP('新規登録用（本体）'!U862,※編集不可※選択項目!$P$42:$R$46,3,TRUE),AS862)</f>
        <v/>
      </c>
      <c r="AS862" s="224" t="str">
        <f>IF(BR862=※編集不可※選択項目!$L$48,VLOOKUP('新規登録用（本体）'!U862,※編集不可※選択項目!$P$47:$R$51,3,TRUE),"")</f>
        <v/>
      </c>
      <c r="AT862" s="225">
        <f>IFERROR(VLOOKUP(Y862&amp;G862&amp;H862,※編集不可※選択項目!X:Y,2,FALSE),0)</f>
        <v>0</v>
      </c>
      <c r="AU862" s="224">
        <f t="shared" si="323"/>
        <v>0</v>
      </c>
      <c r="AV862" s="224">
        <f>IFERROR(INDEX(※編集不可※選択項目!$S$3:$S$51,MATCH(BQ862,※編集不可※選択項目!$T$3:$T$51,0)),0)</f>
        <v>0</v>
      </c>
      <c r="AW862" s="224" t="str">
        <f t="shared" si="330"/>
        <v/>
      </c>
      <c r="AX862" s="224" t="str">
        <f>IF(BR862=※編集不可※選択項目!$L$3,VLOOKUP('新規登録用（本体）'!U862,※編集不可※選択項目!$P$2:$S$13,4,TRUE),AY862)</f>
        <v/>
      </c>
      <c r="AY862" s="224" t="str">
        <f>IF(BR862=※編集不可※選択項目!$L$15,VLOOKUP('新規登録用（本体）'!U862,※編集不可※選択項目!$P$14:$S$25,4,TRUE),AZ862)</f>
        <v/>
      </c>
      <c r="AZ862" s="224" t="str">
        <f>IF(BR862=※編集不可※選択項目!$L$27,VLOOKUP('新規登録用（本体）'!U862,※編集不可※選択項目!$P$26:$S$41,4,TRUE),BA862)</f>
        <v/>
      </c>
      <c r="BA862" s="224" t="str">
        <f>IF(BR862=※編集不可※選択項目!$L$43,VLOOKUP('新規登録用（本体）'!U862,※編集不可※選択項目!$P$42:$S$46,4,TRUE),BB862)</f>
        <v/>
      </c>
      <c r="BB862" s="224" t="str">
        <f>IF(BR862=※編集不可※選択項目!$L$48,VLOOKUP('新規登録用（本体）'!U862,※編集不可※選択項目!$P$47:$S$51,4,TRUE),"")</f>
        <v/>
      </c>
      <c r="BC862" s="225">
        <f>IFERROR(VLOOKUP(Y862&amp;G862&amp;H862,※編集不可※選択項目!X:Y,2,FALSE),0)</f>
        <v>0</v>
      </c>
      <c r="BD862" s="225">
        <f t="shared" si="324"/>
        <v>0</v>
      </c>
      <c r="BE862" s="225"/>
      <c r="BF862" s="225"/>
      <c r="BG862" s="225"/>
      <c r="BH862" s="225" t="str">
        <f t="shared" si="331"/>
        <v/>
      </c>
      <c r="BI862" s="226">
        <f t="shared" si="332"/>
        <v>0</v>
      </c>
      <c r="BJ862" s="226">
        <f t="shared" si="333"/>
        <v>0</v>
      </c>
      <c r="BK862" s="262">
        <f t="shared" si="327"/>
        <v>0</v>
      </c>
      <c r="BL862" s="226">
        <f t="shared" si="316"/>
        <v>0</v>
      </c>
      <c r="BM862" s="226" t="str">
        <f t="shared" si="334"/>
        <v/>
      </c>
      <c r="BN862" s="227">
        <f t="shared" si="335"/>
        <v>0</v>
      </c>
      <c r="BO862" s="227">
        <f t="shared" si="317"/>
        <v>0</v>
      </c>
      <c r="BP862" s="208" t="str">
        <f t="shared" si="318"/>
        <v>＜従来枠＞0 ＜トップ性能枠＞0</v>
      </c>
      <c r="BQ862" s="208" t="str">
        <f>'新規登録用（本体）'!G862&amp;'新規登録用（本体）'!H862&amp;'新規登録用（本体）'!I862</f>
        <v/>
      </c>
      <c r="BR862" s="126" t="str">
        <f t="shared" si="336"/>
        <v/>
      </c>
      <c r="BS862" s="208" t="str">
        <f t="shared" si="337"/>
        <v/>
      </c>
      <c r="BT862" s="227">
        <f t="shared" si="325"/>
        <v>0</v>
      </c>
    </row>
    <row r="863" spans="1:72" s="208" customFormat="1" ht="25.35" customHeight="1" x14ac:dyDescent="0.2">
      <c r="A863" s="210">
        <f t="shared" si="319"/>
        <v>852</v>
      </c>
      <c r="B863" s="171" t="str">
        <f t="shared" si="315"/>
        <v/>
      </c>
      <c r="C863" s="44"/>
      <c r="D863" s="17" t="str">
        <f t="shared" si="320"/>
        <v/>
      </c>
      <c r="E863" s="17" t="str">
        <f t="shared" si="321"/>
        <v/>
      </c>
      <c r="F863" s="97"/>
      <c r="G863" s="16"/>
      <c r="H863" s="15"/>
      <c r="I863" s="17" t="str">
        <f>IF(OR(G863="",H863="",U863=""),"",IFERROR(VLOOKUP(G863&amp;H863&amp;U863,※編集不可※選択項目!$M$3:$R$51,5,FALSE),"該当なし"))</f>
        <v/>
      </c>
      <c r="J863" s="97"/>
      <c r="K863" s="15"/>
      <c r="L863" s="248"/>
      <c r="M863" s="15"/>
      <c r="N863" s="97"/>
      <c r="O863" s="97"/>
      <c r="P863" s="97"/>
      <c r="Q863" s="97"/>
      <c r="R863" s="97"/>
      <c r="S863" s="18" t="str">
        <f t="shared" si="328"/>
        <v/>
      </c>
      <c r="T863" s="15"/>
      <c r="U863" s="15"/>
      <c r="V863" s="15"/>
      <c r="W863" s="15"/>
      <c r="X863" s="15"/>
      <c r="Y863" s="15"/>
      <c r="Z863" s="16"/>
      <c r="AA863" s="16"/>
      <c r="AB863" s="101" t="str">
        <f>IF($C863&lt;&gt;"",※編集不可※選択項目!$J$2,"")</f>
        <v/>
      </c>
      <c r="AC863" s="23"/>
      <c r="AD863" s="97"/>
      <c r="AE863" s="99"/>
      <c r="AF863" s="201" t="str">
        <f t="shared" si="326"/>
        <v>-</v>
      </c>
      <c r="AG863" s="219"/>
      <c r="AH863" s="220"/>
      <c r="AI863" s="121" t="str">
        <f t="shared" si="322"/>
        <v/>
      </c>
      <c r="AJ863" s="221"/>
      <c r="AK863" s="222"/>
      <c r="AL863" s="223"/>
      <c r="AM863" s="224">
        <f>IFERROR(INDEX(※編集不可※選択項目!$R$3:$R$51,MATCH(BQ863,※編集不可※選択項目!$T$3:$T$51,0)),0)</f>
        <v>0</v>
      </c>
      <c r="AN863" s="224" t="str">
        <f t="shared" si="329"/>
        <v/>
      </c>
      <c r="AO863" s="224" t="str">
        <f>IF(BR863=※編集不可※選択項目!$L$3,VLOOKUP('新規登録用（本体）'!U863,※編集不可※選択項目!$P$2:$R$13,3,TRUE),AP863)</f>
        <v/>
      </c>
      <c r="AP863" s="224" t="str">
        <f>IF(BR863=※編集不可※選択項目!$L$15,VLOOKUP('新規登録用（本体）'!U863,※編集不可※選択項目!$P$14:$R$25,3,TRUE),AQ863)</f>
        <v/>
      </c>
      <c r="AQ863" s="224" t="str">
        <f>IF(BR863=※編集不可※選択項目!$L$27,VLOOKUP('新規登録用（本体）'!U863,※編集不可※選択項目!$P$26:$R$41,3,TRUE),AR863)</f>
        <v/>
      </c>
      <c r="AR863" s="224" t="str">
        <f>IF(BR863=※編集不可※選択項目!$L$43,VLOOKUP('新規登録用（本体）'!U863,※編集不可※選択項目!$P$42:$R$46,3,TRUE),AS863)</f>
        <v/>
      </c>
      <c r="AS863" s="224" t="str">
        <f>IF(BR863=※編集不可※選択項目!$L$48,VLOOKUP('新規登録用（本体）'!U863,※編集不可※選択項目!$P$47:$R$51,3,TRUE),"")</f>
        <v/>
      </c>
      <c r="AT863" s="225">
        <f>IFERROR(VLOOKUP(Y863&amp;G863&amp;H863,※編集不可※選択項目!X:Y,2,FALSE),0)</f>
        <v>0</v>
      </c>
      <c r="AU863" s="224">
        <f t="shared" si="323"/>
        <v>0</v>
      </c>
      <c r="AV863" s="224">
        <f>IFERROR(INDEX(※編集不可※選択項目!$S$3:$S$51,MATCH(BQ863,※編集不可※選択項目!$T$3:$T$51,0)),0)</f>
        <v>0</v>
      </c>
      <c r="AW863" s="224" t="str">
        <f t="shared" si="330"/>
        <v/>
      </c>
      <c r="AX863" s="224" t="str">
        <f>IF(BR863=※編集不可※選択項目!$L$3,VLOOKUP('新規登録用（本体）'!U863,※編集不可※選択項目!$P$2:$S$13,4,TRUE),AY863)</f>
        <v/>
      </c>
      <c r="AY863" s="224" t="str">
        <f>IF(BR863=※編集不可※選択項目!$L$15,VLOOKUP('新規登録用（本体）'!U863,※編集不可※選択項目!$P$14:$S$25,4,TRUE),AZ863)</f>
        <v/>
      </c>
      <c r="AZ863" s="224" t="str">
        <f>IF(BR863=※編集不可※選択項目!$L$27,VLOOKUP('新規登録用（本体）'!U863,※編集不可※選択項目!$P$26:$S$41,4,TRUE),BA863)</f>
        <v/>
      </c>
      <c r="BA863" s="224" t="str">
        <f>IF(BR863=※編集不可※選択項目!$L$43,VLOOKUP('新規登録用（本体）'!U863,※編集不可※選択項目!$P$42:$S$46,4,TRUE),BB863)</f>
        <v/>
      </c>
      <c r="BB863" s="224" t="str">
        <f>IF(BR863=※編集不可※選択項目!$L$48,VLOOKUP('新規登録用（本体）'!U863,※編集不可※選択項目!$P$47:$S$51,4,TRUE),"")</f>
        <v/>
      </c>
      <c r="BC863" s="225">
        <f>IFERROR(VLOOKUP(Y863&amp;G863&amp;H863,※編集不可※選択項目!X:Y,2,FALSE),0)</f>
        <v>0</v>
      </c>
      <c r="BD863" s="225">
        <f t="shared" si="324"/>
        <v>0</v>
      </c>
      <c r="BE863" s="225"/>
      <c r="BF863" s="225"/>
      <c r="BG863" s="225"/>
      <c r="BH863" s="225" t="str">
        <f t="shared" si="331"/>
        <v/>
      </c>
      <c r="BI863" s="226">
        <f t="shared" si="332"/>
        <v>0</v>
      </c>
      <c r="BJ863" s="226">
        <f t="shared" si="333"/>
        <v>0</v>
      </c>
      <c r="BK863" s="262">
        <f t="shared" si="327"/>
        <v>0</v>
      </c>
      <c r="BL863" s="226">
        <f t="shared" si="316"/>
        <v>0</v>
      </c>
      <c r="BM863" s="226" t="str">
        <f t="shared" si="334"/>
        <v/>
      </c>
      <c r="BN863" s="227">
        <f t="shared" si="335"/>
        <v>0</v>
      </c>
      <c r="BO863" s="227">
        <f t="shared" si="317"/>
        <v>0</v>
      </c>
      <c r="BP863" s="208" t="str">
        <f t="shared" si="318"/>
        <v>＜従来枠＞0 ＜トップ性能枠＞0</v>
      </c>
      <c r="BQ863" s="208" t="str">
        <f>'新規登録用（本体）'!G863&amp;'新規登録用（本体）'!H863&amp;'新規登録用（本体）'!I863</f>
        <v/>
      </c>
      <c r="BR863" s="126" t="str">
        <f t="shared" si="336"/>
        <v/>
      </c>
      <c r="BS863" s="208" t="str">
        <f t="shared" si="337"/>
        <v/>
      </c>
      <c r="BT863" s="227">
        <f t="shared" si="325"/>
        <v>0</v>
      </c>
    </row>
    <row r="864" spans="1:72" s="208" customFormat="1" ht="25.35" customHeight="1" x14ac:dyDescent="0.2">
      <c r="A864" s="210">
        <f t="shared" si="319"/>
        <v>853</v>
      </c>
      <c r="B864" s="171" t="str">
        <f t="shared" si="315"/>
        <v/>
      </c>
      <c r="C864" s="44"/>
      <c r="D864" s="17" t="str">
        <f t="shared" si="320"/>
        <v/>
      </c>
      <c r="E864" s="17" t="str">
        <f t="shared" si="321"/>
        <v/>
      </c>
      <c r="F864" s="97"/>
      <c r="G864" s="16"/>
      <c r="H864" s="15"/>
      <c r="I864" s="17" t="str">
        <f>IF(OR(G864="",H864="",U864=""),"",IFERROR(VLOOKUP(G864&amp;H864&amp;U864,※編集不可※選択項目!$M$3:$R$51,5,FALSE),"該当なし"))</f>
        <v/>
      </c>
      <c r="J864" s="97"/>
      <c r="K864" s="15"/>
      <c r="L864" s="248"/>
      <c r="M864" s="15"/>
      <c r="N864" s="97"/>
      <c r="O864" s="97"/>
      <c r="P864" s="97"/>
      <c r="Q864" s="97"/>
      <c r="R864" s="97"/>
      <c r="S864" s="18" t="str">
        <f t="shared" si="328"/>
        <v/>
      </c>
      <c r="T864" s="15"/>
      <c r="U864" s="15"/>
      <c r="V864" s="15"/>
      <c r="W864" s="15"/>
      <c r="X864" s="15"/>
      <c r="Y864" s="15"/>
      <c r="Z864" s="16"/>
      <c r="AA864" s="16"/>
      <c r="AB864" s="101" t="str">
        <f>IF($C864&lt;&gt;"",※編集不可※選択項目!$J$2,"")</f>
        <v/>
      </c>
      <c r="AC864" s="23"/>
      <c r="AD864" s="97"/>
      <c r="AE864" s="99"/>
      <c r="AF864" s="201" t="str">
        <f t="shared" si="326"/>
        <v>-</v>
      </c>
      <c r="AG864" s="219"/>
      <c r="AH864" s="220"/>
      <c r="AI864" s="121" t="str">
        <f t="shared" si="322"/>
        <v/>
      </c>
      <c r="AJ864" s="221"/>
      <c r="AK864" s="222"/>
      <c r="AL864" s="223"/>
      <c r="AM864" s="224">
        <f>IFERROR(INDEX(※編集不可※選択項目!$R$3:$R$51,MATCH(BQ864,※編集不可※選択項目!$T$3:$T$51,0)),0)</f>
        <v>0</v>
      </c>
      <c r="AN864" s="224" t="str">
        <f t="shared" si="329"/>
        <v/>
      </c>
      <c r="AO864" s="224" t="str">
        <f>IF(BR864=※編集不可※選択項目!$L$3,VLOOKUP('新規登録用（本体）'!U864,※編集不可※選択項目!$P$2:$R$13,3,TRUE),AP864)</f>
        <v/>
      </c>
      <c r="AP864" s="224" t="str">
        <f>IF(BR864=※編集不可※選択項目!$L$15,VLOOKUP('新規登録用（本体）'!U864,※編集不可※選択項目!$P$14:$R$25,3,TRUE),AQ864)</f>
        <v/>
      </c>
      <c r="AQ864" s="224" t="str">
        <f>IF(BR864=※編集不可※選択項目!$L$27,VLOOKUP('新規登録用（本体）'!U864,※編集不可※選択項目!$P$26:$R$41,3,TRUE),AR864)</f>
        <v/>
      </c>
      <c r="AR864" s="224" t="str">
        <f>IF(BR864=※編集不可※選択項目!$L$43,VLOOKUP('新規登録用（本体）'!U864,※編集不可※選択項目!$P$42:$R$46,3,TRUE),AS864)</f>
        <v/>
      </c>
      <c r="AS864" s="224" t="str">
        <f>IF(BR864=※編集不可※選択項目!$L$48,VLOOKUP('新規登録用（本体）'!U864,※編集不可※選択項目!$P$47:$R$51,3,TRUE),"")</f>
        <v/>
      </c>
      <c r="AT864" s="225">
        <f>IFERROR(VLOOKUP(Y864&amp;G864&amp;H864,※編集不可※選択項目!X:Y,2,FALSE),0)</f>
        <v>0</v>
      </c>
      <c r="AU864" s="224">
        <f t="shared" si="323"/>
        <v>0</v>
      </c>
      <c r="AV864" s="224">
        <f>IFERROR(INDEX(※編集不可※選択項目!$S$3:$S$51,MATCH(BQ864,※編集不可※選択項目!$T$3:$T$51,0)),0)</f>
        <v>0</v>
      </c>
      <c r="AW864" s="224" t="str">
        <f t="shared" si="330"/>
        <v/>
      </c>
      <c r="AX864" s="224" t="str">
        <f>IF(BR864=※編集不可※選択項目!$L$3,VLOOKUP('新規登録用（本体）'!U864,※編集不可※選択項目!$P$2:$S$13,4,TRUE),AY864)</f>
        <v/>
      </c>
      <c r="AY864" s="224" t="str">
        <f>IF(BR864=※編集不可※選択項目!$L$15,VLOOKUP('新規登録用（本体）'!U864,※編集不可※選択項目!$P$14:$S$25,4,TRUE),AZ864)</f>
        <v/>
      </c>
      <c r="AZ864" s="224" t="str">
        <f>IF(BR864=※編集不可※選択項目!$L$27,VLOOKUP('新規登録用（本体）'!U864,※編集不可※選択項目!$P$26:$S$41,4,TRUE),BA864)</f>
        <v/>
      </c>
      <c r="BA864" s="224" t="str">
        <f>IF(BR864=※編集不可※選択項目!$L$43,VLOOKUP('新規登録用（本体）'!U864,※編集不可※選択項目!$P$42:$S$46,4,TRUE),BB864)</f>
        <v/>
      </c>
      <c r="BB864" s="224" t="str">
        <f>IF(BR864=※編集不可※選択項目!$L$48,VLOOKUP('新規登録用（本体）'!U864,※編集不可※選択項目!$P$47:$S$51,4,TRUE),"")</f>
        <v/>
      </c>
      <c r="BC864" s="225">
        <f>IFERROR(VLOOKUP(Y864&amp;G864&amp;H864,※編集不可※選択項目!X:Y,2,FALSE),0)</f>
        <v>0</v>
      </c>
      <c r="BD864" s="225">
        <f t="shared" si="324"/>
        <v>0</v>
      </c>
      <c r="BE864" s="225"/>
      <c r="BF864" s="225"/>
      <c r="BG864" s="225"/>
      <c r="BH864" s="225" t="str">
        <f t="shared" si="331"/>
        <v/>
      </c>
      <c r="BI864" s="226">
        <f t="shared" si="332"/>
        <v>0</v>
      </c>
      <c r="BJ864" s="226">
        <f t="shared" si="333"/>
        <v>0</v>
      </c>
      <c r="BK864" s="262">
        <f t="shared" si="327"/>
        <v>0</v>
      </c>
      <c r="BL864" s="226">
        <f t="shared" si="316"/>
        <v>0</v>
      </c>
      <c r="BM864" s="226" t="str">
        <f t="shared" si="334"/>
        <v/>
      </c>
      <c r="BN864" s="227">
        <f t="shared" si="335"/>
        <v>0</v>
      </c>
      <c r="BO864" s="227">
        <f t="shared" si="317"/>
        <v>0</v>
      </c>
      <c r="BP864" s="208" t="str">
        <f t="shared" si="318"/>
        <v>＜従来枠＞0 ＜トップ性能枠＞0</v>
      </c>
      <c r="BQ864" s="208" t="str">
        <f>'新規登録用（本体）'!G864&amp;'新規登録用（本体）'!H864&amp;'新規登録用（本体）'!I864</f>
        <v/>
      </c>
      <c r="BR864" s="126" t="str">
        <f t="shared" si="336"/>
        <v/>
      </c>
      <c r="BS864" s="208" t="str">
        <f t="shared" si="337"/>
        <v/>
      </c>
      <c r="BT864" s="227">
        <f t="shared" si="325"/>
        <v>0</v>
      </c>
    </row>
    <row r="865" spans="1:72" s="208" customFormat="1" ht="25.35" customHeight="1" x14ac:dyDescent="0.2">
      <c r="A865" s="210">
        <f t="shared" si="319"/>
        <v>854</v>
      </c>
      <c r="B865" s="171" t="str">
        <f t="shared" si="315"/>
        <v/>
      </c>
      <c r="C865" s="44"/>
      <c r="D865" s="17" t="str">
        <f t="shared" si="320"/>
        <v/>
      </c>
      <c r="E865" s="17" t="str">
        <f t="shared" si="321"/>
        <v/>
      </c>
      <c r="F865" s="97"/>
      <c r="G865" s="16"/>
      <c r="H865" s="15"/>
      <c r="I865" s="17" t="str">
        <f>IF(OR(G865="",H865="",U865=""),"",IFERROR(VLOOKUP(G865&amp;H865&amp;U865,※編集不可※選択項目!$M$3:$R$51,5,FALSE),"該当なし"))</f>
        <v/>
      </c>
      <c r="J865" s="97"/>
      <c r="K865" s="15"/>
      <c r="L865" s="248"/>
      <c r="M865" s="15"/>
      <c r="N865" s="97"/>
      <c r="O865" s="97"/>
      <c r="P865" s="97"/>
      <c r="Q865" s="97"/>
      <c r="R865" s="97"/>
      <c r="S865" s="18" t="str">
        <f t="shared" si="328"/>
        <v/>
      </c>
      <c r="T865" s="15"/>
      <c r="U865" s="15"/>
      <c r="V865" s="15"/>
      <c r="W865" s="15"/>
      <c r="X865" s="15"/>
      <c r="Y865" s="15"/>
      <c r="Z865" s="16"/>
      <c r="AA865" s="16"/>
      <c r="AB865" s="101" t="str">
        <f>IF($C865&lt;&gt;"",※編集不可※選択項目!$J$2,"")</f>
        <v/>
      </c>
      <c r="AC865" s="23"/>
      <c r="AD865" s="97"/>
      <c r="AE865" s="99"/>
      <c r="AF865" s="201" t="str">
        <f t="shared" si="326"/>
        <v>-</v>
      </c>
      <c r="AG865" s="219"/>
      <c r="AH865" s="220"/>
      <c r="AI865" s="121" t="str">
        <f t="shared" si="322"/>
        <v/>
      </c>
      <c r="AJ865" s="221"/>
      <c r="AK865" s="222"/>
      <c r="AL865" s="223"/>
      <c r="AM865" s="224">
        <f>IFERROR(INDEX(※編集不可※選択項目!$R$3:$R$51,MATCH(BQ865,※編集不可※選択項目!$T$3:$T$51,0)),0)</f>
        <v>0</v>
      </c>
      <c r="AN865" s="224" t="str">
        <f t="shared" si="329"/>
        <v/>
      </c>
      <c r="AO865" s="224" t="str">
        <f>IF(BR865=※編集不可※選択項目!$L$3,VLOOKUP('新規登録用（本体）'!U865,※編集不可※選択項目!$P$2:$R$13,3,TRUE),AP865)</f>
        <v/>
      </c>
      <c r="AP865" s="224" t="str">
        <f>IF(BR865=※編集不可※選択項目!$L$15,VLOOKUP('新規登録用（本体）'!U865,※編集不可※選択項目!$P$14:$R$25,3,TRUE),AQ865)</f>
        <v/>
      </c>
      <c r="AQ865" s="224" t="str">
        <f>IF(BR865=※編集不可※選択項目!$L$27,VLOOKUP('新規登録用（本体）'!U865,※編集不可※選択項目!$P$26:$R$41,3,TRUE),AR865)</f>
        <v/>
      </c>
      <c r="AR865" s="224" t="str">
        <f>IF(BR865=※編集不可※選択項目!$L$43,VLOOKUP('新規登録用（本体）'!U865,※編集不可※選択項目!$P$42:$R$46,3,TRUE),AS865)</f>
        <v/>
      </c>
      <c r="AS865" s="224" t="str">
        <f>IF(BR865=※編集不可※選択項目!$L$48,VLOOKUP('新規登録用（本体）'!U865,※編集不可※選択項目!$P$47:$R$51,3,TRUE),"")</f>
        <v/>
      </c>
      <c r="AT865" s="225">
        <f>IFERROR(VLOOKUP(Y865&amp;G865&amp;H865,※編集不可※選択項目!X:Y,2,FALSE),0)</f>
        <v>0</v>
      </c>
      <c r="AU865" s="224">
        <f t="shared" si="323"/>
        <v>0</v>
      </c>
      <c r="AV865" s="224">
        <f>IFERROR(INDEX(※編集不可※選択項目!$S$3:$S$51,MATCH(BQ865,※編集不可※選択項目!$T$3:$T$51,0)),0)</f>
        <v>0</v>
      </c>
      <c r="AW865" s="224" t="str">
        <f t="shared" si="330"/>
        <v/>
      </c>
      <c r="AX865" s="224" t="str">
        <f>IF(BR865=※編集不可※選択項目!$L$3,VLOOKUP('新規登録用（本体）'!U865,※編集不可※選択項目!$P$2:$S$13,4,TRUE),AY865)</f>
        <v/>
      </c>
      <c r="AY865" s="224" t="str">
        <f>IF(BR865=※編集不可※選択項目!$L$15,VLOOKUP('新規登録用（本体）'!U865,※編集不可※選択項目!$P$14:$S$25,4,TRUE),AZ865)</f>
        <v/>
      </c>
      <c r="AZ865" s="224" t="str">
        <f>IF(BR865=※編集不可※選択項目!$L$27,VLOOKUP('新規登録用（本体）'!U865,※編集不可※選択項目!$P$26:$S$41,4,TRUE),BA865)</f>
        <v/>
      </c>
      <c r="BA865" s="224" t="str">
        <f>IF(BR865=※編集不可※選択項目!$L$43,VLOOKUP('新規登録用（本体）'!U865,※編集不可※選択項目!$P$42:$S$46,4,TRUE),BB865)</f>
        <v/>
      </c>
      <c r="BB865" s="224" t="str">
        <f>IF(BR865=※編集不可※選択項目!$L$48,VLOOKUP('新規登録用（本体）'!U865,※編集不可※選択項目!$P$47:$S$51,4,TRUE),"")</f>
        <v/>
      </c>
      <c r="BC865" s="225">
        <f>IFERROR(VLOOKUP(Y865&amp;G865&amp;H865,※編集不可※選択項目!X:Y,2,FALSE),0)</f>
        <v>0</v>
      </c>
      <c r="BD865" s="225">
        <f t="shared" si="324"/>
        <v>0</v>
      </c>
      <c r="BE865" s="225"/>
      <c r="BF865" s="225"/>
      <c r="BG865" s="225"/>
      <c r="BH865" s="225" t="str">
        <f t="shared" si="331"/>
        <v/>
      </c>
      <c r="BI865" s="226">
        <f t="shared" si="332"/>
        <v>0</v>
      </c>
      <c r="BJ865" s="226">
        <f t="shared" si="333"/>
        <v>0</v>
      </c>
      <c r="BK865" s="262">
        <f t="shared" si="327"/>
        <v>0</v>
      </c>
      <c r="BL865" s="226">
        <f t="shared" si="316"/>
        <v>0</v>
      </c>
      <c r="BM865" s="226" t="str">
        <f t="shared" si="334"/>
        <v/>
      </c>
      <c r="BN865" s="227">
        <f t="shared" si="335"/>
        <v>0</v>
      </c>
      <c r="BO865" s="227">
        <f t="shared" si="317"/>
        <v>0</v>
      </c>
      <c r="BP865" s="208" t="str">
        <f t="shared" si="318"/>
        <v>＜従来枠＞0 ＜トップ性能枠＞0</v>
      </c>
      <c r="BQ865" s="208" t="str">
        <f>'新規登録用（本体）'!G865&amp;'新規登録用（本体）'!H865&amp;'新規登録用（本体）'!I865</f>
        <v/>
      </c>
      <c r="BR865" s="126" t="str">
        <f t="shared" si="336"/>
        <v/>
      </c>
      <c r="BS865" s="208" t="str">
        <f t="shared" si="337"/>
        <v/>
      </c>
      <c r="BT865" s="227">
        <f t="shared" si="325"/>
        <v>0</v>
      </c>
    </row>
    <row r="866" spans="1:72" s="208" customFormat="1" ht="25.35" customHeight="1" x14ac:dyDescent="0.2">
      <c r="A866" s="210">
        <f t="shared" si="319"/>
        <v>855</v>
      </c>
      <c r="B866" s="171" t="str">
        <f t="shared" si="315"/>
        <v/>
      </c>
      <c r="C866" s="44"/>
      <c r="D866" s="17" t="str">
        <f t="shared" si="320"/>
        <v/>
      </c>
      <c r="E866" s="17" t="str">
        <f t="shared" si="321"/>
        <v/>
      </c>
      <c r="F866" s="97"/>
      <c r="G866" s="16"/>
      <c r="H866" s="15"/>
      <c r="I866" s="17" t="str">
        <f>IF(OR(G866="",H866="",U866=""),"",IFERROR(VLOOKUP(G866&amp;H866&amp;U866,※編集不可※選択項目!$M$3:$R$51,5,FALSE),"該当なし"))</f>
        <v/>
      </c>
      <c r="J866" s="97"/>
      <c r="K866" s="15"/>
      <c r="L866" s="248"/>
      <c r="M866" s="15"/>
      <c r="N866" s="97"/>
      <c r="O866" s="97"/>
      <c r="P866" s="97"/>
      <c r="Q866" s="97"/>
      <c r="R866" s="97"/>
      <c r="S866" s="18" t="str">
        <f t="shared" si="328"/>
        <v/>
      </c>
      <c r="T866" s="15"/>
      <c r="U866" s="15"/>
      <c r="V866" s="15"/>
      <c r="W866" s="15"/>
      <c r="X866" s="15"/>
      <c r="Y866" s="15"/>
      <c r="Z866" s="16"/>
      <c r="AA866" s="16"/>
      <c r="AB866" s="101" t="str">
        <f>IF($C866&lt;&gt;"",※編集不可※選択項目!$J$2,"")</f>
        <v/>
      </c>
      <c r="AC866" s="23"/>
      <c r="AD866" s="97"/>
      <c r="AE866" s="99"/>
      <c r="AF866" s="201" t="str">
        <f t="shared" si="326"/>
        <v>-</v>
      </c>
      <c r="AG866" s="219"/>
      <c r="AH866" s="220"/>
      <c r="AI866" s="121" t="str">
        <f t="shared" si="322"/>
        <v/>
      </c>
      <c r="AJ866" s="221"/>
      <c r="AK866" s="222"/>
      <c r="AL866" s="223"/>
      <c r="AM866" s="224">
        <f>IFERROR(INDEX(※編集不可※選択項目!$R$3:$R$51,MATCH(BQ866,※編集不可※選択項目!$T$3:$T$51,0)),0)</f>
        <v>0</v>
      </c>
      <c r="AN866" s="224" t="str">
        <f t="shared" si="329"/>
        <v/>
      </c>
      <c r="AO866" s="224" t="str">
        <f>IF(BR866=※編集不可※選択項目!$L$3,VLOOKUP('新規登録用（本体）'!U866,※編集不可※選択項目!$P$2:$R$13,3,TRUE),AP866)</f>
        <v/>
      </c>
      <c r="AP866" s="224" t="str">
        <f>IF(BR866=※編集不可※選択項目!$L$15,VLOOKUP('新規登録用（本体）'!U866,※編集不可※選択項目!$P$14:$R$25,3,TRUE),AQ866)</f>
        <v/>
      </c>
      <c r="AQ866" s="224" t="str">
        <f>IF(BR866=※編集不可※選択項目!$L$27,VLOOKUP('新規登録用（本体）'!U866,※編集不可※選択項目!$P$26:$R$41,3,TRUE),AR866)</f>
        <v/>
      </c>
      <c r="AR866" s="224" t="str">
        <f>IF(BR866=※編集不可※選択項目!$L$43,VLOOKUP('新規登録用（本体）'!U866,※編集不可※選択項目!$P$42:$R$46,3,TRUE),AS866)</f>
        <v/>
      </c>
      <c r="AS866" s="224" t="str">
        <f>IF(BR866=※編集不可※選択項目!$L$48,VLOOKUP('新規登録用（本体）'!U866,※編集不可※選択項目!$P$47:$R$51,3,TRUE),"")</f>
        <v/>
      </c>
      <c r="AT866" s="225">
        <f>IFERROR(VLOOKUP(Y866&amp;G866&amp;H866,※編集不可※選択項目!X:Y,2,FALSE),0)</f>
        <v>0</v>
      </c>
      <c r="AU866" s="224">
        <f t="shared" si="323"/>
        <v>0</v>
      </c>
      <c r="AV866" s="224">
        <f>IFERROR(INDEX(※編集不可※選択項目!$S$3:$S$51,MATCH(BQ866,※編集不可※選択項目!$T$3:$T$51,0)),0)</f>
        <v>0</v>
      </c>
      <c r="AW866" s="224" t="str">
        <f t="shared" si="330"/>
        <v/>
      </c>
      <c r="AX866" s="224" t="str">
        <f>IF(BR866=※編集不可※選択項目!$L$3,VLOOKUP('新規登録用（本体）'!U866,※編集不可※選択項目!$P$2:$S$13,4,TRUE),AY866)</f>
        <v/>
      </c>
      <c r="AY866" s="224" t="str">
        <f>IF(BR866=※編集不可※選択項目!$L$15,VLOOKUP('新規登録用（本体）'!U866,※編集不可※選択項目!$P$14:$S$25,4,TRUE),AZ866)</f>
        <v/>
      </c>
      <c r="AZ866" s="224" t="str">
        <f>IF(BR866=※編集不可※選択項目!$L$27,VLOOKUP('新規登録用（本体）'!U866,※編集不可※選択項目!$P$26:$S$41,4,TRUE),BA866)</f>
        <v/>
      </c>
      <c r="BA866" s="224" t="str">
        <f>IF(BR866=※編集不可※選択項目!$L$43,VLOOKUP('新規登録用（本体）'!U866,※編集不可※選択項目!$P$42:$S$46,4,TRUE),BB866)</f>
        <v/>
      </c>
      <c r="BB866" s="224" t="str">
        <f>IF(BR866=※編集不可※選択項目!$L$48,VLOOKUP('新規登録用（本体）'!U866,※編集不可※選択項目!$P$47:$S$51,4,TRUE),"")</f>
        <v/>
      </c>
      <c r="BC866" s="225">
        <f>IFERROR(VLOOKUP(Y866&amp;G866&amp;H866,※編集不可※選択項目!X:Y,2,FALSE),0)</f>
        <v>0</v>
      </c>
      <c r="BD866" s="225">
        <f t="shared" si="324"/>
        <v>0</v>
      </c>
      <c r="BE866" s="225"/>
      <c r="BF866" s="225"/>
      <c r="BG866" s="225"/>
      <c r="BH866" s="225" t="str">
        <f t="shared" si="331"/>
        <v/>
      </c>
      <c r="BI866" s="226">
        <f t="shared" si="332"/>
        <v>0</v>
      </c>
      <c r="BJ866" s="226">
        <f t="shared" si="333"/>
        <v>0</v>
      </c>
      <c r="BK866" s="262">
        <f t="shared" si="327"/>
        <v>0</v>
      </c>
      <c r="BL866" s="226">
        <f t="shared" si="316"/>
        <v>0</v>
      </c>
      <c r="BM866" s="226" t="str">
        <f t="shared" si="334"/>
        <v/>
      </c>
      <c r="BN866" s="227">
        <f t="shared" si="335"/>
        <v>0</v>
      </c>
      <c r="BO866" s="227">
        <f t="shared" si="317"/>
        <v>0</v>
      </c>
      <c r="BP866" s="208" t="str">
        <f t="shared" si="318"/>
        <v>＜従来枠＞0 ＜トップ性能枠＞0</v>
      </c>
      <c r="BQ866" s="208" t="str">
        <f>'新規登録用（本体）'!G866&amp;'新規登録用（本体）'!H866&amp;'新規登録用（本体）'!I866</f>
        <v/>
      </c>
      <c r="BR866" s="126" t="str">
        <f t="shared" si="336"/>
        <v/>
      </c>
      <c r="BS866" s="208" t="str">
        <f t="shared" si="337"/>
        <v/>
      </c>
      <c r="BT866" s="227">
        <f t="shared" si="325"/>
        <v>0</v>
      </c>
    </row>
    <row r="867" spans="1:72" s="208" customFormat="1" ht="25.35" customHeight="1" x14ac:dyDescent="0.2">
      <c r="A867" s="210">
        <f t="shared" si="319"/>
        <v>856</v>
      </c>
      <c r="B867" s="171" t="str">
        <f t="shared" si="315"/>
        <v/>
      </c>
      <c r="C867" s="44"/>
      <c r="D867" s="17" t="str">
        <f t="shared" si="320"/>
        <v/>
      </c>
      <c r="E867" s="17" t="str">
        <f t="shared" si="321"/>
        <v/>
      </c>
      <c r="F867" s="97"/>
      <c r="G867" s="16"/>
      <c r="H867" s="15"/>
      <c r="I867" s="17" t="str">
        <f>IF(OR(G867="",H867="",U867=""),"",IFERROR(VLOOKUP(G867&amp;H867&amp;U867,※編集不可※選択項目!$M$3:$R$51,5,FALSE),"該当なし"))</f>
        <v/>
      </c>
      <c r="J867" s="97"/>
      <c r="K867" s="15"/>
      <c r="L867" s="248"/>
      <c r="M867" s="15"/>
      <c r="N867" s="97"/>
      <c r="O867" s="97"/>
      <c r="P867" s="97"/>
      <c r="Q867" s="97"/>
      <c r="R867" s="97"/>
      <c r="S867" s="18" t="str">
        <f t="shared" si="328"/>
        <v/>
      </c>
      <c r="T867" s="15"/>
      <c r="U867" s="15"/>
      <c r="V867" s="15"/>
      <c r="W867" s="15"/>
      <c r="X867" s="15"/>
      <c r="Y867" s="15"/>
      <c r="Z867" s="16"/>
      <c r="AA867" s="16"/>
      <c r="AB867" s="101" t="str">
        <f>IF($C867&lt;&gt;"",※編集不可※選択項目!$J$2,"")</f>
        <v/>
      </c>
      <c r="AC867" s="23"/>
      <c r="AD867" s="97"/>
      <c r="AE867" s="99"/>
      <c r="AF867" s="201" t="str">
        <f t="shared" si="326"/>
        <v>-</v>
      </c>
      <c r="AG867" s="219"/>
      <c r="AH867" s="220"/>
      <c r="AI867" s="121" t="str">
        <f t="shared" si="322"/>
        <v/>
      </c>
      <c r="AJ867" s="221"/>
      <c r="AK867" s="222"/>
      <c r="AL867" s="223"/>
      <c r="AM867" s="224">
        <f>IFERROR(INDEX(※編集不可※選択項目!$R$3:$R$51,MATCH(BQ867,※編集不可※選択項目!$T$3:$T$51,0)),0)</f>
        <v>0</v>
      </c>
      <c r="AN867" s="224" t="str">
        <f t="shared" si="329"/>
        <v/>
      </c>
      <c r="AO867" s="224" t="str">
        <f>IF(BR867=※編集不可※選択項目!$L$3,VLOOKUP('新規登録用（本体）'!U867,※編集不可※選択項目!$P$2:$R$13,3,TRUE),AP867)</f>
        <v/>
      </c>
      <c r="AP867" s="224" t="str">
        <f>IF(BR867=※編集不可※選択項目!$L$15,VLOOKUP('新規登録用（本体）'!U867,※編集不可※選択項目!$P$14:$R$25,3,TRUE),AQ867)</f>
        <v/>
      </c>
      <c r="AQ867" s="224" t="str">
        <f>IF(BR867=※編集不可※選択項目!$L$27,VLOOKUP('新規登録用（本体）'!U867,※編集不可※選択項目!$P$26:$R$41,3,TRUE),AR867)</f>
        <v/>
      </c>
      <c r="AR867" s="224" t="str">
        <f>IF(BR867=※編集不可※選択項目!$L$43,VLOOKUP('新規登録用（本体）'!U867,※編集不可※選択項目!$P$42:$R$46,3,TRUE),AS867)</f>
        <v/>
      </c>
      <c r="AS867" s="224" t="str">
        <f>IF(BR867=※編集不可※選択項目!$L$48,VLOOKUP('新規登録用（本体）'!U867,※編集不可※選択項目!$P$47:$R$51,3,TRUE),"")</f>
        <v/>
      </c>
      <c r="AT867" s="225">
        <f>IFERROR(VLOOKUP(Y867&amp;G867&amp;H867,※編集不可※選択項目!X:Y,2,FALSE),0)</f>
        <v>0</v>
      </c>
      <c r="AU867" s="224">
        <f t="shared" si="323"/>
        <v>0</v>
      </c>
      <c r="AV867" s="224">
        <f>IFERROR(INDEX(※編集不可※選択項目!$S$3:$S$51,MATCH(BQ867,※編集不可※選択項目!$T$3:$T$51,0)),0)</f>
        <v>0</v>
      </c>
      <c r="AW867" s="224" t="str">
        <f t="shared" si="330"/>
        <v/>
      </c>
      <c r="AX867" s="224" t="str">
        <f>IF(BR867=※編集不可※選択項目!$L$3,VLOOKUP('新規登録用（本体）'!U867,※編集不可※選択項目!$P$2:$S$13,4,TRUE),AY867)</f>
        <v/>
      </c>
      <c r="AY867" s="224" t="str">
        <f>IF(BR867=※編集不可※選択項目!$L$15,VLOOKUP('新規登録用（本体）'!U867,※編集不可※選択項目!$P$14:$S$25,4,TRUE),AZ867)</f>
        <v/>
      </c>
      <c r="AZ867" s="224" t="str">
        <f>IF(BR867=※編集不可※選択項目!$L$27,VLOOKUP('新規登録用（本体）'!U867,※編集不可※選択項目!$P$26:$S$41,4,TRUE),BA867)</f>
        <v/>
      </c>
      <c r="BA867" s="224" t="str">
        <f>IF(BR867=※編集不可※選択項目!$L$43,VLOOKUP('新規登録用（本体）'!U867,※編集不可※選択項目!$P$42:$S$46,4,TRUE),BB867)</f>
        <v/>
      </c>
      <c r="BB867" s="224" t="str">
        <f>IF(BR867=※編集不可※選択項目!$L$48,VLOOKUP('新規登録用（本体）'!U867,※編集不可※選択項目!$P$47:$S$51,4,TRUE),"")</f>
        <v/>
      </c>
      <c r="BC867" s="225">
        <f>IFERROR(VLOOKUP(Y867&amp;G867&amp;H867,※編集不可※選択項目!X:Y,2,FALSE),0)</f>
        <v>0</v>
      </c>
      <c r="BD867" s="225">
        <f t="shared" si="324"/>
        <v>0</v>
      </c>
      <c r="BE867" s="225"/>
      <c r="BF867" s="225"/>
      <c r="BG867" s="225"/>
      <c r="BH867" s="225" t="str">
        <f t="shared" si="331"/>
        <v/>
      </c>
      <c r="BI867" s="226">
        <f t="shared" si="332"/>
        <v>0</v>
      </c>
      <c r="BJ867" s="226">
        <f t="shared" si="333"/>
        <v>0</v>
      </c>
      <c r="BK867" s="262">
        <f t="shared" si="327"/>
        <v>0</v>
      </c>
      <c r="BL867" s="226">
        <f t="shared" si="316"/>
        <v>0</v>
      </c>
      <c r="BM867" s="226" t="str">
        <f t="shared" si="334"/>
        <v/>
      </c>
      <c r="BN867" s="227">
        <f t="shared" si="335"/>
        <v>0</v>
      </c>
      <c r="BO867" s="227">
        <f t="shared" si="317"/>
        <v>0</v>
      </c>
      <c r="BP867" s="208" t="str">
        <f t="shared" si="318"/>
        <v>＜従来枠＞0 ＜トップ性能枠＞0</v>
      </c>
      <c r="BQ867" s="208" t="str">
        <f>'新規登録用（本体）'!G867&amp;'新規登録用（本体）'!H867&amp;'新規登録用（本体）'!I867</f>
        <v/>
      </c>
      <c r="BR867" s="126" t="str">
        <f t="shared" si="336"/>
        <v/>
      </c>
      <c r="BS867" s="208" t="str">
        <f t="shared" si="337"/>
        <v/>
      </c>
      <c r="BT867" s="227">
        <f t="shared" si="325"/>
        <v>0</v>
      </c>
    </row>
    <row r="868" spans="1:72" s="208" customFormat="1" ht="25.35" customHeight="1" x14ac:dyDescent="0.2">
      <c r="A868" s="210">
        <f t="shared" si="319"/>
        <v>857</v>
      </c>
      <c r="B868" s="171" t="str">
        <f t="shared" si="315"/>
        <v/>
      </c>
      <c r="C868" s="44"/>
      <c r="D868" s="17" t="str">
        <f t="shared" si="320"/>
        <v/>
      </c>
      <c r="E868" s="17" t="str">
        <f t="shared" si="321"/>
        <v/>
      </c>
      <c r="F868" s="97"/>
      <c r="G868" s="16"/>
      <c r="H868" s="15"/>
      <c r="I868" s="17" t="str">
        <f>IF(OR(G868="",H868="",U868=""),"",IFERROR(VLOOKUP(G868&amp;H868&amp;U868,※編集不可※選択項目!$M$3:$R$51,5,FALSE),"該当なし"))</f>
        <v/>
      </c>
      <c r="J868" s="97"/>
      <c r="K868" s="15"/>
      <c r="L868" s="248"/>
      <c r="M868" s="15"/>
      <c r="N868" s="97"/>
      <c r="O868" s="97"/>
      <c r="P868" s="97"/>
      <c r="Q868" s="97"/>
      <c r="R868" s="97"/>
      <c r="S868" s="18" t="str">
        <f t="shared" si="328"/>
        <v/>
      </c>
      <c r="T868" s="15"/>
      <c r="U868" s="15"/>
      <c r="V868" s="15"/>
      <c r="W868" s="15"/>
      <c r="X868" s="15"/>
      <c r="Y868" s="15"/>
      <c r="Z868" s="16"/>
      <c r="AA868" s="16"/>
      <c r="AB868" s="101" t="str">
        <f>IF($C868&lt;&gt;"",※編集不可※選択項目!$J$2,"")</f>
        <v/>
      </c>
      <c r="AC868" s="23"/>
      <c r="AD868" s="97"/>
      <c r="AE868" s="99"/>
      <c r="AF868" s="201" t="str">
        <f t="shared" si="326"/>
        <v>-</v>
      </c>
      <c r="AG868" s="219"/>
      <c r="AH868" s="220"/>
      <c r="AI868" s="121" t="str">
        <f t="shared" si="322"/>
        <v/>
      </c>
      <c r="AJ868" s="221"/>
      <c r="AK868" s="222"/>
      <c r="AL868" s="223"/>
      <c r="AM868" s="224">
        <f>IFERROR(INDEX(※編集不可※選択項目!$R$3:$R$51,MATCH(BQ868,※編集不可※選択項目!$T$3:$T$51,0)),0)</f>
        <v>0</v>
      </c>
      <c r="AN868" s="224" t="str">
        <f t="shared" si="329"/>
        <v/>
      </c>
      <c r="AO868" s="224" t="str">
        <f>IF(BR868=※編集不可※選択項目!$L$3,VLOOKUP('新規登録用（本体）'!U868,※編集不可※選択項目!$P$2:$R$13,3,TRUE),AP868)</f>
        <v/>
      </c>
      <c r="AP868" s="224" t="str">
        <f>IF(BR868=※編集不可※選択項目!$L$15,VLOOKUP('新規登録用（本体）'!U868,※編集不可※選択項目!$P$14:$R$25,3,TRUE),AQ868)</f>
        <v/>
      </c>
      <c r="AQ868" s="224" t="str">
        <f>IF(BR868=※編集不可※選択項目!$L$27,VLOOKUP('新規登録用（本体）'!U868,※編集不可※選択項目!$P$26:$R$41,3,TRUE),AR868)</f>
        <v/>
      </c>
      <c r="AR868" s="224" t="str">
        <f>IF(BR868=※編集不可※選択項目!$L$43,VLOOKUP('新規登録用（本体）'!U868,※編集不可※選択項目!$P$42:$R$46,3,TRUE),AS868)</f>
        <v/>
      </c>
      <c r="AS868" s="224" t="str">
        <f>IF(BR868=※編集不可※選択項目!$L$48,VLOOKUP('新規登録用（本体）'!U868,※編集不可※選択項目!$P$47:$R$51,3,TRUE),"")</f>
        <v/>
      </c>
      <c r="AT868" s="225">
        <f>IFERROR(VLOOKUP(Y868&amp;G868&amp;H868,※編集不可※選択項目!X:Y,2,FALSE),0)</f>
        <v>0</v>
      </c>
      <c r="AU868" s="224">
        <f t="shared" si="323"/>
        <v>0</v>
      </c>
      <c r="AV868" s="224">
        <f>IFERROR(INDEX(※編集不可※選択項目!$S$3:$S$51,MATCH(BQ868,※編集不可※選択項目!$T$3:$T$51,0)),0)</f>
        <v>0</v>
      </c>
      <c r="AW868" s="224" t="str">
        <f t="shared" si="330"/>
        <v/>
      </c>
      <c r="AX868" s="224" t="str">
        <f>IF(BR868=※編集不可※選択項目!$L$3,VLOOKUP('新規登録用（本体）'!U868,※編集不可※選択項目!$P$2:$S$13,4,TRUE),AY868)</f>
        <v/>
      </c>
      <c r="AY868" s="224" t="str">
        <f>IF(BR868=※編集不可※選択項目!$L$15,VLOOKUP('新規登録用（本体）'!U868,※編集不可※選択項目!$P$14:$S$25,4,TRUE),AZ868)</f>
        <v/>
      </c>
      <c r="AZ868" s="224" t="str">
        <f>IF(BR868=※編集不可※選択項目!$L$27,VLOOKUP('新規登録用（本体）'!U868,※編集不可※選択項目!$P$26:$S$41,4,TRUE),BA868)</f>
        <v/>
      </c>
      <c r="BA868" s="224" t="str">
        <f>IF(BR868=※編集不可※選択項目!$L$43,VLOOKUP('新規登録用（本体）'!U868,※編集不可※選択項目!$P$42:$S$46,4,TRUE),BB868)</f>
        <v/>
      </c>
      <c r="BB868" s="224" t="str">
        <f>IF(BR868=※編集不可※選択項目!$L$48,VLOOKUP('新規登録用（本体）'!U868,※編集不可※選択項目!$P$47:$S$51,4,TRUE),"")</f>
        <v/>
      </c>
      <c r="BC868" s="225">
        <f>IFERROR(VLOOKUP(Y868&amp;G868&amp;H868,※編集不可※選択項目!X:Y,2,FALSE),0)</f>
        <v>0</v>
      </c>
      <c r="BD868" s="225">
        <f t="shared" si="324"/>
        <v>0</v>
      </c>
      <c r="BE868" s="225"/>
      <c r="BF868" s="225"/>
      <c r="BG868" s="225"/>
      <c r="BH868" s="225" t="str">
        <f t="shared" si="331"/>
        <v/>
      </c>
      <c r="BI868" s="226">
        <f t="shared" si="332"/>
        <v>0</v>
      </c>
      <c r="BJ868" s="226">
        <f t="shared" si="333"/>
        <v>0</v>
      </c>
      <c r="BK868" s="262">
        <f t="shared" si="327"/>
        <v>0</v>
      </c>
      <c r="BL868" s="226">
        <f t="shared" si="316"/>
        <v>0</v>
      </c>
      <c r="BM868" s="226" t="str">
        <f t="shared" si="334"/>
        <v/>
      </c>
      <c r="BN868" s="227">
        <f t="shared" si="335"/>
        <v>0</v>
      </c>
      <c r="BO868" s="227">
        <f t="shared" si="317"/>
        <v>0</v>
      </c>
      <c r="BP868" s="208" t="str">
        <f t="shared" si="318"/>
        <v>＜従来枠＞0 ＜トップ性能枠＞0</v>
      </c>
      <c r="BQ868" s="208" t="str">
        <f>'新規登録用（本体）'!G868&amp;'新規登録用（本体）'!H868&amp;'新規登録用（本体）'!I868</f>
        <v/>
      </c>
      <c r="BR868" s="126" t="str">
        <f t="shared" si="336"/>
        <v/>
      </c>
      <c r="BS868" s="208" t="str">
        <f t="shared" si="337"/>
        <v/>
      </c>
      <c r="BT868" s="227">
        <f t="shared" si="325"/>
        <v>0</v>
      </c>
    </row>
    <row r="869" spans="1:72" s="208" customFormat="1" ht="25.35" customHeight="1" x14ac:dyDescent="0.2">
      <c r="A869" s="210">
        <f t="shared" si="319"/>
        <v>858</v>
      </c>
      <c r="B869" s="171" t="str">
        <f t="shared" si="315"/>
        <v/>
      </c>
      <c r="C869" s="44"/>
      <c r="D869" s="17" t="str">
        <f t="shared" si="320"/>
        <v/>
      </c>
      <c r="E869" s="17" t="str">
        <f t="shared" si="321"/>
        <v/>
      </c>
      <c r="F869" s="97"/>
      <c r="G869" s="16"/>
      <c r="H869" s="15"/>
      <c r="I869" s="17" t="str">
        <f>IF(OR(G869="",H869="",U869=""),"",IFERROR(VLOOKUP(G869&amp;H869&amp;U869,※編集不可※選択項目!$M$3:$R$51,5,FALSE),"該当なし"))</f>
        <v/>
      </c>
      <c r="J869" s="97"/>
      <c r="K869" s="15"/>
      <c r="L869" s="248"/>
      <c r="M869" s="15"/>
      <c r="N869" s="97"/>
      <c r="O869" s="97"/>
      <c r="P869" s="97"/>
      <c r="Q869" s="97"/>
      <c r="R869" s="97"/>
      <c r="S869" s="18" t="str">
        <f t="shared" si="328"/>
        <v/>
      </c>
      <c r="T869" s="15"/>
      <c r="U869" s="15"/>
      <c r="V869" s="15"/>
      <c r="W869" s="15"/>
      <c r="X869" s="15"/>
      <c r="Y869" s="15"/>
      <c r="Z869" s="16"/>
      <c r="AA869" s="16"/>
      <c r="AB869" s="101" t="str">
        <f>IF($C869&lt;&gt;"",※編集不可※選択項目!$J$2,"")</f>
        <v/>
      </c>
      <c r="AC869" s="23"/>
      <c r="AD869" s="97"/>
      <c r="AE869" s="99"/>
      <c r="AF869" s="201" t="str">
        <f t="shared" si="326"/>
        <v>-</v>
      </c>
      <c r="AG869" s="219"/>
      <c r="AH869" s="220"/>
      <c r="AI869" s="121" t="str">
        <f t="shared" si="322"/>
        <v/>
      </c>
      <c r="AJ869" s="221"/>
      <c r="AK869" s="222"/>
      <c r="AL869" s="223"/>
      <c r="AM869" s="224">
        <f>IFERROR(INDEX(※編集不可※選択項目!$R$3:$R$51,MATCH(BQ869,※編集不可※選択項目!$T$3:$T$51,0)),0)</f>
        <v>0</v>
      </c>
      <c r="AN869" s="224" t="str">
        <f t="shared" si="329"/>
        <v/>
      </c>
      <c r="AO869" s="224" t="str">
        <f>IF(BR869=※編集不可※選択項目!$L$3,VLOOKUP('新規登録用（本体）'!U869,※編集不可※選択項目!$P$2:$R$13,3,TRUE),AP869)</f>
        <v/>
      </c>
      <c r="AP869" s="224" t="str">
        <f>IF(BR869=※編集不可※選択項目!$L$15,VLOOKUP('新規登録用（本体）'!U869,※編集不可※選択項目!$P$14:$R$25,3,TRUE),AQ869)</f>
        <v/>
      </c>
      <c r="AQ869" s="224" t="str">
        <f>IF(BR869=※編集不可※選択項目!$L$27,VLOOKUP('新規登録用（本体）'!U869,※編集不可※選択項目!$P$26:$R$41,3,TRUE),AR869)</f>
        <v/>
      </c>
      <c r="AR869" s="224" t="str">
        <f>IF(BR869=※編集不可※選択項目!$L$43,VLOOKUP('新規登録用（本体）'!U869,※編集不可※選択項目!$P$42:$R$46,3,TRUE),AS869)</f>
        <v/>
      </c>
      <c r="AS869" s="224" t="str">
        <f>IF(BR869=※編集不可※選択項目!$L$48,VLOOKUP('新規登録用（本体）'!U869,※編集不可※選択項目!$P$47:$R$51,3,TRUE),"")</f>
        <v/>
      </c>
      <c r="AT869" s="225">
        <f>IFERROR(VLOOKUP(Y869&amp;G869&amp;H869,※編集不可※選択項目!X:Y,2,FALSE),0)</f>
        <v>0</v>
      </c>
      <c r="AU869" s="224">
        <f t="shared" si="323"/>
        <v>0</v>
      </c>
      <c r="AV869" s="224">
        <f>IFERROR(INDEX(※編集不可※選択項目!$S$3:$S$51,MATCH(BQ869,※編集不可※選択項目!$T$3:$T$51,0)),0)</f>
        <v>0</v>
      </c>
      <c r="AW869" s="224" t="str">
        <f t="shared" si="330"/>
        <v/>
      </c>
      <c r="AX869" s="224" t="str">
        <f>IF(BR869=※編集不可※選択項目!$L$3,VLOOKUP('新規登録用（本体）'!U869,※編集不可※選択項目!$P$2:$S$13,4,TRUE),AY869)</f>
        <v/>
      </c>
      <c r="AY869" s="224" t="str">
        <f>IF(BR869=※編集不可※選択項目!$L$15,VLOOKUP('新規登録用（本体）'!U869,※編集不可※選択項目!$P$14:$S$25,4,TRUE),AZ869)</f>
        <v/>
      </c>
      <c r="AZ869" s="224" t="str">
        <f>IF(BR869=※編集不可※選択項目!$L$27,VLOOKUP('新規登録用（本体）'!U869,※編集不可※選択項目!$P$26:$S$41,4,TRUE),BA869)</f>
        <v/>
      </c>
      <c r="BA869" s="224" t="str">
        <f>IF(BR869=※編集不可※選択項目!$L$43,VLOOKUP('新規登録用（本体）'!U869,※編集不可※選択項目!$P$42:$S$46,4,TRUE),BB869)</f>
        <v/>
      </c>
      <c r="BB869" s="224" t="str">
        <f>IF(BR869=※編集不可※選択項目!$L$48,VLOOKUP('新規登録用（本体）'!U869,※編集不可※選択項目!$P$47:$S$51,4,TRUE),"")</f>
        <v/>
      </c>
      <c r="BC869" s="225">
        <f>IFERROR(VLOOKUP(Y869&amp;G869&amp;H869,※編集不可※選択項目!X:Y,2,FALSE),0)</f>
        <v>0</v>
      </c>
      <c r="BD869" s="225">
        <f t="shared" si="324"/>
        <v>0</v>
      </c>
      <c r="BE869" s="225"/>
      <c r="BF869" s="225"/>
      <c r="BG869" s="225"/>
      <c r="BH869" s="225" t="str">
        <f t="shared" si="331"/>
        <v/>
      </c>
      <c r="BI869" s="226">
        <f t="shared" si="332"/>
        <v>0</v>
      </c>
      <c r="BJ869" s="226">
        <f t="shared" si="333"/>
        <v>0</v>
      </c>
      <c r="BK869" s="262">
        <f t="shared" si="327"/>
        <v>0</v>
      </c>
      <c r="BL869" s="226">
        <f t="shared" si="316"/>
        <v>0</v>
      </c>
      <c r="BM869" s="226" t="str">
        <f t="shared" si="334"/>
        <v/>
      </c>
      <c r="BN869" s="227">
        <f t="shared" si="335"/>
        <v>0</v>
      </c>
      <c r="BO869" s="227">
        <f t="shared" si="317"/>
        <v>0</v>
      </c>
      <c r="BP869" s="208" t="str">
        <f t="shared" si="318"/>
        <v>＜従来枠＞0 ＜トップ性能枠＞0</v>
      </c>
      <c r="BQ869" s="208" t="str">
        <f>'新規登録用（本体）'!G869&amp;'新規登録用（本体）'!H869&amp;'新規登録用（本体）'!I869</f>
        <v/>
      </c>
      <c r="BR869" s="126" t="str">
        <f t="shared" si="336"/>
        <v/>
      </c>
      <c r="BS869" s="208" t="str">
        <f t="shared" si="337"/>
        <v/>
      </c>
      <c r="BT869" s="227">
        <f t="shared" si="325"/>
        <v>0</v>
      </c>
    </row>
    <row r="870" spans="1:72" s="208" customFormat="1" ht="25.35" customHeight="1" x14ac:dyDescent="0.2">
      <c r="A870" s="210">
        <f t="shared" si="319"/>
        <v>859</v>
      </c>
      <c r="B870" s="171" t="str">
        <f t="shared" si="315"/>
        <v/>
      </c>
      <c r="C870" s="44"/>
      <c r="D870" s="17" t="str">
        <f t="shared" si="320"/>
        <v/>
      </c>
      <c r="E870" s="17" t="str">
        <f t="shared" si="321"/>
        <v/>
      </c>
      <c r="F870" s="97"/>
      <c r="G870" s="16"/>
      <c r="H870" s="15"/>
      <c r="I870" s="17" t="str">
        <f>IF(OR(G870="",H870="",U870=""),"",IFERROR(VLOOKUP(G870&amp;H870&amp;U870,※編集不可※選択項目!$M$3:$R$51,5,FALSE),"該当なし"))</f>
        <v/>
      </c>
      <c r="J870" s="97"/>
      <c r="K870" s="15"/>
      <c r="L870" s="248"/>
      <c r="M870" s="15"/>
      <c r="N870" s="97"/>
      <c r="O870" s="97"/>
      <c r="P870" s="97"/>
      <c r="Q870" s="97"/>
      <c r="R870" s="97"/>
      <c r="S870" s="18" t="str">
        <f t="shared" si="328"/>
        <v/>
      </c>
      <c r="T870" s="15"/>
      <c r="U870" s="15"/>
      <c r="V870" s="15"/>
      <c r="W870" s="15"/>
      <c r="X870" s="15"/>
      <c r="Y870" s="15"/>
      <c r="Z870" s="16"/>
      <c r="AA870" s="16"/>
      <c r="AB870" s="101" t="str">
        <f>IF($C870&lt;&gt;"",※編集不可※選択項目!$J$2,"")</f>
        <v/>
      </c>
      <c r="AC870" s="23"/>
      <c r="AD870" s="97"/>
      <c r="AE870" s="99"/>
      <c r="AF870" s="201" t="str">
        <f t="shared" si="326"/>
        <v>-</v>
      </c>
      <c r="AG870" s="219"/>
      <c r="AH870" s="220"/>
      <c r="AI870" s="121" t="str">
        <f t="shared" si="322"/>
        <v/>
      </c>
      <c r="AJ870" s="221"/>
      <c r="AK870" s="222"/>
      <c r="AL870" s="223"/>
      <c r="AM870" s="224">
        <f>IFERROR(INDEX(※編集不可※選択項目!$R$3:$R$51,MATCH(BQ870,※編集不可※選択項目!$T$3:$T$51,0)),0)</f>
        <v>0</v>
      </c>
      <c r="AN870" s="224" t="str">
        <f t="shared" si="329"/>
        <v/>
      </c>
      <c r="AO870" s="224" t="str">
        <f>IF(BR870=※編集不可※選択項目!$L$3,VLOOKUP('新規登録用（本体）'!U870,※編集不可※選択項目!$P$2:$R$13,3,TRUE),AP870)</f>
        <v/>
      </c>
      <c r="AP870" s="224" t="str">
        <f>IF(BR870=※編集不可※選択項目!$L$15,VLOOKUP('新規登録用（本体）'!U870,※編集不可※選択項目!$P$14:$R$25,3,TRUE),AQ870)</f>
        <v/>
      </c>
      <c r="AQ870" s="224" t="str">
        <f>IF(BR870=※編集不可※選択項目!$L$27,VLOOKUP('新規登録用（本体）'!U870,※編集不可※選択項目!$P$26:$R$41,3,TRUE),AR870)</f>
        <v/>
      </c>
      <c r="AR870" s="224" t="str">
        <f>IF(BR870=※編集不可※選択項目!$L$43,VLOOKUP('新規登録用（本体）'!U870,※編集不可※選択項目!$P$42:$R$46,3,TRUE),AS870)</f>
        <v/>
      </c>
      <c r="AS870" s="224" t="str">
        <f>IF(BR870=※編集不可※選択項目!$L$48,VLOOKUP('新規登録用（本体）'!U870,※編集不可※選択項目!$P$47:$R$51,3,TRUE),"")</f>
        <v/>
      </c>
      <c r="AT870" s="225">
        <f>IFERROR(VLOOKUP(Y870&amp;G870&amp;H870,※編集不可※選択項目!X:Y,2,FALSE),0)</f>
        <v>0</v>
      </c>
      <c r="AU870" s="224">
        <f t="shared" si="323"/>
        <v>0</v>
      </c>
      <c r="AV870" s="224">
        <f>IFERROR(INDEX(※編集不可※選択項目!$S$3:$S$51,MATCH(BQ870,※編集不可※選択項目!$T$3:$T$51,0)),0)</f>
        <v>0</v>
      </c>
      <c r="AW870" s="224" t="str">
        <f t="shared" si="330"/>
        <v/>
      </c>
      <c r="AX870" s="224" t="str">
        <f>IF(BR870=※編集不可※選択項目!$L$3,VLOOKUP('新規登録用（本体）'!U870,※編集不可※選択項目!$P$2:$S$13,4,TRUE),AY870)</f>
        <v/>
      </c>
      <c r="AY870" s="224" t="str">
        <f>IF(BR870=※編集不可※選択項目!$L$15,VLOOKUP('新規登録用（本体）'!U870,※編集不可※選択項目!$P$14:$S$25,4,TRUE),AZ870)</f>
        <v/>
      </c>
      <c r="AZ870" s="224" t="str">
        <f>IF(BR870=※編集不可※選択項目!$L$27,VLOOKUP('新規登録用（本体）'!U870,※編集不可※選択項目!$P$26:$S$41,4,TRUE),BA870)</f>
        <v/>
      </c>
      <c r="BA870" s="224" t="str">
        <f>IF(BR870=※編集不可※選択項目!$L$43,VLOOKUP('新規登録用（本体）'!U870,※編集不可※選択項目!$P$42:$S$46,4,TRUE),BB870)</f>
        <v/>
      </c>
      <c r="BB870" s="224" t="str">
        <f>IF(BR870=※編集不可※選択項目!$L$48,VLOOKUP('新規登録用（本体）'!U870,※編集不可※選択項目!$P$47:$S$51,4,TRUE),"")</f>
        <v/>
      </c>
      <c r="BC870" s="225">
        <f>IFERROR(VLOOKUP(Y870&amp;G870&amp;H870,※編集不可※選択項目!X:Y,2,FALSE),0)</f>
        <v>0</v>
      </c>
      <c r="BD870" s="225">
        <f t="shared" si="324"/>
        <v>0</v>
      </c>
      <c r="BE870" s="225"/>
      <c r="BF870" s="225"/>
      <c r="BG870" s="225"/>
      <c r="BH870" s="225" t="str">
        <f t="shared" si="331"/>
        <v/>
      </c>
      <c r="BI870" s="226">
        <f t="shared" si="332"/>
        <v>0</v>
      </c>
      <c r="BJ870" s="226">
        <f t="shared" si="333"/>
        <v>0</v>
      </c>
      <c r="BK870" s="262">
        <f t="shared" si="327"/>
        <v>0</v>
      </c>
      <c r="BL870" s="226">
        <f t="shared" si="316"/>
        <v>0</v>
      </c>
      <c r="BM870" s="226" t="str">
        <f t="shared" si="334"/>
        <v/>
      </c>
      <c r="BN870" s="227">
        <f t="shared" si="335"/>
        <v>0</v>
      </c>
      <c r="BO870" s="227">
        <f t="shared" si="317"/>
        <v>0</v>
      </c>
      <c r="BP870" s="208" t="str">
        <f t="shared" si="318"/>
        <v>＜従来枠＞0 ＜トップ性能枠＞0</v>
      </c>
      <c r="BQ870" s="208" t="str">
        <f>'新規登録用（本体）'!G870&amp;'新規登録用（本体）'!H870&amp;'新規登録用（本体）'!I870</f>
        <v/>
      </c>
      <c r="BR870" s="126" t="str">
        <f t="shared" si="336"/>
        <v/>
      </c>
      <c r="BS870" s="208" t="str">
        <f t="shared" si="337"/>
        <v/>
      </c>
      <c r="BT870" s="227">
        <f t="shared" si="325"/>
        <v>0</v>
      </c>
    </row>
    <row r="871" spans="1:72" s="208" customFormat="1" ht="25.35" customHeight="1" x14ac:dyDescent="0.2">
      <c r="A871" s="210">
        <f t="shared" si="319"/>
        <v>860</v>
      </c>
      <c r="B871" s="171" t="str">
        <f t="shared" si="315"/>
        <v/>
      </c>
      <c r="C871" s="44"/>
      <c r="D871" s="17" t="str">
        <f t="shared" si="320"/>
        <v/>
      </c>
      <c r="E871" s="17" t="str">
        <f t="shared" si="321"/>
        <v/>
      </c>
      <c r="F871" s="97"/>
      <c r="G871" s="16"/>
      <c r="H871" s="15"/>
      <c r="I871" s="17" t="str">
        <f>IF(OR(G871="",H871="",U871=""),"",IFERROR(VLOOKUP(G871&amp;H871&amp;U871,※編集不可※選択項目!$M$3:$R$51,5,FALSE),"該当なし"))</f>
        <v/>
      </c>
      <c r="J871" s="97"/>
      <c r="K871" s="15"/>
      <c r="L871" s="248"/>
      <c r="M871" s="15"/>
      <c r="N871" s="97"/>
      <c r="O871" s="97"/>
      <c r="P871" s="97"/>
      <c r="Q871" s="97"/>
      <c r="R871" s="97"/>
      <c r="S871" s="18" t="str">
        <f t="shared" si="328"/>
        <v/>
      </c>
      <c r="T871" s="15"/>
      <c r="U871" s="15"/>
      <c r="V871" s="15"/>
      <c r="W871" s="15"/>
      <c r="X871" s="15"/>
      <c r="Y871" s="15"/>
      <c r="Z871" s="16"/>
      <c r="AA871" s="16"/>
      <c r="AB871" s="101" t="str">
        <f>IF($C871&lt;&gt;"",※編集不可※選択項目!$J$2,"")</f>
        <v/>
      </c>
      <c r="AC871" s="23"/>
      <c r="AD871" s="97"/>
      <c r="AE871" s="99"/>
      <c r="AF871" s="201" t="str">
        <f t="shared" si="326"/>
        <v>-</v>
      </c>
      <c r="AG871" s="219"/>
      <c r="AH871" s="220"/>
      <c r="AI871" s="121" t="str">
        <f t="shared" si="322"/>
        <v/>
      </c>
      <c r="AJ871" s="221"/>
      <c r="AK871" s="222"/>
      <c r="AL871" s="223"/>
      <c r="AM871" s="224">
        <f>IFERROR(INDEX(※編集不可※選択項目!$R$3:$R$51,MATCH(BQ871,※編集不可※選択項目!$T$3:$T$51,0)),0)</f>
        <v>0</v>
      </c>
      <c r="AN871" s="224" t="str">
        <f t="shared" si="329"/>
        <v/>
      </c>
      <c r="AO871" s="224" t="str">
        <f>IF(BR871=※編集不可※選択項目!$L$3,VLOOKUP('新規登録用（本体）'!U871,※編集不可※選択項目!$P$2:$R$13,3,TRUE),AP871)</f>
        <v/>
      </c>
      <c r="AP871" s="224" t="str">
        <f>IF(BR871=※編集不可※選択項目!$L$15,VLOOKUP('新規登録用（本体）'!U871,※編集不可※選択項目!$P$14:$R$25,3,TRUE),AQ871)</f>
        <v/>
      </c>
      <c r="AQ871" s="224" t="str">
        <f>IF(BR871=※編集不可※選択項目!$L$27,VLOOKUP('新規登録用（本体）'!U871,※編集不可※選択項目!$P$26:$R$41,3,TRUE),AR871)</f>
        <v/>
      </c>
      <c r="AR871" s="224" t="str">
        <f>IF(BR871=※編集不可※選択項目!$L$43,VLOOKUP('新規登録用（本体）'!U871,※編集不可※選択項目!$P$42:$R$46,3,TRUE),AS871)</f>
        <v/>
      </c>
      <c r="AS871" s="224" t="str">
        <f>IF(BR871=※編集不可※選択項目!$L$48,VLOOKUP('新規登録用（本体）'!U871,※編集不可※選択項目!$P$47:$R$51,3,TRUE),"")</f>
        <v/>
      </c>
      <c r="AT871" s="225">
        <f>IFERROR(VLOOKUP(Y871&amp;G871&amp;H871,※編集不可※選択項目!X:Y,2,FALSE),0)</f>
        <v>0</v>
      </c>
      <c r="AU871" s="224">
        <f t="shared" si="323"/>
        <v>0</v>
      </c>
      <c r="AV871" s="224">
        <f>IFERROR(INDEX(※編集不可※選択項目!$S$3:$S$51,MATCH(BQ871,※編集不可※選択項目!$T$3:$T$51,0)),0)</f>
        <v>0</v>
      </c>
      <c r="AW871" s="224" t="str">
        <f t="shared" si="330"/>
        <v/>
      </c>
      <c r="AX871" s="224" t="str">
        <f>IF(BR871=※編集不可※選択項目!$L$3,VLOOKUP('新規登録用（本体）'!U871,※編集不可※選択項目!$P$2:$S$13,4,TRUE),AY871)</f>
        <v/>
      </c>
      <c r="AY871" s="224" t="str">
        <f>IF(BR871=※編集不可※選択項目!$L$15,VLOOKUP('新規登録用（本体）'!U871,※編集不可※選択項目!$P$14:$S$25,4,TRUE),AZ871)</f>
        <v/>
      </c>
      <c r="AZ871" s="224" t="str">
        <f>IF(BR871=※編集不可※選択項目!$L$27,VLOOKUP('新規登録用（本体）'!U871,※編集不可※選択項目!$P$26:$S$41,4,TRUE),BA871)</f>
        <v/>
      </c>
      <c r="BA871" s="224" t="str">
        <f>IF(BR871=※編集不可※選択項目!$L$43,VLOOKUP('新規登録用（本体）'!U871,※編集不可※選択項目!$P$42:$S$46,4,TRUE),BB871)</f>
        <v/>
      </c>
      <c r="BB871" s="224" t="str">
        <f>IF(BR871=※編集不可※選択項目!$L$48,VLOOKUP('新規登録用（本体）'!U871,※編集不可※選択項目!$P$47:$S$51,4,TRUE),"")</f>
        <v/>
      </c>
      <c r="BC871" s="225">
        <f>IFERROR(VLOOKUP(Y871&amp;G871&amp;H871,※編集不可※選択項目!X:Y,2,FALSE),0)</f>
        <v>0</v>
      </c>
      <c r="BD871" s="225">
        <f t="shared" si="324"/>
        <v>0</v>
      </c>
      <c r="BE871" s="225"/>
      <c r="BF871" s="225"/>
      <c r="BG871" s="225"/>
      <c r="BH871" s="225" t="str">
        <f t="shared" si="331"/>
        <v/>
      </c>
      <c r="BI871" s="226">
        <f t="shared" si="332"/>
        <v>0</v>
      </c>
      <c r="BJ871" s="226">
        <f t="shared" si="333"/>
        <v>0</v>
      </c>
      <c r="BK871" s="262">
        <f t="shared" si="327"/>
        <v>0</v>
      </c>
      <c r="BL871" s="226">
        <f t="shared" si="316"/>
        <v>0</v>
      </c>
      <c r="BM871" s="226" t="str">
        <f t="shared" si="334"/>
        <v/>
      </c>
      <c r="BN871" s="227">
        <f t="shared" si="335"/>
        <v>0</v>
      </c>
      <c r="BO871" s="227">
        <f t="shared" si="317"/>
        <v>0</v>
      </c>
      <c r="BP871" s="208" t="str">
        <f t="shared" si="318"/>
        <v>＜従来枠＞0 ＜トップ性能枠＞0</v>
      </c>
      <c r="BQ871" s="208" t="str">
        <f>'新規登録用（本体）'!G871&amp;'新規登録用（本体）'!H871&amp;'新規登録用（本体）'!I871</f>
        <v/>
      </c>
      <c r="BR871" s="126" t="str">
        <f t="shared" si="336"/>
        <v/>
      </c>
      <c r="BS871" s="208" t="str">
        <f t="shared" si="337"/>
        <v/>
      </c>
      <c r="BT871" s="227">
        <f t="shared" si="325"/>
        <v>0</v>
      </c>
    </row>
    <row r="872" spans="1:72" s="208" customFormat="1" ht="25.35" customHeight="1" x14ac:dyDescent="0.2">
      <c r="A872" s="210">
        <f t="shared" si="319"/>
        <v>861</v>
      </c>
      <c r="B872" s="171" t="str">
        <f t="shared" si="315"/>
        <v/>
      </c>
      <c r="C872" s="44"/>
      <c r="D872" s="17" t="str">
        <f t="shared" si="320"/>
        <v/>
      </c>
      <c r="E872" s="17" t="str">
        <f t="shared" si="321"/>
        <v/>
      </c>
      <c r="F872" s="97"/>
      <c r="G872" s="16"/>
      <c r="H872" s="15"/>
      <c r="I872" s="17" t="str">
        <f>IF(OR(G872="",H872="",U872=""),"",IFERROR(VLOOKUP(G872&amp;H872&amp;U872,※編集不可※選択項目!$M$3:$R$51,5,FALSE),"該当なし"))</f>
        <v/>
      </c>
      <c r="J872" s="97"/>
      <c r="K872" s="15"/>
      <c r="L872" s="248"/>
      <c r="M872" s="15"/>
      <c r="N872" s="97"/>
      <c r="O872" s="97"/>
      <c r="P872" s="97"/>
      <c r="Q872" s="97"/>
      <c r="R872" s="97"/>
      <c r="S872" s="18" t="str">
        <f t="shared" si="328"/>
        <v/>
      </c>
      <c r="T872" s="15"/>
      <c r="U872" s="15"/>
      <c r="V872" s="15"/>
      <c r="W872" s="15"/>
      <c r="X872" s="15"/>
      <c r="Y872" s="15"/>
      <c r="Z872" s="16"/>
      <c r="AA872" s="16"/>
      <c r="AB872" s="101" t="str">
        <f>IF($C872&lt;&gt;"",※編集不可※選択項目!$J$2,"")</f>
        <v/>
      </c>
      <c r="AC872" s="23"/>
      <c r="AD872" s="97"/>
      <c r="AE872" s="99"/>
      <c r="AF872" s="201" t="str">
        <f t="shared" si="326"/>
        <v>-</v>
      </c>
      <c r="AG872" s="219"/>
      <c r="AH872" s="220"/>
      <c r="AI872" s="121" t="str">
        <f t="shared" si="322"/>
        <v/>
      </c>
      <c r="AJ872" s="221"/>
      <c r="AK872" s="222"/>
      <c r="AL872" s="223"/>
      <c r="AM872" s="224">
        <f>IFERROR(INDEX(※編集不可※選択項目!$R$3:$R$51,MATCH(BQ872,※編集不可※選択項目!$T$3:$T$51,0)),0)</f>
        <v>0</v>
      </c>
      <c r="AN872" s="224" t="str">
        <f t="shared" si="329"/>
        <v/>
      </c>
      <c r="AO872" s="224" t="str">
        <f>IF(BR872=※編集不可※選択項目!$L$3,VLOOKUP('新規登録用（本体）'!U872,※編集不可※選択項目!$P$2:$R$13,3,TRUE),AP872)</f>
        <v/>
      </c>
      <c r="AP872" s="224" t="str">
        <f>IF(BR872=※編集不可※選択項目!$L$15,VLOOKUP('新規登録用（本体）'!U872,※編集不可※選択項目!$P$14:$R$25,3,TRUE),AQ872)</f>
        <v/>
      </c>
      <c r="AQ872" s="224" t="str">
        <f>IF(BR872=※編集不可※選択項目!$L$27,VLOOKUP('新規登録用（本体）'!U872,※編集不可※選択項目!$P$26:$R$41,3,TRUE),AR872)</f>
        <v/>
      </c>
      <c r="AR872" s="224" t="str">
        <f>IF(BR872=※編集不可※選択項目!$L$43,VLOOKUP('新規登録用（本体）'!U872,※編集不可※選択項目!$P$42:$R$46,3,TRUE),AS872)</f>
        <v/>
      </c>
      <c r="AS872" s="224" t="str">
        <f>IF(BR872=※編集不可※選択項目!$L$48,VLOOKUP('新規登録用（本体）'!U872,※編集不可※選択項目!$P$47:$R$51,3,TRUE),"")</f>
        <v/>
      </c>
      <c r="AT872" s="225">
        <f>IFERROR(VLOOKUP(Y872&amp;G872&amp;H872,※編集不可※選択項目!X:Y,2,FALSE),0)</f>
        <v>0</v>
      </c>
      <c r="AU872" s="224">
        <f t="shared" si="323"/>
        <v>0</v>
      </c>
      <c r="AV872" s="224">
        <f>IFERROR(INDEX(※編集不可※選択項目!$S$3:$S$51,MATCH(BQ872,※編集不可※選択項目!$T$3:$T$51,0)),0)</f>
        <v>0</v>
      </c>
      <c r="AW872" s="224" t="str">
        <f t="shared" si="330"/>
        <v/>
      </c>
      <c r="AX872" s="224" t="str">
        <f>IF(BR872=※編集不可※選択項目!$L$3,VLOOKUP('新規登録用（本体）'!U872,※編集不可※選択項目!$P$2:$S$13,4,TRUE),AY872)</f>
        <v/>
      </c>
      <c r="AY872" s="224" t="str">
        <f>IF(BR872=※編集不可※選択項目!$L$15,VLOOKUP('新規登録用（本体）'!U872,※編集不可※選択項目!$P$14:$S$25,4,TRUE),AZ872)</f>
        <v/>
      </c>
      <c r="AZ872" s="224" t="str">
        <f>IF(BR872=※編集不可※選択項目!$L$27,VLOOKUP('新規登録用（本体）'!U872,※編集不可※選択項目!$P$26:$S$41,4,TRUE),BA872)</f>
        <v/>
      </c>
      <c r="BA872" s="224" t="str">
        <f>IF(BR872=※編集不可※選択項目!$L$43,VLOOKUP('新規登録用（本体）'!U872,※編集不可※選択項目!$P$42:$S$46,4,TRUE),BB872)</f>
        <v/>
      </c>
      <c r="BB872" s="224" t="str">
        <f>IF(BR872=※編集不可※選択項目!$L$48,VLOOKUP('新規登録用（本体）'!U872,※編集不可※選択項目!$P$47:$S$51,4,TRUE),"")</f>
        <v/>
      </c>
      <c r="BC872" s="225">
        <f>IFERROR(VLOOKUP(Y872&amp;G872&amp;H872,※編集不可※選択項目!X:Y,2,FALSE),0)</f>
        <v>0</v>
      </c>
      <c r="BD872" s="225">
        <f t="shared" si="324"/>
        <v>0</v>
      </c>
      <c r="BE872" s="225"/>
      <c r="BF872" s="225"/>
      <c r="BG872" s="225"/>
      <c r="BH872" s="225" t="str">
        <f t="shared" si="331"/>
        <v/>
      </c>
      <c r="BI872" s="226">
        <f t="shared" si="332"/>
        <v>0</v>
      </c>
      <c r="BJ872" s="226">
        <f t="shared" si="333"/>
        <v>0</v>
      </c>
      <c r="BK872" s="262">
        <f t="shared" si="327"/>
        <v>0</v>
      </c>
      <c r="BL872" s="226">
        <f t="shared" si="316"/>
        <v>0</v>
      </c>
      <c r="BM872" s="226" t="str">
        <f t="shared" si="334"/>
        <v/>
      </c>
      <c r="BN872" s="227">
        <f t="shared" si="335"/>
        <v>0</v>
      </c>
      <c r="BO872" s="227">
        <f t="shared" si="317"/>
        <v>0</v>
      </c>
      <c r="BP872" s="208" t="str">
        <f t="shared" si="318"/>
        <v>＜従来枠＞0 ＜トップ性能枠＞0</v>
      </c>
      <c r="BQ872" s="208" t="str">
        <f>'新規登録用（本体）'!G872&amp;'新規登録用（本体）'!H872&amp;'新規登録用（本体）'!I872</f>
        <v/>
      </c>
      <c r="BR872" s="126" t="str">
        <f t="shared" si="336"/>
        <v/>
      </c>
      <c r="BS872" s="208" t="str">
        <f t="shared" si="337"/>
        <v/>
      </c>
      <c r="BT872" s="227">
        <f t="shared" si="325"/>
        <v>0</v>
      </c>
    </row>
    <row r="873" spans="1:72" s="208" customFormat="1" ht="25.35" customHeight="1" x14ac:dyDescent="0.2">
      <c r="A873" s="210">
        <f t="shared" si="319"/>
        <v>862</v>
      </c>
      <c r="B873" s="171" t="str">
        <f t="shared" si="315"/>
        <v/>
      </c>
      <c r="C873" s="44"/>
      <c r="D873" s="17" t="str">
        <f t="shared" si="320"/>
        <v/>
      </c>
      <c r="E873" s="17" t="str">
        <f t="shared" si="321"/>
        <v/>
      </c>
      <c r="F873" s="97"/>
      <c r="G873" s="16"/>
      <c r="H873" s="15"/>
      <c r="I873" s="17" t="str">
        <f>IF(OR(G873="",H873="",U873=""),"",IFERROR(VLOOKUP(G873&amp;H873&amp;U873,※編集不可※選択項目!$M$3:$R$51,5,FALSE),"該当なし"))</f>
        <v/>
      </c>
      <c r="J873" s="97"/>
      <c r="K873" s="15"/>
      <c r="L873" s="248"/>
      <c r="M873" s="15"/>
      <c r="N873" s="97"/>
      <c r="O873" s="97"/>
      <c r="P873" s="97"/>
      <c r="Q873" s="97"/>
      <c r="R873" s="97"/>
      <c r="S873" s="18" t="str">
        <f t="shared" si="328"/>
        <v/>
      </c>
      <c r="T873" s="15"/>
      <c r="U873" s="15"/>
      <c r="V873" s="15"/>
      <c r="W873" s="15"/>
      <c r="X873" s="15"/>
      <c r="Y873" s="15"/>
      <c r="Z873" s="16"/>
      <c r="AA873" s="16"/>
      <c r="AB873" s="101" t="str">
        <f>IF($C873&lt;&gt;"",※編集不可※選択項目!$J$2,"")</f>
        <v/>
      </c>
      <c r="AC873" s="23"/>
      <c r="AD873" s="97"/>
      <c r="AE873" s="99"/>
      <c r="AF873" s="201" t="str">
        <f t="shared" si="326"/>
        <v>-</v>
      </c>
      <c r="AG873" s="219"/>
      <c r="AH873" s="220"/>
      <c r="AI873" s="121" t="str">
        <f t="shared" si="322"/>
        <v/>
      </c>
      <c r="AJ873" s="221"/>
      <c r="AK873" s="222"/>
      <c r="AL873" s="223"/>
      <c r="AM873" s="224">
        <f>IFERROR(INDEX(※編集不可※選択項目!$R$3:$R$51,MATCH(BQ873,※編集不可※選択項目!$T$3:$T$51,0)),0)</f>
        <v>0</v>
      </c>
      <c r="AN873" s="224" t="str">
        <f t="shared" si="329"/>
        <v/>
      </c>
      <c r="AO873" s="224" t="str">
        <f>IF(BR873=※編集不可※選択項目!$L$3,VLOOKUP('新規登録用（本体）'!U873,※編集不可※選択項目!$P$2:$R$13,3,TRUE),AP873)</f>
        <v/>
      </c>
      <c r="AP873" s="224" t="str">
        <f>IF(BR873=※編集不可※選択項目!$L$15,VLOOKUP('新規登録用（本体）'!U873,※編集不可※選択項目!$P$14:$R$25,3,TRUE),AQ873)</f>
        <v/>
      </c>
      <c r="AQ873" s="224" t="str">
        <f>IF(BR873=※編集不可※選択項目!$L$27,VLOOKUP('新規登録用（本体）'!U873,※編集不可※選択項目!$P$26:$R$41,3,TRUE),AR873)</f>
        <v/>
      </c>
      <c r="AR873" s="224" t="str">
        <f>IF(BR873=※編集不可※選択項目!$L$43,VLOOKUP('新規登録用（本体）'!U873,※編集不可※選択項目!$P$42:$R$46,3,TRUE),AS873)</f>
        <v/>
      </c>
      <c r="AS873" s="224" t="str">
        <f>IF(BR873=※編集不可※選択項目!$L$48,VLOOKUP('新規登録用（本体）'!U873,※編集不可※選択項目!$P$47:$R$51,3,TRUE),"")</f>
        <v/>
      </c>
      <c r="AT873" s="225">
        <f>IFERROR(VLOOKUP(Y873&amp;G873&amp;H873,※編集不可※選択項目!X:Y,2,FALSE),0)</f>
        <v>0</v>
      </c>
      <c r="AU873" s="224">
        <f t="shared" si="323"/>
        <v>0</v>
      </c>
      <c r="AV873" s="224">
        <f>IFERROR(INDEX(※編集不可※選択項目!$S$3:$S$51,MATCH(BQ873,※編集不可※選択項目!$T$3:$T$51,0)),0)</f>
        <v>0</v>
      </c>
      <c r="AW873" s="224" t="str">
        <f t="shared" si="330"/>
        <v/>
      </c>
      <c r="AX873" s="224" t="str">
        <f>IF(BR873=※編集不可※選択項目!$L$3,VLOOKUP('新規登録用（本体）'!U873,※編集不可※選択項目!$P$2:$S$13,4,TRUE),AY873)</f>
        <v/>
      </c>
      <c r="AY873" s="224" t="str">
        <f>IF(BR873=※編集不可※選択項目!$L$15,VLOOKUP('新規登録用（本体）'!U873,※編集不可※選択項目!$P$14:$S$25,4,TRUE),AZ873)</f>
        <v/>
      </c>
      <c r="AZ873" s="224" t="str">
        <f>IF(BR873=※編集不可※選択項目!$L$27,VLOOKUP('新規登録用（本体）'!U873,※編集不可※選択項目!$P$26:$S$41,4,TRUE),BA873)</f>
        <v/>
      </c>
      <c r="BA873" s="224" t="str">
        <f>IF(BR873=※編集不可※選択項目!$L$43,VLOOKUP('新規登録用（本体）'!U873,※編集不可※選択項目!$P$42:$S$46,4,TRUE),BB873)</f>
        <v/>
      </c>
      <c r="BB873" s="224" t="str">
        <f>IF(BR873=※編集不可※選択項目!$L$48,VLOOKUP('新規登録用（本体）'!U873,※編集不可※選択項目!$P$47:$S$51,4,TRUE),"")</f>
        <v/>
      </c>
      <c r="BC873" s="225">
        <f>IFERROR(VLOOKUP(Y873&amp;G873&amp;H873,※編集不可※選択項目!X:Y,2,FALSE),0)</f>
        <v>0</v>
      </c>
      <c r="BD873" s="225">
        <f t="shared" si="324"/>
        <v>0</v>
      </c>
      <c r="BE873" s="225"/>
      <c r="BF873" s="225"/>
      <c r="BG873" s="225"/>
      <c r="BH873" s="225" t="str">
        <f t="shared" si="331"/>
        <v/>
      </c>
      <c r="BI873" s="226">
        <f t="shared" si="332"/>
        <v>0</v>
      </c>
      <c r="BJ873" s="226">
        <f t="shared" si="333"/>
        <v>0</v>
      </c>
      <c r="BK873" s="262">
        <f t="shared" si="327"/>
        <v>0</v>
      </c>
      <c r="BL873" s="226">
        <f t="shared" si="316"/>
        <v>0</v>
      </c>
      <c r="BM873" s="226" t="str">
        <f t="shared" si="334"/>
        <v/>
      </c>
      <c r="BN873" s="227">
        <f t="shared" si="335"/>
        <v>0</v>
      </c>
      <c r="BO873" s="227">
        <f t="shared" si="317"/>
        <v>0</v>
      </c>
      <c r="BP873" s="208" t="str">
        <f t="shared" si="318"/>
        <v>＜従来枠＞0 ＜トップ性能枠＞0</v>
      </c>
      <c r="BQ873" s="208" t="str">
        <f>'新規登録用（本体）'!G873&amp;'新規登録用（本体）'!H873&amp;'新規登録用（本体）'!I873</f>
        <v/>
      </c>
      <c r="BR873" s="126" t="str">
        <f t="shared" si="336"/>
        <v/>
      </c>
      <c r="BS873" s="208" t="str">
        <f t="shared" si="337"/>
        <v/>
      </c>
      <c r="BT873" s="227">
        <f t="shared" si="325"/>
        <v>0</v>
      </c>
    </row>
    <row r="874" spans="1:72" s="208" customFormat="1" ht="25.35" customHeight="1" x14ac:dyDescent="0.2">
      <c r="A874" s="210">
        <f t="shared" si="319"/>
        <v>863</v>
      </c>
      <c r="B874" s="171" t="str">
        <f t="shared" si="315"/>
        <v/>
      </c>
      <c r="C874" s="44"/>
      <c r="D874" s="17" t="str">
        <f t="shared" si="320"/>
        <v/>
      </c>
      <c r="E874" s="17" t="str">
        <f t="shared" si="321"/>
        <v/>
      </c>
      <c r="F874" s="97"/>
      <c r="G874" s="16"/>
      <c r="H874" s="15"/>
      <c r="I874" s="17" t="str">
        <f>IF(OR(G874="",H874="",U874=""),"",IFERROR(VLOOKUP(G874&amp;H874&amp;U874,※編集不可※選択項目!$M$3:$R$51,5,FALSE),"該当なし"))</f>
        <v/>
      </c>
      <c r="J874" s="97"/>
      <c r="K874" s="15"/>
      <c r="L874" s="248"/>
      <c r="M874" s="15"/>
      <c r="N874" s="97"/>
      <c r="O874" s="97"/>
      <c r="P874" s="97"/>
      <c r="Q874" s="97"/>
      <c r="R874" s="97"/>
      <c r="S874" s="18" t="str">
        <f t="shared" si="328"/>
        <v/>
      </c>
      <c r="T874" s="15"/>
      <c r="U874" s="15"/>
      <c r="V874" s="15"/>
      <c r="W874" s="15"/>
      <c r="X874" s="15"/>
      <c r="Y874" s="15"/>
      <c r="Z874" s="16"/>
      <c r="AA874" s="16"/>
      <c r="AB874" s="101" t="str">
        <f>IF($C874&lt;&gt;"",※編集不可※選択項目!$J$2,"")</f>
        <v/>
      </c>
      <c r="AC874" s="23"/>
      <c r="AD874" s="97"/>
      <c r="AE874" s="99"/>
      <c r="AF874" s="201" t="str">
        <f t="shared" si="326"/>
        <v>-</v>
      </c>
      <c r="AG874" s="219"/>
      <c r="AH874" s="220"/>
      <c r="AI874" s="121" t="str">
        <f t="shared" si="322"/>
        <v/>
      </c>
      <c r="AJ874" s="221"/>
      <c r="AK874" s="222"/>
      <c r="AL874" s="223"/>
      <c r="AM874" s="224">
        <f>IFERROR(INDEX(※編集不可※選択項目!$R$3:$R$51,MATCH(BQ874,※編集不可※選択項目!$T$3:$T$51,0)),0)</f>
        <v>0</v>
      </c>
      <c r="AN874" s="224" t="str">
        <f t="shared" si="329"/>
        <v/>
      </c>
      <c r="AO874" s="224" t="str">
        <f>IF(BR874=※編集不可※選択項目!$L$3,VLOOKUP('新規登録用（本体）'!U874,※編集不可※選択項目!$P$2:$R$13,3,TRUE),AP874)</f>
        <v/>
      </c>
      <c r="AP874" s="224" t="str">
        <f>IF(BR874=※編集不可※選択項目!$L$15,VLOOKUP('新規登録用（本体）'!U874,※編集不可※選択項目!$P$14:$R$25,3,TRUE),AQ874)</f>
        <v/>
      </c>
      <c r="AQ874" s="224" t="str">
        <f>IF(BR874=※編集不可※選択項目!$L$27,VLOOKUP('新規登録用（本体）'!U874,※編集不可※選択項目!$P$26:$R$41,3,TRUE),AR874)</f>
        <v/>
      </c>
      <c r="AR874" s="224" t="str">
        <f>IF(BR874=※編集不可※選択項目!$L$43,VLOOKUP('新規登録用（本体）'!U874,※編集不可※選択項目!$P$42:$R$46,3,TRUE),AS874)</f>
        <v/>
      </c>
      <c r="AS874" s="224" t="str">
        <f>IF(BR874=※編集不可※選択項目!$L$48,VLOOKUP('新規登録用（本体）'!U874,※編集不可※選択項目!$P$47:$R$51,3,TRUE),"")</f>
        <v/>
      </c>
      <c r="AT874" s="225">
        <f>IFERROR(VLOOKUP(Y874&amp;G874&amp;H874,※編集不可※選択項目!X:Y,2,FALSE),0)</f>
        <v>0</v>
      </c>
      <c r="AU874" s="224">
        <f t="shared" si="323"/>
        <v>0</v>
      </c>
      <c r="AV874" s="224">
        <f>IFERROR(INDEX(※編集不可※選択項目!$S$3:$S$51,MATCH(BQ874,※編集不可※選択項目!$T$3:$T$51,0)),0)</f>
        <v>0</v>
      </c>
      <c r="AW874" s="224" t="str">
        <f t="shared" si="330"/>
        <v/>
      </c>
      <c r="AX874" s="224" t="str">
        <f>IF(BR874=※編集不可※選択項目!$L$3,VLOOKUP('新規登録用（本体）'!U874,※編集不可※選択項目!$P$2:$S$13,4,TRUE),AY874)</f>
        <v/>
      </c>
      <c r="AY874" s="224" t="str">
        <f>IF(BR874=※編集不可※選択項目!$L$15,VLOOKUP('新規登録用（本体）'!U874,※編集不可※選択項目!$P$14:$S$25,4,TRUE),AZ874)</f>
        <v/>
      </c>
      <c r="AZ874" s="224" t="str">
        <f>IF(BR874=※編集不可※選択項目!$L$27,VLOOKUP('新規登録用（本体）'!U874,※編集不可※選択項目!$P$26:$S$41,4,TRUE),BA874)</f>
        <v/>
      </c>
      <c r="BA874" s="224" t="str">
        <f>IF(BR874=※編集不可※選択項目!$L$43,VLOOKUP('新規登録用（本体）'!U874,※編集不可※選択項目!$P$42:$S$46,4,TRUE),BB874)</f>
        <v/>
      </c>
      <c r="BB874" s="224" t="str">
        <f>IF(BR874=※編集不可※選択項目!$L$48,VLOOKUP('新規登録用（本体）'!U874,※編集不可※選択項目!$P$47:$S$51,4,TRUE),"")</f>
        <v/>
      </c>
      <c r="BC874" s="225">
        <f>IFERROR(VLOOKUP(Y874&amp;G874&amp;H874,※編集不可※選択項目!X:Y,2,FALSE),0)</f>
        <v>0</v>
      </c>
      <c r="BD874" s="225">
        <f t="shared" si="324"/>
        <v>0</v>
      </c>
      <c r="BE874" s="225"/>
      <c r="BF874" s="225"/>
      <c r="BG874" s="225"/>
      <c r="BH874" s="225" t="str">
        <f t="shared" si="331"/>
        <v/>
      </c>
      <c r="BI874" s="226">
        <f t="shared" si="332"/>
        <v>0</v>
      </c>
      <c r="BJ874" s="226">
        <f t="shared" si="333"/>
        <v>0</v>
      </c>
      <c r="BK874" s="262">
        <f t="shared" si="327"/>
        <v>0</v>
      </c>
      <c r="BL874" s="226">
        <f t="shared" si="316"/>
        <v>0</v>
      </c>
      <c r="BM874" s="226" t="str">
        <f t="shared" si="334"/>
        <v/>
      </c>
      <c r="BN874" s="227">
        <f t="shared" si="335"/>
        <v>0</v>
      </c>
      <c r="BO874" s="227">
        <f t="shared" si="317"/>
        <v>0</v>
      </c>
      <c r="BP874" s="208" t="str">
        <f t="shared" si="318"/>
        <v>＜従来枠＞0 ＜トップ性能枠＞0</v>
      </c>
      <c r="BQ874" s="208" t="str">
        <f>'新規登録用（本体）'!G874&amp;'新規登録用（本体）'!H874&amp;'新規登録用（本体）'!I874</f>
        <v/>
      </c>
      <c r="BR874" s="126" t="str">
        <f t="shared" si="336"/>
        <v/>
      </c>
      <c r="BS874" s="208" t="str">
        <f t="shared" si="337"/>
        <v/>
      </c>
      <c r="BT874" s="227">
        <f t="shared" si="325"/>
        <v>0</v>
      </c>
    </row>
    <row r="875" spans="1:72" s="208" customFormat="1" ht="25.35" customHeight="1" x14ac:dyDescent="0.2">
      <c r="A875" s="210">
        <f t="shared" si="319"/>
        <v>864</v>
      </c>
      <c r="B875" s="171" t="str">
        <f t="shared" si="315"/>
        <v/>
      </c>
      <c r="C875" s="44"/>
      <c r="D875" s="17" t="str">
        <f t="shared" si="320"/>
        <v/>
      </c>
      <c r="E875" s="17" t="str">
        <f t="shared" si="321"/>
        <v/>
      </c>
      <c r="F875" s="97"/>
      <c r="G875" s="16"/>
      <c r="H875" s="15"/>
      <c r="I875" s="17" t="str">
        <f>IF(OR(G875="",H875="",U875=""),"",IFERROR(VLOOKUP(G875&amp;H875&amp;U875,※編集不可※選択項目!$M$3:$R$51,5,FALSE),"該当なし"))</f>
        <v/>
      </c>
      <c r="J875" s="97"/>
      <c r="K875" s="15"/>
      <c r="L875" s="248"/>
      <c r="M875" s="15"/>
      <c r="N875" s="97"/>
      <c r="O875" s="97"/>
      <c r="P875" s="97"/>
      <c r="Q875" s="97"/>
      <c r="R875" s="97"/>
      <c r="S875" s="18" t="str">
        <f t="shared" si="328"/>
        <v/>
      </c>
      <c r="T875" s="15"/>
      <c r="U875" s="15"/>
      <c r="V875" s="15"/>
      <c r="W875" s="15"/>
      <c r="X875" s="15"/>
      <c r="Y875" s="15"/>
      <c r="Z875" s="16"/>
      <c r="AA875" s="16"/>
      <c r="AB875" s="101" t="str">
        <f>IF($C875&lt;&gt;"",※編集不可※選択項目!$J$2,"")</f>
        <v/>
      </c>
      <c r="AC875" s="23"/>
      <c r="AD875" s="97"/>
      <c r="AE875" s="99"/>
      <c r="AF875" s="201" t="str">
        <f t="shared" si="326"/>
        <v>-</v>
      </c>
      <c r="AG875" s="219"/>
      <c r="AH875" s="220"/>
      <c r="AI875" s="121" t="str">
        <f t="shared" si="322"/>
        <v/>
      </c>
      <c r="AJ875" s="221"/>
      <c r="AK875" s="222"/>
      <c r="AL875" s="223"/>
      <c r="AM875" s="224">
        <f>IFERROR(INDEX(※編集不可※選択項目!$R$3:$R$51,MATCH(BQ875,※編集不可※選択項目!$T$3:$T$51,0)),0)</f>
        <v>0</v>
      </c>
      <c r="AN875" s="224" t="str">
        <f t="shared" si="329"/>
        <v/>
      </c>
      <c r="AO875" s="224" t="str">
        <f>IF(BR875=※編集不可※選択項目!$L$3,VLOOKUP('新規登録用（本体）'!U875,※編集不可※選択項目!$P$2:$R$13,3,TRUE),AP875)</f>
        <v/>
      </c>
      <c r="AP875" s="224" t="str">
        <f>IF(BR875=※編集不可※選択項目!$L$15,VLOOKUP('新規登録用（本体）'!U875,※編集不可※選択項目!$P$14:$R$25,3,TRUE),AQ875)</f>
        <v/>
      </c>
      <c r="AQ875" s="224" t="str">
        <f>IF(BR875=※編集不可※選択項目!$L$27,VLOOKUP('新規登録用（本体）'!U875,※編集不可※選択項目!$P$26:$R$41,3,TRUE),AR875)</f>
        <v/>
      </c>
      <c r="AR875" s="224" t="str">
        <f>IF(BR875=※編集不可※選択項目!$L$43,VLOOKUP('新規登録用（本体）'!U875,※編集不可※選択項目!$P$42:$R$46,3,TRUE),AS875)</f>
        <v/>
      </c>
      <c r="AS875" s="224" t="str">
        <f>IF(BR875=※編集不可※選択項目!$L$48,VLOOKUP('新規登録用（本体）'!U875,※編集不可※選択項目!$P$47:$R$51,3,TRUE),"")</f>
        <v/>
      </c>
      <c r="AT875" s="225">
        <f>IFERROR(VLOOKUP(Y875&amp;G875&amp;H875,※編集不可※選択項目!X:Y,2,FALSE),0)</f>
        <v>0</v>
      </c>
      <c r="AU875" s="224">
        <f t="shared" si="323"/>
        <v>0</v>
      </c>
      <c r="AV875" s="224">
        <f>IFERROR(INDEX(※編集不可※選択項目!$S$3:$S$51,MATCH(BQ875,※編集不可※選択項目!$T$3:$T$51,0)),0)</f>
        <v>0</v>
      </c>
      <c r="AW875" s="224" t="str">
        <f t="shared" si="330"/>
        <v/>
      </c>
      <c r="AX875" s="224" t="str">
        <f>IF(BR875=※編集不可※選択項目!$L$3,VLOOKUP('新規登録用（本体）'!U875,※編集不可※選択項目!$P$2:$S$13,4,TRUE),AY875)</f>
        <v/>
      </c>
      <c r="AY875" s="224" t="str">
        <f>IF(BR875=※編集不可※選択項目!$L$15,VLOOKUP('新規登録用（本体）'!U875,※編集不可※選択項目!$P$14:$S$25,4,TRUE),AZ875)</f>
        <v/>
      </c>
      <c r="AZ875" s="224" t="str">
        <f>IF(BR875=※編集不可※選択項目!$L$27,VLOOKUP('新規登録用（本体）'!U875,※編集不可※選択項目!$P$26:$S$41,4,TRUE),BA875)</f>
        <v/>
      </c>
      <c r="BA875" s="224" t="str">
        <f>IF(BR875=※編集不可※選択項目!$L$43,VLOOKUP('新規登録用（本体）'!U875,※編集不可※選択項目!$P$42:$S$46,4,TRUE),BB875)</f>
        <v/>
      </c>
      <c r="BB875" s="224" t="str">
        <f>IF(BR875=※編集不可※選択項目!$L$48,VLOOKUP('新規登録用（本体）'!U875,※編集不可※選択項目!$P$47:$S$51,4,TRUE),"")</f>
        <v/>
      </c>
      <c r="BC875" s="225">
        <f>IFERROR(VLOOKUP(Y875&amp;G875&amp;H875,※編集不可※選択項目!X:Y,2,FALSE),0)</f>
        <v>0</v>
      </c>
      <c r="BD875" s="225">
        <f t="shared" si="324"/>
        <v>0</v>
      </c>
      <c r="BE875" s="225"/>
      <c r="BF875" s="225"/>
      <c r="BG875" s="225"/>
      <c r="BH875" s="225" t="str">
        <f t="shared" si="331"/>
        <v/>
      </c>
      <c r="BI875" s="226">
        <f t="shared" si="332"/>
        <v>0</v>
      </c>
      <c r="BJ875" s="226">
        <f t="shared" si="333"/>
        <v>0</v>
      </c>
      <c r="BK875" s="262">
        <f t="shared" si="327"/>
        <v>0</v>
      </c>
      <c r="BL875" s="226">
        <f t="shared" si="316"/>
        <v>0</v>
      </c>
      <c r="BM875" s="226" t="str">
        <f t="shared" si="334"/>
        <v/>
      </c>
      <c r="BN875" s="227">
        <f t="shared" si="335"/>
        <v>0</v>
      </c>
      <c r="BO875" s="227">
        <f t="shared" si="317"/>
        <v>0</v>
      </c>
      <c r="BP875" s="208" t="str">
        <f t="shared" si="318"/>
        <v>＜従来枠＞0 ＜トップ性能枠＞0</v>
      </c>
      <c r="BQ875" s="208" t="str">
        <f>'新規登録用（本体）'!G875&amp;'新規登録用（本体）'!H875&amp;'新規登録用（本体）'!I875</f>
        <v/>
      </c>
      <c r="BR875" s="126" t="str">
        <f t="shared" si="336"/>
        <v/>
      </c>
      <c r="BS875" s="208" t="str">
        <f t="shared" si="337"/>
        <v/>
      </c>
      <c r="BT875" s="227">
        <f t="shared" si="325"/>
        <v>0</v>
      </c>
    </row>
    <row r="876" spans="1:72" s="208" customFormat="1" ht="25.35" customHeight="1" x14ac:dyDescent="0.2">
      <c r="A876" s="210">
        <f t="shared" si="319"/>
        <v>865</v>
      </c>
      <c r="B876" s="171" t="str">
        <f t="shared" si="315"/>
        <v/>
      </c>
      <c r="C876" s="44"/>
      <c r="D876" s="17" t="str">
        <f t="shared" si="320"/>
        <v/>
      </c>
      <c r="E876" s="17" t="str">
        <f t="shared" si="321"/>
        <v/>
      </c>
      <c r="F876" s="97"/>
      <c r="G876" s="16"/>
      <c r="H876" s="15"/>
      <c r="I876" s="17" t="str">
        <f>IF(OR(G876="",H876="",U876=""),"",IFERROR(VLOOKUP(G876&amp;H876&amp;U876,※編集不可※選択項目!$M$3:$R$51,5,FALSE),"該当なし"))</f>
        <v/>
      </c>
      <c r="J876" s="97"/>
      <c r="K876" s="15"/>
      <c r="L876" s="248"/>
      <c r="M876" s="15"/>
      <c r="N876" s="97"/>
      <c r="O876" s="97"/>
      <c r="P876" s="97"/>
      <c r="Q876" s="97"/>
      <c r="R876" s="97"/>
      <c r="S876" s="18" t="str">
        <f t="shared" si="328"/>
        <v/>
      </c>
      <c r="T876" s="15"/>
      <c r="U876" s="15"/>
      <c r="V876" s="15"/>
      <c r="W876" s="15"/>
      <c r="X876" s="15"/>
      <c r="Y876" s="15"/>
      <c r="Z876" s="16"/>
      <c r="AA876" s="16"/>
      <c r="AB876" s="101" t="str">
        <f>IF($C876&lt;&gt;"",※編集不可※選択項目!$J$2,"")</f>
        <v/>
      </c>
      <c r="AC876" s="23"/>
      <c r="AD876" s="97"/>
      <c r="AE876" s="99"/>
      <c r="AF876" s="201" t="str">
        <f t="shared" si="326"/>
        <v>-</v>
      </c>
      <c r="AG876" s="219"/>
      <c r="AH876" s="220"/>
      <c r="AI876" s="121" t="str">
        <f t="shared" si="322"/>
        <v/>
      </c>
      <c r="AJ876" s="221"/>
      <c r="AK876" s="222"/>
      <c r="AL876" s="223"/>
      <c r="AM876" s="224">
        <f>IFERROR(INDEX(※編集不可※選択項目!$R$3:$R$51,MATCH(BQ876,※編集不可※選択項目!$T$3:$T$51,0)),0)</f>
        <v>0</v>
      </c>
      <c r="AN876" s="224" t="str">
        <f t="shared" si="329"/>
        <v/>
      </c>
      <c r="AO876" s="224" t="str">
        <f>IF(BR876=※編集不可※選択項目!$L$3,VLOOKUP('新規登録用（本体）'!U876,※編集不可※選択項目!$P$2:$R$13,3,TRUE),AP876)</f>
        <v/>
      </c>
      <c r="AP876" s="224" t="str">
        <f>IF(BR876=※編集不可※選択項目!$L$15,VLOOKUP('新規登録用（本体）'!U876,※編集不可※選択項目!$P$14:$R$25,3,TRUE),AQ876)</f>
        <v/>
      </c>
      <c r="AQ876" s="224" t="str">
        <f>IF(BR876=※編集不可※選択項目!$L$27,VLOOKUP('新規登録用（本体）'!U876,※編集不可※選択項目!$P$26:$R$41,3,TRUE),AR876)</f>
        <v/>
      </c>
      <c r="AR876" s="224" t="str">
        <f>IF(BR876=※編集不可※選択項目!$L$43,VLOOKUP('新規登録用（本体）'!U876,※編集不可※選択項目!$P$42:$R$46,3,TRUE),AS876)</f>
        <v/>
      </c>
      <c r="AS876" s="224" t="str">
        <f>IF(BR876=※編集不可※選択項目!$L$48,VLOOKUP('新規登録用（本体）'!U876,※編集不可※選択項目!$P$47:$R$51,3,TRUE),"")</f>
        <v/>
      </c>
      <c r="AT876" s="225">
        <f>IFERROR(VLOOKUP(Y876&amp;G876&amp;H876,※編集不可※選択項目!X:Y,2,FALSE),0)</f>
        <v>0</v>
      </c>
      <c r="AU876" s="224">
        <f t="shared" si="323"/>
        <v>0</v>
      </c>
      <c r="AV876" s="224">
        <f>IFERROR(INDEX(※編集不可※選択項目!$S$3:$S$51,MATCH(BQ876,※編集不可※選択項目!$T$3:$T$51,0)),0)</f>
        <v>0</v>
      </c>
      <c r="AW876" s="224" t="str">
        <f t="shared" si="330"/>
        <v/>
      </c>
      <c r="AX876" s="224" t="str">
        <f>IF(BR876=※編集不可※選択項目!$L$3,VLOOKUP('新規登録用（本体）'!U876,※編集不可※選択項目!$P$2:$S$13,4,TRUE),AY876)</f>
        <v/>
      </c>
      <c r="AY876" s="224" t="str">
        <f>IF(BR876=※編集不可※選択項目!$L$15,VLOOKUP('新規登録用（本体）'!U876,※編集不可※選択項目!$P$14:$S$25,4,TRUE),AZ876)</f>
        <v/>
      </c>
      <c r="AZ876" s="224" t="str">
        <f>IF(BR876=※編集不可※選択項目!$L$27,VLOOKUP('新規登録用（本体）'!U876,※編集不可※選択項目!$P$26:$S$41,4,TRUE),BA876)</f>
        <v/>
      </c>
      <c r="BA876" s="224" t="str">
        <f>IF(BR876=※編集不可※選択項目!$L$43,VLOOKUP('新規登録用（本体）'!U876,※編集不可※選択項目!$P$42:$S$46,4,TRUE),BB876)</f>
        <v/>
      </c>
      <c r="BB876" s="224" t="str">
        <f>IF(BR876=※編集不可※選択項目!$L$48,VLOOKUP('新規登録用（本体）'!U876,※編集不可※選択項目!$P$47:$S$51,4,TRUE),"")</f>
        <v/>
      </c>
      <c r="BC876" s="225">
        <f>IFERROR(VLOOKUP(Y876&amp;G876&amp;H876,※編集不可※選択項目!X:Y,2,FALSE),0)</f>
        <v>0</v>
      </c>
      <c r="BD876" s="225">
        <f t="shared" si="324"/>
        <v>0</v>
      </c>
      <c r="BE876" s="225"/>
      <c r="BF876" s="225"/>
      <c r="BG876" s="225"/>
      <c r="BH876" s="225" t="str">
        <f t="shared" si="331"/>
        <v/>
      </c>
      <c r="BI876" s="226">
        <f t="shared" si="332"/>
        <v>0</v>
      </c>
      <c r="BJ876" s="226">
        <f t="shared" si="333"/>
        <v>0</v>
      </c>
      <c r="BK876" s="262">
        <f t="shared" si="327"/>
        <v>0</v>
      </c>
      <c r="BL876" s="226">
        <f t="shared" si="316"/>
        <v>0</v>
      </c>
      <c r="BM876" s="226" t="str">
        <f t="shared" si="334"/>
        <v/>
      </c>
      <c r="BN876" s="227">
        <f t="shared" si="335"/>
        <v>0</v>
      </c>
      <c r="BO876" s="227">
        <f t="shared" si="317"/>
        <v>0</v>
      </c>
      <c r="BP876" s="208" t="str">
        <f t="shared" si="318"/>
        <v>＜従来枠＞0 ＜トップ性能枠＞0</v>
      </c>
      <c r="BQ876" s="208" t="str">
        <f>'新規登録用（本体）'!G876&amp;'新規登録用（本体）'!H876&amp;'新規登録用（本体）'!I876</f>
        <v/>
      </c>
      <c r="BR876" s="126" t="str">
        <f t="shared" si="336"/>
        <v/>
      </c>
      <c r="BS876" s="208" t="str">
        <f t="shared" si="337"/>
        <v/>
      </c>
      <c r="BT876" s="227">
        <f t="shared" si="325"/>
        <v>0</v>
      </c>
    </row>
    <row r="877" spans="1:72" s="208" customFormat="1" ht="25.35" customHeight="1" x14ac:dyDescent="0.2">
      <c r="A877" s="210">
        <f t="shared" si="319"/>
        <v>866</v>
      </c>
      <c r="B877" s="171" t="str">
        <f t="shared" si="315"/>
        <v/>
      </c>
      <c r="C877" s="44"/>
      <c r="D877" s="17" t="str">
        <f t="shared" si="320"/>
        <v/>
      </c>
      <c r="E877" s="17" t="str">
        <f t="shared" si="321"/>
        <v/>
      </c>
      <c r="F877" s="97"/>
      <c r="G877" s="16"/>
      <c r="H877" s="15"/>
      <c r="I877" s="17" t="str">
        <f>IF(OR(G877="",H877="",U877=""),"",IFERROR(VLOOKUP(G877&amp;H877&amp;U877,※編集不可※選択項目!$M$3:$R$51,5,FALSE),"該当なし"))</f>
        <v/>
      </c>
      <c r="J877" s="97"/>
      <c r="K877" s="15"/>
      <c r="L877" s="248"/>
      <c r="M877" s="15"/>
      <c r="N877" s="97"/>
      <c r="O877" s="97"/>
      <c r="P877" s="97"/>
      <c r="Q877" s="97"/>
      <c r="R877" s="97"/>
      <c r="S877" s="18" t="str">
        <f t="shared" si="328"/>
        <v/>
      </c>
      <c r="T877" s="15"/>
      <c r="U877" s="15"/>
      <c r="V877" s="15"/>
      <c r="W877" s="15"/>
      <c r="X877" s="15"/>
      <c r="Y877" s="15"/>
      <c r="Z877" s="16"/>
      <c r="AA877" s="16"/>
      <c r="AB877" s="101" t="str">
        <f>IF($C877&lt;&gt;"",※編集不可※選択項目!$J$2,"")</f>
        <v/>
      </c>
      <c r="AC877" s="23"/>
      <c r="AD877" s="97"/>
      <c r="AE877" s="99"/>
      <c r="AF877" s="201" t="str">
        <f t="shared" si="326"/>
        <v>-</v>
      </c>
      <c r="AG877" s="219"/>
      <c r="AH877" s="220"/>
      <c r="AI877" s="121" t="str">
        <f t="shared" si="322"/>
        <v/>
      </c>
      <c r="AJ877" s="221"/>
      <c r="AK877" s="222"/>
      <c r="AL877" s="223"/>
      <c r="AM877" s="224">
        <f>IFERROR(INDEX(※編集不可※選択項目!$R$3:$R$51,MATCH(BQ877,※編集不可※選択項目!$T$3:$T$51,0)),0)</f>
        <v>0</v>
      </c>
      <c r="AN877" s="224" t="str">
        <f t="shared" si="329"/>
        <v/>
      </c>
      <c r="AO877" s="224" t="str">
        <f>IF(BR877=※編集不可※選択項目!$L$3,VLOOKUP('新規登録用（本体）'!U877,※編集不可※選択項目!$P$2:$R$13,3,TRUE),AP877)</f>
        <v/>
      </c>
      <c r="AP877" s="224" t="str">
        <f>IF(BR877=※編集不可※選択項目!$L$15,VLOOKUP('新規登録用（本体）'!U877,※編集不可※選択項目!$P$14:$R$25,3,TRUE),AQ877)</f>
        <v/>
      </c>
      <c r="AQ877" s="224" t="str">
        <f>IF(BR877=※編集不可※選択項目!$L$27,VLOOKUP('新規登録用（本体）'!U877,※編集不可※選択項目!$P$26:$R$41,3,TRUE),AR877)</f>
        <v/>
      </c>
      <c r="AR877" s="224" t="str">
        <f>IF(BR877=※編集不可※選択項目!$L$43,VLOOKUP('新規登録用（本体）'!U877,※編集不可※選択項目!$P$42:$R$46,3,TRUE),AS877)</f>
        <v/>
      </c>
      <c r="AS877" s="224" t="str">
        <f>IF(BR877=※編集不可※選択項目!$L$48,VLOOKUP('新規登録用（本体）'!U877,※編集不可※選択項目!$P$47:$R$51,3,TRUE),"")</f>
        <v/>
      </c>
      <c r="AT877" s="225">
        <f>IFERROR(VLOOKUP(Y877&amp;G877&amp;H877,※編集不可※選択項目!X:Y,2,FALSE),0)</f>
        <v>0</v>
      </c>
      <c r="AU877" s="224">
        <f t="shared" si="323"/>
        <v>0</v>
      </c>
      <c r="AV877" s="224">
        <f>IFERROR(INDEX(※編集不可※選択項目!$S$3:$S$51,MATCH(BQ877,※編集不可※選択項目!$T$3:$T$51,0)),0)</f>
        <v>0</v>
      </c>
      <c r="AW877" s="224" t="str">
        <f t="shared" si="330"/>
        <v/>
      </c>
      <c r="AX877" s="224" t="str">
        <f>IF(BR877=※編集不可※選択項目!$L$3,VLOOKUP('新規登録用（本体）'!U877,※編集不可※選択項目!$P$2:$S$13,4,TRUE),AY877)</f>
        <v/>
      </c>
      <c r="AY877" s="224" t="str">
        <f>IF(BR877=※編集不可※選択項目!$L$15,VLOOKUP('新規登録用（本体）'!U877,※編集不可※選択項目!$P$14:$S$25,4,TRUE),AZ877)</f>
        <v/>
      </c>
      <c r="AZ877" s="224" t="str">
        <f>IF(BR877=※編集不可※選択項目!$L$27,VLOOKUP('新規登録用（本体）'!U877,※編集不可※選択項目!$P$26:$S$41,4,TRUE),BA877)</f>
        <v/>
      </c>
      <c r="BA877" s="224" t="str">
        <f>IF(BR877=※編集不可※選択項目!$L$43,VLOOKUP('新規登録用（本体）'!U877,※編集不可※選択項目!$P$42:$S$46,4,TRUE),BB877)</f>
        <v/>
      </c>
      <c r="BB877" s="224" t="str">
        <f>IF(BR877=※編集不可※選択項目!$L$48,VLOOKUP('新規登録用（本体）'!U877,※編集不可※選択項目!$P$47:$S$51,4,TRUE),"")</f>
        <v/>
      </c>
      <c r="BC877" s="225">
        <f>IFERROR(VLOOKUP(Y877&amp;G877&amp;H877,※編集不可※選択項目!X:Y,2,FALSE),0)</f>
        <v>0</v>
      </c>
      <c r="BD877" s="225">
        <f t="shared" si="324"/>
        <v>0</v>
      </c>
      <c r="BE877" s="225"/>
      <c r="BF877" s="225"/>
      <c r="BG877" s="225"/>
      <c r="BH877" s="225" t="str">
        <f t="shared" si="331"/>
        <v/>
      </c>
      <c r="BI877" s="226">
        <f t="shared" si="332"/>
        <v>0</v>
      </c>
      <c r="BJ877" s="226">
        <f t="shared" si="333"/>
        <v>0</v>
      </c>
      <c r="BK877" s="262">
        <f t="shared" si="327"/>
        <v>0</v>
      </c>
      <c r="BL877" s="226">
        <f t="shared" si="316"/>
        <v>0</v>
      </c>
      <c r="BM877" s="226" t="str">
        <f t="shared" si="334"/>
        <v/>
      </c>
      <c r="BN877" s="227">
        <f t="shared" si="335"/>
        <v>0</v>
      </c>
      <c r="BO877" s="227">
        <f t="shared" si="317"/>
        <v>0</v>
      </c>
      <c r="BP877" s="208" t="str">
        <f t="shared" si="318"/>
        <v>＜従来枠＞0 ＜トップ性能枠＞0</v>
      </c>
      <c r="BQ877" s="208" t="str">
        <f>'新規登録用（本体）'!G877&amp;'新規登録用（本体）'!H877&amp;'新規登録用（本体）'!I877</f>
        <v/>
      </c>
      <c r="BR877" s="126" t="str">
        <f t="shared" si="336"/>
        <v/>
      </c>
      <c r="BS877" s="208" t="str">
        <f t="shared" si="337"/>
        <v/>
      </c>
      <c r="BT877" s="227">
        <f t="shared" si="325"/>
        <v>0</v>
      </c>
    </row>
    <row r="878" spans="1:72" s="208" customFormat="1" ht="25.35" customHeight="1" x14ac:dyDescent="0.2">
      <c r="A878" s="210">
        <f t="shared" si="319"/>
        <v>867</v>
      </c>
      <c r="B878" s="171" t="str">
        <f t="shared" si="315"/>
        <v/>
      </c>
      <c r="C878" s="44"/>
      <c r="D878" s="17" t="str">
        <f t="shared" si="320"/>
        <v/>
      </c>
      <c r="E878" s="17" t="str">
        <f t="shared" si="321"/>
        <v/>
      </c>
      <c r="F878" s="97"/>
      <c r="G878" s="16"/>
      <c r="H878" s="15"/>
      <c r="I878" s="17" t="str">
        <f>IF(OR(G878="",H878="",U878=""),"",IFERROR(VLOOKUP(G878&amp;H878&amp;U878,※編集不可※選択項目!$M$3:$R$51,5,FALSE),"該当なし"))</f>
        <v/>
      </c>
      <c r="J878" s="97"/>
      <c r="K878" s="15"/>
      <c r="L878" s="248"/>
      <c r="M878" s="15"/>
      <c r="N878" s="97"/>
      <c r="O878" s="97"/>
      <c r="P878" s="97"/>
      <c r="Q878" s="97"/>
      <c r="R878" s="97"/>
      <c r="S878" s="18" t="str">
        <f t="shared" si="328"/>
        <v/>
      </c>
      <c r="T878" s="15"/>
      <c r="U878" s="15"/>
      <c r="V878" s="15"/>
      <c r="W878" s="15"/>
      <c r="X878" s="15"/>
      <c r="Y878" s="15"/>
      <c r="Z878" s="16"/>
      <c r="AA878" s="16"/>
      <c r="AB878" s="101" t="str">
        <f>IF($C878&lt;&gt;"",※編集不可※選択項目!$J$2,"")</f>
        <v/>
      </c>
      <c r="AC878" s="23"/>
      <c r="AD878" s="97"/>
      <c r="AE878" s="99"/>
      <c r="AF878" s="201" t="str">
        <f t="shared" si="326"/>
        <v>-</v>
      </c>
      <c r="AG878" s="219"/>
      <c r="AH878" s="220"/>
      <c r="AI878" s="121" t="str">
        <f t="shared" si="322"/>
        <v/>
      </c>
      <c r="AJ878" s="221"/>
      <c r="AK878" s="222"/>
      <c r="AL878" s="223"/>
      <c r="AM878" s="224">
        <f>IFERROR(INDEX(※編集不可※選択項目!$R$3:$R$51,MATCH(BQ878,※編集不可※選択項目!$T$3:$T$51,0)),0)</f>
        <v>0</v>
      </c>
      <c r="AN878" s="224" t="str">
        <f t="shared" si="329"/>
        <v/>
      </c>
      <c r="AO878" s="224" t="str">
        <f>IF(BR878=※編集不可※選択項目!$L$3,VLOOKUP('新規登録用（本体）'!U878,※編集不可※選択項目!$P$2:$R$13,3,TRUE),AP878)</f>
        <v/>
      </c>
      <c r="AP878" s="224" t="str">
        <f>IF(BR878=※編集不可※選択項目!$L$15,VLOOKUP('新規登録用（本体）'!U878,※編集不可※選択項目!$P$14:$R$25,3,TRUE),AQ878)</f>
        <v/>
      </c>
      <c r="AQ878" s="224" t="str">
        <f>IF(BR878=※編集不可※選択項目!$L$27,VLOOKUP('新規登録用（本体）'!U878,※編集不可※選択項目!$P$26:$R$41,3,TRUE),AR878)</f>
        <v/>
      </c>
      <c r="AR878" s="224" t="str">
        <f>IF(BR878=※編集不可※選択項目!$L$43,VLOOKUP('新規登録用（本体）'!U878,※編集不可※選択項目!$P$42:$R$46,3,TRUE),AS878)</f>
        <v/>
      </c>
      <c r="AS878" s="224" t="str">
        <f>IF(BR878=※編集不可※選択項目!$L$48,VLOOKUP('新規登録用（本体）'!U878,※編集不可※選択項目!$P$47:$R$51,3,TRUE),"")</f>
        <v/>
      </c>
      <c r="AT878" s="225">
        <f>IFERROR(VLOOKUP(Y878&amp;G878&amp;H878,※編集不可※選択項目!X:Y,2,FALSE),0)</f>
        <v>0</v>
      </c>
      <c r="AU878" s="224">
        <f t="shared" si="323"/>
        <v>0</v>
      </c>
      <c r="AV878" s="224">
        <f>IFERROR(INDEX(※編集不可※選択項目!$S$3:$S$51,MATCH(BQ878,※編集不可※選択項目!$T$3:$T$51,0)),0)</f>
        <v>0</v>
      </c>
      <c r="AW878" s="224" t="str">
        <f t="shared" si="330"/>
        <v/>
      </c>
      <c r="AX878" s="224" t="str">
        <f>IF(BR878=※編集不可※選択項目!$L$3,VLOOKUP('新規登録用（本体）'!U878,※編集不可※選択項目!$P$2:$S$13,4,TRUE),AY878)</f>
        <v/>
      </c>
      <c r="AY878" s="224" t="str">
        <f>IF(BR878=※編集不可※選択項目!$L$15,VLOOKUP('新規登録用（本体）'!U878,※編集不可※選択項目!$P$14:$S$25,4,TRUE),AZ878)</f>
        <v/>
      </c>
      <c r="AZ878" s="224" t="str">
        <f>IF(BR878=※編集不可※選択項目!$L$27,VLOOKUP('新規登録用（本体）'!U878,※編集不可※選択項目!$P$26:$S$41,4,TRUE),BA878)</f>
        <v/>
      </c>
      <c r="BA878" s="224" t="str">
        <f>IF(BR878=※編集不可※選択項目!$L$43,VLOOKUP('新規登録用（本体）'!U878,※編集不可※選択項目!$P$42:$S$46,4,TRUE),BB878)</f>
        <v/>
      </c>
      <c r="BB878" s="224" t="str">
        <f>IF(BR878=※編集不可※選択項目!$L$48,VLOOKUP('新規登録用（本体）'!U878,※編集不可※選択項目!$P$47:$S$51,4,TRUE),"")</f>
        <v/>
      </c>
      <c r="BC878" s="225">
        <f>IFERROR(VLOOKUP(Y878&amp;G878&amp;H878,※編集不可※選択項目!X:Y,2,FALSE),0)</f>
        <v>0</v>
      </c>
      <c r="BD878" s="225">
        <f t="shared" si="324"/>
        <v>0</v>
      </c>
      <c r="BE878" s="225"/>
      <c r="BF878" s="225"/>
      <c r="BG878" s="225"/>
      <c r="BH878" s="225" t="str">
        <f t="shared" si="331"/>
        <v/>
      </c>
      <c r="BI878" s="226">
        <f t="shared" si="332"/>
        <v>0</v>
      </c>
      <c r="BJ878" s="226">
        <f t="shared" si="333"/>
        <v>0</v>
      </c>
      <c r="BK878" s="262">
        <f t="shared" si="327"/>
        <v>0</v>
      </c>
      <c r="BL878" s="226">
        <f t="shared" si="316"/>
        <v>0</v>
      </c>
      <c r="BM878" s="226" t="str">
        <f t="shared" si="334"/>
        <v/>
      </c>
      <c r="BN878" s="227">
        <f t="shared" si="335"/>
        <v>0</v>
      </c>
      <c r="BO878" s="227">
        <f t="shared" si="317"/>
        <v>0</v>
      </c>
      <c r="BP878" s="208" t="str">
        <f t="shared" si="318"/>
        <v>＜従来枠＞0 ＜トップ性能枠＞0</v>
      </c>
      <c r="BQ878" s="208" t="str">
        <f>'新規登録用（本体）'!G878&amp;'新規登録用（本体）'!H878&amp;'新規登録用（本体）'!I878</f>
        <v/>
      </c>
      <c r="BR878" s="126" t="str">
        <f t="shared" si="336"/>
        <v/>
      </c>
      <c r="BS878" s="208" t="str">
        <f t="shared" si="337"/>
        <v/>
      </c>
      <c r="BT878" s="227">
        <f t="shared" si="325"/>
        <v>0</v>
      </c>
    </row>
    <row r="879" spans="1:72" s="208" customFormat="1" ht="25.35" customHeight="1" x14ac:dyDescent="0.2">
      <c r="A879" s="210">
        <f t="shared" si="319"/>
        <v>868</v>
      </c>
      <c r="B879" s="171" t="str">
        <f t="shared" si="315"/>
        <v/>
      </c>
      <c r="C879" s="44"/>
      <c r="D879" s="17" t="str">
        <f t="shared" si="320"/>
        <v/>
      </c>
      <c r="E879" s="17" t="str">
        <f t="shared" si="321"/>
        <v/>
      </c>
      <c r="F879" s="97"/>
      <c r="G879" s="16"/>
      <c r="H879" s="15"/>
      <c r="I879" s="17" t="str">
        <f>IF(OR(G879="",H879="",U879=""),"",IFERROR(VLOOKUP(G879&amp;H879&amp;U879,※編集不可※選択項目!$M$3:$R$51,5,FALSE),"該当なし"))</f>
        <v/>
      </c>
      <c r="J879" s="97"/>
      <c r="K879" s="15"/>
      <c r="L879" s="248"/>
      <c r="M879" s="15"/>
      <c r="N879" s="97"/>
      <c r="O879" s="97"/>
      <c r="P879" s="97"/>
      <c r="Q879" s="97"/>
      <c r="R879" s="97"/>
      <c r="S879" s="18" t="str">
        <f t="shared" si="328"/>
        <v/>
      </c>
      <c r="T879" s="15"/>
      <c r="U879" s="15"/>
      <c r="V879" s="15"/>
      <c r="W879" s="15"/>
      <c r="X879" s="15"/>
      <c r="Y879" s="15"/>
      <c r="Z879" s="16"/>
      <c r="AA879" s="16"/>
      <c r="AB879" s="101" t="str">
        <f>IF($C879&lt;&gt;"",※編集不可※選択項目!$J$2,"")</f>
        <v/>
      </c>
      <c r="AC879" s="23"/>
      <c r="AD879" s="97"/>
      <c r="AE879" s="99"/>
      <c r="AF879" s="201" t="str">
        <f t="shared" si="326"/>
        <v>-</v>
      </c>
      <c r="AG879" s="219"/>
      <c r="AH879" s="220"/>
      <c r="AI879" s="121" t="str">
        <f t="shared" si="322"/>
        <v/>
      </c>
      <c r="AJ879" s="221"/>
      <c r="AK879" s="222"/>
      <c r="AL879" s="223"/>
      <c r="AM879" s="224">
        <f>IFERROR(INDEX(※編集不可※選択項目!$R$3:$R$51,MATCH(BQ879,※編集不可※選択項目!$T$3:$T$51,0)),0)</f>
        <v>0</v>
      </c>
      <c r="AN879" s="224" t="str">
        <f t="shared" si="329"/>
        <v/>
      </c>
      <c r="AO879" s="224" t="str">
        <f>IF(BR879=※編集不可※選択項目!$L$3,VLOOKUP('新規登録用（本体）'!U879,※編集不可※選択項目!$P$2:$R$13,3,TRUE),AP879)</f>
        <v/>
      </c>
      <c r="AP879" s="224" t="str">
        <f>IF(BR879=※編集不可※選択項目!$L$15,VLOOKUP('新規登録用（本体）'!U879,※編集不可※選択項目!$P$14:$R$25,3,TRUE),AQ879)</f>
        <v/>
      </c>
      <c r="AQ879" s="224" t="str">
        <f>IF(BR879=※編集不可※選択項目!$L$27,VLOOKUP('新規登録用（本体）'!U879,※編集不可※選択項目!$P$26:$R$41,3,TRUE),AR879)</f>
        <v/>
      </c>
      <c r="AR879" s="224" t="str">
        <f>IF(BR879=※編集不可※選択項目!$L$43,VLOOKUP('新規登録用（本体）'!U879,※編集不可※選択項目!$P$42:$R$46,3,TRUE),AS879)</f>
        <v/>
      </c>
      <c r="AS879" s="224" t="str">
        <f>IF(BR879=※編集不可※選択項目!$L$48,VLOOKUP('新規登録用（本体）'!U879,※編集不可※選択項目!$P$47:$R$51,3,TRUE),"")</f>
        <v/>
      </c>
      <c r="AT879" s="225">
        <f>IFERROR(VLOOKUP(Y879&amp;G879&amp;H879,※編集不可※選択項目!X:Y,2,FALSE),0)</f>
        <v>0</v>
      </c>
      <c r="AU879" s="224">
        <f t="shared" si="323"/>
        <v>0</v>
      </c>
      <c r="AV879" s="224">
        <f>IFERROR(INDEX(※編集不可※選択項目!$S$3:$S$51,MATCH(BQ879,※編集不可※選択項目!$T$3:$T$51,0)),0)</f>
        <v>0</v>
      </c>
      <c r="AW879" s="224" t="str">
        <f t="shared" si="330"/>
        <v/>
      </c>
      <c r="AX879" s="224" t="str">
        <f>IF(BR879=※編集不可※選択項目!$L$3,VLOOKUP('新規登録用（本体）'!U879,※編集不可※選択項目!$P$2:$S$13,4,TRUE),AY879)</f>
        <v/>
      </c>
      <c r="AY879" s="224" t="str">
        <f>IF(BR879=※編集不可※選択項目!$L$15,VLOOKUP('新規登録用（本体）'!U879,※編集不可※選択項目!$P$14:$S$25,4,TRUE),AZ879)</f>
        <v/>
      </c>
      <c r="AZ879" s="224" t="str">
        <f>IF(BR879=※編集不可※選択項目!$L$27,VLOOKUP('新規登録用（本体）'!U879,※編集不可※選択項目!$P$26:$S$41,4,TRUE),BA879)</f>
        <v/>
      </c>
      <c r="BA879" s="224" t="str">
        <f>IF(BR879=※編集不可※選択項目!$L$43,VLOOKUP('新規登録用（本体）'!U879,※編集不可※選択項目!$P$42:$S$46,4,TRUE),BB879)</f>
        <v/>
      </c>
      <c r="BB879" s="224" t="str">
        <f>IF(BR879=※編集不可※選択項目!$L$48,VLOOKUP('新規登録用（本体）'!U879,※編集不可※選択項目!$P$47:$S$51,4,TRUE),"")</f>
        <v/>
      </c>
      <c r="BC879" s="225">
        <f>IFERROR(VLOOKUP(Y879&amp;G879&amp;H879,※編集不可※選択項目!X:Y,2,FALSE),0)</f>
        <v>0</v>
      </c>
      <c r="BD879" s="225">
        <f t="shared" si="324"/>
        <v>0</v>
      </c>
      <c r="BE879" s="225"/>
      <c r="BF879" s="225"/>
      <c r="BG879" s="225"/>
      <c r="BH879" s="225" t="str">
        <f t="shared" si="331"/>
        <v/>
      </c>
      <c r="BI879" s="226">
        <f t="shared" si="332"/>
        <v>0</v>
      </c>
      <c r="BJ879" s="226">
        <f t="shared" si="333"/>
        <v>0</v>
      </c>
      <c r="BK879" s="262">
        <f t="shared" si="327"/>
        <v>0</v>
      </c>
      <c r="BL879" s="226">
        <f t="shared" si="316"/>
        <v>0</v>
      </c>
      <c r="BM879" s="226" t="str">
        <f t="shared" si="334"/>
        <v/>
      </c>
      <c r="BN879" s="227">
        <f t="shared" si="335"/>
        <v>0</v>
      </c>
      <c r="BO879" s="227">
        <f t="shared" si="317"/>
        <v>0</v>
      </c>
      <c r="BP879" s="208" t="str">
        <f t="shared" si="318"/>
        <v>＜従来枠＞0 ＜トップ性能枠＞0</v>
      </c>
      <c r="BQ879" s="208" t="str">
        <f>'新規登録用（本体）'!G879&amp;'新規登録用（本体）'!H879&amp;'新規登録用（本体）'!I879</f>
        <v/>
      </c>
      <c r="BR879" s="126" t="str">
        <f t="shared" si="336"/>
        <v/>
      </c>
      <c r="BS879" s="208" t="str">
        <f t="shared" si="337"/>
        <v/>
      </c>
      <c r="BT879" s="227">
        <f t="shared" si="325"/>
        <v>0</v>
      </c>
    </row>
    <row r="880" spans="1:72" s="208" customFormat="1" ht="25.35" customHeight="1" x14ac:dyDescent="0.2">
      <c r="A880" s="210">
        <f t="shared" si="319"/>
        <v>869</v>
      </c>
      <c r="B880" s="171" t="str">
        <f t="shared" si="315"/>
        <v/>
      </c>
      <c r="C880" s="44"/>
      <c r="D880" s="17" t="str">
        <f t="shared" si="320"/>
        <v/>
      </c>
      <c r="E880" s="17" t="str">
        <f t="shared" si="321"/>
        <v/>
      </c>
      <c r="F880" s="97"/>
      <c r="G880" s="16"/>
      <c r="H880" s="15"/>
      <c r="I880" s="17" t="str">
        <f>IF(OR(G880="",H880="",U880=""),"",IFERROR(VLOOKUP(G880&amp;H880&amp;U880,※編集不可※選択項目!$M$3:$R$51,5,FALSE),"該当なし"))</f>
        <v/>
      </c>
      <c r="J880" s="97"/>
      <c r="K880" s="15"/>
      <c r="L880" s="248"/>
      <c r="M880" s="15"/>
      <c r="N880" s="97"/>
      <c r="O880" s="97"/>
      <c r="P880" s="97"/>
      <c r="Q880" s="97"/>
      <c r="R880" s="97"/>
      <c r="S880" s="18" t="str">
        <f t="shared" si="328"/>
        <v/>
      </c>
      <c r="T880" s="15"/>
      <c r="U880" s="15"/>
      <c r="V880" s="15"/>
      <c r="W880" s="15"/>
      <c r="X880" s="15"/>
      <c r="Y880" s="15"/>
      <c r="Z880" s="16"/>
      <c r="AA880" s="16"/>
      <c r="AB880" s="101" t="str">
        <f>IF($C880&lt;&gt;"",※編集不可※選択項目!$J$2,"")</f>
        <v/>
      </c>
      <c r="AC880" s="23"/>
      <c r="AD880" s="97"/>
      <c r="AE880" s="99"/>
      <c r="AF880" s="201" t="str">
        <f t="shared" si="326"/>
        <v>-</v>
      </c>
      <c r="AG880" s="219"/>
      <c r="AH880" s="220"/>
      <c r="AI880" s="121" t="str">
        <f t="shared" si="322"/>
        <v/>
      </c>
      <c r="AJ880" s="221"/>
      <c r="AK880" s="222"/>
      <c r="AL880" s="223"/>
      <c r="AM880" s="224">
        <f>IFERROR(INDEX(※編集不可※選択項目!$R$3:$R$51,MATCH(BQ880,※編集不可※選択項目!$T$3:$T$51,0)),0)</f>
        <v>0</v>
      </c>
      <c r="AN880" s="224" t="str">
        <f t="shared" si="329"/>
        <v/>
      </c>
      <c r="AO880" s="224" t="str">
        <f>IF(BR880=※編集不可※選択項目!$L$3,VLOOKUP('新規登録用（本体）'!U880,※編集不可※選択項目!$P$2:$R$13,3,TRUE),AP880)</f>
        <v/>
      </c>
      <c r="AP880" s="224" t="str">
        <f>IF(BR880=※編集不可※選択項目!$L$15,VLOOKUP('新規登録用（本体）'!U880,※編集不可※選択項目!$P$14:$R$25,3,TRUE),AQ880)</f>
        <v/>
      </c>
      <c r="AQ880" s="224" t="str">
        <f>IF(BR880=※編集不可※選択項目!$L$27,VLOOKUP('新規登録用（本体）'!U880,※編集不可※選択項目!$P$26:$R$41,3,TRUE),AR880)</f>
        <v/>
      </c>
      <c r="AR880" s="224" t="str">
        <f>IF(BR880=※編集不可※選択項目!$L$43,VLOOKUP('新規登録用（本体）'!U880,※編集不可※選択項目!$P$42:$R$46,3,TRUE),AS880)</f>
        <v/>
      </c>
      <c r="AS880" s="224" t="str">
        <f>IF(BR880=※編集不可※選択項目!$L$48,VLOOKUP('新規登録用（本体）'!U880,※編集不可※選択項目!$P$47:$R$51,3,TRUE),"")</f>
        <v/>
      </c>
      <c r="AT880" s="225">
        <f>IFERROR(VLOOKUP(Y880&amp;G880&amp;H880,※編集不可※選択項目!X:Y,2,FALSE),0)</f>
        <v>0</v>
      </c>
      <c r="AU880" s="224">
        <f t="shared" si="323"/>
        <v>0</v>
      </c>
      <c r="AV880" s="224">
        <f>IFERROR(INDEX(※編集不可※選択項目!$S$3:$S$51,MATCH(BQ880,※編集不可※選択項目!$T$3:$T$51,0)),0)</f>
        <v>0</v>
      </c>
      <c r="AW880" s="224" t="str">
        <f t="shared" si="330"/>
        <v/>
      </c>
      <c r="AX880" s="224" t="str">
        <f>IF(BR880=※編集不可※選択項目!$L$3,VLOOKUP('新規登録用（本体）'!U880,※編集不可※選択項目!$P$2:$S$13,4,TRUE),AY880)</f>
        <v/>
      </c>
      <c r="AY880" s="224" t="str">
        <f>IF(BR880=※編集不可※選択項目!$L$15,VLOOKUP('新規登録用（本体）'!U880,※編集不可※選択項目!$P$14:$S$25,4,TRUE),AZ880)</f>
        <v/>
      </c>
      <c r="AZ880" s="224" t="str">
        <f>IF(BR880=※編集不可※選択項目!$L$27,VLOOKUP('新規登録用（本体）'!U880,※編集不可※選択項目!$P$26:$S$41,4,TRUE),BA880)</f>
        <v/>
      </c>
      <c r="BA880" s="224" t="str">
        <f>IF(BR880=※編集不可※選択項目!$L$43,VLOOKUP('新規登録用（本体）'!U880,※編集不可※選択項目!$P$42:$S$46,4,TRUE),BB880)</f>
        <v/>
      </c>
      <c r="BB880" s="224" t="str">
        <f>IF(BR880=※編集不可※選択項目!$L$48,VLOOKUP('新規登録用（本体）'!U880,※編集不可※選択項目!$P$47:$S$51,4,TRUE),"")</f>
        <v/>
      </c>
      <c r="BC880" s="225">
        <f>IFERROR(VLOOKUP(Y880&amp;G880&amp;H880,※編集不可※選択項目!X:Y,2,FALSE),0)</f>
        <v>0</v>
      </c>
      <c r="BD880" s="225">
        <f t="shared" si="324"/>
        <v>0</v>
      </c>
      <c r="BE880" s="225"/>
      <c r="BF880" s="225"/>
      <c r="BG880" s="225"/>
      <c r="BH880" s="225" t="str">
        <f t="shared" si="331"/>
        <v/>
      </c>
      <c r="BI880" s="226">
        <f t="shared" si="332"/>
        <v>0</v>
      </c>
      <c r="BJ880" s="226">
        <f t="shared" si="333"/>
        <v>0</v>
      </c>
      <c r="BK880" s="262">
        <f t="shared" si="327"/>
        <v>0</v>
      </c>
      <c r="BL880" s="226">
        <f t="shared" si="316"/>
        <v>0</v>
      </c>
      <c r="BM880" s="226" t="str">
        <f t="shared" si="334"/>
        <v/>
      </c>
      <c r="BN880" s="227">
        <f t="shared" si="335"/>
        <v>0</v>
      </c>
      <c r="BO880" s="227">
        <f t="shared" si="317"/>
        <v>0</v>
      </c>
      <c r="BP880" s="208" t="str">
        <f t="shared" si="318"/>
        <v>＜従来枠＞0 ＜トップ性能枠＞0</v>
      </c>
      <c r="BQ880" s="208" t="str">
        <f>'新規登録用（本体）'!G880&amp;'新規登録用（本体）'!H880&amp;'新規登録用（本体）'!I880</f>
        <v/>
      </c>
      <c r="BR880" s="126" t="str">
        <f t="shared" si="336"/>
        <v/>
      </c>
      <c r="BS880" s="208" t="str">
        <f t="shared" si="337"/>
        <v/>
      </c>
      <c r="BT880" s="227">
        <f t="shared" si="325"/>
        <v>0</v>
      </c>
    </row>
    <row r="881" spans="1:72" s="208" customFormat="1" ht="25.35" customHeight="1" x14ac:dyDescent="0.2">
      <c r="A881" s="210">
        <f t="shared" si="319"/>
        <v>870</v>
      </c>
      <c r="B881" s="171" t="str">
        <f t="shared" si="315"/>
        <v/>
      </c>
      <c r="C881" s="44"/>
      <c r="D881" s="17" t="str">
        <f t="shared" si="320"/>
        <v/>
      </c>
      <c r="E881" s="17" t="str">
        <f t="shared" si="321"/>
        <v/>
      </c>
      <c r="F881" s="97"/>
      <c r="G881" s="16"/>
      <c r="H881" s="15"/>
      <c r="I881" s="17" t="str">
        <f>IF(OR(G881="",H881="",U881=""),"",IFERROR(VLOOKUP(G881&amp;H881&amp;U881,※編集不可※選択項目!$M$3:$R$51,5,FALSE),"該当なし"))</f>
        <v/>
      </c>
      <c r="J881" s="97"/>
      <c r="K881" s="15"/>
      <c r="L881" s="248"/>
      <c r="M881" s="15"/>
      <c r="N881" s="97"/>
      <c r="O881" s="97"/>
      <c r="P881" s="97"/>
      <c r="Q881" s="97"/>
      <c r="R881" s="97"/>
      <c r="S881" s="18" t="str">
        <f t="shared" si="328"/>
        <v/>
      </c>
      <c r="T881" s="15"/>
      <c r="U881" s="15"/>
      <c r="V881" s="15"/>
      <c r="W881" s="15"/>
      <c r="X881" s="15"/>
      <c r="Y881" s="15"/>
      <c r="Z881" s="16"/>
      <c r="AA881" s="16"/>
      <c r="AB881" s="101" t="str">
        <f>IF($C881&lt;&gt;"",※編集不可※選択項目!$J$2,"")</f>
        <v/>
      </c>
      <c r="AC881" s="23"/>
      <c r="AD881" s="97"/>
      <c r="AE881" s="99"/>
      <c r="AF881" s="201" t="str">
        <f t="shared" si="326"/>
        <v>-</v>
      </c>
      <c r="AG881" s="219"/>
      <c r="AH881" s="220"/>
      <c r="AI881" s="121" t="str">
        <f t="shared" si="322"/>
        <v/>
      </c>
      <c r="AJ881" s="221"/>
      <c r="AK881" s="222"/>
      <c r="AL881" s="223"/>
      <c r="AM881" s="224">
        <f>IFERROR(INDEX(※編集不可※選択項目!$R$3:$R$51,MATCH(BQ881,※編集不可※選択項目!$T$3:$T$51,0)),0)</f>
        <v>0</v>
      </c>
      <c r="AN881" s="224" t="str">
        <f t="shared" si="329"/>
        <v/>
      </c>
      <c r="AO881" s="224" t="str">
        <f>IF(BR881=※編集不可※選択項目!$L$3,VLOOKUP('新規登録用（本体）'!U881,※編集不可※選択項目!$P$2:$R$13,3,TRUE),AP881)</f>
        <v/>
      </c>
      <c r="AP881" s="224" t="str">
        <f>IF(BR881=※編集不可※選択項目!$L$15,VLOOKUP('新規登録用（本体）'!U881,※編集不可※選択項目!$P$14:$R$25,3,TRUE),AQ881)</f>
        <v/>
      </c>
      <c r="AQ881" s="224" t="str">
        <f>IF(BR881=※編集不可※選択項目!$L$27,VLOOKUP('新規登録用（本体）'!U881,※編集不可※選択項目!$P$26:$R$41,3,TRUE),AR881)</f>
        <v/>
      </c>
      <c r="AR881" s="224" t="str">
        <f>IF(BR881=※編集不可※選択項目!$L$43,VLOOKUP('新規登録用（本体）'!U881,※編集不可※選択項目!$P$42:$R$46,3,TRUE),AS881)</f>
        <v/>
      </c>
      <c r="AS881" s="224" t="str">
        <f>IF(BR881=※編集不可※選択項目!$L$48,VLOOKUP('新規登録用（本体）'!U881,※編集不可※選択項目!$P$47:$R$51,3,TRUE),"")</f>
        <v/>
      </c>
      <c r="AT881" s="225">
        <f>IFERROR(VLOOKUP(Y881&amp;G881&amp;H881,※編集不可※選択項目!X:Y,2,FALSE),0)</f>
        <v>0</v>
      </c>
      <c r="AU881" s="224">
        <f t="shared" si="323"/>
        <v>0</v>
      </c>
      <c r="AV881" s="224">
        <f>IFERROR(INDEX(※編集不可※選択項目!$S$3:$S$51,MATCH(BQ881,※編集不可※選択項目!$T$3:$T$51,0)),0)</f>
        <v>0</v>
      </c>
      <c r="AW881" s="224" t="str">
        <f t="shared" si="330"/>
        <v/>
      </c>
      <c r="AX881" s="224" t="str">
        <f>IF(BR881=※編集不可※選択項目!$L$3,VLOOKUP('新規登録用（本体）'!U881,※編集不可※選択項目!$P$2:$S$13,4,TRUE),AY881)</f>
        <v/>
      </c>
      <c r="AY881" s="224" t="str">
        <f>IF(BR881=※編集不可※選択項目!$L$15,VLOOKUP('新規登録用（本体）'!U881,※編集不可※選択項目!$P$14:$S$25,4,TRUE),AZ881)</f>
        <v/>
      </c>
      <c r="AZ881" s="224" t="str">
        <f>IF(BR881=※編集不可※選択項目!$L$27,VLOOKUP('新規登録用（本体）'!U881,※編集不可※選択項目!$P$26:$S$41,4,TRUE),BA881)</f>
        <v/>
      </c>
      <c r="BA881" s="224" t="str">
        <f>IF(BR881=※編集不可※選択項目!$L$43,VLOOKUP('新規登録用（本体）'!U881,※編集不可※選択項目!$P$42:$S$46,4,TRUE),BB881)</f>
        <v/>
      </c>
      <c r="BB881" s="224" t="str">
        <f>IF(BR881=※編集不可※選択項目!$L$48,VLOOKUP('新規登録用（本体）'!U881,※編集不可※選択項目!$P$47:$S$51,4,TRUE),"")</f>
        <v/>
      </c>
      <c r="BC881" s="225">
        <f>IFERROR(VLOOKUP(Y881&amp;G881&amp;H881,※編集不可※選択項目!X:Y,2,FALSE),0)</f>
        <v>0</v>
      </c>
      <c r="BD881" s="225">
        <f t="shared" si="324"/>
        <v>0</v>
      </c>
      <c r="BE881" s="225"/>
      <c r="BF881" s="225"/>
      <c r="BG881" s="225"/>
      <c r="BH881" s="225" t="str">
        <f t="shared" si="331"/>
        <v/>
      </c>
      <c r="BI881" s="226">
        <f t="shared" si="332"/>
        <v>0</v>
      </c>
      <c r="BJ881" s="226">
        <f t="shared" si="333"/>
        <v>0</v>
      </c>
      <c r="BK881" s="262">
        <f t="shared" si="327"/>
        <v>0</v>
      </c>
      <c r="BL881" s="226">
        <f t="shared" si="316"/>
        <v>0</v>
      </c>
      <c r="BM881" s="226" t="str">
        <f t="shared" si="334"/>
        <v/>
      </c>
      <c r="BN881" s="227">
        <f t="shared" si="335"/>
        <v>0</v>
      </c>
      <c r="BO881" s="227">
        <f t="shared" si="317"/>
        <v>0</v>
      </c>
      <c r="BP881" s="208" t="str">
        <f t="shared" si="318"/>
        <v>＜従来枠＞0 ＜トップ性能枠＞0</v>
      </c>
      <c r="BQ881" s="208" t="str">
        <f>'新規登録用（本体）'!G881&amp;'新規登録用（本体）'!H881&amp;'新規登録用（本体）'!I881</f>
        <v/>
      </c>
      <c r="BR881" s="126" t="str">
        <f t="shared" si="336"/>
        <v/>
      </c>
      <c r="BS881" s="208" t="str">
        <f t="shared" si="337"/>
        <v/>
      </c>
      <c r="BT881" s="227">
        <f t="shared" si="325"/>
        <v>0</v>
      </c>
    </row>
    <row r="882" spans="1:72" s="208" customFormat="1" ht="25.35" customHeight="1" x14ac:dyDescent="0.2">
      <c r="A882" s="210">
        <f t="shared" si="319"/>
        <v>871</v>
      </c>
      <c r="B882" s="171" t="str">
        <f t="shared" si="315"/>
        <v/>
      </c>
      <c r="C882" s="44"/>
      <c r="D882" s="17" t="str">
        <f t="shared" si="320"/>
        <v/>
      </c>
      <c r="E882" s="17" t="str">
        <f t="shared" si="321"/>
        <v/>
      </c>
      <c r="F882" s="97"/>
      <c r="G882" s="16"/>
      <c r="H882" s="15"/>
      <c r="I882" s="17" t="str">
        <f>IF(OR(G882="",H882="",U882=""),"",IFERROR(VLOOKUP(G882&amp;H882&amp;U882,※編集不可※選択項目!$M$3:$R$51,5,FALSE),"該当なし"))</f>
        <v/>
      </c>
      <c r="J882" s="97"/>
      <c r="K882" s="15"/>
      <c r="L882" s="248"/>
      <c r="M882" s="15"/>
      <c r="N882" s="97"/>
      <c r="O882" s="97"/>
      <c r="P882" s="97"/>
      <c r="Q882" s="97"/>
      <c r="R882" s="97"/>
      <c r="S882" s="18" t="str">
        <f t="shared" si="328"/>
        <v/>
      </c>
      <c r="T882" s="15"/>
      <c r="U882" s="15"/>
      <c r="V882" s="15"/>
      <c r="W882" s="15"/>
      <c r="X882" s="15"/>
      <c r="Y882" s="15"/>
      <c r="Z882" s="16"/>
      <c r="AA882" s="16"/>
      <c r="AB882" s="101" t="str">
        <f>IF($C882&lt;&gt;"",※編集不可※選択項目!$J$2,"")</f>
        <v/>
      </c>
      <c r="AC882" s="23"/>
      <c r="AD882" s="97"/>
      <c r="AE882" s="99"/>
      <c r="AF882" s="201" t="str">
        <f t="shared" si="326"/>
        <v>-</v>
      </c>
      <c r="AG882" s="219"/>
      <c r="AH882" s="220"/>
      <c r="AI882" s="121" t="str">
        <f t="shared" si="322"/>
        <v/>
      </c>
      <c r="AJ882" s="221"/>
      <c r="AK882" s="222"/>
      <c r="AL882" s="223"/>
      <c r="AM882" s="224">
        <f>IFERROR(INDEX(※編集不可※選択項目!$R$3:$R$51,MATCH(BQ882,※編集不可※選択項目!$T$3:$T$51,0)),0)</f>
        <v>0</v>
      </c>
      <c r="AN882" s="224" t="str">
        <f t="shared" si="329"/>
        <v/>
      </c>
      <c r="AO882" s="224" t="str">
        <f>IF(BR882=※編集不可※選択項目!$L$3,VLOOKUP('新規登録用（本体）'!U882,※編集不可※選択項目!$P$2:$R$13,3,TRUE),AP882)</f>
        <v/>
      </c>
      <c r="AP882" s="224" t="str">
        <f>IF(BR882=※編集不可※選択項目!$L$15,VLOOKUP('新規登録用（本体）'!U882,※編集不可※選択項目!$P$14:$R$25,3,TRUE),AQ882)</f>
        <v/>
      </c>
      <c r="AQ882" s="224" t="str">
        <f>IF(BR882=※編集不可※選択項目!$L$27,VLOOKUP('新規登録用（本体）'!U882,※編集不可※選択項目!$P$26:$R$41,3,TRUE),AR882)</f>
        <v/>
      </c>
      <c r="AR882" s="224" t="str">
        <f>IF(BR882=※編集不可※選択項目!$L$43,VLOOKUP('新規登録用（本体）'!U882,※編集不可※選択項目!$P$42:$R$46,3,TRUE),AS882)</f>
        <v/>
      </c>
      <c r="AS882" s="224" t="str">
        <f>IF(BR882=※編集不可※選択項目!$L$48,VLOOKUP('新規登録用（本体）'!U882,※編集不可※選択項目!$P$47:$R$51,3,TRUE),"")</f>
        <v/>
      </c>
      <c r="AT882" s="225">
        <f>IFERROR(VLOOKUP(Y882&amp;G882&amp;H882,※編集不可※選択項目!X:Y,2,FALSE),0)</f>
        <v>0</v>
      </c>
      <c r="AU882" s="224">
        <f t="shared" si="323"/>
        <v>0</v>
      </c>
      <c r="AV882" s="224">
        <f>IFERROR(INDEX(※編集不可※選択項目!$S$3:$S$51,MATCH(BQ882,※編集不可※選択項目!$T$3:$T$51,0)),0)</f>
        <v>0</v>
      </c>
      <c r="AW882" s="224" t="str">
        <f t="shared" si="330"/>
        <v/>
      </c>
      <c r="AX882" s="224" t="str">
        <f>IF(BR882=※編集不可※選択項目!$L$3,VLOOKUP('新規登録用（本体）'!U882,※編集不可※選択項目!$P$2:$S$13,4,TRUE),AY882)</f>
        <v/>
      </c>
      <c r="AY882" s="224" t="str">
        <f>IF(BR882=※編集不可※選択項目!$L$15,VLOOKUP('新規登録用（本体）'!U882,※編集不可※選択項目!$P$14:$S$25,4,TRUE),AZ882)</f>
        <v/>
      </c>
      <c r="AZ882" s="224" t="str">
        <f>IF(BR882=※編集不可※選択項目!$L$27,VLOOKUP('新規登録用（本体）'!U882,※編集不可※選択項目!$P$26:$S$41,4,TRUE),BA882)</f>
        <v/>
      </c>
      <c r="BA882" s="224" t="str">
        <f>IF(BR882=※編集不可※選択項目!$L$43,VLOOKUP('新規登録用（本体）'!U882,※編集不可※選択項目!$P$42:$S$46,4,TRUE),BB882)</f>
        <v/>
      </c>
      <c r="BB882" s="224" t="str">
        <f>IF(BR882=※編集不可※選択項目!$L$48,VLOOKUP('新規登録用（本体）'!U882,※編集不可※選択項目!$P$47:$S$51,4,TRUE),"")</f>
        <v/>
      </c>
      <c r="BC882" s="225">
        <f>IFERROR(VLOOKUP(Y882&amp;G882&amp;H882,※編集不可※選択項目!X:Y,2,FALSE),0)</f>
        <v>0</v>
      </c>
      <c r="BD882" s="225">
        <f t="shared" si="324"/>
        <v>0</v>
      </c>
      <c r="BE882" s="225"/>
      <c r="BF882" s="225"/>
      <c r="BG882" s="225"/>
      <c r="BH882" s="225" t="str">
        <f t="shared" si="331"/>
        <v/>
      </c>
      <c r="BI882" s="226">
        <f t="shared" si="332"/>
        <v>0</v>
      </c>
      <c r="BJ882" s="226">
        <f t="shared" si="333"/>
        <v>0</v>
      </c>
      <c r="BK882" s="262">
        <f t="shared" si="327"/>
        <v>0</v>
      </c>
      <c r="BL882" s="226">
        <f t="shared" si="316"/>
        <v>0</v>
      </c>
      <c r="BM882" s="226" t="str">
        <f t="shared" si="334"/>
        <v/>
      </c>
      <c r="BN882" s="227">
        <f t="shared" si="335"/>
        <v>0</v>
      </c>
      <c r="BO882" s="227">
        <f t="shared" si="317"/>
        <v>0</v>
      </c>
      <c r="BP882" s="208" t="str">
        <f t="shared" si="318"/>
        <v>＜従来枠＞0 ＜トップ性能枠＞0</v>
      </c>
      <c r="BQ882" s="208" t="str">
        <f>'新規登録用（本体）'!G882&amp;'新規登録用（本体）'!H882&amp;'新規登録用（本体）'!I882</f>
        <v/>
      </c>
      <c r="BR882" s="126" t="str">
        <f t="shared" si="336"/>
        <v/>
      </c>
      <c r="BS882" s="208" t="str">
        <f t="shared" si="337"/>
        <v/>
      </c>
      <c r="BT882" s="227">
        <f t="shared" si="325"/>
        <v>0</v>
      </c>
    </row>
    <row r="883" spans="1:72" s="208" customFormat="1" ht="25.35" customHeight="1" x14ac:dyDescent="0.2">
      <c r="A883" s="210">
        <f t="shared" si="319"/>
        <v>872</v>
      </c>
      <c r="B883" s="171" t="str">
        <f t="shared" si="315"/>
        <v/>
      </c>
      <c r="C883" s="44"/>
      <c r="D883" s="17" t="str">
        <f t="shared" si="320"/>
        <v/>
      </c>
      <c r="E883" s="17" t="str">
        <f t="shared" si="321"/>
        <v/>
      </c>
      <c r="F883" s="97"/>
      <c r="G883" s="16"/>
      <c r="H883" s="15"/>
      <c r="I883" s="17" t="str">
        <f>IF(OR(G883="",H883="",U883=""),"",IFERROR(VLOOKUP(G883&amp;H883&amp;U883,※編集不可※選択項目!$M$3:$R$51,5,FALSE),"該当なし"))</f>
        <v/>
      </c>
      <c r="J883" s="97"/>
      <c r="K883" s="15"/>
      <c r="L883" s="248"/>
      <c r="M883" s="15"/>
      <c r="N883" s="97"/>
      <c r="O883" s="97"/>
      <c r="P883" s="97"/>
      <c r="Q883" s="97"/>
      <c r="R883" s="97"/>
      <c r="S883" s="18" t="str">
        <f t="shared" si="328"/>
        <v/>
      </c>
      <c r="T883" s="15"/>
      <c r="U883" s="15"/>
      <c r="V883" s="15"/>
      <c r="W883" s="15"/>
      <c r="X883" s="15"/>
      <c r="Y883" s="15"/>
      <c r="Z883" s="16"/>
      <c r="AA883" s="16"/>
      <c r="AB883" s="101" t="str">
        <f>IF($C883&lt;&gt;"",※編集不可※選択項目!$J$2,"")</f>
        <v/>
      </c>
      <c r="AC883" s="23"/>
      <c r="AD883" s="97"/>
      <c r="AE883" s="99"/>
      <c r="AF883" s="201" t="str">
        <f t="shared" si="326"/>
        <v>-</v>
      </c>
      <c r="AG883" s="219"/>
      <c r="AH883" s="220"/>
      <c r="AI883" s="121" t="str">
        <f t="shared" si="322"/>
        <v/>
      </c>
      <c r="AJ883" s="221"/>
      <c r="AK883" s="222"/>
      <c r="AL883" s="223"/>
      <c r="AM883" s="224">
        <f>IFERROR(INDEX(※編集不可※選択項目!$R$3:$R$51,MATCH(BQ883,※編集不可※選択項目!$T$3:$T$51,0)),0)</f>
        <v>0</v>
      </c>
      <c r="AN883" s="224" t="str">
        <f t="shared" si="329"/>
        <v/>
      </c>
      <c r="AO883" s="224" t="str">
        <f>IF(BR883=※編集不可※選択項目!$L$3,VLOOKUP('新規登録用（本体）'!U883,※編集不可※選択項目!$P$2:$R$13,3,TRUE),AP883)</f>
        <v/>
      </c>
      <c r="AP883" s="224" t="str">
        <f>IF(BR883=※編集不可※選択項目!$L$15,VLOOKUP('新規登録用（本体）'!U883,※編集不可※選択項目!$P$14:$R$25,3,TRUE),AQ883)</f>
        <v/>
      </c>
      <c r="AQ883" s="224" t="str">
        <f>IF(BR883=※編集不可※選択項目!$L$27,VLOOKUP('新規登録用（本体）'!U883,※編集不可※選択項目!$P$26:$R$41,3,TRUE),AR883)</f>
        <v/>
      </c>
      <c r="AR883" s="224" t="str">
        <f>IF(BR883=※編集不可※選択項目!$L$43,VLOOKUP('新規登録用（本体）'!U883,※編集不可※選択項目!$P$42:$R$46,3,TRUE),AS883)</f>
        <v/>
      </c>
      <c r="AS883" s="224" t="str">
        <f>IF(BR883=※編集不可※選択項目!$L$48,VLOOKUP('新規登録用（本体）'!U883,※編集不可※選択項目!$P$47:$R$51,3,TRUE),"")</f>
        <v/>
      </c>
      <c r="AT883" s="225">
        <f>IFERROR(VLOOKUP(Y883&amp;G883&amp;H883,※編集不可※選択項目!X:Y,2,FALSE),0)</f>
        <v>0</v>
      </c>
      <c r="AU883" s="224">
        <f t="shared" si="323"/>
        <v>0</v>
      </c>
      <c r="AV883" s="224">
        <f>IFERROR(INDEX(※編集不可※選択項目!$S$3:$S$51,MATCH(BQ883,※編集不可※選択項目!$T$3:$T$51,0)),0)</f>
        <v>0</v>
      </c>
      <c r="AW883" s="224" t="str">
        <f t="shared" si="330"/>
        <v/>
      </c>
      <c r="AX883" s="224" t="str">
        <f>IF(BR883=※編集不可※選択項目!$L$3,VLOOKUP('新規登録用（本体）'!U883,※編集不可※選択項目!$P$2:$S$13,4,TRUE),AY883)</f>
        <v/>
      </c>
      <c r="AY883" s="224" t="str">
        <f>IF(BR883=※編集不可※選択項目!$L$15,VLOOKUP('新規登録用（本体）'!U883,※編集不可※選択項目!$P$14:$S$25,4,TRUE),AZ883)</f>
        <v/>
      </c>
      <c r="AZ883" s="224" t="str">
        <f>IF(BR883=※編集不可※選択項目!$L$27,VLOOKUP('新規登録用（本体）'!U883,※編集不可※選択項目!$P$26:$S$41,4,TRUE),BA883)</f>
        <v/>
      </c>
      <c r="BA883" s="224" t="str">
        <f>IF(BR883=※編集不可※選択項目!$L$43,VLOOKUP('新規登録用（本体）'!U883,※編集不可※選択項目!$P$42:$S$46,4,TRUE),BB883)</f>
        <v/>
      </c>
      <c r="BB883" s="224" t="str">
        <f>IF(BR883=※編集不可※選択項目!$L$48,VLOOKUP('新規登録用（本体）'!U883,※編集不可※選択項目!$P$47:$S$51,4,TRUE),"")</f>
        <v/>
      </c>
      <c r="BC883" s="225">
        <f>IFERROR(VLOOKUP(Y883&amp;G883&amp;H883,※編集不可※選択項目!X:Y,2,FALSE),0)</f>
        <v>0</v>
      </c>
      <c r="BD883" s="225">
        <f t="shared" si="324"/>
        <v>0</v>
      </c>
      <c r="BE883" s="225"/>
      <c r="BF883" s="225"/>
      <c r="BG883" s="225"/>
      <c r="BH883" s="225" t="str">
        <f t="shared" si="331"/>
        <v/>
      </c>
      <c r="BI883" s="226">
        <f t="shared" si="332"/>
        <v>0</v>
      </c>
      <c r="BJ883" s="226">
        <f t="shared" si="333"/>
        <v>0</v>
      </c>
      <c r="BK883" s="262">
        <f t="shared" si="327"/>
        <v>0</v>
      </c>
      <c r="BL883" s="226">
        <f t="shared" si="316"/>
        <v>0</v>
      </c>
      <c r="BM883" s="226" t="str">
        <f t="shared" si="334"/>
        <v/>
      </c>
      <c r="BN883" s="227">
        <f t="shared" si="335"/>
        <v>0</v>
      </c>
      <c r="BO883" s="227">
        <f t="shared" si="317"/>
        <v>0</v>
      </c>
      <c r="BP883" s="208" t="str">
        <f t="shared" si="318"/>
        <v>＜従来枠＞0 ＜トップ性能枠＞0</v>
      </c>
      <c r="BQ883" s="208" t="str">
        <f>'新規登録用（本体）'!G883&amp;'新規登録用（本体）'!H883&amp;'新規登録用（本体）'!I883</f>
        <v/>
      </c>
      <c r="BR883" s="126" t="str">
        <f t="shared" si="336"/>
        <v/>
      </c>
      <c r="BS883" s="208" t="str">
        <f t="shared" si="337"/>
        <v/>
      </c>
      <c r="BT883" s="227">
        <f t="shared" si="325"/>
        <v>0</v>
      </c>
    </row>
    <row r="884" spans="1:72" s="208" customFormat="1" ht="25.35" customHeight="1" x14ac:dyDescent="0.2">
      <c r="A884" s="210">
        <f t="shared" si="319"/>
        <v>873</v>
      </c>
      <c r="B884" s="171" t="str">
        <f t="shared" si="315"/>
        <v/>
      </c>
      <c r="C884" s="44"/>
      <c r="D884" s="17" t="str">
        <f t="shared" si="320"/>
        <v/>
      </c>
      <c r="E884" s="17" t="str">
        <f t="shared" si="321"/>
        <v/>
      </c>
      <c r="F884" s="97"/>
      <c r="G884" s="16"/>
      <c r="H884" s="15"/>
      <c r="I884" s="17" t="str">
        <f>IF(OR(G884="",H884="",U884=""),"",IFERROR(VLOOKUP(G884&amp;H884&amp;U884,※編集不可※選択項目!$M$3:$R$51,5,FALSE),"該当なし"))</f>
        <v/>
      </c>
      <c r="J884" s="97"/>
      <c r="K884" s="15"/>
      <c r="L884" s="248"/>
      <c r="M884" s="15"/>
      <c r="N884" s="97"/>
      <c r="O884" s="97"/>
      <c r="P884" s="97"/>
      <c r="Q884" s="97"/>
      <c r="R884" s="97"/>
      <c r="S884" s="18" t="str">
        <f t="shared" si="328"/>
        <v/>
      </c>
      <c r="T884" s="15"/>
      <c r="U884" s="15"/>
      <c r="V884" s="15"/>
      <c r="W884" s="15"/>
      <c r="X884" s="15"/>
      <c r="Y884" s="15"/>
      <c r="Z884" s="16"/>
      <c r="AA884" s="16"/>
      <c r="AB884" s="101" t="str">
        <f>IF($C884&lt;&gt;"",※編集不可※選択項目!$J$2,"")</f>
        <v/>
      </c>
      <c r="AC884" s="23"/>
      <c r="AD884" s="97"/>
      <c r="AE884" s="99"/>
      <c r="AF884" s="201" t="str">
        <f t="shared" si="326"/>
        <v>-</v>
      </c>
      <c r="AG884" s="219"/>
      <c r="AH884" s="220"/>
      <c r="AI884" s="121" t="str">
        <f t="shared" si="322"/>
        <v/>
      </c>
      <c r="AJ884" s="221"/>
      <c r="AK884" s="222"/>
      <c r="AL884" s="223"/>
      <c r="AM884" s="224">
        <f>IFERROR(INDEX(※編集不可※選択項目!$R$3:$R$51,MATCH(BQ884,※編集不可※選択項目!$T$3:$T$51,0)),0)</f>
        <v>0</v>
      </c>
      <c r="AN884" s="224" t="str">
        <f t="shared" si="329"/>
        <v/>
      </c>
      <c r="AO884" s="224" t="str">
        <f>IF(BR884=※編集不可※選択項目!$L$3,VLOOKUP('新規登録用（本体）'!U884,※編集不可※選択項目!$P$2:$R$13,3,TRUE),AP884)</f>
        <v/>
      </c>
      <c r="AP884" s="224" t="str">
        <f>IF(BR884=※編集不可※選択項目!$L$15,VLOOKUP('新規登録用（本体）'!U884,※編集不可※選択項目!$P$14:$R$25,3,TRUE),AQ884)</f>
        <v/>
      </c>
      <c r="AQ884" s="224" t="str">
        <f>IF(BR884=※編集不可※選択項目!$L$27,VLOOKUP('新規登録用（本体）'!U884,※編集不可※選択項目!$P$26:$R$41,3,TRUE),AR884)</f>
        <v/>
      </c>
      <c r="AR884" s="224" t="str">
        <f>IF(BR884=※編集不可※選択項目!$L$43,VLOOKUP('新規登録用（本体）'!U884,※編集不可※選択項目!$P$42:$R$46,3,TRUE),AS884)</f>
        <v/>
      </c>
      <c r="AS884" s="224" t="str">
        <f>IF(BR884=※編集不可※選択項目!$L$48,VLOOKUP('新規登録用（本体）'!U884,※編集不可※選択項目!$P$47:$R$51,3,TRUE),"")</f>
        <v/>
      </c>
      <c r="AT884" s="225">
        <f>IFERROR(VLOOKUP(Y884&amp;G884&amp;H884,※編集不可※選択項目!X:Y,2,FALSE),0)</f>
        <v>0</v>
      </c>
      <c r="AU884" s="224">
        <f t="shared" si="323"/>
        <v>0</v>
      </c>
      <c r="AV884" s="224">
        <f>IFERROR(INDEX(※編集不可※選択項目!$S$3:$S$51,MATCH(BQ884,※編集不可※選択項目!$T$3:$T$51,0)),0)</f>
        <v>0</v>
      </c>
      <c r="AW884" s="224" t="str">
        <f t="shared" si="330"/>
        <v/>
      </c>
      <c r="AX884" s="224" t="str">
        <f>IF(BR884=※編集不可※選択項目!$L$3,VLOOKUP('新規登録用（本体）'!U884,※編集不可※選択項目!$P$2:$S$13,4,TRUE),AY884)</f>
        <v/>
      </c>
      <c r="AY884" s="224" t="str">
        <f>IF(BR884=※編集不可※選択項目!$L$15,VLOOKUP('新規登録用（本体）'!U884,※編集不可※選択項目!$P$14:$S$25,4,TRUE),AZ884)</f>
        <v/>
      </c>
      <c r="AZ884" s="224" t="str">
        <f>IF(BR884=※編集不可※選択項目!$L$27,VLOOKUP('新規登録用（本体）'!U884,※編集不可※選択項目!$P$26:$S$41,4,TRUE),BA884)</f>
        <v/>
      </c>
      <c r="BA884" s="224" t="str">
        <f>IF(BR884=※編集不可※選択項目!$L$43,VLOOKUP('新規登録用（本体）'!U884,※編集不可※選択項目!$P$42:$S$46,4,TRUE),BB884)</f>
        <v/>
      </c>
      <c r="BB884" s="224" t="str">
        <f>IF(BR884=※編集不可※選択項目!$L$48,VLOOKUP('新規登録用（本体）'!U884,※編集不可※選択項目!$P$47:$S$51,4,TRUE),"")</f>
        <v/>
      </c>
      <c r="BC884" s="225">
        <f>IFERROR(VLOOKUP(Y884&amp;G884&amp;H884,※編集不可※選択項目!X:Y,2,FALSE),0)</f>
        <v>0</v>
      </c>
      <c r="BD884" s="225">
        <f t="shared" si="324"/>
        <v>0</v>
      </c>
      <c r="BE884" s="225"/>
      <c r="BF884" s="225"/>
      <c r="BG884" s="225"/>
      <c r="BH884" s="225" t="str">
        <f t="shared" si="331"/>
        <v/>
      </c>
      <c r="BI884" s="226">
        <f t="shared" si="332"/>
        <v>0</v>
      </c>
      <c r="BJ884" s="226">
        <f t="shared" si="333"/>
        <v>0</v>
      </c>
      <c r="BK884" s="262">
        <f t="shared" si="327"/>
        <v>0</v>
      </c>
      <c r="BL884" s="226">
        <f t="shared" si="316"/>
        <v>0</v>
      </c>
      <c r="BM884" s="226" t="str">
        <f t="shared" si="334"/>
        <v/>
      </c>
      <c r="BN884" s="227">
        <f t="shared" si="335"/>
        <v>0</v>
      </c>
      <c r="BO884" s="227">
        <f t="shared" si="317"/>
        <v>0</v>
      </c>
      <c r="BP884" s="208" t="str">
        <f t="shared" si="318"/>
        <v>＜従来枠＞0 ＜トップ性能枠＞0</v>
      </c>
      <c r="BQ884" s="208" t="str">
        <f>'新規登録用（本体）'!G884&amp;'新規登録用（本体）'!H884&amp;'新規登録用（本体）'!I884</f>
        <v/>
      </c>
      <c r="BR884" s="126" t="str">
        <f t="shared" si="336"/>
        <v/>
      </c>
      <c r="BS884" s="208" t="str">
        <f t="shared" si="337"/>
        <v/>
      </c>
      <c r="BT884" s="227">
        <f t="shared" si="325"/>
        <v>0</v>
      </c>
    </row>
    <row r="885" spans="1:72" s="208" customFormat="1" ht="25.35" customHeight="1" x14ac:dyDescent="0.2">
      <c r="A885" s="210">
        <f t="shared" si="319"/>
        <v>874</v>
      </c>
      <c r="B885" s="171" t="str">
        <f t="shared" si="315"/>
        <v/>
      </c>
      <c r="C885" s="44"/>
      <c r="D885" s="17" t="str">
        <f t="shared" si="320"/>
        <v/>
      </c>
      <c r="E885" s="17" t="str">
        <f t="shared" si="321"/>
        <v/>
      </c>
      <c r="F885" s="97"/>
      <c r="G885" s="16"/>
      <c r="H885" s="15"/>
      <c r="I885" s="17" t="str">
        <f>IF(OR(G885="",H885="",U885=""),"",IFERROR(VLOOKUP(G885&amp;H885&amp;U885,※編集不可※選択項目!$M$3:$R$51,5,FALSE),"該当なし"))</f>
        <v/>
      </c>
      <c r="J885" s="97"/>
      <c r="K885" s="15"/>
      <c r="L885" s="248"/>
      <c r="M885" s="15"/>
      <c r="N885" s="97"/>
      <c r="O885" s="97"/>
      <c r="P885" s="97"/>
      <c r="Q885" s="97"/>
      <c r="R885" s="97"/>
      <c r="S885" s="18" t="str">
        <f t="shared" si="328"/>
        <v/>
      </c>
      <c r="T885" s="15"/>
      <c r="U885" s="15"/>
      <c r="V885" s="15"/>
      <c r="W885" s="15"/>
      <c r="X885" s="15"/>
      <c r="Y885" s="15"/>
      <c r="Z885" s="16"/>
      <c r="AA885" s="16"/>
      <c r="AB885" s="101" t="str">
        <f>IF($C885&lt;&gt;"",※編集不可※選択項目!$J$2,"")</f>
        <v/>
      </c>
      <c r="AC885" s="23"/>
      <c r="AD885" s="97"/>
      <c r="AE885" s="99"/>
      <c r="AF885" s="201" t="str">
        <f t="shared" si="326"/>
        <v>-</v>
      </c>
      <c r="AG885" s="219"/>
      <c r="AH885" s="220"/>
      <c r="AI885" s="121" t="str">
        <f t="shared" si="322"/>
        <v/>
      </c>
      <c r="AJ885" s="221"/>
      <c r="AK885" s="222"/>
      <c r="AL885" s="223"/>
      <c r="AM885" s="224">
        <f>IFERROR(INDEX(※編集不可※選択項目!$R$3:$R$51,MATCH(BQ885,※編集不可※選択項目!$T$3:$T$51,0)),0)</f>
        <v>0</v>
      </c>
      <c r="AN885" s="224" t="str">
        <f t="shared" si="329"/>
        <v/>
      </c>
      <c r="AO885" s="224" t="str">
        <f>IF(BR885=※編集不可※選択項目!$L$3,VLOOKUP('新規登録用（本体）'!U885,※編集不可※選択項目!$P$2:$R$13,3,TRUE),AP885)</f>
        <v/>
      </c>
      <c r="AP885" s="224" t="str">
        <f>IF(BR885=※編集不可※選択項目!$L$15,VLOOKUP('新規登録用（本体）'!U885,※編集不可※選択項目!$P$14:$R$25,3,TRUE),AQ885)</f>
        <v/>
      </c>
      <c r="AQ885" s="224" t="str">
        <f>IF(BR885=※編集不可※選択項目!$L$27,VLOOKUP('新規登録用（本体）'!U885,※編集不可※選択項目!$P$26:$R$41,3,TRUE),AR885)</f>
        <v/>
      </c>
      <c r="AR885" s="224" t="str">
        <f>IF(BR885=※編集不可※選択項目!$L$43,VLOOKUP('新規登録用（本体）'!U885,※編集不可※選択項目!$P$42:$R$46,3,TRUE),AS885)</f>
        <v/>
      </c>
      <c r="AS885" s="224" t="str">
        <f>IF(BR885=※編集不可※選択項目!$L$48,VLOOKUP('新規登録用（本体）'!U885,※編集不可※選択項目!$P$47:$R$51,3,TRUE),"")</f>
        <v/>
      </c>
      <c r="AT885" s="225">
        <f>IFERROR(VLOOKUP(Y885&amp;G885&amp;H885,※編集不可※選択項目!X:Y,2,FALSE),0)</f>
        <v>0</v>
      </c>
      <c r="AU885" s="224">
        <f t="shared" si="323"/>
        <v>0</v>
      </c>
      <c r="AV885" s="224">
        <f>IFERROR(INDEX(※編集不可※選択項目!$S$3:$S$51,MATCH(BQ885,※編集不可※選択項目!$T$3:$T$51,0)),0)</f>
        <v>0</v>
      </c>
      <c r="AW885" s="224" t="str">
        <f t="shared" si="330"/>
        <v/>
      </c>
      <c r="AX885" s="224" t="str">
        <f>IF(BR885=※編集不可※選択項目!$L$3,VLOOKUP('新規登録用（本体）'!U885,※編集不可※選択項目!$P$2:$S$13,4,TRUE),AY885)</f>
        <v/>
      </c>
      <c r="AY885" s="224" t="str">
        <f>IF(BR885=※編集不可※選択項目!$L$15,VLOOKUP('新規登録用（本体）'!U885,※編集不可※選択項目!$P$14:$S$25,4,TRUE),AZ885)</f>
        <v/>
      </c>
      <c r="AZ885" s="224" t="str">
        <f>IF(BR885=※編集不可※選択項目!$L$27,VLOOKUP('新規登録用（本体）'!U885,※編集不可※選択項目!$P$26:$S$41,4,TRUE),BA885)</f>
        <v/>
      </c>
      <c r="BA885" s="224" t="str">
        <f>IF(BR885=※編集不可※選択項目!$L$43,VLOOKUP('新規登録用（本体）'!U885,※編集不可※選択項目!$P$42:$S$46,4,TRUE),BB885)</f>
        <v/>
      </c>
      <c r="BB885" s="224" t="str">
        <f>IF(BR885=※編集不可※選択項目!$L$48,VLOOKUP('新規登録用（本体）'!U885,※編集不可※選択項目!$P$47:$S$51,4,TRUE),"")</f>
        <v/>
      </c>
      <c r="BC885" s="225">
        <f>IFERROR(VLOOKUP(Y885&amp;G885&amp;H885,※編集不可※選択項目!X:Y,2,FALSE),0)</f>
        <v>0</v>
      </c>
      <c r="BD885" s="225">
        <f t="shared" si="324"/>
        <v>0</v>
      </c>
      <c r="BE885" s="225"/>
      <c r="BF885" s="225"/>
      <c r="BG885" s="225"/>
      <c r="BH885" s="225" t="str">
        <f t="shared" si="331"/>
        <v/>
      </c>
      <c r="BI885" s="226">
        <f t="shared" si="332"/>
        <v>0</v>
      </c>
      <c r="BJ885" s="226">
        <f t="shared" si="333"/>
        <v>0</v>
      </c>
      <c r="BK885" s="262">
        <f t="shared" si="327"/>
        <v>0</v>
      </c>
      <c r="BL885" s="226">
        <f t="shared" si="316"/>
        <v>0</v>
      </c>
      <c r="BM885" s="226" t="str">
        <f t="shared" si="334"/>
        <v/>
      </c>
      <c r="BN885" s="227">
        <f t="shared" si="335"/>
        <v>0</v>
      </c>
      <c r="BO885" s="227">
        <f t="shared" si="317"/>
        <v>0</v>
      </c>
      <c r="BP885" s="208" t="str">
        <f t="shared" si="318"/>
        <v>＜従来枠＞0 ＜トップ性能枠＞0</v>
      </c>
      <c r="BQ885" s="208" t="str">
        <f>'新規登録用（本体）'!G885&amp;'新規登録用（本体）'!H885&amp;'新規登録用（本体）'!I885</f>
        <v/>
      </c>
      <c r="BR885" s="126" t="str">
        <f t="shared" si="336"/>
        <v/>
      </c>
      <c r="BS885" s="208" t="str">
        <f t="shared" si="337"/>
        <v/>
      </c>
      <c r="BT885" s="227">
        <f t="shared" si="325"/>
        <v>0</v>
      </c>
    </row>
    <row r="886" spans="1:72" s="208" customFormat="1" ht="25.35" customHeight="1" x14ac:dyDescent="0.2">
      <c r="A886" s="210">
        <f t="shared" si="319"/>
        <v>875</v>
      </c>
      <c r="B886" s="171" t="str">
        <f t="shared" si="315"/>
        <v/>
      </c>
      <c r="C886" s="44"/>
      <c r="D886" s="17" t="str">
        <f t="shared" si="320"/>
        <v/>
      </c>
      <c r="E886" s="17" t="str">
        <f t="shared" si="321"/>
        <v/>
      </c>
      <c r="F886" s="97"/>
      <c r="G886" s="16"/>
      <c r="H886" s="15"/>
      <c r="I886" s="17" t="str">
        <f>IF(OR(G886="",H886="",U886=""),"",IFERROR(VLOOKUP(G886&amp;H886&amp;U886,※編集不可※選択項目!$M$3:$R$51,5,FALSE),"該当なし"))</f>
        <v/>
      </c>
      <c r="J886" s="97"/>
      <c r="K886" s="15"/>
      <c r="L886" s="248"/>
      <c r="M886" s="15"/>
      <c r="N886" s="97"/>
      <c r="O886" s="97"/>
      <c r="P886" s="97"/>
      <c r="Q886" s="97"/>
      <c r="R886" s="97"/>
      <c r="S886" s="18" t="str">
        <f t="shared" si="328"/>
        <v/>
      </c>
      <c r="T886" s="15"/>
      <c r="U886" s="15"/>
      <c r="V886" s="15"/>
      <c r="W886" s="15"/>
      <c r="X886" s="15"/>
      <c r="Y886" s="15"/>
      <c r="Z886" s="16"/>
      <c r="AA886" s="16"/>
      <c r="AB886" s="101" t="str">
        <f>IF($C886&lt;&gt;"",※編集不可※選択項目!$J$2,"")</f>
        <v/>
      </c>
      <c r="AC886" s="23"/>
      <c r="AD886" s="97"/>
      <c r="AE886" s="99"/>
      <c r="AF886" s="201" t="str">
        <f t="shared" si="326"/>
        <v>-</v>
      </c>
      <c r="AG886" s="219"/>
      <c r="AH886" s="220"/>
      <c r="AI886" s="121" t="str">
        <f t="shared" si="322"/>
        <v/>
      </c>
      <c r="AJ886" s="221"/>
      <c r="AK886" s="222"/>
      <c r="AL886" s="223"/>
      <c r="AM886" s="224">
        <f>IFERROR(INDEX(※編集不可※選択項目!$R$3:$R$51,MATCH(BQ886,※編集不可※選択項目!$T$3:$T$51,0)),0)</f>
        <v>0</v>
      </c>
      <c r="AN886" s="224" t="str">
        <f t="shared" si="329"/>
        <v/>
      </c>
      <c r="AO886" s="224" t="str">
        <f>IF(BR886=※編集不可※選択項目!$L$3,VLOOKUP('新規登録用（本体）'!U886,※編集不可※選択項目!$P$2:$R$13,3,TRUE),AP886)</f>
        <v/>
      </c>
      <c r="AP886" s="224" t="str">
        <f>IF(BR886=※編集不可※選択項目!$L$15,VLOOKUP('新規登録用（本体）'!U886,※編集不可※選択項目!$P$14:$R$25,3,TRUE),AQ886)</f>
        <v/>
      </c>
      <c r="AQ886" s="224" t="str">
        <f>IF(BR886=※編集不可※選択項目!$L$27,VLOOKUP('新規登録用（本体）'!U886,※編集不可※選択項目!$P$26:$R$41,3,TRUE),AR886)</f>
        <v/>
      </c>
      <c r="AR886" s="224" t="str">
        <f>IF(BR886=※編集不可※選択項目!$L$43,VLOOKUP('新規登録用（本体）'!U886,※編集不可※選択項目!$P$42:$R$46,3,TRUE),AS886)</f>
        <v/>
      </c>
      <c r="AS886" s="224" t="str">
        <f>IF(BR886=※編集不可※選択項目!$L$48,VLOOKUP('新規登録用（本体）'!U886,※編集不可※選択項目!$P$47:$R$51,3,TRUE),"")</f>
        <v/>
      </c>
      <c r="AT886" s="225">
        <f>IFERROR(VLOOKUP(Y886&amp;G886&amp;H886,※編集不可※選択項目!X:Y,2,FALSE),0)</f>
        <v>0</v>
      </c>
      <c r="AU886" s="224">
        <f t="shared" si="323"/>
        <v>0</v>
      </c>
      <c r="AV886" s="224">
        <f>IFERROR(INDEX(※編集不可※選択項目!$S$3:$S$51,MATCH(BQ886,※編集不可※選択項目!$T$3:$T$51,0)),0)</f>
        <v>0</v>
      </c>
      <c r="AW886" s="224" t="str">
        <f t="shared" si="330"/>
        <v/>
      </c>
      <c r="AX886" s="224" t="str">
        <f>IF(BR886=※編集不可※選択項目!$L$3,VLOOKUP('新規登録用（本体）'!U886,※編集不可※選択項目!$P$2:$S$13,4,TRUE),AY886)</f>
        <v/>
      </c>
      <c r="AY886" s="224" t="str">
        <f>IF(BR886=※編集不可※選択項目!$L$15,VLOOKUP('新規登録用（本体）'!U886,※編集不可※選択項目!$P$14:$S$25,4,TRUE),AZ886)</f>
        <v/>
      </c>
      <c r="AZ886" s="224" t="str">
        <f>IF(BR886=※編集不可※選択項目!$L$27,VLOOKUP('新規登録用（本体）'!U886,※編集不可※選択項目!$P$26:$S$41,4,TRUE),BA886)</f>
        <v/>
      </c>
      <c r="BA886" s="224" t="str">
        <f>IF(BR886=※編集不可※選択項目!$L$43,VLOOKUP('新規登録用（本体）'!U886,※編集不可※選択項目!$P$42:$S$46,4,TRUE),BB886)</f>
        <v/>
      </c>
      <c r="BB886" s="224" t="str">
        <f>IF(BR886=※編集不可※選択項目!$L$48,VLOOKUP('新規登録用（本体）'!U886,※編集不可※選択項目!$P$47:$S$51,4,TRUE),"")</f>
        <v/>
      </c>
      <c r="BC886" s="225">
        <f>IFERROR(VLOOKUP(Y886&amp;G886&amp;H886,※編集不可※選択項目!X:Y,2,FALSE),0)</f>
        <v>0</v>
      </c>
      <c r="BD886" s="225">
        <f t="shared" si="324"/>
        <v>0</v>
      </c>
      <c r="BE886" s="225"/>
      <c r="BF886" s="225"/>
      <c r="BG886" s="225"/>
      <c r="BH886" s="225" t="str">
        <f t="shared" si="331"/>
        <v/>
      </c>
      <c r="BI886" s="226">
        <f t="shared" si="332"/>
        <v>0</v>
      </c>
      <c r="BJ886" s="226">
        <f t="shared" si="333"/>
        <v>0</v>
      </c>
      <c r="BK886" s="262">
        <f t="shared" si="327"/>
        <v>0</v>
      </c>
      <c r="BL886" s="226">
        <f t="shared" si="316"/>
        <v>0</v>
      </c>
      <c r="BM886" s="226" t="str">
        <f t="shared" si="334"/>
        <v/>
      </c>
      <c r="BN886" s="227">
        <f t="shared" si="335"/>
        <v>0</v>
      </c>
      <c r="BO886" s="227">
        <f t="shared" si="317"/>
        <v>0</v>
      </c>
      <c r="BP886" s="208" t="str">
        <f t="shared" si="318"/>
        <v>＜従来枠＞0 ＜トップ性能枠＞0</v>
      </c>
      <c r="BQ886" s="208" t="str">
        <f>'新規登録用（本体）'!G886&amp;'新規登録用（本体）'!H886&amp;'新規登録用（本体）'!I886</f>
        <v/>
      </c>
      <c r="BR886" s="126" t="str">
        <f t="shared" si="336"/>
        <v/>
      </c>
      <c r="BS886" s="208" t="str">
        <f t="shared" si="337"/>
        <v/>
      </c>
      <c r="BT886" s="227">
        <f t="shared" si="325"/>
        <v>0</v>
      </c>
    </row>
    <row r="887" spans="1:72" s="208" customFormat="1" ht="25.35" customHeight="1" x14ac:dyDescent="0.2">
      <c r="A887" s="210">
        <f t="shared" si="319"/>
        <v>876</v>
      </c>
      <c r="B887" s="171" t="str">
        <f t="shared" si="315"/>
        <v/>
      </c>
      <c r="C887" s="44"/>
      <c r="D887" s="17" t="str">
        <f t="shared" si="320"/>
        <v/>
      </c>
      <c r="E887" s="17" t="str">
        <f t="shared" si="321"/>
        <v/>
      </c>
      <c r="F887" s="97"/>
      <c r="G887" s="16"/>
      <c r="H887" s="15"/>
      <c r="I887" s="17" t="str">
        <f>IF(OR(G887="",H887="",U887=""),"",IFERROR(VLOOKUP(G887&amp;H887&amp;U887,※編集不可※選択項目!$M$3:$R$51,5,FALSE),"該当なし"))</f>
        <v/>
      </c>
      <c r="J887" s="97"/>
      <c r="K887" s="15"/>
      <c r="L887" s="248"/>
      <c r="M887" s="15"/>
      <c r="N887" s="97"/>
      <c r="O887" s="97"/>
      <c r="P887" s="97"/>
      <c r="Q887" s="97"/>
      <c r="R887" s="97"/>
      <c r="S887" s="18" t="str">
        <f t="shared" si="328"/>
        <v/>
      </c>
      <c r="T887" s="15"/>
      <c r="U887" s="15"/>
      <c r="V887" s="15"/>
      <c r="W887" s="15"/>
      <c r="X887" s="15"/>
      <c r="Y887" s="15"/>
      <c r="Z887" s="16"/>
      <c r="AA887" s="16"/>
      <c r="AB887" s="101" t="str">
        <f>IF($C887&lt;&gt;"",※編集不可※選択項目!$J$2,"")</f>
        <v/>
      </c>
      <c r="AC887" s="23"/>
      <c r="AD887" s="97"/>
      <c r="AE887" s="99"/>
      <c r="AF887" s="201" t="str">
        <f t="shared" si="326"/>
        <v>-</v>
      </c>
      <c r="AG887" s="219"/>
      <c r="AH887" s="220"/>
      <c r="AI887" s="121" t="str">
        <f t="shared" si="322"/>
        <v/>
      </c>
      <c r="AJ887" s="221"/>
      <c r="AK887" s="222"/>
      <c r="AL887" s="223"/>
      <c r="AM887" s="224">
        <f>IFERROR(INDEX(※編集不可※選択項目!$R$3:$R$51,MATCH(BQ887,※編集不可※選択項目!$T$3:$T$51,0)),0)</f>
        <v>0</v>
      </c>
      <c r="AN887" s="224" t="str">
        <f t="shared" si="329"/>
        <v/>
      </c>
      <c r="AO887" s="224" t="str">
        <f>IF(BR887=※編集不可※選択項目!$L$3,VLOOKUP('新規登録用（本体）'!U887,※編集不可※選択項目!$P$2:$R$13,3,TRUE),AP887)</f>
        <v/>
      </c>
      <c r="AP887" s="224" t="str">
        <f>IF(BR887=※編集不可※選択項目!$L$15,VLOOKUP('新規登録用（本体）'!U887,※編集不可※選択項目!$P$14:$R$25,3,TRUE),AQ887)</f>
        <v/>
      </c>
      <c r="AQ887" s="224" t="str">
        <f>IF(BR887=※編集不可※選択項目!$L$27,VLOOKUP('新規登録用（本体）'!U887,※編集不可※選択項目!$P$26:$R$41,3,TRUE),AR887)</f>
        <v/>
      </c>
      <c r="AR887" s="224" t="str">
        <f>IF(BR887=※編集不可※選択項目!$L$43,VLOOKUP('新規登録用（本体）'!U887,※編集不可※選択項目!$P$42:$R$46,3,TRUE),AS887)</f>
        <v/>
      </c>
      <c r="AS887" s="224" t="str">
        <f>IF(BR887=※編集不可※選択項目!$L$48,VLOOKUP('新規登録用（本体）'!U887,※編集不可※選択項目!$P$47:$R$51,3,TRUE),"")</f>
        <v/>
      </c>
      <c r="AT887" s="225">
        <f>IFERROR(VLOOKUP(Y887&amp;G887&amp;H887,※編集不可※選択項目!X:Y,2,FALSE),0)</f>
        <v>0</v>
      </c>
      <c r="AU887" s="224">
        <f t="shared" si="323"/>
        <v>0</v>
      </c>
      <c r="AV887" s="224">
        <f>IFERROR(INDEX(※編集不可※選択項目!$S$3:$S$51,MATCH(BQ887,※編集不可※選択項目!$T$3:$T$51,0)),0)</f>
        <v>0</v>
      </c>
      <c r="AW887" s="224" t="str">
        <f t="shared" si="330"/>
        <v/>
      </c>
      <c r="AX887" s="224" t="str">
        <f>IF(BR887=※編集不可※選択項目!$L$3,VLOOKUP('新規登録用（本体）'!U887,※編集不可※選択項目!$P$2:$S$13,4,TRUE),AY887)</f>
        <v/>
      </c>
      <c r="AY887" s="224" t="str">
        <f>IF(BR887=※編集不可※選択項目!$L$15,VLOOKUP('新規登録用（本体）'!U887,※編集不可※選択項目!$P$14:$S$25,4,TRUE),AZ887)</f>
        <v/>
      </c>
      <c r="AZ887" s="224" t="str">
        <f>IF(BR887=※編集不可※選択項目!$L$27,VLOOKUP('新規登録用（本体）'!U887,※編集不可※選択項目!$P$26:$S$41,4,TRUE),BA887)</f>
        <v/>
      </c>
      <c r="BA887" s="224" t="str">
        <f>IF(BR887=※編集不可※選択項目!$L$43,VLOOKUP('新規登録用（本体）'!U887,※編集不可※選択項目!$P$42:$S$46,4,TRUE),BB887)</f>
        <v/>
      </c>
      <c r="BB887" s="224" t="str">
        <f>IF(BR887=※編集不可※選択項目!$L$48,VLOOKUP('新規登録用（本体）'!U887,※編集不可※選択項目!$P$47:$S$51,4,TRUE),"")</f>
        <v/>
      </c>
      <c r="BC887" s="225">
        <f>IFERROR(VLOOKUP(Y887&amp;G887&amp;H887,※編集不可※選択項目!X:Y,2,FALSE),0)</f>
        <v>0</v>
      </c>
      <c r="BD887" s="225">
        <f t="shared" si="324"/>
        <v>0</v>
      </c>
      <c r="BE887" s="225"/>
      <c r="BF887" s="225"/>
      <c r="BG887" s="225"/>
      <c r="BH887" s="225" t="str">
        <f t="shared" si="331"/>
        <v/>
      </c>
      <c r="BI887" s="226">
        <f t="shared" si="332"/>
        <v>0</v>
      </c>
      <c r="BJ887" s="226">
        <f t="shared" si="333"/>
        <v>0</v>
      </c>
      <c r="BK887" s="262">
        <f t="shared" si="327"/>
        <v>0</v>
      </c>
      <c r="BL887" s="226">
        <f t="shared" si="316"/>
        <v>0</v>
      </c>
      <c r="BM887" s="226" t="str">
        <f t="shared" si="334"/>
        <v/>
      </c>
      <c r="BN887" s="227">
        <f t="shared" si="335"/>
        <v>0</v>
      </c>
      <c r="BO887" s="227">
        <f t="shared" si="317"/>
        <v>0</v>
      </c>
      <c r="BP887" s="208" t="str">
        <f t="shared" si="318"/>
        <v>＜従来枠＞0 ＜トップ性能枠＞0</v>
      </c>
      <c r="BQ887" s="208" t="str">
        <f>'新規登録用（本体）'!G887&amp;'新規登録用（本体）'!H887&amp;'新規登録用（本体）'!I887</f>
        <v/>
      </c>
      <c r="BR887" s="126" t="str">
        <f t="shared" si="336"/>
        <v/>
      </c>
      <c r="BS887" s="208" t="str">
        <f t="shared" si="337"/>
        <v/>
      </c>
      <c r="BT887" s="227">
        <f t="shared" si="325"/>
        <v>0</v>
      </c>
    </row>
    <row r="888" spans="1:72" s="208" customFormat="1" ht="25.35" customHeight="1" x14ac:dyDescent="0.2">
      <c r="A888" s="210">
        <f t="shared" si="319"/>
        <v>877</v>
      </c>
      <c r="B888" s="171" t="str">
        <f t="shared" si="315"/>
        <v/>
      </c>
      <c r="C888" s="44"/>
      <c r="D888" s="17" t="str">
        <f t="shared" si="320"/>
        <v/>
      </c>
      <c r="E888" s="17" t="str">
        <f t="shared" si="321"/>
        <v/>
      </c>
      <c r="F888" s="97"/>
      <c r="G888" s="16"/>
      <c r="H888" s="15"/>
      <c r="I888" s="17" t="str">
        <f>IF(OR(G888="",H888="",U888=""),"",IFERROR(VLOOKUP(G888&amp;H888&amp;U888,※編集不可※選択項目!$M$3:$R$51,5,FALSE),"該当なし"))</f>
        <v/>
      </c>
      <c r="J888" s="97"/>
      <c r="K888" s="15"/>
      <c r="L888" s="248"/>
      <c r="M888" s="15"/>
      <c r="N888" s="97"/>
      <c r="O888" s="97"/>
      <c r="P888" s="97"/>
      <c r="Q888" s="97"/>
      <c r="R888" s="97"/>
      <c r="S888" s="18" t="str">
        <f t="shared" si="328"/>
        <v/>
      </c>
      <c r="T888" s="15"/>
      <c r="U888" s="15"/>
      <c r="V888" s="15"/>
      <c r="W888" s="15"/>
      <c r="X888" s="15"/>
      <c r="Y888" s="15"/>
      <c r="Z888" s="16"/>
      <c r="AA888" s="16"/>
      <c r="AB888" s="101" t="str">
        <f>IF($C888&lt;&gt;"",※編集不可※選択項目!$J$2,"")</f>
        <v/>
      </c>
      <c r="AC888" s="23"/>
      <c r="AD888" s="97"/>
      <c r="AE888" s="99"/>
      <c r="AF888" s="201" t="str">
        <f t="shared" si="326"/>
        <v>-</v>
      </c>
      <c r="AG888" s="219"/>
      <c r="AH888" s="220"/>
      <c r="AI888" s="121" t="str">
        <f t="shared" si="322"/>
        <v/>
      </c>
      <c r="AJ888" s="221"/>
      <c r="AK888" s="222"/>
      <c r="AL888" s="223"/>
      <c r="AM888" s="224">
        <f>IFERROR(INDEX(※編集不可※選択項目!$R$3:$R$51,MATCH(BQ888,※編集不可※選択項目!$T$3:$T$51,0)),0)</f>
        <v>0</v>
      </c>
      <c r="AN888" s="224" t="str">
        <f t="shared" si="329"/>
        <v/>
      </c>
      <c r="AO888" s="224" t="str">
        <f>IF(BR888=※編集不可※選択項目!$L$3,VLOOKUP('新規登録用（本体）'!U888,※編集不可※選択項目!$P$2:$R$13,3,TRUE),AP888)</f>
        <v/>
      </c>
      <c r="AP888" s="224" t="str">
        <f>IF(BR888=※編集不可※選択項目!$L$15,VLOOKUP('新規登録用（本体）'!U888,※編集不可※選択項目!$P$14:$R$25,3,TRUE),AQ888)</f>
        <v/>
      </c>
      <c r="AQ888" s="224" t="str">
        <f>IF(BR888=※編集不可※選択項目!$L$27,VLOOKUP('新規登録用（本体）'!U888,※編集不可※選択項目!$P$26:$R$41,3,TRUE),AR888)</f>
        <v/>
      </c>
      <c r="AR888" s="224" t="str">
        <f>IF(BR888=※編集不可※選択項目!$L$43,VLOOKUP('新規登録用（本体）'!U888,※編集不可※選択項目!$P$42:$R$46,3,TRUE),AS888)</f>
        <v/>
      </c>
      <c r="AS888" s="224" t="str">
        <f>IF(BR888=※編集不可※選択項目!$L$48,VLOOKUP('新規登録用（本体）'!U888,※編集不可※選択項目!$P$47:$R$51,3,TRUE),"")</f>
        <v/>
      </c>
      <c r="AT888" s="225">
        <f>IFERROR(VLOOKUP(Y888&amp;G888&amp;H888,※編集不可※選択項目!X:Y,2,FALSE),0)</f>
        <v>0</v>
      </c>
      <c r="AU888" s="224">
        <f t="shared" si="323"/>
        <v>0</v>
      </c>
      <c r="AV888" s="224">
        <f>IFERROR(INDEX(※編集不可※選択項目!$S$3:$S$51,MATCH(BQ888,※編集不可※選択項目!$T$3:$T$51,0)),0)</f>
        <v>0</v>
      </c>
      <c r="AW888" s="224" t="str">
        <f t="shared" si="330"/>
        <v/>
      </c>
      <c r="AX888" s="224" t="str">
        <f>IF(BR888=※編集不可※選択項目!$L$3,VLOOKUP('新規登録用（本体）'!U888,※編集不可※選択項目!$P$2:$S$13,4,TRUE),AY888)</f>
        <v/>
      </c>
      <c r="AY888" s="224" t="str">
        <f>IF(BR888=※編集不可※選択項目!$L$15,VLOOKUP('新規登録用（本体）'!U888,※編集不可※選択項目!$P$14:$S$25,4,TRUE),AZ888)</f>
        <v/>
      </c>
      <c r="AZ888" s="224" t="str">
        <f>IF(BR888=※編集不可※選択項目!$L$27,VLOOKUP('新規登録用（本体）'!U888,※編集不可※選択項目!$P$26:$S$41,4,TRUE),BA888)</f>
        <v/>
      </c>
      <c r="BA888" s="224" t="str">
        <f>IF(BR888=※編集不可※選択項目!$L$43,VLOOKUP('新規登録用（本体）'!U888,※編集不可※選択項目!$P$42:$S$46,4,TRUE),BB888)</f>
        <v/>
      </c>
      <c r="BB888" s="224" t="str">
        <f>IF(BR888=※編集不可※選択項目!$L$48,VLOOKUP('新規登録用（本体）'!U888,※編集不可※選択項目!$P$47:$S$51,4,TRUE),"")</f>
        <v/>
      </c>
      <c r="BC888" s="225">
        <f>IFERROR(VLOOKUP(Y888&amp;G888&amp;H888,※編集不可※選択項目!X:Y,2,FALSE),0)</f>
        <v>0</v>
      </c>
      <c r="BD888" s="225">
        <f t="shared" si="324"/>
        <v>0</v>
      </c>
      <c r="BE888" s="225"/>
      <c r="BF888" s="225"/>
      <c r="BG888" s="225"/>
      <c r="BH888" s="225" t="str">
        <f t="shared" si="331"/>
        <v/>
      </c>
      <c r="BI888" s="226">
        <f t="shared" si="332"/>
        <v>0</v>
      </c>
      <c r="BJ888" s="226">
        <f t="shared" si="333"/>
        <v>0</v>
      </c>
      <c r="BK888" s="262">
        <f t="shared" si="327"/>
        <v>0</v>
      </c>
      <c r="BL888" s="226">
        <f t="shared" si="316"/>
        <v>0</v>
      </c>
      <c r="BM888" s="226" t="str">
        <f t="shared" si="334"/>
        <v/>
      </c>
      <c r="BN888" s="227">
        <f t="shared" si="335"/>
        <v>0</v>
      </c>
      <c r="BO888" s="227">
        <f t="shared" si="317"/>
        <v>0</v>
      </c>
      <c r="BP888" s="208" t="str">
        <f t="shared" si="318"/>
        <v>＜従来枠＞0 ＜トップ性能枠＞0</v>
      </c>
      <c r="BQ888" s="208" t="str">
        <f>'新規登録用（本体）'!G888&amp;'新規登録用（本体）'!H888&amp;'新規登録用（本体）'!I888</f>
        <v/>
      </c>
      <c r="BR888" s="126" t="str">
        <f t="shared" si="336"/>
        <v/>
      </c>
      <c r="BS888" s="208" t="str">
        <f t="shared" si="337"/>
        <v/>
      </c>
      <c r="BT888" s="227">
        <f t="shared" si="325"/>
        <v>0</v>
      </c>
    </row>
    <row r="889" spans="1:72" s="208" customFormat="1" ht="25.35" customHeight="1" x14ac:dyDescent="0.2">
      <c r="A889" s="210">
        <f t="shared" si="319"/>
        <v>878</v>
      </c>
      <c r="B889" s="171" t="str">
        <f t="shared" si="315"/>
        <v/>
      </c>
      <c r="C889" s="44"/>
      <c r="D889" s="17" t="str">
        <f t="shared" si="320"/>
        <v/>
      </c>
      <c r="E889" s="17" t="str">
        <f t="shared" si="321"/>
        <v/>
      </c>
      <c r="F889" s="97"/>
      <c r="G889" s="16"/>
      <c r="H889" s="15"/>
      <c r="I889" s="17" t="str">
        <f>IF(OR(G889="",H889="",U889=""),"",IFERROR(VLOOKUP(G889&amp;H889&amp;U889,※編集不可※選択項目!$M$3:$R$51,5,FALSE),"該当なし"))</f>
        <v/>
      </c>
      <c r="J889" s="97"/>
      <c r="K889" s="15"/>
      <c r="L889" s="248"/>
      <c r="M889" s="15"/>
      <c r="N889" s="97"/>
      <c r="O889" s="97"/>
      <c r="P889" s="97"/>
      <c r="Q889" s="97"/>
      <c r="R889" s="97"/>
      <c r="S889" s="18" t="str">
        <f t="shared" si="328"/>
        <v/>
      </c>
      <c r="T889" s="15"/>
      <c r="U889" s="15"/>
      <c r="V889" s="15"/>
      <c r="W889" s="15"/>
      <c r="X889" s="15"/>
      <c r="Y889" s="15"/>
      <c r="Z889" s="16"/>
      <c r="AA889" s="16"/>
      <c r="AB889" s="101" t="str">
        <f>IF($C889&lt;&gt;"",※編集不可※選択項目!$J$2,"")</f>
        <v/>
      </c>
      <c r="AC889" s="23"/>
      <c r="AD889" s="97"/>
      <c r="AE889" s="99"/>
      <c r="AF889" s="201" t="str">
        <f t="shared" si="326"/>
        <v>-</v>
      </c>
      <c r="AG889" s="219"/>
      <c r="AH889" s="220"/>
      <c r="AI889" s="121" t="str">
        <f t="shared" si="322"/>
        <v/>
      </c>
      <c r="AJ889" s="221"/>
      <c r="AK889" s="222"/>
      <c r="AL889" s="223"/>
      <c r="AM889" s="224">
        <f>IFERROR(INDEX(※編集不可※選択項目!$R$3:$R$51,MATCH(BQ889,※編集不可※選択項目!$T$3:$T$51,0)),0)</f>
        <v>0</v>
      </c>
      <c r="AN889" s="224" t="str">
        <f t="shared" si="329"/>
        <v/>
      </c>
      <c r="AO889" s="224" t="str">
        <f>IF(BR889=※編集不可※選択項目!$L$3,VLOOKUP('新規登録用（本体）'!U889,※編集不可※選択項目!$P$2:$R$13,3,TRUE),AP889)</f>
        <v/>
      </c>
      <c r="AP889" s="224" t="str">
        <f>IF(BR889=※編集不可※選択項目!$L$15,VLOOKUP('新規登録用（本体）'!U889,※編集不可※選択項目!$P$14:$R$25,3,TRUE),AQ889)</f>
        <v/>
      </c>
      <c r="AQ889" s="224" t="str">
        <f>IF(BR889=※編集不可※選択項目!$L$27,VLOOKUP('新規登録用（本体）'!U889,※編集不可※選択項目!$P$26:$R$41,3,TRUE),AR889)</f>
        <v/>
      </c>
      <c r="AR889" s="224" t="str">
        <f>IF(BR889=※編集不可※選択項目!$L$43,VLOOKUP('新規登録用（本体）'!U889,※編集不可※選択項目!$P$42:$R$46,3,TRUE),AS889)</f>
        <v/>
      </c>
      <c r="AS889" s="224" t="str">
        <f>IF(BR889=※編集不可※選択項目!$L$48,VLOOKUP('新規登録用（本体）'!U889,※編集不可※選択項目!$P$47:$R$51,3,TRUE),"")</f>
        <v/>
      </c>
      <c r="AT889" s="225">
        <f>IFERROR(VLOOKUP(Y889&amp;G889&amp;H889,※編集不可※選択項目!X:Y,2,FALSE),0)</f>
        <v>0</v>
      </c>
      <c r="AU889" s="224">
        <f t="shared" si="323"/>
        <v>0</v>
      </c>
      <c r="AV889" s="224">
        <f>IFERROR(INDEX(※編集不可※選択項目!$S$3:$S$51,MATCH(BQ889,※編集不可※選択項目!$T$3:$T$51,0)),0)</f>
        <v>0</v>
      </c>
      <c r="AW889" s="224" t="str">
        <f t="shared" si="330"/>
        <v/>
      </c>
      <c r="AX889" s="224" t="str">
        <f>IF(BR889=※編集不可※選択項目!$L$3,VLOOKUP('新規登録用（本体）'!U889,※編集不可※選択項目!$P$2:$S$13,4,TRUE),AY889)</f>
        <v/>
      </c>
      <c r="AY889" s="224" t="str">
        <f>IF(BR889=※編集不可※選択項目!$L$15,VLOOKUP('新規登録用（本体）'!U889,※編集不可※選択項目!$P$14:$S$25,4,TRUE),AZ889)</f>
        <v/>
      </c>
      <c r="AZ889" s="224" t="str">
        <f>IF(BR889=※編集不可※選択項目!$L$27,VLOOKUP('新規登録用（本体）'!U889,※編集不可※選択項目!$P$26:$S$41,4,TRUE),BA889)</f>
        <v/>
      </c>
      <c r="BA889" s="224" t="str">
        <f>IF(BR889=※編集不可※選択項目!$L$43,VLOOKUP('新規登録用（本体）'!U889,※編集不可※選択項目!$P$42:$S$46,4,TRUE),BB889)</f>
        <v/>
      </c>
      <c r="BB889" s="224" t="str">
        <f>IF(BR889=※編集不可※選択項目!$L$48,VLOOKUP('新規登録用（本体）'!U889,※編集不可※選択項目!$P$47:$S$51,4,TRUE),"")</f>
        <v/>
      </c>
      <c r="BC889" s="225">
        <f>IFERROR(VLOOKUP(Y889&amp;G889&amp;H889,※編集不可※選択項目!X:Y,2,FALSE),0)</f>
        <v>0</v>
      </c>
      <c r="BD889" s="225">
        <f t="shared" si="324"/>
        <v>0</v>
      </c>
      <c r="BE889" s="225"/>
      <c r="BF889" s="225"/>
      <c r="BG889" s="225"/>
      <c r="BH889" s="225" t="str">
        <f t="shared" si="331"/>
        <v/>
      </c>
      <c r="BI889" s="226">
        <f t="shared" si="332"/>
        <v>0</v>
      </c>
      <c r="BJ889" s="226">
        <f t="shared" si="333"/>
        <v>0</v>
      </c>
      <c r="BK889" s="262">
        <f t="shared" si="327"/>
        <v>0</v>
      </c>
      <c r="BL889" s="226">
        <f t="shared" si="316"/>
        <v>0</v>
      </c>
      <c r="BM889" s="226" t="str">
        <f t="shared" si="334"/>
        <v/>
      </c>
      <c r="BN889" s="227">
        <f t="shared" si="335"/>
        <v>0</v>
      </c>
      <c r="BO889" s="227">
        <f t="shared" si="317"/>
        <v>0</v>
      </c>
      <c r="BP889" s="208" t="str">
        <f t="shared" si="318"/>
        <v>＜従来枠＞0 ＜トップ性能枠＞0</v>
      </c>
      <c r="BQ889" s="208" t="str">
        <f>'新規登録用（本体）'!G889&amp;'新規登録用（本体）'!H889&amp;'新規登録用（本体）'!I889</f>
        <v/>
      </c>
      <c r="BR889" s="126" t="str">
        <f t="shared" si="336"/>
        <v/>
      </c>
      <c r="BS889" s="208" t="str">
        <f t="shared" si="337"/>
        <v/>
      </c>
      <c r="BT889" s="227">
        <f t="shared" si="325"/>
        <v>0</v>
      </c>
    </row>
    <row r="890" spans="1:72" s="208" customFormat="1" ht="25.35" customHeight="1" x14ac:dyDescent="0.2">
      <c r="A890" s="210">
        <f t="shared" si="319"/>
        <v>879</v>
      </c>
      <c r="B890" s="171" t="str">
        <f t="shared" si="315"/>
        <v/>
      </c>
      <c r="C890" s="44"/>
      <c r="D890" s="17" t="str">
        <f t="shared" si="320"/>
        <v/>
      </c>
      <c r="E890" s="17" t="str">
        <f t="shared" si="321"/>
        <v/>
      </c>
      <c r="F890" s="97"/>
      <c r="G890" s="16"/>
      <c r="H890" s="15"/>
      <c r="I890" s="17" t="str">
        <f>IF(OR(G890="",H890="",U890=""),"",IFERROR(VLOOKUP(G890&amp;H890&amp;U890,※編集不可※選択項目!$M$3:$R$51,5,FALSE),"該当なし"))</f>
        <v/>
      </c>
      <c r="J890" s="97"/>
      <c r="K890" s="15"/>
      <c r="L890" s="248"/>
      <c r="M890" s="15"/>
      <c r="N890" s="97"/>
      <c r="O890" s="97"/>
      <c r="P890" s="97"/>
      <c r="Q890" s="97"/>
      <c r="R890" s="97"/>
      <c r="S890" s="18" t="str">
        <f t="shared" si="328"/>
        <v/>
      </c>
      <c r="T890" s="15"/>
      <c r="U890" s="15"/>
      <c r="V890" s="15"/>
      <c r="W890" s="15"/>
      <c r="X890" s="15"/>
      <c r="Y890" s="15"/>
      <c r="Z890" s="16"/>
      <c r="AA890" s="16"/>
      <c r="AB890" s="101" t="str">
        <f>IF($C890&lt;&gt;"",※編集不可※選択項目!$J$2,"")</f>
        <v/>
      </c>
      <c r="AC890" s="23"/>
      <c r="AD890" s="97"/>
      <c r="AE890" s="99"/>
      <c r="AF890" s="201" t="str">
        <f t="shared" si="326"/>
        <v>-</v>
      </c>
      <c r="AG890" s="219"/>
      <c r="AH890" s="220"/>
      <c r="AI890" s="121" t="str">
        <f t="shared" si="322"/>
        <v/>
      </c>
      <c r="AJ890" s="221"/>
      <c r="AK890" s="222"/>
      <c r="AL890" s="223"/>
      <c r="AM890" s="224">
        <f>IFERROR(INDEX(※編集不可※選択項目!$R$3:$R$51,MATCH(BQ890,※編集不可※選択項目!$T$3:$T$51,0)),0)</f>
        <v>0</v>
      </c>
      <c r="AN890" s="224" t="str">
        <f t="shared" si="329"/>
        <v/>
      </c>
      <c r="AO890" s="224" t="str">
        <f>IF(BR890=※編集不可※選択項目!$L$3,VLOOKUP('新規登録用（本体）'!U890,※編集不可※選択項目!$P$2:$R$13,3,TRUE),AP890)</f>
        <v/>
      </c>
      <c r="AP890" s="224" t="str">
        <f>IF(BR890=※編集不可※選択項目!$L$15,VLOOKUP('新規登録用（本体）'!U890,※編集不可※選択項目!$P$14:$R$25,3,TRUE),AQ890)</f>
        <v/>
      </c>
      <c r="AQ890" s="224" t="str">
        <f>IF(BR890=※編集不可※選択項目!$L$27,VLOOKUP('新規登録用（本体）'!U890,※編集不可※選択項目!$P$26:$R$41,3,TRUE),AR890)</f>
        <v/>
      </c>
      <c r="AR890" s="224" t="str">
        <f>IF(BR890=※編集不可※選択項目!$L$43,VLOOKUP('新規登録用（本体）'!U890,※編集不可※選択項目!$P$42:$R$46,3,TRUE),AS890)</f>
        <v/>
      </c>
      <c r="AS890" s="224" t="str">
        <f>IF(BR890=※編集不可※選択項目!$L$48,VLOOKUP('新規登録用（本体）'!U890,※編集不可※選択項目!$P$47:$R$51,3,TRUE),"")</f>
        <v/>
      </c>
      <c r="AT890" s="225">
        <f>IFERROR(VLOOKUP(Y890&amp;G890&amp;H890,※編集不可※選択項目!X:Y,2,FALSE),0)</f>
        <v>0</v>
      </c>
      <c r="AU890" s="224">
        <f t="shared" si="323"/>
        <v>0</v>
      </c>
      <c r="AV890" s="224">
        <f>IFERROR(INDEX(※編集不可※選択項目!$S$3:$S$51,MATCH(BQ890,※編集不可※選択項目!$T$3:$T$51,0)),0)</f>
        <v>0</v>
      </c>
      <c r="AW890" s="224" t="str">
        <f t="shared" si="330"/>
        <v/>
      </c>
      <c r="AX890" s="224" t="str">
        <f>IF(BR890=※編集不可※選択項目!$L$3,VLOOKUP('新規登録用（本体）'!U890,※編集不可※選択項目!$P$2:$S$13,4,TRUE),AY890)</f>
        <v/>
      </c>
      <c r="AY890" s="224" t="str">
        <f>IF(BR890=※編集不可※選択項目!$L$15,VLOOKUP('新規登録用（本体）'!U890,※編集不可※選択項目!$P$14:$S$25,4,TRUE),AZ890)</f>
        <v/>
      </c>
      <c r="AZ890" s="224" t="str">
        <f>IF(BR890=※編集不可※選択項目!$L$27,VLOOKUP('新規登録用（本体）'!U890,※編集不可※選択項目!$P$26:$S$41,4,TRUE),BA890)</f>
        <v/>
      </c>
      <c r="BA890" s="224" t="str">
        <f>IF(BR890=※編集不可※選択項目!$L$43,VLOOKUP('新規登録用（本体）'!U890,※編集不可※選択項目!$P$42:$S$46,4,TRUE),BB890)</f>
        <v/>
      </c>
      <c r="BB890" s="224" t="str">
        <f>IF(BR890=※編集不可※選択項目!$L$48,VLOOKUP('新規登録用（本体）'!U890,※編集不可※選択項目!$P$47:$S$51,4,TRUE),"")</f>
        <v/>
      </c>
      <c r="BC890" s="225">
        <f>IFERROR(VLOOKUP(Y890&amp;G890&amp;H890,※編集不可※選択項目!X:Y,2,FALSE),0)</f>
        <v>0</v>
      </c>
      <c r="BD890" s="225">
        <f t="shared" si="324"/>
        <v>0</v>
      </c>
      <c r="BE890" s="225"/>
      <c r="BF890" s="225"/>
      <c r="BG890" s="225"/>
      <c r="BH890" s="225" t="str">
        <f t="shared" si="331"/>
        <v/>
      </c>
      <c r="BI890" s="226">
        <f t="shared" si="332"/>
        <v>0</v>
      </c>
      <c r="BJ890" s="226">
        <f t="shared" si="333"/>
        <v>0</v>
      </c>
      <c r="BK890" s="262">
        <f t="shared" si="327"/>
        <v>0</v>
      </c>
      <c r="BL890" s="226">
        <f t="shared" si="316"/>
        <v>0</v>
      </c>
      <c r="BM890" s="226" t="str">
        <f t="shared" si="334"/>
        <v/>
      </c>
      <c r="BN890" s="227">
        <f t="shared" si="335"/>
        <v>0</v>
      </c>
      <c r="BO890" s="227">
        <f t="shared" si="317"/>
        <v>0</v>
      </c>
      <c r="BP890" s="208" t="str">
        <f t="shared" si="318"/>
        <v>＜従来枠＞0 ＜トップ性能枠＞0</v>
      </c>
      <c r="BQ890" s="208" t="str">
        <f>'新規登録用（本体）'!G890&amp;'新規登録用（本体）'!H890&amp;'新規登録用（本体）'!I890</f>
        <v/>
      </c>
      <c r="BR890" s="126" t="str">
        <f t="shared" si="336"/>
        <v/>
      </c>
      <c r="BS890" s="208" t="str">
        <f t="shared" si="337"/>
        <v/>
      </c>
      <c r="BT890" s="227">
        <f t="shared" si="325"/>
        <v>0</v>
      </c>
    </row>
    <row r="891" spans="1:72" s="208" customFormat="1" ht="25.35" customHeight="1" x14ac:dyDescent="0.2">
      <c r="A891" s="210">
        <f t="shared" si="319"/>
        <v>880</v>
      </c>
      <c r="B891" s="171" t="str">
        <f t="shared" si="315"/>
        <v/>
      </c>
      <c r="C891" s="44"/>
      <c r="D891" s="17" t="str">
        <f t="shared" si="320"/>
        <v/>
      </c>
      <c r="E891" s="17" t="str">
        <f t="shared" si="321"/>
        <v/>
      </c>
      <c r="F891" s="97"/>
      <c r="G891" s="16"/>
      <c r="H891" s="15"/>
      <c r="I891" s="17" t="str">
        <f>IF(OR(G891="",H891="",U891=""),"",IFERROR(VLOOKUP(G891&amp;H891&amp;U891,※編集不可※選択項目!$M$3:$R$51,5,FALSE),"該当なし"))</f>
        <v/>
      </c>
      <c r="J891" s="97"/>
      <c r="K891" s="15"/>
      <c r="L891" s="248"/>
      <c r="M891" s="15"/>
      <c r="N891" s="97"/>
      <c r="O891" s="97"/>
      <c r="P891" s="97"/>
      <c r="Q891" s="97"/>
      <c r="R891" s="97"/>
      <c r="S891" s="18" t="str">
        <f t="shared" si="328"/>
        <v/>
      </c>
      <c r="T891" s="15"/>
      <c r="U891" s="15"/>
      <c r="V891" s="15"/>
      <c r="W891" s="15"/>
      <c r="X891" s="15"/>
      <c r="Y891" s="15"/>
      <c r="Z891" s="16"/>
      <c r="AA891" s="16"/>
      <c r="AB891" s="101" t="str">
        <f>IF($C891&lt;&gt;"",※編集不可※選択項目!$J$2,"")</f>
        <v/>
      </c>
      <c r="AC891" s="23"/>
      <c r="AD891" s="97"/>
      <c r="AE891" s="99"/>
      <c r="AF891" s="201" t="str">
        <f t="shared" si="326"/>
        <v>-</v>
      </c>
      <c r="AG891" s="219"/>
      <c r="AH891" s="220"/>
      <c r="AI891" s="121" t="str">
        <f t="shared" si="322"/>
        <v/>
      </c>
      <c r="AJ891" s="221"/>
      <c r="AK891" s="222"/>
      <c r="AL891" s="223"/>
      <c r="AM891" s="224">
        <f>IFERROR(INDEX(※編集不可※選択項目!$R$3:$R$51,MATCH(BQ891,※編集不可※選択項目!$T$3:$T$51,0)),0)</f>
        <v>0</v>
      </c>
      <c r="AN891" s="224" t="str">
        <f t="shared" si="329"/>
        <v/>
      </c>
      <c r="AO891" s="224" t="str">
        <f>IF(BR891=※編集不可※選択項目!$L$3,VLOOKUP('新規登録用（本体）'!U891,※編集不可※選択項目!$P$2:$R$13,3,TRUE),AP891)</f>
        <v/>
      </c>
      <c r="AP891" s="224" t="str">
        <f>IF(BR891=※編集不可※選択項目!$L$15,VLOOKUP('新規登録用（本体）'!U891,※編集不可※選択項目!$P$14:$R$25,3,TRUE),AQ891)</f>
        <v/>
      </c>
      <c r="AQ891" s="224" t="str">
        <f>IF(BR891=※編集不可※選択項目!$L$27,VLOOKUP('新規登録用（本体）'!U891,※編集不可※選択項目!$P$26:$R$41,3,TRUE),AR891)</f>
        <v/>
      </c>
      <c r="AR891" s="224" t="str">
        <f>IF(BR891=※編集不可※選択項目!$L$43,VLOOKUP('新規登録用（本体）'!U891,※編集不可※選択項目!$P$42:$R$46,3,TRUE),AS891)</f>
        <v/>
      </c>
      <c r="AS891" s="224" t="str">
        <f>IF(BR891=※編集不可※選択項目!$L$48,VLOOKUP('新規登録用（本体）'!U891,※編集不可※選択項目!$P$47:$R$51,3,TRUE),"")</f>
        <v/>
      </c>
      <c r="AT891" s="225">
        <f>IFERROR(VLOOKUP(Y891&amp;G891&amp;H891,※編集不可※選択項目!X:Y,2,FALSE),0)</f>
        <v>0</v>
      </c>
      <c r="AU891" s="224">
        <f t="shared" si="323"/>
        <v>0</v>
      </c>
      <c r="AV891" s="224">
        <f>IFERROR(INDEX(※編集不可※選択項目!$S$3:$S$51,MATCH(BQ891,※編集不可※選択項目!$T$3:$T$51,0)),0)</f>
        <v>0</v>
      </c>
      <c r="AW891" s="224" t="str">
        <f t="shared" si="330"/>
        <v/>
      </c>
      <c r="AX891" s="224" t="str">
        <f>IF(BR891=※編集不可※選択項目!$L$3,VLOOKUP('新規登録用（本体）'!U891,※編集不可※選択項目!$P$2:$S$13,4,TRUE),AY891)</f>
        <v/>
      </c>
      <c r="AY891" s="224" t="str">
        <f>IF(BR891=※編集不可※選択項目!$L$15,VLOOKUP('新規登録用（本体）'!U891,※編集不可※選択項目!$P$14:$S$25,4,TRUE),AZ891)</f>
        <v/>
      </c>
      <c r="AZ891" s="224" t="str">
        <f>IF(BR891=※編集不可※選択項目!$L$27,VLOOKUP('新規登録用（本体）'!U891,※編集不可※選択項目!$P$26:$S$41,4,TRUE),BA891)</f>
        <v/>
      </c>
      <c r="BA891" s="224" t="str">
        <f>IF(BR891=※編集不可※選択項目!$L$43,VLOOKUP('新規登録用（本体）'!U891,※編集不可※選択項目!$P$42:$S$46,4,TRUE),BB891)</f>
        <v/>
      </c>
      <c r="BB891" s="224" t="str">
        <f>IF(BR891=※編集不可※選択項目!$L$48,VLOOKUP('新規登録用（本体）'!U891,※編集不可※選択項目!$P$47:$S$51,4,TRUE),"")</f>
        <v/>
      </c>
      <c r="BC891" s="225">
        <f>IFERROR(VLOOKUP(Y891&amp;G891&amp;H891,※編集不可※選択項目!X:Y,2,FALSE),0)</f>
        <v>0</v>
      </c>
      <c r="BD891" s="225">
        <f t="shared" si="324"/>
        <v>0</v>
      </c>
      <c r="BE891" s="225"/>
      <c r="BF891" s="225"/>
      <c r="BG891" s="225"/>
      <c r="BH891" s="225" t="str">
        <f t="shared" si="331"/>
        <v/>
      </c>
      <c r="BI891" s="226">
        <f t="shared" si="332"/>
        <v>0</v>
      </c>
      <c r="BJ891" s="226">
        <f t="shared" si="333"/>
        <v>0</v>
      </c>
      <c r="BK891" s="262">
        <f t="shared" si="327"/>
        <v>0</v>
      </c>
      <c r="BL891" s="226">
        <f t="shared" si="316"/>
        <v>0</v>
      </c>
      <c r="BM891" s="226" t="str">
        <f t="shared" si="334"/>
        <v/>
      </c>
      <c r="BN891" s="227">
        <f t="shared" si="335"/>
        <v>0</v>
      </c>
      <c r="BO891" s="227">
        <f t="shared" si="317"/>
        <v>0</v>
      </c>
      <c r="BP891" s="208" t="str">
        <f t="shared" si="318"/>
        <v>＜従来枠＞0 ＜トップ性能枠＞0</v>
      </c>
      <c r="BQ891" s="208" t="str">
        <f>'新規登録用（本体）'!G891&amp;'新規登録用（本体）'!H891&amp;'新規登録用（本体）'!I891</f>
        <v/>
      </c>
      <c r="BR891" s="126" t="str">
        <f t="shared" si="336"/>
        <v/>
      </c>
      <c r="BS891" s="208" t="str">
        <f t="shared" si="337"/>
        <v/>
      </c>
      <c r="BT891" s="227">
        <f t="shared" si="325"/>
        <v>0</v>
      </c>
    </row>
    <row r="892" spans="1:72" s="208" customFormat="1" ht="25.35" customHeight="1" x14ac:dyDescent="0.2">
      <c r="A892" s="210">
        <f t="shared" si="319"/>
        <v>881</v>
      </c>
      <c r="B892" s="171" t="str">
        <f t="shared" si="315"/>
        <v/>
      </c>
      <c r="C892" s="44"/>
      <c r="D892" s="17" t="str">
        <f t="shared" si="320"/>
        <v/>
      </c>
      <c r="E892" s="17" t="str">
        <f t="shared" si="321"/>
        <v/>
      </c>
      <c r="F892" s="97"/>
      <c r="G892" s="16"/>
      <c r="H892" s="15"/>
      <c r="I892" s="17" t="str">
        <f>IF(OR(G892="",H892="",U892=""),"",IFERROR(VLOOKUP(G892&amp;H892&amp;U892,※編集不可※選択項目!$M$3:$R$51,5,FALSE),"該当なし"))</f>
        <v/>
      </c>
      <c r="J892" s="97"/>
      <c r="K892" s="15"/>
      <c r="L892" s="248"/>
      <c r="M892" s="15"/>
      <c r="N892" s="97"/>
      <c r="O892" s="97"/>
      <c r="P892" s="97"/>
      <c r="Q892" s="97"/>
      <c r="R892" s="97"/>
      <c r="S892" s="18" t="str">
        <f t="shared" si="328"/>
        <v/>
      </c>
      <c r="T892" s="15"/>
      <c r="U892" s="15"/>
      <c r="V892" s="15"/>
      <c r="W892" s="15"/>
      <c r="X892" s="15"/>
      <c r="Y892" s="15"/>
      <c r="Z892" s="16"/>
      <c r="AA892" s="16"/>
      <c r="AB892" s="101" t="str">
        <f>IF($C892&lt;&gt;"",※編集不可※選択項目!$J$2,"")</f>
        <v/>
      </c>
      <c r="AC892" s="23"/>
      <c r="AD892" s="97"/>
      <c r="AE892" s="99"/>
      <c r="AF892" s="201" t="str">
        <f t="shared" si="326"/>
        <v>-</v>
      </c>
      <c r="AG892" s="219"/>
      <c r="AH892" s="220"/>
      <c r="AI892" s="121" t="str">
        <f t="shared" si="322"/>
        <v/>
      </c>
      <c r="AJ892" s="221"/>
      <c r="AK892" s="222"/>
      <c r="AL892" s="223"/>
      <c r="AM892" s="224">
        <f>IFERROR(INDEX(※編集不可※選択項目!$R$3:$R$51,MATCH(BQ892,※編集不可※選択項目!$T$3:$T$51,0)),0)</f>
        <v>0</v>
      </c>
      <c r="AN892" s="224" t="str">
        <f t="shared" si="329"/>
        <v/>
      </c>
      <c r="AO892" s="224" t="str">
        <f>IF(BR892=※編集不可※選択項目!$L$3,VLOOKUP('新規登録用（本体）'!U892,※編集不可※選択項目!$P$2:$R$13,3,TRUE),AP892)</f>
        <v/>
      </c>
      <c r="AP892" s="224" t="str">
        <f>IF(BR892=※編集不可※選択項目!$L$15,VLOOKUP('新規登録用（本体）'!U892,※編集不可※選択項目!$P$14:$R$25,3,TRUE),AQ892)</f>
        <v/>
      </c>
      <c r="AQ892" s="224" t="str">
        <f>IF(BR892=※編集不可※選択項目!$L$27,VLOOKUP('新規登録用（本体）'!U892,※編集不可※選択項目!$P$26:$R$41,3,TRUE),AR892)</f>
        <v/>
      </c>
      <c r="AR892" s="224" t="str">
        <f>IF(BR892=※編集不可※選択項目!$L$43,VLOOKUP('新規登録用（本体）'!U892,※編集不可※選択項目!$P$42:$R$46,3,TRUE),AS892)</f>
        <v/>
      </c>
      <c r="AS892" s="224" t="str">
        <f>IF(BR892=※編集不可※選択項目!$L$48,VLOOKUP('新規登録用（本体）'!U892,※編集不可※選択項目!$P$47:$R$51,3,TRUE),"")</f>
        <v/>
      </c>
      <c r="AT892" s="225">
        <f>IFERROR(VLOOKUP(Y892&amp;G892&amp;H892,※編集不可※選択項目!X:Y,2,FALSE),0)</f>
        <v>0</v>
      </c>
      <c r="AU892" s="224">
        <f t="shared" si="323"/>
        <v>0</v>
      </c>
      <c r="AV892" s="224">
        <f>IFERROR(INDEX(※編集不可※選択項目!$S$3:$S$51,MATCH(BQ892,※編集不可※選択項目!$T$3:$T$51,0)),0)</f>
        <v>0</v>
      </c>
      <c r="AW892" s="224" t="str">
        <f t="shared" si="330"/>
        <v/>
      </c>
      <c r="AX892" s="224" t="str">
        <f>IF(BR892=※編集不可※選択項目!$L$3,VLOOKUP('新規登録用（本体）'!U892,※編集不可※選択項目!$P$2:$S$13,4,TRUE),AY892)</f>
        <v/>
      </c>
      <c r="AY892" s="224" t="str">
        <f>IF(BR892=※編集不可※選択項目!$L$15,VLOOKUP('新規登録用（本体）'!U892,※編集不可※選択項目!$P$14:$S$25,4,TRUE),AZ892)</f>
        <v/>
      </c>
      <c r="AZ892" s="224" t="str">
        <f>IF(BR892=※編集不可※選択項目!$L$27,VLOOKUP('新規登録用（本体）'!U892,※編集不可※選択項目!$P$26:$S$41,4,TRUE),BA892)</f>
        <v/>
      </c>
      <c r="BA892" s="224" t="str">
        <f>IF(BR892=※編集不可※選択項目!$L$43,VLOOKUP('新規登録用（本体）'!U892,※編集不可※選択項目!$P$42:$S$46,4,TRUE),BB892)</f>
        <v/>
      </c>
      <c r="BB892" s="224" t="str">
        <f>IF(BR892=※編集不可※選択項目!$L$48,VLOOKUP('新規登録用（本体）'!U892,※編集不可※選択項目!$P$47:$S$51,4,TRUE),"")</f>
        <v/>
      </c>
      <c r="BC892" s="225">
        <f>IFERROR(VLOOKUP(Y892&amp;G892&amp;H892,※編集不可※選択項目!X:Y,2,FALSE),0)</f>
        <v>0</v>
      </c>
      <c r="BD892" s="225">
        <f t="shared" si="324"/>
        <v>0</v>
      </c>
      <c r="BE892" s="225"/>
      <c r="BF892" s="225"/>
      <c r="BG892" s="225"/>
      <c r="BH892" s="225" t="str">
        <f t="shared" si="331"/>
        <v/>
      </c>
      <c r="BI892" s="226">
        <f t="shared" si="332"/>
        <v>0</v>
      </c>
      <c r="BJ892" s="226">
        <f t="shared" si="333"/>
        <v>0</v>
      </c>
      <c r="BK892" s="262">
        <f t="shared" si="327"/>
        <v>0</v>
      </c>
      <c r="BL892" s="226">
        <f t="shared" si="316"/>
        <v>0</v>
      </c>
      <c r="BM892" s="226" t="str">
        <f t="shared" si="334"/>
        <v/>
      </c>
      <c r="BN892" s="227">
        <f t="shared" si="335"/>
        <v>0</v>
      </c>
      <c r="BO892" s="227">
        <f t="shared" si="317"/>
        <v>0</v>
      </c>
      <c r="BP892" s="208" t="str">
        <f t="shared" si="318"/>
        <v>＜従来枠＞0 ＜トップ性能枠＞0</v>
      </c>
      <c r="BQ892" s="208" t="str">
        <f>'新規登録用（本体）'!G892&amp;'新規登録用（本体）'!H892&amp;'新規登録用（本体）'!I892</f>
        <v/>
      </c>
      <c r="BR892" s="126" t="str">
        <f t="shared" si="336"/>
        <v/>
      </c>
      <c r="BS892" s="208" t="str">
        <f t="shared" si="337"/>
        <v/>
      </c>
      <c r="BT892" s="227">
        <f t="shared" si="325"/>
        <v>0</v>
      </c>
    </row>
    <row r="893" spans="1:72" s="208" customFormat="1" ht="25.35" customHeight="1" x14ac:dyDescent="0.2">
      <c r="A893" s="210">
        <f t="shared" si="319"/>
        <v>882</v>
      </c>
      <c r="B893" s="171" t="str">
        <f t="shared" si="315"/>
        <v/>
      </c>
      <c r="C893" s="44"/>
      <c r="D893" s="17" t="str">
        <f t="shared" si="320"/>
        <v/>
      </c>
      <c r="E893" s="17" t="str">
        <f t="shared" si="321"/>
        <v/>
      </c>
      <c r="F893" s="97"/>
      <c r="G893" s="16"/>
      <c r="H893" s="15"/>
      <c r="I893" s="17" t="str">
        <f>IF(OR(G893="",H893="",U893=""),"",IFERROR(VLOOKUP(G893&amp;H893&amp;U893,※編集不可※選択項目!$M$3:$R$51,5,FALSE),"該当なし"))</f>
        <v/>
      </c>
      <c r="J893" s="97"/>
      <c r="K893" s="15"/>
      <c r="L893" s="248"/>
      <c r="M893" s="15"/>
      <c r="N893" s="97"/>
      <c r="O893" s="97"/>
      <c r="P893" s="97"/>
      <c r="Q893" s="97"/>
      <c r="R893" s="97"/>
      <c r="S893" s="18" t="str">
        <f t="shared" si="328"/>
        <v/>
      </c>
      <c r="T893" s="15"/>
      <c r="U893" s="15"/>
      <c r="V893" s="15"/>
      <c r="W893" s="15"/>
      <c r="X893" s="15"/>
      <c r="Y893" s="15"/>
      <c r="Z893" s="16"/>
      <c r="AA893" s="16"/>
      <c r="AB893" s="101" t="str">
        <f>IF($C893&lt;&gt;"",※編集不可※選択項目!$J$2,"")</f>
        <v/>
      </c>
      <c r="AC893" s="23"/>
      <c r="AD893" s="97"/>
      <c r="AE893" s="99"/>
      <c r="AF893" s="201" t="str">
        <f t="shared" si="326"/>
        <v>-</v>
      </c>
      <c r="AG893" s="219"/>
      <c r="AH893" s="220"/>
      <c r="AI893" s="121" t="str">
        <f t="shared" si="322"/>
        <v/>
      </c>
      <c r="AJ893" s="221"/>
      <c r="AK893" s="222"/>
      <c r="AL893" s="223"/>
      <c r="AM893" s="224">
        <f>IFERROR(INDEX(※編集不可※選択項目!$R$3:$R$51,MATCH(BQ893,※編集不可※選択項目!$T$3:$T$51,0)),0)</f>
        <v>0</v>
      </c>
      <c r="AN893" s="224" t="str">
        <f t="shared" si="329"/>
        <v/>
      </c>
      <c r="AO893" s="224" t="str">
        <f>IF(BR893=※編集不可※選択項目!$L$3,VLOOKUP('新規登録用（本体）'!U893,※編集不可※選択項目!$P$2:$R$13,3,TRUE),AP893)</f>
        <v/>
      </c>
      <c r="AP893" s="224" t="str">
        <f>IF(BR893=※編集不可※選択項目!$L$15,VLOOKUP('新規登録用（本体）'!U893,※編集不可※選択項目!$P$14:$R$25,3,TRUE),AQ893)</f>
        <v/>
      </c>
      <c r="AQ893" s="224" t="str">
        <f>IF(BR893=※編集不可※選択項目!$L$27,VLOOKUP('新規登録用（本体）'!U893,※編集不可※選択項目!$P$26:$R$41,3,TRUE),AR893)</f>
        <v/>
      </c>
      <c r="AR893" s="224" t="str">
        <f>IF(BR893=※編集不可※選択項目!$L$43,VLOOKUP('新規登録用（本体）'!U893,※編集不可※選択項目!$P$42:$R$46,3,TRUE),AS893)</f>
        <v/>
      </c>
      <c r="AS893" s="224" t="str">
        <f>IF(BR893=※編集不可※選択項目!$L$48,VLOOKUP('新規登録用（本体）'!U893,※編集不可※選択項目!$P$47:$R$51,3,TRUE),"")</f>
        <v/>
      </c>
      <c r="AT893" s="225">
        <f>IFERROR(VLOOKUP(Y893&amp;G893&amp;H893,※編集不可※選択項目!X:Y,2,FALSE),0)</f>
        <v>0</v>
      </c>
      <c r="AU893" s="224">
        <f t="shared" si="323"/>
        <v>0</v>
      </c>
      <c r="AV893" s="224">
        <f>IFERROR(INDEX(※編集不可※選択項目!$S$3:$S$51,MATCH(BQ893,※編集不可※選択項目!$T$3:$T$51,0)),0)</f>
        <v>0</v>
      </c>
      <c r="AW893" s="224" t="str">
        <f t="shared" si="330"/>
        <v/>
      </c>
      <c r="AX893" s="224" t="str">
        <f>IF(BR893=※編集不可※選択項目!$L$3,VLOOKUP('新規登録用（本体）'!U893,※編集不可※選択項目!$P$2:$S$13,4,TRUE),AY893)</f>
        <v/>
      </c>
      <c r="AY893" s="224" t="str">
        <f>IF(BR893=※編集不可※選択項目!$L$15,VLOOKUP('新規登録用（本体）'!U893,※編集不可※選択項目!$P$14:$S$25,4,TRUE),AZ893)</f>
        <v/>
      </c>
      <c r="AZ893" s="224" t="str">
        <f>IF(BR893=※編集不可※選択項目!$L$27,VLOOKUP('新規登録用（本体）'!U893,※編集不可※選択項目!$P$26:$S$41,4,TRUE),BA893)</f>
        <v/>
      </c>
      <c r="BA893" s="224" t="str">
        <f>IF(BR893=※編集不可※選択項目!$L$43,VLOOKUP('新規登録用（本体）'!U893,※編集不可※選択項目!$P$42:$S$46,4,TRUE),BB893)</f>
        <v/>
      </c>
      <c r="BB893" s="224" t="str">
        <f>IF(BR893=※編集不可※選択項目!$L$48,VLOOKUP('新規登録用（本体）'!U893,※編集不可※選択項目!$P$47:$S$51,4,TRUE),"")</f>
        <v/>
      </c>
      <c r="BC893" s="225">
        <f>IFERROR(VLOOKUP(Y893&amp;G893&amp;H893,※編集不可※選択項目!X:Y,2,FALSE),0)</f>
        <v>0</v>
      </c>
      <c r="BD893" s="225">
        <f t="shared" si="324"/>
        <v>0</v>
      </c>
      <c r="BE893" s="225"/>
      <c r="BF893" s="225"/>
      <c r="BG893" s="225"/>
      <c r="BH893" s="225" t="str">
        <f t="shared" si="331"/>
        <v/>
      </c>
      <c r="BI893" s="226">
        <f t="shared" si="332"/>
        <v>0</v>
      </c>
      <c r="BJ893" s="226">
        <f t="shared" si="333"/>
        <v>0</v>
      </c>
      <c r="BK893" s="262">
        <f t="shared" si="327"/>
        <v>0</v>
      </c>
      <c r="BL893" s="226">
        <f t="shared" si="316"/>
        <v>0</v>
      </c>
      <c r="BM893" s="226" t="str">
        <f t="shared" si="334"/>
        <v/>
      </c>
      <c r="BN893" s="227">
        <f t="shared" si="335"/>
        <v>0</v>
      </c>
      <c r="BO893" s="227">
        <f t="shared" si="317"/>
        <v>0</v>
      </c>
      <c r="BP893" s="208" t="str">
        <f t="shared" si="318"/>
        <v>＜従来枠＞0 ＜トップ性能枠＞0</v>
      </c>
      <c r="BQ893" s="208" t="str">
        <f>'新規登録用（本体）'!G893&amp;'新規登録用（本体）'!H893&amp;'新規登録用（本体）'!I893</f>
        <v/>
      </c>
      <c r="BR893" s="126" t="str">
        <f t="shared" si="336"/>
        <v/>
      </c>
      <c r="BS893" s="208" t="str">
        <f t="shared" si="337"/>
        <v/>
      </c>
      <c r="BT893" s="227">
        <f t="shared" si="325"/>
        <v>0</v>
      </c>
    </row>
    <row r="894" spans="1:72" s="208" customFormat="1" ht="25.35" customHeight="1" x14ac:dyDescent="0.2">
      <c r="A894" s="210">
        <f t="shared" si="319"/>
        <v>883</v>
      </c>
      <c r="B894" s="171" t="str">
        <f t="shared" si="315"/>
        <v/>
      </c>
      <c r="C894" s="44"/>
      <c r="D894" s="17" t="str">
        <f t="shared" si="320"/>
        <v/>
      </c>
      <c r="E894" s="17" t="str">
        <f t="shared" si="321"/>
        <v/>
      </c>
      <c r="F894" s="97"/>
      <c r="G894" s="16"/>
      <c r="H894" s="15"/>
      <c r="I894" s="17" t="str">
        <f>IF(OR(G894="",H894="",U894=""),"",IFERROR(VLOOKUP(G894&amp;H894&amp;U894,※編集不可※選択項目!$M$3:$R$51,5,FALSE),"該当なし"))</f>
        <v/>
      </c>
      <c r="J894" s="97"/>
      <c r="K894" s="15"/>
      <c r="L894" s="248"/>
      <c r="M894" s="15"/>
      <c r="N894" s="97"/>
      <c r="O894" s="97"/>
      <c r="P894" s="97"/>
      <c r="Q894" s="97"/>
      <c r="R894" s="97"/>
      <c r="S894" s="18" t="str">
        <f t="shared" si="328"/>
        <v/>
      </c>
      <c r="T894" s="15"/>
      <c r="U894" s="15"/>
      <c r="V894" s="15"/>
      <c r="W894" s="15"/>
      <c r="X894" s="15"/>
      <c r="Y894" s="15"/>
      <c r="Z894" s="16"/>
      <c r="AA894" s="16"/>
      <c r="AB894" s="101" t="str">
        <f>IF($C894&lt;&gt;"",※編集不可※選択項目!$J$2,"")</f>
        <v/>
      </c>
      <c r="AC894" s="23"/>
      <c r="AD894" s="97"/>
      <c r="AE894" s="99"/>
      <c r="AF894" s="201" t="str">
        <f t="shared" si="326"/>
        <v>-</v>
      </c>
      <c r="AG894" s="219"/>
      <c r="AH894" s="220"/>
      <c r="AI894" s="121" t="str">
        <f t="shared" si="322"/>
        <v/>
      </c>
      <c r="AJ894" s="221"/>
      <c r="AK894" s="222"/>
      <c r="AL894" s="223"/>
      <c r="AM894" s="224">
        <f>IFERROR(INDEX(※編集不可※選択項目!$R$3:$R$51,MATCH(BQ894,※編集不可※選択項目!$T$3:$T$51,0)),0)</f>
        <v>0</v>
      </c>
      <c r="AN894" s="224" t="str">
        <f t="shared" si="329"/>
        <v/>
      </c>
      <c r="AO894" s="224" t="str">
        <f>IF(BR894=※編集不可※選択項目!$L$3,VLOOKUP('新規登録用（本体）'!U894,※編集不可※選択項目!$P$2:$R$13,3,TRUE),AP894)</f>
        <v/>
      </c>
      <c r="AP894" s="224" t="str">
        <f>IF(BR894=※編集不可※選択項目!$L$15,VLOOKUP('新規登録用（本体）'!U894,※編集不可※選択項目!$P$14:$R$25,3,TRUE),AQ894)</f>
        <v/>
      </c>
      <c r="AQ894" s="224" t="str">
        <f>IF(BR894=※編集不可※選択項目!$L$27,VLOOKUP('新規登録用（本体）'!U894,※編集不可※選択項目!$P$26:$R$41,3,TRUE),AR894)</f>
        <v/>
      </c>
      <c r="AR894" s="224" t="str">
        <f>IF(BR894=※編集不可※選択項目!$L$43,VLOOKUP('新規登録用（本体）'!U894,※編集不可※選択項目!$P$42:$R$46,3,TRUE),AS894)</f>
        <v/>
      </c>
      <c r="AS894" s="224" t="str">
        <f>IF(BR894=※編集不可※選択項目!$L$48,VLOOKUP('新規登録用（本体）'!U894,※編集不可※選択項目!$P$47:$R$51,3,TRUE),"")</f>
        <v/>
      </c>
      <c r="AT894" s="225">
        <f>IFERROR(VLOOKUP(Y894&amp;G894&amp;H894,※編集不可※選択項目!X:Y,2,FALSE),0)</f>
        <v>0</v>
      </c>
      <c r="AU894" s="224">
        <f t="shared" si="323"/>
        <v>0</v>
      </c>
      <c r="AV894" s="224">
        <f>IFERROR(INDEX(※編集不可※選択項目!$S$3:$S$51,MATCH(BQ894,※編集不可※選択項目!$T$3:$T$51,0)),0)</f>
        <v>0</v>
      </c>
      <c r="AW894" s="224" t="str">
        <f t="shared" si="330"/>
        <v/>
      </c>
      <c r="AX894" s="224" t="str">
        <f>IF(BR894=※編集不可※選択項目!$L$3,VLOOKUP('新規登録用（本体）'!U894,※編集不可※選択項目!$P$2:$S$13,4,TRUE),AY894)</f>
        <v/>
      </c>
      <c r="AY894" s="224" t="str">
        <f>IF(BR894=※編集不可※選択項目!$L$15,VLOOKUP('新規登録用（本体）'!U894,※編集不可※選択項目!$P$14:$S$25,4,TRUE),AZ894)</f>
        <v/>
      </c>
      <c r="AZ894" s="224" t="str">
        <f>IF(BR894=※編集不可※選択項目!$L$27,VLOOKUP('新規登録用（本体）'!U894,※編集不可※選択項目!$P$26:$S$41,4,TRUE),BA894)</f>
        <v/>
      </c>
      <c r="BA894" s="224" t="str">
        <f>IF(BR894=※編集不可※選択項目!$L$43,VLOOKUP('新規登録用（本体）'!U894,※編集不可※選択項目!$P$42:$S$46,4,TRUE),BB894)</f>
        <v/>
      </c>
      <c r="BB894" s="224" t="str">
        <f>IF(BR894=※編集不可※選択項目!$L$48,VLOOKUP('新規登録用（本体）'!U894,※編集不可※選択項目!$P$47:$S$51,4,TRUE),"")</f>
        <v/>
      </c>
      <c r="BC894" s="225">
        <f>IFERROR(VLOOKUP(Y894&amp;G894&amp;H894,※編集不可※選択項目!X:Y,2,FALSE),0)</f>
        <v>0</v>
      </c>
      <c r="BD894" s="225">
        <f t="shared" si="324"/>
        <v>0</v>
      </c>
      <c r="BE894" s="225"/>
      <c r="BF894" s="225"/>
      <c r="BG894" s="225"/>
      <c r="BH894" s="225" t="str">
        <f t="shared" si="331"/>
        <v/>
      </c>
      <c r="BI894" s="226">
        <f t="shared" si="332"/>
        <v>0</v>
      </c>
      <c r="BJ894" s="226">
        <f t="shared" si="333"/>
        <v>0</v>
      </c>
      <c r="BK894" s="262">
        <f t="shared" si="327"/>
        <v>0</v>
      </c>
      <c r="BL894" s="226">
        <f t="shared" si="316"/>
        <v>0</v>
      </c>
      <c r="BM894" s="226" t="str">
        <f t="shared" si="334"/>
        <v/>
      </c>
      <c r="BN894" s="227">
        <f t="shared" si="335"/>
        <v>0</v>
      </c>
      <c r="BO894" s="227">
        <f t="shared" si="317"/>
        <v>0</v>
      </c>
      <c r="BP894" s="208" t="str">
        <f t="shared" si="318"/>
        <v>＜従来枠＞0 ＜トップ性能枠＞0</v>
      </c>
      <c r="BQ894" s="208" t="str">
        <f>'新規登録用（本体）'!G894&amp;'新規登録用（本体）'!H894&amp;'新規登録用（本体）'!I894</f>
        <v/>
      </c>
      <c r="BR894" s="126" t="str">
        <f t="shared" si="336"/>
        <v/>
      </c>
      <c r="BS894" s="208" t="str">
        <f t="shared" si="337"/>
        <v/>
      </c>
      <c r="BT894" s="227">
        <f t="shared" si="325"/>
        <v>0</v>
      </c>
    </row>
    <row r="895" spans="1:72" s="208" customFormat="1" ht="25.35" customHeight="1" x14ac:dyDescent="0.2">
      <c r="A895" s="210">
        <f t="shared" si="319"/>
        <v>884</v>
      </c>
      <c r="B895" s="171" t="str">
        <f t="shared" si="315"/>
        <v/>
      </c>
      <c r="C895" s="44"/>
      <c r="D895" s="17" t="str">
        <f t="shared" si="320"/>
        <v/>
      </c>
      <c r="E895" s="17" t="str">
        <f t="shared" si="321"/>
        <v/>
      </c>
      <c r="F895" s="97"/>
      <c r="G895" s="16"/>
      <c r="H895" s="15"/>
      <c r="I895" s="17" t="str">
        <f>IF(OR(G895="",H895="",U895=""),"",IFERROR(VLOOKUP(G895&amp;H895&amp;U895,※編集不可※選択項目!$M$3:$R$51,5,FALSE),"該当なし"))</f>
        <v/>
      </c>
      <c r="J895" s="97"/>
      <c r="K895" s="15"/>
      <c r="L895" s="248"/>
      <c r="M895" s="15"/>
      <c r="N895" s="97"/>
      <c r="O895" s="97"/>
      <c r="P895" s="97"/>
      <c r="Q895" s="97"/>
      <c r="R895" s="97"/>
      <c r="S895" s="18" t="str">
        <f t="shared" si="328"/>
        <v/>
      </c>
      <c r="T895" s="15"/>
      <c r="U895" s="15"/>
      <c r="V895" s="15"/>
      <c r="W895" s="15"/>
      <c r="X895" s="15"/>
      <c r="Y895" s="15"/>
      <c r="Z895" s="16"/>
      <c r="AA895" s="16"/>
      <c r="AB895" s="101" t="str">
        <f>IF($C895&lt;&gt;"",※編集不可※選択項目!$J$2,"")</f>
        <v/>
      </c>
      <c r="AC895" s="23"/>
      <c r="AD895" s="97"/>
      <c r="AE895" s="99"/>
      <c r="AF895" s="201" t="str">
        <f t="shared" si="326"/>
        <v>-</v>
      </c>
      <c r="AG895" s="219"/>
      <c r="AH895" s="220"/>
      <c r="AI895" s="121" t="str">
        <f t="shared" si="322"/>
        <v/>
      </c>
      <c r="AJ895" s="221"/>
      <c r="AK895" s="222"/>
      <c r="AL895" s="223"/>
      <c r="AM895" s="224">
        <f>IFERROR(INDEX(※編集不可※選択項目!$R$3:$R$51,MATCH(BQ895,※編集不可※選択項目!$T$3:$T$51,0)),0)</f>
        <v>0</v>
      </c>
      <c r="AN895" s="224" t="str">
        <f t="shared" si="329"/>
        <v/>
      </c>
      <c r="AO895" s="224" t="str">
        <f>IF(BR895=※編集不可※選択項目!$L$3,VLOOKUP('新規登録用（本体）'!U895,※編集不可※選択項目!$P$2:$R$13,3,TRUE),AP895)</f>
        <v/>
      </c>
      <c r="AP895" s="224" t="str">
        <f>IF(BR895=※編集不可※選択項目!$L$15,VLOOKUP('新規登録用（本体）'!U895,※編集不可※選択項目!$P$14:$R$25,3,TRUE),AQ895)</f>
        <v/>
      </c>
      <c r="AQ895" s="224" t="str">
        <f>IF(BR895=※編集不可※選択項目!$L$27,VLOOKUP('新規登録用（本体）'!U895,※編集不可※選択項目!$P$26:$R$41,3,TRUE),AR895)</f>
        <v/>
      </c>
      <c r="AR895" s="224" t="str">
        <f>IF(BR895=※編集不可※選択項目!$L$43,VLOOKUP('新規登録用（本体）'!U895,※編集不可※選択項目!$P$42:$R$46,3,TRUE),AS895)</f>
        <v/>
      </c>
      <c r="AS895" s="224" t="str">
        <f>IF(BR895=※編集不可※選択項目!$L$48,VLOOKUP('新規登録用（本体）'!U895,※編集不可※選択項目!$P$47:$R$51,3,TRUE),"")</f>
        <v/>
      </c>
      <c r="AT895" s="225">
        <f>IFERROR(VLOOKUP(Y895&amp;G895&amp;H895,※編集不可※選択項目!X:Y,2,FALSE),0)</f>
        <v>0</v>
      </c>
      <c r="AU895" s="224">
        <f t="shared" si="323"/>
        <v>0</v>
      </c>
      <c r="AV895" s="224">
        <f>IFERROR(INDEX(※編集不可※選択項目!$S$3:$S$51,MATCH(BQ895,※編集不可※選択項目!$T$3:$T$51,0)),0)</f>
        <v>0</v>
      </c>
      <c r="AW895" s="224" t="str">
        <f t="shared" si="330"/>
        <v/>
      </c>
      <c r="AX895" s="224" t="str">
        <f>IF(BR895=※編集不可※選択項目!$L$3,VLOOKUP('新規登録用（本体）'!U895,※編集不可※選択項目!$P$2:$S$13,4,TRUE),AY895)</f>
        <v/>
      </c>
      <c r="AY895" s="224" t="str">
        <f>IF(BR895=※編集不可※選択項目!$L$15,VLOOKUP('新規登録用（本体）'!U895,※編集不可※選択項目!$P$14:$S$25,4,TRUE),AZ895)</f>
        <v/>
      </c>
      <c r="AZ895" s="224" t="str">
        <f>IF(BR895=※編集不可※選択項目!$L$27,VLOOKUP('新規登録用（本体）'!U895,※編集不可※選択項目!$P$26:$S$41,4,TRUE),BA895)</f>
        <v/>
      </c>
      <c r="BA895" s="224" t="str">
        <f>IF(BR895=※編集不可※選択項目!$L$43,VLOOKUP('新規登録用（本体）'!U895,※編集不可※選択項目!$P$42:$S$46,4,TRUE),BB895)</f>
        <v/>
      </c>
      <c r="BB895" s="224" t="str">
        <f>IF(BR895=※編集不可※選択項目!$L$48,VLOOKUP('新規登録用（本体）'!U895,※編集不可※選択項目!$P$47:$S$51,4,TRUE),"")</f>
        <v/>
      </c>
      <c r="BC895" s="225">
        <f>IFERROR(VLOOKUP(Y895&amp;G895&amp;H895,※編集不可※選択項目!X:Y,2,FALSE),0)</f>
        <v>0</v>
      </c>
      <c r="BD895" s="225">
        <f t="shared" si="324"/>
        <v>0</v>
      </c>
      <c r="BE895" s="225"/>
      <c r="BF895" s="225"/>
      <c r="BG895" s="225"/>
      <c r="BH895" s="225" t="str">
        <f t="shared" si="331"/>
        <v/>
      </c>
      <c r="BI895" s="226">
        <f t="shared" si="332"/>
        <v>0</v>
      </c>
      <c r="BJ895" s="226">
        <f t="shared" si="333"/>
        <v>0</v>
      </c>
      <c r="BK895" s="262">
        <f t="shared" si="327"/>
        <v>0</v>
      </c>
      <c r="BL895" s="226">
        <f t="shared" si="316"/>
        <v>0</v>
      </c>
      <c r="BM895" s="226" t="str">
        <f t="shared" si="334"/>
        <v/>
      </c>
      <c r="BN895" s="227">
        <f t="shared" si="335"/>
        <v>0</v>
      </c>
      <c r="BO895" s="227">
        <f t="shared" si="317"/>
        <v>0</v>
      </c>
      <c r="BP895" s="208" t="str">
        <f t="shared" si="318"/>
        <v>＜従来枠＞0 ＜トップ性能枠＞0</v>
      </c>
      <c r="BQ895" s="208" t="str">
        <f>'新規登録用（本体）'!G895&amp;'新規登録用（本体）'!H895&amp;'新規登録用（本体）'!I895</f>
        <v/>
      </c>
      <c r="BR895" s="126" t="str">
        <f t="shared" si="336"/>
        <v/>
      </c>
      <c r="BS895" s="208" t="str">
        <f t="shared" si="337"/>
        <v/>
      </c>
      <c r="BT895" s="227">
        <f t="shared" si="325"/>
        <v>0</v>
      </c>
    </row>
    <row r="896" spans="1:72" s="208" customFormat="1" ht="25.35" customHeight="1" x14ac:dyDescent="0.2">
      <c r="A896" s="210">
        <f t="shared" si="319"/>
        <v>885</v>
      </c>
      <c r="B896" s="171" t="str">
        <f t="shared" si="315"/>
        <v/>
      </c>
      <c r="C896" s="44"/>
      <c r="D896" s="17" t="str">
        <f t="shared" si="320"/>
        <v/>
      </c>
      <c r="E896" s="17" t="str">
        <f t="shared" si="321"/>
        <v/>
      </c>
      <c r="F896" s="97"/>
      <c r="G896" s="16"/>
      <c r="H896" s="15"/>
      <c r="I896" s="17" t="str">
        <f>IF(OR(G896="",H896="",U896=""),"",IFERROR(VLOOKUP(G896&amp;H896&amp;U896,※編集不可※選択項目!$M$3:$R$51,5,FALSE),"該当なし"))</f>
        <v/>
      </c>
      <c r="J896" s="97"/>
      <c r="K896" s="15"/>
      <c r="L896" s="248"/>
      <c r="M896" s="15"/>
      <c r="N896" s="97"/>
      <c r="O896" s="97"/>
      <c r="P896" s="97"/>
      <c r="Q896" s="97"/>
      <c r="R896" s="97"/>
      <c r="S896" s="18" t="str">
        <f t="shared" si="328"/>
        <v/>
      </c>
      <c r="T896" s="15"/>
      <c r="U896" s="15"/>
      <c r="V896" s="15"/>
      <c r="W896" s="15"/>
      <c r="X896" s="15"/>
      <c r="Y896" s="15"/>
      <c r="Z896" s="16"/>
      <c r="AA896" s="16"/>
      <c r="AB896" s="101" t="str">
        <f>IF($C896&lt;&gt;"",※編集不可※選択項目!$J$2,"")</f>
        <v/>
      </c>
      <c r="AC896" s="23"/>
      <c r="AD896" s="97"/>
      <c r="AE896" s="99"/>
      <c r="AF896" s="201" t="str">
        <f t="shared" si="326"/>
        <v>-</v>
      </c>
      <c r="AG896" s="219"/>
      <c r="AH896" s="220"/>
      <c r="AI896" s="121" t="str">
        <f t="shared" si="322"/>
        <v/>
      </c>
      <c r="AJ896" s="221"/>
      <c r="AK896" s="222"/>
      <c r="AL896" s="223"/>
      <c r="AM896" s="224">
        <f>IFERROR(INDEX(※編集不可※選択項目!$R$3:$R$51,MATCH(BQ896,※編集不可※選択項目!$T$3:$T$51,0)),0)</f>
        <v>0</v>
      </c>
      <c r="AN896" s="224" t="str">
        <f t="shared" si="329"/>
        <v/>
      </c>
      <c r="AO896" s="224" t="str">
        <f>IF(BR896=※編集不可※選択項目!$L$3,VLOOKUP('新規登録用（本体）'!U896,※編集不可※選択項目!$P$2:$R$13,3,TRUE),AP896)</f>
        <v/>
      </c>
      <c r="AP896" s="224" t="str">
        <f>IF(BR896=※編集不可※選択項目!$L$15,VLOOKUP('新規登録用（本体）'!U896,※編集不可※選択項目!$P$14:$R$25,3,TRUE),AQ896)</f>
        <v/>
      </c>
      <c r="AQ896" s="224" t="str">
        <f>IF(BR896=※編集不可※選択項目!$L$27,VLOOKUP('新規登録用（本体）'!U896,※編集不可※選択項目!$P$26:$R$41,3,TRUE),AR896)</f>
        <v/>
      </c>
      <c r="AR896" s="224" t="str">
        <f>IF(BR896=※編集不可※選択項目!$L$43,VLOOKUP('新規登録用（本体）'!U896,※編集不可※選択項目!$P$42:$R$46,3,TRUE),AS896)</f>
        <v/>
      </c>
      <c r="AS896" s="224" t="str">
        <f>IF(BR896=※編集不可※選択項目!$L$48,VLOOKUP('新規登録用（本体）'!U896,※編集不可※選択項目!$P$47:$R$51,3,TRUE),"")</f>
        <v/>
      </c>
      <c r="AT896" s="225">
        <f>IFERROR(VLOOKUP(Y896&amp;G896&amp;H896,※編集不可※選択項目!X:Y,2,FALSE),0)</f>
        <v>0</v>
      </c>
      <c r="AU896" s="224">
        <f t="shared" si="323"/>
        <v>0</v>
      </c>
      <c r="AV896" s="224">
        <f>IFERROR(INDEX(※編集不可※選択項目!$S$3:$S$51,MATCH(BQ896,※編集不可※選択項目!$T$3:$T$51,0)),0)</f>
        <v>0</v>
      </c>
      <c r="AW896" s="224" t="str">
        <f t="shared" si="330"/>
        <v/>
      </c>
      <c r="AX896" s="224" t="str">
        <f>IF(BR896=※編集不可※選択項目!$L$3,VLOOKUP('新規登録用（本体）'!U896,※編集不可※選択項目!$P$2:$S$13,4,TRUE),AY896)</f>
        <v/>
      </c>
      <c r="AY896" s="224" t="str">
        <f>IF(BR896=※編集不可※選択項目!$L$15,VLOOKUP('新規登録用（本体）'!U896,※編集不可※選択項目!$P$14:$S$25,4,TRUE),AZ896)</f>
        <v/>
      </c>
      <c r="AZ896" s="224" t="str">
        <f>IF(BR896=※編集不可※選択項目!$L$27,VLOOKUP('新規登録用（本体）'!U896,※編集不可※選択項目!$P$26:$S$41,4,TRUE),BA896)</f>
        <v/>
      </c>
      <c r="BA896" s="224" t="str">
        <f>IF(BR896=※編集不可※選択項目!$L$43,VLOOKUP('新規登録用（本体）'!U896,※編集不可※選択項目!$P$42:$S$46,4,TRUE),BB896)</f>
        <v/>
      </c>
      <c r="BB896" s="224" t="str">
        <f>IF(BR896=※編集不可※選択項目!$L$48,VLOOKUP('新規登録用（本体）'!U896,※編集不可※選択項目!$P$47:$S$51,4,TRUE),"")</f>
        <v/>
      </c>
      <c r="BC896" s="225">
        <f>IFERROR(VLOOKUP(Y896&amp;G896&amp;H896,※編集不可※選択項目!X:Y,2,FALSE),0)</f>
        <v>0</v>
      </c>
      <c r="BD896" s="225">
        <f t="shared" si="324"/>
        <v>0</v>
      </c>
      <c r="BE896" s="225"/>
      <c r="BF896" s="225"/>
      <c r="BG896" s="225"/>
      <c r="BH896" s="225" t="str">
        <f t="shared" si="331"/>
        <v/>
      </c>
      <c r="BI896" s="226">
        <f t="shared" si="332"/>
        <v>0</v>
      </c>
      <c r="BJ896" s="226">
        <f t="shared" si="333"/>
        <v>0</v>
      </c>
      <c r="BK896" s="262">
        <f t="shared" si="327"/>
        <v>0</v>
      </c>
      <c r="BL896" s="226">
        <f t="shared" si="316"/>
        <v>0</v>
      </c>
      <c r="BM896" s="226" t="str">
        <f t="shared" si="334"/>
        <v/>
      </c>
      <c r="BN896" s="227">
        <f t="shared" si="335"/>
        <v>0</v>
      </c>
      <c r="BO896" s="227">
        <f t="shared" si="317"/>
        <v>0</v>
      </c>
      <c r="BP896" s="208" t="str">
        <f t="shared" si="318"/>
        <v>＜従来枠＞0 ＜トップ性能枠＞0</v>
      </c>
      <c r="BQ896" s="208" t="str">
        <f>'新規登録用（本体）'!G896&amp;'新規登録用（本体）'!H896&amp;'新規登録用（本体）'!I896</f>
        <v/>
      </c>
      <c r="BR896" s="126" t="str">
        <f t="shared" si="336"/>
        <v/>
      </c>
      <c r="BS896" s="208" t="str">
        <f t="shared" si="337"/>
        <v/>
      </c>
      <c r="BT896" s="227">
        <f t="shared" si="325"/>
        <v>0</v>
      </c>
    </row>
    <row r="897" spans="1:72" s="208" customFormat="1" ht="25.35" customHeight="1" x14ac:dyDescent="0.2">
      <c r="A897" s="210">
        <f t="shared" si="319"/>
        <v>886</v>
      </c>
      <c r="B897" s="171" t="str">
        <f t="shared" si="315"/>
        <v/>
      </c>
      <c r="C897" s="44"/>
      <c r="D897" s="17" t="str">
        <f t="shared" si="320"/>
        <v/>
      </c>
      <c r="E897" s="17" t="str">
        <f t="shared" si="321"/>
        <v/>
      </c>
      <c r="F897" s="97"/>
      <c r="G897" s="16"/>
      <c r="H897" s="15"/>
      <c r="I897" s="17" t="str">
        <f>IF(OR(G897="",H897="",U897=""),"",IFERROR(VLOOKUP(G897&amp;H897&amp;U897,※編集不可※選択項目!$M$3:$R$51,5,FALSE),"該当なし"))</f>
        <v/>
      </c>
      <c r="J897" s="97"/>
      <c r="K897" s="15"/>
      <c r="L897" s="248"/>
      <c r="M897" s="15"/>
      <c r="N897" s="97"/>
      <c r="O897" s="97"/>
      <c r="P897" s="97"/>
      <c r="Q897" s="97"/>
      <c r="R897" s="97"/>
      <c r="S897" s="18" t="str">
        <f t="shared" si="328"/>
        <v/>
      </c>
      <c r="T897" s="15"/>
      <c r="U897" s="15"/>
      <c r="V897" s="15"/>
      <c r="W897" s="15"/>
      <c r="X897" s="15"/>
      <c r="Y897" s="15"/>
      <c r="Z897" s="16"/>
      <c r="AA897" s="16"/>
      <c r="AB897" s="101" t="str">
        <f>IF($C897&lt;&gt;"",※編集不可※選択項目!$J$2,"")</f>
        <v/>
      </c>
      <c r="AC897" s="23"/>
      <c r="AD897" s="97"/>
      <c r="AE897" s="99"/>
      <c r="AF897" s="201" t="str">
        <f t="shared" si="326"/>
        <v>-</v>
      </c>
      <c r="AG897" s="219"/>
      <c r="AH897" s="220"/>
      <c r="AI897" s="121" t="str">
        <f t="shared" si="322"/>
        <v/>
      </c>
      <c r="AJ897" s="221"/>
      <c r="AK897" s="222"/>
      <c r="AL897" s="223"/>
      <c r="AM897" s="224">
        <f>IFERROR(INDEX(※編集不可※選択項目!$R$3:$R$51,MATCH(BQ897,※編集不可※選択項目!$T$3:$T$51,0)),0)</f>
        <v>0</v>
      </c>
      <c r="AN897" s="224" t="str">
        <f t="shared" si="329"/>
        <v/>
      </c>
      <c r="AO897" s="224" t="str">
        <f>IF(BR897=※編集不可※選択項目!$L$3,VLOOKUP('新規登録用（本体）'!U897,※編集不可※選択項目!$P$2:$R$13,3,TRUE),AP897)</f>
        <v/>
      </c>
      <c r="AP897" s="224" t="str">
        <f>IF(BR897=※編集不可※選択項目!$L$15,VLOOKUP('新規登録用（本体）'!U897,※編集不可※選択項目!$P$14:$R$25,3,TRUE),AQ897)</f>
        <v/>
      </c>
      <c r="AQ897" s="224" t="str">
        <f>IF(BR897=※編集不可※選択項目!$L$27,VLOOKUP('新規登録用（本体）'!U897,※編集不可※選択項目!$P$26:$R$41,3,TRUE),AR897)</f>
        <v/>
      </c>
      <c r="AR897" s="224" t="str">
        <f>IF(BR897=※編集不可※選択項目!$L$43,VLOOKUP('新規登録用（本体）'!U897,※編集不可※選択項目!$P$42:$R$46,3,TRUE),AS897)</f>
        <v/>
      </c>
      <c r="AS897" s="224" t="str">
        <f>IF(BR897=※編集不可※選択項目!$L$48,VLOOKUP('新規登録用（本体）'!U897,※編集不可※選択項目!$P$47:$R$51,3,TRUE),"")</f>
        <v/>
      </c>
      <c r="AT897" s="225">
        <f>IFERROR(VLOOKUP(Y897&amp;G897&amp;H897,※編集不可※選択項目!X:Y,2,FALSE),0)</f>
        <v>0</v>
      </c>
      <c r="AU897" s="224">
        <f t="shared" si="323"/>
        <v>0</v>
      </c>
      <c r="AV897" s="224">
        <f>IFERROR(INDEX(※編集不可※選択項目!$S$3:$S$51,MATCH(BQ897,※編集不可※選択項目!$T$3:$T$51,0)),0)</f>
        <v>0</v>
      </c>
      <c r="AW897" s="224" t="str">
        <f t="shared" si="330"/>
        <v/>
      </c>
      <c r="AX897" s="224" t="str">
        <f>IF(BR897=※編集不可※選択項目!$L$3,VLOOKUP('新規登録用（本体）'!U897,※編集不可※選択項目!$P$2:$S$13,4,TRUE),AY897)</f>
        <v/>
      </c>
      <c r="AY897" s="224" t="str">
        <f>IF(BR897=※編集不可※選択項目!$L$15,VLOOKUP('新規登録用（本体）'!U897,※編集不可※選択項目!$P$14:$S$25,4,TRUE),AZ897)</f>
        <v/>
      </c>
      <c r="AZ897" s="224" t="str">
        <f>IF(BR897=※編集不可※選択項目!$L$27,VLOOKUP('新規登録用（本体）'!U897,※編集不可※選択項目!$P$26:$S$41,4,TRUE),BA897)</f>
        <v/>
      </c>
      <c r="BA897" s="224" t="str">
        <f>IF(BR897=※編集不可※選択項目!$L$43,VLOOKUP('新規登録用（本体）'!U897,※編集不可※選択項目!$P$42:$S$46,4,TRUE),BB897)</f>
        <v/>
      </c>
      <c r="BB897" s="224" t="str">
        <f>IF(BR897=※編集不可※選択項目!$L$48,VLOOKUP('新規登録用（本体）'!U897,※編集不可※選択項目!$P$47:$S$51,4,TRUE),"")</f>
        <v/>
      </c>
      <c r="BC897" s="225">
        <f>IFERROR(VLOOKUP(Y897&amp;G897&amp;H897,※編集不可※選択項目!X:Y,2,FALSE),0)</f>
        <v>0</v>
      </c>
      <c r="BD897" s="225">
        <f t="shared" si="324"/>
        <v>0</v>
      </c>
      <c r="BE897" s="225"/>
      <c r="BF897" s="225"/>
      <c r="BG897" s="225"/>
      <c r="BH897" s="225" t="str">
        <f t="shared" si="331"/>
        <v/>
      </c>
      <c r="BI897" s="226">
        <f t="shared" si="332"/>
        <v>0</v>
      </c>
      <c r="BJ897" s="226">
        <f t="shared" si="333"/>
        <v>0</v>
      </c>
      <c r="BK897" s="262">
        <f t="shared" si="327"/>
        <v>0</v>
      </c>
      <c r="BL897" s="226">
        <f t="shared" si="316"/>
        <v>0</v>
      </c>
      <c r="BM897" s="226" t="str">
        <f t="shared" si="334"/>
        <v/>
      </c>
      <c r="BN897" s="227">
        <f t="shared" si="335"/>
        <v>0</v>
      </c>
      <c r="BO897" s="227">
        <f t="shared" si="317"/>
        <v>0</v>
      </c>
      <c r="BP897" s="208" t="str">
        <f t="shared" si="318"/>
        <v>＜従来枠＞0 ＜トップ性能枠＞0</v>
      </c>
      <c r="BQ897" s="208" t="str">
        <f>'新規登録用（本体）'!G897&amp;'新規登録用（本体）'!H897&amp;'新規登録用（本体）'!I897</f>
        <v/>
      </c>
      <c r="BR897" s="126" t="str">
        <f t="shared" si="336"/>
        <v/>
      </c>
      <c r="BS897" s="208" t="str">
        <f t="shared" si="337"/>
        <v/>
      </c>
      <c r="BT897" s="227">
        <f t="shared" si="325"/>
        <v>0</v>
      </c>
    </row>
    <row r="898" spans="1:72" s="208" customFormat="1" ht="25.35" customHeight="1" x14ac:dyDescent="0.2">
      <c r="A898" s="210">
        <f t="shared" si="319"/>
        <v>887</v>
      </c>
      <c r="B898" s="171" t="str">
        <f t="shared" si="315"/>
        <v/>
      </c>
      <c r="C898" s="44"/>
      <c r="D898" s="17" t="str">
        <f t="shared" si="320"/>
        <v/>
      </c>
      <c r="E898" s="17" t="str">
        <f t="shared" si="321"/>
        <v/>
      </c>
      <c r="F898" s="97"/>
      <c r="G898" s="16"/>
      <c r="H898" s="15"/>
      <c r="I898" s="17" t="str">
        <f>IF(OR(G898="",H898="",U898=""),"",IFERROR(VLOOKUP(G898&amp;H898&amp;U898,※編集不可※選択項目!$M$3:$R$51,5,FALSE),"該当なし"))</f>
        <v/>
      </c>
      <c r="J898" s="97"/>
      <c r="K898" s="15"/>
      <c r="L898" s="248"/>
      <c r="M898" s="15"/>
      <c r="N898" s="97"/>
      <c r="O898" s="97"/>
      <c r="P898" s="97"/>
      <c r="Q898" s="97"/>
      <c r="R898" s="97"/>
      <c r="S898" s="18" t="str">
        <f t="shared" si="328"/>
        <v/>
      </c>
      <c r="T898" s="15"/>
      <c r="U898" s="15"/>
      <c r="V898" s="15"/>
      <c r="W898" s="15"/>
      <c r="X898" s="15"/>
      <c r="Y898" s="15"/>
      <c r="Z898" s="16"/>
      <c r="AA898" s="16"/>
      <c r="AB898" s="101" t="str">
        <f>IF($C898&lt;&gt;"",※編集不可※選択項目!$J$2,"")</f>
        <v/>
      </c>
      <c r="AC898" s="23"/>
      <c r="AD898" s="97"/>
      <c r="AE898" s="99"/>
      <c r="AF898" s="201" t="str">
        <f t="shared" si="326"/>
        <v>-</v>
      </c>
      <c r="AG898" s="219"/>
      <c r="AH898" s="220"/>
      <c r="AI898" s="121" t="str">
        <f t="shared" si="322"/>
        <v/>
      </c>
      <c r="AJ898" s="221"/>
      <c r="AK898" s="222"/>
      <c r="AL898" s="223"/>
      <c r="AM898" s="224">
        <f>IFERROR(INDEX(※編集不可※選択項目!$R$3:$R$51,MATCH(BQ898,※編集不可※選択項目!$T$3:$T$51,0)),0)</f>
        <v>0</v>
      </c>
      <c r="AN898" s="224" t="str">
        <f t="shared" si="329"/>
        <v/>
      </c>
      <c r="AO898" s="224" t="str">
        <f>IF(BR898=※編集不可※選択項目!$L$3,VLOOKUP('新規登録用（本体）'!U898,※編集不可※選択項目!$P$2:$R$13,3,TRUE),AP898)</f>
        <v/>
      </c>
      <c r="AP898" s="224" t="str">
        <f>IF(BR898=※編集不可※選択項目!$L$15,VLOOKUP('新規登録用（本体）'!U898,※編集不可※選択項目!$P$14:$R$25,3,TRUE),AQ898)</f>
        <v/>
      </c>
      <c r="AQ898" s="224" t="str">
        <f>IF(BR898=※編集不可※選択項目!$L$27,VLOOKUP('新規登録用（本体）'!U898,※編集不可※選択項目!$P$26:$R$41,3,TRUE),AR898)</f>
        <v/>
      </c>
      <c r="AR898" s="224" t="str">
        <f>IF(BR898=※編集不可※選択項目!$L$43,VLOOKUP('新規登録用（本体）'!U898,※編集不可※選択項目!$P$42:$R$46,3,TRUE),AS898)</f>
        <v/>
      </c>
      <c r="AS898" s="224" t="str">
        <f>IF(BR898=※編集不可※選択項目!$L$48,VLOOKUP('新規登録用（本体）'!U898,※編集不可※選択項目!$P$47:$R$51,3,TRUE),"")</f>
        <v/>
      </c>
      <c r="AT898" s="225">
        <f>IFERROR(VLOOKUP(Y898&amp;G898&amp;H898,※編集不可※選択項目!X:Y,2,FALSE),0)</f>
        <v>0</v>
      </c>
      <c r="AU898" s="224">
        <f t="shared" si="323"/>
        <v>0</v>
      </c>
      <c r="AV898" s="224">
        <f>IFERROR(INDEX(※編集不可※選択項目!$S$3:$S$51,MATCH(BQ898,※編集不可※選択項目!$T$3:$T$51,0)),0)</f>
        <v>0</v>
      </c>
      <c r="AW898" s="224" t="str">
        <f t="shared" si="330"/>
        <v/>
      </c>
      <c r="AX898" s="224" t="str">
        <f>IF(BR898=※編集不可※選択項目!$L$3,VLOOKUP('新規登録用（本体）'!U898,※編集不可※選択項目!$P$2:$S$13,4,TRUE),AY898)</f>
        <v/>
      </c>
      <c r="AY898" s="224" t="str">
        <f>IF(BR898=※編集不可※選択項目!$L$15,VLOOKUP('新規登録用（本体）'!U898,※編集不可※選択項目!$P$14:$S$25,4,TRUE),AZ898)</f>
        <v/>
      </c>
      <c r="AZ898" s="224" t="str">
        <f>IF(BR898=※編集不可※選択項目!$L$27,VLOOKUP('新規登録用（本体）'!U898,※編集不可※選択項目!$P$26:$S$41,4,TRUE),BA898)</f>
        <v/>
      </c>
      <c r="BA898" s="224" t="str">
        <f>IF(BR898=※編集不可※選択項目!$L$43,VLOOKUP('新規登録用（本体）'!U898,※編集不可※選択項目!$P$42:$S$46,4,TRUE),BB898)</f>
        <v/>
      </c>
      <c r="BB898" s="224" t="str">
        <f>IF(BR898=※編集不可※選択項目!$L$48,VLOOKUP('新規登録用（本体）'!U898,※編集不可※選択項目!$P$47:$S$51,4,TRUE),"")</f>
        <v/>
      </c>
      <c r="BC898" s="225">
        <f>IFERROR(VLOOKUP(Y898&amp;G898&amp;H898,※編集不可※選択項目!X:Y,2,FALSE),0)</f>
        <v>0</v>
      </c>
      <c r="BD898" s="225">
        <f t="shared" si="324"/>
        <v>0</v>
      </c>
      <c r="BE898" s="225"/>
      <c r="BF898" s="225"/>
      <c r="BG898" s="225"/>
      <c r="BH898" s="225" t="str">
        <f t="shared" si="331"/>
        <v/>
      </c>
      <c r="BI898" s="226">
        <f t="shared" si="332"/>
        <v>0</v>
      </c>
      <c r="BJ898" s="226">
        <f t="shared" si="333"/>
        <v>0</v>
      </c>
      <c r="BK898" s="262">
        <f t="shared" si="327"/>
        <v>0</v>
      </c>
      <c r="BL898" s="226">
        <f t="shared" si="316"/>
        <v>0</v>
      </c>
      <c r="BM898" s="226" t="str">
        <f t="shared" si="334"/>
        <v/>
      </c>
      <c r="BN898" s="227">
        <f t="shared" si="335"/>
        <v>0</v>
      </c>
      <c r="BO898" s="227">
        <f t="shared" si="317"/>
        <v>0</v>
      </c>
      <c r="BP898" s="208" t="str">
        <f t="shared" si="318"/>
        <v>＜従来枠＞0 ＜トップ性能枠＞0</v>
      </c>
      <c r="BQ898" s="208" t="str">
        <f>'新規登録用（本体）'!G898&amp;'新規登録用（本体）'!H898&amp;'新規登録用（本体）'!I898</f>
        <v/>
      </c>
      <c r="BR898" s="126" t="str">
        <f t="shared" si="336"/>
        <v/>
      </c>
      <c r="BS898" s="208" t="str">
        <f t="shared" si="337"/>
        <v/>
      </c>
      <c r="BT898" s="227">
        <f t="shared" si="325"/>
        <v>0</v>
      </c>
    </row>
    <row r="899" spans="1:72" s="208" customFormat="1" ht="25.35" customHeight="1" x14ac:dyDescent="0.2">
      <c r="A899" s="210">
        <f t="shared" si="319"/>
        <v>888</v>
      </c>
      <c r="B899" s="171" t="str">
        <f t="shared" si="315"/>
        <v/>
      </c>
      <c r="C899" s="44"/>
      <c r="D899" s="17" t="str">
        <f t="shared" si="320"/>
        <v/>
      </c>
      <c r="E899" s="17" t="str">
        <f t="shared" si="321"/>
        <v/>
      </c>
      <c r="F899" s="97"/>
      <c r="G899" s="16"/>
      <c r="H899" s="15"/>
      <c r="I899" s="17" t="str">
        <f>IF(OR(G899="",H899="",U899=""),"",IFERROR(VLOOKUP(G899&amp;H899&amp;U899,※編集不可※選択項目!$M$3:$R$51,5,FALSE),"該当なし"))</f>
        <v/>
      </c>
      <c r="J899" s="97"/>
      <c r="K899" s="15"/>
      <c r="L899" s="248"/>
      <c r="M899" s="15"/>
      <c r="N899" s="97"/>
      <c r="O899" s="97"/>
      <c r="P899" s="97"/>
      <c r="Q899" s="97"/>
      <c r="R899" s="97"/>
      <c r="S899" s="18" t="str">
        <f t="shared" si="328"/>
        <v/>
      </c>
      <c r="T899" s="15"/>
      <c r="U899" s="15"/>
      <c r="V899" s="15"/>
      <c r="W899" s="15"/>
      <c r="X899" s="15"/>
      <c r="Y899" s="15"/>
      <c r="Z899" s="16"/>
      <c r="AA899" s="16"/>
      <c r="AB899" s="101" t="str">
        <f>IF($C899&lt;&gt;"",※編集不可※選択項目!$J$2,"")</f>
        <v/>
      </c>
      <c r="AC899" s="23"/>
      <c r="AD899" s="97"/>
      <c r="AE899" s="99"/>
      <c r="AF899" s="201" t="str">
        <f t="shared" si="326"/>
        <v>-</v>
      </c>
      <c r="AG899" s="219"/>
      <c r="AH899" s="220"/>
      <c r="AI899" s="121" t="str">
        <f t="shared" si="322"/>
        <v/>
      </c>
      <c r="AJ899" s="221"/>
      <c r="AK899" s="222"/>
      <c r="AL899" s="223"/>
      <c r="AM899" s="224">
        <f>IFERROR(INDEX(※編集不可※選択項目!$R$3:$R$51,MATCH(BQ899,※編集不可※選択項目!$T$3:$T$51,0)),0)</f>
        <v>0</v>
      </c>
      <c r="AN899" s="224" t="str">
        <f t="shared" si="329"/>
        <v/>
      </c>
      <c r="AO899" s="224" t="str">
        <f>IF(BR899=※編集不可※選択項目!$L$3,VLOOKUP('新規登録用（本体）'!U899,※編集不可※選択項目!$P$2:$R$13,3,TRUE),AP899)</f>
        <v/>
      </c>
      <c r="AP899" s="224" t="str">
        <f>IF(BR899=※編集不可※選択項目!$L$15,VLOOKUP('新規登録用（本体）'!U899,※編集不可※選択項目!$P$14:$R$25,3,TRUE),AQ899)</f>
        <v/>
      </c>
      <c r="AQ899" s="224" t="str">
        <f>IF(BR899=※編集不可※選択項目!$L$27,VLOOKUP('新規登録用（本体）'!U899,※編集不可※選択項目!$P$26:$R$41,3,TRUE),AR899)</f>
        <v/>
      </c>
      <c r="AR899" s="224" t="str">
        <f>IF(BR899=※編集不可※選択項目!$L$43,VLOOKUP('新規登録用（本体）'!U899,※編集不可※選択項目!$P$42:$R$46,3,TRUE),AS899)</f>
        <v/>
      </c>
      <c r="AS899" s="224" t="str">
        <f>IF(BR899=※編集不可※選択項目!$L$48,VLOOKUP('新規登録用（本体）'!U899,※編集不可※選択項目!$P$47:$R$51,3,TRUE),"")</f>
        <v/>
      </c>
      <c r="AT899" s="225">
        <f>IFERROR(VLOOKUP(Y899&amp;G899&amp;H899,※編集不可※選択項目!X:Y,2,FALSE),0)</f>
        <v>0</v>
      </c>
      <c r="AU899" s="224">
        <f t="shared" si="323"/>
        <v>0</v>
      </c>
      <c r="AV899" s="224">
        <f>IFERROR(INDEX(※編集不可※選択項目!$S$3:$S$51,MATCH(BQ899,※編集不可※選択項目!$T$3:$T$51,0)),0)</f>
        <v>0</v>
      </c>
      <c r="AW899" s="224" t="str">
        <f t="shared" si="330"/>
        <v/>
      </c>
      <c r="AX899" s="224" t="str">
        <f>IF(BR899=※編集不可※選択項目!$L$3,VLOOKUP('新規登録用（本体）'!U899,※編集不可※選択項目!$P$2:$S$13,4,TRUE),AY899)</f>
        <v/>
      </c>
      <c r="AY899" s="224" t="str">
        <f>IF(BR899=※編集不可※選択項目!$L$15,VLOOKUP('新規登録用（本体）'!U899,※編集不可※選択項目!$P$14:$S$25,4,TRUE),AZ899)</f>
        <v/>
      </c>
      <c r="AZ899" s="224" t="str">
        <f>IF(BR899=※編集不可※選択項目!$L$27,VLOOKUP('新規登録用（本体）'!U899,※編集不可※選択項目!$P$26:$S$41,4,TRUE),BA899)</f>
        <v/>
      </c>
      <c r="BA899" s="224" t="str">
        <f>IF(BR899=※編集不可※選択項目!$L$43,VLOOKUP('新規登録用（本体）'!U899,※編集不可※選択項目!$P$42:$S$46,4,TRUE),BB899)</f>
        <v/>
      </c>
      <c r="BB899" s="224" t="str">
        <f>IF(BR899=※編集不可※選択項目!$L$48,VLOOKUP('新規登録用（本体）'!U899,※編集不可※選択項目!$P$47:$S$51,4,TRUE),"")</f>
        <v/>
      </c>
      <c r="BC899" s="225">
        <f>IFERROR(VLOOKUP(Y899&amp;G899&amp;H899,※編集不可※選択項目!X:Y,2,FALSE),0)</f>
        <v>0</v>
      </c>
      <c r="BD899" s="225">
        <f t="shared" si="324"/>
        <v>0</v>
      </c>
      <c r="BE899" s="225"/>
      <c r="BF899" s="225"/>
      <c r="BG899" s="225"/>
      <c r="BH899" s="225" t="str">
        <f t="shared" si="331"/>
        <v/>
      </c>
      <c r="BI899" s="226">
        <f t="shared" si="332"/>
        <v>0</v>
      </c>
      <c r="BJ899" s="226">
        <f t="shared" si="333"/>
        <v>0</v>
      </c>
      <c r="BK899" s="262">
        <f t="shared" si="327"/>
        <v>0</v>
      </c>
      <c r="BL899" s="226">
        <f t="shared" si="316"/>
        <v>0</v>
      </c>
      <c r="BM899" s="226" t="str">
        <f t="shared" si="334"/>
        <v/>
      </c>
      <c r="BN899" s="227">
        <f t="shared" si="335"/>
        <v>0</v>
      </c>
      <c r="BO899" s="227">
        <f t="shared" si="317"/>
        <v>0</v>
      </c>
      <c r="BP899" s="208" t="str">
        <f t="shared" si="318"/>
        <v>＜従来枠＞0 ＜トップ性能枠＞0</v>
      </c>
      <c r="BQ899" s="208" t="str">
        <f>'新規登録用（本体）'!G899&amp;'新規登録用（本体）'!H899&amp;'新規登録用（本体）'!I899</f>
        <v/>
      </c>
      <c r="BR899" s="126" t="str">
        <f t="shared" si="336"/>
        <v/>
      </c>
      <c r="BS899" s="208" t="str">
        <f t="shared" si="337"/>
        <v/>
      </c>
      <c r="BT899" s="227">
        <f t="shared" si="325"/>
        <v>0</v>
      </c>
    </row>
    <row r="900" spans="1:72" s="208" customFormat="1" ht="25.35" customHeight="1" x14ac:dyDescent="0.2">
      <c r="A900" s="210">
        <f t="shared" si="319"/>
        <v>889</v>
      </c>
      <c r="B900" s="171" t="str">
        <f t="shared" si="315"/>
        <v/>
      </c>
      <c r="C900" s="44"/>
      <c r="D900" s="17" t="str">
        <f t="shared" si="320"/>
        <v/>
      </c>
      <c r="E900" s="17" t="str">
        <f t="shared" si="321"/>
        <v/>
      </c>
      <c r="F900" s="97"/>
      <c r="G900" s="16"/>
      <c r="H900" s="15"/>
      <c r="I900" s="17" t="str">
        <f>IF(OR(G900="",H900="",U900=""),"",IFERROR(VLOOKUP(G900&amp;H900&amp;U900,※編集不可※選択項目!$M$3:$R$51,5,FALSE),"該当なし"))</f>
        <v/>
      </c>
      <c r="J900" s="97"/>
      <c r="K900" s="15"/>
      <c r="L900" s="248"/>
      <c r="M900" s="15"/>
      <c r="N900" s="97"/>
      <c r="O900" s="97"/>
      <c r="P900" s="97"/>
      <c r="Q900" s="97"/>
      <c r="R900" s="97"/>
      <c r="S900" s="18" t="str">
        <f t="shared" si="328"/>
        <v/>
      </c>
      <c r="T900" s="15"/>
      <c r="U900" s="15"/>
      <c r="V900" s="15"/>
      <c r="W900" s="15"/>
      <c r="X900" s="15"/>
      <c r="Y900" s="15"/>
      <c r="Z900" s="16"/>
      <c r="AA900" s="16"/>
      <c r="AB900" s="101" t="str">
        <f>IF($C900&lt;&gt;"",※編集不可※選択項目!$J$2,"")</f>
        <v/>
      </c>
      <c r="AC900" s="23"/>
      <c r="AD900" s="97"/>
      <c r="AE900" s="99"/>
      <c r="AF900" s="201" t="str">
        <f t="shared" si="326"/>
        <v>-</v>
      </c>
      <c r="AG900" s="219"/>
      <c r="AH900" s="220"/>
      <c r="AI900" s="121" t="str">
        <f t="shared" si="322"/>
        <v/>
      </c>
      <c r="AJ900" s="221"/>
      <c r="AK900" s="222"/>
      <c r="AL900" s="223"/>
      <c r="AM900" s="224">
        <f>IFERROR(INDEX(※編集不可※選択項目!$R$3:$R$51,MATCH(BQ900,※編集不可※選択項目!$T$3:$T$51,0)),0)</f>
        <v>0</v>
      </c>
      <c r="AN900" s="224" t="str">
        <f t="shared" si="329"/>
        <v/>
      </c>
      <c r="AO900" s="224" t="str">
        <f>IF(BR900=※編集不可※選択項目!$L$3,VLOOKUP('新規登録用（本体）'!U900,※編集不可※選択項目!$P$2:$R$13,3,TRUE),AP900)</f>
        <v/>
      </c>
      <c r="AP900" s="224" t="str">
        <f>IF(BR900=※編集不可※選択項目!$L$15,VLOOKUP('新規登録用（本体）'!U900,※編集不可※選択項目!$P$14:$R$25,3,TRUE),AQ900)</f>
        <v/>
      </c>
      <c r="AQ900" s="224" t="str">
        <f>IF(BR900=※編集不可※選択項目!$L$27,VLOOKUP('新規登録用（本体）'!U900,※編集不可※選択項目!$P$26:$R$41,3,TRUE),AR900)</f>
        <v/>
      </c>
      <c r="AR900" s="224" t="str">
        <f>IF(BR900=※編集不可※選択項目!$L$43,VLOOKUP('新規登録用（本体）'!U900,※編集不可※選択項目!$P$42:$R$46,3,TRUE),AS900)</f>
        <v/>
      </c>
      <c r="AS900" s="224" t="str">
        <f>IF(BR900=※編集不可※選択項目!$L$48,VLOOKUP('新規登録用（本体）'!U900,※編集不可※選択項目!$P$47:$R$51,3,TRUE),"")</f>
        <v/>
      </c>
      <c r="AT900" s="225">
        <f>IFERROR(VLOOKUP(Y900&amp;G900&amp;H900,※編集不可※選択項目!X:Y,2,FALSE),0)</f>
        <v>0</v>
      </c>
      <c r="AU900" s="224">
        <f t="shared" si="323"/>
        <v>0</v>
      </c>
      <c r="AV900" s="224">
        <f>IFERROR(INDEX(※編集不可※選択項目!$S$3:$S$51,MATCH(BQ900,※編集不可※選択項目!$T$3:$T$51,0)),0)</f>
        <v>0</v>
      </c>
      <c r="AW900" s="224" t="str">
        <f t="shared" si="330"/>
        <v/>
      </c>
      <c r="AX900" s="224" t="str">
        <f>IF(BR900=※編集不可※選択項目!$L$3,VLOOKUP('新規登録用（本体）'!U900,※編集不可※選択項目!$P$2:$S$13,4,TRUE),AY900)</f>
        <v/>
      </c>
      <c r="AY900" s="224" t="str">
        <f>IF(BR900=※編集不可※選択項目!$L$15,VLOOKUP('新規登録用（本体）'!U900,※編集不可※選択項目!$P$14:$S$25,4,TRUE),AZ900)</f>
        <v/>
      </c>
      <c r="AZ900" s="224" t="str">
        <f>IF(BR900=※編集不可※選択項目!$L$27,VLOOKUP('新規登録用（本体）'!U900,※編集不可※選択項目!$P$26:$S$41,4,TRUE),BA900)</f>
        <v/>
      </c>
      <c r="BA900" s="224" t="str">
        <f>IF(BR900=※編集不可※選択項目!$L$43,VLOOKUP('新規登録用（本体）'!U900,※編集不可※選択項目!$P$42:$S$46,4,TRUE),BB900)</f>
        <v/>
      </c>
      <c r="BB900" s="224" t="str">
        <f>IF(BR900=※編集不可※選択項目!$L$48,VLOOKUP('新規登録用（本体）'!U900,※編集不可※選択項目!$P$47:$S$51,4,TRUE),"")</f>
        <v/>
      </c>
      <c r="BC900" s="225">
        <f>IFERROR(VLOOKUP(Y900&amp;G900&amp;H900,※編集不可※選択項目!X:Y,2,FALSE),0)</f>
        <v>0</v>
      </c>
      <c r="BD900" s="225">
        <f t="shared" si="324"/>
        <v>0</v>
      </c>
      <c r="BE900" s="225"/>
      <c r="BF900" s="225"/>
      <c r="BG900" s="225"/>
      <c r="BH900" s="225" t="str">
        <f t="shared" si="331"/>
        <v/>
      </c>
      <c r="BI900" s="226">
        <f t="shared" si="332"/>
        <v>0</v>
      </c>
      <c r="BJ900" s="226">
        <f t="shared" si="333"/>
        <v>0</v>
      </c>
      <c r="BK900" s="262">
        <f t="shared" si="327"/>
        <v>0</v>
      </c>
      <c r="BL900" s="226">
        <f t="shared" si="316"/>
        <v>0</v>
      </c>
      <c r="BM900" s="226" t="str">
        <f t="shared" si="334"/>
        <v/>
      </c>
      <c r="BN900" s="227">
        <f t="shared" si="335"/>
        <v>0</v>
      </c>
      <c r="BO900" s="227">
        <f t="shared" si="317"/>
        <v>0</v>
      </c>
      <c r="BP900" s="208" t="str">
        <f t="shared" si="318"/>
        <v>＜従来枠＞0 ＜トップ性能枠＞0</v>
      </c>
      <c r="BQ900" s="208" t="str">
        <f>'新規登録用（本体）'!G900&amp;'新規登録用（本体）'!H900&amp;'新規登録用（本体）'!I900</f>
        <v/>
      </c>
      <c r="BR900" s="126" t="str">
        <f t="shared" si="336"/>
        <v/>
      </c>
      <c r="BS900" s="208" t="str">
        <f t="shared" si="337"/>
        <v/>
      </c>
      <c r="BT900" s="227">
        <f t="shared" si="325"/>
        <v>0</v>
      </c>
    </row>
    <row r="901" spans="1:72" s="208" customFormat="1" ht="25.35" customHeight="1" x14ac:dyDescent="0.2">
      <c r="A901" s="210">
        <f t="shared" si="319"/>
        <v>890</v>
      </c>
      <c r="B901" s="171" t="str">
        <f t="shared" si="315"/>
        <v/>
      </c>
      <c r="C901" s="44"/>
      <c r="D901" s="17" t="str">
        <f t="shared" si="320"/>
        <v/>
      </c>
      <c r="E901" s="17" t="str">
        <f t="shared" si="321"/>
        <v/>
      </c>
      <c r="F901" s="97"/>
      <c r="G901" s="16"/>
      <c r="H901" s="15"/>
      <c r="I901" s="17" t="str">
        <f>IF(OR(G901="",H901="",U901=""),"",IFERROR(VLOOKUP(G901&amp;H901&amp;U901,※編集不可※選択項目!$M$3:$R$51,5,FALSE),"該当なし"))</f>
        <v/>
      </c>
      <c r="J901" s="97"/>
      <c r="K901" s="15"/>
      <c r="L901" s="248"/>
      <c r="M901" s="15"/>
      <c r="N901" s="97"/>
      <c r="O901" s="97"/>
      <c r="P901" s="97"/>
      <c r="Q901" s="97"/>
      <c r="R901" s="97"/>
      <c r="S901" s="18" t="str">
        <f t="shared" si="328"/>
        <v/>
      </c>
      <c r="T901" s="15"/>
      <c r="U901" s="15"/>
      <c r="V901" s="15"/>
      <c r="W901" s="15"/>
      <c r="X901" s="15"/>
      <c r="Y901" s="15"/>
      <c r="Z901" s="16"/>
      <c r="AA901" s="16"/>
      <c r="AB901" s="101" t="str">
        <f>IF($C901&lt;&gt;"",※編集不可※選択項目!$J$2,"")</f>
        <v/>
      </c>
      <c r="AC901" s="23"/>
      <c r="AD901" s="97"/>
      <c r="AE901" s="99"/>
      <c r="AF901" s="201" t="str">
        <f t="shared" si="326"/>
        <v>-</v>
      </c>
      <c r="AG901" s="219"/>
      <c r="AH901" s="220"/>
      <c r="AI901" s="121" t="str">
        <f t="shared" si="322"/>
        <v/>
      </c>
      <c r="AJ901" s="221"/>
      <c r="AK901" s="222"/>
      <c r="AL901" s="223"/>
      <c r="AM901" s="224">
        <f>IFERROR(INDEX(※編集不可※選択項目!$R$3:$R$51,MATCH(BQ901,※編集不可※選択項目!$T$3:$T$51,0)),0)</f>
        <v>0</v>
      </c>
      <c r="AN901" s="224" t="str">
        <f t="shared" si="329"/>
        <v/>
      </c>
      <c r="AO901" s="224" t="str">
        <f>IF(BR901=※編集不可※選択項目!$L$3,VLOOKUP('新規登録用（本体）'!U901,※編集不可※選択項目!$P$2:$R$13,3,TRUE),AP901)</f>
        <v/>
      </c>
      <c r="AP901" s="224" t="str">
        <f>IF(BR901=※編集不可※選択項目!$L$15,VLOOKUP('新規登録用（本体）'!U901,※編集不可※選択項目!$P$14:$R$25,3,TRUE),AQ901)</f>
        <v/>
      </c>
      <c r="AQ901" s="224" t="str">
        <f>IF(BR901=※編集不可※選択項目!$L$27,VLOOKUP('新規登録用（本体）'!U901,※編集不可※選択項目!$P$26:$R$41,3,TRUE),AR901)</f>
        <v/>
      </c>
      <c r="AR901" s="224" t="str">
        <f>IF(BR901=※編集不可※選択項目!$L$43,VLOOKUP('新規登録用（本体）'!U901,※編集不可※選択項目!$P$42:$R$46,3,TRUE),AS901)</f>
        <v/>
      </c>
      <c r="AS901" s="224" t="str">
        <f>IF(BR901=※編集不可※選択項目!$L$48,VLOOKUP('新規登録用（本体）'!U901,※編集不可※選択項目!$P$47:$R$51,3,TRUE),"")</f>
        <v/>
      </c>
      <c r="AT901" s="225">
        <f>IFERROR(VLOOKUP(Y901&amp;G901&amp;H901,※編集不可※選択項目!X:Y,2,FALSE),0)</f>
        <v>0</v>
      </c>
      <c r="AU901" s="224">
        <f t="shared" si="323"/>
        <v>0</v>
      </c>
      <c r="AV901" s="224">
        <f>IFERROR(INDEX(※編集不可※選択項目!$S$3:$S$51,MATCH(BQ901,※編集不可※選択項目!$T$3:$T$51,0)),0)</f>
        <v>0</v>
      </c>
      <c r="AW901" s="224" t="str">
        <f t="shared" si="330"/>
        <v/>
      </c>
      <c r="AX901" s="224" t="str">
        <f>IF(BR901=※編集不可※選択項目!$L$3,VLOOKUP('新規登録用（本体）'!U901,※編集不可※選択項目!$P$2:$S$13,4,TRUE),AY901)</f>
        <v/>
      </c>
      <c r="AY901" s="224" t="str">
        <f>IF(BR901=※編集不可※選択項目!$L$15,VLOOKUP('新規登録用（本体）'!U901,※編集不可※選択項目!$P$14:$S$25,4,TRUE),AZ901)</f>
        <v/>
      </c>
      <c r="AZ901" s="224" t="str">
        <f>IF(BR901=※編集不可※選択項目!$L$27,VLOOKUP('新規登録用（本体）'!U901,※編集不可※選択項目!$P$26:$S$41,4,TRUE),BA901)</f>
        <v/>
      </c>
      <c r="BA901" s="224" t="str">
        <f>IF(BR901=※編集不可※選択項目!$L$43,VLOOKUP('新規登録用（本体）'!U901,※編集不可※選択項目!$P$42:$S$46,4,TRUE),BB901)</f>
        <v/>
      </c>
      <c r="BB901" s="224" t="str">
        <f>IF(BR901=※編集不可※選択項目!$L$48,VLOOKUP('新規登録用（本体）'!U901,※編集不可※選択項目!$P$47:$S$51,4,TRUE),"")</f>
        <v/>
      </c>
      <c r="BC901" s="225">
        <f>IFERROR(VLOOKUP(Y901&amp;G901&amp;H901,※編集不可※選択項目!X:Y,2,FALSE),0)</f>
        <v>0</v>
      </c>
      <c r="BD901" s="225">
        <f t="shared" si="324"/>
        <v>0</v>
      </c>
      <c r="BE901" s="225"/>
      <c r="BF901" s="225"/>
      <c r="BG901" s="225"/>
      <c r="BH901" s="225" t="str">
        <f t="shared" si="331"/>
        <v/>
      </c>
      <c r="BI901" s="226">
        <f t="shared" si="332"/>
        <v>0</v>
      </c>
      <c r="BJ901" s="226">
        <f t="shared" si="333"/>
        <v>0</v>
      </c>
      <c r="BK901" s="262">
        <f t="shared" si="327"/>
        <v>0</v>
      </c>
      <c r="BL901" s="226">
        <f t="shared" si="316"/>
        <v>0</v>
      </c>
      <c r="BM901" s="226" t="str">
        <f t="shared" si="334"/>
        <v/>
      </c>
      <c r="BN901" s="227">
        <f t="shared" si="335"/>
        <v>0</v>
      </c>
      <c r="BO901" s="227">
        <f t="shared" si="317"/>
        <v>0</v>
      </c>
      <c r="BP901" s="208" t="str">
        <f t="shared" si="318"/>
        <v>＜従来枠＞0 ＜トップ性能枠＞0</v>
      </c>
      <c r="BQ901" s="208" t="str">
        <f>'新規登録用（本体）'!G901&amp;'新規登録用（本体）'!H901&amp;'新規登録用（本体）'!I901</f>
        <v/>
      </c>
      <c r="BR901" s="126" t="str">
        <f t="shared" si="336"/>
        <v/>
      </c>
      <c r="BS901" s="208" t="str">
        <f t="shared" si="337"/>
        <v/>
      </c>
      <c r="BT901" s="227">
        <f t="shared" si="325"/>
        <v>0</v>
      </c>
    </row>
    <row r="902" spans="1:72" s="208" customFormat="1" ht="25.35" customHeight="1" x14ac:dyDescent="0.2">
      <c r="A902" s="210">
        <f t="shared" si="319"/>
        <v>891</v>
      </c>
      <c r="B902" s="171" t="str">
        <f t="shared" si="315"/>
        <v/>
      </c>
      <c r="C902" s="44"/>
      <c r="D902" s="17" t="str">
        <f t="shared" si="320"/>
        <v/>
      </c>
      <c r="E902" s="17" t="str">
        <f t="shared" si="321"/>
        <v/>
      </c>
      <c r="F902" s="97"/>
      <c r="G902" s="16"/>
      <c r="H902" s="15"/>
      <c r="I902" s="17" t="str">
        <f>IF(OR(G902="",H902="",U902=""),"",IFERROR(VLOOKUP(G902&amp;H902&amp;U902,※編集不可※選択項目!$M$3:$R$51,5,FALSE),"該当なし"))</f>
        <v/>
      </c>
      <c r="J902" s="97"/>
      <c r="K902" s="15"/>
      <c r="L902" s="248"/>
      <c r="M902" s="15"/>
      <c r="N902" s="97"/>
      <c r="O902" s="97"/>
      <c r="P902" s="97"/>
      <c r="Q902" s="97"/>
      <c r="R902" s="97"/>
      <c r="S902" s="18" t="str">
        <f t="shared" si="328"/>
        <v/>
      </c>
      <c r="T902" s="15"/>
      <c r="U902" s="15"/>
      <c r="V902" s="15"/>
      <c r="W902" s="15"/>
      <c r="X902" s="15"/>
      <c r="Y902" s="15"/>
      <c r="Z902" s="16"/>
      <c r="AA902" s="16"/>
      <c r="AB902" s="101" t="str">
        <f>IF($C902&lt;&gt;"",※編集不可※選択項目!$J$2,"")</f>
        <v/>
      </c>
      <c r="AC902" s="23"/>
      <c r="AD902" s="97"/>
      <c r="AE902" s="99"/>
      <c r="AF902" s="201" t="str">
        <f t="shared" si="326"/>
        <v>-</v>
      </c>
      <c r="AG902" s="219"/>
      <c r="AH902" s="220"/>
      <c r="AI902" s="121" t="str">
        <f t="shared" si="322"/>
        <v/>
      </c>
      <c r="AJ902" s="221"/>
      <c r="AK902" s="222"/>
      <c r="AL902" s="223"/>
      <c r="AM902" s="224">
        <f>IFERROR(INDEX(※編集不可※選択項目!$R$3:$R$51,MATCH(BQ902,※編集不可※選択項目!$T$3:$T$51,0)),0)</f>
        <v>0</v>
      </c>
      <c r="AN902" s="224" t="str">
        <f t="shared" si="329"/>
        <v/>
      </c>
      <c r="AO902" s="224" t="str">
        <f>IF(BR902=※編集不可※選択項目!$L$3,VLOOKUP('新規登録用（本体）'!U902,※編集不可※選択項目!$P$2:$R$13,3,TRUE),AP902)</f>
        <v/>
      </c>
      <c r="AP902" s="224" t="str">
        <f>IF(BR902=※編集不可※選択項目!$L$15,VLOOKUP('新規登録用（本体）'!U902,※編集不可※選択項目!$P$14:$R$25,3,TRUE),AQ902)</f>
        <v/>
      </c>
      <c r="AQ902" s="224" t="str">
        <f>IF(BR902=※編集不可※選択項目!$L$27,VLOOKUP('新規登録用（本体）'!U902,※編集不可※選択項目!$P$26:$R$41,3,TRUE),AR902)</f>
        <v/>
      </c>
      <c r="AR902" s="224" t="str">
        <f>IF(BR902=※編集不可※選択項目!$L$43,VLOOKUP('新規登録用（本体）'!U902,※編集不可※選択項目!$P$42:$R$46,3,TRUE),AS902)</f>
        <v/>
      </c>
      <c r="AS902" s="224" t="str">
        <f>IF(BR902=※編集不可※選択項目!$L$48,VLOOKUP('新規登録用（本体）'!U902,※編集不可※選択項目!$P$47:$R$51,3,TRUE),"")</f>
        <v/>
      </c>
      <c r="AT902" s="225">
        <f>IFERROR(VLOOKUP(Y902&amp;G902&amp;H902,※編集不可※選択項目!X:Y,2,FALSE),0)</f>
        <v>0</v>
      </c>
      <c r="AU902" s="224">
        <f t="shared" si="323"/>
        <v>0</v>
      </c>
      <c r="AV902" s="224">
        <f>IFERROR(INDEX(※編集不可※選択項目!$S$3:$S$51,MATCH(BQ902,※編集不可※選択項目!$T$3:$T$51,0)),0)</f>
        <v>0</v>
      </c>
      <c r="AW902" s="224" t="str">
        <f t="shared" si="330"/>
        <v/>
      </c>
      <c r="AX902" s="224" t="str">
        <f>IF(BR902=※編集不可※選択項目!$L$3,VLOOKUP('新規登録用（本体）'!U902,※編集不可※選択項目!$P$2:$S$13,4,TRUE),AY902)</f>
        <v/>
      </c>
      <c r="AY902" s="224" t="str">
        <f>IF(BR902=※編集不可※選択項目!$L$15,VLOOKUP('新規登録用（本体）'!U902,※編集不可※選択項目!$P$14:$S$25,4,TRUE),AZ902)</f>
        <v/>
      </c>
      <c r="AZ902" s="224" t="str">
        <f>IF(BR902=※編集不可※選択項目!$L$27,VLOOKUP('新規登録用（本体）'!U902,※編集不可※選択項目!$P$26:$S$41,4,TRUE),BA902)</f>
        <v/>
      </c>
      <c r="BA902" s="224" t="str">
        <f>IF(BR902=※編集不可※選択項目!$L$43,VLOOKUP('新規登録用（本体）'!U902,※編集不可※選択項目!$P$42:$S$46,4,TRUE),BB902)</f>
        <v/>
      </c>
      <c r="BB902" s="224" t="str">
        <f>IF(BR902=※編集不可※選択項目!$L$48,VLOOKUP('新規登録用（本体）'!U902,※編集不可※選択項目!$P$47:$S$51,4,TRUE),"")</f>
        <v/>
      </c>
      <c r="BC902" s="225">
        <f>IFERROR(VLOOKUP(Y902&amp;G902&amp;H902,※編集不可※選択項目!X:Y,2,FALSE),0)</f>
        <v>0</v>
      </c>
      <c r="BD902" s="225">
        <f t="shared" si="324"/>
        <v>0</v>
      </c>
      <c r="BE902" s="225"/>
      <c r="BF902" s="225"/>
      <c r="BG902" s="225"/>
      <c r="BH902" s="225" t="str">
        <f t="shared" si="331"/>
        <v/>
      </c>
      <c r="BI902" s="226">
        <f t="shared" si="332"/>
        <v>0</v>
      </c>
      <c r="BJ902" s="226">
        <f t="shared" si="333"/>
        <v>0</v>
      </c>
      <c r="BK902" s="262">
        <f t="shared" si="327"/>
        <v>0</v>
      </c>
      <c r="BL902" s="226">
        <f t="shared" si="316"/>
        <v>0</v>
      </c>
      <c r="BM902" s="226" t="str">
        <f t="shared" si="334"/>
        <v/>
      </c>
      <c r="BN902" s="227">
        <f t="shared" si="335"/>
        <v>0</v>
      </c>
      <c r="BO902" s="227">
        <f t="shared" si="317"/>
        <v>0</v>
      </c>
      <c r="BP902" s="208" t="str">
        <f t="shared" si="318"/>
        <v>＜従来枠＞0 ＜トップ性能枠＞0</v>
      </c>
      <c r="BQ902" s="208" t="str">
        <f>'新規登録用（本体）'!G902&amp;'新規登録用（本体）'!H902&amp;'新規登録用（本体）'!I902</f>
        <v/>
      </c>
      <c r="BR902" s="126" t="str">
        <f t="shared" si="336"/>
        <v/>
      </c>
      <c r="BS902" s="208" t="str">
        <f t="shared" si="337"/>
        <v/>
      </c>
      <c r="BT902" s="227">
        <f t="shared" si="325"/>
        <v>0</v>
      </c>
    </row>
    <row r="903" spans="1:72" s="208" customFormat="1" ht="25.35" customHeight="1" x14ac:dyDescent="0.2">
      <c r="A903" s="210">
        <f t="shared" si="319"/>
        <v>892</v>
      </c>
      <c r="B903" s="171" t="str">
        <f t="shared" si="315"/>
        <v/>
      </c>
      <c r="C903" s="44"/>
      <c r="D903" s="17" t="str">
        <f t="shared" si="320"/>
        <v/>
      </c>
      <c r="E903" s="17" t="str">
        <f t="shared" si="321"/>
        <v/>
      </c>
      <c r="F903" s="97"/>
      <c r="G903" s="16"/>
      <c r="H903" s="15"/>
      <c r="I903" s="17" t="str">
        <f>IF(OR(G903="",H903="",U903=""),"",IFERROR(VLOOKUP(G903&amp;H903&amp;U903,※編集不可※選択項目!$M$3:$R$51,5,FALSE),"該当なし"))</f>
        <v/>
      </c>
      <c r="J903" s="97"/>
      <c r="K903" s="15"/>
      <c r="L903" s="248"/>
      <c r="M903" s="15"/>
      <c r="N903" s="97"/>
      <c r="O903" s="97"/>
      <c r="P903" s="97"/>
      <c r="Q903" s="97"/>
      <c r="R903" s="97"/>
      <c r="S903" s="18" t="str">
        <f t="shared" si="328"/>
        <v/>
      </c>
      <c r="T903" s="15"/>
      <c r="U903" s="15"/>
      <c r="V903" s="15"/>
      <c r="W903" s="15"/>
      <c r="X903" s="15"/>
      <c r="Y903" s="15"/>
      <c r="Z903" s="16"/>
      <c r="AA903" s="16"/>
      <c r="AB903" s="101" t="str">
        <f>IF($C903&lt;&gt;"",※編集不可※選択項目!$J$2,"")</f>
        <v/>
      </c>
      <c r="AC903" s="23"/>
      <c r="AD903" s="97"/>
      <c r="AE903" s="99"/>
      <c r="AF903" s="201" t="str">
        <f t="shared" si="326"/>
        <v>-</v>
      </c>
      <c r="AG903" s="219"/>
      <c r="AH903" s="220"/>
      <c r="AI903" s="121" t="str">
        <f t="shared" si="322"/>
        <v/>
      </c>
      <c r="AJ903" s="221"/>
      <c r="AK903" s="222"/>
      <c r="AL903" s="223"/>
      <c r="AM903" s="224">
        <f>IFERROR(INDEX(※編集不可※選択項目!$R$3:$R$51,MATCH(BQ903,※編集不可※選択項目!$T$3:$T$51,0)),0)</f>
        <v>0</v>
      </c>
      <c r="AN903" s="224" t="str">
        <f t="shared" si="329"/>
        <v/>
      </c>
      <c r="AO903" s="224" t="str">
        <f>IF(BR903=※編集不可※選択項目!$L$3,VLOOKUP('新規登録用（本体）'!U903,※編集不可※選択項目!$P$2:$R$13,3,TRUE),AP903)</f>
        <v/>
      </c>
      <c r="AP903" s="224" t="str">
        <f>IF(BR903=※編集不可※選択項目!$L$15,VLOOKUP('新規登録用（本体）'!U903,※編集不可※選択項目!$P$14:$R$25,3,TRUE),AQ903)</f>
        <v/>
      </c>
      <c r="AQ903" s="224" t="str">
        <f>IF(BR903=※編集不可※選択項目!$L$27,VLOOKUP('新規登録用（本体）'!U903,※編集不可※選択項目!$P$26:$R$41,3,TRUE),AR903)</f>
        <v/>
      </c>
      <c r="AR903" s="224" t="str">
        <f>IF(BR903=※編集不可※選択項目!$L$43,VLOOKUP('新規登録用（本体）'!U903,※編集不可※選択項目!$P$42:$R$46,3,TRUE),AS903)</f>
        <v/>
      </c>
      <c r="AS903" s="224" t="str">
        <f>IF(BR903=※編集不可※選択項目!$L$48,VLOOKUP('新規登録用（本体）'!U903,※編集不可※選択項目!$P$47:$R$51,3,TRUE),"")</f>
        <v/>
      </c>
      <c r="AT903" s="225">
        <f>IFERROR(VLOOKUP(Y903&amp;G903&amp;H903,※編集不可※選択項目!X:Y,2,FALSE),0)</f>
        <v>0</v>
      </c>
      <c r="AU903" s="224">
        <f t="shared" si="323"/>
        <v>0</v>
      </c>
      <c r="AV903" s="224">
        <f>IFERROR(INDEX(※編集不可※選択項目!$S$3:$S$51,MATCH(BQ903,※編集不可※選択項目!$T$3:$T$51,0)),0)</f>
        <v>0</v>
      </c>
      <c r="AW903" s="224" t="str">
        <f t="shared" si="330"/>
        <v/>
      </c>
      <c r="AX903" s="224" t="str">
        <f>IF(BR903=※編集不可※選択項目!$L$3,VLOOKUP('新規登録用（本体）'!U903,※編集不可※選択項目!$P$2:$S$13,4,TRUE),AY903)</f>
        <v/>
      </c>
      <c r="AY903" s="224" t="str">
        <f>IF(BR903=※編集不可※選択項目!$L$15,VLOOKUP('新規登録用（本体）'!U903,※編集不可※選択項目!$P$14:$S$25,4,TRUE),AZ903)</f>
        <v/>
      </c>
      <c r="AZ903" s="224" t="str">
        <f>IF(BR903=※編集不可※選択項目!$L$27,VLOOKUP('新規登録用（本体）'!U903,※編集不可※選択項目!$P$26:$S$41,4,TRUE),BA903)</f>
        <v/>
      </c>
      <c r="BA903" s="224" t="str">
        <f>IF(BR903=※編集不可※選択項目!$L$43,VLOOKUP('新規登録用（本体）'!U903,※編集不可※選択項目!$P$42:$S$46,4,TRUE),BB903)</f>
        <v/>
      </c>
      <c r="BB903" s="224" t="str">
        <f>IF(BR903=※編集不可※選択項目!$L$48,VLOOKUP('新規登録用（本体）'!U903,※編集不可※選択項目!$P$47:$S$51,4,TRUE),"")</f>
        <v/>
      </c>
      <c r="BC903" s="225">
        <f>IFERROR(VLOOKUP(Y903&amp;G903&amp;H903,※編集不可※選択項目!X:Y,2,FALSE),0)</f>
        <v>0</v>
      </c>
      <c r="BD903" s="225">
        <f t="shared" si="324"/>
        <v>0</v>
      </c>
      <c r="BE903" s="225"/>
      <c r="BF903" s="225"/>
      <c r="BG903" s="225"/>
      <c r="BH903" s="225" t="str">
        <f t="shared" si="331"/>
        <v/>
      </c>
      <c r="BI903" s="226">
        <f t="shared" si="332"/>
        <v>0</v>
      </c>
      <c r="BJ903" s="226">
        <f t="shared" si="333"/>
        <v>0</v>
      </c>
      <c r="BK903" s="262">
        <f t="shared" si="327"/>
        <v>0</v>
      </c>
      <c r="BL903" s="226">
        <f t="shared" si="316"/>
        <v>0</v>
      </c>
      <c r="BM903" s="226" t="str">
        <f t="shared" si="334"/>
        <v/>
      </c>
      <c r="BN903" s="227">
        <f t="shared" si="335"/>
        <v>0</v>
      </c>
      <c r="BO903" s="227">
        <f t="shared" si="317"/>
        <v>0</v>
      </c>
      <c r="BP903" s="208" t="str">
        <f t="shared" si="318"/>
        <v>＜従来枠＞0 ＜トップ性能枠＞0</v>
      </c>
      <c r="BQ903" s="208" t="str">
        <f>'新規登録用（本体）'!G903&amp;'新規登録用（本体）'!H903&amp;'新規登録用（本体）'!I903</f>
        <v/>
      </c>
      <c r="BR903" s="126" t="str">
        <f t="shared" si="336"/>
        <v/>
      </c>
      <c r="BS903" s="208" t="str">
        <f t="shared" si="337"/>
        <v/>
      </c>
      <c r="BT903" s="227">
        <f t="shared" si="325"/>
        <v>0</v>
      </c>
    </row>
    <row r="904" spans="1:72" s="208" customFormat="1" ht="25.35" customHeight="1" x14ac:dyDescent="0.2">
      <c r="A904" s="210">
        <f t="shared" si="319"/>
        <v>893</v>
      </c>
      <c r="B904" s="171" t="str">
        <f t="shared" si="315"/>
        <v/>
      </c>
      <c r="C904" s="44"/>
      <c r="D904" s="17" t="str">
        <f t="shared" si="320"/>
        <v/>
      </c>
      <c r="E904" s="17" t="str">
        <f t="shared" si="321"/>
        <v/>
      </c>
      <c r="F904" s="97"/>
      <c r="G904" s="16"/>
      <c r="H904" s="15"/>
      <c r="I904" s="17" t="str">
        <f>IF(OR(G904="",H904="",U904=""),"",IFERROR(VLOOKUP(G904&amp;H904&amp;U904,※編集不可※選択項目!$M$3:$R$51,5,FALSE),"該当なし"))</f>
        <v/>
      </c>
      <c r="J904" s="97"/>
      <c r="K904" s="15"/>
      <c r="L904" s="248"/>
      <c r="M904" s="15"/>
      <c r="N904" s="97"/>
      <c r="O904" s="97"/>
      <c r="P904" s="97"/>
      <c r="Q904" s="97"/>
      <c r="R904" s="97"/>
      <c r="S904" s="18" t="str">
        <f t="shared" si="328"/>
        <v/>
      </c>
      <c r="T904" s="15"/>
      <c r="U904" s="15"/>
      <c r="V904" s="15"/>
      <c r="W904" s="15"/>
      <c r="X904" s="15"/>
      <c r="Y904" s="15"/>
      <c r="Z904" s="16"/>
      <c r="AA904" s="16"/>
      <c r="AB904" s="101" t="str">
        <f>IF($C904&lt;&gt;"",※編集不可※選択項目!$J$2,"")</f>
        <v/>
      </c>
      <c r="AC904" s="23"/>
      <c r="AD904" s="97"/>
      <c r="AE904" s="99"/>
      <c r="AF904" s="201" t="str">
        <f t="shared" si="326"/>
        <v>-</v>
      </c>
      <c r="AG904" s="219"/>
      <c r="AH904" s="220"/>
      <c r="AI904" s="121" t="str">
        <f t="shared" si="322"/>
        <v/>
      </c>
      <c r="AJ904" s="221"/>
      <c r="AK904" s="222"/>
      <c r="AL904" s="223"/>
      <c r="AM904" s="224">
        <f>IFERROR(INDEX(※編集不可※選択項目!$R$3:$R$51,MATCH(BQ904,※編集不可※選択項目!$T$3:$T$51,0)),0)</f>
        <v>0</v>
      </c>
      <c r="AN904" s="224" t="str">
        <f t="shared" si="329"/>
        <v/>
      </c>
      <c r="AO904" s="224" t="str">
        <f>IF(BR904=※編集不可※選択項目!$L$3,VLOOKUP('新規登録用（本体）'!U904,※編集不可※選択項目!$P$2:$R$13,3,TRUE),AP904)</f>
        <v/>
      </c>
      <c r="AP904" s="224" t="str">
        <f>IF(BR904=※編集不可※選択項目!$L$15,VLOOKUP('新規登録用（本体）'!U904,※編集不可※選択項目!$P$14:$R$25,3,TRUE),AQ904)</f>
        <v/>
      </c>
      <c r="AQ904" s="224" t="str">
        <f>IF(BR904=※編集不可※選択項目!$L$27,VLOOKUP('新規登録用（本体）'!U904,※編集不可※選択項目!$P$26:$R$41,3,TRUE),AR904)</f>
        <v/>
      </c>
      <c r="AR904" s="224" t="str">
        <f>IF(BR904=※編集不可※選択項目!$L$43,VLOOKUP('新規登録用（本体）'!U904,※編集不可※選択項目!$P$42:$R$46,3,TRUE),AS904)</f>
        <v/>
      </c>
      <c r="AS904" s="224" t="str">
        <f>IF(BR904=※編集不可※選択項目!$L$48,VLOOKUP('新規登録用（本体）'!U904,※編集不可※選択項目!$P$47:$R$51,3,TRUE),"")</f>
        <v/>
      </c>
      <c r="AT904" s="225">
        <f>IFERROR(VLOOKUP(Y904&amp;G904&amp;H904,※編集不可※選択項目!X:Y,2,FALSE),0)</f>
        <v>0</v>
      </c>
      <c r="AU904" s="224">
        <f t="shared" si="323"/>
        <v>0</v>
      </c>
      <c r="AV904" s="224">
        <f>IFERROR(INDEX(※編集不可※選択項目!$S$3:$S$51,MATCH(BQ904,※編集不可※選択項目!$T$3:$T$51,0)),0)</f>
        <v>0</v>
      </c>
      <c r="AW904" s="224" t="str">
        <f t="shared" si="330"/>
        <v/>
      </c>
      <c r="AX904" s="224" t="str">
        <f>IF(BR904=※編集不可※選択項目!$L$3,VLOOKUP('新規登録用（本体）'!U904,※編集不可※選択項目!$P$2:$S$13,4,TRUE),AY904)</f>
        <v/>
      </c>
      <c r="AY904" s="224" t="str">
        <f>IF(BR904=※編集不可※選択項目!$L$15,VLOOKUP('新規登録用（本体）'!U904,※編集不可※選択項目!$P$14:$S$25,4,TRUE),AZ904)</f>
        <v/>
      </c>
      <c r="AZ904" s="224" t="str">
        <f>IF(BR904=※編集不可※選択項目!$L$27,VLOOKUP('新規登録用（本体）'!U904,※編集不可※選択項目!$P$26:$S$41,4,TRUE),BA904)</f>
        <v/>
      </c>
      <c r="BA904" s="224" t="str">
        <f>IF(BR904=※編集不可※選択項目!$L$43,VLOOKUP('新規登録用（本体）'!U904,※編集不可※選択項目!$P$42:$S$46,4,TRUE),BB904)</f>
        <v/>
      </c>
      <c r="BB904" s="224" t="str">
        <f>IF(BR904=※編集不可※選択項目!$L$48,VLOOKUP('新規登録用（本体）'!U904,※編集不可※選択項目!$P$47:$S$51,4,TRUE),"")</f>
        <v/>
      </c>
      <c r="BC904" s="225">
        <f>IFERROR(VLOOKUP(Y904&amp;G904&amp;H904,※編集不可※選択項目!X:Y,2,FALSE),0)</f>
        <v>0</v>
      </c>
      <c r="BD904" s="225">
        <f t="shared" si="324"/>
        <v>0</v>
      </c>
      <c r="BE904" s="225"/>
      <c r="BF904" s="225"/>
      <c r="BG904" s="225"/>
      <c r="BH904" s="225" t="str">
        <f t="shared" si="331"/>
        <v/>
      </c>
      <c r="BI904" s="226">
        <f t="shared" si="332"/>
        <v>0</v>
      </c>
      <c r="BJ904" s="226">
        <f t="shared" si="333"/>
        <v>0</v>
      </c>
      <c r="BK904" s="262">
        <f t="shared" si="327"/>
        <v>0</v>
      </c>
      <c r="BL904" s="226">
        <f t="shared" si="316"/>
        <v>0</v>
      </c>
      <c r="BM904" s="226" t="str">
        <f t="shared" si="334"/>
        <v/>
      </c>
      <c r="BN904" s="227">
        <f t="shared" si="335"/>
        <v>0</v>
      </c>
      <c r="BO904" s="227">
        <f t="shared" si="317"/>
        <v>0</v>
      </c>
      <c r="BP904" s="208" t="str">
        <f t="shared" si="318"/>
        <v>＜従来枠＞0 ＜トップ性能枠＞0</v>
      </c>
      <c r="BQ904" s="208" t="str">
        <f>'新規登録用（本体）'!G904&amp;'新規登録用（本体）'!H904&amp;'新規登録用（本体）'!I904</f>
        <v/>
      </c>
      <c r="BR904" s="126" t="str">
        <f t="shared" si="336"/>
        <v/>
      </c>
      <c r="BS904" s="208" t="str">
        <f t="shared" si="337"/>
        <v/>
      </c>
      <c r="BT904" s="227">
        <f t="shared" si="325"/>
        <v>0</v>
      </c>
    </row>
    <row r="905" spans="1:72" s="208" customFormat="1" ht="25.35" customHeight="1" x14ac:dyDescent="0.2">
      <c r="A905" s="210">
        <f t="shared" si="319"/>
        <v>894</v>
      </c>
      <c r="B905" s="171" t="str">
        <f t="shared" si="315"/>
        <v/>
      </c>
      <c r="C905" s="44"/>
      <c r="D905" s="17" t="str">
        <f t="shared" si="320"/>
        <v/>
      </c>
      <c r="E905" s="17" t="str">
        <f t="shared" si="321"/>
        <v/>
      </c>
      <c r="F905" s="97"/>
      <c r="G905" s="16"/>
      <c r="H905" s="15"/>
      <c r="I905" s="17" t="str">
        <f>IF(OR(G905="",H905="",U905=""),"",IFERROR(VLOOKUP(G905&amp;H905&amp;U905,※編集不可※選択項目!$M$3:$R$51,5,FALSE),"該当なし"))</f>
        <v/>
      </c>
      <c r="J905" s="97"/>
      <c r="K905" s="15"/>
      <c r="L905" s="248"/>
      <c r="M905" s="15"/>
      <c r="N905" s="97"/>
      <c r="O905" s="97"/>
      <c r="P905" s="97"/>
      <c r="Q905" s="97"/>
      <c r="R905" s="97"/>
      <c r="S905" s="18" t="str">
        <f t="shared" si="328"/>
        <v/>
      </c>
      <c r="T905" s="15"/>
      <c r="U905" s="15"/>
      <c r="V905" s="15"/>
      <c r="W905" s="15"/>
      <c r="X905" s="15"/>
      <c r="Y905" s="15"/>
      <c r="Z905" s="16"/>
      <c r="AA905" s="16"/>
      <c r="AB905" s="101" t="str">
        <f>IF($C905&lt;&gt;"",※編集不可※選択項目!$J$2,"")</f>
        <v/>
      </c>
      <c r="AC905" s="23"/>
      <c r="AD905" s="97"/>
      <c r="AE905" s="99"/>
      <c r="AF905" s="201" t="str">
        <f t="shared" si="326"/>
        <v>-</v>
      </c>
      <c r="AG905" s="219"/>
      <c r="AH905" s="220"/>
      <c r="AI905" s="121" t="str">
        <f t="shared" si="322"/>
        <v/>
      </c>
      <c r="AJ905" s="221"/>
      <c r="AK905" s="222"/>
      <c r="AL905" s="223"/>
      <c r="AM905" s="224">
        <f>IFERROR(INDEX(※編集不可※選択項目!$R$3:$R$51,MATCH(BQ905,※編集不可※選択項目!$T$3:$T$51,0)),0)</f>
        <v>0</v>
      </c>
      <c r="AN905" s="224" t="str">
        <f t="shared" si="329"/>
        <v/>
      </c>
      <c r="AO905" s="224" t="str">
        <f>IF(BR905=※編集不可※選択項目!$L$3,VLOOKUP('新規登録用（本体）'!U905,※編集不可※選択項目!$P$2:$R$13,3,TRUE),AP905)</f>
        <v/>
      </c>
      <c r="AP905" s="224" t="str">
        <f>IF(BR905=※編集不可※選択項目!$L$15,VLOOKUP('新規登録用（本体）'!U905,※編集不可※選択項目!$P$14:$R$25,3,TRUE),AQ905)</f>
        <v/>
      </c>
      <c r="AQ905" s="224" t="str">
        <f>IF(BR905=※編集不可※選択項目!$L$27,VLOOKUP('新規登録用（本体）'!U905,※編集不可※選択項目!$P$26:$R$41,3,TRUE),AR905)</f>
        <v/>
      </c>
      <c r="AR905" s="224" t="str">
        <f>IF(BR905=※編集不可※選択項目!$L$43,VLOOKUP('新規登録用（本体）'!U905,※編集不可※選択項目!$P$42:$R$46,3,TRUE),AS905)</f>
        <v/>
      </c>
      <c r="AS905" s="224" t="str">
        <f>IF(BR905=※編集不可※選択項目!$L$48,VLOOKUP('新規登録用（本体）'!U905,※編集不可※選択項目!$P$47:$R$51,3,TRUE),"")</f>
        <v/>
      </c>
      <c r="AT905" s="225">
        <f>IFERROR(VLOOKUP(Y905&amp;G905&amp;H905,※編集不可※選択項目!X:Y,2,FALSE),0)</f>
        <v>0</v>
      </c>
      <c r="AU905" s="224">
        <f t="shared" si="323"/>
        <v>0</v>
      </c>
      <c r="AV905" s="224">
        <f>IFERROR(INDEX(※編集不可※選択項目!$S$3:$S$51,MATCH(BQ905,※編集不可※選択項目!$T$3:$T$51,0)),0)</f>
        <v>0</v>
      </c>
      <c r="AW905" s="224" t="str">
        <f t="shared" si="330"/>
        <v/>
      </c>
      <c r="AX905" s="224" t="str">
        <f>IF(BR905=※編集不可※選択項目!$L$3,VLOOKUP('新規登録用（本体）'!U905,※編集不可※選択項目!$P$2:$S$13,4,TRUE),AY905)</f>
        <v/>
      </c>
      <c r="AY905" s="224" t="str">
        <f>IF(BR905=※編集不可※選択項目!$L$15,VLOOKUP('新規登録用（本体）'!U905,※編集不可※選択項目!$P$14:$S$25,4,TRUE),AZ905)</f>
        <v/>
      </c>
      <c r="AZ905" s="224" t="str">
        <f>IF(BR905=※編集不可※選択項目!$L$27,VLOOKUP('新規登録用（本体）'!U905,※編集不可※選択項目!$P$26:$S$41,4,TRUE),BA905)</f>
        <v/>
      </c>
      <c r="BA905" s="224" t="str">
        <f>IF(BR905=※編集不可※選択項目!$L$43,VLOOKUP('新規登録用（本体）'!U905,※編集不可※選択項目!$P$42:$S$46,4,TRUE),BB905)</f>
        <v/>
      </c>
      <c r="BB905" s="224" t="str">
        <f>IF(BR905=※編集不可※選択項目!$L$48,VLOOKUP('新規登録用（本体）'!U905,※編集不可※選択項目!$P$47:$S$51,4,TRUE),"")</f>
        <v/>
      </c>
      <c r="BC905" s="225">
        <f>IFERROR(VLOOKUP(Y905&amp;G905&amp;H905,※編集不可※選択項目!X:Y,2,FALSE),0)</f>
        <v>0</v>
      </c>
      <c r="BD905" s="225">
        <f t="shared" si="324"/>
        <v>0</v>
      </c>
      <c r="BE905" s="225"/>
      <c r="BF905" s="225"/>
      <c r="BG905" s="225"/>
      <c r="BH905" s="225" t="str">
        <f t="shared" si="331"/>
        <v/>
      </c>
      <c r="BI905" s="226">
        <f t="shared" si="332"/>
        <v>0</v>
      </c>
      <c r="BJ905" s="226">
        <f t="shared" si="333"/>
        <v>0</v>
      </c>
      <c r="BK905" s="262">
        <f t="shared" si="327"/>
        <v>0</v>
      </c>
      <c r="BL905" s="226">
        <f t="shared" si="316"/>
        <v>0</v>
      </c>
      <c r="BM905" s="226" t="str">
        <f t="shared" si="334"/>
        <v/>
      </c>
      <c r="BN905" s="227">
        <f t="shared" si="335"/>
        <v>0</v>
      </c>
      <c r="BO905" s="227">
        <f t="shared" si="317"/>
        <v>0</v>
      </c>
      <c r="BP905" s="208" t="str">
        <f t="shared" si="318"/>
        <v>＜従来枠＞0 ＜トップ性能枠＞0</v>
      </c>
      <c r="BQ905" s="208" t="str">
        <f>'新規登録用（本体）'!G905&amp;'新規登録用（本体）'!H905&amp;'新規登録用（本体）'!I905</f>
        <v/>
      </c>
      <c r="BR905" s="126" t="str">
        <f t="shared" si="336"/>
        <v/>
      </c>
      <c r="BS905" s="208" t="str">
        <f t="shared" si="337"/>
        <v/>
      </c>
      <c r="BT905" s="227">
        <f t="shared" si="325"/>
        <v>0</v>
      </c>
    </row>
    <row r="906" spans="1:72" s="208" customFormat="1" ht="25.35" customHeight="1" x14ac:dyDescent="0.2">
      <c r="A906" s="210">
        <f t="shared" si="319"/>
        <v>895</v>
      </c>
      <c r="B906" s="171" t="str">
        <f t="shared" si="315"/>
        <v/>
      </c>
      <c r="C906" s="44"/>
      <c r="D906" s="17" t="str">
        <f t="shared" si="320"/>
        <v/>
      </c>
      <c r="E906" s="17" t="str">
        <f t="shared" si="321"/>
        <v/>
      </c>
      <c r="F906" s="97"/>
      <c r="G906" s="16"/>
      <c r="H906" s="15"/>
      <c r="I906" s="17" t="str">
        <f>IF(OR(G906="",H906="",U906=""),"",IFERROR(VLOOKUP(G906&amp;H906&amp;U906,※編集不可※選択項目!$M$3:$R$51,5,FALSE),"該当なし"))</f>
        <v/>
      </c>
      <c r="J906" s="97"/>
      <c r="K906" s="15"/>
      <c r="L906" s="248"/>
      <c r="M906" s="15"/>
      <c r="N906" s="97"/>
      <c r="O906" s="97"/>
      <c r="P906" s="97"/>
      <c r="Q906" s="97"/>
      <c r="R906" s="97"/>
      <c r="S906" s="18" t="str">
        <f t="shared" si="328"/>
        <v/>
      </c>
      <c r="T906" s="15"/>
      <c r="U906" s="15"/>
      <c r="V906" s="15"/>
      <c r="W906" s="15"/>
      <c r="X906" s="15"/>
      <c r="Y906" s="15"/>
      <c r="Z906" s="16"/>
      <c r="AA906" s="16"/>
      <c r="AB906" s="101" t="str">
        <f>IF($C906&lt;&gt;"",※編集不可※選択項目!$J$2,"")</f>
        <v/>
      </c>
      <c r="AC906" s="23"/>
      <c r="AD906" s="97"/>
      <c r="AE906" s="99"/>
      <c r="AF906" s="201" t="str">
        <f t="shared" si="326"/>
        <v>-</v>
      </c>
      <c r="AG906" s="219"/>
      <c r="AH906" s="220"/>
      <c r="AI906" s="121" t="str">
        <f t="shared" si="322"/>
        <v/>
      </c>
      <c r="AJ906" s="221"/>
      <c r="AK906" s="222"/>
      <c r="AL906" s="223"/>
      <c r="AM906" s="224">
        <f>IFERROR(INDEX(※編集不可※選択項目!$R$3:$R$51,MATCH(BQ906,※編集不可※選択項目!$T$3:$T$51,0)),0)</f>
        <v>0</v>
      </c>
      <c r="AN906" s="224" t="str">
        <f t="shared" si="329"/>
        <v/>
      </c>
      <c r="AO906" s="224" t="str">
        <f>IF(BR906=※編集不可※選択項目!$L$3,VLOOKUP('新規登録用（本体）'!U906,※編集不可※選択項目!$P$2:$R$13,3,TRUE),AP906)</f>
        <v/>
      </c>
      <c r="AP906" s="224" t="str">
        <f>IF(BR906=※編集不可※選択項目!$L$15,VLOOKUP('新規登録用（本体）'!U906,※編集不可※選択項目!$P$14:$R$25,3,TRUE),AQ906)</f>
        <v/>
      </c>
      <c r="AQ906" s="224" t="str">
        <f>IF(BR906=※編集不可※選択項目!$L$27,VLOOKUP('新規登録用（本体）'!U906,※編集不可※選択項目!$P$26:$R$41,3,TRUE),AR906)</f>
        <v/>
      </c>
      <c r="AR906" s="224" t="str">
        <f>IF(BR906=※編集不可※選択項目!$L$43,VLOOKUP('新規登録用（本体）'!U906,※編集不可※選択項目!$P$42:$R$46,3,TRUE),AS906)</f>
        <v/>
      </c>
      <c r="AS906" s="224" t="str">
        <f>IF(BR906=※編集不可※選択項目!$L$48,VLOOKUP('新規登録用（本体）'!U906,※編集不可※選択項目!$P$47:$R$51,3,TRUE),"")</f>
        <v/>
      </c>
      <c r="AT906" s="225">
        <f>IFERROR(VLOOKUP(Y906&amp;G906&amp;H906,※編集不可※選択項目!X:Y,2,FALSE),0)</f>
        <v>0</v>
      </c>
      <c r="AU906" s="224">
        <f t="shared" si="323"/>
        <v>0</v>
      </c>
      <c r="AV906" s="224">
        <f>IFERROR(INDEX(※編集不可※選択項目!$S$3:$S$51,MATCH(BQ906,※編集不可※選択項目!$T$3:$T$51,0)),0)</f>
        <v>0</v>
      </c>
      <c r="AW906" s="224" t="str">
        <f t="shared" si="330"/>
        <v/>
      </c>
      <c r="AX906" s="224" t="str">
        <f>IF(BR906=※編集不可※選択項目!$L$3,VLOOKUP('新規登録用（本体）'!U906,※編集不可※選択項目!$P$2:$S$13,4,TRUE),AY906)</f>
        <v/>
      </c>
      <c r="AY906" s="224" t="str">
        <f>IF(BR906=※編集不可※選択項目!$L$15,VLOOKUP('新規登録用（本体）'!U906,※編集不可※選択項目!$P$14:$S$25,4,TRUE),AZ906)</f>
        <v/>
      </c>
      <c r="AZ906" s="224" t="str">
        <f>IF(BR906=※編集不可※選択項目!$L$27,VLOOKUP('新規登録用（本体）'!U906,※編集不可※選択項目!$P$26:$S$41,4,TRUE),BA906)</f>
        <v/>
      </c>
      <c r="BA906" s="224" t="str">
        <f>IF(BR906=※編集不可※選択項目!$L$43,VLOOKUP('新規登録用（本体）'!U906,※編集不可※選択項目!$P$42:$S$46,4,TRUE),BB906)</f>
        <v/>
      </c>
      <c r="BB906" s="224" t="str">
        <f>IF(BR906=※編集不可※選択項目!$L$48,VLOOKUP('新規登録用（本体）'!U906,※編集不可※選択項目!$P$47:$S$51,4,TRUE),"")</f>
        <v/>
      </c>
      <c r="BC906" s="225">
        <f>IFERROR(VLOOKUP(Y906&amp;G906&amp;H906,※編集不可※選択項目!X:Y,2,FALSE),0)</f>
        <v>0</v>
      </c>
      <c r="BD906" s="225">
        <f t="shared" si="324"/>
        <v>0</v>
      </c>
      <c r="BE906" s="225"/>
      <c r="BF906" s="225"/>
      <c r="BG906" s="225"/>
      <c r="BH906" s="225" t="str">
        <f t="shared" si="331"/>
        <v/>
      </c>
      <c r="BI906" s="226">
        <f t="shared" si="332"/>
        <v>0</v>
      </c>
      <c r="BJ906" s="226">
        <f t="shared" si="333"/>
        <v>0</v>
      </c>
      <c r="BK906" s="262">
        <f t="shared" si="327"/>
        <v>0</v>
      </c>
      <c r="BL906" s="226">
        <f t="shared" si="316"/>
        <v>0</v>
      </c>
      <c r="BM906" s="226" t="str">
        <f t="shared" si="334"/>
        <v/>
      </c>
      <c r="BN906" s="227">
        <f t="shared" si="335"/>
        <v>0</v>
      </c>
      <c r="BO906" s="227">
        <f t="shared" si="317"/>
        <v>0</v>
      </c>
      <c r="BP906" s="208" t="str">
        <f t="shared" si="318"/>
        <v>＜従来枠＞0 ＜トップ性能枠＞0</v>
      </c>
      <c r="BQ906" s="208" t="str">
        <f>'新規登録用（本体）'!G906&amp;'新規登録用（本体）'!H906&amp;'新規登録用（本体）'!I906</f>
        <v/>
      </c>
      <c r="BR906" s="126" t="str">
        <f t="shared" si="336"/>
        <v/>
      </c>
      <c r="BS906" s="208" t="str">
        <f t="shared" si="337"/>
        <v/>
      </c>
      <c r="BT906" s="227">
        <f t="shared" si="325"/>
        <v>0</v>
      </c>
    </row>
    <row r="907" spans="1:72" s="208" customFormat="1" ht="25.35" customHeight="1" x14ac:dyDescent="0.2">
      <c r="A907" s="210">
        <f t="shared" si="319"/>
        <v>896</v>
      </c>
      <c r="B907" s="171" t="str">
        <f t="shared" ref="B907:B970" si="338">IF($C907="","","高効率空調")</f>
        <v/>
      </c>
      <c r="C907" s="44"/>
      <c r="D907" s="17" t="str">
        <f t="shared" si="320"/>
        <v/>
      </c>
      <c r="E907" s="17" t="str">
        <f t="shared" si="321"/>
        <v/>
      </c>
      <c r="F907" s="97"/>
      <c r="G907" s="16"/>
      <c r="H907" s="15"/>
      <c r="I907" s="17" t="str">
        <f>IF(OR(G907="",H907="",U907=""),"",IFERROR(VLOOKUP(G907&amp;H907&amp;U907,※編集不可※選択項目!$M$3:$R$51,5,FALSE),"該当なし"))</f>
        <v/>
      </c>
      <c r="J907" s="97"/>
      <c r="K907" s="15"/>
      <c r="L907" s="248"/>
      <c r="M907" s="15"/>
      <c r="N907" s="97"/>
      <c r="O907" s="97"/>
      <c r="P907" s="97"/>
      <c r="Q907" s="97"/>
      <c r="R907" s="97"/>
      <c r="S907" s="18" t="str">
        <f t="shared" si="328"/>
        <v/>
      </c>
      <c r="T907" s="15"/>
      <c r="U907" s="15"/>
      <c r="V907" s="15"/>
      <c r="W907" s="15"/>
      <c r="X907" s="15"/>
      <c r="Y907" s="15"/>
      <c r="Z907" s="16"/>
      <c r="AA907" s="16"/>
      <c r="AB907" s="101" t="str">
        <f>IF($C907&lt;&gt;"",※編集不可※選択項目!$J$2,"")</f>
        <v/>
      </c>
      <c r="AC907" s="23"/>
      <c r="AD907" s="97"/>
      <c r="AE907" s="99"/>
      <c r="AF907" s="201" t="str">
        <f t="shared" si="326"/>
        <v>-</v>
      </c>
      <c r="AG907" s="219"/>
      <c r="AH907" s="220"/>
      <c r="AI907" s="121" t="str">
        <f t="shared" si="322"/>
        <v/>
      </c>
      <c r="AJ907" s="221"/>
      <c r="AK907" s="222"/>
      <c r="AL907" s="223"/>
      <c r="AM907" s="224">
        <f>IFERROR(INDEX(※編集不可※選択項目!$R$3:$R$51,MATCH(BQ907,※編集不可※選択項目!$T$3:$T$51,0)),0)</f>
        <v>0</v>
      </c>
      <c r="AN907" s="224" t="str">
        <f t="shared" si="329"/>
        <v/>
      </c>
      <c r="AO907" s="224" t="str">
        <f>IF(BR907=※編集不可※選択項目!$L$3,VLOOKUP('新規登録用（本体）'!U907,※編集不可※選択項目!$P$2:$R$13,3,TRUE),AP907)</f>
        <v/>
      </c>
      <c r="AP907" s="224" t="str">
        <f>IF(BR907=※編集不可※選択項目!$L$15,VLOOKUP('新規登録用（本体）'!U907,※編集不可※選択項目!$P$14:$R$25,3,TRUE),AQ907)</f>
        <v/>
      </c>
      <c r="AQ907" s="224" t="str">
        <f>IF(BR907=※編集不可※選択項目!$L$27,VLOOKUP('新規登録用（本体）'!U907,※編集不可※選択項目!$P$26:$R$41,3,TRUE),AR907)</f>
        <v/>
      </c>
      <c r="AR907" s="224" t="str">
        <f>IF(BR907=※編集不可※選択項目!$L$43,VLOOKUP('新規登録用（本体）'!U907,※編集不可※選択項目!$P$42:$R$46,3,TRUE),AS907)</f>
        <v/>
      </c>
      <c r="AS907" s="224" t="str">
        <f>IF(BR907=※編集不可※選択項目!$L$48,VLOOKUP('新規登録用（本体）'!U907,※編集不可※選択項目!$P$47:$R$51,3,TRUE),"")</f>
        <v/>
      </c>
      <c r="AT907" s="225">
        <f>IFERROR(VLOOKUP(Y907&amp;G907&amp;H907,※編集不可※選択項目!X:Y,2,FALSE),0)</f>
        <v>0</v>
      </c>
      <c r="AU907" s="224">
        <f t="shared" si="323"/>
        <v>0</v>
      </c>
      <c r="AV907" s="224">
        <f>IFERROR(INDEX(※編集不可※選択項目!$S$3:$S$51,MATCH(BQ907,※編集不可※選択項目!$T$3:$T$51,0)),0)</f>
        <v>0</v>
      </c>
      <c r="AW907" s="224" t="str">
        <f t="shared" si="330"/>
        <v/>
      </c>
      <c r="AX907" s="224" t="str">
        <f>IF(BR907=※編集不可※選択項目!$L$3,VLOOKUP('新規登録用（本体）'!U907,※編集不可※選択項目!$P$2:$S$13,4,TRUE),AY907)</f>
        <v/>
      </c>
      <c r="AY907" s="224" t="str">
        <f>IF(BR907=※編集不可※選択項目!$L$15,VLOOKUP('新規登録用（本体）'!U907,※編集不可※選択項目!$P$14:$S$25,4,TRUE),AZ907)</f>
        <v/>
      </c>
      <c r="AZ907" s="224" t="str">
        <f>IF(BR907=※編集不可※選択項目!$L$27,VLOOKUP('新規登録用（本体）'!U907,※編集不可※選択項目!$P$26:$S$41,4,TRUE),BA907)</f>
        <v/>
      </c>
      <c r="BA907" s="224" t="str">
        <f>IF(BR907=※編集不可※選択項目!$L$43,VLOOKUP('新規登録用（本体）'!U907,※編集不可※選択項目!$P$42:$S$46,4,TRUE),BB907)</f>
        <v/>
      </c>
      <c r="BB907" s="224" t="str">
        <f>IF(BR907=※編集不可※選択項目!$L$48,VLOOKUP('新規登録用（本体）'!U907,※編集不可※選択項目!$P$47:$S$51,4,TRUE),"")</f>
        <v/>
      </c>
      <c r="BC907" s="225">
        <f>IFERROR(VLOOKUP(Y907&amp;G907&amp;H907,※編集不可※選択項目!X:Y,2,FALSE),0)</f>
        <v>0</v>
      </c>
      <c r="BD907" s="225">
        <f t="shared" si="324"/>
        <v>0</v>
      </c>
      <c r="BE907" s="225"/>
      <c r="BF907" s="225"/>
      <c r="BG907" s="225"/>
      <c r="BH907" s="225" t="str">
        <f t="shared" si="331"/>
        <v/>
      </c>
      <c r="BI907" s="226">
        <f t="shared" si="332"/>
        <v>0</v>
      </c>
      <c r="BJ907" s="226">
        <f t="shared" si="333"/>
        <v>0</v>
      </c>
      <c r="BK907" s="262">
        <f t="shared" si="327"/>
        <v>0</v>
      </c>
      <c r="BL907" s="226">
        <f t="shared" si="316"/>
        <v>0</v>
      </c>
      <c r="BM907" s="226" t="str">
        <f t="shared" si="334"/>
        <v/>
      </c>
      <c r="BN907" s="227">
        <f t="shared" si="335"/>
        <v>0</v>
      </c>
      <c r="BO907" s="227">
        <f t="shared" si="317"/>
        <v>0</v>
      </c>
      <c r="BP907" s="208" t="str">
        <f t="shared" si="318"/>
        <v>＜従来枠＞0 ＜トップ性能枠＞0</v>
      </c>
      <c r="BQ907" s="208" t="str">
        <f>'新規登録用（本体）'!G907&amp;'新規登録用（本体）'!H907&amp;'新規登録用（本体）'!I907</f>
        <v/>
      </c>
      <c r="BR907" s="126" t="str">
        <f t="shared" si="336"/>
        <v/>
      </c>
      <c r="BS907" s="208" t="str">
        <f t="shared" si="337"/>
        <v/>
      </c>
      <c r="BT907" s="227">
        <f t="shared" si="325"/>
        <v>0</v>
      </c>
    </row>
    <row r="908" spans="1:72" s="208" customFormat="1" ht="25.35" customHeight="1" x14ac:dyDescent="0.2">
      <c r="A908" s="210">
        <f t="shared" si="319"/>
        <v>897</v>
      </c>
      <c r="B908" s="171" t="str">
        <f t="shared" si="338"/>
        <v/>
      </c>
      <c r="C908" s="44"/>
      <c r="D908" s="17" t="str">
        <f t="shared" si="320"/>
        <v/>
      </c>
      <c r="E908" s="17" t="str">
        <f t="shared" si="321"/>
        <v/>
      </c>
      <c r="F908" s="97"/>
      <c r="G908" s="16"/>
      <c r="H908" s="15"/>
      <c r="I908" s="17" t="str">
        <f>IF(OR(G908="",H908="",U908=""),"",IFERROR(VLOOKUP(G908&amp;H908&amp;U908,※編集不可※選択項目!$M$3:$R$51,5,FALSE),"該当なし"))</f>
        <v/>
      </c>
      <c r="J908" s="97"/>
      <c r="K908" s="15"/>
      <c r="L908" s="248"/>
      <c r="M908" s="15"/>
      <c r="N908" s="97"/>
      <c r="O908" s="97"/>
      <c r="P908" s="97"/>
      <c r="Q908" s="97"/>
      <c r="R908" s="97"/>
      <c r="S908" s="18" t="str">
        <f t="shared" si="328"/>
        <v/>
      </c>
      <c r="T908" s="15"/>
      <c r="U908" s="15"/>
      <c r="V908" s="15"/>
      <c r="W908" s="15"/>
      <c r="X908" s="15"/>
      <c r="Y908" s="15"/>
      <c r="Z908" s="16"/>
      <c r="AA908" s="16"/>
      <c r="AB908" s="101" t="str">
        <f>IF($C908&lt;&gt;"",※編集不可※選択項目!$J$2,"")</f>
        <v/>
      </c>
      <c r="AC908" s="23"/>
      <c r="AD908" s="97"/>
      <c r="AE908" s="99"/>
      <c r="AF908" s="201" t="str">
        <f t="shared" si="326"/>
        <v>-</v>
      </c>
      <c r="AG908" s="219"/>
      <c r="AH908" s="220"/>
      <c r="AI908" s="121" t="str">
        <f t="shared" si="322"/>
        <v/>
      </c>
      <c r="AJ908" s="221"/>
      <c r="AK908" s="222"/>
      <c r="AL908" s="223"/>
      <c r="AM908" s="224">
        <f>IFERROR(INDEX(※編集不可※選択項目!$R$3:$R$51,MATCH(BQ908,※編集不可※選択項目!$T$3:$T$51,0)),0)</f>
        <v>0</v>
      </c>
      <c r="AN908" s="224" t="str">
        <f t="shared" si="329"/>
        <v/>
      </c>
      <c r="AO908" s="224" t="str">
        <f>IF(BR908=※編集不可※選択項目!$L$3,VLOOKUP('新規登録用（本体）'!U908,※編集不可※選択項目!$P$2:$R$13,3,TRUE),AP908)</f>
        <v/>
      </c>
      <c r="AP908" s="224" t="str">
        <f>IF(BR908=※編集不可※選択項目!$L$15,VLOOKUP('新規登録用（本体）'!U908,※編集不可※選択項目!$P$14:$R$25,3,TRUE),AQ908)</f>
        <v/>
      </c>
      <c r="AQ908" s="224" t="str">
        <f>IF(BR908=※編集不可※選択項目!$L$27,VLOOKUP('新規登録用（本体）'!U908,※編集不可※選択項目!$P$26:$R$41,3,TRUE),AR908)</f>
        <v/>
      </c>
      <c r="AR908" s="224" t="str">
        <f>IF(BR908=※編集不可※選択項目!$L$43,VLOOKUP('新規登録用（本体）'!U908,※編集不可※選択項目!$P$42:$R$46,3,TRUE),AS908)</f>
        <v/>
      </c>
      <c r="AS908" s="224" t="str">
        <f>IF(BR908=※編集不可※選択項目!$L$48,VLOOKUP('新規登録用（本体）'!U908,※編集不可※選択項目!$P$47:$R$51,3,TRUE),"")</f>
        <v/>
      </c>
      <c r="AT908" s="225">
        <f>IFERROR(VLOOKUP(Y908&amp;G908&amp;H908,※編集不可※選択項目!X:Y,2,FALSE),0)</f>
        <v>0</v>
      </c>
      <c r="AU908" s="224">
        <f t="shared" si="323"/>
        <v>0</v>
      </c>
      <c r="AV908" s="224">
        <f>IFERROR(INDEX(※編集不可※選択項目!$S$3:$S$51,MATCH(BQ908,※編集不可※選択項目!$T$3:$T$51,0)),0)</f>
        <v>0</v>
      </c>
      <c r="AW908" s="224" t="str">
        <f t="shared" si="330"/>
        <v/>
      </c>
      <c r="AX908" s="224" t="str">
        <f>IF(BR908=※編集不可※選択項目!$L$3,VLOOKUP('新規登録用（本体）'!U908,※編集不可※選択項目!$P$2:$S$13,4,TRUE),AY908)</f>
        <v/>
      </c>
      <c r="AY908" s="224" t="str">
        <f>IF(BR908=※編集不可※選択項目!$L$15,VLOOKUP('新規登録用（本体）'!U908,※編集不可※選択項目!$P$14:$S$25,4,TRUE),AZ908)</f>
        <v/>
      </c>
      <c r="AZ908" s="224" t="str">
        <f>IF(BR908=※編集不可※選択項目!$L$27,VLOOKUP('新規登録用（本体）'!U908,※編集不可※選択項目!$P$26:$S$41,4,TRUE),BA908)</f>
        <v/>
      </c>
      <c r="BA908" s="224" t="str">
        <f>IF(BR908=※編集不可※選択項目!$L$43,VLOOKUP('新規登録用（本体）'!U908,※編集不可※選択項目!$P$42:$S$46,4,TRUE),BB908)</f>
        <v/>
      </c>
      <c r="BB908" s="224" t="str">
        <f>IF(BR908=※編集不可※選択項目!$L$48,VLOOKUP('新規登録用（本体）'!U908,※編集不可※選択項目!$P$47:$S$51,4,TRUE),"")</f>
        <v/>
      </c>
      <c r="BC908" s="225">
        <f>IFERROR(VLOOKUP(Y908&amp;G908&amp;H908,※編集不可※選択項目!X:Y,2,FALSE),0)</f>
        <v>0</v>
      </c>
      <c r="BD908" s="225">
        <f t="shared" si="324"/>
        <v>0</v>
      </c>
      <c r="BE908" s="225"/>
      <c r="BF908" s="225"/>
      <c r="BG908" s="225"/>
      <c r="BH908" s="225" t="str">
        <f t="shared" si="331"/>
        <v/>
      </c>
      <c r="BI908" s="226">
        <f t="shared" si="332"/>
        <v>0</v>
      </c>
      <c r="BJ908" s="226">
        <f t="shared" si="333"/>
        <v>0</v>
      </c>
      <c r="BK908" s="262">
        <f t="shared" si="327"/>
        <v>0</v>
      </c>
      <c r="BL908" s="226">
        <f t="shared" ref="BL908:BL971" si="339">IF(AND($J908&lt;&gt;"",COUNTIF($J908,"*■*")&gt;0,$AD908=""),1,0)</f>
        <v>0</v>
      </c>
      <c r="BM908" s="226" t="str">
        <f t="shared" si="334"/>
        <v/>
      </c>
      <c r="BN908" s="227">
        <f t="shared" si="335"/>
        <v>0</v>
      </c>
      <c r="BO908" s="227">
        <f t="shared" ref="BO908:BO971" si="340">IF(AND($T908&lt;&gt;"",$T908&lt;$AU908),1,0)</f>
        <v>0</v>
      </c>
      <c r="BP908" s="208" t="str">
        <f t="shared" ref="BP908:BP971" si="341">"＜従来枠＞"&amp;AU908&amp;" "&amp;"＜トップ性能枠＞"&amp;BD908</f>
        <v>＜従来枠＞0 ＜トップ性能枠＞0</v>
      </c>
      <c r="BQ908" s="208" t="str">
        <f>'新規登録用（本体）'!G908&amp;'新規登録用（本体）'!H908&amp;'新規登録用（本体）'!I908</f>
        <v/>
      </c>
      <c r="BR908" s="126" t="str">
        <f t="shared" si="336"/>
        <v/>
      </c>
      <c r="BS908" s="208" t="str">
        <f t="shared" si="337"/>
        <v/>
      </c>
      <c r="BT908" s="227">
        <f t="shared" si="325"/>
        <v>0</v>
      </c>
    </row>
    <row r="909" spans="1:72" s="208" customFormat="1" ht="25.35" customHeight="1" x14ac:dyDescent="0.2">
      <c r="A909" s="210">
        <f t="shared" ref="A909:A972" si="342">ROW()-11</f>
        <v>898</v>
      </c>
      <c r="B909" s="171" t="str">
        <f t="shared" si="338"/>
        <v/>
      </c>
      <c r="C909" s="44"/>
      <c r="D909" s="17" t="str">
        <f t="shared" ref="D909:D972" si="343">IF($C$2="","",IF($B909&lt;&gt;"",$C$2,""))</f>
        <v/>
      </c>
      <c r="E909" s="17" t="str">
        <f t="shared" ref="E909:E972" si="344">IF($F$2="","",IF($B909&lt;&gt;"",$F$2,""))</f>
        <v/>
      </c>
      <c r="F909" s="97"/>
      <c r="G909" s="16"/>
      <c r="H909" s="15"/>
      <c r="I909" s="17" t="str">
        <f>IF(OR(G909="",H909="",U909=""),"",IFERROR(VLOOKUP(G909&amp;H909&amp;U909,※編集不可※選択項目!$M$3:$R$51,5,FALSE),"該当なし"))</f>
        <v/>
      </c>
      <c r="J909" s="97"/>
      <c r="K909" s="15"/>
      <c r="L909" s="248"/>
      <c r="M909" s="15"/>
      <c r="N909" s="97"/>
      <c r="O909" s="97"/>
      <c r="P909" s="97"/>
      <c r="Q909" s="97"/>
      <c r="R909" s="97"/>
      <c r="S909" s="18" t="str">
        <f t="shared" si="328"/>
        <v/>
      </c>
      <c r="T909" s="15"/>
      <c r="U909" s="15"/>
      <c r="V909" s="15"/>
      <c r="W909" s="15"/>
      <c r="X909" s="15"/>
      <c r="Y909" s="15"/>
      <c r="Z909" s="16"/>
      <c r="AA909" s="16"/>
      <c r="AB909" s="101" t="str">
        <f>IF($C909&lt;&gt;"",※編集不可※選択項目!$J$2,"")</f>
        <v/>
      </c>
      <c r="AC909" s="23"/>
      <c r="AD909" s="97"/>
      <c r="AE909" s="99"/>
      <c r="AF909" s="201" t="str">
        <f t="shared" si="326"/>
        <v>-</v>
      </c>
      <c r="AG909" s="219"/>
      <c r="AH909" s="220"/>
      <c r="AI909" s="121" t="str">
        <f t="shared" ref="AI909:AI972" si="345">IF($F$2="","",IF(AND($B909&lt;&gt;"",$C$3="あり"),1,""))</f>
        <v/>
      </c>
      <c r="AJ909" s="221"/>
      <c r="AK909" s="222"/>
      <c r="AL909" s="223"/>
      <c r="AM909" s="224">
        <f>IFERROR(INDEX(※編集不可※選択項目!$R$3:$R$51,MATCH(BQ909,※編集不可※選択項目!$T$3:$T$51,0)),0)</f>
        <v>0</v>
      </c>
      <c r="AN909" s="224" t="str">
        <f t="shared" si="329"/>
        <v/>
      </c>
      <c r="AO909" s="224" t="str">
        <f>IF(BR909=※編集不可※選択項目!$L$3,VLOOKUP('新規登録用（本体）'!U909,※編集不可※選択項目!$P$2:$R$13,3,TRUE),AP909)</f>
        <v/>
      </c>
      <c r="AP909" s="224" t="str">
        <f>IF(BR909=※編集不可※選択項目!$L$15,VLOOKUP('新規登録用（本体）'!U909,※編集不可※選択項目!$P$14:$R$25,3,TRUE),AQ909)</f>
        <v/>
      </c>
      <c r="AQ909" s="224" t="str">
        <f>IF(BR909=※編集不可※選択項目!$L$27,VLOOKUP('新規登録用（本体）'!U909,※編集不可※選択項目!$P$26:$R$41,3,TRUE),AR909)</f>
        <v/>
      </c>
      <c r="AR909" s="224" t="str">
        <f>IF(BR909=※編集不可※選択項目!$L$43,VLOOKUP('新規登録用（本体）'!U909,※編集不可※選択項目!$P$42:$R$46,3,TRUE),AS909)</f>
        <v/>
      </c>
      <c r="AS909" s="224" t="str">
        <f>IF(BR909=※編集不可※選択項目!$L$48,VLOOKUP('新規登録用（本体）'!U909,※編集不可※選択項目!$P$47:$R$51,3,TRUE),"")</f>
        <v/>
      </c>
      <c r="AT909" s="225">
        <f>IFERROR(VLOOKUP(Y909&amp;G909&amp;H909,※編集不可※選択項目!X:Y,2,FALSE),0)</f>
        <v>0</v>
      </c>
      <c r="AU909" s="224">
        <f t="shared" ref="AU909:AU972" si="346">IFERROR(IF(I909="該当なし",_xlfn.IFNA(ROUNDDOWN(AN909*AT909,1),""),_xlfn.IFNA(ROUNDDOWN(AM909*AT909,1),"")),"")</f>
        <v>0</v>
      </c>
      <c r="AV909" s="224">
        <f>IFERROR(INDEX(※編集不可※選択項目!$S$3:$S$51,MATCH(BQ909,※編集不可※選択項目!$T$3:$T$51,0)),0)</f>
        <v>0</v>
      </c>
      <c r="AW909" s="224" t="str">
        <f t="shared" si="330"/>
        <v/>
      </c>
      <c r="AX909" s="224" t="str">
        <f>IF(BR909=※編集不可※選択項目!$L$3,VLOOKUP('新規登録用（本体）'!U909,※編集不可※選択項目!$P$2:$S$13,4,TRUE),AY909)</f>
        <v/>
      </c>
      <c r="AY909" s="224" t="str">
        <f>IF(BR909=※編集不可※選択項目!$L$15,VLOOKUP('新規登録用（本体）'!U909,※編集不可※選択項目!$P$14:$S$25,4,TRUE),AZ909)</f>
        <v/>
      </c>
      <c r="AZ909" s="224" t="str">
        <f>IF(BR909=※編集不可※選択項目!$L$27,VLOOKUP('新規登録用（本体）'!U909,※編集不可※選択項目!$P$26:$S$41,4,TRUE),BA909)</f>
        <v/>
      </c>
      <c r="BA909" s="224" t="str">
        <f>IF(BR909=※編集不可※選択項目!$L$43,VLOOKUP('新規登録用（本体）'!U909,※編集不可※選択項目!$P$42:$S$46,4,TRUE),BB909)</f>
        <v/>
      </c>
      <c r="BB909" s="224" t="str">
        <f>IF(BR909=※編集不可※選択項目!$L$48,VLOOKUP('新規登録用（本体）'!U909,※編集不可※選択項目!$P$47:$S$51,4,TRUE),"")</f>
        <v/>
      </c>
      <c r="BC909" s="225">
        <f>IFERROR(VLOOKUP(Y909&amp;G909&amp;H909,※編集不可※選択項目!X:Y,2,FALSE),0)</f>
        <v>0</v>
      </c>
      <c r="BD909" s="225">
        <f t="shared" ref="BD909:BD972" si="347">IFERROR(IF(I909="該当なし",_xlfn.IFNA(ROUNDDOWN(AW909*BC909,1),""),_xlfn.IFNA(ROUNDDOWN(AV909*BC909,1),"")), "")</f>
        <v>0</v>
      </c>
      <c r="BE909" s="225"/>
      <c r="BF909" s="225"/>
      <c r="BG909" s="225"/>
      <c r="BH909" s="225" t="str">
        <f t="shared" si="331"/>
        <v/>
      </c>
      <c r="BI909" s="226">
        <f t="shared" si="332"/>
        <v>0</v>
      </c>
      <c r="BJ909" s="226">
        <f t="shared" si="333"/>
        <v>0</v>
      </c>
      <c r="BK909" s="262">
        <f t="shared" si="327"/>
        <v>0</v>
      </c>
      <c r="BL909" s="226">
        <f t="shared" si="339"/>
        <v>0</v>
      </c>
      <c r="BM909" s="226" t="str">
        <f t="shared" si="334"/>
        <v/>
      </c>
      <c r="BN909" s="227">
        <f t="shared" si="335"/>
        <v>0</v>
      </c>
      <c r="BO909" s="227">
        <f t="shared" si="340"/>
        <v>0</v>
      </c>
      <c r="BP909" s="208" t="str">
        <f t="shared" si="341"/>
        <v>＜従来枠＞0 ＜トップ性能枠＞0</v>
      </c>
      <c r="BQ909" s="208" t="str">
        <f>'新規登録用（本体）'!G909&amp;'新規登録用（本体）'!H909&amp;'新規登録用（本体）'!I909</f>
        <v/>
      </c>
      <c r="BR909" s="126" t="str">
        <f t="shared" si="336"/>
        <v/>
      </c>
      <c r="BS909" s="208" t="str">
        <f t="shared" si="337"/>
        <v/>
      </c>
      <c r="BT909" s="227">
        <f t="shared" ref="BT909:BT972" si="348">IF(BS909="",0,COUNTIF($BS$12:$BS$1011,BS909))</f>
        <v>0</v>
      </c>
    </row>
    <row r="910" spans="1:72" s="208" customFormat="1" ht="25.35" customHeight="1" x14ac:dyDescent="0.2">
      <c r="A910" s="210">
        <f t="shared" si="342"/>
        <v>899</v>
      </c>
      <c r="B910" s="171" t="str">
        <f t="shared" si="338"/>
        <v/>
      </c>
      <c r="C910" s="44"/>
      <c r="D910" s="17" t="str">
        <f t="shared" si="343"/>
        <v/>
      </c>
      <c r="E910" s="17" t="str">
        <f t="shared" si="344"/>
        <v/>
      </c>
      <c r="F910" s="97"/>
      <c r="G910" s="16"/>
      <c r="H910" s="15"/>
      <c r="I910" s="17" t="str">
        <f>IF(OR(G910="",H910="",U910=""),"",IFERROR(VLOOKUP(G910&amp;H910&amp;U910,※編集不可※選択項目!$M$3:$R$51,5,FALSE),"該当なし"))</f>
        <v/>
      </c>
      <c r="J910" s="97"/>
      <c r="K910" s="15"/>
      <c r="L910" s="248"/>
      <c r="M910" s="15"/>
      <c r="N910" s="97"/>
      <c r="O910" s="97"/>
      <c r="P910" s="97"/>
      <c r="Q910" s="97"/>
      <c r="R910" s="97"/>
      <c r="S910" s="18" t="str">
        <f t="shared" si="328"/>
        <v/>
      </c>
      <c r="T910" s="15"/>
      <c r="U910" s="15"/>
      <c r="V910" s="15"/>
      <c r="W910" s="15"/>
      <c r="X910" s="15"/>
      <c r="Y910" s="15"/>
      <c r="Z910" s="16"/>
      <c r="AA910" s="16"/>
      <c r="AB910" s="101" t="str">
        <f>IF($C910&lt;&gt;"",※編集不可※選択項目!$J$2,"")</f>
        <v/>
      </c>
      <c r="AC910" s="23"/>
      <c r="AD910" s="97"/>
      <c r="AE910" s="99"/>
      <c r="AF910" s="201" t="str">
        <f t="shared" ref="AF910:AF973" si="349">IF($C$3&lt;&gt;"あり", "-", IF(AND(Z910="可", OR(M910&lt;&gt;"連結", T910&gt;=BD910)), "トップ性能枠対象", "-"))</f>
        <v>-</v>
      </c>
      <c r="AG910" s="219"/>
      <c r="AH910" s="220"/>
      <c r="AI910" s="121" t="str">
        <f t="shared" si="345"/>
        <v/>
      </c>
      <c r="AJ910" s="221"/>
      <c r="AK910" s="222"/>
      <c r="AL910" s="223"/>
      <c r="AM910" s="224">
        <f>IFERROR(INDEX(※編集不可※選択項目!$R$3:$R$51,MATCH(BQ910,※編集不可※選択項目!$T$3:$T$51,0)),0)</f>
        <v>0</v>
      </c>
      <c r="AN910" s="224" t="str">
        <f t="shared" si="329"/>
        <v/>
      </c>
      <c r="AO910" s="224" t="str">
        <f>IF(BR910=※編集不可※選択項目!$L$3,VLOOKUP('新規登録用（本体）'!U910,※編集不可※選択項目!$P$2:$R$13,3,TRUE),AP910)</f>
        <v/>
      </c>
      <c r="AP910" s="224" t="str">
        <f>IF(BR910=※編集不可※選択項目!$L$15,VLOOKUP('新規登録用（本体）'!U910,※編集不可※選択項目!$P$14:$R$25,3,TRUE),AQ910)</f>
        <v/>
      </c>
      <c r="AQ910" s="224" t="str">
        <f>IF(BR910=※編集不可※選択項目!$L$27,VLOOKUP('新規登録用（本体）'!U910,※編集不可※選択項目!$P$26:$R$41,3,TRUE),AR910)</f>
        <v/>
      </c>
      <c r="AR910" s="224" t="str">
        <f>IF(BR910=※編集不可※選択項目!$L$43,VLOOKUP('新規登録用（本体）'!U910,※編集不可※選択項目!$P$42:$R$46,3,TRUE),AS910)</f>
        <v/>
      </c>
      <c r="AS910" s="224" t="str">
        <f>IF(BR910=※編集不可※選択項目!$L$48,VLOOKUP('新規登録用（本体）'!U910,※編集不可※選択項目!$P$47:$R$51,3,TRUE),"")</f>
        <v/>
      </c>
      <c r="AT910" s="225">
        <f>IFERROR(VLOOKUP(Y910&amp;G910&amp;H910,※編集不可※選択項目!X:Y,2,FALSE),0)</f>
        <v>0</v>
      </c>
      <c r="AU910" s="224">
        <f t="shared" si="346"/>
        <v>0</v>
      </c>
      <c r="AV910" s="224">
        <f>IFERROR(INDEX(※編集不可※選択項目!$S$3:$S$51,MATCH(BQ910,※編集不可※選択項目!$T$3:$T$51,0)),0)</f>
        <v>0</v>
      </c>
      <c r="AW910" s="224" t="str">
        <f t="shared" si="330"/>
        <v/>
      </c>
      <c r="AX910" s="224" t="str">
        <f>IF(BR910=※編集不可※選択項目!$L$3,VLOOKUP('新規登録用（本体）'!U910,※編集不可※選択項目!$P$2:$S$13,4,TRUE),AY910)</f>
        <v/>
      </c>
      <c r="AY910" s="224" t="str">
        <f>IF(BR910=※編集不可※選択項目!$L$15,VLOOKUP('新規登録用（本体）'!U910,※編集不可※選択項目!$P$14:$S$25,4,TRUE),AZ910)</f>
        <v/>
      </c>
      <c r="AZ910" s="224" t="str">
        <f>IF(BR910=※編集不可※選択項目!$L$27,VLOOKUP('新規登録用（本体）'!U910,※編集不可※選択項目!$P$26:$S$41,4,TRUE),BA910)</f>
        <v/>
      </c>
      <c r="BA910" s="224" t="str">
        <f>IF(BR910=※編集不可※選択項目!$L$43,VLOOKUP('新規登録用（本体）'!U910,※編集不可※選択項目!$P$42:$S$46,4,TRUE),BB910)</f>
        <v/>
      </c>
      <c r="BB910" s="224" t="str">
        <f>IF(BR910=※編集不可※選択項目!$L$48,VLOOKUP('新規登録用（本体）'!U910,※編集不可※選択項目!$P$47:$S$51,4,TRUE),"")</f>
        <v/>
      </c>
      <c r="BC910" s="225">
        <f>IFERROR(VLOOKUP(Y910&amp;G910&amp;H910,※編集不可※選択項目!X:Y,2,FALSE),0)</f>
        <v>0</v>
      </c>
      <c r="BD910" s="225">
        <f t="shared" si="347"/>
        <v>0</v>
      </c>
      <c r="BE910" s="225"/>
      <c r="BF910" s="225"/>
      <c r="BG910" s="225"/>
      <c r="BH910" s="225" t="str">
        <f t="shared" si="331"/>
        <v/>
      </c>
      <c r="BI910" s="226">
        <f t="shared" si="332"/>
        <v>0</v>
      </c>
      <c r="BJ910" s="226">
        <f t="shared" si="333"/>
        <v>0</v>
      </c>
      <c r="BK910" s="262">
        <f t="shared" ref="BK910:BK973" si="350">IF(AND($C910&lt;&gt;"",$C$3="あり",OR(M910="連結",T910&gt;=BD910),Z910=""),1,0)</f>
        <v>0</v>
      </c>
      <c r="BL910" s="226">
        <f t="shared" si="339"/>
        <v>0</v>
      </c>
      <c r="BM910" s="226" t="str">
        <f t="shared" si="334"/>
        <v/>
      </c>
      <c r="BN910" s="227">
        <f t="shared" si="335"/>
        <v>0</v>
      </c>
      <c r="BO910" s="227">
        <f t="shared" si="340"/>
        <v>0</v>
      </c>
      <c r="BP910" s="208" t="str">
        <f t="shared" si="341"/>
        <v>＜従来枠＞0 ＜トップ性能枠＞0</v>
      </c>
      <c r="BQ910" s="208" t="str">
        <f>'新規登録用（本体）'!G910&amp;'新規登録用（本体）'!H910&amp;'新規登録用（本体）'!I910</f>
        <v/>
      </c>
      <c r="BR910" s="126" t="str">
        <f t="shared" si="336"/>
        <v/>
      </c>
      <c r="BS910" s="208" t="str">
        <f t="shared" si="337"/>
        <v/>
      </c>
      <c r="BT910" s="227">
        <f t="shared" si="348"/>
        <v>0</v>
      </c>
    </row>
    <row r="911" spans="1:72" s="208" customFormat="1" ht="25.35" customHeight="1" x14ac:dyDescent="0.2">
      <c r="A911" s="210">
        <f t="shared" si="342"/>
        <v>900</v>
      </c>
      <c r="B911" s="171" t="str">
        <f t="shared" si="338"/>
        <v/>
      </c>
      <c r="C911" s="44"/>
      <c r="D911" s="17" t="str">
        <f t="shared" si="343"/>
        <v/>
      </c>
      <c r="E911" s="17" t="str">
        <f t="shared" si="344"/>
        <v/>
      </c>
      <c r="F911" s="97"/>
      <c r="G911" s="16"/>
      <c r="H911" s="15"/>
      <c r="I911" s="17" t="str">
        <f>IF(OR(G911="",H911="",U911=""),"",IFERROR(VLOOKUP(G911&amp;H911&amp;U911,※編集不可※選択項目!$M$3:$R$51,5,FALSE),"該当なし"))</f>
        <v/>
      </c>
      <c r="J911" s="97"/>
      <c r="K911" s="15"/>
      <c r="L911" s="248"/>
      <c r="M911" s="15"/>
      <c r="N911" s="97"/>
      <c r="O911" s="97"/>
      <c r="P911" s="97"/>
      <c r="Q911" s="97"/>
      <c r="R911" s="97"/>
      <c r="S911" s="18" t="str">
        <f t="shared" si="328"/>
        <v/>
      </c>
      <c r="T911" s="15"/>
      <c r="U911" s="15"/>
      <c r="V911" s="15"/>
      <c r="W911" s="15"/>
      <c r="X911" s="15"/>
      <c r="Y911" s="15"/>
      <c r="Z911" s="16"/>
      <c r="AA911" s="16"/>
      <c r="AB911" s="101" t="str">
        <f>IF($C911&lt;&gt;"",※編集不可※選択項目!$J$2,"")</f>
        <v/>
      </c>
      <c r="AC911" s="23"/>
      <c r="AD911" s="97"/>
      <c r="AE911" s="99"/>
      <c r="AF911" s="201" t="str">
        <f t="shared" si="349"/>
        <v>-</v>
      </c>
      <c r="AG911" s="219"/>
      <c r="AH911" s="220"/>
      <c r="AI911" s="121" t="str">
        <f t="shared" si="345"/>
        <v/>
      </c>
      <c r="AJ911" s="221"/>
      <c r="AK911" s="222"/>
      <c r="AL911" s="223"/>
      <c r="AM911" s="224">
        <f>IFERROR(INDEX(※編集不可※選択項目!$R$3:$R$51,MATCH(BQ911,※編集不可※選択項目!$T$3:$T$51,0)),0)</f>
        <v>0</v>
      </c>
      <c r="AN911" s="224" t="str">
        <f t="shared" si="329"/>
        <v/>
      </c>
      <c r="AO911" s="224" t="str">
        <f>IF(BR911=※編集不可※選択項目!$L$3,VLOOKUP('新規登録用（本体）'!U911,※編集不可※選択項目!$P$2:$R$13,3,TRUE),AP911)</f>
        <v/>
      </c>
      <c r="AP911" s="224" t="str">
        <f>IF(BR911=※編集不可※選択項目!$L$15,VLOOKUP('新規登録用（本体）'!U911,※編集不可※選択項目!$P$14:$R$25,3,TRUE),AQ911)</f>
        <v/>
      </c>
      <c r="AQ911" s="224" t="str">
        <f>IF(BR911=※編集不可※選択項目!$L$27,VLOOKUP('新規登録用（本体）'!U911,※編集不可※選択項目!$P$26:$R$41,3,TRUE),AR911)</f>
        <v/>
      </c>
      <c r="AR911" s="224" t="str">
        <f>IF(BR911=※編集不可※選択項目!$L$43,VLOOKUP('新規登録用（本体）'!U911,※編集不可※選択項目!$P$42:$R$46,3,TRUE),AS911)</f>
        <v/>
      </c>
      <c r="AS911" s="224" t="str">
        <f>IF(BR911=※編集不可※選択項目!$L$48,VLOOKUP('新規登録用（本体）'!U911,※編集不可※選択項目!$P$47:$R$51,3,TRUE),"")</f>
        <v/>
      </c>
      <c r="AT911" s="225">
        <f>IFERROR(VLOOKUP(Y911&amp;G911&amp;H911,※編集不可※選択項目!X:Y,2,FALSE),0)</f>
        <v>0</v>
      </c>
      <c r="AU911" s="224">
        <f t="shared" si="346"/>
        <v>0</v>
      </c>
      <c r="AV911" s="224">
        <f>IFERROR(INDEX(※編集不可※選択項目!$S$3:$S$51,MATCH(BQ911,※編集不可※選択項目!$T$3:$T$51,0)),0)</f>
        <v>0</v>
      </c>
      <c r="AW911" s="224" t="str">
        <f t="shared" si="330"/>
        <v/>
      </c>
      <c r="AX911" s="224" t="str">
        <f>IF(BR911=※編集不可※選択項目!$L$3,VLOOKUP('新規登録用（本体）'!U911,※編集不可※選択項目!$P$2:$S$13,4,TRUE),AY911)</f>
        <v/>
      </c>
      <c r="AY911" s="224" t="str">
        <f>IF(BR911=※編集不可※選択項目!$L$15,VLOOKUP('新規登録用（本体）'!U911,※編集不可※選択項目!$P$14:$S$25,4,TRUE),AZ911)</f>
        <v/>
      </c>
      <c r="AZ911" s="224" t="str">
        <f>IF(BR911=※編集不可※選択項目!$L$27,VLOOKUP('新規登録用（本体）'!U911,※編集不可※選択項目!$P$26:$S$41,4,TRUE),BA911)</f>
        <v/>
      </c>
      <c r="BA911" s="224" t="str">
        <f>IF(BR911=※編集不可※選択項目!$L$43,VLOOKUP('新規登録用（本体）'!U911,※編集不可※選択項目!$P$42:$S$46,4,TRUE),BB911)</f>
        <v/>
      </c>
      <c r="BB911" s="224" t="str">
        <f>IF(BR911=※編集不可※選択項目!$L$48,VLOOKUP('新規登録用（本体）'!U911,※編集不可※選択項目!$P$47:$S$51,4,TRUE),"")</f>
        <v/>
      </c>
      <c r="BC911" s="225">
        <f>IFERROR(VLOOKUP(Y911&amp;G911&amp;H911,※編集不可※選択項目!X:Y,2,FALSE),0)</f>
        <v>0</v>
      </c>
      <c r="BD911" s="225">
        <f t="shared" si="347"/>
        <v>0</v>
      </c>
      <c r="BE911" s="225"/>
      <c r="BF911" s="225"/>
      <c r="BG911" s="225"/>
      <c r="BH911" s="225" t="str">
        <f t="shared" si="331"/>
        <v/>
      </c>
      <c r="BI911" s="226">
        <f t="shared" si="332"/>
        <v>0</v>
      </c>
      <c r="BJ911" s="226">
        <f t="shared" si="333"/>
        <v>0</v>
      </c>
      <c r="BK911" s="262">
        <f t="shared" si="350"/>
        <v>0</v>
      </c>
      <c r="BL911" s="226">
        <f t="shared" si="339"/>
        <v>0</v>
      </c>
      <c r="BM911" s="226" t="str">
        <f t="shared" si="334"/>
        <v/>
      </c>
      <c r="BN911" s="227">
        <f t="shared" si="335"/>
        <v>0</v>
      </c>
      <c r="BO911" s="227">
        <f t="shared" si="340"/>
        <v>0</v>
      </c>
      <c r="BP911" s="208" t="str">
        <f t="shared" si="341"/>
        <v>＜従来枠＞0 ＜トップ性能枠＞0</v>
      </c>
      <c r="BQ911" s="208" t="str">
        <f>'新規登録用（本体）'!G911&amp;'新規登録用（本体）'!H911&amp;'新規登録用（本体）'!I911</f>
        <v/>
      </c>
      <c r="BR911" s="126" t="str">
        <f t="shared" si="336"/>
        <v/>
      </c>
      <c r="BS911" s="208" t="str">
        <f t="shared" si="337"/>
        <v/>
      </c>
      <c r="BT911" s="227">
        <f t="shared" si="348"/>
        <v>0</v>
      </c>
    </row>
    <row r="912" spans="1:72" s="208" customFormat="1" ht="25.35" customHeight="1" x14ac:dyDescent="0.2">
      <c r="A912" s="210">
        <f t="shared" si="342"/>
        <v>901</v>
      </c>
      <c r="B912" s="171" t="str">
        <f t="shared" si="338"/>
        <v/>
      </c>
      <c r="C912" s="44"/>
      <c r="D912" s="17" t="str">
        <f t="shared" si="343"/>
        <v/>
      </c>
      <c r="E912" s="17" t="str">
        <f t="shared" si="344"/>
        <v/>
      </c>
      <c r="F912" s="97"/>
      <c r="G912" s="16"/>
      <c r="H912" s="15"/>
      <c r="I912" s="17" t="str">
        <f>IF(OR(G912="",H912="",U912=""),"",IFERROR(VLOOKUP(G912&amp;H912&amp;U912,※編集不可※選択項目!$M$3:$R$51,5,FALSE),"該当なし"))</f>
        <v/>
      </c>
      <c r="J912" s="97"/>
      <c r="K912" s="15"/>
      <c r="L912" s="248"/>
      <c r="M912" s="15"/>
      <c r="N912" s="97"/>
      <c r="O912" s="97"/>
      <c r="P912" s="97"/>
      <c r="Q912" s="97"/>
      <c r="R912" s="97"/>
      <c r="S912" s="18" t="str">
        <f t="shared" ref="S912:S975" si="351">IF($M912="連結","連結前のすべての室外機が、基準を満たしていること",IF(AND(AU912="",BD912=""),"",IF(U912="","",BP912)))</f>
        <v/>
      </c>
      <c r="T912" s="15"/>
      <c r="U912" s="15"/>
      <c r="V912" s="15"/>
      <c r="W912" s="15"/>
      <c r="X912" s="15"/>
      <c r="Y912" s="15"/>
      <c r="Z912" s="16"/>
      <c r="AA912" s="16"/>
      <c r="AB912" s="101" t="str">
        <f>IF($C912&lt;&gt;"",※編集不可※選択項目!$J$2,"")</f>
        <v/>
      </c>
      <c r="AC912" s="23"/>
      <c r="AD912" s="97"/>
      <c r="AE912" s="99"/>
      <c r="AF912" s="201" t="str">
        <f t="shared" si="349"/>
        <v>-</v>
      </c>
      <c r="AG912" s="219"/>
      <c r="AH912" s="220"/>
      <c r="AI912" s="121" t="str">
        <f t="shared" si="345"/>
        <v/>
      </c>
      <c r="AJ912" s="221"/>
      <c r="AK912" s="222"/>
      <c r="AL912" s="223"/>
      <c r="AM912" s="224">
        <f>IFERROR(INDEX(※編集不可※選択項目!$R$3:$R$51,MATCH(BQ912,※編集不可※選択項目!$T$3:$T$51,0)),0)</f>
        <v>0</v>
      </c>
      <c r="AN912" s="224" t="str">
        <f t="shared" si="329"/>
        <v/>
      </c>
      <c r="AO912" s="224" t="str">
        <f>IF(BR912=※編集不可※選択項目!$L$3,VLOOKUP('新規登録用（本体）'!U912,※編集不可※選択項目!$P$2:$R$13,3,TRUE),AP912)</f>
        <v/>
      </c>
      <c r="AP912" s="224" t="str">
        <f>IF(BR912=※編集不可※選択項目!$L$15,VLOOKUP('新規登録用（本体）'!U912,※編集不可※選択項目!$P$14:$R$25,3,TRUE),AQ912)</f>
        <v/>
      </c>
      <c r="AQ912" s="224" t="str">
        <f>IF(BR912=※編集不可※選択項目!$L$27,VLOOKUP('新規登録用（本体）'!U912,※編集不可※選択項目!$P$26:$R$41,3,TRUE),AR912)</f>
        <v/>
      </c>
      <c r="AR912" s="224" t="str">
        <f>IF(BR912=※編集不可※選択項目!$L$43,VLOOKUP('新規登録用（本体）'!U912,※編集不可※選択項目!$P$42:$R$46,3,TRUE),AS912)</f>
        <v/>
      </c>
      <c r="AS912" s="224" t="str">
        <f>IF(BR912=※編集不可※選択項目!$L$48,VLOOKUP('新規登録用（本体）'!U912,※編集不可※選択項目!$P$47:$R$51,3,TRUE),"")</f>
        <v/>
      </c>
      <c r="AT912" s="225">
        <f>IFERROR(VLOOKUP(Y912&amp;G912&amp;H912,※編集不可※選択項目!X:Y,2,FALSE),0)</f>
        <v>0</v>
      </c>
      <c r="AU912" s="224">
        <f t="shared" si="346"/>
        <v>0</v>
      </c>
      <c r="AV912" s="224">
        <f>IFERROR(INDEX(※編集不可※選択項目!$S$3:$S$51,MATCH(BQ912,※編集不可※選択項目!$T$3:$T$51,0)),0)</f>
        <v>0</v>
      </c>
      <c r="AW912" s="224" t="str">
        <f t="shared" si="330"/>
        <v/>
      </c>
      <c r="AX912" s="224" t="str">
        <f>IF(BR912=※編集不可※選択項目!$L$3,VLOOKUP('新規登録用（本体）'!U912,※編集不可※選択項目!$P$2:$S$13,4,TRUE),AY912)</f>
        <v/>
      </c>
      <c r="AY912" s="224" t="str">
        <f>IF(BR912=※編集不可※選択項目!$L$15,VLOOKUP('新規登録用（本体）'!U912,※編集不可※選択項目!$P$14:$S$25,4,TRUE),AZ912)</f>
        <v/>
      </c>
      <c r="AZ912" s="224" t="str">
        <f>IF(BR912=※編集不可※選択項目!$L$27,VLOOKUP('新規登録用（本体）'!U912,※編集不可※選択項目!$P$26:$S$41,4,TRUE),BA912)</f>
        <v/>
      </c>
      <c r="BA912" s="224" t="str">
        <f>IF(BR912=※編集不可※選択項目!$L$43,VLOOKUP('新規登録用（本体）'!U912,※編集不可※選択項目!$P$42:$S$46,4,TRUE),BB912)</f>
        <v/>
      </c>
      <c r="BB912" s="224" t="str">
        <f>IF(BR912=※編集不可※選択項目!$L$48,VLOOKUP('新規登録用（本体）'!U912,※編集不可※選択項目!$P$47:$S$51,4,TRUE),"")</f>
        <v/>
      </c>
      <c r="BC912" s="225">
        <f>IFERROR(VLOOKUP(Y912&amp;G912&amp;H912,※編集不可※選択項目!X:Y,2,FALSE),0)</f>
        <v>0</v>
      </c>
      <c r="BD912" s="225">
        <f t="shared" si="347"/>
        <v>0</v>
      </c>
      <c r="BE912" s="225"/>
      <c r="BF912" s="225"/>
      <c r="BG912" s="225"/>
      <c r="BH912" s="225" t="str">
        <f t="shared" si="331"/>
        <v/>
      </c>
      <c r="BI912" s="226">
        <f t="shared" si="332"/>
        <v>0</v>
      </c>
      <c r="BJ912" s="226">
        <f t="shared" si="333"/>
        <v>0</v>
      </c>
      <c r="BK912" s="262">
        <f t="shared" si="350"/>
        <v>0</v>
      </c>
      <c r="BL912" s="226">
        <f t="shared" si="339"/>
        <v>0</v>
      </c>
      <c r="BM912" s="226" t="str">
        <f t="shared" si="334"/>
        <v/>
      </c>
      <c r="BN912" s="227">
        <f t="shared" si="335"/>
        <v>0</v>
      </c>
      <c r="BO912" s="227">
        <f t="shared" si="340"/>
        <v>0</v>
      </c>
      <c r="BP912" s="208" t="str">
        <f t="shared" si="341"/>
        <v>＜従来枠＞0 ＜トップ性能枠＞0</v>
      </c>
      <c r="BQ912" s="208" t="str">
        <f>'新規登録用（本体）'!G912&amp;'新規登録用（本体）'!H912&amp;'新規登録用（本体）'!I912</f>
        <v/>
      </c>
      <c r="BR912" s="126" t="str">
        <f t="shared" si="336"/>
        <v/>
      </c>
      <c r="BS912" s="208" t="str">
        <f t="shared" si="337"/>
        <v/>
      </c>
      <c r="BT912" s="227">
        <f t="shared" si="348"/>
        <v>0</v>
      </c>
    </row>
    <row r="913" spans="1:72" s="208" customFormat="1" ht="25.35" customHeight="1" x14ac:dyDescent="0.2">
      <c r="A913" s="210">
        <f t="shared" si="342"/>
        <v>902</v>
      </c>
      <c r="B913" s="171" t="str">
        <f t="shared" si="338"/>
        <v/>
      </c>
      <c r="C913" s="44"/>
      <c r="D913" s="17" t="str">
        <f t="shared" si="343"/>
        <v/>
      </c>
      <c r="E913" s="17" t="str">
        <f t="shared" si="344"/>
        <v/>
      </c>
      <c r="F913" s="97"/>
      <c r="G913" s="16"/>
      <c r="H913" s="15"/>
      <c r="I913" s="17" t="str">
        <f>IF(OR(G913="",H913="",U913=""),"",IFERROR(VLOOKUP(G913&amp;H913&amp;U913,※編集不可※選択項目!$M$3:$R$51,5,FALSE),"該当なし"))</f>
        <v/>
      </c>
      <c r="J913" s="97"/>
      <c r="K913" s="15"/>
      <c r="L913" s="248"/>
      <c r="M913" s="15"/>
      <c r="N913" s="97"/>
      <c r="O913" s="97"/>
      <c r="P913" s="97"/>
      <c r="Q913" s="97"/>
      <c r="R913" s="97"/>
      <c r="S913" s="18" t="str">
        <f t="shared" si="351"/>
        <v/>
      </c>
      <c r="T913" s="15"/>
      <c r="U913" s="15"/>
      <c r="V913" s="15"/>
      <c r="W913" s="15"/>
      <c r="X913" s="15"/>
      <c r="Y913" s="15"/>
      <c r="Z913" s="16"/>
      <c r="AA913" s="16"/>
      <c r="AB913" s="101" t="str">
        <f>IF($C913&lt;&gt;"",※編集不可※選択項目!$J$2,"")</f>
        <v/>
      </c>
      <c r="AC913" s="23"/>
      <c r="AD913" s="97"/>
      <c r="AE913" s="99"/>
      <c r="AF913" s="201" t="str">
        <f t="shared" si="349"/>
        <v>-</v>
      </c>
      <c r="AG913" s="219"/>
      <c r="AH913" s="220"/>
      <c r="AI913" s="121" t="str">
        <f t="shared" si="345"/>
        <v/>
      </c>
      <c r="AJ913" s="221"/>
      <c r="AK913" s="222"/>
      <c r="AL913" s="223"/>
      <c r="AM913" s="224">
        <f>IFERROR(INDEX(※編集不可※選択項目!$R$3:$R$51,MATCH(BQ913,※編集不可※選択項目!$T$3:$T$51,0)),0)</f>
        <v>0</v>
      </c>
      <c r="AN913" s="224" t="str">
        <f t="shared" si="329"/>
        <v/>
      </c>
      <c r="AO913" s="224" t="str">
        <f>IF(BR913=※編集不可※選択項目!$L$3,VLOOKUP('新規登録用（本体）'!U913,※編集不可※選択項目!$P$2:$R$13,3,TRUE),AP913)</f>
        <v/>
      </c>
      <c r="AP913" s="224" t="str">
        <f>IF(BR913=※編集不可※選択項目!$L$15,VLOOKUP('新規登録用（本体）'!U913,※編集不可※選択項目!$P$14:$R$25,3,TRUE),AQ913)</f>
        <v/>
      </c>
      <c r="AQ913" s="224" t="str">
        <f>IF(BR913=※編集不可※選択項目!$L$27,VLOOKUP('新規登録用（本体）'!U913,※編集不可※選択項目!$P$26:$R$41,3,TRUE),AR913)</f>
        <v/>
      </c>
      <c r="AR913" s="224" t="str">
        <f>IF(BR913=※編集不可※選択項目!$L$43,VLOOKUP('新規登録用（本体）'!U913,※編集不可※選択項目!$P$42:$R$46,3,TRUE),AS913)</f>
        <v/>
      </c>
      <c r="AS913" s="224" t="str">
        <f>IF(BR913=※編集不可※選択項目!$L$48,VLOOKUP('新規登録用（本体）'!U913,※編集不可※選択項目!$P$47:$R$51,3,TRUE),"")</f>
        <v/>
      </c>
      <c r="AT913" s="225">
        <f>IFERROR(VLOOKUP(Y913&amp;G913&amp;H913,※編集不可※選択項目!X:Y,2,FALSE),0)</f>
        <v>0</v>
      </c>
      <c r="AU913" s="224">
        <f t="shared" si="346"/>
        <v>0</v>
      </c>
      <c r="AV913" s="224">
        <f>IFERROR(INDEX(※編集不可※選択項目!$S$3:$S$51,MATCH(BQ913,※編集不可※選択項目!$T$3:$T$51,0)),0)</f>
        <v>0</v>
      </c>
      <c r="AW913" s="224" t="str">
        <f t="shared" si="330"/>
        <v/>
      </c>
      <c r="AX913" s="224" t="str">
        <f>IF(BR913=※編集不可※選択項目!$L$3,VLOOKUP('新規登録用（本体）'!U913,※編集不可※選択項目!$P$2:$S$13,4,TRUE),AY913)</f>
        <v/>
      </c>
      <c r="AY913" s="224" t="str">
        <f>IF(BR913=※編集不可※選択項目!$L$15,VLOOKUP('新規登録用（本体）'!U913,※編集不可※選択項目!$P$14:$S$25,4,TRUE),AZ913)</f>
        <v/>
      </c>
      <c r="AZ913" s="224" t="str">
        <f>IF(BR913=※編集不可※選択項目!$L$27,VLOOKUP('新規登録用（本体）'!U913,※編集不可※選択項目!$P$26:$S$41,4,TRUE),BA913)</f>
        <v/>
      </c>
      <c r="BA913" s="224" t="str">
        <f>IF(BR913=※編集不可※選択項目!$L$43,VLOOKUP('新規登録用（本体）'!U913,※編集不可※選択項目!$P$42:$S$46,4,TRUE),BB913)</f>
        <v/>
      </c>
      <c r="BB913" s="224" t="str">
        <f>IF(BR913=※編集不可※選択項目!$L$48,VLOOKUP('新規登録用（本体）'!U913,※編集不可※選択項目!$P$47:$S$51,4,TRUE),"")</f>
        <v/>
      </c>
      <c r="BC913" s="225">
        <f>IFERROR(VLOOKUP(Y913&amp;G913&amp;H913,※編集不可※選択項目!X:Y,2,FALSE),0)</f>
        <v>0</v>
      </c>
      <c r="BD913" s="225">
        <f t="shared" si="347"/>
        <v>0</v>
      </c>
      <c r="BE913" s="225"/>
      <c r="BF913" s="225"/>
      <c r="BG913" s="225"/>
      <c r="BH913" s="225" t="str">
        <f t="shared" si="331"/>
        <v/>
      </c>
      <c r="BI913" s="226">
        <f t="shared" si="332"/>
        <v>0</v>
      </c>
      <c r="BJ913" s="226">
        <f t="shared" si="333"/>
        <v>0</v>
      </c>
      <c r="BK913" s="262">
        <f t="shared" si="350"/>
        <v>0</v>
      </c>
      <c r="BL913" s="226">
        <f t="shared" si="339"/>
        <v>0</v>
      </c>
      <c r="BM913" s="226" t="str">
        <f t="shared" si="334"/>
        <v/>
      </c>
      <c r="BN913" s="227">
        <f t="shared" si="335"/>
        <v>0</v>
      </c>
      <c r="BO913" s="227">
        <f t="shared" si="340"/>
        <v>0</v>
      </c>
      <c r="BP913" s="208" t="str">
        <f t="shared" si="341"/>
        <v>＜従来枠＞0 ＜トップ性能枠＞0</v>
      </c>
      <c r="BQ913" s="208" t="str">
        <f>'新規登録用（本体）'!G913&amp;'新規登録用（本体）'!H913&amp;'新規登録用（本体）'!I913</f>
        <v/>
      </c>
      <c r="BR913" s="126" t="str">
        <f t="shared" si="336"/>
        <v/>
      </c>
      <c r="BS913" s="208" t="str">
        <f t="shared" si="337"/>
        <v/>
      </c>
      <c r="BT913" s="227">
        <f t="shared" si="348"/>
        <v>0</v>
      </c>
    </row>
    <row r="914" spans="1:72" s="208" customFormat="1" ht="25.35" customHeight="1" x14ac:dyDescent="0.2">
      <c r="A914" s="210">
        <f t="shared" si="342"/>
        <v>903</v>
      </c>
      <c r="B914" s="171" t="str">
        <f t="shared" si="338"/>
        <v/>
      </c>
      <c r="C914" s="44"/>
      <c r="D914" s="17" t="str">
        <f t="shared" si="343"/>
        <v/>
      </c>
      <c r="E914" s="17" t="str">
        <f t="shared" si="344"/>
        <v/>
      </c>
      <c r="F914" s="97"/>
      <c r="G914" s="16"/>
      <c r="H914" s="15"/>
      <c r="I914" s="17" t="str">
        <f>IF(OR(G914="",H914="",U914=""),"",IFERROR(VLOOKUP(G914&amp;H914&amp;U914,※編集不可※選択項目!$M$3:$R$51,5,FALSE),"該当なし"))</f>
        <v/>
      </c>
      <c r="J914" s="97"/>
      <c r="K914" s="15"/>
      <c r="L914" s="248"/>
      <c r="M914" s="15"/>
      <c r="N914" s="97"/>
      <c r="O914" s="97"/>
      <c r="P914" s="97"/>
      <c r="Q914" s="97"/>
      <c r="R914" s="97"/>
      <c r="S914" s="18" t="str">
        <f t="shared" si="351"/>
        <v/>
      </c>
      <c r="T914" s="15"/>
      <c r="U914" s="15"/>
      <c r="V914" s="15"/>
      <c r="W914" s="15"/>
      <c r="X914" s="15"/>
      <c r="Y914" s="15"/>
      <c r="Z914" s="16"/>
      <c r="AA914" s="16"/>
      <c r="AB914" s="101" t="str">
        <f>IF($C914&lt;&gt;"",※編集不可※選択項目!$J$2,"")</f>
        <v/>
      </c>
      <c r="AC914" s="23"/>
      <c r="AD914" s="97"/>
      <c r="AE914" s="99"/>
      <c r="AF914" s="201" t="str">
        <f t="shared" si="349"/>
        <v>-</v>
      </c>
      <c r="AG914" s="219"/>
      <c r="AH914" s="220"/>
      <c r="AI914" s="121" t="str">
        <f t="shared" si="345"/>
        <v/>
      </c>
      <c r="AJ914" s="221"/>
      <c r="AK914" s="222"/>
      <c r="AL914" s="223"/>
      <c r="AM914" s="224">
        <f>IFERROR(INDEX(※編集不可※選択項目!$R$3:$R$51,MATCH(BQ914,※編集不可※選択項目!$T$3:$T$51,0)),0)</f>
        <v>0</v>
      </c>
      <c r="AN914" s="224" t="str">
        <f t="shared" ref="AN914:AN977" si="352">IF(I914&lt;&gt;"該当なし","",AO914)</f>
        <v/>
      </c>
      <c r="AO914" s="224" t="str">
        <f>IF(BR914=※編集不可※選択項目!$L$3,VLOOKUP('新規登録用（本体）'!U914,※編集不可※選択項目!$P$2:$R$13,3,TRUE),AP914)</f>
        <v/>
      </c>
      <c r="AP914" s="224" t="str">
        <f>IF(BR914=※編集不可※選択項目!$L$15,VLOOKUP('新規登録用（本体）'!U914,※編集不可※選択項目!$P$14:$R$25,3,TRUE),AQ914)</f>
        <v/>
      </c>
      <c r="AQ914" s="224" t="str">
        <f>IF(BR914=※編集不可※選択項目!$L$27,VLOOKUP('新規登録用（本体）'!U914,※編集不可※選択項目!$P$26:$R$41,3,TRUE),AR914)</f>
        <v/>
      </c>
      <c r="AR914" s="224" t="str">
        <f>IF(BR914=※編集不可※選択項目!$L$43,VLOOKUP('新規登録用（本体）'!U914,※編集不可※選択項目!$P$42:$R$46,3,TRUE),AS914)</f>
        <v/>
      </c>
      <c r="AS914" s="224" t="str">
        <f>IF(BR914=※編集不可※選択項目!$L$48,VLOOKUP('新規登録用（本体）'!U914,※編集不可※選択項目!$P$47:$R$51,3,TRUE),"")</f>
        <v/>
      </c>
      <c r="AT914" s="225">
        <f>IFERROR(VLOOKUP(Y914&amp;G914&amp;H914,※編集不可※選択項目!X:Y,2,FALSE),0)</f>
        <v>0</v>
      </c>
      <c r="AU914" s="224">
        <f t="shared" si="346"/>
        <v>0</v>
      </c>
      <c r="AV914" s="224">
        <f>IFERROR(INDEX(※編集不可※選択項目!$S$3:$S$51,MATCH(BQ914,※編集不可※選択項目!$T$3:$T$51,0)),0)</f>
        <v>0</v>
      </c>
      <c r="AW914" s="224" t="str">
        <f t="shared" ref="AW914:AW977" si="353">IF(I914&lt;&gt;"該当なし","",AX914)</f>
        <v/>
      </c>
      <c r="AX914" s="224" t="str">
        <f>IF(BR914=※編集不可※選択項目!$L$3,VLOOKUP('新規登録用（本体）'!U914,※編集不可※選択項目!$P$2:$S$13,4,TRUE),AY914)</f>
        <v/>
      </c>
      <c r="AY914" s="224" t="str">
        <f>IF(BR914=※編集不可※選択項目!$L$15,VLOOKUP('新規登録用（本体）'!U914,※編集不可※選択項目!$P$14:$S$25,4,TRUE),AZ914)</f>
        <v/>
      </c>
      <c r="AZ914" s="224" t="str">
        <f>IF(BR914=※編集不可※選択項目!$L$27,VLOOKUP('新規登録用（本体）'!U914,※編集不可※選択項目!$P$26:$S$41,4,TRUE),BA914)</f>
        <v/>
      </c>
      <c r="BA914" s="224" t="str">
        <f>IF(BR914=※編集不可※選択項目!$L$43,VLOOKUP('新規登録用（本体）'!U914,※編集不可※選択項目!$P$42:$S$46,4,TRUE),BB914)</f>
        <v/>
      </c>
      <c r="BB914" s="224" t="str">
        <f>IF(BR914=※編集不可※選択項目!$L$48,VLOOKUP('新規登録用（本体）'!U914,※編集不可※選択項目!$P$47:$S$51,4,TRUE),"")</f>
        <v/>
      </c>
      <c r="BC914" s="225">
        <f>IFERROR(VLOOKUP(Y914&amp;G914&amp;H914,※編集不可※選択項目!X:Y,2,FALSE),0)</f>
        <v>0</v>
      </c>
      <c r="BD914" s="225">
        <f t="shared" si="347"/>
        <v>0</v>
      </c>
      <c r="BE914" s="225"/>
      <c r="BF914" s="225"/>
      <c r="BG914" s="225"/>
      <c r="BH914" s="225" t="str">
        <f t="shared" ref="BH914:BH977" si="354">IF(K914="","","["&amp;K914&amp;"]")</f>
        <v/>
      </c>
      <c r="BI914" s="226">
        <f t="shared" ref="BI914:BI977" si="355">IF(AND(($C914&lt;&gt;""),(OR(F914="",G914="",H914="",J914="",M914="",N914="",AND(M914&lt;&gt;"連結",T914=""),U914="",V914="",W914="",X914="",Y914=""))),1,0)</f>
        <v>0</v>
      </c>
      <c r="BJ914" s="226">
        <f t="shared" ref="BJ914:BJ977" si="356">IF(AND(M914="連結",O914=""),1,0)</f>
        <v>0</v>
      </c>
      <c r="BK914" s="262">
        <f t="shared" si="350"/>
        <v>0</v>
      </c>
      <c r="BL914" s="226">
        <f t="shared" si="339"/>
        <v>0</v>
      </c>
      <c r="BM914" s="226" t="str">
        <f t="shared" ref="BM914:BM977" si="357">IF(J914="","",TEXT(J914&amp;BH914,"G/標準"))</f>
        <v/>
      </c>
      <c r="BN914" s="227">
        <f t="shared" ref="BN914:BN977" si="358">IF(BM914="",0,COUNTIF($BM$12:$BM$1011,BM914))</f>
        <v>0</v>
      </c>
      <c r="BO914" s="227">
        <f t="shared" si="340"/>
        <v>0</v>
      </c>
      <c r="BP914" s="208" t="str">
        <f t="shared" si="341"/>
        <v>＜従来枠＞0 ＜トップ性能枠＞0</v>
      </c>
      <c r="BQ914" s="208" t="str">
        <f>'新規登録用（本体）'!G914&amp;'新規登録用（本体）'!H914&amp;'新規登録用（本体）'!I914</f>
        <v/>
      </c>
      <c r="BR914" s="126" t="str">
        <f t="shared" ref="BR914:BR977" si="359">G914&amp;H914</f>
        <v/>
      </c>
      <c r="BS914" s="208" t="str">
        <f t="shared" si="337"/>
        <v/>
      </c>
      <c r="BT914" s="227">
        <f t="shared" si="348"/>
        <v>0</v>
      </c>
    </row>
    <row r="915" spans="1:72" s="208" customFormat="1" ht="25.35" customHeight="1" x14ac:dyDescent="0.2">
      <c r="A915" s="210">
        <f t="shared" si="342"/>
        <v>904</v>
      </c>
      <c r="B915" s="171" t="str">
        <f t="shared" si="338"/>
        <v/>
      </c>
      <c r="C915" s="44"/>
      <c r="D915" s="17" t="str">
        <f t="shared" si="343"/>
        <v/>
      </c>
      <c r="E915" s="17" t="str">
        <f t="shared" si="344"/>
        <v/>
      </c>
      <c r="F915" s="97"/>
      <c r="G915" s="16"/>
      <c r="H915" s="15"/>
      <c r="I915" s="17" t="str">
        <f>IF(OR(G915="",H915="",U915=""),"",IFERROR(VLOOKUP(G915&amp;H915&amp;U915,※編集不可※選択項目!$M$3:$R$51,5,FALSE),"該当なし"))</f>
        <v/>
      </c>
      <c r="J915" s="97"/>
      <c r="K915" s="15"/>
      <c r="L915" s="248"/>
      <c r="M915" s="15"/>
      <c r="N915" s="97"/>
      <c r="O915" s="97"/>
      <c r="P915" s="97"/>
      <c r="Q915" s="97"/>
      <c r="R915" s="97"/>
      <c r="S915" s="18" t="str">
        <f t="shared" si="351"/>
        <v/>
      </c>
      <c r="T915" s="15"/>
      <c r="U915" s="15"/>
      <c r="V915" s="15"/>
      <c r="W915" s="15"/>
      <c r="X915" s="15"/>
      <c r="Y915" s="15"/>
      <c r="Z915" s="16"/>
      <c r="AA915" s="16"/>
      <c r="AB915" s="101" t="str">
        <f>IF($C915&lt;&gt;"",※編集不可※選択項目!$J$2,"")</f>
        <v/>
      </c>
      <c r="AC915" s="23"/>
      <c r="AD915" s="97"/>
      <c r="AE915" s="99"/>
      <c r="AF915" s="201" t="str">
        <f t="shared" si="349"/>
        <v>-</v>
      </c>
      <c r="AG915" s="219"/>
      <c r="AH915" s="220"/>
      <c r="AI915" s="121" t="str">
        <f t="shared" si="345"/>
        <v/>
      </c>
      <c r="AJ915" s="221"/>
      <c r="AK915" s="222"/>
      <c r="AL915" s="223"/>
      <c r="AM915" s="224">
        <f>IFERROR(INDEX(※編集不可※選択項目!$R$3:$R$51,MATCH(BQ915,※編集不可※選択項目!$T$3:$T$51,0)),0)</f>
        <v>0</v>
      </c>
      <c r="AN915" s="224" t="str">
        <f t="shared" si="352"/>
        <v/>
      </c>
      <c r="AO915" s="224" t="str">
        <f>IF(BR915=※編集不可※選択項目!$L$3,VLOOKUP('新規登録用（本体）'!U915,※編集不可※選択項目!$P$2:$R$13,3,TRUE),AP915)</f>
        <v/>
      </c>
      <c r="AP915" s="224" t="str">
        <f>IF(BR915=※編集不可※選択項目!$L$15,VLOOKUP('新規登録用（本体）'!U915,※編集不可※選択項目!$P$14:$R$25,3,TRUE),AQ915)</f>
        <v/>
      </c>
      <c r="AQ915" s="224" t="str">
        <f>IF(BR915=※編集不可※選択項目!$L$27,VLOOKUP('新規登録用（本体）'!U915,※編集不可※選択項目!$P$26:$R$41,3,TRUE),AR915)</f>
        <v/>
      </c>
      <c r="AR915" s="224" t="str">
        <f>IF(BR915=※編集不可※選択項目!$L$43,VLOOKUP('新規登録用（本体）'!U915,※編集不可※選択項目!$P$42:$R$46,3,TRUE),AS915)</f>
        <v/>
      </c>
      <c r="AS915" s="224" t="str">
        <f>IF(BR915=※編集不可※選択項目!$L$48,VLOOKUP('新規登録用（本体）'!U915,※編集不可※選択項目!$P$47:$R$51,3,TRUE),"")</f>
        <v/>
      </c>
      <c r="AT915" s="225">
        <f>IFERROR(VLOOKUP(Y915&amp;G915&amp;H915,※編集不可※選択項目!X:Y,2,FALSE),0)</f>
        <v>0</v>
      </c>
      <c r="AU915" s="224">
        <f t="shared" si="346"/>
        <v>0</v>
      </c>
      <c r="AV915" s="224">
        <f>IFERROR(INDEX(※編集不可※選択項目!$S$3:$S$51,MATCH(BQ915,※編集不可※選択項目!$T$3:$T$51,0)),0)</f>
        <v>0</v>
      </c>
      <c r="AW915" s="224" t="str">
        <f t="shared" si="353"/>
        <v/>
      </c>
      <c r="AX915" s="224" t="str">
        <f>IF(BR915=※編集不可※選択項目!$L$3,VLOOKUP('新規登録用（本体）'!U915,※編集不可※選択項目!$P$2:$S$13,4,TRUE),AY915)</f>
        <v/>
      </c>
      <c r="AY915" s="224" t="str">
        <f>IF(BR915=※編集不可※選択項目!$L$15,VLOOKUP('新規登録用（本体）'!U915,※編集不可※選択項目!$P$14:$S$25,4,TRUE),AZ915)</f>
        <v/>
      </c>
      <c r="AZ915" s="224" t="str">
        <f>IF(BR915=※編集不可※選択項目!$L$27,VLOOKUP('新規登録用（本体）'!U915,※編集不可※選択項目!$P$26:$S$41,4,TRUE),BA915)</f>
        <v/>
      </c>
      <c r="BA915" s="224" t="str">
        <f>IF(BR915=※編集不可※選択項目!$L$43,VLOOKUP('新規登録用（本体）'!U915,※編集不可※選択項目!$P$42:$S$46,4,TRUE),BB915)</f>
        <v/>
      </c>
      <c r="BB915" s="224" t="str">
        <f>IF(BR915=※編集不可※選択項目!$L$48,VLOOKUP('新規登録用（本体）'!U915,※編集不可※選択項目!$P$47:$S$51,4,TRUE),"")</f>
        <v/>
      </c>
      <c r="BC915" s="225">
        <f>IFERROR(VLOOKUP(Y915&amp;G915&amp;H915,※編集不可※選択項目!X:Y,2,FALSE),0)</f>
        <v>0</v>
      </c>
      <c r="BD915" s="225">
        <f t="shared" si="347"/>
        <v>0</v>
      </c>
      <c r="BE915" s="225"/>
      <c r="BF915" s="225"/>
      <c r="BG915" s="225"/>
      <c r="BH915" s="225" t="str">
        <f t="shared" si="354"/>
        <v/>
      </c>
      <c r="BI915" s="226">
        <f t="shared" si="355"/>
        <v>0</v>
      </c>
      <c r="BJ915" s="226">
        <f t="shared" si="356"/>
        <v>0</v>
      </c>
      <c r="BK915" s="262">
        <f t="shared" si="350"/>
        <v>0</v>
      </c>
      <c r="BL915" s="226">
        <f t="shared" si="339"/>
        <v>0</v>
      </c>
      <c r="BM915" s="226" t="str">
        <f t="shared" si="357"/>
        <v/>
      </c>
      <c r="BN915" s="227">
        <f t="shared" si="358"/>
        <v>0</v>
      </c>
      <c r="BO915" s="227">
        <f t="shared" si="340"/>
        <v>0</v>
      </c>
      <c r="BP915" s="208" t="str">
        <f t="shared" si="341"/>
        <v>＜従来枠＞0 ＜トップ性能枠＞0</v>
      </c>
      <c r="BQ915" s="208" t="str">
        <f>'新規登録用（本体）'!G915&amp;'新規登録用（本体）'!H915&amp;'新規登録用（本体）'!I915</f>
        <v/>
      </c>
      <c r="BR915" s="126" t="str">
        <f t="shared" si="359"/>
        <v/>
      </c>
      <c r="BS915" s="208" t="str">
        <f t="shared" ref="BS915:BS978" si="360">IF(J915="","",TEXT(J915&amp;T915&amp;U915&amp;V915&amp;W915&amp;X915,"G/標準"))</f>
        <v/>
      </c>
      <c r="BT915" s="227">
        <f t="shared" si="348"/>
        <v>0</v>
      </c>
    </row>
    <row r="916" spans="1:72" s="208" customFormat="1" ht="25.35" customHeight="1" x14ac:dyDescent="0.2">
      <c r="A916" s="210">
        <f t="shared" si="342"/>
        <v>905</v>
      </c>
      <c r="B916" s="171" t="str">
        <f t="shared" si="338"/>
        <v/>
      </c>
      <c r="C916" s="44"/>
      <c r="D916" s="17" t="str">
        <f t="shared" si="343"/>
        <v/>
      </c>
      <c r="E916" s="17" t="str">
        <f t="shared" si="344"/>
        <v/>
      </c>
      <c r="F916" s="97"/>
      <c r="G916" s="16"/>
      <c r="H916" s="15"/>
      <c r="I916" s="17" t="str">
        <f>IF(OR(G916="",H916="",U916=""),"",IFERROR(VLOOKUP(G916&amp;H916&amp;U916,※編集不可※選択項目!$M$3:$R$51,5,FALSE),"該当なし"))</f>
        <v/>
      </c>
      <c r="J916" s="97"/>
      <c r="K916" s="15"/>
      <c r="L916" s="248"/>
      <c r="M916" s="15"/>
      <c r="N916" s="97"/>
      <c r="O916" s="97"/>
      <c r="P916" s="97"/>
      <c r="Q916" s="97"/>
      <c r="R916" s="97"/>
      <c r="S916" s="18" t="str">
        <f t="shared" si="351"/>
        <v/>
      </c>
      <c r="T916" s="15"/>
      <c r="U916" s="15"/>
      <c r="V916" s="15"/>
      <c r="W916" s="15"/>
      <c r="X916" s="15"/>
      <c r="Y916" s="15"/>
      <c r="Z916" s="16"/>
      <c r="AA916" s="16"/>
      <c r="AB916" s="101" t="str">
        <f>IF($C916&lt;&gt;"",※編集不可※選択項目!$J$2,"")</f>
        <v/>
      </c>
      <c r="AC916" s="23"/>
      <c r="AD916" s="97"/>
      <c r="AE916" s="99"/>
      <c r="AF916" s="201" t="str">
        <f t="shared" si="349"/>
        <v>-</v>
      </c>
      <c r="AG916" s="219"/>
      <c r="AH916" s="220"/>
      <c r="AI916" s="121" t="str">
        <f t="shared" si="345"/>
        <v/>
      </c>
      <c r="AJ916" s="221"/>
      <c r="AK916" s="222"/>
      <c r="AL916" s="223"/>
      <c r="AM916" s="224">
        <f>IFERROR(INDEX(※編集不可※選択項目!$R$3:$R$51,MATCH(BQ916,※編集不可※選択項目!$T$3:$T$51,0)),0)</f>
        <v>0</v>
      </c>
      <c r="AN916" s="224" t="str">
        <f t="shared" si="352"/>
        <v/>
      </c>
      <c r="AO916" s="224" t="str">
        <f>IF(BR916=※編集不可※選択項目!$L$3,VLOOKUP('新規登録用（本体）'!U916,※編集不可※選択項目!$P$2:$R$13,3,TRUE),AP916)</f>
        <v/>
      </c>
      <c r="AP916" s="224" t="str">
        <f>IF(BR916=※編集不可※選択項目!$L$15,VLOOKUP('新規登録用（本体）'!U916,※編集不可※選択項目!$P$14:$R$25,3,TRUE),AQ916)</f>
        <v/>
      </c>
      <c r="AQ916" s="224" t="str">
        <f>IF(BR916=※編集不可※選択項目!$L$27,VLOOKUP('新規登録用（本体）'!U916,※編集不可※選択項目!$P$26:$R$41,3,TRUE),AR916)</f>
        <v/>
      </c>
      <c r="AR916" s="224" t="str">
        <f>IF(BR916=※編集不可※選択項目!$L$43,VLOOKUP('新規登録用（本体）'!U916,※編集不可※選択項目!$P$42:$R$46,3,TRUE),AS916)</f>
        <v/>
      </c>
      <c r="AS916" s="224" t="str">
        <f>IF(BR916=※編集不可※選択項目!$L$48,VLOOKUP('新規登録用（本体）'!U916,※編集不可※選択項目!$P$47:$R$51,3,TRUE),"")</f>
        <v/>
      </c>
      <c r="AT916" s="225">
        <f>IFERROR(VLOOKUP(Y916&amp;G916&amp;H916,※編集不可※選択項目!X:Y,2,FALSE),0)</f>
        <v>0</v>
      </c>
      <c r="AU916" s="224">
        <f t="shared" si="346"/>
        <v>0</v>
      </c>
      <c r="AV916" s="224">
        <f>IFERROR(INDEX(※編集不可※選択項目!$S$3:$S$51,MATCH(BQ916,※編集不可※選択項目!$T$3:$T$51,0)),0)</f>
        <v>0</v>
      </c>
      <c r="AW916" s="224" t="str">
        <f t="shared" si="353"/>
        <v/>
      </c>
      <c r="AX916" s="224" t="str">
        <f>IF(BR916=※編集不可※選択項目!$L$3,VLOOKUP('新規登録用（本体）'!U916,※編集不可※選択項目!$P$2:$S$13,4,TRUE),AY916)</f>
        <v/>
      </c>
      <c r="AY916" s="224" t="str">
        <f>IF(BR916=※編集不可※選択項目!$L$15,VLOOKUP('新規登録用（本体）'!U916,※編集不可※選択項目!$P$14:$S$25,4,TRUE),AZ916)</f>
        <v/>
      </c>
      <c r="AZ916" s="224" t="str">
        <f>IF(BR916=※編集不可※選択項目!$L$27,VLOOKUP('新規登録用（本体）'!U916,※編集不可※選択項目!$P$26:$S$41,4,TRUE),BA916)</f>
        <v/>
      </c>
      <c r="BA916" s="224" t="str">
        <f>IF(BR916=※編集不可※選択項目!$L$43,VLOOKUP('新規登録用（本体）'!U916,※編集不可※選択項目!$P$42:$S$46,4,TRUE),BB916)</f>
        <v/>
      </c>
      <c r="BB916" s="224" t="str">
        <f>IF(BR916=※編集不可※選択項目!$L$48,VLOOKUP('新規登録用（本体）'!U916,※編集不可※選択項目!$P$47:$S$51,4,TRUE),"")</f>
        <v/>
      </c>
      <c r="BC916" s="225">
        <f>IFERROR(VLOOKUP(Y916&amp;G916&amp;H916,※編集不可※選択項目!X:Y,2,FALSE),0)</f>
        <v>0</v>
      </c>
      <c r="BD916" s="225">
        <f t="shared" si="347"/>
        <v>0</v>
      </c>
      <c r="BE916" s="225"/>
      <c r="BF916" s="225"/>
      <c r="BG916" s="225"/>
      <c r="BH916" s="225" t="str">
        <f t="shared" si="354"/>
        <v/>
      </c>
      <c r="BI916" s="226">
        <f t="shared" si="355"/>
        <v>0</v>
      </c>
      <c r="BJ916" s="226">
        <f t="shared" si="356"/>
        <v>0</v>
      </c>
      <c r="BK916" s="262">
        <f t="shared" si="350"/>
        <v>0</v>
      </c>
      <c r="BL916" s="226">
        <f t="shared" si="339"/>
        <v>0</v>
      </c>
      <c r="BM916" s="226" t="str">
        <f t="shared" si="357"/>
        <v/>
      </c>
      <c r="BN916" s="227">
        <f t="shared" si="358"/>
        <v>0</v>
      </c>
      <c r="BO916" s="227">
        <f t="shared" si="340"/>
        <v>0</v>
      </c>
      <c r="BP916" s="208" t="str">
        <f t="shared" si="341"/>
        <v>＜従来枠＞0 ＜トップ性能枠＞0</v>
      </c>
      <c r="BQ916" s="208" t="str">
        <f>'新規登録用（本体）'!G916&amp;'新規登録用（本体）'!H916&amp;'新規登録用（本体）'!I916</f>
        <v/>
      </c>
      <c r="BR916" s="126" t="str">
        <f t="shared" si="359"/>
        <v/>
      </c>
      <c r="BS916" s="208" t="str">
        <f t="shared" si="360"/>
        <v/>
      </c>
      <c r="BT916" s="227">
        <f t="shared" si="348"/>
        <v>0</v>
      </c>
    </row>
    <row r="917" spans="1:72" s="208" customFormat="1" ht="25.35" customHeight="1" x14ac:dyDescent="0.2">
      <c r="A917" s="210">
        <f t="shared" si="342"/>
        <v>906</v>
      </c>
      <c r="B917" s="171" t="str">
        <f t="shared" si="338"/>
        <v/>
      </c>
      <c r="C917" s="44"/>
      <c r="D917" s="17" t="str">
        <f t="shared" si="343"/>
        <v/>
      </c>
      <c r="E917" s="17" t="str">
        <f t="shared" si="344"/>
        <v/>
      </c>
      <c r="F917" s="97"/>
      <c r="G917" s="16"/>
      <c r="H917" s="15"/>
      <c r="I917" s="17" t="str">
        <f>IF(OR(G917="",H917="",U917=""),"",IFERROR(VLOOKUP(G917&amp;H917&amp;U917,※編集不可※選択項目!$M$3:$R$51,5,FALSE),"該当なし"))</f>
        <v/>
      </c>
      <c r="J917" s="97"/>
      <c r="K917" s="15"/>
      <c r="L917" s="248"/>
      <c r="M917" s="15"/>
      <c r="N917" s="97"/>
      <c r="O917" s="97"/>
      <c r="P917" s="97"/>
      <c r="Q917" s="97"/>
      <c r="R917" s="97"/>
      <c r="S917" s="18" t="str">
        <f t="shared" si="351"/>
        <v/>
      </c>
      <c r="T917" s="15"/>
      <c r="U917" s="15"/>
      <c r="V917" s="15"/>
      <c r="W917" s="15"/>
      <c r="X917" s="15"/>
      <c r="Y917" s="15"/>
      <c r="Z917" s="16"/>
      <c r="AA917" s="16"/>
      <c r="AB917" s="101" t="str">
        <f>IF($C917&lt;&gt;"",※編集不可※選択項目!$J$2,"")</f>
        <v/>
      </c>
      <c r="AC917" s="23"/>
      <c r="AD917" s="97"/>
      <c r="AE917" s="99"/>
      <c r="AF917" s="201" t="str">
        <f t="shared" si="349"/>
        <v>-</v>
      </c>
      <c r="AG917" s="219"/>
      <c r="AH917" s="220"/>
      <c r="AI917" s="121" t="str">
        <f t="shared" si="345"/>
        <v/>
      </c>
      <c r="AJ917" s="221"/>
      <c r="AK917" s="222"/>
      <c r="AL917" s="223"/>
      <c r="AM917" s="224">
        <f>IFERROR(INDEX(※編集不可※選択項目!$R$3:$R$51,MATCH(BQ917,※編集不可※選択項目!$T$3:$T$51,0)),0)</f>
        <v>0</v>
      </c>
      <c r="AN917" s="224" t="str">
        <f t="shared" si="352"/>
        <v/>
      </c>
      <c r="AO917" s="224" t="str">
        <f>IF(BR917=※編集不可※選択項目!$L$3,VLOOKUP('新規登録用（本体）'!U917,※編集不可※選択項目!$P$2:$R$13,3,TRUE),AP917)</f>
        <v/>
      </c>
      <c r="AP917" s="224" t="str">
        <f>IF(BR917=※編集不可※選択項目!$L$15,VLOOKUP('新規登録用（本体）'!U917,※編集不可※選択項目!$P$14:$R$25,3,TRUE),AQ917)</f>
        <v/>
      </c>
      <c r="AQ917" s="224" t="str">
        <f>IF(BR917=※編集不可※選択項目!$L$27,VLOOKUP('新規登録用（本体）'!U917,※編集不可※選択項目!$P$26:$R$41,3,TRUE),AR917)</f>
        <v/>
      </c>
      <c r="AR917" s="224" t="str">
        <f>IF(BR917=※編集不可※選択項目!$L$43,VLOOKUP('新規登録用（本体）'!U917,※編集不可※選択項目!$P$42:$R$46,3,TRUE),AS917)</f>
        <v/>
      </c>
      <c r="AS917" s="224" t="str">
        <f>IF(BR917=※編集不可※選択項目!$L$48,VLOOKUP('新規登録用（本体）'!U917,※編集不可※選択項目!$P$47:$R$51,3,TRUE),"")</f>
        <v/>
      </c>
      <c r="AT917" s="225">
        <f>IFERROR(VLOOKUP(Y917&amp;G917&amp;H917,※編集不可※選択項目!X:Y,2,FALSE),0)</f>
        <v>0</v>
      </c>
      <c r="AU917" s="224">
        <f t="shared" si="346"/>
        <v>0</v>
      </c>
      <c r="AV917" s="224">
        <f>IFERROR(INDEX(※編集不可※選択項目!$S$3:$S$51,MATCH(BQ917,※編集不可※選択項目!$T$3:$T$51,0)),0)</f>
        <v>0</v>
      </c>
      <c r="AW917" s="224" t="str">
        <f t="shared" si="353"/>
        <v/>
      </c>
      <c r="AX917" s="224" t="str">
        <f>IF(BR917=※編集不可※選択項目!$L$3,VLOOKUP('新規登録用（本体）'!U917,※編集不可※選択項目!$P$2:$S$13,4,TRUE),AY917)</f>
        <v/>
      </c>
      <c r="AY917" s="224" t="str">
        <f>IF(BR917=※編集不可※選択項目!$L$15,VLOOKUP('新規登録用（本体）'!U917,※編集不可※選択項目!$P$14:$S$25,4,TRUE),AZ917)</f>
        <v/>
      </c>
      <c r="AZ917" s="224" t="str">
        <f>IF(BR917=※編集不可※選択項目!$L$27,VLOOKUP('新規登録用（本体）'!U917,※編集不可※選択項目!$P$26:$S$41,4,TRUE),BA917)</f>
        <v/>
      </c>
      <c r="BA917" s="224" t="str">
        <f>IF(BR917=※編集不可※選択項目!$L$43,VLOOKUP('新規登録用（本体）'!U917,※編集不可※選択項目!$P$42:$S$46,4,TRUE),BB917)</f>
        <v/>
      </c>
      <c r="BB917" s="224" t="str">
        <f>IF(BR917=※編集不可※選択項目!$L$48,VLOOKUP('新規登録用（本体）'!U917,※編集不可※選択項目!$P$47:$S$51,4,TRUE),"")</f>
        <v/>
      </c>
      <c r="BC917" s="225">
        <f>IFERROR(VLOOKUP(Y917&amp;G917&amp;H917,※編集不可※選択項目!X:Y,2,FALSE),0)</f>
        <v>0</v>
      </c>
      <c r="BD917" s="225">
        <f t="shared" si="347"/>
        <v>0</v>
      </c>
      <c r="BE917" s="225"/>
      <c r="BF917" s="225"/>
      <c r="BG917" s="225"/>
      <c r="BH917" s="225" t="str">
        <f t="shared" si="354"/>
        <v/>
      </c>
      <c r="BI917" s="226">
        <f t="shared" si="355"/>
        <v>0</v>
      </c>
      <c r="BJ917" s="226">
        <f t="shared" si="356"/>
        <v>0</v>
      </c>
      <c r="BK917" s="262">
        <f t="shared" si="350"/>
        <v>0</v>
      </c>
      <c r="BL917" s="226">
        <f t="shared" si="339"/>
        <v>0</v>
      </c>
      <c r="BM917" s="226" t="str">
        <f t="shared" si="357"/>
        <v/>
      </c>
      <c r="BN917" s="227">
        <f t="shared" si="358"/>
        <v>0</v>
      </c>
      <c r="BO917" s="227">
        <f t="shared" si="340"/>
        <v>0</v>
      </c>
      <c r="BP917" s="208" t="str">
        <f t="shared" si="341"/>
        <v>＜従来枠＞0 ＜トップ性能枠＞0</v>
      </c>
      <c r="BQ917" s="208" t="str">
        <f>'新規登録用（本体）'!G917&amp;'新規登録用（本体）'!H917&amp;'新規登録用（本体）'!I917</f>
        <v/>
      </c>
      <c r="BR917" s="126" t="str">
        <f t="shared" si="359"/>
        <v/>
      </c>
      <c r="BS917" s="208" t="str">
        <f t="shared" si="360"/>
        <v/>
      </c>
      <c r="BT917" s="227">
        <f t="shared" si="348"/>
        <v>0</v>
      </c>
    </row>
    <row r="918" spans="1:72" s="208" customFormat="1" ht="25.35" customHeight="1" x14ac:dyDescent="0.2">
      <c r="A918" s="210">
        <f t="shared" si="342"/>
        <v>907</v>
      </c>
      <c r="B918" s="171" t="str">
        <f t="shared" si="338"/>
        <v/>
      </c>
      <c r="C918" s="44"/>
      <c r="D918" s="17" t="str">
        <f t="shared" si="343"/>
        <v/>
      </c>
      <c r="E918" s="17" t="str">
        <f t="shared" si="344"/>
        <v/>
      </c>
      <c r="F918" s="97"/>
      <c r="G918" s="16"/>
      <c r="H918" s="15"/>
      <c r="I918" s="17" t="str">
        <f>IF(OR(G918="",H918="",U918=""),"",IFERROR(VLOOKUP(G918&amp;H918&amp;U918,※編集不可※選択項目!$M$3:$R$51,5,FALSE),"該当なし"))</f>
        <v/>
      </c>
      <c r="J918" s="97"/>
      <c r="K918" s="15"/>
      <c r="L918" s="248"/>
      <c r="M918" s="15"/>
      <c r="N918" s="97"/>
      <c r="O918" s="97"/>
      <c r="P918" s="97"/>
      <c r="Q918" s="97"/>
      <c r="R918" s="97"/>
      <c r="S918" s="18" t="str">
        <f t="shared" si="351"/>
        <v/>
      </c>
      <c r="T918" s="15"/>
      <c r="U918" s="15"/>
      <c r="V918" s="15"/>
      <c r="W918" s="15"/>
      <c r="X918" s="15"/>
      <c r="Y918" s="15"/>
      <c r="Z918" s="16"/>
      <c r="AA918" s="16"/>
      <c r="AB918" s="101" t="str">
        <f>IF($C918&lt;&gt;"",※編集不可※選択項目!$J$2,"")</f>
        <v/>
      </c>
      <c r="AC918" s="23"/>
      <c r="AD918" s="97"/>
      <c r="AE918" s="99"/>
      <c r="AF918" s="201" t="str">
        <f t="shared" si="349"/>
        <v>-</v>
      </c>
      <c r="AG918" s="219"/>
      <c r="AH918" s="220"/>
      <c r="AI918" s="121" t="str">
        <f t="shared" si="345"/>
        <v/>
      </c>
      <c r="AJ918" s="221"/>
      <c r="AK918" s="222"/>
      <c r="AL918" s="223"/>
      <c r="AM918" s="224">
        <f>IFERROR(INDEX(※編集不可※選択項目!$R$3:$R$51,MATCH(BQ918,※編集不可※選択項目!$T$3:$T$51,0)),0)</f>
        <v>0</v>
      </c>
      <c r="AN918" s="224" t="str">
        <f t="shared" si="352"/>
        <v/>
      </c>
      <c r="AO918" s="224" t="str">
        <f>IF(BR918=※編集不可※選択項目!$L$3,VLOOKUP('新規登録用（本体）'!U918,※編集不可※選択項目!$P$2:$R$13,3,TRUE),AP918)</f>
        <v/>
      </c>
      <c r="AP918" s="224" t="str">
        <f>IF(BR918=※編集不可※選択項目!$L$15,VLOOKUP('新規登録用（本体）'!U918,※編集不可※選択項目!$P$14:$R$25,3,TRUE),AQ918)</f>
        <v/>
      </c>
      <c r="AQ918" s="224" t="str">
        <f>IF(BR918=※編集不可※選択項目!$L$27,VLOOKUP('新規登録用（本体）'!U918,※編集不可※選択項目!$P$26:$R$41,3,TRUE),AR918)</f>
        <v/>
      </c>
      <c r="AR918" s="224" t="str">
        <f>IF(BR918=※編集不可※選択項目!$L$43,VLOOKUP('新規登録用（本体）'!U918,※編集不可※選択項目!$P$42:$R$46,3,TRUE),AS918)</f>
        <v/>
      </c>
      <c r="AS918" s="224" t="str">
        <f>IF(BR918=※編集不可※選択項目!$L$48,VLOOKUP('新規登録用（本体）'!U918,※編集不可※選択項目!$P$47:$R$51,3,TRUE),"")</f>
        <v/>
      </c>
      <c r="AT918" s="225">
        <f>IFERROR(VLOOKUP(Y918&amp;G918&amp;H918,※編集不可※選択項目!X:Y,2,FALSE),0)</f>
        <v>0</v>
      </c>
      <c r="AU918" s="224">
        <f t="shared" si="346"/>
        <v>0</v>
      </c>
      <c r="AV918" s="224">
        <f>IFERROR(INDEX(※編集不可※選択項目!$S$3:$S$51,MATCH(BQ918,※編集不可※選択項目!$T$3:$T$51,0)),0)</f>
        <v>0</v>
      </c>
      <c r="AW918" s="224" t="str">
        <f t="shared" si="353"/>
        <v/>
      </c>
      <c r="AX918" s="224" t="str">
        <f>IF(BR918=※編集不可※選択項目!$L$3,VLOOKUP('新規登録用（本体）'!U918,※編集不可※選択項目!$P$2:$S$13,4,TRUE),AY918)</f>
        <v/>
      </c>
      <c r="AY918" s="224" t="str">
        <f>IF(BR918=※編集不可※選択項目!$L$15,VLOOKUP('新規登録用（本体）'!U918,※編集不可※選択項目!$P$14:$S$25,4,TRUE),AZ918)</f>
        <v/>
      </c>
      <c r="AZ918" s="224" t="str">
        <f>IF(BR918=※編集不可※選択項目!$L$27,VLOOKUP('新規登録用（本体）'!U918,※編集不可※選択項目!$P$26:$S$41,4,TRUE),BA918)</f>
        <v/>
      </c>
      <c r="BA918" s="224" t="str">
        <f>IF(BR918=※編集不可※選択項目!$L$43,VLOOKUP('新規登録用（本体）'!U918,※編集不可※選択項目!$P$42:$S$46,4,TRUE),BB918)</f>
        <v/>
      </c>
      <c r="BB918" s="224" t="str">
        <f>IF(BR918=※編集不可※選択項目!$L$48,VLOOKUP('新規登録用（本体）'!U918,※編集不可※選択項目!$P$47:$S$51,4,TRUE),"")</f>
        <v/>
      </c>
      <c r="BC918" s="225">
        <f>IFERROR(VLOOKUP(Y918&amp;G918&amp;H918,※編集不可※選択項目!X:Y,2,FALSE),0)</f>
        <v>0</v>
      </c>
      <c r="BD918" s="225">
        <f t="shared" si="347"/>
        <v>0</v>
      </c>
      <c r="BE918" s="225"/>
      <c r="BF918" s="225"/>
      <c r="BG918" s="225"/>
      <c r="BH918" s="225" t="str">
        <f t="shared" si="354"/>
        <v/>
      </c>
      <c r="BI918" s="226">
        <f t="shared" si="355"/>
        <v>0</v>
      </c>
      <c r="BJ918" s="226">
        <f t="shared" si="356"/>
        <v>0</v>
      </c>
      <c r="BK918" s="262">
        <f t="shared" si="350"/>
        <v>0</v>
      </c>
      <c r="BL918" s="226">
        <f t="shared" si="339"/>
        <v>0</v>
      </c>
      <c r="BM918" s="226" t="str">
        <f t="shared" si="357"/>
        <v/>
      </c>
      <c r="BN918" s="227">
        <f t="shared" si="358"/>
        <v>0</v>
      </c>
      <c r="BO918" s="227">
        <f t="shared" si="340"/>
        <v>0</v>
      </c>
      <c r="BP918" s="208" t="str">
        <f t="shared" si="341"/>
        <v>＜従来枠＞0 ＜トップ性能枠＞0</v>
      </c>
      <c r="BQ918" s="208" t="str">
        <f>'新規登録用（本体）'!G918&amp;'新規登録用（本体）'!H918&amp;'新規登録用（本体）'!I918</f>
        <v/>
      </c>
      <c r="BR918" s="126" t="str">
        <f t="shared" si="359"/>
        <v/>
      </c>
      <c r="BS918" s="208" t="str">
        <f t="shared" si="360"/>
        <v/>
      </c>
      <c r="BT918" s="227">
        <f t="shared" si="348"/>
        <v>0</v>
      </c>
    </row>
    <row r="919" spans="1:72" s="208" customFormat="1" ht="25.35" customHeight="1" x14ac:dyDescent="0.2">
      <c r="A919" s="210">
        <f t="shared" si="342"/>
        <v>908</v>
      </c>
      <c r="B919" s="171" t="str">
        <f t="shared" si="338"/>
        <v/>
      </c>
      <c r="C919" s="44"/>
      <c r="D919" s="17" t="str">
        <f t="shared" si="343"/>
        <v/>
      </c>
      <c r="E919" s="17" t="str">
        <f t="shared" si="344"/>
        <v/>
      </c>
      <c r="F919" s="97"/>
      <c r="G919" s="16"/>
      <c r="H919" s="15"/>
      <c r="I919" s="17" t="str">
        <f>IF(OR(G919="",H919="",U919=""),"",IFERROR(VLOOKUP(G919&amp;H919&amp;U919,※編集不可※選択項目!$M$3:$R$51,5,FALSE),"該当なし"))</f>
        <v/>
      </c>
      <c r="J919" s="97"/>
      <c r="K919" s="15"/>
      <c r="L919" s="248"/>
      <c r="M919" s="15"/>
      <c r="N919" s="97"/>
      <c r="O919" s="97"/>
      <c r="P919" s="97"/>
      <c r="Q919" s="97"/>
      <c r="R919" s="97"/>
      <c r="S919" s="18" t="str">
        <f t="shared" si="351"/>
        <v/>
      </c>
      <c r="T919" s="15"/>
      <c r="U919" s="15"/>
      <c r="V919" s="15"/>
      <c r="W919" s="15"/>
      <c r="X919" s="15"/>
      <c r="Y919" s="15"/>
      <c r="Z919" s="16"/>
      <c r="AA919" s="16"/>
      <c r="AB919" s="101" t="str">
        <f>IF($C919&lt;&gt;"",※編集不可※選択項目!$J$2,"")</f>
        <v/>
      </c>
      <c r="AC919" s="23"/>
      <c r="AD919" s="97"/>
      <c r="AE919" s="99"/>
      <c r="AF919" s="201" t="str">
        <f t="shared" si="349"/>
        <v>-</v>
      </c>
      <c r="AG919" s="219"/>
      <c r="AH919" s="220"/>
      <c r="AI919" s="121" t="str">
        <f t="shared" si="345"/>
        <v/>
      </c>
      <c r="AJ919" s="221"/>
      <c r="AK919" s="222"/>
      <c r="AL919" s="223"/>
      <c r="AM919" s="224">
        <f>IFERROR(INDEX(※編集不可※選択項目!$R$3:$R$51,MATCH(BQ919,※編集不可※選択項目!$T$3:$T$51,0)),0)</f>
        <v>0</v>
      </c>
      <c r="AN919" s="224" t="str">
        <f t="shared" si="352"/>
        <v/>
      </c>
      <c r="AO919" s="224" t="str">
        <f>IF(BR919=※編集不可※選択項目!$L$3,VLOOKUP('新規登録用（本体）'!U919,※編集不可※選択項目!$P$2:$R$13,3,TRUE),AP919)</f>
        <v/>
      </c>
      <c r="AP919" s="224" t="str">
        <f>IF(BR919=※編集不可※選択項目!$L$15,VLOOKUP('新規登録用（本体）'!U919,※編集不可※選択項目!$P$14:$R$25,3,TRUE),AQ919)</f>
        <v/>
      </c>
      <c r="AQ919" s="224" t="str">
        <f>IF(BR919=※編集不可※選択項目!$L$27,VLOOKUP('新規登録用（本体）'!U919,※編集不可※選択項目!$P$26:$R$41,3,TRUE),AR919)</f>
        <v/>
      </c>
      <c r="AR919" s="224" t="str">
        <f>IF(BR919=※編集不可※選択項目!$L$43,VLOOKUP('新規登録用（本体）'!U919,※編集不可※選択項目!$P$42:$R$46,3,TRUE),AS919)</f>
        <v/>
      </c>
      <c r="AS919" s="224" t="str">
        <f>IF(BR919=※編集不可※選択項目!$L$48,VLOOKUP('新規登録用（本体）'!U919,※編集不可※選択項目!$P$47:$R$51,3,TRUE),"")</f>
        <v/>
      </c>
      <c r="AT919" s="225">
        <f>IFERROR(VLOOKUP(Y919&amp;G919&amp;H919,※編集不可※選択項目!X:Y,2,FALSE),0)</f>
        <v>0</v>
      </c>
      <c r="AU919" s="224">
        <f t="shared" si="346"/>
        <v>0</v>
      </c>
      <c r="AV919" s="224">
        <f>IFERROR(INDEX(※編集不可※選択項目!$S$3:$S$51,MATCH(BQ919,※編集不可※選択項目!$T$3:$T$51,0)),0)</f>
        <v>0</v>
      </c>
      <c r="AW919" s="224" t="str">
        <f t="shared" si="353"/>
        <v/>
      </c>
      <c r="AX919" s="224" t="str">
        <f>IF(BR919=※編集不可※選択項目!$L$3,VLOOKUP('新規登録用（本体）'!U919,※編集不可※選択項目!$P$2:$S$13,4,TRUE),AY919)</f>
        <v/>
      </c>
      <c r="AY919" s="224" t="str">
        <f>IF(BR919=※編集不可※選択項目!$L$15,VLOOKUP('新規登録用（本体）'!U919,※編集不可※選択項目!$P$14:$S$25,4,TRUE),AZ919)</f>
        <v/>
      </c>
      <c r="AZ919" s="224" t="str">
        <f>IF(BR919=※編集不可※選択項目!$L$27,VLOOKUP('新規登録用（本体）'!U919,※編集不可※選択項目!$P$26:$S$41,4,TRUE),BA919)</f>
        <v/>
      </c>
      <c r="BA919" s="224" t="str">
        <f>IF(BR919=※編集不可※選択項目!$L$43,VLOOKUP('新規登録用（本体）'!U919,※編集不可※選択項目!$P$42:$S$46,4,TRUE),BB919)</f>
        <v/>
      </c>
      <c r="BB919" s="224" t="str">
        <f>IF(BR919=※編集不可※選択項目!$L$48,VLOOKUP('新規登録用（本体）'!U919,※編集不可※選択項目!$P$47:$S$51,4,TRUE),"")</f>
        <v/>
      </c>
      <c r="BC919" s="225">
        <f>IFERROR(VLOOKUP(Y919&amp;G919&amp;H919,※編集不可※選択項目!X:Y,2,FALSE),0)</f>
        <v>0</v>
      </c>
      <c r="BD919" s="225">
        <f t="shared" si="347"/>
        <v>0</v>
      </c>
      <c r="BE919" s="225"/>
      <c r="BF919" s="225"/>
      <c r="BG919" s="225"/>
      <c r="BH919" s="225" t="str">
        <f t="shared" si="354"/>
        <v/>
      </c>
      <c r="BI919" s="226">
        <f t="shared" si="355"/>
        <v>0</v>
      </c>
      <c r="BJ919" s="226">
        <f t="shared" si="356"/>
        <v>0</v>
      </c>
      <c r="BK919" s="262">
        <f t="shared" si="350"/>
        <v>0</v>
      </c>
      <c r="BL919" s="226">
        <f t="shared" si="339"/>
        <v>0</v>
      </c>
      <c r="BM919" s="226" t="str">
        <f t="shared" si="357"/>
        <v/>
      </c>
      <c r="BN919" s="227">
        <f t="shared" si="358"/>
        <v>0</v>
      </c>
      <c r="BO919" s="227">
        <f t="shared" si="340"/>
        <v>0</v>
      </c>
      <c r="BP919" s="208" t="str">
        <f t="shared" si="341"/>
        <v>＜従来枠＞0 ＜トップ性能枠＞0</v>
      </c>
      <c r="BQ919" s="208" t="str">
        <f>'新規登録用（本体）'!G919&amp;'新規登録用（本体）'!H919&amp;'新規登録用（本体）'!I919</f>
        <v/>
      </c>
      <c r="BR919" s="126" t="str">
        <f t="shared" si="359"/>
        <v/>
      </c>
      <c r="BS919" s="208" t="str">
        <f t="shared" si="360"/>
        <v/>
      </c>
      <c r="BT919" s="227">
        <f t="shared" si="348"/>
        <v>0</v>
      </c>
    </row>
    <row r="920" spans="1:72" s="208" customFormat="1" ht="25.35" customHeight="1" x14ac:dyDescent="0.2">
      <c r="A920" s="210">
        <f t="shared" si="342"/>
        <v>909</v>
      </c>
      <c r="B920" s="171" t="str">
        <f t="shared" si="338"/>
        <v/>
      </c>
      <c r="C920" s="44"/>
      <c r="D920" s="17" t="str">
        <f t="shared" si="343"/>
        <v/>
      </c>
      <c r="E920" s="17" t="str">
        <f t="shared" si="344"/>
        <v/>
      </c>
      <c r="F920" s="97"/>
      <c r="G920" s="16"/>
      <c r="H920" s="15"/>
      <c r="I920" s="17" t="str">
        <f>IF(OR(G920="",H920="",U920=""),"",IFERROR(VLOOKUP(G920&amp;H920&amp;U920,※編集不可※選択項目!$M$3:$R$51,5,FALSE),"該当なし"))</f>
        <v/>
      </c>
      <c r="J920" s="97"/>
      <c r="K920" s="15"/>
      <c r="L920" s="248"/>
      <c r="M920" s="15"/>
      <c r="N920" s="97"/>
      <c r="O920" s="97"/>
      <c r="P920" s="97"/>
      <c r="Q920" s="97"/>
      <c r="R920" s="97"/>
      <c r="S920" s="18" t="str">
        <f t="shared" si="351"/>
        <v/>
      </c>
      <c r="T920" s="15"/>
      <c r="U920" s="15"/>
      <c r="V920" s="15"/>
      <c r="W920" s="15"/>
      <c r="X920" s="15"/>
      <c r="Y920" s="15"/>
      <c r="Z920" s="16"/>
      <c r="AA920" s="16"/>
      <c r="AB920" s="101" t="str">
        <f>IF($C920&lt;&gt;"",※編集不可※選択項目!$J$2,"")</f>
        <v/>
      </c>
      <c r="AC920" s="23"/>
      <c r="AD920" s="97"/>
      <c r="AE920" s="99"/>
      <c r="AF920" s="201" t="str">
        <f t="shared" si="349"/>
        <v>-</v>
      </c>
      <c r="AG920" s="219"/>
      <c r="AH920" s="220"/>
      <c r="AI920" s="121" t="str">
        <f t="shared" si="345"/>
        <v/>
      </c>
      <c r="AJ920" s="221"/>
      <c r="AK920" s="222"/>
      <c r="AL920" s="223"/>
      <c r="AM920" s="224">
        <f>IFERROR(INDEX(※編集不可※選択項目!$R$3:$R$51,MATCH(BQ920,※編集不可※選択項目!$T$3:$T$51,0)),0)</f>
        <v>0</v>
      </c>
      <c r="AN920" s="224" t="str">
        <f t="shared" si="352"/>
        <v/>
      </c>
      <c r="AO920" s="224" t="str">
        <f>IF(BR920=※編集不可※選択項目!$L$3,VLOOKUP('新規登録用（本体）'!U920,※編集不可※選択項目!$P$2:$R$13,3,TRUE),AP920)</f>
        <v/>
      </c>
      <c r="AP920" s="224" t="str">
        <f>IF(BR920=※編集不可※選択項目!$L$15,VLOOKUP('新規登録用（本体）'!U920,※編集不可※選択項目!$P$14:$R$25,3,TRUE),AQ920)</f>
        <v/>
      </c>
      <c r="AQ920" s="224" t="str">
        <f>IF(BR920=※編集不可※選択項目!$L$27,VLOOKUP('新規登録用（本体）'!U920,※編集不可※選択項目!$P$26:$R$41,3,TRUE),AR920)</f>
        <v/>
      </c>
      <c r="AR920" s="224" t="str">
        <f>IF(BR920=※編集不可※選択項目!$L$43,VLOOKUP('新規登録用（本体）'!U920,※編集不可※選択項目!$P$42:$R$46,3,TRUE),AS920)</f>
        <v/>
      </c>
      <c r="AS920" s="224" t="str">
        <f>IF(BR920=※編集不可※選択項目!$L$48,VLOOKUP('新規登録用（本体）'!U920,※編集不可※選択項目!$P$47:$R$51,3,TRUE),"")</f>
        <v/>
      </c>
      <c r="AT920" s="225">
        <f>IFERROR(VLOOKUP(Y920&amp;G920&amp;H920,※編集不可※選択項目!X:Y,2,FALSE),0)</f>
        <v>0</v>
      </c>
      <c r="AU920" s="224">
        <f t="shared" si="346"/>
        <v>0</v>
      </c>
      <c r="AV920" s="224">
        <f>IFERROR(INDEX(※編集不可※選択項目!$S$3:$S$51,MATCH(BQ920,※編集不可※選択項目!$T$3:$T$51,0)),0)</f>
        <v>0</v>
      </c>
      <c r="AW920" s="224" t="str">
        <f t="shared" si="353"/>
        <v/>
      </c>
      <c r="AX920" s="224" t="str">
        <f>IF(BR920=※編集不可※選択項目!$L$3,VLOOKUP('新規登録用（本体）'!U920,※編集不可※選択項目!$P$2:$S$13,4,TRUE),AY920)</f>
        <v/>
      </c>
      <c r="AY920" s="224" t="str">
        <f>IF(BR920=※編集不可※選択項目!$L$15,VLOOKUP('新規登録用（本体）'!U920,※編集不可※選択項目!$P$14:$S$25,4,TRUE),AZ920)</f>
        <v/>
      </c>
      <c r="AZ920" s="224" t="str">
        <f>IF(BR920=※編集不可※選択項目!$L$27,VLOOKUP('新規登録用（本体）'!U920,※編集不可※選択項目!$P$26:$S$41,4,TRUE),BA920)</f>
        <v/>
      </c>
      <c r="BA920" s="224" t="str">
        <f>IF(BR920=※編集不可※選択項目!$L$43,VLOOKUP('新規登録用（本体）'!U920,※編集不可※選択項目!$P$42:$S$46,4,TRUE),BB920)</f>
        <v/>
      </c>
      <c r="BB920" s="224" t="str">
        <f>IF(BR920=※編集不可※選択項目!$L$48,VLOOKUP('新規登録用（本体）'!U920,※編集不可※選択項目!$P$47:$S$51,4,TRUE),"")</f>
        <v/>
      </c>
      <c r="BC920" s="225">
        <f>IFERROR(VLOOKUP(Y920&amp;G920&amp;H920,※編集不可※選択項目!X:Y,2,FALSE),0)</f>
        <v>0</v>
      </c>
      <c r="BD920" s="225">
        <f t="shared" si="347"/>
        <v>0</v>
      </c>
      <c r="BE920" s="225"/>
      <c r="BF920" s="225"/>
      <c r="BG920" s="225"/>
      <c r="BH920" s="225" t="str">
        <f t="shared" si="354"/>
        <v/>
      </c>
      <c r="BI920" s="226">
        <f t="shared" si="355"/>
        <v>0</v>
      </c>
      <c r="BJ920" s="226">
        <f t="shared" si="356"/>
        <v>0</v>
      </c>
      <c r="BK920" s="262">
        <f t="shared" si="350"/>
        <v>0</v>
      </c>
      <c r="BL920" s="226">
        <f t="shared" si="339"/>
        <v>0</v>
      </c>
      <c r="BM920" s="226" t="str">
        <f t="shared" si="357"/>
        <v/>
      </c>
      <c r="BN920" s="227">
        <f t="shared" si="358"/>
        <v>0</v>
      </c>
      <c r="BO920" s="227">
        <f t="shared" si="340"/>
        <v>0</v>
      </c>
      <c r="BP920" s="208" t="str">
        <f t="shared" si="341"/>
        <v>＜従来枠＞0 ＜トップ性能枠＞0</v>
      </c>
      <c r="BQ920" s="208" t="str">
        <f>'新規登録用（本体）'!G920&amp;'新規登録用（本体）'!H920&amp;'新規登録用（本体）'!I920</f>
        <v/>
      </c>
      <c r="BR920" s="126" t="str">
        <f t="shared" si="359"/>
        <v/>
      </c>
      <c r="BS920" s="208" t="str">
        <f t="shared" si="360"/>
        <v/>
      </c>
      <c r="BT920" s="227">
        <f t="shared" si="348"/>
        <v>0</v>
      </c>
    </row>
    <row r="921" spans="1:72" s="208" customFormat="1" ht="25.35" customHeight="1" x14ac:dyDescent="0.2">
      <c r="A921" s="210">
        <f t="shared" si="342"/>
        <v>910</v>
      </c>
      <c r="B921" s="171" t="str">
        <f t="shared" si="338"/>
        <v/>
      </c>
      <c r="C921" s="44"/>
      <c r="D921" s="17" t="str">
        <f t="shared" si="343"/>
        <v/>
      </c>
      <c r="E921" s="17" t="str">
        <f t="shared" si="344"/>
        <v/>
      </c>
      <c r="F921" s="97"/>
      <c r="G921" s="16"/>
      <c r="H921" s="15"/>
      <c r="I921" s="17" t="str">
        <f>IF(OR(G921="",H921="",U921=""),"",IFERROR(VLOOKUP(G921&amp;H921&amp;U921,※編集不可※選択項目!$M$3:$R$51,5,FALSE),"該当なし"))</f>
        <v/>
      </c>
      <c r="J921" s="97"/>
      <c r="K921" s="15"/>
      <c r="L921" s="248"/>
      <c r="M921" s="15"/>
      <c r="N921" s="97"/>
      <c r="O921" s="97"/>
      <c r="P921" s="97"/>
      <c r="Q921" s="97"/>
      <c r="R921" s="97"/>
      <c r="S921" s="18" t="str">
        <f t="shared" si="351"/>
        <v/>
      </c>
      <c r="T921" s="15"/>
      <c r="U921" s="15"/>
      <c r="V921" s="15"/>
      <c r="W921" s="15"/>
      <c r="X921" s="15"/>
      <c r="Y921" s="15"/>
      <c r="Z921" s="16"/>
      <c r="AA921" s="16"/>
      <c r="AB921" s="101" t="str">
        <f>IF($C921&lt;&gt;"",※編集不可※選択項目!$J$2,"")</f>
        <v/>
      </c>
      <c r="AC921" s="23"/>
      <c r="AD921" s="97"/>
      <c r="AE921" s="99"/>
      <c r="AF921" s="201" t="str">
        <f t="shared" si="349"/>
        <v>-</v>
      </c>
      <c r="AG921" s="219"/>
      <c r="AH921" s="220"/>
      <c r="AI921" s="121" t="str">
        <f t="shared" si="345"/>
        <v/>
      </c>
      <c r="AJ921" s="221"/>
      <c r="AK921" s="222"/>
      <c r="AL921" s="223"/>
      <c r="AM921" s="224">
        <f>IFERROR(INDEX(※編集不可※選択項目!$R$3:$R$51,MATCH(BQ921,※編集不可※選択項目!$T$3:$T$51,0)),0)</f>
        <v>0</v>
      </c>
      <c r="AN921" s="224" t="str">
        <f t="shared" si="352"/>
        <v/>
      </c>
      <c r="AO921" s="224" t="str">
        <f>IF(BR921=※編集不可※選択項目!$L$3,VLOOKUP('新規登録用（本体）'!U921,※編集不可※選択項目!$P$2:$R$13,3,TRUE),AP921)</f>
        <v/>
      </c>
      <c r="AP921" s="224" t="str">
        <f>IF(BR921=※編集不可※選択項目!$L$15,VLOOKUP('新規登録用（本体）'!U921,※編集不可※選択項目!$P$14:$R$25,3,TRUE),AQ921)</f>
        <v/>
      </c>
      <c r="AQ921" s="224" t="str">
        <f>IF(BR921=※編集不可※選択項目!$L$27,VLOOKUP('新規登録用（本体）'!U921,※編集不可※選択項目!$P$26:$R$41,3,TRUE),AR921)</f>
        <v/>
      </c>
      <c r="AR921" s="224" t="str">
        <f>IF(BR921=※編集不可※選択項目!$L$43,VLOOKUP('新規登録用（本体）'!U921,※編集不可※選択項目!$P$42:$R$46,3,TRUE),AS921)</f>
        <v/>
      </c>
      <c r="AS921" s="224" t="str">
        <f>IF(BR921=※編集不可※選択項目!$L$48,VLOOKUP('新規登録用（本体）'!U921,※編集不可※選択項目!$P$47:$R$51,3,TRUE),"")</f>
        <v/>
      </c>
      <c r="AT921" s="225">
        <f>IFERROR(VLOOKUP(Y921&amp;G921&amp;H921,※編集不可※選択項目!X:Y,2,FALSE),0)</f>
        <v>0</v>
      </c>
      <c r="AU921" s="224">
        <f t="shared" si="346"/>
        <v>0</v>
      </c>
      <c r="AV921" s="224">
        <f>IFERROR(INDEX(※編集不可※選択項目!$S$3:$S$51,MATCH(BQ921,※編集不可※選択項目!$T$3:$T$51,0)),0)</f>
        <v>0</v>
      </c>
      <c r="AW921" s="224" t="str">
        <f t="shared" si="353"/>
        <v/>
      </c>
      <c r="AX921" s="224" t="str">
        <f>IF(BR921=※編集不可※選択項目!$L$3,VLOOKUP('新規登録用（本体）'!U921,※編集不可※選択項目!$P$2:$S$13,4,TRUE),AY921)</f>
        <v/>
      </c>
      <c r="AY921" s="224" t="str">
        <f>IF(BR921=※編集不可※選択項目!$L$15,VLOOKUP('新規登録用（本体）'!U921,※編集不可※選択項目!$P$14:$S$25,4,TRUE),AZ921)</f>
        <v/>
      </c>
      <c r="AZ921" s="224" t="str">
        <f>IF(BR921=※編集不可※選択項目!$L$27,VLOOKUP('新規登録用（本体）'!U921,※編集不可※選択項目!$P$26:$S$41,4,TRUE),BA921)</f>
        <v/>
      </c>
      <c r="BA921" s="224" t="str">
        <f>IF(BR921=※編集不可※選択項目!$L$43,VLOOKUP('新規登録用（本体）'!U921,※編集不可※選択項目!$P$42:$S$46,4,TRUE),BB921)</f>
        <v/>
      </c>
      <c r="BB921" s="224" t="str">
        <f>IF(BR921=※編集不可※選択項目!$L$48,VLOOKUP('新規登録用（本体）'!U921,※編集不可※選択項目!$P$47:$S$51,4,TRUE),"")</f>
        <v/>
      </c>
      <c r="BC921" s="225">
        <f>IFERROR(VLOOKUP(Y921&amp;G921&amp;H921,※編集不可※選択項目!X:Y,2,FALSE),0)</f>
        <v>0</v>
      </c>
      <c r="BD921" s="225">
        <f t="shared" si="347"/>
        <v>0</v>
      </c>
      <c r="BE921" s="225"/>
      <c r="BF921" s="225"/>
      <c r="BG921" s="225"/>
      <c r="BH921" s="225" t="str">
        <f t="shared" si="354"/>
        <v/>
      </c>
      <c r="BI921" s="226">
        <f t="shared" si="355"/>
        <v>0</v>
      </c>
      <c r="BJ921" s="226">
        <f t="shared" si="356"/>
        <v>0</v>
      </c>
      <c r="BK921" s="262">
        <f t="shared" si="350"/>
        <v>0</v>
      </c>
      <c r="BL921" s="226">
        <f t="shared" si="339"/>
        <v>0</v>
      </c>
      <c r="BM921" s="226" t="str">
        <f t="shared" si="357"/>
        <v/>
      </c>
      <c r="BN921" s="227">
        <f t="shared" si="358"/>
        <v>0</v>
      </c>
      <c r="BO921" s="227">
        <f t="shared" si="340"/>
        <v>0</v>
      </c>
      <c r="BP921" s="208" t="str">
        <f t="shared" si="341"/>
        <v>＜従来枠＞0 ＜トップ性能枠＞0</v>
      </c>
      <c r="BQ921" s="208" t="str">
        <f>'新規登録用（本体）'!G921&amp;'新規登録用（本体）'!H921&amp;'新規登録用（本体）'!I921</f>
        <v/>
      </c>
      <c r="BR921" s="126" t="str">
        <f t="shared" si="359"/>
        <v/>
      </c>
      <c r="BS921" s="208" t="str">
        <f t="shared" si="360"/>
        <v/>
      </c>
      <c r="BT921" s="227">
        <f t="shared" si="348"/>
        <v>0</v>
      </c>
    </row>
    <row r="922" spans="1:72" s="208" customFormat="1" ht="25.35" customHeight="1" x14ac:dyDescent="0.2">
      <c r="A922" s="210">
        <f t="shared" si="342"/>
        <v>911</v>
      </c>
      <c r="B922" s="171" t="str">
        <f t="shared" si="338"/>
        <v/>
      </c>
      <c r="C922" s="44"/>
      <c r="D922" s="17" t="str">
        <f t="shared" si="343"/>
        <v/>
      </c>
      <c r="E922" s="17" t="str">
        <f t="shared" si="344"/>
        <v/>
      </c>
      <c r="F922" s="97"/>
      <c r="G922" s="16"/>
      <c r="H922" s="15"/>
      <c r="I922" s="17" t="str">
        <f>IF(OR(G922="",H922="",U922=""),"",IFERROR(VLOOKUP(G922&amp;H922&amp;U922,※編集不可※選択項目!$M$3:$R$51,5,FALSE),"該当なし"))</f>
        <v/>
      </c>
      <c r="J922" s="97"/>
      <c r="K922" s="15"/>
      <c r="L922" s="248"/>
      <c r="M922" s="15"/>
      <c r="N922" s="97"/>
      <c r="O922" s="97"/>
      <c r="P922" s="97"/>
      <c r="Q922" s="97"/>
      <c r="R922" s="97"/>
      <c r="S922" s="18" t="str">
        <f t="shared" si="351"/>
        <v/>
      </c>
      <c r="T922" s="15"/>
      <c r="U922" s="15"/>
      <c r="V922" s="15"/>
      <c r="W922" s="15"/>
      <c r="X922" s="15"/>
      <c r="Y922" s="15"/>
      <c r="Z922" s="16"/>
      <c r="AA922" s="16"/>
      <c r="AB922" s="101" t="str">
        <f>IF($C922&lt;&gt;"",※編集不可※選択項目!$J$2,"")</f>
        <v/>
      </c>
      <c r="AC922" s="23"/>
      <c r="AD922" s="97"/>
      <c r="AE922" s="99"/>
      <c r="AF922" s="201" t="str">
        <f t="shared" si="349"/>
        <v>-</v>
      </c>
      <c r="AG922" s="219"/>
      <c r="AH922" s="220"/>
      <c r="AI922" s="121" t="str">
        <f t="shared" si="345"/>
        <v/>
      </c>
      <c r="AJ922" s="221"/>
      <c r="AK922" s="222"/>
      <c r="AL922" s="223"/>
      <c r="AM922" s="224">
        <f>IFERROR(INDEX(※編集不可※選択項目!$R$3:$R$51,MATCH(BQ922,※編集不可※選択項目!$T$3:$T$51,0)),0)</f>
        <v>0</v>
      </c>
      <c r="AN922" s="224" t="str">
        <f t="shared" si="352"/>
        <v/>
      </c>
      <c r="AO922" s="224" t="str">
        <f>IF(BR922=※編集不可※選択項目!$L$3,VLOOKUP('新規登録用（本体）'!U922,※編集不可※選択項目!$P$2:$R$13,3,TRUE),AP922)</f>
        <v/>
      </c>
      <c r="AP922" s="224" t="str">
        <f>IF(BR922=※編集不可※選択項目!$L$15,VLOOKUP('新規登録用（本体）'!U922,※編集不可※選択項目!$P$14:$R$25,3,TRUE),AQ922)</f>
        <v/>
      </c>
      <c r="AQ922" s="224" t="str">
        <f>IF(BR922=※編集不可※選択項目!$L$27,VLOOKUP('新規登録用（本体）'!U922,※編集不可※選択項目!$P$26:$R$41,3,TRUE),AR922)</f>
        <v/>
      </c>
      <c r="AR922" s="224" t="str">
        <f>IF(BR922=※編集不可※選択項目!$L$43,VLOOKUP('新規登録用（本体）'!U922,※編集不可※選択項目!$P$42:$R$46,3,TRUE),AS922)</f>
        <v/>
      </c>
      <c r="AS922" s="224" t="str">
        <f>IF(BR922=※編集不可※選択項目!$L$48,VLOOKUP('新規登録用（本体）'!U922,※編集不可※選択項目!$P$47:$R$51,3,TRUE),"")</f>
        <v/>
      </c>
      <c r="AT922" s="225">
        <f>IFERROR(VLOOKUP(Y922&amp;G922&amp;H922,※編集不可※選択項目!X:Y,2,FALSE),0)</f>
        <v>0</v>
      </c>
      <c r="AU922" s="224">
        <f t="shared" si="346"/>
        <v>0</v>
      </c>
      <c r="AV922" s="224">
        <f>IFERROR(INDEX(※編集不可※選択項目!$S$3:$S$51,MATCH(BQ922,※編集不可※選択項目!$T$3:$T$51,0)),0)</f>
        <v>0</v>
      </c>
      <c r="AW922" s="224" t="str">
        <f t="shared" si="353"/>
        <v/>
      </c>
      <c r="AX922" s="224" t="str">
        <f>IF(BR922=※編集不可※選択項目!$L$3,VLOOKUP('新規登録用（本体）'!U922,※編集不可※選択項目!$P$2:$S$13,4,TRUE),AY922)</f>
        <v/>
      </c>
      <c r="AY922" s="224" t="str">
        <f>IF(BR922=※編集不可※選択項目!$L$15,VLOOKUP('新規登録用（本体）'!U922,※編集不可※選択項目!$P$14:$S$25,4,TRUE),AZ922)</f>
        <v/>
      </c>
      <c r="AZ922" s="224" t="str">
        <f>IF(BR922=※編集不可※選択項目!$L$27,VLOOKUP('新規登録用（本体）'!U922,※編集不可※選択項目!$P$26:$S$41,4,TRUE),BA922)</f>
        <v/>
      </c>
      <c r="BA922" s="224" t="str">
        <f>IF(BR922=※編集不可※選択項目!$L$43,VLOOKUP('新規登録用（本体）'!U922,※編集不可※選択項目!$P$42:$S$46,4,TRUE),BB922)</f>
        <v/>
      </c>
      <c r="BB922" s="224" t="str">
        <f>IF(BR922=※編集不可※選択項目!$L$48,VLOOKUP('新規登録用（本体）'!U922,※編集不可※選択項目!$P$47:$S$51,4,TRUE),"")</f>
        <v/>
      </c>
      <c r="BC922" s="225">
        <f>IFERROR(VLOOKUP(Y922&amp;G922&amp;H922,※編集不可※選択項目!X:Y,2,FALSE),0)</f>
        <v>0</v>
      </c>
      <c r="BD922" s="225">
        <f t="shared" si="347"/>
        <v>0</v>
      </c>
      <c r="BE922" s="225"/>
      <c r="BF922" s="225"/>
      <c r="BG922" s="225"/>
      <c r="BH922" s="225" t="str">
        <f t="shared" si="354"/>
        <v/>
      </c>
      <c r="BI922" s="226">
        <f t="shared" si="355"/>
        <v>0</v>
      </c>
      <c r="BJ922" s="226">
        <f t="shared" si="356"/>
        <v>0</v>
      </c>
      <c r="BK922" s="262">
        <f t="shared" si="350"/>
        <v>0</v>
      </c>
      <c r="BL922" s="226">
        <f t="shared" si="339"/>
        <v>0</v>
      </c>
      <c r="BM922" s="226" t="str">
        <f t="shared" si="357"/>
        <v/>
      </c>
      <c r="BN922" s="227">
        <f t="shared" si="358"/>
        <v>0</v>
      </c>
      <c r="BO922" s="227">
        <f t="shared" si="340"/>
        <v>0</v>
      </c>
      <c r="BP922" s="208" t="str">
        <f t="shared" si="341"/>
        <v>＜従来枠＞0 ＜トップ性能枠＞0</v>
      </c>
      <c r="BQ922" s="208" t="str">
        <f>'新規登録用（本体）'!G922&amp;'新規登録用（本体）'!H922&amp;'新規登録用（本体）'!I922</f>
        <v/>
      </c>
      <c r="BR922" s="126" t="str">
        <f t="shared" si="359"/>
        <v/>
      </c>
      <c r="BS922" s="208" t="str">
        <f t="shared" si="360"/>
        <v/>
      </c>
      <c r="BT922" s="227">
        <f t="shared" si="348"/>
        <v>0</v>
      </c>
    </row>
    <row r="923" spans="1:72" s="208" customFormat="1" ht="25.35" customHeight="1" x14ac:dyDescent="0.2">
      <c r="A923" s="210">
        <f t="shared" si="342"/>
        <v>912</v>
      </c>
      <c r="B923" s="171" t="str">
        <f t="shared" si="338"/>
        <v/>
      </c>
      <c r="C923" s="44"/>
      <c r="D923" s="17" t="str">
        <f t="shared" si="343"/>
        <v/>
      </c>
      <c r="E923" s="17" t="str">
        <f t="shared" si="344"/>
        <v/>
      </c>
      <c r="F923" s="97"/>
      <c r="G923" s="16"/>
      <c r="H923" s="15"/>
      <c r="I923" s="17" t="str">
        <f>IF(OR(G923="",H923="",U923=""),"",IFERROR(VLOOKUP(G923&amp;H923&amp;U923,※編集不可※選択項目!$M$3:$R$51,5,FALSE),"該当なし"))</f>
        <v/>
      </c>
      <c r="J923" s="97"/>
      <c r="K923" s="15"/>
      <c r="L923" s="248"/>
      <c r="M923" s="15"/>
      <c r="N923" s="97"/>
      <c r="O923" s="97"/>
      <c r="P923" s="97"/>
      <c r="Q923" s="97"/>
      <c r="R923" s="97"/>
      <c r="S923" s="18" t="str">
        <f t="shared" si="351"/>
        <v/>
      </c>
      <c r="T923" s="15"/>
      <c r="U923" s="15"/>
      <c r="V923" s="15"/>
      <c r="W923" s="15"/>
      <c r="X923" s="15"/>
      <c r="Y923" s="15"/>
      <c r="Z923" s="16"/>
      <c r="AA923" s="16"/>
      <c r="AB923" s="101" t="str">
        <f>IF($C923&lt;&gt;"",※編集不可※選択項目!$J$2,"")</f>
        <v/>
      </c>
      <c r="AC923" s="23"/>
      <c r="AD923" s="97"/>
      <c r="AE923" s="99"/>
      <c r="AF923" s="201" t="str">
        <f t="shared" si="349"/>
        <v>-</v>
      </c>
      <c r="AG923" s="219"/>
      <c r="AH923" s="220"/>
      <c r="AI923" s="121" t="str">
        <f t="shared" si="345"/>
        <v/>
      </c>
      <c r="AJ923" s="221"/>
      <c r="AK923" s="222"/>
      <c r="AL923" s="223"/>
      <c r="AM923" s="224">
        <f>IFERROR(INDEX(※編集不可※選択項目!$R$3:$R$51,MATCH(BQ923,※編集不可※選択項目!$T$3:$T$51,0)),0)</f>
        <v>0</v>
      </c>
      <c r="AN923" s="224" t="str">
        <f t="shared" si="352"/>
        <v/>
      </c>
      <c r="AO923" s="224" t="str">
        <f>IF(BR923=※編集不可※選択項目!$L$3,VLOOKUP('新規登録用（本体）'!U923,※編集不可※選択項目!$P$2:$R$13,3,TRUE),AP923)</f>
        <v/>
      </c>
      <c r="AP923" s="224" t="str">
        <f>IF(BR923=※編集不可※選択項目!$L$15,VLOOKUP('新規登録用（本体）'!U923,※編集不可※選択項目!$P$14:$R$25,3,TRUE),AQ923)</f>
        <v/>
      </c>
      <c r="AQ923" s="224" t="str">
        <f>IF(BR923=※編集不可※選択項目!$L$27,VLOOKUP('新規登録用（本体）'!U923,※編集不可※選択項目!$P$26:$R$41,3,TRUE),AR923)</f>
        <v/>
      </c>
      <c r="AR923" s="224" t="str">
        <f>IF(BR923=※編集不可※選択項目!$L$43,VLOOKUP('新規登録用（本体）'!U923,※編集不可※選択項目!$P$42:$R$46,3,TRUE),AS923)</f>
        <v/>
      </c>
      <c r="AS923" s="224" t="str">
        <f>IF(BR923=※編集不可※選択項目!$L$48,VLOOKUP('新規登録用（本体）'!U923,※編集不可※選択項目!$P$47:$R$51,3,TRUE),"")</f>
        <v/>
      </c>
      <c r="AT923" s="225">
        <f>IFERROR(VLOOKUP(Y923&amp;G923&amp;H923,※編集不可※選択項目!X:Y,2,FALSE),0)</f>
        <v>0</v>
      </c>
      <c r="AU923" s="224">
        <f t="shared" si="346"/>
        <v>0</v>
      </c>
      <c r="AV923" s="224">
        <f>IFERROR(INDEX(※編集不可※選択項目!$S$3:$S$51,MATCH(BQ923,※編集不可※選択項目!$T$3:$T$51,0)),0)</f>
        <v>0</v>
      </c>
      <c r="AW923" s="224" t="str">
        <f t="shared" si="353"/>
        <v/>
      </c>
      <c r="AX923" s="224" t="str">
        <f>IF(BR923=※編集不可※選択項目!$L$3,VLOOKUP('新規登録用（本体）'!U923,※編集不可※選択項目!$P$2:$S$13,4,TRUE),AY923)</f>
        <v/>
      </c>
      <c r="AY923" s="224" t="str">
        <f>IF(BR923=※編集不可※選択項目!$L$15,VLOOKUP('新規登録用（本体）'!U923,※編集不可※選択項目!$P$14:$S$25,4,TRUE),AZ923)</f>
        <v/>
      </c>
      <c r="AZ923" s="224" t="str">
        <f>IF(BR923=※編集不可※選択項目!$L$27,VLOOKUP('新規登録用（本体）'!U923,※編集不可※選択項目!$P$26:$S$41,4,TRUE),BA923)</f>
        <v/>
      </c>
      <c r="BA923" s="224" t="str">
        <f>IF(BR923=※編集不可※選択項目!$L$43,VLOOKUP('新規登録用（本体）'!U923,※編集不可※選択項目!$P$42:$S$46,4,TRUE),BB923)</f>
        <v/>
      </c>
      <c r="BB923" s="224" t="str">
        <f>IF(BR923=※編集不可※選択項目!$L$48,VLOOKUP('新規登録用（本体）'!U923,※編集不可※選択項目!$P$47:$S$51,4,TRUE),"")</f>
        <v/>
      </c>
      <c r="BC923" s="225">
        <f>IFERROR(VLOOKUP(Y923&amp;G923&amp;H923,※編集不可※選択項目!X:Y,2,FALSE),0)</f>
        <v>0</v>
      </c>
      <c r="BD923" s="225">
        <f t="shared" si="347"/>
        <v>0</v>
      </c>
      <c r="BE923" s="225"/>
      <c r="BF923" s="225"/>
      <c r="BG923" s="225"/>
      <c r="BH923" s="225" t="str">
        <f t="shared" si="354"/>
        <v/>
      </c>
      <c r="BI923" s="226">
        <f t="shared" si="355"/>
        <v>0</v>
      </c>
      <c r="BJ923" s="226">
        <f t="shared" si="356"/>
        <v>0</v>
      </c>
      <c r="BK923" s="262">
        <f t="shared" si="350"/>
        <v>0</v>
      </c>
      <c r="BL923" s="226">
        <f t="shared" si="339"/>
        <v>0</v>
      </c>
      <c r="BM923" s="226" t="str">
        <f t="shared" si="357"/>
        <v/>
      </c>
      <c r="BN923" s="227">
        <f t="shared" si="358"/>
        <v>0</v>
      </c>
      <c r="BO923" s="227">
        <f t="shared" si="340"/>
        <v>0</v>
      </c>
      <c r="BP923" s="208" t="str">
        <f t="shared" si="341"/>
        <v>＜従来枠＞0 ＜トップ性能枠＞0</v>
      </c>
      <c r="BQ923" s="208" t="str">
        <f>'新規登録用（本体）'!G923&amp;'新規登録用（本体）'!H923&amp;'新規登録用（本体）'!I923</f>
        <v/>
      </c>
      <c r="BR923" s="126" t="str">
        <f t="shared" si="359"/>
        <v/>
      </c>
      <c r="BS923" s="208" t="str">
        <f t="shared" si="360"/>
        <v/>
      </c>
      <c r="BT923" s="227">
        <f t="shared" si="348"/>
        <v>0</v>
      </c>
    </row>
    <row r="924" spans="1:72" s="208" customFormat="1" ht="25.35" customHeight="1" x14ac:dyDescent="0.2">
      <c r="A924" s="210">
        <f t="shared" si="342"/>
        <v>913</v>
      </c>
      <c r="B924" s="171" t="str">
        <f t="shared" si="338"/>
        <v/>
      </c>
      <c r="C924" s="44"/>
      <c r="D924" s="17" t="str">
        <f t="shared" si="343"/>
        <v/>
      </c>
      <c r="E924" s="17" t="str">
        <f t="shared" si="344"/>
        <v/>
      </c>
      <c r="F924" s="97"/>
      <c r="G924" s="16"/>
      <c r="H924" s="15"/>
      <c r="I924" s="17" t="str">
        <f>IF(OR(G924="",H924="",U924=""),"",IFERROR(VLOOKUP(G924&amp;H924&amp;U924,※編集不可※選択項目!$M$3:$R$51,5,FALSE),"該当なし"))</f>
        <v/>
      </c>
      <c r="J924" s="97"/>
      <c r="K924" s="15"/>
      <c r="L924" s="248"/>
      <c r="M924" s="15"/>
      <c r="N924" s="97"/>
      <c r="O924" s="97"/>
      <c r="P924" s="97"/>
      <c r="Q924" s="97"/>
      <c r="R924" s="97"/>
      <c r="S924" s="18" t="str">
        <f t="shared" si="351"/>
        <v/>
      </c>
      <c r="T924" s="15"/>
      <c r="U924" s="15"/>
      <c r="V924" s="15"/>
      <c r="W924" s="15"/>
      <c r="X924" s="15"/>
      <c r="Y924" s="15"/>
      <c r="Z924" s="16"/>
      <c r="AA924" s="16"/>
      <c r="AB924" s="101" t="str">
        <f>IF($C924&lt;&gt;"",※編集不可※選択項目!$J$2,"")</f>
        <v/>
      </c>
      <c r="AC924" s="23"/>
      <c r="AD924" s="97"/>
      <c r="AE924" s="99"/>
      <c r="AF924" s="201" t="str">
        <f t="shared" si="349"/>
        <v>-</v>
      </c>
      <c r="AG924" s="219"/>
      <c r="AH924" s="220"/>
      <c r="AI924" s="121" t="str">
        <f t="shared" si="345"/>
        <v/>
      </c>
      <c r="AJ924" s="221"/>
      <c r="AK924" s="222"/>
      <c r="AL924" s="223"/>
      <c r="AM924" s="224">
        <f>IFERROR(INDEX(※編集不可※選択項目!$R$3:$R$51,MATCH(BQ924,※編集不可※選択項目!$T$3:$T$51,0)),0)</f>
        <v>0</v>
      </c>
      <c r="AN924" s="224" t="str">
        <f t="shared" si="352"/>
        <v/>
      </c>
      <c r="AO924" s="224" t="str">
        <f>IF(BR924=※編集不可※選択項目!$L$3,VLOOKUP('新規登録用（本体）'!U924,※編集不可※選択項目!$P$2:$R$13,3,TRUE),AP924)</f>
        <v/>
      </c>
      <c r="AP924" s="224" t="str">
        <f>IF(BR924=※編集不可※選択項目!$L$15,VLOOKUP('新規登録用（本体）'!U924,※編集不可※選択項目!$P$14:$R$25,3,TRUE),AQ924)</f>
        <v/>
      </c>
      <c r="AQ924" s="224" t="str">
        <f>IF(BR924=※編集不可※選択項目!$L$27,VLOOKUP('新規登録用（本体）'!U924,※編集不可※選択項目!$P$26:$R$41,3,TRUE),AR924)</f>
        <v/>
      </c>
      <c r="AR924" s="224" t="str">
        <f>IF(BR924=※編集不可※選択項目!$L$43,VLOOKUP('新規登録用（本体）'!U924,※編集不可※選択項目!$P$42:$R$46,3,TRUE),AS924)</f>
        <v/>
      </c>
      <c r="AS924" s="224" t="str">
        <f>IF(BR924=※編集不可※選択項目!$L$48,VLOOKUP('新規登録用（本体）'!U924,※編集不可※選択項目!$P$47:$R$51,3,TRUE),"")</f>
        <v/>
      </c>
      <c r="AT924" s="225">
        <f>IFERROR(VLOOKUP(Y924&amp;G924&amp;H924,※編集不可※選択項目!X:Y,2,FALSE),0)</f>
        <v>0</v>
      </c>
      <c r="AU924" s="224">
        <f t="shared" si="346"/>
        <v>0</v>
      </c>
      <c r="AV924" s="224">
        <f>IFERROR(INDEX(※編集不可※選択項目!$S$3:$S$51,MATCH(BQ924,※編集不可※選択項目!$T$3:$T$51,0)),0)</f>
        <v>0</v>
      </c>
      <c r="AW924" s="224" t="str">
        <f t="shared" si="353"/>
        <v/>
      </c>
      <c r="AX924" s="224" t="str">
        <f>IF(BR924=※編集不可※選択項目!$L$3,VLOOKUP('新規登録用（本体）'!U924,※編集不可※選択項目!$P$2:$S$13,4,TRUE),AY924)</f>
        <v/>
      </c>
      <c r="AY924" s="224" t="str">
        <f>IF(BR924=※編集不可※選択項目!$L$15,VLOOKUP('新規登録用（本体）'!U924,※編集不可※選択項目!$P$14:$S$25,4,TRUE),AZ924)</f>
        <v/>
      </c>
      <c r="AZ924" s="224" t="str">
        <f>IF(BR924=※編集不可※選択項目!$L$27,VLOOKUP('新規登録用（本体）'!U924,※編集不可※選択項目!$P$26:$S$41,4,TRUE),BA924)</f>
        <v/>
      </c>
      <c r="BA924" s="224" t="str">
        <f>IF(BR924=※編集不可※選択項目!$L$43,VLOOKUP('新規登録用（本体）'!U924,※編集不可※選択項目!$P$42:$S$46,4,TRUE),BB924)</f>
        <v/>
      </c>
      <c r="BB924" s="224" t="str">
        <f>IF(BR924=※編集不可※選択項目!$L$48,VLOOKUP('新規登録用（本体）'!U924,※編集不可※選択項目!$P$47:$S$51,4,TRUE),"")</f>
        <v/>
      </c>
      <c r="BC924" s="225">
        <f>IFERROR(VLOOKUP(Y924&amp;G924&amp;H924,※編集不可※選択項目!X:Y,2,FALSE),0)</f>
        <v>0</v>
      </c>
      <c r="BD924" s="225">
        <f t="shared" si="347"/>
        <v>0</v>
      </c>
      <c r="BE924" s="225"/>
      <c r="BF924" s="225"/>
      <c r="BG924" s="225"/>
      <c r="BH924" s="225" t="str">
        <f t="shared" si="354"/>
        <v/>
      </c>
      <c r="BI924" s="226">
        <f t="shared" si="355"/>
        <v>0</v>
      </c>
      <c r="BJ924" s="226">
        <f t="shared" si="356"/>
        <v>0</v>
      </c>
      <c r="BK924" s="262">
        <f t="shared" si="350"/>
        <v>0</v>
      </c>
      <c r="BL924" s="226">
        <f t="shared" si="339"/>
        <v>0</v>
      </c>
      <c r="BM924" s="226" t="str">
        <f t="shared" si="357"/>
        <v/>
      </c>
      <c r="BN924" s="227">
        <f t="shared" si="358"/>
        <v>0</v>
      </c>
      <c r="BO924" s="227">
        <f t="shared" si="340"/>
        <v>0</v>
      </c>
      <c r="BP924" s="208" t="str">
        <f t="shared" si="341"/>
        <v>＜従来枠＞0 ＜トップ性能枠＞0</v>
      </c>
      <c r="BQ924" s="208" t="str">
        <f>'新規登録用（本体）'!G924&amp;'新規登録用（本体）'!H924&amp;'新規登録用（本体）'!I924</f>
        <v/>
      </c>
      <c r="BR924" s="126" t="str">
        <f t="shared" si="359"/>
        <v/>
      </c>
      <c r="BS924" s="208" t="str">
        <f t="shared" si="360"/>
        <v/>
      </c>
      <c r="BT924" s="227">
        <f t="shared" si="348"/>
        <v>0</v>
      </c>
    </row>
    <row r="925" spans="1:72" s="208" customFormat="1" ht="25.35" customHeight="1" x14ac:dyDescent="0.2">
      <c r="A925" s="210">
        <f t="shared" si="342"/>
        <v>914</v>
      </c>
      <c r="B925" s="171" t="str">
        <f t="shared" si="338"/>
        <v/>
      </c>
      <c r="C925" s="44"/>
      <c r="D925" s="17" t="str">
        <f t="shared" si="343"/>
        <v/>
      </c>
      <c r="E925" s="17" t="str">
        <f t="shared" si="344"/>
        <v/>
      </c>
      <c r="F925" s="97"/>
      <c r="G925" s="16"/>
      <c r="H925" s="15"/>
      <c r="I925" s="17" t="str">
        <f>IF(OR(G925="",H925="",U925=""),"",IFERROR(VLOOKUP(G925&amp;H925&amp;U925,※編集不可※選択項目!$M$3:$R$51,5,FALSE),"該当なし"))</f>
        <v/>
      </c>
      <c r="J925" s="97"/>
      <c r="K925" s="15"/>
      <c r="L925" s="248"/>
      <c r="M925" s="15"/>
      <c r="N925" s="97"/>
      <c r="O925" s="97"/>
      <c r="P925" s="97"/>
      <c r="Q925" s="97"/>
      <c r="R925" s="97"/>
      <c r="S925" s="18" t="str">
        <f t="shared" si="351"/>
        <v/>
      </c>
      <c r="T925" s="15"/>
      <c r="U925" s="15"/>
      <c r="V925" s="15"/>
      <c r="W925" s="15"/>
      <c r="X925" s="15"/>
      <c r="Y925" s="15"/>
      <c r="Z925" s="16"/>
      <c r="AA925" s="16"/>
      <c r="AB925" s="101" t="str">
        <f>IF($C925&lt;&gt;"",※編集不可※選択項目!$J$2,"")</f>
        <v/>
      </c>
      <c r="AC925" s="23"/>
      <c r="AD925" s="97"/>
      <c r="AE925" s="99"/>
      <c r="AF925" s="201" t="str">
        <f t="shared" si="349"/>
        <v>-</v>
      </c>
      <c r="AG925" s="219"/>
      <c r="AH925" s="220"/>
      <c r="AI925" s="121" t="str">
        <f t="shared" si="345"/>
        <v/>
      </c>
      <c r="AJ925" s="221"/>
      <c r="AK925" s="222"/>
      <c r="AL925" s="223"/>
      <c r="AM925" s="224">
        <f>IFERROR(INDEX(※編集不可※選択項目!$R$3:$R$51,MATCH(BQ925,※編集不可※選択項目!$T$3:$T$51,0)),0)</f>
        <v>0</v>
      </c>
      <c r="AN925" s="224" t="str">
        <f t="shared" si="352"/>
        <v/>
      </c>
      <c r="AO925" s="224" t="str">
        <f>IF(BR925=※編集不可※選択項目!$L$3,VLOOKUP('新規登録用（本体）'!U925,※編集不可※選択項目!$P$2:$R$13,3,TRUE),AP925)</f>
        <v/>
      </c>
      <c r="AP925" s="224" t="str">
        <f>IF(BR925=※編集不可※選択項目!$L$15,VLOOKUP('新規登録用（本体）'!U925,※編集不可※選択項目!$P$14:$R$25,3,TRUE),AQ925)</f>
        <v/>
      </c>
      <c r="AQ925" s="224" t="str">
        <f>IF(BR925=※編集不可※選択項目!$L$27,VLOOKUP('新規登録用（本体）'!U925,※編集不可※選択項目!$P$26:$R$41,3,TRUE),AR925)</f>
        <v/>
      </c>
      <c r="AR925" s="224" t="str">
        <f>IF(BR925=※編集不可※選択項目!$L$43,VLOOKUP('新規登録用（本体）'!U925,※編集不可※選択項目!$P$42:$R$46,3,TRUE),AS925)</f>
        <v/>
      </c>
      <c r="AS925" s="224" t="str">
        <f>IF(BR925=※編集不可※選択項目!$L$48,VLOOKUP('新規登録用（本体）'!U925,※編集不可※選択項目!$P$47:$R$51,3,TRUE),"")</f>
        <v/>
      </c>
      <c r="AT925" s="225">
        <f>IFERROR(VLOOKUP(Y925&amp;G925&amp;H925,※編集不可※選択項目!X:Y,2,FALSE),0)</f>
        <v>0</v>
      </c>
      <c r="AU925" s="224">
        <f t="shared" si="346"/>
        <v>0</v>
      </c>
      <c r="AV925" s="224">
        <f>IFERROR(INDEX(※編集不可※選択項目!$S$3:$S$51,MATCH(BQ925,※編集不可※選択項目!$T$3:$T$51,0)),0)</f>
        <v>0</v>
      </c>
      <c r="AW925" s="224" t="str">
        <f t="shared" si="353"/>
        <v/>
      </c>
      <c r="AX925" s="224" t="str">
        <f>IF(BR925=※編集不可※選択項目!$L$3,VLOOKUP('新規登録用（本体）'!U925,※編集不可※選択項目!$P$2:$S$13,4,TRUE),AY925)</f>
        <v/>
      </c>
      <c r="AY925" s="224" t="str">
        <f>IF(BR925=※編集不可※選択項目!$L$15,VLOOKUP('新規登録用（本体）'!U925,※編集不可※選択項目!$P$14:$S$25,4,TRUE),AZ925)</f>
        <v/>
      </c>
      <c r="AZ925" s="224" t="str">
        <f>IF(BR925=※編集不可※選択項目!$L$27,VLOOKUP('新規登録用（本体）'!U925,※編集不可※選択項目!$P$26:$S$41,4,TRUE),BA925)</f>
        <v/>
      </c>
      <c r="BA925" s="224" t="str">
        <f>IF(BR925=※編集不可※選択項目!$L$43,VLOOKUP('新規登録用（本体）'!U925,※編集不可※選択項目!$P$42:$S$46,4,TRUE),BB925)</f>
        <v/>
      </c>
      <c r="BB925" s="224" t="str">
        <f>IF(BR925=※編集不可※選択項目!$L$48,VLOOKUP('新規登録用（本体）'!U925,※編集不可※選択項目!$P$47:$S$51,4,TRUE),"")</f>
        <v/>
      </c>
      <c r="BC925" s="225">
        <f>IFERROR(VLOOKUP(Y925&amp;G925&amp;H925,※編集不可※選択項目!X:Y,2,FALSE),0)</f>
        <v>0</v>
      </c>
      <c r="BD925" s="225">
        <f t="shared" si="347"/>
        <v>0</v>
      </c>
      <c r="BE925" s="225"/>
      <c r="BF925" s="225"/>
      <c r="BG925" s="225"/>
      <c r="BH925" s="225" t="str">
        <f t="shared" si="354"/>
        <v/>
      </c>
      <c r="BI925" s="226">
        <f t="shared" si="355"/>
        <v>0</v>
      </c>
      <c r="BJ925" s="226">
        <f t="shared" si="356"/>
        <v>0</v>
      </c>
      <c r="BK925" s="262">
        <f t="shared" si="350"/>
        <v>0</v>
      </c>
      <c r="BL925" s="226">
        <f t="shared" si="339"/>
        <v>0</v>
      </c>
      <c r="BM925" s="226" t="str">
        <f t="shared" si="357"/>
        <v/>
      </c>
      <c r="BN925" s="227">
        <f t="shared" si="358"/>
        <v>0</v>
      </c>
      <c r="BO925" s="227">
        <f t="shared" si="340"/>
        <v>0</v>
      </c>
      <c r="BP925" s="208" t="str">
        <f t="shared" si="341"/>
        <v>＜従来枠＞0 ＜トップ性能枠＞0</v>
      </c>
      <c r="BQ925" s="208" t="str">
        <f>'新規登録用（本体）'!G925&amp;'新規登録用（本体）'!H925&amp;'新規登録用（本体）'!I925</f>
        <v/>
      </c>
      <c r="BR925" s="126" t="str">
        <f t="shared" si="359"/>
        <v/>
      </c>
      <c r="BS925" s="208" t="str">
        <f t="shared" si="360"/>
        <v/>
      </c>
      <c r="BT925" s="227">
        <f t="shared" si="348"/>
        <v>0</v>
      </c>
    </row>
    <row r="926" spans="1:72" s="208" customFormat="1" ht="25.35" customHeight="1" x14ac:dyDescent="0.2">
      <c r="A926" s="210">
        <f t="shared" si="342"/>
        <v>915</v>
      </c>
      <c r="B926" s="171" t="str">
        <f t="shared" si="338"/>
        <v/>
      </c>
      <c r="C926" s="44"/>
      <c r="D926" s="17" t="str">
        <f t="shared" si="343"/>
        <v/>
      </c>
      <c r="E926" s="17" t="str">
        <f t="shared" si="344"/>
        <v/>
      </c>
      <c r="F926" s="97"/>
      <c r="G926" s="16"/>
      <c r="H926" s="15"/>
      <c r="I926" s="17" t="str">
        <f>IF(OR(G926="",H926="",U926=""),"",IFERROR(VLOOKUP(G926&amp;H926&amp;U926,※編集不可※選択項目!$M$3:$R$51,5,FALSE),"該当なし"))</f>
        <v/>
      </c>
      <c r="J926" s="97"/>
      <c r="K926" s="15"/>
      <c r="L926" s="248"/>
      <c r="M926" s="15"/>
      <c r="N926" s="97"/>
      <c r="O926" s="97"/>
      <c r="P926" s="97"/>
      <c r="Q926" s="97"/>
      <c r="R926" s="97"/>
      <c r="S926" s="18" t="str">
        <f t="shared" si="351"/>
        <v/>
      </c>
      <c r="T926" s="15"/>
      <c r="U926" s="15"/>
      <c r="V926" s="15"/>
      <c r="W926" s="15"/>
      <c r="X926" s="15"/>
      <c r="Y926" s="15"/>
      <c r="Z926" s="16"/>
      <c r="AA926" s="16"/>
      <c r="AB926" s="101" t="str">
        <f>IF($C926&lt;&gt;"",※編集不可※選択項目!$J$2,"")</f>
        <v/>
      </c>
      <c r="AC926" s="23"/>
      <c r="AD926" s="97"/>
      <c r="AE926" s="99"/>
      <c r="AF926" s="201" t="str">
        <f t="shared" si="349"/>
        <v>-</v>
      </c>
      <c r="AG926" s="219"/>
      <c r="AH926" s="220"/>
      <c r="AI926" s="121" t="str">
        <f t="shared" si="345"/>
        <v/>
      </c>
      <c r="AJ926" s="221"/>
      <c r="AK926" s="222"/>
      <c r="AL926" s="223"/>
      <c r="AM926" s="224">
        <f>IFERROR(INDEX(※編集不可※選択項目!$R$3:$R$51,MATCH(BQ926,※編集不可※選択項目!$T$3:$T$51,0)),0)</f>
        <v>0</v>
      </c>
      <c r="AN926" s="224" t="str">
        <f t="shared" si="352"/>
        <v/>
      </c>
      <c r="AO926" s="224" t="str">
        <f>IF(BR926=※編集不可※選択項目!$L$3,VLOOKUP('新規登録用（本体）'!U926,※編集不可※選択項目!$P$2:$R$13,3,TRUE),AP926)</f>
        <v/>
      </c>
      <c r="AP926" s="224" t="str">
        <f>IF(BR926=※編集不可※選択項目!$L$15,VLOOKUP('新規登録用（本体）'!U926,※編集不可※選択項目!$P$14:$R$25,3,TRUE),AQ926)</f>
        <v/>
      </c>
      <c r="AQ926" s="224" t="str">
        <f>IF(BR926=※編集不可※選択項目!$L$27,VLOOKUP('新規登録用（本体）'!U926,※編集不可※選択項目!$P$26:$R$41,3,TRUE),AR926)</f>
        <v/>
      </c>
      <c r="AR926" s="224" t="str">
        <f>IF(BR926=※編集不可※選択項目!$L$43,VLOOKUP('新規登録用（本体）'!U926,※編集不可※選択項目!$P$42:$R$46,3,TRUE),AS926)</f>
        <v/>
      </c>
      <c r="AS926" s="224" t="str">
        <f>IF(BR926=※編集不可※選択項目!$L$48,VLOOKUP('新規登録用（本体）'!U926,※編集不可※選択項目!$P$47:$R$51,3,TRUE),"")</f>
        <v/>
      </c>
      <c r="AT926" s="225">
        <f>IFERROR(VLOOKUP(Y926&amp;G926&amp;H926,※編集不可※選択項目!X:Y,2,FALSE),0)</f>
        <v>0</v>
      </c>
      <c r="AU926" s="224">
        <f t="shared" si="346"/>
        <v>0</v>
      </c>
      <c r="AV926" s="224">
        <f>IFERROR(INDEX(※編集不可※選択項目!$S$3:$S$51,MATCH(BQ926,※編集不可※選択項目!$T$3:$T$51,0)),0)</f>
        <v>0</v>
      </c>
      <c r="AW926" s="224" t="str">
        <f t="shared" si="353"/>
        <v/>
      </c>
      <c r="AX926" s="224" t="str">
        <f>IF(BR926=※編集不可※選択項目!$L$3,VLOOKUP('新規登録用（本体）'!U926,※編集不可※選択項目!$P$2:$S$13,4,TRUE),AY926)</f>
        <v/>
      </c>
      <c r="AY926" s="224" t="str">
        <f>IF(BR926=※編集不可※選択項目!$L$15,VLOOKUP('新規登録用（本体）'!U926,※編集不可※選択項目!$P$14:$S$25,4,TRUE),AZ926)</f>
        <v/>
      </c>
      <c r="AZ926" s="224" t="str">
        <f>IF(BR926=※編集不可※選択項目!$L$27,VLOOKUP('新規登録用（本体）'!U926,※編集不可※選択項目!$P$26:$S$41,4,TRUE),BA926)</f>
        <v/>
      </c>
      <c r="BA926" s="224" t="str">
        <f>IF(BR926=※編集不可※選択項目!$L$43,VLOOKUP('新規登録用（本体）'!U926,※編集不可※選択項目!$P$42:$S$46,4,TRUE),BB926)</f>
        <v/>
      </c>
      <c r="BB926" s="224" t="str">
        <f>IF(BR926=※編集不可※選択項目!$L$48,VLOOKUP('新規登録用（本体）'!U926,※編集不可※選択項目!$P$47:$S$51,4,TRUE),"")</f>
        <v/>
      </c>
      <c r="BC926" s="225">
        <f>IFERROR(VLOOKUP(Y926&amp;G926&amp;H926,※編集不可※選択項目!X:Y,2,FALSE),0)</f>
        <v>0</v>
      </c>
      <c r="BD926" s="225">
        <f t="shared" si="347"/>
        <v>0</v>
      </c>
      <c r="BE926" s="225"/>
      <c r="BF926" s="225"/>
      <c r="BG926" s="225"/>
      <c r="BH926" s="225" t="str">
        <f t="shared" si="354"/>
        <v/>
      </c>
      <c r="BI926" s="226">
        <f t="shared" si="355"/>
        <v>0</v>
      </c>
      <c r="BJ926" s="226">
        <f t="shared" si="356"/>
        <v>0</v>
      </c>
      <c r="BK926" s="262">
        <f t="shared" si="350"/>
        <v>0</v>
      </c>
      <c r="BL926" s="226">
        <f t="shared" si="339"/>
        <v>0</v>
      </c>
      <c r="BM926" s="226" t="str">
        <f t="shared" si="357"/>
        <v/>
      </c>
      <c r="BN926" s="227">
        <f t="shared" si="358"/>
        <v>0</v>
      </c>
      <c r="BO926" s="227">
        <f t="shared" si="340"/>
        <v>0</v>
      </c>
      <c r="BP926" s="208" t="str">
        <f t="shared" si="341"/>
        <v>＜従来枠＞0 ＜トップ性能枠＞0</v>
      </c>
      <c r="BQ926" s="208" t="str">
        <f>'新規登録用（本体）'!G926&amp;'新規登録用（本体）'!H926&amp;'新規登録用（本体）'!I926</f>
        <v/>
      </c>
      <c r="BR926" s="126" t="str">
        <f t="shared" si="359"/>
        <v/>
      </c>
      <c r="BS926" s="208" t="str">
        <f t="shared" si="360"/>
        <v/>
      </c>
      <c r="BT926" s="227">
        <f t="shared" si="348"/>
        <v>0</v>
      </c>
    </row>
    <row r="927" spans="1:72" s="208" customFormat="1" ht="25.35" customHeight="1" x14ac:dyDescent="0.2">
      <c r="A927" s="210">
        <f t="shared" si="342"/>
        <v>916</v>
      </c>
      <c r="B927" s="171" t="str">
        <f t="shared" si="338"/>
        <v/>
      </c>
      <c r="C927" s="44"/>
      <c r="D927" s="17" t="str">
        <f t="shared" si="343"/>
        <v/>
      </c>
      <c r="E927" s="17" t="str">
        <f t="shared" si="344"/>
        <v/>
      </c>
      <c r="F927" s="97"/>
      <c r="G927" s="16"/>
      <c r="H927" s="15"/>
      <c r="I927" s="17" t="str">
        <f>IF(OR(G927="",H927="",U927=""),"",IFERROR(VLOOKUP(G927&amp;H927&amp;U927,※編集不可※選択項目!$M$3:$R$51,5,FALSE),"該当なし"))</f>
        <v/>
      </c>
      <c r="J927" s="97"/>
      <c r="K927" s="15"/>
      <c r="L927" s="248"/>
      <c r="M927" s="15"/>
      <c r="N927" s="97"/>
      <c r="O927" s="97"/>
      <c r="P927" s="97"/>
      <c r="Q927" s="97"/>
      <c r="R927" s="97"/>
      <c r="S927" s="18" t="str">
        <f t="shared" si="351"/>
        <v/>
      </c>
      <c r="T927" s="15"/>
      <c r="U927" s="15"/>
      <c r="V927" s="15"/>
      <c r="W927" s="15"/>
      <c r="X927" s="15"/>
      <c r="Y927" s="15"/>
      <c r="Z927" s="16"/>
      <c r="AA927" s="16"/>
      <c r="AB927" s="101" t="str">
        <f>IF($C927&lt;&gt;"",※編集不可※選択項目!$J$2,"")</f>
        <v/>
      </c>
      <c r="AC927" s="23"/>
      <c r="AD927" s="97"/>
      <c r="AE927" s="99"/>
      <c r="AF927" s="201" t="str">
        <f t="shared" si="349"/>
        <v>-</v>
      </c>
      <c r="AG927" s="219"/>
      <c r="AH927" s="220"/>
      <c r="AI927" s="121" t="str">
        <f t="shared" si="345"/>
        <v/>
      </c>
      <c r="AJ927" s="221"/>
      <c r="AK927" s="222"/>
      <c r="AL927" s="223"/>
      <c r="AM927" s="224">
        <f>IFERROR(INDEX(※編集不可※選択項目!$R$3:$R$51,MATCH(BQ927,※編集不可※選択項目!$T$3:$T$51,0)),0)</f>
        <v>0</v>
      </c>
      <c r="AN927" s="224" t="str">
        <f t="shared" si="352"/>
        <v/>
      </c>
      <c r="AO927" s="224" t="str">
        <f>IF(BR927=※編集不可※選択項目!$L$3,VLOOKUP('新規登録用（本体）'!U927,※編集不可※選択項目!$P$2:$R$13,3,TRUE),AP927)</f>
        <v/>
      </c>
      <c r="AP927" s="224" t="str">
        <f>IF(BR927=※編集不可※選択項目!$L$15,VLOOKUP('新規登録用（本体）'!U927,※編集不可※選択項目!$P$14:$R$25,3,TRUE),AQ927)</f>
        <v/>
      </c>
      <c r="AQ927" s="224" t="str">
        <f>IF(BR927=※編集不可※選択項目!$L$27,VLOOKUP('新規登録用（本体）'!U927,※編集不可※選択項目!$P$26:$R$41,3,TRUE),AR927)</f>
        <v/>
      </c>
      <c r="AR927" s="224" t="str">
        <f>IF(BR927=※編集不可※選択項目!$L$43,VLOOKUP('新規登録用（本体）'!U927,※編集不可※選択項目!$P$42:$R$46,3,TRUE),AS927)</f>
        <v/>
      </c>
      <c r="AS927" s="224" t="str">
        <f>IF(BR927=※編集不可※選択項目!$L$48,VLOOKUP('新規登録用（本体）'!U927,※編集不可※選択項目!$P$47:$R$51,3,TRUE),"")</f>
        <v/>
      </c>
      <c r="AT927" s="225">
        <f>IFERROR(VLOOKUP(Y927&amp;G927&amp;H927,※編集不可※選択項目!X:Y,2,FALSE),0)</f>
        <v>0</v>
      </c>
      <c r="AU927" s="224">
        <f t="shared" si="346"/>
        <v>0</v>
      </c>
      <c r="AV927" s="224">
        <f>IFERROR(INDEX(※編集不可※選択項目!$S$3:$S$51,MATCH(BQ927,※編集不可※選択項目!$T$3:$T$51,0)),0)</f>
        <v>0</v>
      </c>
      <c r="AW927" s="224" t="str">
        <f t="shared" si="353"/>
        <v/>
      </c>
      <c r="AX927" s="224" t="str">
        <f>IF(BR927=※編集不可※選択項目!$L$3,VLOOKUP('新規登録用（本体）'!U927,※編集不可※選択項目!$P$2:$S$13,4,TRUE),AY927)</f>
        <v/>
      </c>
      <c r="AY927" s="224" t="str">
        <f>IF(BR927=※編集不可※選択項目!$L$15,VLOOKUP('新規登録用（本体）'!U927,※編集不可※選択項目!$P$14:$S$25,4,TRUE),AZ927)</f>
        <v/>
      </c>
      <c r="AZ927" s="224" t="str">
        <f>IF(BR927=※編集不可※選択項目!$L$27,VLOOKUP('新規登録用（本体）'!U927,※編集不可※選択項目!$P$26:$S$41,4,TRUE),BA927)</f>
        <v/>
      </c>
      <c r="BA927" s="224" t="str">
        <f>IF(BR927=※編集不可※選択項目!$L$43,VLOOKUP('新規登録用（本体）'!U927,※編集不可※選択項目!$P$42:$S$46,4,TRUE),BB927)</f>
        <v/>
      </c>
      <c r="BB927" s="224" t="str">
        <f>IF(BR927=※編集不可※選択項目!$L$48,VLOOKUP('新規登録用（本体）'!U927,※編集不可※選択項目!$P$47:$S$51,4,TRUE),"")</f>
        <v/>
      </c>
      <c r="BC927" s="225">
        <f>IFERROR(VLOOKUP(Y927&amp;G927&amp;H927,※編集不可※選択項目!X:Y,2,FALSE),0)</f>
        <v>0</v>
      </c>
      <c r="BD927" s="225">
        <f t="shared" si="347"/>
        <v>0</v>
      </c>
      <c r="BE927" s="225"/>
      <c r="BF927" s="225"/>
      <c r="BG927" s="225"/>
      <c r="BH927" s="225" t="str">
        <f t="shared" si="354"/>
        <v/>
      </c>
      <c r="BI927" s="226">
        <f t="shared" si="355"/>
        <v>0</v>
      </c>
      <c r="BJ927" s="226">
        <f t="shared" si="356"/>
        <v>0</v>
      </c>
      <c r="BK927" s="262">
        <f t="shared" si="350"/>
        <v>0</v>
      </c>
      <c r="BL927" s="226">
        <f t="shared" si="339"/>
        <v>0</v>
      </c>
      <c r="BM927" s="226" t="str">
        <f t="shared" si="357"/>
        <v/>
      </c>
      <c r="BN927" s="227">
        <f t="shared" si="358"/>
        <v>0</v>
      </c>
      <c r="BO927" s="227">
        <f t="shared" si="340"/>
        <v>0</v>
      </c>
      <c r="BP927" s="208" t="str">
        <f t="shared" si="341"/>
        <v>＜従来枠＞0 ＜トップ性能枠＞0</v>
      </c>
      <c r="BQ927" s="208" t="str">
        <f>'新規登録用（本体）'!G927&amp;'新規登録用（本体）'!H927&amp;'新規登録用（本体）'!I927</f>
        <v/>
      </c>
      <c r="BR927" s="126" t="str">
        <f t="shared" si="359"/>
        <v/>
      </c>
      <c r="BS927" s="208" t="str">
        <f t="shared" si="360"/>
        <v/>
      </c>
      <c r="BT927" s="227">
        <f t="shared" si="348"/>
        <v>0</v>
      </c>
    </row>
    <row r="928" spans="1:72" s="208" customFormat="1" ht="25.35" customHeight="1" x14ac:dyDescent="0.2">
      <c r="A928" s="210">
        <f t="shared" si="342"/>
        <v>917</v>
      </c>
      <c r="B928" s="171" t="str">
        <f t="shared" si="338"/>
        <v/>
      </c>
      <c r="C928" s="44"/>
      <c r="D928" s="17" t="str">
        <f t="shared" si="343"/>
        <v/>
      </c>
      <c r="E928" s="17" t="str">
        <f t="shared" si="344"/>
        <v/>
      </c>
      <c r="F928" s="97"/>
      <c r="G928" s="16"/>
      <c r="H928" s="15"/>
      <c r="I928" s="17" t="str">
        <f>IF(OR(G928="",H928="",U928=""),"",IFERROR(VLOOKUP(G928&amp;H928&amp;U928,※編集不可※選択項目!$M$3:$R$51,5,FALSE),"該当なし"))</f>
        <v/>
      </c>
      <c r="J928" s="97"/>
      <c r="K928" s="15"/>
      <c r="L928" s="248"/>
      <c r="M928" s="15"/>
      <c r="N928" s="97"/>
      <c r="O928" s="97"/>
      <c r="P928" s="97"/>
      <c r="Q928" s="97"/>
      <c r="R928" s="97"/>
      <c r="S928" s="18" t="str">
        <f t="shared" si="351"/>
        <v/>
      </c>
      <c r="T928" s="15"/>
      <c r="U928" s="15"/>
      <c r="V928" s="15"/>
      <c r="W928" s="15"/>
      <c r="X928" s="15"/>
      <c r="Y928" s="15"/>
      <c r="Z928" s="16"/>
      <c r="AA928" s="16"/>
      <c r="AB928" s="101" t="str">
        <f>IF($C928&lt;&gt;"",※編集不可※選択項目!$J$2,"")</f>
        <v/>
      </c>
      <c r="AC928" s="23"/>
      <c r="AD928" s="97"/>
      <c r="AE928" s="99"/>
      <c r="AF928" s="201" t="str">
        <f t="shared" si="349"/>
        <v>-</v>
      </c>
      <c r="AG928" s="219"/>
      <c r="AH928" s="220"/>
      <c r="AI928" s="121" t="str">
        <f t="shared" si="345"/>
        <v/>
      </c>
      <c r="AJ928" s="221"/>
      <c r="AK928" s="222"/>
      <c r="AL928" s="223"/>
      <c r="AM928" s="224">
        <f>IFERROR(INDEX(※編集不可※選択項目!$R$3:$R$51,MATCH(BQ928,※編集不可※選択項目!$T$3:$T$51,0)),0)</f>
        <v>0</v>
      </c>
      <c r="AN928" s="224" t="str">
        <f t="shared" si="352"/>
        <v/>
      </c>
      <c r="AO928" s="224" t="str">
        <f>IF(BR928=※編集不可※選択項目!$L$3,VLOOKUP('新規登録用（本体）'!U928,※編集不可※選択項目!$P$2:$R$13,3,TRUE),AP928)</f>
        <v/>
      </c>
      <c r="AP928" s="224" t="str">
        <f>IF(BR928=※編集不可※選択項目!$L$15,VLOOKUP('新規登録用（本体）'!U928,※編集不可※選択項目!$P$14:$R$25,3,TRUE),AQ928)</f>
        <v/>
      </c>
      <c r="AQ928" s="224" t="str">
        <f>IF(BR928=※編集不可※選択項目!$L$27,VLOOKUP('新規登録用（本体）'!U928,※編集不可※選択項目!$P$26:$R$41,3,TRUE),AR928)</f>
        <v/>
      </c>
      <c r="AR928" s="224" t="str">
        <f>IF(BR928=※編集不可※選択項目!$L$43,VLOOKUP('新規登録用（本体）'!U928,※編集不可※選択項目!$P$42:$R$46,3,TRUE),AS928)</f>
        <v/>
      </c>
      <c r="AS928" s="224" t="str">
        <f>IF(BR928=※編集不可※選択項目!$L$48,VLOOKUP('新規登録用（本体）'!U928,※編集不可※選択項目!$P$47:$R$51,3,TRUE),"")</f>
        <v/>
      </c>
      <c r="AT928" s="225">
        <f>IFERROR(VLOOKUP(Y928&amp;G928&amp;H928,※編集不可※選択項目!X:Y,2,FALSE),0)</f>
        <v>0</v>
      </c>
      <c r="AU928" s="224">
        <f t="shared" si="346"/>
        <v>0</v>
      </c>
      <c r="AV928" s="224">
        <f>IFERROR(INDEX(※編集不可※選択項目!$S$3:$S$51,MATCH(BQ928,※編集不可※選択項目!$T$3:$T$51,0)),0)</f>
        <v>0</v>
      </c>
      <c r="AW928" s="224" t="str">
        <f t="shared" si="353"/>
        <v/>
      </c>
      <c r="AX928" s="224" t="str">
        <f>IF(BR928=※編集不可※選択項目!$L$3,VLOOKUP('新規登録用（本体）'!U928,※編集不可※選択項目!$P$2:$S$13,4,TRUE),AY928)</f>
        <v/>
      </c>
      <c r="AY928" s="224" t="str">
        <f>IF(BR928=※編集不可※選択項目!$L$15,VLOOKUP('新規登録用（本体）'!U928,※編集不可※選択項目!$P$14:$S$25,4,TRUE),AZ928)</f>
        <v/>
      </c>
      <c r="AZ928" s="224" t="str">
        <f>IF(BR928=※編集不可※選択項目!$L$27,VLOOKUP('新規登録用（本体）'!U928,※編集不可※選択項目!$P$26:$S$41,4,TRUE),BA928)</f>
        <v/>
      </c>
      <c r="BA928" s="224" t="str">
        <f>IF(BR928=※編集不可※選択項目!$L$43,VLOOKUP('新規登録用（本体）'!U928,※編集不可※選択項目!$P$42:$S$46,4,TRUE),BB928)</f>
        <v/>
      </c>
      <c r="BB928" s="224" t="str">
        <f>IF(BR928=※編集不可※選択項目!$L$48,VLOOKUP('新規登録用（本体）'!U928,※編集不可※選択項目!$P$47:$S$51,4,TRUE),"")</f>
        <v/>
      </c>
      <c r="BC928" s="225">
        <f>IFERROR(VLOOKUP(Y928&amp;G928&amp;H928,※編集不可※選択項目!X:Y,2,FALSE),0)</f>
        <v>0</v>
      </c>
      <c r="BD928" s="225">
        <f t="shared" si="347"/>
        <v>0</v>
      </c>
      <c r="BE928" s="225"/>
      <c r="BF928" s="225"/>
      <c r="BG928" s="225"/>
      <c r="BH928" s="225" t="str">
        <f t="shared" si="354"/>
        <v/>
      </c>
      <c r="BI928" s="226">
        <f t="shared" si="355"/>
        <v>0</v>
      </c>
      <c r="BJ928" s="226">
        <f t="shared" si="356"/>
        <v>0</v>
      </c>
      <c r="BK928" s="262">
        <f t="shared" si="350"/>
        <v>0</v>
      </c>
      <c r="BL928" s="226">
        <f t="shared" si="339"/>
        <v>0</v>
      </c>
      <c r="BM928" s="226" t="str">
        <f t="shared" si="357"/>
        <v/>
      </c>
      <c r="BN928" s="227">
        <f t="shared" si="358"/>
        <v>0</v>
      </c>
      <c r="BO928" s="227">
        <f t="shared" si="340"/>
        <v>0</v>
      </c>
      <c r="BP928" s="208" t="str">
        <f t="shared" si="341"/>
        <v>＜従来枠＞0 ＜トップ性能枠＞0</v>
      </c>
      <c r="BQ928" s="208" t="str">
        <f>'新規登録用（本体）'!G928&amp;'新規登録用（本体）'!H928&amp;'新規登録用（本体）'!I928</f>
        <v/>
      </c>
      <c r="BR928" s="126" t="str">
        <f t="shared" si="359"/>
        <v/>
      </c>
      <c r="BS928" s="208" t="str">
        <f t="shared" si="360"/>
        <v/>
      </c>
      <c r="BT928" s="227">
        <f t="shared" si="348"/>
        <v>0</v>
      </c>
    </row>
    <row r="929" spans="1:72" s="208" customFormat="1" ht="25.35" customHeight="1" x14ac:dyDescent="0.2">
      <c r="A929" s="210">
        <f t="shared" si="342"/>
        <v>918</v>
      </c>
      <c r="B929" s="171" t="str">
        <f t="shared" si="338"/>
        <v/>
      </c>
      <c r="C929" s="44"/>
      <c r="D929" s="17" t="str">
        <f t="shared" si="343"/>
        <v/>
      </c>
      <c r="E929" s="17" t="str">
        <f t="shared" si="344"/>
        <v/>
      </c>
      <c r="F929" s="97"/>
      <c r="G929" s="16"/>
      <c r="H929" s="15"/>
      <c r="I929" s="17" t="str">
        <f>IF(OR(G929="",H929="",U929=""),"",IFERROR(VLOOKUP(G929&amp;H929&amp;U929,※編集不可※選択項目!$M$3:$R$51,5,FALSE),"該当なし"))</f>
        <v/>
      </c>
      <c r="J929" s="97"/>
      <c r="K929" s="15"/>
      <c r="L929" s="248"/>
      <c r="M929" s="15"/>
      <c r="N929" s="97"/>
      <c r="O929" s="97"/>
      <c r="P929" s="97"/>
      <c r="Q929" s="97"/>
      <c r="R929" s="97"/>
      <c r="S929" s="18" t="str">
        <f t="shared" si="351"/>
        <v/>
      </c>
      <c r="T929" s="15"/>
      <c r="U929" s="15"/>
      <c r="V929" s="15"/>
      <c r="W929" s="15"/>
      <c r="X929" s="15"/>
      <c r="Y929" s="15"/>
      <c r="Z929" s="16"/>
      <c r="AA929" s="16"/>
      <c r="AB929" s="101" t="str">
        <f>IF($C929&lt;&gt;"",※編集不可※選択項目!$J$2,"")</f>
        <v/>
      </c>
      <c r="AC929" s="23"/>
      <c r="AD929" s="97"/>
      <c r="AE929" s="99"/>
      <c r="AF929" s="201" t="str">
        <f t="shared" si="349"/>
        <v>-</v>
      </c>
      <c r="AG929" s="219"/>
      <c r="AH929" s="220"/>
      <c r="AI929" s="121" t="str">
        <f t="shared" si="345"/>
        <v/>
      </c>
      <c r="AJ929" s="221"/>
      <c r="AK929" s="222"/>
      <c r="AL929" s="223"/>
      <c r="AM929" s="224">
        <f>IFERROR(INDEX(※編集不可※選択項目!$R$3:$R$51,MATCH(BQ929,※編集不可※選択項目!$T$3:$T$51,0)),0)</f>
        <v>0</v>
      </c>
      <c r="AN929" s="224" t="str">
        <f t="shared" si="352"/>
        <v/>
      </c>
      <c r="AO929" s="224" t="str">
        <f>IF(BR929=※編集不可※選択項目!$L$3,VLOOKUP('新規登録用（本体）'!U929,※編集不可※選択項目!$P$2:$R$13,3,TRUE),AP929)</f>
        <v/>
      </c>
      <c r="AP929" s="224" t="str">
        <f>IF(BR929=※編集不可※選択項目!$L$15,VLOOKUP('新規登録用（本体）'!U929,※編集不可※選択項目!$P$14:$R$25,3,TRUE),AQ929)</f>
        <v/>
      </c>
      <c r="AQ929" s="224" t="str">
        <f>IF(BR929=※編集不可※選択項目!$L$27,VLOOKUP('新規登録用（本体）'!U929,※編集不可※選択項目!$P$26:$R$41,3,TRUE),AR929)</f>
        <v/>
      </c>
      <c r="AR929" s="224" t="str">
        <f>IF(BR929=※編集不可※選択項目!$L$43,VLOOKUP('新規登録用（本体）'!U929,※編集不可※選択項目!$P$42:$R$46,3,TRUE),AS929)</f>
        <v/>
      </c>
      <c r="AS929" s="224" t="str">
        <f>IF(BR929=※編集不可※選択項目!$L$48,VLOOKUP('新規登録用（本体）'!U929,※編集不可※選択項目!$P$47:$R$51,3,TRUE),"")</f>
        <v/>
      </c>
      <c r="AT929" s="225">
        <f>IFERROR(VLOOKUP(Y929&amp;G929&amp;H929,※編集不可※選択項目!X:Y,2,FALSE),0)</f>
        <v>0</v>
      </c>
      <c r="AU929" s="224">
        <f t="shared" si="346"/>
        <v>0</v>
      </c>
      <c r="AV929" s="224">
        <f>IFERROR(INDEX(※編集不可※選択項目!$S$3:$S$51,MATCH(BQ929,※編集不可※選択項目!$T$3:$T$51,0)),0)</f>
        <v>0</v>
      </c>
      <c r="AW929" s="224" t="str">
        <f t="shared" si="353"/>
        <v/>
      </c>
      <c r="AX929" s="224" t="str">
        <f>IF(BR929=※編集不可※選択項目!$L$3,VLOOKUP('新規登録用（本体）'!U929,※編集不可※選択項目!$P$2:$S$13,4,TRUE),AY929)</f>
        <v/>
      </c>
      <c r="AY929" s="224" t="str">
        <f>IF(BR929=※編集不可※選択項目!$L$15,VLOOKUP('新規登録用（本体）'!U929,※編集不可※選択項目!$P$14:$S$25,4,TRUE),AZ929)</f>
        <v/>
      </c>
      <c r="AZ929" s="224" t="str">
        <f>IF(BR929=※編集不可※選択項目!$L$27,VLOOKUP('新規登録用（本体）'!U929,※編集不可※選択項目!$P$26:$S$41,4,TRUE),BA929)</f>
        <v/>
      </c>
      <c r="BA929" s="224" t="str">
        <f>IF(BR929=※編集不可※選択項目!$L$43,VLOOKUP('新規登録用（本体）'!U929,※編集不可※選択項目!$P$42:$S$46,4,TRUE),BB929)</f>
        <v/>
      </c>
      <c r="BB929" s="224" t="str">
        <f>IF(BR929=※編集不可※選択項目!$L$48,VLOOKUP('新規登録用（本体）'!U929,※編集不可※選択項目!$P$47:$S$51,4,TRUE),"")</f>
        <v/>
      </c>
      <c r="BC929" s="225">
        <f>IFERROR(VLOOKUP(Y929&amp;G929&amp;H929,※編集不可※選択項目!X:Y,2,FALSE),0)</f>
        <v>0</v>
      </c>
      <c r="BD929" s="225">
        <f t="shared" si="347"/>
        <v>0</v>
      </c>
      <c r="BE929" s="225"/>
      <c r="BF929" s="225"/>
      <c r="BG929" s="225"/>
      <c r="BH929" s="225" t="str">
        <f t="shared" si="354"/>
        <v/>
      </c>
      <c r="BI929" s="226">
        <f t="shared" si="355"/>
        <v>0</v>
      </c>
      <c r="BJ929" s="226">
        <f t="shared" si="356"/>
        <v>0</v>
      </c>
      <c r="BK929" s="262">
        <f t="shared" si="350"/>
        <v>0</v>
      </c>
      <c r="BL929" s="226">
        <f t="shared" si="339"/>
        <v>0</v>
      </c>
      <c r="BM929" s="226" t="str">
        <f t="shared" si="357"/>
        <v/>
      </c>
      <c r="BN929" s="227">
        <f t="shared" si="358"/>
        <v>0</v>
      </c>
      <c r="BO929" s="227">
        <f t="shared" si="340"/>
        <v>0</v>
      </c>
      <c r="BP929" s="208" t="str">
        <f t="shared" si="341"/>
        <v>＜従来枠＞0 ＜トップ性能枠＞0</v>
      </c>
      <c r="BQ929" s="208" t="str">
        <f>'新規登録用（本体）'!G929&amp;'新規登録用（本体）'!H929&amp;'新規登録用（本体）'!I929</f>
        <v/>
      </c>
      <c r="BR929" s="126" t="str">
        <f t="shared" si="359"/>
        <v/>
      </c>
      <c r="BS929" s="208" t="str">
        <f t="shared" si="360"/>
        <v/>
      </c>
      <c r="BT929" s="227">
        <f t="shared" si="348"/>
        <v>0</v>
      </c>
    </row>
    <row r="930" spans="1:72" s="208" customFormat="1" ht="25.35" customHeight="1" x14ac:dyDescent="0.2">
      <c r="A930" s="210">
        <f t="shared" si="342"/>
        <v>919</v>
      </c>
      <c r="B930" s="171" t="str">
        <f t="shared" si="338"/>
        <v/>
      </c>
      <c r="C930" s="44"/>
      <c r="D930" s="17" t="str">
        <f t="shared" si="343"/>
        <v/>
      </c>
      <c r="E930" s="17" t="str">
        <f t="shared" si="344"/>
        <v/>
      </c>
      <c r="F930" s="97"/>
      <c r="G930" s="16"/>
      <c r="H930" s="15"/>
      <c r="I930" s="17" t="str">
        <f>IF(OR(G930="",H930="",U930=""),"",IFERROR(VLOOKUP(G930&amp;H930&amp;U930,※編集不可※選択項目!$M$3:$R$51,5,FALSE),"該当なし"))</f>
        <v/>
      </c>
      <c r="J930" s="97"/>
      <c r="K930" s="15"/>
      <c r="L930" s="248"/>
      <c r="M930" s="15"/>
      <c r="N930" s="97"/>
      <c r="O930" s="97"/>
      <c r="P930" s="97"/>
      <c r="Q930" s="97"/>
      <c r="R930" s="97"/>
      <c r="S930" s="18" t="str">
        <f t="shared" si="351"/>
        <v/>
      </c>
      <c r="T930" s="15"/>
      <c r="U930" s="15"/>
      <c r="V930" s="15"/>
      <c r="W930" s="15"/>
      <c r="X930" s="15"/>
      <c r="Y930" s="15"/>
      <c r="Z930" s="16"/>
      <c r="AA930" s="16"/>
      <c r="AB930" s="101" t="str">
        <f>IF($C930&lt;&gt;"",※編集不可※選択項目!$J$2,"")</f>
        <v/>
      </c>
      <c r="AC930" s="23"/>
      <c r="AD930" s="97"/>
      <c r="AE930" s="99"/>
      <c r="AF930" s="201" t="str">
        <f t="shared" si="349"/>
        <v>-</v>
      </c>
      <c r="AG930" s="219"/>
      <c r="AH930" s="220"/>
      <c r="AI930" s="121" t="str">
        <f t="shared" si="345"/>
        <v/>
      </c>
      <c r="AJ930" s="221"/>
      <c r="AK930" s="222"/>
      <c r="AL930" s="223"/>
      <c r="AM930" s="224">
        <f>IFERROR(INDEX(※編集不可※選択項目!$R$3:$R$51,MATCH(BQ930,※編集不可※選択項目!$T$3:$T$51,0)),0)</f>
        <v>0</v>
      </c>
      <c r="AN930" s="224" t="str">
        <f t="shared" si="352"/>
        <v/>
      </c>
      <c r="AO930" s="224" t="str">
        <f>IF(BR930=※編集不可※選択項目!$L$3,VLOOKUP('新規登録用（本体）'!U930,※編集不可※選択項目!$P$2:$R$13,3,TRUE),AP930)</f>
        <v/>
      </c>
      <c r="AP930" s="224" t="str">
        <f>IF(BR930=※編集不可※選択項目!$L$15,VLOOKUP('新規登録用（本体）'!U930,※編集不可※選択項目!$P$14:$R$25,3,TRUE),AQ930)</f>
        <v/>
      </c>
      <c r="AQ930" s="224" t="str">
        <f>IF(BR930=※編集不可※選択項目!$L$27,VLOOKUP('新規登録用（本体）'!U930,※編集不可※選択項目!$P$26:$R$41,3,TRUE),AR930)</f>
        <v/>
      </c>
      <c r="AR930" s="224" t="str">
        <f>IF(BR930=※編集不可※選択項目!$L$43,VLOOKUP('新規登録用（本体）'!U930,※編集不可※選択項目!$P$42:$R$46,3,TRUE),AS930)</f>
        <v/>
      </c>
      <c r="AS930" s="224" t="str">
        <f>IF(BR930=※編集不可※選択項目!$L$48,VLOOKUP('新規登録用（本体）'!U930,※編集不可※選択項目!$P$47:$R$51,3,TRUE),"")</f>
        <v/>
      </c>
      <c r="AT930" s="225">
        <f>IFERROR(VLOOKUP(Y930&amp;G930&amp;H930,※編集不可※選択項目!X:Y,2,FALSE),0)</f>
        <v>0</v>
      </c>
      <c r="AU930" s="224">
        <f t="shared" si="346"/>
        <v>0</v>
      </c>
      <c r="AV930" s="224">
        <f>IFERROR(INDEX(※編集不可※選択項目!$S$3:$S$51,MATCH(BQ930,※編集不可※選択項目!$T$3:$T$51,0)),0)</f>
        <v>0</v>
      </c>
      <c r="AW930" s="224" t="str">
        <f t="shared" si="353"/>
        <v/>
      </c>
      <c r="AX930" s="224" t="str">
        <f>IF(BR930=※編集不可※選択項目!$L$3,VLOOKUP('新規登録用（本体）'!U930,※編集不可※選択項目!$P$2:$S$13,4,TRUE),AY930)</f>
        <v/>
      </c>
      <c r="AY930" s="224" t="str">
        <f>IF(BR930=※編集不可※選択項目!$L$15,VLOOKUP('新規登録用（本体）'!U930,※編集不可※選択項目!$P$14:$S$25,4,TRUE),AZ930)</f>
        <v/>
      </c>
      <c r="AZ930" s="224" t="str">
        <f>IF(BR930=※編集不可※選択項目!$L$27,VLOOKUP('新規登録用（本体）'!U930,※編集不可※選択項目!$P$26:$S$41,4,TRUE),BA930)</f>
        <v/>
      </c>
      <c r="BA930" s="224" t="str">
        <f>IF(BR930=※編集不可※選択項目!$L$43,VLOOKUP('新規登録用（本体）'!U930,※編集不可※選択項目!$P$42:$S$46,4,TRUE),BB930)</f>
        <v/>
      </c>
      <c r="BB930" s="224" t="str">
        <f>IF(BR930=※編集不可※選択項目!$L$48,VLOOKUP('新規登録用（本体）'!U930,※編集不可※選択項目!$P$47:$S$51,4,TRUE),"")</f>
        <v/>
      </c>
      <c r="BC930" s="225">
        <f>IFERROR(VLOOKUP(Y930&amp;G930&amp;H930,※編集不可※選択項目!X:Y,2,FALSE),0)</f>
        <v>0</v>
      </c>
      <c r="BD930" s="225">
        <f t="shared" si="347"/>
        <v>0</v>
      </c>
      <c r="BE930" s="225"/>
      <c r="BF930" s="225"/>
      <c r="BG930" s="225"/>
      <c r="BH930" s="225" t="str">
        <f t="shared" si="354"/>
        <v/>
      </c>
      <c r="BI930" s="226">
        <f t="shared" si="355"/>
        <v>0</v>
      </c>
      <c r="BJ930" s="226">
        <f t="shared" si="356"/>
        <v>0</v>
      </c>
      <c r="BK930" s="262">
        <f t="shared" si="350"/>
        <v>0</v>
      </c>
      <c r="BL930" s="226">
        <f t="shared" si="339"/>
        <v>0</v>
      </c>
      <c r="BM930" s="226" t="str">
        <f t="shared" si="357"/>
        <v/>
      </c>
      <c r="BN930" s="227">
        <f t="shared" si="358"/>
        <v>0</v>
      </c>
      <c r="BO930" s="227">
        <f t="shared" si="340"/>
        <v>0</v>
      </c>
      <c r="BP930" s="208" t="str">
        <f t="shared" si="341"/>
        <v>＜従来枠＞0 ＜トップ性能枠＞0</v>
      </c>
      <c r="BQ930" s="208" t="str">
        <f>'新規登録用（本体）'!G930&amp;'新規登録用（本体）'!H930&amp;'新規登録用（本体）'!I930</f>
        <v/>
      </c>
      <c r="BR930" s="126" t="str">
        <f t="shared" si="359"/>
        <v/>
      </c>
      <c r="BS930" s="208" t="str">
        <f t="shared" si="360"/>
        <v/>
      </c>
      <c r="BT930" s="227">
        <f t="shared" si="348"/>
        <v>0</v>
      </c>
    </row>
    <row r="931" spans="1:72" s="208" customFormat="1" ht="25.35" customHeight="1" x14ac:dyDescent="0.2">
      <c r="A931" s="210">
        <f t="shared" si="342"/>
        <v>920</v>
      </c>
      <c r="B931" s="171" t="str">
        <f t="shared" si="338"/>
        <v/>
      </c>
      <c r="C931" s="44"/>
      <c r="D931" s="17" t="str">
        <f t="shared" si="343"/>
        <v/>
      </c>
      <c r="E931" s="17" t="str">
        <f t="shared" si="344"/>
        <v/>
      </c>
      <c r="F931" s="97"/>
      <c r="G931" s="16"/>
      <c r="H931" s="15"/>
      <c r="I931" s="17" t="str">
        <f>IF(OR(G931="",H931="",U931=""),"",IFERROR(VLOOKUP(G931&amp;H931&amp;U931,※編集不可※選択項目!$M$3:$R$51,5,FALSE),"該当なし"))</f>
        <v/>
      </c>
      <c r="J931" s="97"/>
      <c r="K931" s="15"/>
      <c r="L931" s="248"/>
      <c r="M931" s="15"/>
      <c r="N931" s="97"/>
      <c r="O931" s="97"/>
      <c r="P931" s="97"/>
      <c r="Q931" s="97"/>
      <c r="R931" s="97"/>
      <c r="S931" s="18" t="str">
        <f t="shared" si="351"/>
        <v/>
      </c>
      <c r="T931" s="15"/>
      <c r="U931" s="15"/>
      <c r="V931" s="15"/>
      <c r="W931" s="15"/>
      <c r="X931" s="15"/>
      <c r="Y931" s="15"/>
      <c r="Z931" s="16"/>
      <c r="AA931" s="16"/>
      <c r="AB931" s="101" t="str">
        <f>IF($C931&lt;&gt;"",※編集不可※選択項目!$J$2,"")</f>
        <v/>
      </c>
      <c r="AC931" s="23"/>
      <c r="AD931" s="97"/>
      <c r="AE931" s="99"/>
      <c r="AF931" s="201" t="str">
        <f t="shared" si="349"/>
        <v>-</v>
      </c>
      <c r="AG931" s="219"/>
      <c r="AH931" s="220"/>
      <c r="AI931" s="121" t="str">
        <f t="shared" si="345"/>
        <v/>
      </c>
      <c r="AJ931" s="221"/>
      <c r="AK931" s="222"/>
      <c r="AL931" s="223"/>
      <c r="AM931" s="224">
        <f>IFERROR(INDEX(※編集不可※選択項目!$R$3:$R$51,MATCH(BQ931,※編集不可※選択項目!$T$3:$T$51,0)),0)</f>
        <v>0</v>
      </c>
      <c r="AN931" s="224" t="str">
        <f t="shared" si="352"/>
        <v/>
      </c>
      <c r="AO931" s="224" t="str">
        <f>IF(BR931=※編集不可※選択項目!$L$3,VLOOKUP('新規登録用（本体）'!U931,※編集不可※選択項目!$P$2:$R$13,3,TRUE),AP931)</f>
        <v/>
      </c>
      <c r="AP931" s="224" t="str">
        <f>IF(BR931=※編集不可※選択項目!$L$15,VLOOKUP('新規登録用（本体）'!U931,※編集不可※選択項目!$P$14:$R$25,3,TRUE),AQ931)</f>
        <v/>
      </c>
      <c r="AQ931" s="224" t="str">
        <f>IF(BR931=※編集不可※選択項目!$L$27,VLOOKUP('新規登録用（本体）'!U931,※編集不可※選択項目!$P$26:$R$41,3,TRUE),AR931)</f>
        <v/>
      </c>
      <c r="AR931" s="224" t="str">
        <f>IF(BR931=※編集不可※選択項目!$L$43,VLOOKUP('新規登録用（本体）'!U931,※編集不可※選択項目!$P$42:$R$46,3,TRUE),AS931)</f>
        <v/>
      </c>
      <c r="AS931" s="224" t="str">
        <f>IF(BR931=※編集不可※選択項目!$L$48,VLOOKUP('新規登録用（本体）'!U931,※編集不可※選択項目!$P$47:$R$51,3,TRUE),"")</f>
        <v/>
      </c>
      <c r="AT931" s="225">
        <f>IFERROR(VLOOKUP(Y931&amp;G931&amp;H931,※編集不可※選択項目!X:Y,2,FALSE),0)</f>
        <v>0</v>
      </c>
      <c r="AU931" s="224">
        <f t="shared" si="346"/>
        <v>0</v>
      </c>
      <c r="AV931" s="224">
        <f>IFERROR(INDEX(※編集不可※選択項目!$S$3:$S$51,MATCH(BQ931,※編集不可※選択項目!$T$3:$T$51,0)),0)</f>
        <v>0</v>
      </c>
      <c r="AW931" s="224" t="str">
        <f t="shared" si="353"/>
        <v/>
      </c>
      <c r="AX931" s="224" t="str">
        <f>IF(BR931=※編集不可※選択項目!$L$3,VLOOKUP('新規登録用（本体）'!U931,※編集不可※選択項目!$P$2:$S$13,4,TRUE),AY931)</f>
        <v/>
      </c>
      <c r="AY931" s="224" t="str">
        <f>IF(BR931=※編集不可※選択項目!$L$15,VLOOKUP('新規登録用（本体）'!U931,※編集不可※選択項目!$P$14:$S$25,4,TRUE),AZ931)</f>
        <v/>
      </c>
      <c r="AZ931" s="224" t="str">
        <f>IF(BR931=※編集不可※選択項目!$L$27,VLOOKUP('新規登録用（本体）'!U931,※編集不可※選択項目!$P$26:$S$41,4,TRUE),BA931)</f>
        <v/>
      </c>
      <c r="BA931" s="224" t="str">
        <f>IF(BR931=※編集不可※選択項目!$L$43,VLOOKUP('新規登録用（本体）'!U931,※編集不可※選択項目!$P$42:$S$46,4,TRUE),BB931)</f>
        <v/>
      </c>
      <c r="BB931" s="224" t="str">
        <f>IF(BR931=※編集不可※選択項目!$L$48,VLOOKUP('新規登録用（本体）'!U931,※編集不可※選択項目!$P$47:$S$51,4,TRUE),"")</f>
        <v/>
      </c>
      <c r="BC931" s="225">
        <f>IFERROR(VLOOKUP(Y931&amp;G931&amp;H931,※編集不可※選択項目!X:Y,2,FALSE),0)</f>
        <v>0</v>
      </c>
      <c r="BD931" s="225">
        <f t="shared" si="347"/>
        <v>0</v>
      </c>
      <c r="BE931" s="225"/>
      <c r="BF931" s="225"/>
      <c r="BG931" s="225"/>
      <c r="BH931" s="225" t="str">
        <f t="shared" si="354"/>
        <v/>
      </c>
      <c r="BI931" s="226">
        <f t="shared" si="355"/>
        <v>0</v>
      </c>
      <c r="BJ931" s="226">
        <f t="shared" si="356"/>
        <v>0</v>
      </c>
      <c r="BK931" s="262">
        <f t="shared" si="350"/>
        <v>0</v>
      </c>
      <c r="BL931" s="226">
        <f t="shared" si="339"/>
        <v>0</v>
      </c>
      <c r="BM931" s="226" t="str">
        <f t="shared" si="357"/>
        <v/>
      </c>
      <c r="BN931" s="227">
        <f t="shared" si="358"/>
        <v>0</v>
      </c>
      <c r="BO931" s="227">
        <f t="shared" si="340"/>
        <v>0</v>
      </c>
      <c r="BP931" s="208" t="str">
        <f t="shared" si="341"/>
        <v>＜従来枠＞0 ＜トップ性能枠＞0</v>
      </c>
      <c r="BQ931" s="208" t="str">
        <f>'新規登録用（本体）'!G931&amp;'新規登録用（本体）'!H931&amp;'新規登録用（本体）'!I931</f>
        <v/>
      </c>
      <c r="BR931" s="126" t="str">
        <f t="shared" si="359"/>
        <v/>
      </c>
      <c r="BS931" s="208" t="str">
        <f t="shared" si="360"/>
        <v/>
      </c>
      <c r="BT931" s="227">
        <f t="shared" si="348"/>
        <v>0</v>
      </c>
    </row>
    <row r="932" spans="1:72" s="208" customFormat="1" ht="25.35" customHeight="1" x14ac:dyDescent="0.2">
      <c r="A932" s="210">
        <f t="shared" si="342"/>
        <v>921</v>
      </c>
      <c r="B932" s="171" t="str">
        <f t="shared" si="338"/>
        <v/>
      </c>
      <c r="C932" s="44"/>
      <c r="D932" s="17" t="str">
        <f t="shared" si="343"/>
        <v/>
      </c>
      <c r="E932" s="17" t="str">
        <f t="shared" si="344"/>
        <v/>
      </c>
      <c r="F932" s="97"/>
      <c r="G932" s="16"/>
      <c r="H932" s="15"/>
      <c r="I932" s="17" t="str">
        <f>IF(OR(G932="",H932="",U932=""),"",IFERROR(VLOOKUP(G932&amp;H932&amp;U932,※編集不可※選択項目!$M$3:$R$51,5,FALSE),"該当なし"))</f>
        <v/>
      </c>
      <c r="J932" s="97"/>
      <c r="K932" s="15"/>
      <c r="L932" s="248"/>
      <c r="M932" s="15"/>
      <c r="N932" s="97"/>
      <c r="O932" s="97"/>
      <c r="P932" s="97"/>
      <c r="Q932" s="97"/>
      <c r="R932" s="97"/>
      <c r="S932" s="18" t="str">
        <f t="shared" si="351"/>
        <v/>
      </c>
      <c r="T932" s="15"/>
      <c r="U932" s="15"/>
      <c r="V932" s="15"/>
      <c r="W932" s="15"/>
      <c r="X932" s="15"/>
      <c r="Y932" s="15"/>
      <c r="Z932" s="16"/>
      <c r="AA932" s="16"/>
      <c r="AB932" s="101" t="str">
        <f>IF($C932&lt;&gt;"",※編集不可※選択項目!$J$2,"")</f>
        <v/>
      </c>
      <c r="AC932" s="23"/>
      <c r="AD932" s="97"/>
      <c r="AE932" s="99"/>
      <c r="AF932" s="201" t="str">
        <f t="shared" si="349"/>
        <v>-</v>
      </c>
      <c r="AG932" s="219"/>
      <c r="AH932" s="220"/>
      <c r="AI932" s="121" t="str">
        <f t="shared" si="345"/>
        <v/>
      </c>
      <c r="AJ932" s="221"/>
      <c r="AK932" s="222"/>
      <c r="AL932" s="223"/>
      <c r="AM932" s="224">
        <f>IFERROR(INDEX(※編集不可※選択項目!$R$3:$R$51,MATCH(BQ932,※編集不可※選択項目!$T$3:$T$51,0)),0)</f>
        <v>0</v>
      </c>
      <c r="AN932" s="224" t="str">
        <f t="shared" si="352"/>
        <v/>
      </c>
      <c r="AO932" s="224" t="str">
        <f>IF(BR932=※編集不可※選択項目!$L$3,VLOOKUP('新規登録用（本体）'!U932,※編集不可※選択項目!$P$2:$R$13,3,TRUE),AP932)</f>
        <v/>
      </c>
      <c r="AP932" s="224" t="str">
        <f>IF(BR932=※編集不可※選択項目!$L$15,VLOOKUP('新規登録用（本体）'!U932,※編集不可※選択項目!$P$14:$R$25,3,TRUE),AQ932)</f>
        <v/>
      </c>
      <c r="AQ932" s="224" t="str">
        <f>IF(BR932=※編集不可※選択項目!$L$27,VLOOKUP('新規登録用（本体）'!U932,※編集不可※選択項目!$P$26:$R$41,3,TRUE),AR932)</f>
        <v/>
      </c>
      <c r="AR932" s="224" t="str">
        <f>IF(BR932=※編集不可※選択項目!$L$43,VLOOKUP('新規登録用（本体）'!U932,※編集不可※選択項目!$P$42:$R$46,3,TRUE),AS932)</f>
        <v/>
      </c>
      <c r="AS932" s="224" t="str">
        <f>IF(BR932=※編集不可※選択項目!$L$48,VLOOKUP('新規登録用（本体）'!U932,※編集不可※選択項目!$P$47:$R$51,3,TRUE),"")</f>
        <v/>
      </c>
      <c r="AT932" s="225">
        <f>IFERROR(VLOOKUP(Y932&amp;G932&amp;H932,※編集不可※選択項目!X:Y,2,FALSE),0)</f>
        <v>0</v>
      </c>
      <c r="AU932" s="224">
        <f t="shared" si="346"/>
        <v>0</v>
      </c>
      <c r="AV932" s="224">
        <f>IFERROR(INDEX(※編集不可※選択項目!$S$3:$S$51,MATCH(BQ932,※編集不可※選択項目!$T$3:$T$51,0)),0)</f>
        <v>0</v>
      </c>
      <c r="AW932" s="224" t="str">
        <f t="shared" si="353"/>
        <v/>
      </c>
      <c r="AX932" s="224" t="str">
        <f>IF(BR932=※編集不可※選択項目!$L$3,VLOOKUP('新規登録用（本体）'!U932,※編集不可※選択項目!$P$2:$S$13,4,TRUE),AY932)</f>
        <v/>
      </c>
      <c r="AY932" s="224" t="str">
        <f>IF(BR932=※編集不可※選択項目!$L$15,VLOOKUP('新規登録用（本体）'!U932,※編集不可※選択項目!$P$14:$S$25,4,TRUE),AZ932)</f>
        <v/>
      </c>
      <c r="AZ932" s="224" t="str">
        <f>IF(BR932=※編集不可※選択項目!$L$27,VLOOKUP('新規登録用（本体）'!U932,※編集不可※選択項目!$P$26:$S$41,4,TRUE),BA932)</f>
        <v/>
      </c>
      <c r="BA932" s="224" t="str">
        <f>IF(BR932=※編集不可※選択項目!$L$43,VLOOKUP('新規登録用（本体）'!U932,※編集不可※選択項目!$P$42:$S$46,4,TRUE),BB932)</f>
        <v/>
      </c>
      <c r="BB932" s="224" t="str">
        <f>IF(BR932=※編集不可※選択項目!$L$48,VLOOKUP('新規登録用（本体）'!U932,※編集不可※選択項目!$P$47:$S$51,4,TRUE),"")</f>
        <v/>
      </c>
      <c r="BC932" s="225">
        <f>IFERROR(VLOOKUP(Y932&amp;G932&amp;H932,※編集不可※選択項目!X:Y,2,FALSE),0)</f>
        <v>0</v>
      </c>
      <c r="BD932" s="225">
        <f t="shared" si="347"/>
        <v>0</v>
      </c>
      <c r="BE932" s="225"/>
      <c r="BF932" s="225"/>
      <c r="BG932" s="225"/>
      <c r="BH932" s="225" t="str">
        <f t="shared" si="354"/>
        <v/>
      </c>
      <c r="BI932" s="226">
        <f t="shared" si="355"/>
        <v>0</v>
      </c>
      <c r="BJ932" s="226">
        <f t="shared" si="356"/>
        <v>0</v>
      </c>
      <c r="BK932" s="262">
        <f t="shared" si="350"/>
        <v>0</v>
      </c>
      <c r="BL932" s="226">
        <f t="shared" si="339"/>
        <v>0</v>
      </c>
      <c r="BM932" s="226" t="str">
        <f t="shared" si="357"/>
        <v/>
      </c>
      <c r="BN932" s="227">
        <f t="shared" si="358"/>
        <v>0</v>
      </c>
      <c r="BO932" s="227">
        <f t="shared" si="340"/>
        <v>0</v>
      </c>
      <c r="BP932" s="208" t="str">
        <f t="shared" si="341"/>
        <v>＜従来枠＞0 ＜トップ性能枠＞0</v>
      </c>
      <c r="BQ932" s="208" t="str">
        <f>'新規登録用（本体）'!G932&amp;'新規登録用（本体）'!H932&amp;'新規登録用（本体）'!I932</f>
        <v/>
      </c>
      <c r="BR932" s="126" t="str">
        <f t="shared" si="359"/>
        <v/>
      </c>
      <c r="BS932" s="208" t="str">
        <f t="shared" si="360"/>
        <v/>
      </c>
      <c r="BT932" s="227">
        <f t="shared" si="348"/>
        <v>0</v>
      </c>
    </row>
    <row r="933" spans="1:72" s="208" customFormat="1" ht="25.35" customHeight="1" x14ac:dyDescent="0.2">
      <c r="A933" s="210">
        <f t="shared" si="342"/>
        <v>922</v>
      </c>
      <c r="B933" s="171" t="str">
        <f t="shared" si="338"/>
        <v/>
      </c>
      <c r="C933" s="44"/>
      <c r="D933" s="17" t="str">
        <f t="shared" si="343"/>
        <v/>
      </c>
      <c r="E933" s="17" t="str">
        <f t="shared" si="344"/>
        <v/>
      </c>
      <c r="F933" s="97"/>
      <c r="G933" s="16"/>
      <c r="H933" s="15"/>
      <c r="I933" s="17" t="str">
        <f>IF(OR(G933="",H933="",U933=""),"",IFERROR(VLOOKUP(G933&amp;H933&amp;U933,※編集不可※選択項目!$M$3:$R$51,5,FALSE),"該当なし"))</f>
        <v/>
      </c>
      <c r="J933" s="97"/>
      <c r="K933" s="15"/>
      <c r="L933" s="248"/>
      <c r="M933" s="15"/>
      <c r="N933" s="97"/>
      <c r="O933" s="97"/>
      <c r="P933" s="97"/>
      <c r="Q933" s="97"/>
      <c r="R933" s="97"/>
      <c r="S933" s="18" t="str">
        <f t="shared" si="351"/>
        <v/>
      </c>
      <c r="T933" s="15"/>
      <c r="U933" s="15"/>
      <c r="V933" s="15"/>
      <c r="W933" s="15"/>
      <c r="X933" s="15"/>
      <c r="Y933" s="15"/>
      <c r="Z933" s="16"/>
      <c r="AA933" s="16"/>
      <c r="AB933" s="101" t="str">
        <f>IF($C933&lt;&gt;"",※編集不可※選択項目!$J$2,"")</f>
        <v/>
      </c>
      <c r="AC933" s="23"/>
      <c r="AD933" s="97"/>
      <c r="AE933" s="99"/>
      <c r="AF933" s="201" t="str">
        <f t="shared" si="349"/>
        <v>-</v>
      </c>
      <c r="AG933" s="219"/>
      <c r="AH933" s="220"/>
      <c r="AI933" s="121" t="str">
        <f t="shared" si="345"/>
        <v/>
      </c>
      <c r="AJ933" s="221"/>
      <c r="AK933" s="222"/>
      <c r="AL933" s="223"/>
      <c r="AM933" s="224">
        <f>IFERROR(INDEX(※編集不可※選択項目!$R$3:$R$51,MATCH(BQ933,※編集不可※選択項目!$T$3:$T$51,0)),0)</f>
        <v>0</v>
      </c>
      <c r="AN933" s="224" t="str">
        <f t="shared" si="352"/>
        <v/>
      </c>
      <c r="AO933" s="224" t="str">
        <f>IF(BR933=※編集不可※選択項目!$L$3,VLOOKUP('新規登録用（本体）'!U933,※編集不可※選択項目!$P$2:$R$13,3,TRUE),AP933)</f>
        <v/>
      </c>
      <c r="AP933" s="224" t="str">
        <f>IF(BR933=※編集不可※選択項目!$L$15,VLOOKUP('新規登録用（本体）'!U933,※編集不可※選択項目!$P$14:$R$25,3,TRUE),AQ933)</f>
        <v/>
      </c>
      <c r="AQ933" s="224" t="str">
        <f>IF(BR933=※編集不可※選択項目!$L$27,VLOOKUP('新規登録用（本体）'!U933,※編集不可※選択項目!$P$26:$R$41,3,TRUE),AR933)</f>
        <v/>
      </c>
      <c r="AR933" s="224" t="str">
        <f>IF(BR933=※編集不可※選択項目!$L$43,VLOOKUP('新規登録用（本体）'!U933,※編集不可※選択項目!$P$42:$R$46,3,TRUE),AS933)</f>
        <v/>
      </c>
      <c r="AS933" s="224" t="str">
        <f>IF(BR933=※編集不可※選択項目!$L$48,VLOOKUP('新規登録用（本体）'!U933,※編集不可※選択項目!$P$47:$R$51,3,TRUE),"")</f>
        <v/>
      </c>
      <c r="AT933" s="225">
        <f>IFERROR(VLOOKUP(Y933&amp;G933&amp;H933,※編集不可※選択項目!X:Y,2,FALSE),0)</f>
        <v>0</v>
      </c>
      <c r="AU933" s="224">
        <f t="shared" si="346"/>
        <v>0</v>
      </c>
      <c r="AV933" s="224">
        <f>IFERROR(INDEX(※編集不可※選択項目!$S$3:$S$51,MATCH(BQ933,※編集不可※選択項目!$T$3:$T$51,0)),0)</f>
        <v>0</v>
      </c>
      <c r="AW933" s="224" t="str">
        <f t="shared" si="353"/>
        <v/>
      </c>
      <c r="AX933" s="224" t="str">
        <f>IF(BR933=※編集不可※選択項目!$L$3,VLOOKUP('新規登録用（本体）'!U933,※編集不可※選択項目!$P$2:$S$13,4,TRUE),AY933)</f>
        <v/>
      </c>
      <c r="AY933" s="224" t="str">
        <f>IF(BR933=※編集不可※選択項目!$L$15,VLOOKUP('新規登録用（本体）'!U933,※編集不可※選択項目!$P$14:$S$25,4,TRUE),AZ933)</f>
        <v/>
      </c>
      <c r="AZ933" s="224" t="str">
        <f>IF(BR933=※編集不可※選択項目!$L$27,VLOOKUP('新規登録用（本体）'!U933,※編集不可※選択項目!$P$26:$S$41,4,TRUE),BA933)</f>
        <v/>
      </c>
      <c r="BA933" s="224" t="str">
        <f>IF(BR933=※編集不可※選択項目!$L$43,VLOOKUP('新規登録用（本体）'!U933,※編集不可※選択項目!$P$42:$S$46,4,TRUE),BB933)</f>
        <v/>
      </c>
      <c r="BB933" s="224" t="str">
        <f>IF(BR933=※編集不可※選択項目!$L$48,VLOOKUP('新規登録用（本体）'!U933,※編集不可※選択項目!$P$47:$S$51,4,TRUE),"")</f>
        <v/>
      </c>
      <c r="BC933" s="225">
        <f>IFERROR(VLOOKUP(Y933&amp;G933&amp;H933,※編集不可※選択項目!X:Y,2,FALSE),0)</f>
        <v>0</v>
      </c>
      <c r="BD933" s="225">
        <f t="shared" si="347"/>
        <v>0</v>
      </c>
      <c r="BE933" s="225"/>
      <c r="BF933" s="225"/>
      <c r="BG933" s="225"/>
      <c r="BH933" s="225" t="str">
        <f t="shared" si="354"/>
        <v/>
      </c>
      <c r="BI933" s="226">
        <f t="shared" si="355"/>
        <v>0</v>
      </c>
      <c r="BJ933" s="226">
        <f t="shared" si="356"/>
        <v>0</v>
      </c>
      <c r="BK933" s="262">
        <f t="shared" si="350"/>
        <v>0</v>
      </c>
      <c r="BL933" s="226">
        <f t="shared" si="339"/>
        <v>0</v>
      </c>
      <c r="BM933" s="226" t="str">
        <f t="shared" si="357"/>
        <v/>
      </c>
      <c r="BN933" s="227">
        <f t="shared" si="358"/>
        <v>0</v>
      </c>
      <c r="BO933" s="227">
        <f t="shared" si="340"/>
        <v>0</v>
      </c>
      <c r="BP933" s="208" t="str">
        <f t="shared" si="341"/>
        <v>＜従来枠＞0 ＜トップ性能枠＞0</v>
      </c>
      <c r="BQ933" s="208" t="str">
        <f>'新規登録用（本体）'!G933&amp;'新規登録用（本体）'!H933&amp;'新規登録用（本体）'!I933</f>
        <v/>
      </c>
      <c r="BR933" s="126" t="str">
        <f t="shared" si="359"/>
        <v/>
      </c>
      <c r="BS933" s="208" t="str">
        <f t="shared" si="360"/>
        <v/>
      </c>
      <c r="BT933" s="227">
        <f t="shared" si="348"/>
        <v>0</v>
      </c>
    </row>
    <row r="934" spans="1:72" s="208" customFormat="1" ht="25.35" customHeight="1" x14ac:dyDescent="0.2">
      <c r="A934" s="210">
        <f t="shared" si="342"/>
        <v>923</v>
      </c>
      <c r="B934" s="171" t="str">
        <f t="shared" si="338"/>
        <v/>
      </c>
      <c r="C934" s="44"/>
      <c r="D934" s="17" t="str">
        <f t="shared" si="343"/>
        <v/>
      </c>
      <c r="E934" s="17" t="str">
        <f t="shared" si="344"/>
        <v/>
      </c>
      <c r="F934" s="97"/>
      <c r="G934" s="16"/>
      <c r="H934" s="15"/>
      <c r="I934" s="17" t="str">
        <f>IF(OR(G934="",H934="",U934=""),"",IFERROR(VLOOKUP(G934&amp;H934&amp;U934,※編集不可※選択項目!$M$3:$R$51,5,FALSE),"該当なし"))</f>
        <v/>
      </c>
      <c r="J934" s="97"/>
      <c r="K934" s="15"/>
      <c r="L934" s="248"/>
      <c r="M934" s="15"/>
      <c r="N934" s="97"/>
      <c r="O934" s="97"/>
      <c r="P934" s="97"/>
      <c r="Q934" s="97"/>
      <c r="R934" s="97"/>
      <c r="S934" s="18" t="str">
        <f t="shared" si="351"/>
        <v/>
      </c>
      <c r="T934" s="15"/>
      <c r="U934" s="15"/>
      <c r="V934" s="15"/>
      <c r="W934" s="15"/>
      <c r="X934" s="15"/>
      <c r="Y934" s="15"/>
      <c r="Z934" s="16"/>
      <c r="AA934" s="16"/>
      <c r="AB934" s="101" t="str">
        <f>IF($C934&lt;&gt;"",※編集不可※選択項目!$J$2,"")</f>
        <v/>
      </c>
      <c r="AC934" s="23"/>
      <c r="AD934" s="97"/>
      <c r="AE934" s="99"/>
      <c r="AF934" s="201" t="str">
        <f t="shared" si="349"/>
        <v>-</v>
      </c>
      <c r="AG934" s="219"/>
      <c r="AH934" s="220"/>
      <c r="AI934" s="121" t="str">
        <f t="shared" si="345"/>
        <v/>
      </c>
      <c r="AJ934" s="221"/>
      <c r="AK934" s="222"/>
      <c r="AL934" s="223"/>
      <c r="AM934" s="224">
        <f>IFERROR(INDEX(※編集不可※選択項目!$R$3:$R$51,MATCH(BQ934,※編集不可※選択項目!$T$3:$T$51,0)),0)</f>
        <v>0</v>
      </c>
      <c r="AN934" s="224" t="str">
        <f t="shared" si="352"/>
        <v/>
      </c>
      <c r="AO934" s="224" t="str">
        <f>IF(BR934=※編集不可※選択項目!$L$3,VLOOKUP('新規登録用（本体）'!U934,※編集不可※選択項目!$P$2:$R$13,3,TRUE),AP934)</f>
        <v/>
      </c>
      <c r="AP934" s="224" t="str">
        <f>IF(BR934=※編集不可※選択項目!$L$15,VLOOKUP('新規登録用（本体）'!U934,※編集不可※選択項目!$P$14:$R$25,3,TRUE),AQ934)</f>
        <v/>
      </c>
      <c r="AQ934" s="224" t="str">
        <f>IF(BR934=※編集不可※選択項目!$L$27,VLOOKUP('新規登録用（本体）'!U934,※編集不可※選択項目!$P$26:$R$41,3,TRUE),AR934)</f>
        <v/>
      </c>
      <c r="AR934" s="224" t="str">
        <f>IF(BR934=※編集不可※選択項目!$L$43,VLOOKUP('新規登録用（本体）'!U934,※編集不可※選択項目!$P$42:$R$46,3,TRUE),AS934)</f>
        <v/>
      </c>
      <c r="AS934" s="224" t="str">
        <f>IF(BR934=※編集不可※選択項目!$L$48,VLOOKUP('新規登録用（本体）'!U934,※編集不可※選択項目!$P$47:$R$51,3,TRUE),"")</f>
        <v/>
      </c>
      <c r="AT934" s="225">
        <f>IFERROR(VLOOKUP(Y934&amp;G934&amp;H934,※編集不可※選択項目!X:Y,2,FALSE),0)</f>
        <v>0</v>
      </c>
      <c r="AU934" s="224">
        <f t="shared" si="346"/>
        <v>0</v>
      </c>
      <c r="AV934" s="224">
        <f>IFERROR(INDEX(※編集不可※選択項目!$S$3:$S$51,MATCH(BQ934,※編集不可※選択項目!$T$3:$T$51,0)),0)</f>
        <v>0</v>
      </c>
      <c r="AW934" s="224" t="str">
        <f t="shared" si="353"/>
        <v/>
      </c>
      <c r="AX934" s="224" t="str">
        <f>IF(BR934=※編集不可※選択項目!$L$3,VLOOKUP('新規登録用（本体）'!U934,※編集不可※選択項目!$P$2:$S$13,4,TRUE),AY934)</f>
        <v/>
      </c>
      <c r="AY934" s="224" t="str">
        <f>IF(BR934=※編集不可※選択項目!$L$15,VLOOKUP('新規登録用（本体）'!U934,※編集不可※選択項目!$P$14:$S$25,4,TRUE),AZ934)</f>
        <v/>
      </c>
      <c r="AZ934" s="224" t="str">
        <f>IF(BR934=※編集不可※選択項目!$L$27,VLOOKUP('新規登録用（本体）'!U934,※編集不可※選択項目!$P$26:$S$41,4,TRUE),BA934)</f>
        <v/>
      </c>
      <c r="BA934" s="224" t="str">
        <f>IF(BR934=※編集不可※選択項目!$L$43,VLOOKUP('新規登録用（本体）'!U934,※編集不可※選択項目!$P$42:$S$46,4,TRUE),BB934)</f>
        <v/>
      </c>
      <c r="BB934" s="224" t="str">
        <f>IF(BR934=※編集不可※選択項目!$L$48,VLOOKUP('新規登録用（本体）'!U934,※編集不可※選択項目!$P$47:$S$51,4,TRUE),"")</f>
        <v/>
      </c>
      <c r="BC934" s="225">
        <f>IFERROR(VLOOKUP(Y934&amp;G934&amp;H934,※編集不可※選択項目!X:Y,2,FALSE),0)</f>
        <v>0</v>
      </c>
      <c r="BD934" s="225">
        <f t="shared" si="347"/>
        <v>0</v>
      </c>
      <c r="BE934" s="225"/>
      <c r="BF934" s="225"/>
      <c r="BG934" s="225"/>
      <c r="BH934" s="225" t="str">
        <f t="shared" si="354"/>
        <v/>
      </c>
      <c r="BI934" s="226">
        <f t="shared" si="355"/>
        <v>0</v>
      </c>
      <c r="BJ934" s="226">
        <f t="shared" si="356"/>
        <v>0</v>
      </c>
      <c r="BK934" s="262">
        <f t="shared" si="350"/>
        <v>0</v>
      </c>
      <c r="BL934" s="226">
        <f t="shared" si="339"/>
        <v>0</v>
      </c>
      <c r="BM934" s="226" t="str">
        <f t="shared" si="357"/>
        <v/>
      </c>
      <c r="BN934" s="227">
        <f t="shared" si="358"/>
        <v>0</v>
      </c>
      <c r="BO934" s="227">
        <f t="shared" si="340"/>
        <v>0</v>
      </c>
      <c r="BP934" s="208" t="str">
        <f t="shared" si="341"/>
        <v>＜従来枠＞0 ＜トップ性能枠＞0</v>
      </c>
      <c r="BQ934" s="208" t="str">
        <f>'新規登録用（本体）'!G934&amp;'新規登録用（本体）'!H934&amp;'新規登録用（本体）'!I934</f>
        <v/>
      </c>
      <c r="BR934" s="126" t="str">
        <f t="shared" si="359"/>
        <v/>
      </c>
      <c r="BS934" s="208" t="str">
        <f t="shared" si="360"/>
        <v/>
      </c>
      <c r="BT934" s="227">
        <f t="shared" si="348"/>
        <v>0</v>
      </c>
    </row>
    <row r="935" spans="1:72" s="208" customFormat="1" ht="25.35" customHeight="1" x14ac:dyDescent="0.2">
      <c r="A935" s="210">
        <f t="shared" si="342"/>
        <v>924</v>
      </c>
      <c r="B935" s="171" t="str">
        <f t="shared" si="338"/>
        <v/>
      </c>
      <c r="C935" s="44"/>
      <c r="D935" s="17" t="str">
        <f t="shared" si="343"/>
        <v/>
      </c>
      <c r="E935" s="17" t="str">
        <f t="shared" si="344"/>
        <v/>
      </c>
      <c r="F935" s="97"/>
      <c r="G935" s="16"/>
      <c r="H935" s="15"/>
      <c r="I935" s="17" t="str">
        <f>IF(OR(G935="",H935="",U935=""),"",IFERROR(VLOOKUP(G935&amp;H935&amp;U935,※編集不可※選択項目!$M$3:$R$51,5,FALSE),"該当なし"))</f>
        <v/>
      </c>
      <c r="J935" s="97"/>
      <c r="K935" s="15"/>
      <c r="L935" s="248"/>
      <c r="M935" s="15"/>
      <c r="N935" s="97"/>
      <c r="O935" s="97"/>
      <c r="P935" s="97"/>
      <c r="Q935" s="97"/>
      <c r="R935" s="97"/>
      <c r="S935" s="18" t="str">
        <f t="shared" si="351"/>
        <v/>
      </c>
      <c r="T935" s="15"/>
      <c r="U935" s="15"/>
      <c r="V935" s="15"/>
      <c r="W935" s="15"/>
      <c r="X935" s="15"/>
      <c r="Y935" s="15"/>
      <c r="Z935" s="16"/>
      <c r="AA935" s="16"/>
      <c r="AB935" s="101" t="str">
        <f>IF($C935&lt;&gt;"",※編集不可※選択項目!$J$2,"")</f>
        <v/>
      </c>
      <c r="AC935" s="23"/>
      <c r="AD935" s="97"/>
      <c r="AE935" s="99"/>
      <c r="AF935" s="201" t="str">
        <f t="shared" si="349"/>
        <v>-</v>
      </c>
      <c r="AG935" s="219"/>
      <c r="AH935" s="220"/>
      <c r="AI935" s="121" t="str">
        <f t="shared" si="345"/>
        <v/>
      </c>
      <c r="AJ935" s="221"/>
      <c r="AK935" s="222"/>
      <c r="AL935" s="223"/>
      <c r="AM935" s="224">
        <f>IFERROR(INDEX(※編集不可※選択項目!$R$3:$R$51,MATCH(BQ935,※編集不可※選択項目!$T$3:$T$51,0)),0)</f>
        <v>0</v>
      </c>
      <c r="AN935" s="224" t="str">
        <f t="shared" si="352"/>
        <v/>
      </c>
      <c r="AO935" s="224" t="str">
        <f>IF(BR935=※編集不可※選択項目!$L$3,VLOOKUP('新規登録用（本体）'!U935,※編集不可※選択項目!$P$2:$R$13,3,TRUE),AP935)</f>
        <v/>
      </c>
      <c r="AP935" s="224" t="str">
        <f>IF(BR935=※編集不可※選択項目!$L$15,VLOOKUP('新規登録用（本体）'!U935,※編集不可※選択項目!$P$14:$R$25,3,TRUE),AQ935)</f>
        <v/>
      </c>
      <c r="AQ935" s="224" t="str">
        <f>IF(BR935=※編集不可※選択項目!$L$27,VLOOKUP('新規登録用（本体）'!U935,※編集不可※選択項目!$P$26:$R$41,3,TRUE),AR935)</f>
        <v/>
      </c>
      <c r="AR935" s="224" t="str">
        <f>IF(BR935=※編集不可※選択項目!$L$43,VLOOKUP('新規登録用（本体）'!U935,※編集不可※選択項目!$P$42:$R$46,3,TRUE),AS935)</f>
        <v/>
      </c>
      <c r="AS935" s="224" t="str">
        <f>IF(BR935=※編集不可※選択項目!$L$48,VLOOKUP('新規登録用（本体）'!U935,※編集不可※選択項目!$P$47:$R$51,3,TRUE),"")</f>
        <v/>
      </c>
      <c r="AT935" s="225">
        <f>IFERROR(VLOOKUP(Y935&amp;G935&amp;H935,※編集不可※選択項目!X:Y,2,FALSE),0)</f>
        <v>0</v>
      </c>
      <c r="AU935" s="224">
        <f t="shared" si="346"/>
        <v>0</v>
      </c>
      <c r="AV935" s="224">
        <f>IFERROR(INDEX(※編集不可※選択項目!$S$3:$S$51,MATCH(BQ935,※編集不可※選択項目!$T$3:$T$51,0)),0)</f>
        <v>0</v>
      </c>
      <c r="AW935" s="224" t="str">
        <f t="shared" si="353"/>
        <v/>
      </c>
      <c r="AX935" s="224" t="str">
        <f>IF(BR935=※編集不可※選択項目!$L$3,VLOOKUP('新規登録用（本体）'!U935,※編集不可※選択項目!$P$2:$S$13,4,TRUE),AY935)</f>
        <v/>
      </c>
      <c r="AY935" s="224" t="str">
        <f>IF(BR935=※編集不可※選択項目!$L$15,VLOOKUP('新規登録用（本体）'!U935,※編集不可※選択項目!$P$14:$S$25,4,TRUE),AZ935)</f>
        <v/>
      </c>
      <c r="AZ935" s="224" t="str">
        <f>IF(BR935=※編集不可※選択項目!$L$27,VLOOKUP('新規登録用（本体）'!U935,※編集不可※選択項目!$P$26:$S$41,4,TRUE),BA935)</f>
        <v/>
      </c>
      <c r="BA935" s="224" t="str">
        <f>IF(BR935=※編集不可※選択項目!$L$43,VLOOKUP('新規登録用（本体）'!U935,※編集不可※選択項目!$P$42:$S$46,4,TRUE),BB935)</f>
        <v/>
      </c>
      <c r="BB935" s="224" t="str">
        <f>IF(BR935=※編集不可※選択項目!$L$48,VLOOKUP('新規登録用（本体）'!U935,※編集不可※選択項目!$P$47:$S$51,4,TRUE),"")</f>
        <v/>
      </c>
      <c r="BC935" s="225">
        <f>IFERROR(VLOOKUP(Y935&amp;G935&amp;H935,※編集不可※選択項目!X:Y,2,FALSE),0)</f>
        <v>0</v>
      </c>
      <c r="BD935" s="225">
        <f t="shared" si="347"/>
        <v>0</v>
      </c>
      <c r="BE935" s="225"/>
      <c r="BF935" s="225"/>
      <c r="BG935" s="225"/>
      <c r="BH935" s="225" t="str">
        <f t="shared" si="354"/>
        <v/>
      </c>
      <c r="BI935" s="226">
        <f t="shared" si="355"/>
        <v>0</v>
      </c>
      <c r="BJ935" s="226">
        <f t="shared" si="356"/>
        <v>0</v>
      </c>
      <c r="BK935" s="262">
        <f t="shared" si="350"/>
        <v>0</v>
      </c>
      <c r="BL935" s="226">
        <f t="shared" si="339"/>
        <v>0</v>
      </c>
      <c r="BM935" s="226" t="str">
        <f t="shared" si="357"/>
        <v/>
      </c>
      <c r="BN935" s="227">
        <f t="shared" si="358"/>
        <v>0</v>
      </c>
      <c r="BO935" s="227">
        <f t="shared" si="340"/>
        <v>0</v>
      </c>
      <c r="BP935" s="208" t="str">
        <f t="shared" si="341"/>
        <v>＜従来枠＞0 ＜トップ性能枠＞0</v>
      </c>
      <c r="BQ935" s="208" t="str">
        <f>'新規登録用（本体）'!G935&amp;'新規登録用（本体）'!H935&amp;'新規登録用（本体）'!I935</f>
        <v/>
      </c>
      <c r="BR935" s="126" t="str">
        <f t="shared" si="359"/>
        <v/>
      </c>
      <c r="BS935" s="208" t="str">
        <f t="shared" si="360"/>
        <v/>
      </c>
      <c r="BT935" s="227">
        <f t="shared" si="348"/>
        <v>0</v>
      </c>
    </row>
    <row r="936" spans="1:72" s="208" customFormat="1" ht="25.35" customHeight="1" x14ac:dyDescent="0.2">
      <c r="A936" s="210">
        <f t="shared" si="342"/>
        <v>925</v>
      </c>
      <c r="B936" s="171" t="str">
        <f t="shared" si="338"/>
        <v/>
      </c>
      <c r="C936" s="44"/>
      <c r="D936" s="17" t="str">
        <f t="shared" si="343"/>
        <v/>
      </c>
      <c r="E936" s="17" t="str">
        <f t="shared" si="344"/>
        <v/>
      </c>
      <c r="F936" s="97"/>
      <c r="G936" s="16"/>
      <c r="H936" s="15"/>
      <c r="I936" s="17" t="str">
        <f>IF(OR(G936="",H936="",U936=""),"",IFERROR(VLOOKUP(G936&amp;H936&amp;U936,※編集不可※選択項目!$M$3:$R$51,5,FALSE),"該当なし"))</f>
        <v/>
      </c>
      <c r="J936" s="97"/>
      <c r="K936" s="15"/>
      <c r="L936" s="248"/>
      <c r="M936" s="15"/>
      <c r="N936" s="97"/>
      <c r="O936" s="97"/>
      <c r="P936" s="97"/>
      <c r="Q936" s="97"/>
      <c r="R936" s="97"/>
      <c r="S936" s="18" t="str">
        <f t="shared" si="351"/>
        <v/>
      </c>
      <c r="T936" s="15"/>
      <c r="U936" s="15"/>
      <c r="V936" s="15"/>
      <c r="W936" s="15"/>
      <c r="X936" s="15"/>
      <c r="Y936" s="15"/>
      <c r="Z936" s="16"/>
      <c r="AA936" s="16"/>
      <c r="AB936" s="101" t="str">
        <f>IF($C936&lt;&gt;"",※編集不可※選択項目!$J$2,"")</f>
        <v/>
      </c>
      <c r="AC936" s="23"/>
      <c r="AD936" s="97"/>
      <c r="AE936" s="99"/>
      <c r="AF936" s="201" t="str">
        <f t="shared" si="349"/>
        <v>-</v>
      </c>
      <c r="AG936" s="219"/>
      <c r="AH936" s="220"/>
      <c r="AI936" s="121" t="str">
        <f t="shared" si="345"/>
        <v/>
      </c>
      <c r="AJ936" s="221"/>
      <c r="AK936" s="222"/>
      <c r="AL936" s="223"/>
      <c r="AM936" s="224">
        <f>IFERROR(INDEX(※編集不可※選択項目!$R$3:$R$51,MATCH(BQ936,※編集不可※選択項目!$T$3:$T$51,0)),0)</f>
        <v>0</v>
      </c>
      <c r="AN936" s="224" t="str">
        <f t="shared" si="352"/>
        <v/>
      </c>
      <c r="AO936" s="224" t="str">
        <f>IF(BR936=※編集不可※選択項目!$L$3,VLOOKUP('新規登録用（本体）'!U936,※編集不可※選択項目!$P$2:$R$13,3,TRUE),AP936)</f>
        <v/>
      </c>
      <c r="AP936" s="224" t="str">
        <f>IF(BR936=※編集不可※選択項目!$L$15,VLOOKUP('新規登録用（本体）'!U936,※編集不可※選択項目!$P$14:$R$25,3,TRUE),AQ936)</f>
        <v/>
      </c>
      <c r="AQ936" s="224" t="str">
        <f>IF(BR936=※編集不可※選択項目!$L$27,VLOOKUP('新規登録用（本体）'!U936,※編集不可※選択項目!$P$26:$R$41,3,TRUE),AR936)</f>
        <v/>
      </c>
      <c r="AR936" s="224" t="str">
        <f>IF(BR936=※編集不可※選択項目!$L$43,VLOOKUP('新規登録用（本体）'!U936,※編集不可※選択項目!$P$42:$R$46,3,TRUE),AS936)</f>
        <v/>
      </c>
      <c r="AS936" s="224" t="str">
        <f>IF(BR936=※編集不可※選択項目!$L$48,VLOOKUP('新規登録用（本体）'!U936,※編集不可※選択項目!$P$47:$R$51,3,TRUE),"")</f>
        <v/>
      </c>
      <c r="AT936" s="225">
        <f>IFERROR(VLOOKUP(Y936&amp;G936&amp;H936,※編集不可※選択項目!X:Y,2,FALSE),0)</f>
        <v>0</v>
      </c>
      <c r="AU936" s="224">
        <f t="shared" si="346"/>
        <v>0</v>
      </c>
      <c r="AV936" s="224">
        <f>IFERROR(INDEX(※編集不可※選択項目!$S$3:$S$51,MATCH(BQ936,※編集不可※選択項目!$T$3:$T$51,0)),0)</f>
        <v>0</v>
      </c>
      <c r="AW936" s="224" t="str">
        <f t="shared" si="353"/>
        <v/>
      </c>
      <c r="AX936" s="224" t="str">
        <f>IF(BR936=※編集不可※選択項目!$L$3,VLOOKUP('新規登録用（本体）'!U936,※編集不可※選択項目!$P$2:$S$13,4,TRUE),AY936)</f>
        <v/>
      </c>
      <c r="AY936" s="224" t="str">
        <f>IF(BR936=※編集不可※選択項目!$L$15,VLOOKUP('新規登録用（本体）'!U936,※編集不可※選択項目!$P$14:$S$25,4,TRUE),AZ936)</f>
        <v/>
      </c>
      <c r="AZ936" s="224" t="str">
        <f>IF(BR936=※編集不可※選択項目!$L$27,VLOOKUP('新規登録用（本体）'!U936,※編集不可※選択項目!$P$26:$S$41,4,TRUE),BA936)</f>
        <v/>
      </c>
      <c r="BA936" s="224" t="str">
        <f>IF(BR936=※編集不可※選択項目!$L$43,VLOOKUP('新規登録用（本体）'!U936,※編集不可※選択項目!$P$42:$S$46,4,TRUE),BB936)</f>
        <v/>
      </c>
      <c r="BB936" s="224" t="str">
        <f>IF(BR936=※編集不可※選択項目!$L$48,VLOOKUP('新規登録用（本体）'!U936,※編集不可※選択項目!$P$47:$S$51,4,TRUE),"")</f>
        <v/>
      </c>
      <c r="BC936" s="225">
        <f>IFERROR(VLOOKUP(Y936&amp;G936&amp;H936,※編集不可※選択項目!X:Y,2,FALSE),0)</f>
        <v>0</v>
      </c>
      <c r="BD936" s="225">
        <f t="shared" si="347"/>
        <v>0</v>
      </c>
      <c r="BE936" s="225"/>
      <c r="BF936" s="225"/>
      <c r="BG936" s="225"/>
      <c r="BH936" s="225" t="str">
        <f t="shared" si="354"/>
        <v/>
      </c>
      <c r="BI936" s="226">
        <f t="shared" si="355"/>
        <v>0</v>
      </c>
      <c r="BJ936" s="226">
        <f t="shared" si="356"/>
        <v>0</v>
      </c>
      <c r="BK936" s="262">
        <f t="shared" si="350"/>
        <v>0</v>
      </c>
      <c r="BL936" s="226">
        <f t="shared" si="339"/>
        <v>0</v>
      </c>
      <c r="BM936" s="226" t="str">
        <f t="shared" si="357"/>
        <v/>
      </c>
      <c r="BN936" s="227">
        <f t="shared" si="358"/>
        <v>0</v>
      </c>
      <c r="BO936" s="227">
        <f t="shared" si="340"/>
        <v>0</v>
      </c>
      <c r="BP936" s="208" t="str">
        <f t="shared" si="341"/>
        <v>＜従来枠＞0 ＜トップ性能枠＞0</v>
      </c>
      <c r="BQ936" s="208" t="str">
        <f>'新規登録用（本体）'!G936&amp;'新規登録用（本体）'!H936&amp;'新規登録用（本体）'!I936</f>
        <v/>
      </c>
      <c r="BR936" s="126" t="str">
        <f t="shared" si="359"/>
        <v/>
      </c>
      <c r="BS936" s="208" t="str">
        <f t="shared" si="360"/>
        <v/>
      </c>
      <c r="BT936" s="227">
        <f t="shared" si="348"/>
        <v>0</v>
      </c>
    </row>
    <row r="937" spans="1:72" s="208" customFormat="1" ht="25.35" customHeight="1" x14ac:dyDescent="0.2">
      <c r="A937" s="210">
        <f t="shared" si="342"/>
        <v>926</v>
      </c>
      <c r="B937" s="171" t="str">
        <f t="shared" si="338"/>
        <v/>
      </c>
      <c r="C937" s="44"/>
      <c r="D937" s="17" t="str">
        <f t="shared" si="343"/>
        <v/>
      </c>
      <c r="E937" s="17" t="str">
        <f t="shared" si="344"/>
        <v/>
      </c>
      <c r="F937" s="97"/>
      <c r="G937" s="16"/>
      <c r="H937" s="15"/>
      <c r="I937" s="17" t="str">
        <f>IF(OR(G937="",H937="",U937=""),"",IFERROR(VLOOKUP(G937&amp;H937&amp;U937,※編集不可※選択項目!$M$3:$R$51,5,FALSE),"該当なし"))</f>
        <v/>
      </c>
      <c r="J937" s="97"/>
      <c r="K937" s="15"/>
      <c r="L937" s="248"/>
      <c r="M937" s="15"/>
      <c r="N937" s="97"/>
      <c r="O937" s="97"/>
      <c r="P937" s="97"/>
      <c r="Q937" s="97"/>
      <c r="R937" s="97"/>
      <c r="S937" s="18" t="str">
        <f t="shared" si="351"/>
        <v/>
      </c>
      <c r="T937" s="15"/>
      <c r="U937" s="15"/>
      <c r="V937" s="15"/>
      <c r="W937" s="15"/>
      <c r="X937" s="15"/>
      <c r="Y937" s="15"/>
      <c r="Z937" s="16"/>
      <c r="AA937" s="16"/>
      <c r="AB937" s="101" t="str">
        <f>IF($C937&lt;&gt;"",※編集不可※選択項目!$J$2,"")</f>
        <v/>
      </c>
      <c r="AC937" s="23"/>
      <c r="AD937" s="97"/>
      <c r="AE937" s="99"/>
      <c r="AF937" s="201" t="str">
        <f t="shared" si="349"/>
        <v>-</v>
      </c>
      <c r="AG937" s="219"/>
      <c r="AH937" s="220"/>
      <c r="AI937" s="121" t="str">
        <f t="shared" si="345"/>
        <v/>
      </c>
      <c r="AJ937" s="221"/>
      <c r="AK937" s="222"/>
      <c r="AL937" s="223"/>
      <c r="AM937" s="224">
        <f>IFERROR(INDEX(※編集不可※選択項目!$R$3:$R$51,MATCH(BQ937,※編集不可※選択項目!$T$3:$T$51,0)),0)</f>
        <v>0</v>
      </c>
      <c r="AN937" s="224" t="str">
        <f t="shared" si="352"/>
        <v/>
      </c>
      <c r="AO937" s="224" t="str">
        <f>IF(BR937=※編集不可※選択項目!$L$3,VLOOKUP('新規登録用（本体）'!U937,※編集不可※選択項目!$P$2:$R$13,3,TRUE),AP937)</f>
        <v/>
      </c>
      <c r="AP937" s="224" t="str">
        <f>IF(BR937=※編集不可※選択項目!$L$15,VLOOKUP('新規登録用（本体）'!U937,※編集不可※選択項目!$P$14:$R$25,3,TRUE),AQ937)</f>
        <v/>
      </c>
      <c r="AQ937" s="224" t="str">
        <f>IF(BR937=※編集不可※選択項目!$L$27,VLOOKUP('新規登録用（本体）'!U937,※編集不可※選択項目!$P$26:$R$41,3,TRUE),AR937)</f>
        <v/>
      </c>
      <c r="AR937" s="224" t="str">
        <f>IF(BR937=※編集不可※選択項目!$L$43,VLOOKUP('新規登録用（本体）'!U937,※編集不可※選択項目!$P$42:$R$46,3,TRUE),AS937)</f>
        <v/>
      </c>
      <c r="AS937" s="224" t="str">
        <f>IF(BR937=※編集不可※選択項目!$L$48,VLOOKUP('新規登録用（本体）'!U937,※編集不可※選択項目!$P$47:$R$51,3,TRUE),"")</f>
        <v/>
      </c>
      <c r="AT937" s="225">
        <f>IFERROR(VLOOKUP(Y937&amp;G937&amp;H937,※編集不可※選択項目!X:Y,2,FALSE),0)</f>
        <v>0</v>
      </c>
      <c r="AU937" s="224">
        <f t="shared" si="346"/>
        <v>0</v>
      </c>
      <c r="AV937" s="224">
        <f>IFERROR(INDEX(※編集不可※選択項目!$S$3:$S$51,MATCH(BQ937,※編集不可※選択項目!$T$3:$T$51,0)),0)</f>
        <v>0</v>
      </c>
      <c r="AW937" s="224" t="str">
        <f t="shared" si="353"/>
        <v/>
      </c>
      <c r="AX937" s="224" t="str">
        <f>IF(BR937=※編集不可※選択項目!$L$3,VLOOKUP('新規登録用（本体）'!U937,※編集不可※選択項目!$P$2:$S$13,4,TRUE),AY937)</f>
        <v/>
      </c>
      <c r="AY937" s="224" t="str">
        <f>IF(BR937=※編集不可※選択項目!$L$15,VLOOKUP('新規登録用（本体）'!U937,※編集不可※選択項目!$P$14:$S$25,4,TRUE),AZ937)</f>
        <v/>
      </c>
      <c r="AZ937" s="224" t="str">
        <f>IF(BR937=※編集不可※選択項目!$L$27,VLOOKUP('新規登録用（本体）'!U937,※編集不可※選択項目!$P$26:$S$41,4,TRUE),BA937)</f>
        <v/>
      </c>
      <c r="BA937" s="224" t="str">
        <f>IF(BR937=※編集不可※選択項目!$L$43,VLOOKUP('新規登録用（本体）'!U937,※編集不可※選択項目!$P$42:$S$46,4,TRUE),BB937)</f>
        <v/>
      </c>
      <c r="BB937" s="224" t="str">
        <f>IF(BR937=※編集不可※選択項目!$L$48,VLOOKUP('新規登録用（本体）'!U937,※編集不可※選択項目!$P$47:$S$51,4,TRUE),"")</f>
        <v/>
      </c>
      <c r="BC937" s="225">
        <f>IFERROR(VLOOKUP(Y937&amp;G937&amp;H937,※編集不可※選択項目!X:Y,2,FALSE),0)</f>
        <v>0</v>
      </c>
      <c r="BD937" s="225">
        <f t="shared" si="347"/>
        <v>0</v>
      </c>
      <c r="BE937" s="225"/>
      <c r="BF937" s="225"/>
      <c r="BG937" s="225"/>
      <c r="BH937" s="225" t="str">
        <f t="shared" si="354"/>
        <v/>
      </c>
      <c r="BI937" s="226">
        <f t="shared" si="355"/>
        <v>0</v>
      </c>
      <c r="BJ937" s="226">
        <f t="shared" si="356"/>
        <v>0</v>
      </c>
      <c r="BK937" s="262">
        <f t="shared" si="350"/>
        <v>0</v>
      </c>
      <c r="BL937" s="226">
        <f t="shared" si="339"/>
        <v>0</v>
      </c>
      <c r="BM937" s="226" t="str">
        <f t="shared" si="357"/>
        <v/>
      </c>
      <c r="BN937" s="227">
        <f t="shared" si="358"/>
        <v>0</v>
      </c>
      <c r="BO937" s="227">
        <f t="shared" si="340"/>
        <v>0</v>
      </c>
      <c r="BP937" s="208" t="str">
        <f t="shared" si="341"/>
        <v>＜従来枠＞0 ＜トップ性能枠＞0</v>
      </c>
      <c r="BQ937" s="208" t="str">
        <f>'新規登録用（本体）'!G937&amp;'新規登録用（本体）'!H937&amp;'新規登録用（本体）'!I937</f>
        <v/>
      </c>
      <c r="BR937" s="126" t="str">
        <f t="shared" si="359"/>
        <v/>
      </c>
      <c r="BS937" s="208" t="str">
        <f t="shared" si="360"/>
        <v/>
      </c>
      <c r="BT937" s="227">
        <f t="shared" si="348"/>
        <v>0</v>
      </c>
    </row>
    <row r="938" spans="1:72" s="208" customFormat="1" ht="25.35" customHeight="1" x14ac:dyDescent="0.2">
      <c r="A938" s="210">
        <f t="shared" si="342"/>
        <v>927</v>
      </c>
      <c r="B938" s="171" t="str">
        <f t="shared" si="338"/>
        <v/>
      </c>
      <c r="C938" s="44"/>
      <c r="D938" s="17" t="str">
        <f t="shared" si="343"/>
        <v/>
      </c>
      <c r="E938" s="17" t="str">
        <f t="shared" si="344"/>
        <v/>
      </c>
      <c r="F938" s="97"/>
      <c r="G938" s="16"/>
      <c r="H938" s="15"/>
      <c r="I938" s="17" t="str">
        <f>IF(OR(G938="",H938="",U938=""),"",IFERROR(VLOOKUP(G938&amp;H938&amp;U938,※編集不可※選択項目!$M$3:$R$51,5,FALSE),"該当なし"))</f>
        <v/>
      </c>
      <c r="J938" s="97"/>
      <c r="K938" s="15"/>
      <c r="L938" s="248"/>
      <c r="M938" s="15"/>
      <c r="N938" s="97"/>
      <c r="O938" s="97"/>
      <c r="P938" s="97"/>
      <c r="Q938" s="97"/>
      <c r="R938" s="97"/>
      <c r="S938" s="18" t="str">
        <f t="shared" si="351"/>
        <v/>
      </c>
      <c r="T938" s="15"/>
      <c r="U938" s="15"/>
      <c r="V938" s="15"/>
      <c r="W938" s="15"/>
      <c r="X938" s="15"/>
      <c r="Y938" s="15"/>
      <c r="Z938" s="16"/>
      <c r="AA938" s="16"/>
      <c r="AB938" s="101" t="str">
        <f>IF($C938&lt;&gt;"",※編集不可※選択項目!$J$2,"")</f>
        <v/>
      </c>
      <c r="AC938" s="23"/>
      <c r="AD938" s="97"/>
      <c r="AE938" s="99"/>
      <c r="AF938" s="201" t="str">
        <f t="shared" si="349"/>
        <v>-</v>
      </c>
      <c r="AG938" s="219"/>
      <c r="AH938" s="220"/>
      <c r="AI938" s="121" t="str">
        <f t="shared" si="345"/>
        <v/>
      </c>
      <c r="AJ938" s="221"/>
      <c r="AK938" s="222"/>
      <c r="AL938" s="223"/>
      <c r="AM938" s="224">
        <f>IFERROR(INDEX(※編集不可※選択項目!$R$3:$R$51,MATCH(BQ938,※編集不可※選択項目!$T$3:$T$51,0)),0)</f>
        <v>0</v>
      </c>
      <c r="AN938" s="224" t="str">
        <f t="shared" si="352"/>
        <v/>
      </c>
      <c r="AO938" s="224" t="str">
        <f>IF(BR938=※編集不可※選択項目!$L$3,VLOOKUP('新規登録用（本体）'!U938,※編集不可※選択項目!$P$2:$R$13,3,TRUE),AP938)</f>
        <v/>
      </c>
      <c r="AP938" s="224" t="str">
        <f>IF(BR938=※編集不可※選択項目!$L$15,VLOOKUP('新規登録用（本体）'!U938,※編集不可※選択項目!$P$14:$R$25,3,TRUE),AQ938)</f>
        <v/>
      </c>
      <c r="AQ938" s="224" t="str">
        <f>IF(BR938=※編集不可※選択項目!$L$27,VLOOKUP('新規登録用（本体）'!U938,※編集不可※選択項目!$P$26:$R$41,3,TRUE),AR938)</f>
        <v/>
      </c>
      <c r="AR938" s="224" t="str">
        <f>IF(BR938=※編集不可※選択項目!$L$43,VLOOKUP('新規登録用（本体）'!U938,※編集不可※選択項目!$P$42:$R$46,3,TRUE),AS938)</f>
        <v/>
      </c>
      <c r="AS938" s="224" t="str">
        <f>IF(BR938=※編集不可※選択項目!$L$48,VLOOKUP('新規登録用（本体）'!U938,※編集不可※選択項目!$P$47:$R$51,3,TRUE),"")</f>
        <v/>
      </c>
      <c r="AT938" s="225">
        <f>IFERROR(VLOOKUP(Y938&amp;G938&amp;H938,※編集不可※選択項目!X:Y,2,FALSE),0)</f>
        <v>0</v>
      </c>
      <c r="AU938" s="224">
        <f t="shared" si="346"/>
        <v>0</v>
      </c>
      <c r="AV938" s="224">
        <f>IFERROR(INDEX(※編集不可※選択項目!$S$3:$S$51,MATCH(BQ938,※編集不可※選択項目!$T$3:$T$51,0)),0)</f>
        <v>0</v>
      </c>
      <c r="AW938" s="224" t="str">
        <f t="shared" si="353"/>
        <v/>
      </c>
      <c r="AX938" s="224" t="str">
        <f>IF(BR938=※編集不可※選択項目!$L$3,VLOOKUP('新規登録用（本体）'!U938,※編集不可※選択項目!$P$2:$S$13,4,TRUE),AY938)</f>
        <v/>
      </c>
      <c r="AY938" s="224" t="str">
        <f>IF(BR938=※編集不可※選択項目!$L$15,VLOOKUP('新規登録用（本体）'!U938,※編集不可※選択項目!$P$14:$S$25,4,TRUE),AZ938)</f>
        <v/>
      </c>
      <c r="AZ938" s="224" t="str">
        <f>IF(BR938=※編集不可※選択項目!$L$27,VLOOKUP('新規登録用（本体）'!U938,※編集不可※選択項目!$P$26:$S$41,4,TRUE),BA938)</f>
        <v/>
      </c>
      <c r="BA938" s="224" t="str">
        <f>IF(BR938=※編集不可※選択項目!$L$43,VLOOKUP('新規登録用（本体）'!U938,※編集不可※選択項目!$P$42:$S$46,4,TRUE),BB938)</f>
        <v/>
      </c>
      <c r="BB938" s="224" t="str">
        <f>IF(BR938=※編集不可※選択項目!$L$48,VLOOKUP('新規登録用（本体）'!U938,※編集不可※選択項目!$P$47:$S$51,4,TRUE),"")</f>
        <v/>
      </c>
      <c r="BC938" s="225">
        <f>IFERROR(VLOOKUP(Y938&amp;G938&amp;H938,※編集不可※選択項目!X:Y,2,FALSE),0)</f>
        <v>0</v>
      </c>
      <c r="BD938" s="225">
        <f t="shared" si="347"/>
        <v>0</v>
      </c>
      <c r="BE938" s="225"/>
      <c r="BF938" s="225"/>
      <c r="BG938" s="225"/>
      <c r="BH938" s="225" t="str">
        <f t="shared" si="354"/>
        <v/>
      </c>
      <c r="BI938" s="226">
        <f t="shared" si="355"/>
        <v>0</v>
      </c>
      <c r="BJ938" s="226">
        <f t="shared" si="356"/>
        <v>0</v>
      </c>
      <c r="BK938" s="262">
        <f t="shared" si="350"/>
        <v>0</v>
      </c>
      <c r="BL938" s="226">
        <f t="shared" si="339"/>
        <v>0</v>
      </c>
      <c r="BM938" s="226" t="str">
        <f t="shared" si="357"/>
        <v/>
      </c>
      <c r="BN938" s="227">
        <f t="shared" si="358"/>
        <v>0</v>
      </c>
      <c r="BO938" s="227">
        <f t="shared" si="340"/>
        <v>0</v>
      </c>
      <c r="BP938" s="208" t="str">
        <f t="shared" si="341"/>
        <v>＜従来枠＞0 ＜トップ性能枠＞0</v>
      </c>
      <c r="BQ938" s="208" t="str">
        <f>'新規登録用（本体）'!G938&amp;'新規登録用（本体）'!H938&amp;'新規登録用（本体）'!I938</f>
        <v/>
      </c>
      <c r="BR938" s="126" t="str">
        <f t="shared" si="359"/>
        <v/>
      </c>
      <c r="BS938" s="208" t="str">
        <f t="shared" si="360"/>
        <v/>
      </c>
      <c r="BT938" s="227">
        <f t="shared" si="348"/>
        <v>0</v>
      </c>
    </row>
    <row r="939" spans="1:72" s="208" customFormat="1" ht="25.35" customHeight="1" x14ac:dyDescent="0.2">
      <c r="A939" s="210">
        <f t="shared" si="342"/>
        <v>928</v>
      </c>
      <c r="B939" s="171" t="str">
        <f t="shared" si="338"/>
        <v/>
      </c>
      <c r="C939" s="44"/>
      <c r="D939" s="17" t="str">
        <f t="shared" si="343"/>
        <v/>
      </c>
      <c r="E939" s="17" t="str">
        <f t="shared" si="344"/>
        <v/>
      </c>
      <c r="F939" s="97"/>
      <c r="G939" s="16"/>
      <c r="H939" s="15"/>
      <c r="I939" s="17" t="str">
        <f>IF(OR(G939="",H939="",U939=""),"",IFERROR(VLOOKUP(G939&amp;H939&amp;U939,※編集不可※選択項目!$M$3:$R$51,5,FALSE),"該当なし"))</f>
        <v/>
      </c>
      <c r="J939" s="97"/>
      <c r="K939" s="15"/>
      <c r="L939" s="248"/>
      <c r="M939" s="15"/>
      <c r="N939" s="97"/>
      <c r="O939" s="97"/>
      <c r="P939" s="97"/>
      <c r="Q939" s="97"/>
      <c r="R939" s="97"/>
      <c r="S939" s="18" t="str">
        <f t="shared" si="351"/>
        <v/>
      </c>
      <c r="T939" s="15"/>
      <c r="U939" s="15"/>
      <c r="V939" s="15"/>
      <c r="W939" s="15"/>
      <c r="X939" s="15"/>
      <c r="Y939" s="15"/>
      <c r="Z939" s="16"/>
      <c r="AA939" s="16"/>
      <c r="AB939" s="101" t="str">
        <f>IF($C939&lt;&gt;"",※編集不可※選択項目!$J$2,"")</f>
        <v/>
      </c>
      <c r="AC939" s="23"/>
      <c r="AD939" s="97"/>
      <c r="AE939" s="99"/>
      <c r="AF939" s="201" t="str">
        <f t="shared" si="349"/>
        <v>-</v>
      </c>
      <c r="AG939" s="219"/>
      <c r="AH939" s="220"/>
      <c r="AI939" s="121" t="str">
        <f t="shared" si="345"/>
        <v/>
      </c>
      <c r="AJ939" s="221"/>
      <c r="AK939" s="222"/>
      <c r="AL939" s="223"/>
      <c r="AM939" s="224">
        <f>IFERROR(INDEX(※編集不可※選択項目!$R$3:$R$51,MATCH(BQ939,※編集不可※選択項目!$T$3:$T$51,0)),0)</f>
        <v>0</v>
      </c>
      <c r="AN939" s="224" t="str">
        <f t="shared" si="352"/>
        <v/>
      </c>
      <c r="AO939" s="224" t="str">
        <f>IF(BR939=※編集不可※選択項目!$L$3,VLOOKUP('新規登録用（本体）'!U939,※編集不可※選択項目!$P$2:$R$13,3,TRUE),AP939)</f>
        <v/>
      </c>
      <c r="AP939" s="224" t="str">
        <f>IF(BR939=※編集不可※選択項目!$L$15,VLOOKUP('新規登録用（本体）'!U939,※編集不可※選択項目!$P$14:$R$25,3,TRUE),AQ939)</f>
        <v/>
      </c>
      <c r="AQ939" s="224" t="str">
        <f>IF(BR939=※編集不可※選択項目!$L$27,VLOOKUP('新規登録用（本体）'!U939,※編集不可※選択項目!$P$26:$R$41,3,TRUE),AR939)</f>
        <v/>
      </c>
      <c r="AR939" s="224" t="str">
        <f>IF(BR939=※編集不可※選択項目!$L$43,VLOOKUP('新規登録用（本体）'!U939,※編集不可※選択項目!$P$42:$R$46,3,TRUE),AS939)</f>
        <v/>
      </c>
      <c r="AS939" s="224" t="str">
        <f>IF(BR939=※編集不可※選択項目!$L$48,VLOOKUP('新規登録用（本体）'!U939,※編集不可※選択項目!$P$47:$R$51,3,TRUE),"")</f>
        <v/>
      </c>
      <c r="AT939" s="225">
        <f>IFERROR(VLOOKUP(Y939&amp;G939&amp;H939,※編集不可※選択項目!X:Y,2,FALSE),0)</f>
        <v>0</v>
      </c>
      <c r="AU939" s="224">
        <f t="shared" si="346"/>
        <v>0</v>
      </c>
      <c r="AV939" s="224">
        <f>IFERROR(INDEX(※編集不可※選択項目!$S$3:$S$51,MATCH(BQ939,※編集不可※選択項目!$T$3:$T$51,0)),0)</f>
        <v>0</v>
      </c>
      <c r="AW939" s="224" t="str">
        <f t="shared" si="353"/>
        <v/>
      </c>
      <c r="AX939" s="224" t="str">
        <f>IF(BR939=※編集不可※選択項目!$L$3,VLOOKUP('新規登録用（本体）'!U939,※編集不可※選択項目!$P$2:$S$13,4,TRUE),AY939)</f>
        <v/>
      </c>
      <c r="AY939" s="224" t="str">
        <f>IF(BR939=※編集不可※選択項目!$L$15,VLOOKUP('新規登録用（本体）'!U939,※編集不可※選択項目!$P$14:$S$25,4,TRUE),AZ939)</f>
        <v/>
      </c>
      <c r="AZ939" s="224" t="str">
        <f>IF(BR939=※編集不可※選択項目!$L$27,VLOOKUP('新規登録用（本体）'!U939,※編集不可※選択項目!$P$26:$S$41,4,TRUE),BA939)</f>
        <v/>
      </c>
      <c r="BA939" s="224" t="str">
        <f>IF(BR939=※編集不可※選択項目!$L$43,VLOOKUP('新規登録用（本体）'!U939,※編集不可※選択項目!$P$42:$S$46,4,TRUE),BB939)</f>
        <v/>
      </c>
      <c r="BB939" s="224" t="str">
        <f>IF(BR939=※編集不可※選択項目!$L$48,VLOOKUP('新規登録用（本体）'!U939,※編集不可※選択項目!$P$47:$S$51,4,TRUE),"")</f>
        <v/>
      </c>
      <c r="BC939" s="225">
        <f>IFERROR(VLOOKUP(Y939&amp;G939&amp;H939,※編集不可※選択項目!X:Y,2,FALSE),0)</f>
        <v>0</v>
      </c>
      <c r="BD939" s="225">
        <f t="shared" si="347"/>
        <v>0</v>
      </c>
      <c r="BE939" s="225"/>
      <c r="BF939" s="225"/>
      <c r="BG939" s="225"/>
      <c r="BH939" s="225" t="str">
        <f t="shared" si="354"/>
        <v/>
      </c>
      <c r="BI939" s="226">
        <f t="shared" si="355"/>
        <v>0</v>
      </c>
      <c r="BJ939" s="226">
        <f t="shared" si="356"/>
        <v>0</v>
      </c>
      <c r="BK939" s="262">
        <f t="shared" si="350"/>
        <v>0</v>
      </c>
      <c r="BL939" s="226">
        <f t="shared" si="339"/>
        <v>0</v>
      </c>
      <c r="BM939" s="226" t="str">
        <f t="shared" si="357"/>
        <v/>
      </c>
      <c r="BN939" s="227">
        <f t="shared" si="358"/>
        <v>0</v>
      </c>
      <c r="BO939" s="227">
        <f t="shared" si="340"/>
        <v>0</v>
      </c>
      <c r="BP939" s="208" t="str">
        <f t="shared" si="341"/>
        <v>＜従来枠＞0 ＜トップ性能枠＞0</v>
      </c>
      <c r="BQ939" s="208" t="str">
        <f>'新規登録用（本体）'!G939&amp;'新規登録用（本体）'!H939&amp;'新規登録用（本体）'!I939</f>
        <v/>
      </c>
      <c r="BR939" s="126" t="str">
        <f t="shared" si="359"/>
        <v/>
      </c>
      <c r="BS939" s="208" t="str">
        <f t="shared" si="360"/>
        <v/>
      </c>
      <c r="BT939" s="227">
        <f t="shared" si="348"/>
        <v>0</v>
      </c>
    </row>
    <row r="940" spans="1:72" s="208" customFormat="1" ht="25.35" customHeight="1" x14ac:dyDescent="0.2">
      <c r="A940" s="210">
        <f t="shared" si="342"/>
        <v>929</v>
      </c>
      <c r="B940" s="171" t="str">
        <f t="shared" si="338"/>
        <v/>
      </c>
      <c r="C940" s="44"/>
      <c r="D940" s="17" t="str">
        <f t="shared" si="343"/>
        <v/>
      </c>
      <c r="E940" s="17" t="str">
        <f t="shared" si="344"/>
        <v/>
      </c>
      <c r="F940" s="97"/>
      <c r="G940" s="16"/>
      <c r="H940" s="15"/>
      <c r="I940" s="17" t="str">
        <f>IF(OR(G940="",H940="",U940=""),"",IFERROR(VLOOKUP(G940&amp;H940&amp;U940,※編集不可※選択項目!$M$3:$R$51,5,FALSE),"該当なし"))</f>
        <v/>
      </c>
      <c r="J940" s="97"/>
      <c r="K940" s="15"/>
      <c r="L940" s="248"/>
      <c r="M940" s="15"/>
      <c r="N940" s="97"/>
      <c r="O940" s="97"/>
      <c r="P940" s="97"/>
      <c r="Q940" s="97"/>
      <c r="R940" s="97"/>
      <c r="S940" s="18" t="str">
        <f t="shared" si="351"/>
        <v/>
      </c>
      <c r="T940" s="15"/>
      <c r="U940" s="15"/>
      <c r="V940" s="15"/>
      <c r="W940" s="15"/>
      <c r="X940" s="15"/>
      <c r="Y940" s="15"/>
      <c r="Z940" s="16"/>
      <c r="AA940" s="16"/>
      <c r="AB940" s="101" t="str">
        <f>IF($C940&lt;&gt;"",※編集不可※選択項目!$J$2,"")</f>
        <v/>
      </c>
      <c r="AC940" s="23"/>
      <c r="AD940" s="97"/>
      <c r="AE940" s="99"/>
      <c r="AF940" s="201" t="str">
        <f t="shared" si="349"/>
        <v>-</v>
      </c>
      <c r="AG940" s="219"/>
      <c r="AH940" s="220"/>
      <c r="AI940" s="121" t="str">
        <f t="shared" si="345"/>
        <v/>
      </c>
      <c r="AJ940" s="221"/>
      <c r="AK940" s="222"/>
      <c r="AL940" s="223"/>
      <c r="AM940" s="224">
        <f>IFERROR(INDEX(※編集不可※選択項目!$R$3:$R$51,MATCH(BQ940,※編集不可※選択項目!$T$3:$T$51,0)),0)</f>
        <v>0</v>
      </c>
      <c r="AN940" s="224" t="str">
        <f t="shared" si="352"/>
        <v/>
      </c>
      <c r="AO940" s="224" t="str">
        <f>IF(BR940=※編集不可※選択項目!$L$3,VLOOKUP('新規登録用（本体）'!U940,※編集不可※選択項目!$P$2:$R$13,3,TRUE),AP940)</f>
        <v/>
      </c>
      <c r="AP940" s="224" t="str">
        <f>IF(BR940=※編集不可※選択項目!$L$15,VLOOKUP('新規登録用（本体）'!U940,※編集不可※選択項目!$P$14:$R$25,3,TRUE),AQ940)</f>
        <v/>
      </c>
      <c r="AQ940" s="224" t="str">
        <f>IF(BR940=※編集不可※選択項目!$L$27,VLOOKUP('新規登録用（本体）'!U940,※編集不可※選択項目!$P$26:$R$41,3,TRUE),AR940)</f>
        <v/>
      </c>
      <c r="AR940" s="224" t="str">
        <f>IF(BR940=※編集不可※選択項目!$L$43,VLOOKUP('新規登録用（本体）'!U940,※編集不可※選択項目!$P$42:$R$46,3,TRUE),AS940)</f>
        <v/>
      </c>
      <c r="AS940" s="224" t="str">
        <f>IF(BR940=※編集不可※選択項目!$L$48,VLOOKUP('新規登録用（本体）'!U940,※編集不可※選択項目!$P$47:$R$51,3,TRUE),"")</f>
        <v/>
      </c>
      <c r="AT940" s="225">
        <f>IFERROR(VLOOKUP(Y940&amp;G940&amp;H940,※編集不可※選択項目!X:Y,2,FALSE),0)</f>
        <v>0</v>
      </c>
      <c r="AU940" s="224">
        <f t="shared" si="346"/>
        <v>0</v>
      </c>
      <c r="AV940" s="224">
        <f>IFERROR(INDEX(※編集不可※選択項目!$S$3:$S$51,MATCH(BQ940,※編集不可※選択項目!$T$3:$T$51,0)),0)</f>
        <v>0</v>
      </c>
      <c r="AW940" s="224" t="str">
        <f t="shared" si="353"/>
        <v/>
      </c>
      <c r="AX940" s="224" t="str">
        <f>IF(BR940=※編集不可※選択項目!$L$3,VLOOKUP('新規登録用（本体）'!U940,※編集不可※選択項目!$P$2:$S$13,4,TRUE),AY940)</f>
        <v/>
      </c>
      <c r="AY940" s="224" t="str">
        <f>IF(BR940=※編集不可※選択項目!$L$15,VLOOKUP('新規登録用（本体）'!U940,※編集不可※選択項目!$P$14:$S$25,4,TRUE),AZ940)</f>
        <v/>
      </c>
      <c r="AZ940" s="224" t="str">
        <f>IF(BR940=※編集不可※選択項目!$L$27,VLOOKUP('新規登録用（本体）'!U940,※編集不可※選択項目!$P$26:$S$41,4,TRUE),BA940)</f>
        <v/>
      </c>
      <c r="BA940" s="224" t="str">
        <f>IF(BR940=※編集不可※選択項目!$L$43,VLOOKUP('新規登録用（本体）'!U940,※編集不可※選択項目!$P$42:$S$46,4,TRUE),BB940)</f>
        <v/>
      </c>
      <c r="BB940" s="224" t="str">
        <f>IF(BR940=※編集不可※選択項目!$L$48,VLOOKUP('新規登録用（本体）'!U940,※編集不可※選択項目!$P$47:$S$51,4,TRUE),"")</f>
        <v/>
      </c>
      <c r="BC940" s="225">
        <f>IFERROR(VLOOKUP(Y940&amp;G940&amp;H940,※編集不可※選択項目!X:Y,2,FALSE),0)</f>
        <v>0</v>
      </c>
      <c r="BD940" s="225">
        <f t="shared" si="347"/>
        <v>0</v>
      </c>
      <c r="BE940" s="225"/>
      <c r="BF940" s="225"/>
      <c r="BG940" s="225"/>
      <c r="BH940" s="225" t="str">
        <f t="shared" si="354"/>
        <v/>
      </c>
      <c r="BI940" s="226">
        <f t="shared" si="355"/>
        <v>0</v>
      </c>
      <c r="BJ940" s="226">
        <f t="shared" si="356"/>
        <v>0</v>
      </c>
      <c r="BK940" s="262">
        <f t="shared" si="350"/>
        <v>0</v>
      </c>
      <c r="BL940" s="226">
        <f t="shared" si="339"/>
        <v>0</v>
      </c>
      <c r="BM940" s="226" t="str">
        <f t="shared" si="357"/>
        <v/>
      </c>
      <c r="BN940" s="227">
        <f t="shared" si="358"/>
        <v>0</v>
      </c>
      <c r="BO940" s="227">
        <f t="shared" si="340"/>
        <v>0</v>
      </c>
      <c r="BP940" s="208" t="str">
        <f t="shared" si="341"/>
        <v>＜従来枠＞0 ＜トップ性能枠＞0</v>
      </c>
      <c r="BQ940" s="208" t="str">
        <f>'新規登録用（本体）'!G940&amp;'新規登録用（本体）'!H940&amp;'新規登録用（本体）'!I940</f>
        <v/>
      </c>
      <c r="BR940" s="126" t="str">
        <f t="shared" si="359"/>
        <v/>
      </c>
      <c r="BS940" s="208" t="str">
        <f t="shared" si="360"/>
        <v/>
      </c>
      <c r="BT940" s="227">
        <f t="shared" si="348"/>
        <v>0</v>
      </c>
    </row>
    <row r="941" spans="1:72" s="208" customFormat="1" ht="25.35" customHeight="1" x14ac:dyDescent="0.2">
      <c r="A941" s="210">
        <f t="shared" si="342"/>
        <v>930</v>
      </c>
      <c r="B941" s="171" t="str">
        <f t="shared" si="338"/>
        <v/>
      </c>
      <c r="C941" s="44"/>
      <c r="D941" s="17" t="str">
        <f t="shared" si="343"/>
        <v/>
      </c>
      <c r="E941" s="17" t="str">
        <f t="shared" si="344"/>
        <v/>
      </c>
      <c r="F941" s="97"/>
      <c r="G941" s="16"/>
      <c r="H941" s="15"/>
      <c r="I941" s="17" t="str">
        <f>IF(OR(G941="",H941="",U941=""),"",IFERROR(VLOOKUP(G941&amp;H941&amp;U941,※編集不可※選択項目!$M$3:$R$51,5,FALSE),"該当なし"))</f>
        <v/>
      </c>
      <c r="J941" s="97"/>
      <c r="K941" s="15"/>
      <c r="L941" s="248"/>
      <c r="M941" s="15"/>
      <c r="N941" s="97"/>
      <c r="O941" s="97"/>
      <c r="P941" s="97"/>
      <c r="Q941" s="97"/>
      <c r="R941" s="97"/>
      <c r="S941" s="18" t="str">
        <f t="shared" si="351"/>
        <v/>
      </c>
      <c r="T941" s="15"/>
      <c r="U941" s="15"/>
      <c r="V941" s="15"/>
      <c r="W941" s="15"/>
      <c r="X941" s="15"/>
      <c r="Y941" s="15"/>
      <c r="Z941" s="16"/>
      <c r="AA941" s="16"/>
      <c r="AB941" s="101" t="str">
        <f>IF($C941&lt;&gt;"",※編集不可※選択項目!$J$2,"")</f>
        <v/>
      </c>
      <c r="AC941" s="23"/>
      <c r="AD941" s="97"/>
      <c r="AE941" s="99"/>
      <c r="AF941" s="201" t="str">
        <f t="shared" si="349"/>
        <v>-</v>
      </c>
      <c r="AG941" s="219"/>
      <c r="AH941" s="220"/>
      <c r="AI941" s="121" t="str">
        <f t="shared" si="345"/>
        <v/>
      </c>
      <c r="AJ941" s="221"/>
      <c r="AK941" s="222"/>
      <c r="AL941" s="223"/>
      <c r="AM941" s="224">
        <f>IFERROR(INDEX(※編集不可※選択項目!$R$3:$R$51,MATCH(BQ941,※編集不可※選択項目!$T$3:$T$51,0)),0)</f>
        <v>0</v>
      </c>
      <c r="AN941" s="224" t="str">
        <f t="shared" si="352"/>
        <v/>
      </c>
      <c r="AO941" s="224" t="str">
        <f>IF(BR941=※編集不可※選択項目!$L$3,VLOOKUP('新規登録用（本体）'!U941,※編集不可※選択項目!$P$2:$R$13,3,TRUE),AP941)</f>
        <v/>
      </c>
      <c r="AP941" s="224" t="str">
        <f>IF(BR941=※編集不可※選択項目!$L$15,VLOOKUP('新規登録用（本体）'!U941,※編集不可※選択項目!$P$14:$R$25,3,TRUE),AQ941)</f>
        <v/>
      </c>
      <c r="AQ941" s="224" t="str">
        <f>IF(BR941=※編集不可※選択項目!$L$27,VLOOKUP('新規登録用（本体）'!U941,※編集不可※選択項目!$P$26:$R$41,3,TRUE),AR941)</f>
        <v/>
      </c>
      <c r="AR941" s="224" t="str">
        <f>IF(BR941=※編集不可※選択項目!$L$43,VLOOKUP('新規登録用（本体）'!U941,※編集不可※選択項目!$P$42:$R$46,3,TRUE),AS941)</f>
        <v/>
      </c>
      <c r="AS941" s="224" t="str">
        <f>IF(BR941=※編集不可※選択項目!$L$48,VLOOKUP('新規登録用（本体）'!U941,※編集不可※選択項目!$P$47:$R$51,3,TRUE),"")</f>
        <v/>
      </c>
      <c r="AT941" s="225">
        <f>IFERROR(VLOOKUP(Y941&amp;G941&amp;H941,※編集不可※選択項目!X:Y,2,FALSE),0)</f>
        <v>0</v>
      </c>
      <c r="AU941" s="224">
        <f t="shared" si="346"/>
        <v>0</v>
      </c>
      <c r="AV941" s="224">
        <f>IFERROR(INDEX(※編集不可※選択項目!$S$3:$S$51,MATCH(BQ941,※編集不可※選択項目!$T$3:$T$51,0)),0)</f>
        <v>0</v>
      </c>
      <c r="AW941" s="224" t="str">
        <f t="shared" si="353"/>
        <v/>
      </c>
      <c r="AX941" s="224" t="str">
        <f>IF(BR941=※編集不可※選択項目!$L$3,VLOOKUP('新規登録用（本体）'!U941,※編集不可※選択項目!$P$2:$S$13,4,TRUE),AY941)</f>
        <v/>
      </c>
      <c r="AY941" s="224" t="str">
        <f>IF(BR941=※編集不可※選択項目!$L$15,VLOOKUP('新規登録用（本体）'!U941,※編集不可※選択項目!$P$14:$S$25,4,TRUE),AZ941)</f>
        <v/>
      </c>
      <c r="AZ941" s="224" t="str">
        <f>IF(BR941=※編集不可※選択項目!$L$27,VLOOKUP('新規登録用（本体）'!U941,※編集不可※選択項目!$P$26:$S$41,4,TRUE),BA941)</f>
        <v/>
      </c>
      <c r="BA941" s="224" t="str">
        <f>IF(BR941=※編集不可※選択項目!$L$43,VLOOKUP('新規登録用（本体）'!U941,※編集不可※選択項目!$P$42:$S$46,4,TRUE),BB941)</f>
        <v/>
      </c>
      <c r="BB941" s="224" t="str">
        <f>IF(BR941=※編集不可※選択項目!$L$48,VLOOKUP('新規登録用（本体）'!U941,※編集不可※選択項目!$P$47:$S$51,4,TRUE),"")</f>
        <v/>
      </c>
      <c r="BC941" s="225">
        <f>IFERROR(VLOOKUP(Y941&amp;G941&amp;H941,※編集不可※選択項目!X:Y,2,FALSE),0)</f>
        <v>0</v>
      </c>
      <c r="BD941" s="225">
        <f t="shared" si="347"/>
        <v>0</v>
      </c>
      <c r="BE941" s="225"/>
      <c r="BF941" s="225"/>
      <c r="BG941" s="225"/>
      <c r="BH941" s="225" t="str">
        <f t="shared" si="354"/>
        <v/>
      </c>
      <c r="BI941" s="226">
        <f t="shared" si="355"/>
        <v>0</v>
      </c>
      <c r="BJ941" s="226">
        <f t="shared" si="356"/>
        <v>0</v>
      </c>
      <c r="BK941" s="262">
        <f t="shared" si="350"/>
        <v>0</v>
      </c>
      <c r="BL941" s="226">
        <f t="shared" si="339"/>
        <v>0</v>
      </c>
      <c r="BM941" s="226" t="str">
        <f t="shared" si="357"/>
        <v/>
      </c>
      <c r="BN941" s="227">
        <f t="shared" si="358"/>
        <v>0</v>
      </c>
      <c r="BO941" s="227">
        <f t="shared" si="340"/>
        <v>0</v>
      </c>
      <c r="BP941" s="208" t="str">
        <f t="shared" si="341"/>
        <v>＜従来枠＞0 ＜トップ性能枠＞0</v>
      </c>
      <c r="BQ941" s="208" t="str">
        <f>'新規登録用（本体）'!G941&amp;'新規登録用（本体）'!H941&amp;'新規登録用（本体）'!I941</f>
        <v/>
      </c>
      <c r="BR941" s="126" t="str">
        <f t="shared" si="359"/>
        <v/>
      </c>
      <c r="BS941" s="208" t="str">
        <f t="shared" si="360"/>
        <v/>
      </c>
      <c r="BT941" s="227">
        <f t="shared" si="348"/>
        <v>0</v>
      </c>
    </row>
    <row r="942" spans="1:72" s="208" customFormat="1" ht="25.35" customHeight="1" x14ac:dyDescent="0.2">
      <c r="A942" s="210">
        <f t="shared" si="342"/>
        <v>931</v>
      </c>
      <c r="B942" s="171" t="str">
        <f t="shared" si="338"/>
        <v/>
      </c>
      <c r="C942" s="44"/>
      <c r="D942" s="17" t="str">
        <f t="shared" si="343"/>
        <v/>
      </c>
      <c r="E942" s="17" t="str">
        <f t="shared" si="344"/>
        <v/>
      </c>
      <c r="F942" s="97"/>
      <c r="G942" s="16"/>
      <c r="H942" s="15"/>
      <c r="I942" s="17" t="str">
        <f>IF(OR(G942="",H942="",U942=""),"",IFERROR(VLOOKUP(G942&amp;H942&amp;U942,※編集不可※選択項目!$M$3:$R$51,5,FALSE),"該当なし"))</f>
        <v/>
      </c>
      <c r="J942" s="97"/>
      <c r="K942" s="15"/>
      <c r="L942" s="248"/>
      <c r="M942" s="15"/>
      <c r="N942" s="97"/>
      <c r="O942" s="97"/>
      <c r="P942" s="97"/>
      <c r="Q942" s="97"/>
      <c r="R942" s="97"/>
      <c r="S942" s="18" t="str">
        <f t="shared" si="351"/>
        <v/>
      </c>
      <c r="T942" s="15"/>
      <c r="U942" s="15"/>
      <c r="V942" s="15"/>
      <c r="W942" s="15"/>
      <c r="X942" s="15"/>
      <c r="Y942" s="15"/>
      <c r="Z942" s="16"/>
      <c r="AA942" s="16"/>
      <c r="AB942" s="101" t="str">
        <f>IF($C942&lt;&gt;"",※編集不可※選択項目!$J$2,"")</f>
        <v/>
      </c>
      <c r="AC942" s="23"/>
      <c r="AD942" s="97"/>
      <c r="AE942" s="99"/>
      <c r="AF942" s="201" t="str">
        <f t="shared" si="349"/>
        <v>-</v>
      </c>
      <c r="AG942" s="219"/>
      <c r="AH942" s="220"/>
      <c r="AI942" s="121" t="str">
        <f t="shared" si="345"/>
        <v/>
      </c>
      <c r="AJ942" s="221"/>
      <c r="AK942" s="222"/>
      <c r="AL942" s="223"/>
      <c r="AM942" s="224">
        <f>IFERROR(INDEX(※編集不可※選択項目!$R$3:$R$51,MATCH(BQ942,※編集不可※選択項目!$T$3:$T$51,0)),0)</f>
        <v>0</v>
      </c>
      <c r="AN942" s="224" t="str">
        <f t="shared" si="352"/>
        <v/>
      </c>
      <c r="AO942" s="224" t="str">
        <f>IF(BR942=※編集不可※選択項目!$L$3,VLOOKUP('新規登録用（本体）'!U942,※編集不可※選択項目!$P$2:$R$13,3,TRUE),AP942)</f>
        <v/>
      </c>
      <c r="AP942" s="224" t="str">
        <f>IF(BR942=※編集不可※選択項目!$L$15,VLOOKUP('新規登録用（本体）'!U942,※編集不可※選択項目!$P$14:$R$25,3,TRUE),AQ942)</f>
        <v/>
      </c>
      <c r="AQ942" s="224" t="str">
        <f>IF(BR942=※編集不可※選択項目!$L$27,VLOOKUP('新規登録用（本体）'!U942,※編集不可※選択項目!$P$26:$R$41,3,TRUE),AR942)</f>
        <v/>
      </c>
      <c r="AR942" s="224" t="str">
        <f>IF(BR942=※編集不可※選択項目!$L$43,VLOOKUP('新規登録用（本体）'!U942,※編集不可※選択項目!$P$42:$R$46,3,TRUE),AS942)</f>
        <v/>
      </c>
      <c r="AS942" s="224" t="str">
        <f>IF(BR942=※編集不可※選択項目!$L$48,VLOOKUP('新規登録用（本体）'!U942,※編集不可※選択項目!$P$47:$R$51,3,TRUE),"")</f>
        <v/>
      </c>
      <c r="AT942" s="225">
        <f>IFERROR(VLOOKUP(Y942&amp;G942&amp;H942,※編集不可※選択項目!X:Y,2,FALSE),0)</f>
        <v>0</v>
      </c>
      <c r="AU942" s="224">
        <f t="shared" si="346"/>
        <v>0</v>
      </c>
      <c r="AV942" s="224">
        <f>IFERROR(INDEX(※編集不可※選択項目!$S$3:$S$51,MATCH(BQ942,※編集不可※選択項目!$T$3:$T$51,0)),0)</f>
        <v>0</v>
      </c>
      <c r="AW942" s="224" t="str">
        <f t="shared" si="353"/>
        <v/>
      </c>
      <c r="AX942" s="224" t="str">
        <f>IF(BR942=※編集不可※選択項目!$L$3,VLOOKUP('新規登録用（本体）'!U942,※編集不可※選択項目!$P$2:$S$13,4,TRUE),AY942)</f>
        <v/>
      </c>
      <c r="AY942" s="224" t="str">
        <f>IF(BR942=※編集不可※選択項目!$L$15,VLOOKUP('新規登録用（本体）'!U942,※編集不可※選択項目!$P$14:$S$25,4,TRUE),AZ942)</f>
        <v/>
      </c>
      <c r="AZ942" s="224" t="str">
        <f>IF(BR942=※編集不可※選択項目!$L$27,VLOOKUP('新規登録用（本体）'!U942,※編集不可※選択項目!$P$26:$S$41,4,TRUE),BA942)</f>
        <v/>
      </c>
      <c r="BA942" s="224" t="str">
        <f>IF(BR942=※編集不可※選択項目!$L$43,VLOOKUP('新規登録用（本体）'!U942,※編集不可※選択項目!$P$42:$S$46,4,TRUE),BB942)</f>
        <v/>
      </c>
      <c r="BB942" s="224" t="str">
        <f>IF(BR942=※編集不可※選択項目!$L$48,VLOOKUP('新規登録用（本体）'!U942,※編集不可※選択項目!$P$47:$S$51,4,TRUE),"")</f>
        <v/>
      </c>
      <c r="BC942" s="225">
        <f>IFERROR(VLOOKUP(Y942&amp;G942&amp;H942,※編集不可※選択項目!X:Y,2,FALSE),0)</f>
        <v>0</v>
      </c>
      <c r="BD942" s="225">
        <f t="shared" si="347"/>
        <v>0</v>
      </c>
      <c r="BE942" s="225"/>
      <c r="BF942" s="225"/>
      <c r="BG942" s="225"/>
      <c r="BH942" s="225" t="str">
        <f t="shared" si="354"/>
        <v/>
      </c>
      <c r="BI942" s="226">
        <f t="shared" si="355"/>
        <v>0</v>
      </c>
      <c r="BJ942" s="226">
        <f t="shared" si="356"/>
        <v>0</v>
      </c>
      <c r="BK942" s="262">
        <f t="shared" si="350"/>
        <v>0</v>
      </c>
      <c r="BL942" s="226">
        <f t="shared" si="339"/>
        <v>0</v>
      </c>
      <c r="BM942" s="226" t="str">
        <f t="shared" si="357"/>
        <v/>
      </c>
      <c r="BN942" s="227">
        <f t="shared" si="358"/>
        <v>0</v>
      </c>
      <c r="BO942" s="227">
        <f t="shared" si="340"/>
        <v>0</v>
      </c>
      <c r="BP942" s="208" t="str">
        <f t="shared" si="341"/>
        <v>＜従来枠＞0 ＜トップ性能枠＞0</v>
      </c>
      <c r="BQ942" s="208" t="str">
        <f>'新規登録用（本体）'!G942&amp;'新規登録用（本体）'!H942&amp;'新規登録用（本体）'!I942</f>
        <v/>
      </c>
      <c r="BR942" s="126" t="str">
        <f t="shared" si="359"/>
        <v/>
      </c>
      <c r="BS942" s="208" t="str">
        <f t="shared" si="360"/>
        <v/>
      </c>
      <c r="BT942" s="227">
        <f t="shared" si="348"/>
        <v>0</v>
      </c>
    </row>
    <row r="943" spans="1:72" s="208" customFormat="1" ht="25.35" customHeight="1" x14ac:dyDescent="0.2">
      <c r="A943" s="210">
        <f t="shared" si="342"/>
        <v>932</v>
      </c>
      <c r="B943" s="171" t="str">
        <f t="shared" si="338"/>
        <v/>
      </c>
      <c r="C943" s="44"/>
      <c r="D943" s="17" t="str">
        <f t="shared" si="343"/>
        <v/>
      </c>
      <c r="E943" s="17" t="str">
        <f t="shared" si="344"/>
        <v/>
      </c>
      <c r="F943" s="97"/>
      <c r="G943" s="16"/>
      <c r="H943" s="15"/>
      <c r="I943" s="17" t="str">
        <f>IF(OR(G943="",H943="",U943=""),"",IFERROR(VLOOKUP(G943&amp;H943&amp;U943,※編集不可※選択項目!$M$3:$R$51,5,FALSE),"該当なし"))</f>
        <v/>
      </c>
      <c r="J943" s="97"/>
      <c r="K943" s="15"/>
      <c r="L943" s="248"/>
      <c r="M943" s="15"/>
      <c r="N943" s="97"/>
      <c r="O943" s="97"/>
      <c r="P943" s="97"/>
      <c r="Q943" s="97"/>
      <c r="R943" s="97"/>
      <c r="S943" s="18" t="str">
        <f t="shared" si="351"/>
        <v/>
      </c>
      <c r="T943" s="15"/>
      <c r="U943" s="15"/>
      <c r="V943" s="15"/>
      <c r="W943" s="15"/>
      <c r="X943" s="15"/>
      <c r="Y943" s="15"/>
      <c r="Z943" s="16"/>
      <c r="AA943" s="16"/>
      <c r="AB943" s="101" t="str">
        <f>IF($C943&lt;&gt;"",※編集不可※選択項目!$J$2,"")</f>
        <v/>
      </c>
      <c r="AC943" s="23"/>
      <c r="AD943" s="97"/>
      <c r="AE943" s="99"/>
      <c r="AF943" s="201" t="str">
        <f t="shared" si="349"/>
        <v>-</v>
      </c>
      <c r="AG943" s="219"/>
      <c r="AH943" s="220"/>
      <c r="AI943" s="121" t="str">
        <f t="shared" si="345"/>
        <v/>
      </c>
      <c r="AJ943" s="221"/>
      <c r="AK943" s="222"/>
      <c r="AL943" s="223"/>
      <c r="AM943" s="224">
        <f>IFERROR(INDEX(※編集不可※選択項目!$R$3:$R$51,MATCH(BQ943,※編集不可※選択項目!$T$3:$T$51,0)),0)</f>
        <v>0</v>
      </c>
      <c r="AN943" s="224" t="str">
        <f t="shared" si="352"/>
        <v/>
      </c>
      <c r="AO943" s="224" t="str">
        <f>IF(BR943=※編集不可※選択項目!$L$3,VLOOKUP('新規登録用（本体）'!U943,※編集不可※選択項目!$P$2:$R$13,3,TRUE),AP943)</f>
        <v/>
      </c>
      <c r="AP943" s="224" t="str">
        <f>IF(BR943=※編集不可※選択項目!$L$15,VLOOKUP('新規登録用（本体）'!U943,※編集不可※選択項目!$P$14:$R$25,3,TRUE),AQ943)</f>
        <v/>
      </c>
      <c r="AQ943" s="224" t="str">
        <f>IF(BR943=※編集不可※選択項目!$L$27,VLOOKUP('新規登録用（本体）'!U943,※編集不可※選択項目!$P$26:$R$41,3,TRUE),AR943)</f>
        <v/>
      </c>
      <c r="AR943" s="224" t="str">
        <f>IF(BR943=※編集不可※選択項目!$L$43,VLOOKUP('新規登録用（本体）'!U943,※編集不可※選択項目!$P$42:$R$46,3,TRUE),AS943)</f>
        <v/>
      </c>
      <c r="AS943" s="224" t="str">
        <f>IF(BR943=※編集不可※選択項目!$L$48,VLOOKUP('新規登録用（本体）'!U943,※編集不可※選択項目!$P$47:$R$51,3,TRUE),"")</f>
        <v/>
      </c>
      <c r="AT943" s="225">
        <f>IFERROR(VLOOKUP(Y943&amp;G943&amp;H943,※編集不可※選択項目!X:Y,2,FALSE),0)</f>
        <v>0</v>
      </c>
      <c r="AU943" s="224">
        <f t="shared" si="346"/>
        <v>0</v>
      </c>
      <c r="AV943" s="224">
        <f>IFERROR(INDEX(※編集不可※選択項目!$S$3:$S$51,MATCH(BQ943,※編集不可※選択項目!$T$3:$T$51,0)),0)</f>
        <v>0</v>
      </c>
      <c r="AW943" s="224" t="str">
        <f t="shared" si="353"/>
        <v/>
      </c>
      <c r="AX943" s="224" t="str">
        <f>IF(BR943=※編集不可※選択項目!$L$3,VLOOKUP('新規登録用（本体）'!U943,※編集不可※選択項目!$P$2:$S$13,4,TRUE),AY943)</f>
        <v/>
      </c>
      <c r="AY943" s="224" t="str">
        <f>IF(BR943=※編集不可※選択項目!$L$15,VLOOKUP('新規登録用（本体）'!U943,※編集不可※選択項目!$P$14:$S$25,4,TRUE),AZ943)</f>
        <v/>
      </c>
      <c r="AZ943" s="224" t="str">
        <f>IF(BR943=※編集不可※選択項目!$L$27,VLOOKUP('新規登録用（本体）'!U943,※編集不可※選択項目!$P$26:$S$41,4,TRUE),BA943)</f>
        <v/>
      </c>
      <c r="BA943" s="224" t="str">
        <f>IF(BR943=※編集不可※選択項目!$L$43,VLOOKUP('新規登録用（本体）'!U943,※編集不可※選択項目!$P$42:$S$46,4,TRUE),BB943)</f>
        <v/>
      </c>
      <c r="BB943" s="224" t="str">
        <f>IF(BR943=※編集不可※選択項目!$L$48,VLOOKUP('新規登録用（本体）'!U943,※編集不可※選択項目!$P$47:$S$51,4,TRUE),"")</f>
        <v/>
      </c>
      <c r="BC943" s="225">
        <f>IFERROR(VLOOKUP(Y943&amp;G943&amp;H943,※編集不可※選択項目!X:Y,2,FALSE),0)</f>
        <v>0</v>
      </c>
      <c r="BD943" s="225">
        <f t="shared" si="347"/>
        <v>0</v>
      </c>
      <c r="BE943" s="225"/>
      <c r="BF943" s="225"/>
      <c r="BG943" s="225"/>
      <c r="BH943" s="225" t="str">
        <f t="shared" si="354"/>
        <v/>
      </c>
      <c r="BI943" s="226">
        <f t="shared" si="355"/>
        <v>0</v>
      </c>
      <c r="BJ943" s="226">
        <f t="shared" si="356"/>
        <v>0</v>
      </c>
      <c r="BK943" s="262">
        <f t="shared" si="350"/>
        <v>0</v>
      </c>
      <c r="BL943" s="226">
        <f t="shared" si="339"/>
        <v>0</v>
      </c>
      <c r="BM943" s="226" t="str">
        <f t="shared" si="357"/>
        <v/>
      </c>
      <c r="BN943" s="227">
        <f t="shared" si="358"/>
        <v>0</v>
      </c>
      <c r="BO943" s="227">
        <f t="shared" si="340"/>
        <v>0</v>
      </c>
      <c r="BP943" s="208" t="str">
        <f t="shared" si="341"/>
        <v>＜従来枠＞0 ＜トップ性能枠＞0</v>
      </c>
      <c r="BQ943" s="208" t="str">
        <f>'新規登録用（本体）'!G943&amp;'新規登録用（本体）'!H943&amp;'新規登録用（本体）'!I943</f>
        <v/>
      </c>
      <c r="BR943" s="126" t="str">
        <f t="shared" si="359"/>
        <v/>
      </c>
      <c r="BS943" s="208" t="str">
        <f t="shared" si="360"/>
        <v/>
      </c>
      <c r="BT943" s="227">
        <f t="shared" si="348"/>
        <v>0</v>
      </c>
    </row>
    <row r="944" spans="1:72" s="208" customFormat="1" ht="25.35" customHeight="1" x14ac:dyDescent="0.2">
      <c r="A944" s="210">
        <f t="shared" si="342"/>
        <v>933</v>
      </c>
      <c r="B944" s="171" t="str">
        <f t="shared" si="338"/>
        <v/>
      </c>
      <c r="C944" s="44"/>
      <c r="D944" s="17" t="str">
        <f t="shared" si="343"/>
        <v/>
      </c>
      <c r="E944" s="17" t="str">
        <f t="shared" si="344"/>
        <v/>
      </c>
      <c r="F944" s="97"/>
      <c r="G944" s="16"/>
      <c r="H944" s="15"/>
      <c r="I944" s="17" t="str">
        <f>IF(OR(G944="",H944="",U944=""),"",IFERROR(VLOOKUP(G944&amp;H944&amp;U944,※編集不可※選択項目!$M$3:$R$51,5,FALSE),"該当なし"))</f>
        <v/>
      </c>
      <c r="J944" s="97"/>
      <c r="K944" s="15"/>
      <c r="L944" s="248"/>
      <c r="M944" s="15"/>
      <c r="N944" s="97"/>
      <c r="O944" s="97"/>
      <c r="P944" s="97"/>
      <c r="Q944" s="97"/>
      <c r="R944" s="97"/>
      <c r="S944" s="18" t="str">
        <f t="shared" si="351"/>
        <v/>
      </c>
      <c r="T944" s="15"/>
      <c r="U944" s="15"/>
      <c r="V944" s="15"/>
      <c r="W944" s="15"/>
      <c r="X944" s="15"/>
      <c r="Y944" s="15"/>
      <c r="Z944" s="16"/>
      <c r="AA944" s="16"/>
      <c r="AB944" s="101" t="str">
        <f>IF($C944&lt;&gt;"",※編集不可※選択項目!$J$2,"")</f>
        <v/>
      </c>
      <c r="AC944" s="23"/>
      <c r="AD944" s="97"/>
      <c r="AE944" s="99"/>
      <c r="AF944" s="201" t="str">
        <f t="shared" si="349"/>
        <v>-</v>
      </c>
      <c r="AG944" s="219"/>
      <c r="AH944" s="220"/>
      <c r="AI944" s="121" t="str">
        <f t="shared" si="345"/>
        <v/>
      </c>
      <c r="AJ944" s="221"/>
      <c r="AK944" s="222"/>
      <c r="AL944" s="223"/>
      <c r="AM944" s="224">
        <f>IFERROR(INDEX(※編集不可※選択項目!$R$3:$R$51,MATCH(BQ944,※編集不可※選択項目!$T$3:$T$51,0)),0)</f>
        <v>0</v>
      </c>
      <c r="AN944" s="224" t="str">
        <f t="shared" si="352"/>
        <v/>
      </c>
      <c r="AO944" s="224" t="str">
        <f>IF(BR944=※編集不可※選択項目!$L$3,VLOOKUP('新規登録用（本体）'!U944,※編集不可※選択項目!$P$2:$R$13,3,TRUE),AP944)</f>
        <v/>
      </c>
      <c r="AP944" s="224" t="str">
        <f>IF(BR944=※編集不可※選択項目!$L$15,VLOOKUP('新規登録用（本体）'!U944,※編集不可※選択項目!$P$14:$R$25,3,TRUE),AQ944)</f>
        <v/>
      </c>
      <c r="AQ944" s="224" t="str">
        <f>IF(BR944=※編集不可※選択項目!$L$27,VLOOKUP('新規登録用（本体）'!U944,※編集不可※選択項目!$P$26:$R$41,3,TRUE),AR944)</f>
        <v/>
      </c>
      <c r="AR944" s="224" t="str">
        <f>IF(BR944=※編集不可※選択項目!$L$43,VLOOKUP('新規登録用（本体）'!U944,※編集不可※選択項目!$P$42:$R$46,3,TRUE),AS944)</f>
        <v/>
      </c>
      <c r="AS944" s="224" t="str">
        <f>IF(BR944=※編集不可※選択項目!$L$48,VLOOKUP('新規登録用（本体）'!U944,※編集不可※選択項目!$P$47:$R$51,3,TRUE),"")</f>
        <v/>
      </c>
      <c r="AT944" s="225">
        <f>IFERROR(VLOOKUP(Y944&amp;G944&amp;H944,※編集不可※選択項目!X:Y,2,FALSE),0)</f>
        <v>0</v>
      </c>
      <c r="AU944" s="224">
        <f t="shared" si="346"/>
        <v>0</v>
      </c>
      <c r="AV944" s="224">
        <f>IFERROR(INDEX(※編集不可※選択項目!$S$3:$S$51,MATCH(BQ944,※編集不可※選択項目!$T$3:$T$51,0)),0)</f>
        <v>0</v>
      </c>
      <c r="AW944" s="224" t="str">
        <f t="shared" si="353"/>
        <v/>
      </c>
      <c r="AX944" s="224" t="str">
        <f>IF(BR944=※編集不可※選択項目!$L$3,VLOOKUP('新規登録用（本体）'!U944,※編集不可※選択項目!$P$2:$S$13,4,TRUE),AY944)</f>
        <v/>
      </c>
      <c r="AY944" s="224" t="str">
        <f>IF(BR944=※編集不可※選択項目!$L$15,VLOOKUP('新規登録用（本体）'!U944,※編集不可※選択項目!$P$14:$S$25,4,TRUE),AZ944)</f>
        <v/>
      </c>
      <c r="AZ944" s="224" t="str">
        <f>IF(BR944=※編集不可※選択項目!$L$27,VLOOKUP('新規登録用（本体）'!U944,※編集不可※選択項目!$P$26:$S$41,4,TRUE),BA944)</f>
        <v/>
      </c>
      <c r="BA944" s="224" t="str">
        <f>IF(BR944=※編集不可※選択項目!$L$43,VLOOKUP('新規登録用（本体）'!U944,※編集不可※選択項目!$P$42:$S$46,4,TRUE),BB944)</f>
        <v/>
      </c>
      <c r="BB944" s="224" t="str">
        <f>IF(BR944=※編集不可※選択項目!$L$48,VLOOKUP('新規登録用（本体）'!U944,※編集不可※選択項目!$P$47:$S$51,4,TRUE),"")</f>
        <v/>
      </c>
      <c r="BC944" s="225">
        <f>IFERROR(VLOOKUP(Y944&amp;G944&amp;H944,※編集不可※選択項目!X:Y,2,FALSE),0)</f>
        <v>0</v>
      </c>
      <c r="BD944" s="225">
        <f t="shared" si="347"/>
        <v>0</v>
      </c>
      <c r="BE944" s="225"/>
      <c r="BF944" s="225"/>
      <c r="BG944" s="225"/>
      <c r="BH944" s="225" t="str">
        <f t="shared" si="354"/>
        <v/>
      </c>
      <c r="BI944" s="226">
        <f t="shared" si="355"/>
        <v>0</v>
      </c>
      <c r="BJ944" s="226">
        <f t="shared" si="356"/>
        <v>0</v>
      </c>
      <c r="BK944" s="262">
        <f t="shared" si="350"/>
        <v>0</v>
      </c>
      <c r="BL944" s="226">
        <f t="shared" si="339"/>
        <v>0</v>
      </c>
      <c r="BM944" s="226" t="str">
        <f t="shared" si="357"/>
        <v/>
      </c>
      <c r="BN944" s="227">
        <f t="shared" si="358"/>
        <v>0</v>
      </c>
      <c r="BO944" s="227">
        <f t="shared" si="340"/>
        <v>0</v>
      </c>
      <c r="BP944" s="208" t="str">
        <f t="shared" si="341"/>
        <v>＜従来枠＞0 ＜トップ性能枠＞0</v>
      </c>
      <c r="BQ944" s="208" t="str">
        <f>'新規登録用（本体）'!G944&amp;'新規登録用（本体）'!H944&amp;'新規登録用（本体）'!I944</f>
        <v/>
      </c>
      <c r="BR944" s="126" t="str">
        <f t="shared" si="359"/>
        <v/>
      </c>
      <c r="BS944" s="208" t="str">
        <f t="shared" si="360"/>
        <v/>
      </c>
      <c r="BT944" s="227">
        <f t="shared" si="348"/>
        <v>0</v>
      </c>
    </row>
    <row r="945" spans="1:72" s="208" customFormat="1" ht="25.35" customHeight="1" x14ac:dyDescent="0.2">
      <c r="A945" s="210">
        <f t="shared" si="342"/>
        <v>934</v>
      </c>
      <c r="B945" s="171" t="str">
        <f t="shared" si="338"/>
        <v/>
      </c>
      <c r="C945" s="44"/>
      <c r="D945" s="17" t="str">
        <f t="shared" si="343"/>
        <v/>
      </c>
      <c r="E945" s="17" t="str">
        <f t="shared" si="344"/>
        <v/>
      </c>
      <c r="F945" s="97"/>
      <c r="G945" s="16"/>
      <c r="H945" s="15"/>
      <c r="I945" s="17" t="str">
        <f>IF(OR(G945="",H945="",U945=""),"",IFERROR(VLOOKUP(G945&amp;H945&amp;U945,※編集不可※選択項目!$M$3:$R$51,5,FALSE),"該当なし"))</f>
        <v/>
      </c>
      <c r="J945" s="97"/>
      <c r="K945" s="15"/>
      <c r="L945" s="248"/>
      <c r="M945" s="15"/>
      <c r="N945" s="97"/>
      <c r="O945" s="97"/>
      <c r="P945" s="97"/>
      <c r="Q945" s="97"/>
      <c r="R945" s="97"/>
      <c r="S945" s="18" t="str">
        <f t="shared" si="351"/>
        <v/>
      </c>
      <c r="T945" s="15"/>
      <c r="U945" s="15"/>
      <c r="V945" s="15"/>
      <c r="W945" s="15"/>
      <c r="X945" s="15"/>
      <c r="Y945" s="15"/>
      <c r="Z945" s="16"/>
      <c r="AA945" s="16"/>
      <c r="AB945" s="101" t="str">
        <f>IF($C945&lt;&gt;"",※編集不可※選択項目!$J$2,"")</f>
        <v/>
      </c>
      <c r="AC945" s="23"/>
      <c r="AD945" s="97"/>
      <c r="AE945" s="99"/>
      <c r="AF945" s="201" t="str">
        <f t="shared" si="349"/>
        <v>-</v>
      </c>
      <c r="AG945" s="219"/>
      <c r="AH945" s="220"/>
      <c r="AI945" s="121" t="str">
        <f t="shared" si="345"/>
        <v/>
      </c>
      <c r="AJ945" s="221"/>
      <c r="AK945" s="222"/>
      <c r="AL945" s="223"/>
      <c r="AM945" s="224">
        <f>IFERROR(INDEX(※編集不可※選択項目!$R$3:$R$51,MATCH(BQ945,※編集不可※選択項目!$T$3:$T$51,0)),0)</f>
        <v>0</v>
      </c>
      <c r="AN945" s="224" t="str">
        <f t="shared" si="352"/>
        <v/>
      </c>
      <c r="AO945" s="224" t="str">
        <f>IF(BR945=※編集不可※選択項目!$L$3,VLOOKUP('新規登録用（本体）'!U945,※編集不可※選択項目!$P$2:$R$13,3,TRUE),AP945)</f>
        <v/>
      </c>
      <c r="AP945" s="224" t="str">
        <f>IF(BR945=※編集不可※選択項目!$L$15,VLOOKUP('新規登録用（本体）'!U945,※編集不可※選択項目!$P$14:$R$25,3,TRUE),AQ945)</f>
        <v/>
      </c>
      <c r="AQ945" s="224" t="str">
        <f>IF(BR945=※編集不可※選択項目!$L$27,VLOOKUP('新規登録用（本体）'!U945,※編集不可※選択項目!$P$26:$R$41,3,TRUE),AR945)</f>
        <v/>
      </c>
      <c r="AR945" s="224" t="str">
        <f>IF(BR945=※編集不可※選択項目!$L$43,VLOOKUP('新規登録用（本体）'!U945,※編集不可※選択項目!$P$42:$R$46,3,TRUE),AS945)</f>
        <v/>
      </c>
      <c r="AS945" s="224" t="str">
        <f>IF(BR945=※編集不可※選択項目!$L$48,VLOOKUP('新規登録用（本体）'!U945,※編集不可※選択項目!$P$47:$R$51,3,TRUE),"")</f>
        <v/>
      </c>
      <c r="AT945" s="225">
        <f>IFERROR(VLOOKUP(Y945&amp;G945&amp;H945,※編集不可※選択項目!X:Y,2,FALSE),0)</f>
        <v>0</v>
      </c>
      <c r="AU945" s="224">
        <f t="shared" si="346"/>
        <v>0</v>
      </c>
      <c r="AV945" s="224">
        <f>IFERROR(INDEX(※編集不可※選択項目!$S$3:$S$51,MATCH(BQ945,※編集不可※選択項目!$T$3:$T$51,0)),0)</f>
        <v>0</v>
      </c>
      <c r="AW945" s="224" t="str">
        <f t="shared" si="353"/>
        <v/>
      </c>
      <c r="AX945" s="224" t="str">
        <f>IF(BR945=※編集不可※選択項目!$L$3,VLOOKUP('新規登録用（本体）'!U945,※編集不可※選択項目!$P$2:$S$13,4,TRUE),AY945)</f>
        <v/>
      </c>
      <c r="AY945" s="224" t="str">
        <f>IF(BR945=※編集不可※選択項目!$L$15,VLOOKUP('新規登録用（本体）'!U945,※編集不可※選択項目!$P$14:$S$25,4,TRUE),AZ945)</f>
        <v/>
      </c>
      <c r="AZ945" s="224" t="str">
        <f>IF(BR945=※編集不可※選択項目!$L$27,VLOOKUP('新規登録用（本体）'!U945,※編集不可※選択項目!$P$26:$S$41,4,TRUE),BA945)</f>
        <v/>
      </c>
      <c r="BA945" s="224" t="str">
        <f>IF(BR945=※編集不可※選択項目!$L$43,VLOOKUP('新規登録用（本体）'!U945,※編集不可※選択項目!$P$42:$S$46,4,TRUE),BB945)</f>
        <v/>
      </c>
      <c r="BB945" s="224" t="str">
        <f>IF(BR945=※編集不可※選択項目!$L$48,VLOOKUP('新規登録用（本体）'!U945,※編集不可※選択項目!$P$47:$S$51,4,TRUE),"")</f>
        <v/>
      </c>
      <c r="BC945" s="225">
        <f>IFERROR(VLOOKUP(Y945&amp;G945&amp;H945,※編集不可※選択項目!X:Y,2,FALSE),0)</f>
        <v>0</v>
      </c>
      <c r="BD945" s="225">
        <f t="shared" si="347"/>
        <v>0</v>
      </c>
      <c r="BE945" s="225"/>
      <c r="BF945" s="225"/>
      <c r="BG945" s="225"/>
      <c r="BH945" s="225" t="str">
        <f t="shared" si="354"/>
        <v/>
      </c>
      <c r="BI945" s="226">
        <f t="shared" si="355"/>
        <v>0</v>
      </c>
      <c r="BJ945" s="226">
        <f t="shared" si="356"/>
        <v>0</v>
      </c>
      <c r="BK945" s="262">
        <f t="shared" si="350"/>
        <v>0</v>
      </c>
      <c r="BL945" s="226">
        <f t="shared" si="339"/>
        <v>0</v>
      </c>
      <c r="BM945" s="226" t="str">
        <f t="shared" si="357"/>
        <v/>
      </c>
      <c r="BN945" s="227">
        <f t="shared" si="358"/>
        <v>0</v>
      </c>
      <c r="BO945" s="227">
        <f t="shared" si="340"/>
        <v>0</v>
      </c>
      <c r="BP945" s="208" t="str">
        <f t="shared" si="341"/>
        <v>＜従来枠＞0 ＜トップ性能枠＞0</v>
      </c>
      <c r="BQ945" s="208" t="str">
        <f>'新規登録用（本体）'!G945&amp;'新規登録用（本体）'!H945&amp;'新規登録用（本体）'!I945</f>
        <v/>
      </c>
      <c r="BR945" s="126" t="str">
        <f t="shared" si="359"/>
        <v/>
      </c>
      <c r="BS945" s="208" t="str">
        <f t="shared" si="360"/>
        <v/>
      </c>
      <c r="BT945" s="227">
        <f t="shared" si="348"/>
        <v>0</v>
      </c>
    </row>
    <row r="946" spans="1:72" s="208" customFormat="1" ht="25.35" customHeight="1" x14ac:dyDescent="0.2">
      <c r="A946" s="210">
        <f t="shared" si="342"/>
        <v>935</v>
      </c>
      <c r="B946" s="171" t="str">
        <f t="shared" si="338"/>
        <v/>
      </c>
      <c r="C946" s="44"/>
      <c r="D946" s="17" t="str">
        <f t="shared" si="343"/>
        <v/>
      </c>
      <c r="E946" s="17" t="str">
        <f t="shared" si="344"/>
        <v/>
      </c>
      <c r="F946" s="97"/>
      <c r="G946" s="16"/>
      <c r="H946" s="15"/>
      <c r="I946" s="17" t="str">
        <f>IF(OR(G946="",H946="",U946=""),"",IFERROR(VLOOKUP(G946&amp;H946&amp;U946,※編集不可※選択項目!$M$3:$R$51,5,FALSE),"該当なし"))</f>
        <v/>
      </c>
      <c r="J946" s="97"/>
      <c r="K946" s="15"/>
      <c r="L946" s="248"/>
      <c r="M946" s="15"/>
      <c r="N946" s="97"/>
      <c r="O946" s="97"/>
      <c r="P946" s="97"/>
      <c r="Q946" s="97"/>
      <c r="R946" s="97"/>
      <c r="S946" s="18" t="str">
        <f t="shared" si="351"/>
        <v/>
      </c>
      <c r="T946" s="15"/>
      <c r="U946" s="15"/>
      <c r="V946" s="15"/>
      <c r="W946" s="15"/>
      <c r="X946" s="15"/>
      <c r="Y946" s="15"/>
      <c r="Z946" s="16"/>
      <c r="AA946" s="16"/>
      <c r="AB946" s="101" t="str">
        <f>IF($C946&lt;&gt;"",※編集不可※選択項目!$J$2,"")</f>
        <v/>
      </c>
      <c r="AC946" s="23"/>
      <c r="AD946" s="97"/>
      <c r="AE946" s="99"/>
      <c r="AF946" s="201" t="str">
        <f t="shared" si="349"/>
        <v>-</v>
      </c>
      <c r="AG946" s="219"/>
      <c r="AH946" s="220"/>
      <c r="AI946" s="121" t="str">
        <f t="shared" si="345"/>
        <v/>
      </c>
      <c r="AJ946" s="221"/>
      <c r="AK946" s="222"/>
      <c r="AL946" s="223"/>
      <c r="AM946" s="224">
        <f>IFERROR(INDEX(※編集不可※選択項目!$R$3:$R$51,MATCH(BQ946,※編集不可※選択項目!$T$3:$T$51,0)),0)</f>
        <v>0</v>
      </c>
      <c r="AN946" s="224" t="str">
        <f t="shared" si="352"/>
        <v/>
      </c>
      <c r="AO946" s="224" t="str">
        <f>IF(BR946=※編集不可※選択項目!$L$3,VLOOKUP('新規登録用（本体）'!U946,※編集不可※選択項目!$P$2:$R$13,3,TRUE),AP946)</f>
        <v/>
      </c>
      <c r="AP946" s="224" t="str">
        <f>IF(BR946=※編集不可※選択項目!$L$15,VLOOKUP('新規登録用（本体）'!U946,※編集不可※選択項目!$P$14:$R$25,3,TRUE),AQ946)</f>
        <v/>
      </c>
      <c r="AQ946" s="224" t="str">
        <f>IF(BR946=※編集不可※選択項目!$L$27,VLOOKUP('新規登録用（本体）'!U946,※編集不可※選択項目!$P$26:$R$41,3,TRUE),AR946)</f>
        <v/>
      </c>
      <c r="AR946" s="224" t="str">
        <f>IF(BR946=※編集不可※選択項目!$L$43,VLOOKUP('新規登録用（本体）'!U946,※編集不可※選択項目!$P$42:$R$46,3,TRUE),AS946)</f>
        <v/>
      </c>
      <c r="AS946" s="224" t="str">
        <f>IF(BR946=※編集不可※選択項目!$L$48,VLOOKUP('新規登録用（本体）'!U946,※編集不可※選択項目!$P$47:$R$51,3,TRUE),"")</f>
        <v/>
      </c>
      <c r="AT946" s="225">
        <f>IFERROR(VLOOKUP(Y946&amp;G946&amp;H946,※編集不可※選択項目!X:Y,2,FALSE),0)</f>
        <v>0</v>
      </c>
      <c r="AU946" s="224">
        <f t="shared" si="346"/>
        <v>0</v>
      </c>
      <c r="AV946" s="224">
        <f>IFERROR(INDEX(※編集不可※選択項目!$S$3:$S$51,MATCH(BQ946,※編集不可※選択項目!$T$3:$T$51,0)),0)</f>
        <v>0</v>
      </c>
      <c r="AW946" s="224" t="str">
        <f t="shared" si="353"/>
        <v/>
      </c>
      <c r="AX946" s="224" t="str">
        <f>IF(BR946=※編集不可※選択項目!$L$3,VLOOKUP('新規登録用（本体）'!U946,※編集不可※選択項目!$P$2:$S$13,4,TRUE),AY946)</f>
        <v/>
      </c>
      <c r="AY946" s="224" t="str">
        <f>IF(BR946=※編集不可※選択項目!$L$15,VLOOKUP('新規登録用（本体）'!U946,※編集不可※選択項目!$P$14:$S$25,4,TRUE),AZ946)</f>
        <v/>
      </c>
      <c r="AZ946" s="224" t="str">
        <f>IF(BR946=※編集不可※選択項目!$L$27,VLOOKUP('新規登録用（本体）'!U946,※編集不可※選択項目!$P$26:$S$41,4,TRUE),BA946)</f>
        <v/>
      </c>
      <c r="BA946" s="224" t="str">
        <f>IF(BR946=※編集不可※選択項目!$L$43,VLOOKUP('新規登録用（本体）'!U946,※編集不可※選択項目!$P$42:$S$46,4,TRUE),BB946)</f>
        <v/>
      </c>
      <c r="BB946" s="224" t="str">
        <f>IF(BR946=※編集不可※選択項目!$L$48,VLOOKUP('新規登録用（本体）'!U946,※編集不可※選択項目!$P$47:$S$51,4,TRUE),"")</f>
        <v/>
      </c>
      <c r="BC946" s="225">
        <f>IFERROR(VLOOKUP(Y946&amp;G946&amp;H946,※編集不可※選択項目!X:Y,2,FALSE),0)</f>
        <v>0</v>
      </c>
      <c r="BD946" s="225">
        <f t="shared" si="347"/>
        <v>0</v>
      </c>
      <c r="BE946" s="225"/>
      <c r="BF946" s="225"/>
      <c r="BG946" s="225"/>
      <c r="BH946" s="225" t="str">
        <f t="shared" si="354"/>
        <v/>
      </c>
      <c r="BI946" s="226">
        <f t="shared" si="355"/>
        <v>0</v>
      </c>
      <c r="BJ946" s="226">
        <f t="shared" si="356"/>
        <v>0</v>
      </c>
      <c r="BK946" s="262">
        <f t="shared" si="350"/>
        <v>0</v>
      </c>
      <c r="BL946" s="226">
        <f t="shared" si="339"/>
        <v>0</v>
      </c>
      <c r="BM946" s="226" t="str">
        <f t="shared" si="357"/>
        <v/>
      </c>
      <c r="BN946" s="227">
        <f t="shared" si="358"/>
        <v>0</v>
      </c>
      <c r="BO946" s="227">
        <f t="shared" si="340"/>
        <v>0</v>
      </c>
      <c r="BP946" s="208" t="str">
        <f t="shared" si="341"/>
        <v>＜従来枠＞0 ＜トップ性能枠＞0</v>
      </c>
      <c r="BQ946" s="208" t="str">
        <f>'新規登録用（本体）'!G946&amp;'新規登録用（本体）'!H946&amp;'新規登録用（本体）'!I946</f>
        <v/>
      </c>
      <c r="BR946" s="126" t="str">
        <f t="shared" si="359"/>
        <v/>
      </c>
      <c r="BS946" s="208" t="str">
        <f t="shared" si="360"/>
        <v/>
      </c>
      <c r="BT946" s="227">
        <f t="shared" si="348"/>
        <v>0</v>
      </c>
    </row>
    <row r="947" spans="1:72" s="208" customFormat="1" ht="25.35" customHeight="1" x14ac:dyDescent="0.2">
      <c r="A947" s="210">
        <f t="shared" si="342"/>
        <v>936</v>
      </c>
      <c r="B947" s="171" t="str">
        <f t="shared" si="338"/>
        <v/>
      </c>
      <c r="C947" s="44"/>
      <c r="D947" s="17" t="str">
        <f t="shared" si="343"/>
        <v/>
      </c>
      <c r="E947" s="17" t="str">
        <f t="shared" si="344"/>
        <v/>
      </c>
      <c r="F947" s="97"/>
      <c r="G947" s="16"/>
      <c r="H947" s="15"/>
      <c r="I947" s="17" t="str">
        <f>IF(OR(G947="",H947="",U947=""),"",IFERROR(VLOOKUP(G947&amp;H947&amp;U947,※編集不可※選択項目!$M$3:$R$51,5,FALSE),"該当なし"))</f>
        <v/>
      </c>
      <c r="J947" s="97"/>
      <c r="K947" s="15"/>
      <c r="L947" s="248"/>
      <c r="M947" s="15"/>
      <c r="N947" s="97"/>
      <c r="O947" s="97"/>
      <c r="P947" s="97"/>
      <c r="Q947" s="97"/>
      <c r="R947" s="97"/>
      <c r="S947" s="18" t="str">
        <f t="shared" si="351"/>
        <v/>
      </c>
      <c r="T947" s="15"/>
      <c r="U947" s="15"/>
      <c r="V947" s="15"/>
      <c r="W947" s="15"/>
      <c r="X947" s="15"/>
      <c r="Y947" s="15"/>
      <c r="Z947" s="16"/>
      <c r="AA947" s="16"/>
      <c r="AB947" s="101" t="str">
        <f>IF($C947&lt;&gt;"",※編集不可※選択項目!$J$2,"")</f>
        <v/>
      </c>
      <c r="AC947" s="23"/>
      <c r="AD947" s="97"/>
      <c r="AE947" s="99"/>
      <c r="AF947" s="201" t="str">
        <f t="shared" si="349"/>
        <v>-</v>
      </c>
      <c r="AG947" s="219"/>
      <c r="AH947" s="220"/>
      <c r="AI947" s="121" t="str">
        <f t="shared" si="345"/>
        <v/>
      </c>
      <c r="AJ947" s="221"/>
      <c r="AK947" s="222"/>
      <c r="AL947" s="223"/>
      <c r="AM947" s="224">
        <f>IFERROR(INDEX(※編集不可※選択項目!$R$3:$R$51,MATCH(BQ947,※編集不可※選択項目!$T$3:$T$51,0)),0)</f>
        <v>0</v>
      </c>
      <c r="AN947" s="224" t="str">
        <f t="shared" si="352"/>
        <v/>
      </c>
      <c r="AO947" s="224" t="str">
        <f>IF(BR947=※編集不可※選択項目!$L$3,VLOOKUP('新規登録用（本体）'!U947,※編集不可※選択項目!$P$2:$R$13,3,TRUE),AP947)</f>
        <v/>
      </c>
      <c r="AP947" s="224" t="str">
        <f>IF(BR947=※編集不可※選択項目!$L$15,VLOOKUP('新規登録用（本体）'!U947,※編集不可※選択項目!$P$14:$R$25,3,TRUE),AQ947)</f>
        <v/>
      </c>
      <c r="AQ947" s="224" t="str">
        <f>IF(BR947=※編集不可※選択項目!$L$27,VLOOKUP('新規登録用（本体）'!U947,※編集不可※選択項目!$P$26:$R$41,3,TRUE),AR947)</f>
        <v/>
      </c>
      <c r="AR947" s="224" t="str">
        <f>IF(BR947=※編集不可※選択項目!$L$43,VLOOKUP('新規登録用（本体）'!U947,※編集不可※選択項目!$P$42:$R$46,3,TRUE),AS947)</f>
        <v/>
      </c>
      <c r="AS947" s="224" t="str">
        <f>IF(BR947=※編集不可※選択項目!$L$48,VLOOKUP('新規登録用（本体）'!U947,※編集不可※選択項目!$P$47:$R$51,3,TRUE),"")</f>
        <v/>
      </c>
      <c r="AT947" s="225">
        <f>IFERROR(VLOOKUP(Y947&amp;G947&amp;H947,※編集不可※選択項目!X:Y,2,FALSE),0)</f>
        <v>0</v>
      </c>
      <c r="AU947" s="224">
        <f t="shared" si="346"/>
        <v>0</v>
      </c>
      <c r="AV947" s="224">
        <f>IFERROR(INDEX(※編集不可※選択項目!$S$3:$S$51,MATCH(BQ947,※編集不可※選択項目!$T$3:$T$51,0)),0)</f>
        <v>0</v>
      </c>
      <c r="AW947" s="224" t="str">
        <f t="shared" si="353"/>
        <v/>
      </c>
      <c r="AX947" s="224" t="str">
        <f>IF(BR947=※編集不可※選択項目!$L$3,VLOOKUP('新規登録用（本体）'!U947,※編集不可※選択項目!$P$2:$S$13,4,TRUE),AY947)</f>
        <v/>
      </c>
      <c r="AY947" s="224" t="str">
        <f>IF(BR947=※編集不可※選択項目!$L$15,VLOOKUP('新規登録用（本体）'!U947,※編集不可※選択項目!$P$14:$S$25,4,TRUE),AZ947)</f>
        <v/>
      </c>
      <c r="AZ947" s="224" t="str">
        <f>IF(BR947=※編集不可※選択項目!$L$27,VLOOKUP('新規登録用（本体）'!U947,※編集不可※選択項目!$P$26:$S$41,4,TRUE),BA947)</f>
        <v/>
      </c>
      <c r="BA947" s="224" t="str">
        <f>IF(BR947=※編集不可※選択項目!$L$43,VLOOKUP('新規登録用（本体）'!U947,※編集不可※選択項目!$P$42:$S$46,4,TRUE),BB947)</f>
        <v/>
      </c>
      <c r="BB947" s="224" t="str">
        <f>IF(BR947=※編集不可※選択項目!$L$48,VLOOKUP('新規登録用（本体）'!U947,※編集不可※選択項目!$P$47:$S$51,4,TRUE),"")</f>
        <v/>
      </c>
      <c r="BC947" s="225">
        <f>IFERROR(VLOOKUP(Y947&amp;G947&amp;H947,※編集不可※選択項目!X:Y,2,FALSE),0)</f>
        <v>0</v>
      </c>
      <c r="BD947" s="225">
        <f t="shared" si="347"/>
        <v>0</v>
      </c>
      <c r="BE947" s="225"/>
      <c r="BF947" s="225"/>
      <c r="BG947" s="225"/>
      <c r="BH947" s="225" t="str">
        <f t="shared" si="354"/>
        <v/>
      </c>
      <c r="BI947" s="226">
        <f t="shared" si="355"/>
        <v>0</v>
      </c>
      <c r="BJ947" s="226">
        <f t="shared" si="356"/>
        <v>0</v>
      </c>
      <c r="BK947" s="262">
        <f t="shared" si="350"/>
        <v>0</v>
      </c>
      <c r="BL947" s="226">
        <f t="shared" si="339"/>
        <v>0</v>
      </c>
      <c r="BM947" s="226" t="str">
        <f t="shared" si="357"/>
        <v/>
      </c>
      <c r="BN947" s="227">
        <f t="shared" si="358"/>
        <v>0</v>
      </c>
      <c r="BO947" s="227">
        <f t="shared" si="340"/>
        <v>0</v>
      </c>
      <c r="BP947" s="208" t="str">
        <f t="shared" si="341"/>
        <v>＜従来枠＞0 ＜トップ性能枠＞0</v>
      </c>
      <c r="BQ947" s="208" t="str">
        <f>'新規登録用（本体）'!G947&amp;'新規登録用（本体）'!H947&amp;'新規登録用（本体）'!I947</f>
        <v/>
      </c>
      <c r="BR947" s="126" t="str">
        <f t="shared" si="359"/>
        <v/>
      </c>
      <c r="BS947" s="208" t="str">
        <f t="shared" si="360"/>
        <v/>
      </c>
      <c r="BT947" s="227">
        <f t="shared" si="348"/>
        <v>0</v>
      </c>
    </row>
    <row r="948" spans="1:72" s="208" customFormat="1" ht="25.35" customHeight="1" x14ac:dyDescent="0.2">
      <c r="A948" s="210">
        <f t="shared" si="342"/>
        <v>937</v>
      </c>
      <c r="B948" s="171" t="str">
        <f t="shared" si="338"/>
        <v/>
      </c>
      <c r="C948" s="44"/>
      <c r="D948" s="17" t="str">
        <f t="shared" si="343"/>
        <v/>
      </c>
      <c r="E948" s="17" t="str">
        <f t="shared" si="344"/>
        <v/>
      </c>
      <c r="F948" s="97"/>
      <c r="G948" s="16"/>
      <c r="H948" s="15"/>
      <c r="I948" s="17" t="str">
        <f>IF(OR(G948="",H948="",U948=""),"",IFERROR(VLOOKUP(G948&amp;H948&amp;U948,※編集不可※選択項目!$M$3:$R$51,5,FALSE),"該当なし"))</f>
        <v/>
      </c>
      <c r="J948" s="97"/>
      <c r="K948" s="15"/>
      <c r="L948" s="248"/>
      <c r="M948" s="15"/>
      <c r="N948" s="97"/>
      <c r="O948" s="97"/>
      <c r="P948" s="97"/>
      <c r="Q948" s="97"/>
      <c r="R948" s="97"/>
      <c r="S948" s="18" t="str">
        <f t="shared" si="351"/>
        <v/>
      </c>
      <c r="T948" s="15"/>
      <c r="U948" s="15"/>
      <c r="V948" s="15"/>
      <c r="W948" s="15"/>
      <c r="X948" s="15"/>
      <c r="Y948" s="15"/>
      <c r="Z948" s="16"/>
      <c r="AA948" s="16"/>
      <c r="AB948" s="101" t="str">
        <f>IF($C948&lt;&gt;"",※編集不可※選択項目!$J$2,"")</f>
        <v/>
      </c>
      <c r="AC948" s="23"/>
      <c r="AD948" s="97"/>
      <c r="AE948" s="99"/>
      <c r="AF948" s="201" t="str">
        <f t="shared" si="349"/>
        <v>-</v>
      </c>
      <c r="AG948" s="219"/>
      <c r="AH948" s="220"/>
      <c r="AI948" s="121" t="str">
        <f t="shared" si="345"/>
        <v/>
      </c>
      <c r="AJ948" s="221"/>
      <c r="AK948" s="222"/>
      <c r="AL948" s="223"/>
      <c r="AM948" s="224">
        <f>IFERROR(INDEX(※編集不可※選択項目!$R$3:$R$51,MATCH(BQ948,※編集不可※選択項目!$T$3:$T$51,0)),0)</f>
        <v>0</v>
      </c>
      <c r="AN948" s="224" t="str">
        <f t="shared" si="352"/>
        <v/>
      </c>
      <c r="AO948" s="224" t="str">
        <f>IF(BR948=※編集不可※選択項目!$L$3,VLOOKUP('新規登録用（本体）'!U948,※編集不可※選択項目!$P$2:$R$13,3,TRUE),AP948)</f>
        <v/>
      </c>
      <c r="AP948" s="224" t="str">
        <f>IF(BR948=※編集不可※選択項目!$L$15,VLOOKUP('新規登録用（本体）'!U948,※編集不可※選択項目!$P$14:$R$25,3,TRUE),AQ948)</f>
        <v/>
      </c>
      <c r="AQ948" s="224" t="str">
        <f>IF(BR948=※編集不可※選択項目!$L$27,VLOOKUP('新規登録用（本体）'!U948,※編集不可※選択項目!$P$26:$R$41,3,TRUE),AR948)</f>
        <v/>
      </c>
      <c r="AR948" s="224" t="str">
        <f>IF(BR948=※編集不可※選択項目!$L$43,VLOOKUP('新規登録用（本体）'!U948,※編集不可※選択項目!$P$42:$R$46,3,TRUE),AS948)</f>
        <v/>
      </c>
      <c r="AS948" s="224" t="str">
        <f>IF(BR948=※編集不可※選択項目!$L$48,VLOOKUP('新規登録用（本体）'!U948,※編集不可※選択項目!$P$47:$R$51,3,TRUE),"")</f>
        <v/>
      </c>
      <c r="AT948" s="225">
        <f>IFERROR(VLOOKUP(Y948&amp;G948&amp;H948,※編集不可※選択項目!X:Y,2,FALSE),0)</f>
        <v>0</v>
      </c>
      <c r="AU948" s="224">
        <f t="shared" si="346"/>
        <v>0</v>
      </c>
      <c r="AV948" s="224">
        <f>IFERROR(INDEX(※編集不可※選択項目!$S$3:$S$51,MATCH(BQ948,※編集不可※選択項目!$T$3:$T$51,0)),0)</f>
        <v>0</v>
      </c>
      <c r="AW948" s="224" t="str">
        <f t="shared" si="353"/>
        <v/>
      </c>
      <c r="AX948" s="224" t="str">
        <f>IF(BR948=※編集不可※選択項目!$L$3,VLOOKUP('新規登録用（本体）'!U948,※編集不可※選択項目!$P$2:$S$13,4,TRUE),AY948)</f>
        <v/>
      </c>
      <c r="AY948" s="224" t="str">
        <f>IF(BR948=※編集不可※選択項目!$L$15,VLOOKUP('新規登録用（本体）'!U948,※編集不可※選択項目!$P$14:$S$25,4,TRUE),AZ948)</f>
        <v/>
      </c>
      <c r="AZ948" s="224" t="str">
        <f>IF(BR948=※編集不可※選択項目!$L$27,VLOOKUP('新規登録用（本体）'!U948,※編集不可※選択項目!$P$26:$S$41,4,TRUE),BA948)</f>
        <v/>
      </c>
      <c r="BA948" s="224" t="str">
        <f>IF(BR948=※編集不可※選択項目!$L$43,VLOOKUP('新規登録用（本体）'!U948,※編集不可※選択項目!$P$42:$S$46,4,TRUE),BB948)</f>
        <v/>
      </c>
      <c r="BB948" s="224" t="str">
        <f>IF(BR948=※編集不可※選択項目!$L$48,VLOOKUP('新規登録用（本体）'!U948,※編集不可※選択項目!$P$47:$S$51,4,TRUE),"")</f>
        <v/>
      </c>
      <c r="BC948" s="225">
        <f>IFERROR(VLOOKUP(Y948&amp;G948&amp;H948,※編集不可※選択項目!X:Y,2,FALSE),0)</f>
        <v>0</v>
      </c>
      <c r="BD948" s="225">
        <f t="shared" si="347"/>
        <v>0</v>
      </c>
      <c r="BE948" s="225"/>
      <c r="BF948" s="225"/>
      <c r="BG948" s="225"/>
      <c r="BH948" s="225" t="str">
        <f t="shared" si="354"/>
        <v/>
      </c>
      <c r="BI948" s="226">
        <f t="shared" si="355"/>
        <v>0</v>
      </c>
      <c r="BJ948" s="226">
        <f t="shared" si="356"/>
        <v>0</v>
      </c>
      <c r="BK948" s="262">
        <f t="shared" si="350"/>
        <v>0</v>
      </c>
      <c r="BL948" s="226">
        <f t="shared" si="339"/>
        <v>0</v>
      </c>
      <c r="BM948" s="226" t="str">
        <f t="shared" si="357"/>
        <v/>
      </c>
      <c r="BN948" s="227">
        <f t="shared" si="358"/>
        <v>0</v>
      </c>
      <c r="BO948" s="227">
        <f t="shared" si="340"/>
        <v>0</v>
      </c>
      <c r="BP948" s="208" t="str">
        <f t="shared" si="341"/>
        <v>＜従来枠＞0 ＜トップ性能枠＞0</v>
      </c>
      <c r="BQ948" s="208" t="str">
        <f>'新規登録用（本体）'!G948&amp;'新規登録用（本体）'!H948&amp;'新規登録用（本体）'!I948</f>
        <v/>
      </c>
      <c r="BR948" s="126" t="str">
        <f t="shared" si="359"/>
        <v/>
      </c>
      <c r="BS948" s="208" t="str">
        <f t="shared" si="360"/>
        <v/>
      </c>
      <c r="BT948" s="227">
        <f t="shared" si="348"/>
        <v>0</v>
      </c>
    </row>
    <row r="949" spans="1:72" s="208" customFormat="1" ht="25.35" customHeight="1" x14ac:dyDescent="0.2">
      <c r="A949" s="210">
        <f t="shared" si="342"/>
        <v>938</v>
      </c>
      <c r="B949" s="171" t="str">
        <f t="shared" si="338"/>
        <v/>
      </c>
      <c r="C949" s="44"/>
      <c r="D949" s="17" t="str">
        <f t="shared" si="343"/>
        <v/>
      </c>
      <c r="E949" s="17" t="str">
        <f t="shared" si="344"/>
        <v/>
      </c>
      <c r="F949" s="97"/>
      <c r="G949" s="16"/>
      <c r="H949" s="15"/>
      <c r="I949" s="17" t="str">
        <f>IF(OR(G949="",H949="",U949=""),"",IFERROR(VLOOKUP(G949&amp;H949&amp;U949,※編集不可※選択項目!$M$3:$R$51,5,FALSE),"該当なし"))</f>
        <v/>
      </c>
      <c r="J949" s="97"/>
      <c r="K949" s="15"/>
      <c r="L949" s="248"/>
      <c r="M949" s="15"/>
      <c r="N949" s="97"/>
      <c r="O949" s="97"/>
      <c r="P949" s="97"/>
      <c r="Q949" s="97"/>
      <c r="R949" s="97"/>
      <c r="S949" s="18" t="str">
        <f t="shared" si="351"/>
        <v/>
      </c>
      <c r="T949" s="15"/>
      <c r="U949" s="15"/>
      <c r="V949" s="15"/>
      <c r="W949" s="15"/>
      <c r="X949" s="15"/>
      <c r="Y949" s="15"/>
      <c r="Z949" s="16"/>
      <c r="AA949" s="16"/>
      <c r="AB949" s="101" t="str">
        <f>IF($C949&lt;&gt;"",※編集不可※選択項目!$J$2,"")</f>
        <v/>
      </c>
      <c r="AC949" s="23"/>
      <c r="AD949" s="97"/>
      <c r="AE949" s="99"/>
      <c r="AF949" s="201" t="str">
        <f t="shared" si="349"/>
        <v>-</v>
      </c>
      <c r="AG949" s="219"/>
      <c r="AH949" s="220"/>
      <c r="AI949" s="121" t="str">
        <f t="shared" si="345"/>
        <v/>
      </c>
      <c r="AJ949" s="221"/>
      <c r="AK949" s="222"/>
      <c r="AL949" s="223"/>
      <c r="AM949" s="224">
        <f>IFERROR(INDEX(※編集不可※選択項目!$R$3:$R$51,MATCH(BQ949,※編集不可※選択項目!$T$3:$T$51,0)),0)</f>
        <v>0</v>
      </c>
      <c r="AN949" s="224" t="str">
        <f t="shared" si="352"/>
        <v/>
      </c>
      <c r="AO949" s="224" t="str">
        <f>IF(BR949=※編集不可※選択項目!$L$3,VLOOKUP('新規登録用（本体）'!U949,※編集不可※選択項目!$P$2:$R$13,3,TRUE),AP949)</f>
        <v/>
      </c>
      <c r="AP949" s="224" t="str">
        <f>IF(BR949=※編集不可※選択項目!$L$15,VLOOKUP('新規登録用（本体）'!U949,※編集不可※選択項目!$P$14:$R$25,3,TRUE),AQ949)</f>
        <v/>
      </c>
      <c r="AQ949" s="224" t="str">
        <f>IF(BR949=※編集不可※選択項目!$L$27,VLOOKUP('新規登録用（本体）'!U949,※編集不可※選択項目!$P$26:$R$41,3,TRUE),AR949)</f>
        <v/>
      </c>
      <c r="AR949" s="224" t="str">
        <f>IF(BR949=※編集不可※選択項目!$L$43,VLOOKUP('新規登録用（本体）'!U949,※編集不可※選択項目!$P$42:$R$46,3,TRUE),AS949)</f>
        <v/>
      </c>
      <c r="AS949" s="224" t="str">
        <f>IF(BR949=※編集不可※選択項目!$L$48,VLOOKUP('新規登録用（本体）'!U949,※編集不可※選択項目!$P$47:$R$51,3,TRUE),"")</f>
        <v/>
      </c>
      <c r="AT949" s="225">
        <f>IFERROR(VLOOKUP(Y949&amp;G949&amp;H949,※編集不可※選択項目!X:Y,2,FALSE),0)</f>
        <v>0</v>
      </c>
      <c r="AU949" s="224">
        <f t="shared" si="346"/>
        <v>0</v>
      </c>
      <c r="AV949" s="224">
        <f>IFERROR(INDEX(※編集不可※選択項目!$S$3:$S$51,MATCH(BQ949,※編集不可※選択項目!$T$3:$T$51,0)),0)</f>
        <v>0</v>
      </c>
      <c r="AW949" s="224" t="str">
        <f t="shared" si="353"/>
        <v/>
      </c>
      <c r="AX949" s="224" t="str">
        <f>IF(BR949=※編集不可※選択項目!$L$3,VLOOKUP('新規登録用（本体）'!U949,※編集不可※選択項目!$P$2:$S$13,4,TRUE),AY949)</f>
        <v/>
      </c>
      <c r="AY949" s="224" t="str">
        <f>IF(BR949=※編集不可※選択項目!$L$15,VLOOKUP('新規登録用（本体）'!U949,※編集不可※選択項目!$P$14:$S$25,4,TRUE),AZ949)</f>
        <v/>
      </c>
      <c r="AZ949" s="224" t="str">
        <f>IF(BR949=※編集不可※選択項目!$L$27,VLOOKUP('新規登録用（本体）'!U949,※編集不可※選択項目!$P$26:$S$41,4,TRUE),BA949)</f>
        <v/>
      </c>
      <c r="BA949" s="224" t="str">
        <f>IF(BR949=※編集不可※選択項目!$L$43,VLOOKUP('新規登録用（本体）'!U949,※編集不可※選択項目!$P$42:$S$46,4,TRUE),BB949)</f>
        <v/>
      </c>
      <c r="BB949" s="224" t="str">
        <f>IF(BR949=※編集不可※選択項目!$L$48,VLOOKUP('新規登録用（本体）'!U949,※編集不可※選択項目!$P$47:$S$51,4,TRUE),"")</f>
        <v/>
      </c>
      <c r="BC949" s="225">
        <f>IFERROR(VLOOKUP(Y949&amp;G949&amp;H949,※編集不可※選択項目!X:Y,2,FALSE),0)</f>
        <v>0</v>
      </c>
      <c r="BD949" s="225">
        <f t="shared" si="347"/>
        <v>0</v>
      </c>
      <c r="BE949" s="225"/>
      <c r="BF949" s="225"/>
      <c r="BG949" s="225"/>
      <c r="BH949" s="225" t="str">
        <f t="shared" si="354"/>
        <v/>
      </c>
      <c r="BI949" s="226">
        <f t="shared" si="355"/>
        <v>0</v>
      </c>
      <c r="BJ949" s="226">
        <f t="shared" si="356"/>
        <v>0</v>
      </c>
      <c r="BK949" s="262">
        <f t="shared" si="350"/>
        <v>0</v>
      </c>
      <c r="BL949" s="226">
        <f t="shared" si="339"/>
        <v>0</v>
      </c>
      <c r="BM949" s="226" t="str">
        <f t="shared" si="357"/>
        <v/>
      </c>
      <c r="BN949" s="227">
        <f t="shared" si="358"/>
        <v>0</v>
      </c>
      <c r="BO949" s="227">
        <f t="shared" si="340"/>
        <v>0</v>
      </c>
      <c r="BP949" s="208" t="str">
        <f t="shared" si="341"/>
        <v>＜従来枠＞0 ＜トップ性能枠＞0</v>
      </c>
      <c r="BQ949" s="208" t="str">
        <f>'新規登録用（本体）'!G949&amp;'新規登録用（本体）'!H949&amp;'新規登録用（本体）'!I949</f>
        <v/>
      </c>
      <c r="BR949" s="126" t="str">
        <f t="shared" si="359"/>
        <v/>
      </c>
      <c r="BS949" s="208" t="str">
        <f t="shared" si="360"/>
        <v/>
      </c>
      <c r="BT949" s="227">
        <f t="shared" si="348"/>
        <v>0</v>
      </c>
    </row>
    <row r="950" spans="1:72" s="208" customFormat="1" ht="25.35" customHeight="1" x14ac:dyDescent="0.2">
      <c r="A950" s="210">
        <f t="shared" si="342"/>
        <v>939</v>
      </c>
      <c r="B950" s="171" t="str">
        <f t="shared" si="338"/>
        <v/>
      </c>
      <c r="C950" s="44"/>
      <c r="D950" s="17" t="str">
        <f t="shared" si="343"/>
        <v/>
      </c>
      <c r="E950" s="17" t="str">
        <f t="shared" si="344"/>
        <v/>
      </c>
      <c r="F950" s="97"/>
      <c r="G950" s="16"/>
      <c r="H950" s="15"/>
      <c r="I950" s="17" t="str">
        <f>IF(OR(G950="",H950="",U950=""),"",IFERROR(VLOOKUP(G950&amp;H950&amp;U950,※編集不可※選択項目!$M$3:$R$51,5,FALSE),"該当なし"))</f>
        <v/>
      </c>
      <c r="J950" s="97"/>
      <c r="K950" s="15"/>
      <c r="L950" s="248"/>
      <c r="M950" s="15"/>
      <c r="N950" s="97"/>
      <c r="O950" s="97"/>
      <c r="P950" s="97"/>
      <c r="Q950" s="97"/>
      <c r="R950" s="97"/>
      <c r="S950" s="18" t="str">
        <f t="shared" si="351"/>
        <v/>
      </c>
      <c r="T950" s="15"/>
      <c r="U950" s="15"/>
      <c r="V950" s="15"/>
      <c r="W950" s="15"/>
      <c r="X950" s="15"/>
      <c r="Y950" s="15"/>
      <c r="Z950" s="16"/>
      <c r="AA950" s="16"/>
      <c r="AB950" s="101" t="str">
        <f>IF($C950&lt;&gt;"",※編集不可※選択項目!$J$2,"")</f>
        <v/>
      </c>
      <c r="AC950" s="23"/>
      <c r="AD950" s="97"/>
      <c r="AE950" s="99"/>
      <c r="AF950" s="201" t="str">
        <f t="shared" si="349"/>
        <v>-</v>
      </c>
      <c r="AG950" s="219"/>
      <c r="AH950" s="220"/>
      <c r="AI950" s="121" t="str">
        <f t="shared" si="345"/>
        <v/>
      </c>
      <c r="AJ950" s="221"/>
      <c r="AK950" s="222"/>
      <c r="AL950" s="223"/>
      <c r="AM950" s="224">
        <f>IFERROR(INDEX(※編集不可※選択項目!$R$3:$R$51,MATCH(BQ950,※編集不可※選択項目!$T$3:$T$51,0)),0)</f>
        <v>0</v>
      </c>
      <c r="AN950" s="224" t="str">
        <f t="shared" si="352"/>
        <v/>
      </c>
      <c r="AO950" s="224" t="str">
        <f>IF(BR950=※編集不可※選択項目!$L$3,VLOOKUP('新規登録用（本体）'!U950,※編集不可※選択項目!$P$2:$R$13,3,TRUE),AP950)</f>
        <v/>
      </c>
      <c r="AP950" s="224" t="str">
        <f>IF(BR950=※編集不可※選択項目!$L$15,VLOOKUP('新規登録用（本体）'!U950,※編集不可※選択項目!$P$14:$R$25,3,TRUE),AQ950)</f>
        <v/>
      </c>
      <c r="AQ950" s="224" t="str">
        <f>IF(BR950=※編集不可※選択項目!$L$27,VLOOKUP('新規登録用（本体）'!U950,※編集不可※選択項目!$P$26:$R$41,3,TRUE),AR950)</f>
        <v/>
      </c>
      <c r="AR950" s="224" t="str">
        <f>IF(BR950=※編集不可※選択項目!$L$43,VLOOKUP('新規登録用（本体）'!U950,※編集不可※選択項目!$P$42:$R$46,3,TRUE),AS950)</f>
        <v/>
      </c>
      <c r="AS950" s="224" t="str">
        <f>IF(BR950=※編集不可※選択項目!$L$48,VLOOKUP('新規登録用（本体）'!U950,※編集不可※選択項目!$P$47:$R$51,3,TRUE),"")</f>
        <v/>
      </c>
      <c r="AT950" s="225">
        <f>IFERROR(VLOOKUP(Y950&amp;G950&amp;H950,※編集不可※選択項目!X:Y,2,FALSE),0)</f>
        <v>0</v>
      </c>
      <c r="AU950" s="224">
        <f t="shared" si="346"/>
        <v>0</v>
      </c>
      <c r="AV950" s="224">
        <f>IFERROR(INDEX(※編集不可※選択項目!$S$3:$S$51,MATCH(BQ950,※編集不可※選択項目!$T$3:$T$51,0)),0)</f>
        <v>0</v>
      </c>
      <c r="AW950" s="224" t="str">
        <f t="shared" si="353"/>
        <v/>
      </c>
      <c r="AX950" s="224" t="str">
        <f>IF(BR950=※編集不可※選択項目!$L$3,VLOOKUP('新規登録用（本体）'!U950,※編集不可※選択項目!$P$2:$S$13,4,TRUE),AY950)</f>
        <v/>
      </c>
      <c r="AY950" s="224" t="str">
        <f>IF(BR950=※編集不可※選択項目!$L$15,VLOOKUP('新規登録用（本体）'!U950,※編集不可※選択項目!$P$14:$S$25,4,TRUE),AZ950)</f>
        <v/>
      </c>
      <c r="AZ950" s="224" t="str">
        <f>IF(BR950=※編集不可※選択項目!$L$27,VLOOKUP('新規登録用（本体）'!U950,※編集不可※選択項目!$P$26:$S$41,4,TRUE),BA950)</f>
        <v/>
      </c>
      <c r="BA950" s="224" t="str">
        <f>IF(BR950=※編集不可※選択項目!$L$43,VLOOKUP('新規登録用（本体）'!U950,※編集不可※選択項目!$P$42:$S$46,4,TRUE),BB950)</f>
        <v/>
      </c>
      <c r="BB950" s="224" t="str">
        <f>IF(BR950=※編集不可※選択項目!$L$48,VLOOKUP('新規登録用（本体）'!U950,※編集不可※選択項目!$P$47:$S$51,4,TRUE),"")</f>
        <v/>
      </c>
      <c r="BC950" s="225">
        <f>IFERROR(VLOOKUP(Y950&amp;G950&amp;H950,※編集不可※選択項目!X:Y,2,FALSE),0)</f>
        <v>0</v>
      </c>
      <c r="BD950" s="225">
        <f t="shared" si="347"/>
        <v>0</v>
      </c>
      <c r="BE950" s="225"/>
      <c r="BF950" s="225"/>
      <c r="BG950" s="225"/>
      <c r="BH950" s="225" t="str">
        <f t="shared" si="354"/>
        <v/>
      </c>
      <c r="BI950" s="226">
        <f t="shared" si="355"/>
        <v>0</v>
      </c>
      <c r="BJ950" s="226">
        <f t="shared" si="356"/>
        <v>0</v>
      </c>
      <c r="BK950" s="262">
        <f t="shared" si="350"/>
        <v>0</v>
      </c>
      <c r="BL950" s="226">
        <f t="shared" si="339"/>
        <v>0</v>
      </c>
      <c r="BM950" s="226" t="str">
        <f t="shared" si="357"/>
        <v/>
      </c>
      <c r="BN950" s="227">
        <f t="shared" si="358"/>
        <v>0</v>
      </c>
      <c r="BO950" s="227">
        <f t="shared" si="340"/>
        <v>0</v>
      </c>
      <c r="BP950" s="208" t="str">
        <f t="shared" si="341"/>
        <v>＜従来枠＞0 ＜トップ性能枠＞0</v>
      </c>
      <c r="BQ950" s="208" t="str">
        <f>'新規登録用（本体）'!G950&amp;'新規登録用（本体）'!H950&amp;'新規登録用（本体）'!I950</f>
        <v/>
      </c>
      <c r="BR950" s="126" t="str">
        <f t="shared" si="359"/>
        <v/>
      </c>
      <c r="BS950" s="208" t="str">
        <f t="shared" si="360"/>
        <v/>
      </c>
      <c r="BT950" s="227">
        <f t="shared" si="348"/>
        <v>0</v>
      </c>
    </row>
    <row r="951" spans="1:72" s="208" customFormat="1" ht="25.35" customHeight="1" x14ac:dyDescent="0.2">
      <c r="A951" s="210">
        <f t="shared" si="342"/>
        <v>940</v>
      </c>
      <c r="B951" s="171" t="str">
        <f t="shared" si="338"/>
        <v/>
      </c>
      <c r="C951" s="44"/>
      <c r="D951" s="17" t="str">
        <f t="shared" si="343"/>
        <v/>
      </c>
      <c r="E951" s="17" t="str">
        <f t="shared" si="344"/>
        <v/>
      </c>
      <c r="F951" s="97"/>
      <c r="G951" s="16"/>
      <c r="H951" s="15"/>
      <c r="I951" s="17" t="str">
        <f>IF(OR(G951="",H951="",U951=""),"",IFERROR(VLOOKUP(G951&amp;H951&amp;U951,※編集不可※選択項目!$M$3:$R$51,5,FALSE),"該当なし"))</f>
        <v/>
      </c>
      <c r="J951" s="97"/>
      <c r="K951" s="15"/>
      <c r="L951" s="248"/>
      <c r="M951" s="15"/>
      <c r="N951" s="97"/>
      <c r="O951" s="97"/>
      <c r="P951" s="97"/>
      <c r="Q951" s="97"/>
      <c r="R951" s="97"/>
      <c r="S951" s="18" t="str">
        <f t="shared" si="351"/>
        <v/>
      </c>
      <c r="T951" s="15"/>
      <c r="U951" s="15"/>
      <c r="V951" s="15"/>
      <c r="W951" s="15"/>
      <c r="X951" s="15"/>
      <c r="Y951" s="15"/>
      <c r="Z951" s="16"/>
      <c r="AA951" s="16"/>
      <c r="AB951" s="101" t="str">
        <f>IF($C951&lt;&gt;"",※編集不可※選択項目!$J$2,"")</f>
        <v/>
      </c>
      <c r="AC951" s="23"/>
      <c r="AD951" s="97"/>
      <c r="AE951" s="99"/>
      <c r="AF951" s="201" t="str">
        <f t="shared" si="349"/>
        <v>-</v>
      </c>
      <c r="AG951" s="219"/>
      <c r="AH951" s="220"/>
      <c r="AI951" s="121" t="str">
        <f t="shared" si="345"/>
        <v/>
      </c>
      <c r="AJ951" s="221"/>
      <c r="AK951" s="222"/>
      <c r="AL951" s="223"/>
      <c r="AM951" s="224">
        <f>IFERROR(INDEX(※編集不可※選択項目!$R$3:$R$51,MATCH(BQ951,※編集不可※選択項目!$T$3:$T$51,0)),0)</f>
        <v>0</v>
      </c>
      <c r="AN951" s="224" t="str">
        <f t="shared" si="352"/>
        <v/>
      </c>
      <c r="AO951" s="224" t="str">
        <f>IF(BR951=※編集不可※選択項目!$L$3,VLOOKUP('新規登録用（本体）'!U951,※編集不可※選択項目!$P$2:$R$13,3,TRUE),AP951)</f>
        <v/>
      </c>
      <c r="AP951" s="224" t="str">
        <f>IF(BR951=※編集不可※選択項目!$L$15,VLOOKUP('新規登録用（本体）'!U951,※編集不可※選択項目!$P$14:$R$25,3,TRUE),AQ951)</f>
        <v/>
      </c>
      <c r="AQ951" s="224" t="str">
        <f>IF(BR951=※編集不可※選択項目!$L$27,VLOOKUP('新規登録用（本体）'!U951,※編集不可※選択項目!$P$26:$R$41,3,TRUE),AR951)</f>
        <v/>
      </c>
      <c r="AR951" s="224" t="str">
        <f>IF(BR951=※編集不可※選択項目!$L$43,VLOOKUP('新規登録用（本体）'!U951,※編集不可※選択項目!$P$42:$R$46,3,TRUE),AS951)</f>
        <v/>
      </c>
      <c r="AS951" s="224" t="str">
        <f>IF(BR951=※編集不可※選択項目!$L$48,VLOOKUP('新規登録用（本体）'!U951,※編集不可※選択項目!$P$47:$R$51,3,TRUE),"")</f>
        <v/>
      </c>
      <c r="AT951" s="225">
        <f>IFERROR(VLOOKUP(Y951&amp;G951&amp;H951,※編集不可※選択項目!X:Y,2,FALSE),0)</f>
        <v>0</v>
      </c>
      <c r="AU951" s="224">
        <f t="shared" si="346"/>
        <v>0</v>
      </c>
      <c r="AV951" s="224">
        <f>IFERROR(INDEX(※編集不可※選択項目!$S$3:$S$51,MATCH(BQ951,※編集不可※選択項目!$T$3:$T$51,0)),0)</f>
        <v>0</v>
      </c>
      <c r="AW951" s="224" t="str">
        <f t="shared" si="353"/>
        <v/>
      </c>
      <c r="AX951" s="224" t="str">
        <f>IF(BR951=※編集不可※選択項目!$L$3,VLOOKUP('新規登録用（本体）'!U951,※編集不可※選択項目!$P$2:$S$13,4,TRUE),AY951)</f>
        <v/>
      </c>
      <c r="AY951" s="224" t="str">
        <f>IF(BR951=※編集不可※選択項目!$L$15,VLOOKUP('新規登録用（本体）'!U951,※編集不可※選択項目!$P$14:$S$25,4,TRUE),AZ951)</f>
        <v/>
      </c>
      <c r="AZ951" s="224" t="str">
        <f>IF(BR951=※編集不可※選択項目!$L$27,VLOOKUP('新規登録用（本体）'!U951,※編集不可※選択項目!$P$26:$S$41,4,TRUE),BA951)</f>
        <v/>
      </c>
      <c r="BA951" s="224" t="str">
        <f>IF(BR951=※編集不可※選択項目!$L$43,VLOOKUP('新規登録用（本体）'!U951,※編集不可※選択項目!$P$42:$S$46,4,TRUE),BB951)</f>
        <v/>
      </c>
      <c r="BB951" s="224" t="str">
        <f>IF(BR951=※編集不可※選択項目!$L$48,VLOOKUP('新規登録用（本体）'!U951,※編集不可※選択項目!$P$47:$S$51,4,TRUE),"")</f>
        <v/>
      </c>
      <c r="BC951" s="225">
        <f>IFERROR(VLOOKUP(Y951&amp;G951&amp;H951,※編集不可※選択項目!X:Y,2,FALSE),0)</f>
        <v>0</v>
      </c>
      <c r="BD951" s="225">
        <f t="shared" si="347"/>
        <v>0</v>
      </c>
      <c r="BE951" s="225"/>
      <c r="BF951" s="225"/>
      <c r="BG951" s="225"/>
      <c r="BH951" s="225" t="str">
        <f t="shared" si="354"/>
        <v/>
      </c>
      <c r="BI951" s="226">
        <f t="shared" si="355"/>
        <v>0</v>
      </c>
      <c r="BJ951" s="226">
        <f t="shared" si="356"/>
        <v>0</v>
      </c>
      <c r="BK951" s="262">
        <f t="shared" si="350"/>
        <v>0</v>
      </c>
      <c r="BL951" s="226">
        <f t="shared" si="339"/>
        <v>0</v>
      </c>
      <c r="BM951" s="226" t="str">
        <f t="shared" si="357"/>
        <v/>
      </c>
      <c r="BN951" s="227">
        <f t="shared" si="358"/>
        <v>0</v>
      </c>
      <c r="BO951" s="227">
        <f t="shared" si="340"/>
        <v>0</v>
      </c>
      <c r="BP951" s="208" t="str">
        <f t="shared" si="341"/>
        <v>＜従来枠＞0 ＜トップ性能枠＞0</v>
      </c>
      <c r="BQ951" s="208" t="str">
        <f>'新規登録用（本体）'!G951&amp;'新規登録用（本体）'!H951&amp;'新規登録用（本体）'!I951</f>
        <v/>
      </c>
      <c r="BR951" s="126" t="str">
        <f t="shared" si="359"/>
        <v/>
      </c>
      <c r="BS951" s="208" t="str">
        <f t="shared" si="360"/>
        <v/>
      </c>
      <c r="BT951" s="227">
        <f t="shared" si="348"/>
        <v>0</v>
      </c>
    </row>
    <row r="952" spans="1:72" s="208" customFormat="1" ht="25.35" customHeight="1" x14ac:dyDescent="0.2">
      <c r="A952" s="210">
        <f t="shared" si="342"/>
        <v>941</v>
      </c>
      <c r="B952" s="171" t="str">
        <f t="shared" si="338"/>
        <v/>
      </c>
      <c r="C952" s="44"/>
      <c r="D952" s="17" t="str">
        <f t="shared" si="343"/>
        <v/>
      </c>
      <c r="E952" s="17" t="str">
        <f t="shared" si="344"/>
        <v/>
      </c>
      <c r="F952" s="97"/>
      <c r="G952" s="16"/>
      <c r="H952" s="15"/>
      <c r="I952" s="17" t="str">
        <f>IF(OR(G952="",H952="",U952=""),"",IFERROR(VLOOKUP(G952&amp;H952&amp;U952,※編集不可※選択項目!$M$3:$R$51,5,FALSE),"該当なし"))</f>
        <v/>
      </c>
      <c r="J952" s="97"/>
      <c r="K952" s="15"/>
      <c r="L952" s="248"/>
      <c r="M952" s="15"/>
      <c r="N952" s="97"/>
      <c r="O952" s="97"/>
      <c r="P952" s="97"/>
      <c r="Q952" s="97"/>
      <c r="R952" s="97"/>
      <c r="S952" s="18" t="str">
        <f t="shared" si="351"/>
        <v/>
      </c>
      <c r="T952" s="15"/>
      <c r="U952" s="15"/>
      <c r="V952" s="15"/>
      <c r="W952" s="15"/>
      <c r="X952" s="15"/>
      <c r="Y952" s="15"/>
      <c r="Z952" s="16"/>
      <c r="AA952" s="16"/>
      <c r="AB952" s="101" t="str">
        <f>IF($C952&lt;&gt;"",※編集不可※選択項目!$J$2,"")</f>
        <v/>
      </c>
      <c r="AC952" s="23"/>
      <c r="AD952" s="97"/>
      <c r="AE952" s="99"/>
      <c r="AF952" s="201" t="str">
        <f t="shared" si="349"/>
        <v>-</v>
      </c>
      <c r="AG952" s="219"/>
      <c r="AH952" s="220"/>
      <c r="AI952" s="121" t="str">
        <f t="shared" si="345"/>
        <v/>
      </c>
      <c r="AJ952" s="221"/>
      <c r="AK952" s="222"/>
      <c r="AL952" s="223"/>
      <c r="AM952" s="224">
        <f>IFERROR(INDEX(※編集不可※選択項目!$R$3:$R$51,MATCH(BQ952,※編集不可※選択項目!$T$3:$T$51,0)),0)</f>
        <v>0</v>
      </c>
      <c r="AN952" s="224" t="str">
        <f t="shared" si="352"/>
        <v/>
      </c>
      <c r="AO952" s="224" t="str">
        <f>IF(BR952=※編集不可※選択項目!$L$3,VLOOKUP('新規登録用（本体）'!U952,※編集不可※選択項目!$P$2:$R$13,3,TRUE),AP952)</f>
        <v/>
      </c>
      <c r="AP952" s="224" t="str">
        <f>IF(BR952=※編集不可※選択項目!$L$15,VLOOKUP('新規登録用（本体）'!U952,※編集不可※選択項目!$P$14:$R$25,3,TRUE),AQ952)</f>
        <v/>
      </c>
      <c r="AQ952" s="224" t="str">
        <f>IF(BR952=※編集不可※選択項目!$L$27,VLOOKUP('新規登録用（本体）'!U952,※編集不可※選択項目!$P$26:$R$41,3,TRUE),AR952)</f>
        <v/>
      </c>
      <c r="AR952" s="224" t="str">
        <f>IF(BR952=※編集不可※選択項目!$L$43,VLOOKUP('新規登録用（本体）'!U952,※編集不可※選択項目!$P$42:$R$46,3,TRUE),AS952)</f>
        <v/>
      </c>
      <c r="AS952" s="224" t="str">
        <f>IF(BR952=※編集不可※選択項目!$L$48,VLOOKUP('新規登録用（本体）'!U952,※編集不可※選択項目!$P$47:$R$51,3,TRUE),"")</f>
        <v/>
      </c>
      <c r="AT952" s="225">
        <f>IFERROR(VLOOKUP(Y952&amp;G952&amp;H952,※編集不可※選択項目!X:Y,2,FALSE),0)</f>
        <v>0</v>
      </c>
      <c r="AU952" s="224">
        <f t="shared" si="346"/>
        <v>0</v>
      </c>
      <c r="AV952" s="224">
        <f>IFERROR(INDEX(※編集不可※選択項目!$S$3:$S$51,MATCH(BQ952,※編集不可※選択項目!$T$3:$T$51,0)),0)</f>
        <v>0</v>
      </c>
      <c r="AW952" s="224" t="str">
        <f t="shared" si="353"/>
        <v/>
      </c>
      <c r="AX952" s="224" t="str">
        <f>IF(BR952=※編集不可※選択項目!$L$3,VLOOKUP('新規登録用（本体）'!U952,※編集不可※選択項目!$P$2:$S$13,4,TRUE),AY952)</f>
        <v/>
      </c>
      <c r="AY952" s="224" t="str">
        <f>IF(BR952=※編集不可※選択項目!$L$15,VLOOKUP('新規登録用（本体）'!U952,※編集不可※選択項目!$P$14:$S$25,4,TRUE),AZ952)</f>
        <v/>
      </c>
      <c r="AZ952" s="224" t="str">
        <f>IF(BR952=※編集不可※選択項目!$L$27,VLOOKUP('新規登録用（本体）'!U952,※編集不可※選択項目!$P$26:$S$41,4,TRUE),BA952)</f>
        <v/>
      </c>
      <c r="BA952" s="224" t="str">
        <f>IF(BR952=※編集不可※選択項目!$L$43,VLOOKUP('新規登録用（本体）'!U952,※編集不可※選択項目!$P$42:$S$46,4,TRUE),BB952)</f>
        <v/>
      </c>
      <c r="BB952" s="224" t="str">
        <f>IF(BR952=※編集不可※選択項目!$L$48,VLOOKUP('新規登録用（本体）'!U952,※編集不可※選択項目!$P$47:$S$51,4,TRUE),"")</f>
        <v/>
      </c>
      <c r="BC952" s="225">
        <f>IFERROR(VLOOKUP(Y952&amp;G952&amp;H952,※編集不可※選択項目!X:Y,2,FALSE),0)</f>
        <v>0</v>
      </c>
      <c r="BD952" s="225">
        <f t="shared" si="347"/>
        <v>0</v>
      </c>
      <c r="BE952" s="225"/>
      <c r="BF952" s="225"/>
      <c r="BG952" s="225"/>
      <c r="BH952" s="225" t="str">
        <f t="shared" si="354"/>
        <v/>
      </c>
      <c r="BI952" s="226">
        <f t="shared" si="355"/>
        <v>0</v>
      </c>
      <c r="BJ952" s="226">
        <f t="shared" si="356"/>
        <v>0</v>
      </c>
      <c r="BK952" s="262">
        <f t="shared" si="350"/>
        <v>0</v>
      </c>
      <c r="BL952" s="226">
        <f t="shared" si="339"/>
        <v>0</v>
      </c>
      <c r="BM952" s="226" t="str">
        <f t="shared" si="357"/>
        <v/>
      </c>
      <c r="BN952" s="227">
        <f t="shared" si="358"/>
        <v>0</v>
      </c>
      <c r="BO952" s="227">
        <f t="shared" si="340"/>
        <v>0</v>
      </c>
      <c r="BP952" s="208" t="str">
        <f t="shared" si="341"/>
        <v>＜従来枠＞0 ＜トップ性能枠＞0</v>
      </c>
      <c r="BQ952" s="208" t="str">
        <f>'新規登録用（本体）'!G952&amp;'新規登録用（本体）'!H952&amp;'新規登録用（本体）'!I952</f>
        <v/>
      </c>
      <c r="BR952" s="126" t="str">
        <f t="shared" si="359"/>
        <v/>
      </c>
      <c r="BS952" s="208" t="str">
        <f t="shared" si="360"/>
        <v/>
      </c>
      <c r="BT952" s="227">
        <f t="shared" si="348"/>
        <v>0</v>
      </c>
    </row>
    <row r="953" spans="1:72" s="208" customFormat="1" ht="25.35" customHeight="1" x14ac:dyDescent="0.2">
      <c r="A953" s="210">
        <f t="shared" si="342"/>
        <v>942</v>
      </c>
      <c r="B953" s="171" t="str">
        <f t="shared" si="338"/>
        <v/>
      </c>
      <c r="C953" s="44"/>
      <c r="D953" s="17" t="str">
        <f t="shared" si="343"/>
        <v/>
      </c>
      <c r="E953" s="17" t="str">
        <f t="shared" si="344"/>
        <v/>
      </c>
      <c r="F953" s="97"/>
      <c r="G953" s="16"/>
      <c r="H953" s="15"/>
      <c r="I953" s="17" t="str">
        <f>IF(OR(G953="",H953="",U953=""),"",IFERROR(VLOOKUP(G953&amp;H953&amp;U953,※編集不可※選択項目!$M$3:$R$51,5,FALSE),"該当なし"))</f>
        <v/>
      </c>
      <c r="J953" s="97"/>
      <c r="K953" s="15"/>
      <c r="L953" s="248"/>
      <c r="M953" s="15"/>
      <c r="N953" s="97"/>
      <c r="O953" s="97"/>
      <c r="P953" s="97"/>
      <c r="Q953" s="97"/>
      <c r="R953" s="97"/>
      <c r="S953" s="18" t="str">
        <f t="shared" si="351"/>
        <v/>
      </c>
      <c r="T953" s="15"/>
      <c r="U953" s="15"/>
      <c r="V953" s="15"/>
      <c r="W953" s="15"/>
      <c r="X953" s="15"/>
      <c r="Y953" s="15"/>
      <c r="Z953" s="16"/>
      <c r="AA953" s="16"/>
      <c r="AB953" s="101" t="str">
        <f>IF($C953&lt;&gt;"",※編集不可※選択項目!$J$2,"")</f>
        <v/>
      </c>
      <c r="AC953" s="23"/>
      <c r="AD953" s="97"/>
      <c r="AE953" s="99"/>
      <c r="AF953" s="201" t="str">
        <f t="shared" si="349"/>
        <v>-</v>
      </c>
      <c r="AG953" s="219"/>
      <c r="AH953" s="220"/>
      <c r="AI953" s="121" t="str">
        <f t="shared" si="345"/>
        <v/>
      </c>
      <c r="AJ953" s="221"/>
      <c r="AK953" s="222"/>
      <c r="AL953" s="223"/>
      <c r="AM953" s="224">
        <f>IFERROR(INDEX(※編集不可※選択項目!$R$3:$R$51,MATCH(BQ953,※編集不可※選択項目!$T$3:$T$51,0)),0)</f>
        <v>0</v>
      </c>
      <c r="AN953" s="224" t="str">
        <f t="shared" si="352"/>
        <v/>
      </c>
      <c r="AO953" s="224" t="str">
        <f>IF(BR953=※編集不可※選択項目!$L$3,VLOOKUP('新規登録用（本体）'!U953,※編集不可※選択項目!$P$2:$R$13,3,TRUE),AP953)</f>
        <v/>
      </c>
      <c r="AP953" s="224" t="str">
        <f>IF(BR953=※編集不可※選択項目!$L$15,VLOOKUP('新規登録用（本体）'!U953,※編集不可※選択項目!$P$14:$R$25,3,TRUE),AQ953)</f>
        <v/>
      </c>
      <c r="AQ953" s="224" t="str">
        <f>IF(BR953=※編集不可※選択項目!$L$27,VLOOKUP('新規登録用（本体）'!U953,※編集不可※選択項目!$P$26:$R$41,3,TRUE),AR953)</f>
        <v/>
      </c>
      <c r="AR953" s="224" t="str">
        <f>IF(BR953=※編集不可※選択項目!$L$43,VLOOKUP('新規登録用（本体）'!U953,※編集不可※選択項目!$P$42:$R$46,3,TRUE),AS953)</f>
        <v/>
      </c>
      <c r="AS953" s="224" t="str">
        <f>IF(BR953=※編集不可※選択項目!$L$48,VLOOKUP('新規登録用（本体）'!U953,※編集不可※選択項目!$P$47:$R$51,3,TRUE),"")</f>
        <v/>
      </c>
      <c r="AT953" s="225">
        <f>IFERROR(VLOOKUP(Y953&amp;G953&amp;H953,※編集不可※選択項目!X:Y,2,FALSE),0)</f>
        <v>0</v>
      </c>
      <c r="AU953" s="224">
        <f t="shared" si="346"/>
        <v>0</v>
      </c>
      <c r="AV953" s="224">
        <f>IFERROR(INDEX(※編集不可※選択項目!$S$3:$S$51,MATCH(BQ953,※編集不可※選択項目!$T$3:$T$51,0)),0)</f>
        <v>0</v>
      </c>
      <c r="AW953" s="224" t="str">
        <f t="shared" si="353"/>
        <v/>
      </c>
      <c r="AX953" s="224" t="str">
        <f>IF(BR953=※編集不可※選択項目!$L$3,VLOOKUP('新規登録用（本体）'!U953,※編集不可※選択項目!$P$2:$S$13,4,TRUE),AY953)</f>
        <v/>
      </c>
      <c r="AY953" s="224" t="str">
        <f>IF(BR953=※編集不可※選択項目!$L$15,VLOOKUP('新規登録用（本体）'!U953,※編集不可※選択項目!$P$14:$S$25,4,TRUE),AZ953)</f>
        <v/>
      </c>
      <c r="AZ953" s="224" t="str">
        <f>IF(BR953=※編集不可※選択項目!$L$27,VLOOKUP('新規登録用（本体）'!U953,※編集不可※選択項目!$P$26:$S$41,4,TRUE),BA953)</f>
        <v/>
      </c>
      <c r="BA953" s="224" t="str">
        <f>IF(BR953=※編集不可※選択項目!$L$43,VLOOKUP('新規登録用（本体）'!U953,※編集不可※選択項目!$P$42:$S$46,4,TRUE),BB953)</f>
        <v/>
      </c>
      <c r="BB953" s="224" t="str">
        <f>IF(BR953=※編集不可※選択項目!$L$48,VLOOKUP('新規登録用（本体）'!U953,※編集不可※選択項目!$P$47:$S$51,4,TRUE),"")</f>
        <v/>
      </c>
      <c r="BC953" s="225">
        <f>IFERROR(VLOOKUP(Y953&amp;G953&amp;H953,※編集不可※選択項目!X:Y,2,FALSE),0)</f>
        <v>0</v>
      </c>
      <c r="BD953" s="225">
        <f t="shared" si="347"/>
        <v>0</v>
      </c>
      <c r="BE953" s="225"/>
      <c r="BF953" s="225"/>
      <c r="BG953" s="225"/>
      <c r="BH953" s="225" t="str">
        <f t="shared" si="354"/>
        <v/>
      </c>
      <c r="BI953" s="226">
        <f t="shared" si="355"/>
        <v>0</v>
      </c>
      <c r="BJ953" s="226">
        <f t="shared" si="356"/>
        <v>0</v>
      </c>
      <c r="BK953" s="262">
        <f t="shared" si="350"/>
        <v>0</v>
      </c>
      <c r="BL953" s="226">
        <f t="shared" si="339"/>
        <v>0</v>
      </c>
      <c r="BM953" s="226" t="str">
        <f t="shared" si="357"/>
        <v/>
      </c>
      <c r="BN953" s="227">
        <f t="shared" si="358"/>
        <v>0</v>
      </c>
      <c r="BO953" s="227">
        <f t="shared" si="340"/>
        <v>0</v>
      </c>
      <c r="BP953" s="208" t="str">
        <f t="shared" si="341"/>
        <v>＜従来枠＞0 ＜トップ性能枠＞0</v>
      </c>
      <c r="BQ953" s="208" t="str">
        <f>'新規登録用（本体）'!G953&amp;'新規登録用（本体）'!H953&amp;'新規登録用（本体）'!I953</f>
        <v/>
      </c>
      <c r="BR953" s="126" t="str">
        <f t="shared" si="359"/>
        <v/>
      </c>
      <c r="BS953" s="208" t="str">
        <f t="shared" si="360"/>
        <v/>
      </c>
      <c r="BT953" s="227">
        <f t="shared" si="348"/>
        <v>0</v>
      </c>
    </row>
    <row r="954" spans="1:72" s="208" customFormat="1" ht="25.35" customHeight="1" x14ac:dyDescent="0.2">
      <c r="A954" s="210">
        <f t="shared" si="342"/>
        <v>943</v>
      </c>
      <c r="B954" s="171" t="str">
        <f t="shared" si="338"/>
        <v/>
      </c>
      <c r="C954" s="44"/>
      <c r="D954" s="17" t="str">
        <f t="shared" si="343"/>
        <v/>
      </c>
      <c r="E954" s="17" t="str">
        <f t="shared" si="344"/>
        <v/>
      </c>
      <c r="F954" s="97"/>
      <c r="G954" s="16"/>
      <c r="H954" s="15"/>
      <c r="I954" s="17" t="str">
        <f>IF(OR(G954="",H954="",U954=""),"",IFERROR(VLOOKUP(G954&amp;H954&amp;U954,※編集不可※選択項目!$M$3:$R$51,5,FALSE),"該当なし"))</f>
        <v/>
      </c>
      <c r="J954" s="97"/>
      <c r="K954" s="15"/>
      <c r="L954" s="248"/>
      <c r="M954" s="15"/>
      <c r="N954" s="97"/>
      <c r="O954" s="97"/>
      <c r="P954" s="97"/>
      <c r="Q954" s="97"/>
      <c r="R954" s="97"/>
      <c r="S954" s="18" t="str">
        <f t="shared" si="351"/>
        <v/>
      </c>
      <c r="T954" s="15"/>
      <c r="U954" s="15"/>
      <c r="V954" s="15"/>
      <c r="W954" s="15"/>
      <c r="X954" s="15"/>
      <c r="Y954" s="15"/>
      <c r="Z954" s="16"/>
      <c r="AA954" s="16"/>
      <c r="AB954" s="101" t="str">
        <f>IF($C954&lt;&gt;"",※編集不可※選択項目!$J$2,"")</f>
        <v/>
      </c>
      <c r="AC954" s="23"/>
      <c r="AD954" s="97"/>
      <c r="AE954" s="99"/>
      <c r="AF954" s="201" t="str">
        <f t="shared" si="349"/>
        <v>-</v>
      </c>
      <c r="AG954" s="219"/>
      <c r="AH954" s="220"/>
      <c r="AI954" s="121" t="str">
        <f t="shared" si="345"/>
        <v/>
      </c>
      <c r="AJ954" s="221"/>
      <c r="AK954" s="222"/>
      <c r="AL954" s="223"/>
      <c r="AM954" s="224">
        <f>IFERROR(INDEX(※編集不可※選択項目!$R$3:$R$51,MATCH(BQ954,※編集不可※選択項目!$T$3:$T$51,0)),0)</f>
        <v>0</v>
      </c>
      <c r="AN954" s="224" t="str">
        <f t="shared" si="352"/>
        <v/>
      </c>
      <c r="AO954" s="224" t="str">
        <f>IF(BR954=※編集不可※選択項目!$L$3,VLOOKUP('新規登録用（本体）'!U954,※編集不可※選択項目!$P$2:$R$13,3,TRUE),AP954)</f>
        <v/>
      </c>
      <c r="AP954" s="224" t="str">
        <f>IF(BR954=※編集不可※選択項目!$L$15,VLOOKUP('新規登録用（本体）'!U954,※編集不可※選択項目!$P$14:$R$25,3,TRUE),AQ954)</f>
        <v/>
      </c>
      <c r="AQ954" s="224" t="str">
        <f>IF(BR954=※編集不可※選択項目!$L$27,VLOOKUP('新規登録用（本体）'!U954,※編集不可※選択項目!$P$26:$R$41,3,TRUE),AR954)</f>
        <v/>
      </c>
      <c r="AR954" s="224" t="str">
        <f>IF(BR954=※編集不可※選択項目!$L$43,VLOOKUP('新規登録用（本体）'!U954,※編集不可※選択項目!$P$42:$R$46,3,TRUE),AS954)</f>
        <v/>
      </c>
      <c r="AS954" s="224" t="str">
        <f>IF(BR954=※編集不可※選択項目!$L$48,VLOOKUP('新規登録用（本体）'!U954,※編集不可※選択項目!$P$47:$R$51,3,TRUE),"")</f>
        <v/>
      </c>
      <c r="AT954" s="225">
        <f>IFERROR(VLOOKUP(Y954&amp;G954&amp;H954,※編集不可※選択項目!X:Y,2,FALSE),0)</f>
        <v>0</v>
      </c>
      <c r="AU954" s="224">
        <f t="shared" si="346"/>
        <v>0</v>
      </c>
      <c r="AV954" s="224">
        <f>IFERROR(INDEX(※編集不可※選択項目!$S$3:$S$51,MATCH(BQ954,※編集不可※選択項目!$T$3:$T$51,0)),0)</f>
        <v>0</v>
      </c>
      <c r="AW954" s="224" t="str">
        <f t="shared" si="353"/>
        <v/>
      </c>
      <c r="AX954" s="224" t="str">
        <f>IF(BR954=※編集不可※選択項目!$L$3,VLOOKUP('新規登録用（本体）'!U954,※編集不可※選択項目!$P$2:$S$13,4,TRUE),AY954)</f>
        <v/>
      </c>
      <c r="AY954" s="224" t="str">
        <f>IF(BR954=※編集不可※選択項目!$L$15,VLOOKUP('新規登録用（本体）'!U954,※編集不可※選択項目!$P$14:$S$25,4,TRUE),AZ954)</f>
        <v/>
      </c>
      <c r="AZ954" s="224" t="str">
        <f>IF(BR954=※編集不可※選択項目!$L$27,VLOOKUP('新規登録用（本体）'!U954,※編集不可※選択項目!$P$26:$S$41,4,TRUE),BA954)</f>
        <v/>
      </c>
      <c r="BA954" s="224" t="str">
        <f>IF(BR954=※編集不可※選択項目!$L$43,VLOOKUP('新規登録用（本体）'!U954,※編集不可※選択項目!$P$42:$S$46,4,TRUE),BB954)</f>
        <v/>
      </c>
      <c r="BB954" s="224" t="str">
        <f>IF(BR954=※編集不可※選択項目!$L$48,VLOOKUP('新規登録用（本体）'!U954,※編集不可※選択項目!$P$47:$S$51,4,TRUE),"")</f>
        <v/>
      </c>
      <c r="BC954" s="225">
        <f>IFERROR(VLOOKUP(Y954&amp;G954&amp;H954,※編集不可※選択項目!X:Y,2,FALSE),0)</f>
        <v>0</v>
      </c>
      <c r="BD954" s="225">
        <f t="shared" si="347"/>
        <v>0</v>
      </c>
      <c r="BE954" s="225"/>
      <c r="BF954" s="225"/>
      <c r="BG954" s="225"/>
      <c r="BH954" s="225" t="str">
        <f t="shared" si="354"/>
        <v/>
      </c>
      <c r="BI954" s="226">
        <f t="shared" si="355"/>
        <v>0</v>
      </c>
      <c r="BJ954" s="226">
        <f t="shared" si="356"/>
        <v>0</v>
      </c>
      <c r="BK954" s="262">
        <f t="shared" si="350"/>
        <v>0</v>
      </c>
      <c r="BL954" s="226">
        <f t="shared" si="339"/>
        <v>0</v>
      </c>
      <c r="BM954" s="226" t="str">
        <f t="shared" si="357"/>
        <v/>
      </c>
      <c r="BN954" s="227">
        <f t="shared" si="358"/>
        <v>0</v>
      </c>
      <c r="BO954" s="227">
        <f t="shared" si="340"/>
        <v>0</v>
      </c>
      <c r="BP954" s="208" t="str">
        <f t="shared" si="341"/>
        <v>＜従来枠＞0 ＜トップ性能枠＞0</v>
      </c>
      <c r="BQ954" s="208" t="str">
        <f>'新規登録用（本体）'!G954&amp;'新規登録用（本体）'!H954&amp;'新規登録用（本体）'!I954</f>
        <v/>
      </c>
      <c r="BR954" s="126" t="str">
        <f t="shared" si="359"/>
        <v/>
      </c>
      <c r="BS954" s="208" t="str">
        <f t="shared" si="360"/>
        <v/>
      </c>
      <c r="BT954" s="227">
        <f t="shared" si="348"/>
        <v>0</v>
      </c>
    </row>
    <row r="955" spans="1:72" s="208" customFormat="1" ht="25.35" customHeight="1" x14ac:dyDescent="0.2">
      <c r="A955" s="210">
        <f t="shared" si="342"/>
        <v>944</v>
      </c>
      <c r="B955" s="171" t="str">
        <f t="shared" si="338"/>
        <v/>
      </c>
      <c r="C955" s="44"/>
      <c r="D955" s="17" t="str">
        <f t="shared" si="343"/>
        <v/>
      </c>
      <c r="E955" s="17" t="str">
        <f t="shared" si="344"/>
        <v/>
      </c>
      <c r="F955" s="97"/>
      <c r="G955" s="16"/>
      <c r="H955" s="15"/>
      <c r="I955" s="17" t="str">
        <f>IF(OR(G955="",H955="",U955=""),"",IFERROR(VLOOKUP(G955&amp;H955&amp;U955,※編集不可※選択項目!$M$3:$R$51,5,FALSE),"該当なし"))</f>
        <v/>
      </c>
      <c r="J955" s="97"/>
      <c r="K955" s="15"/>
      <c r="L955" s="248"/>
      <c r="M955" s="15"/>
      <c r="N955" s="97"/>
      <c r="O955" s="97"/>
      <c r="P955" s="97"/>
      <c r="Q955" s="97"/>
      <c r="R955" s="97"/>
      <c r="S955" s="18" t="str">
        <f t="shared" si="351"/>
        <v/>
      </c>
      <c r="T955" s="15"/>
      <c r="U955" s="15"/>
      <c r="V955" s="15"/>
      <c r="W955" s="15"/>
      <c r="X955" s="15"/>
      <c r="Y955" s="15"/>
      <c r="Z955" s="16"/>
      <c r="AA955" s="16"/>
      <c r="AB955" s="101" t="str">
        <f>IF($C955&lt;&gt;"",※編集不可※選択項目!$J$2,"")</f>
        <v/>
      </c>
      <c r="AC955" s="23"/>
      <c r="AD955" s="97"/>
      <c r="AE955" s="99"/>
      <c r="AF955" s="201" t="str">
        <f t="shared" si="349"/>
        <v>-</v>
      </c>
      <c r="AG955" s="219"/>
      <c r="AH955" s="220"/>
      <c r="AI955" s="121" t="str">
        <f t="shared" si="345"/>
        <v/>
      </c>
      <c r="AJ955" s="221"/>
      <c r="AK955" s="222"/>
      <c r="AL955" s="223"/>
      <c r="AM955" s="224">
        <f>IFERROR(INDEX(※編集不可※選択項目!$R$3:$R$51,MATCH(BQ955,※編集不可※選択項目!$T$3:$T$51,0)),0)</f>
        <v>0</v>
      </c>
      <c r="AN955" s="224" t="str">
        <f t="shared" si="352"/>
        <v/>
      </c>
      <c r="AO955" s="224" t="str">
        <f>IF(BR955=※編集不可※選択項目!$L$3,VLOOKUP('新規登録用（本体）'!U955,※編集不可※選択項目!$P$2:$R$13,3,TRUE),AP955)</f>
        <v/>
      </c>
      <c r="AP955" s="224" t="str">
        <f>IF(BR955=※編集不可※選択項目!$L$15,VLOOKUP('新規登録用（本体）'!U955,※編集不可※選択項目!$P$14:$R$25,3,TRUE),AQ955)</f>
        <v/>
      </c>
      <c r="AQ955" s="224" t="str">
        <f>IF(BR955=※編集不可※選択項目!$L$27,VLOOKUP('新規登録用（本体）'!U955,※編集不可※選択項目!$P$26:$R$41,3,TRUE),AR955)</f>
        <v/>
      </c>
      <c r="AR955" s="224" t="str">
        <f>IF(BR955=※編集不可※選択項目!$L$43,VLOOKUP('新規登録用（本体）'!U955,※編集不可※選択項目!$P$42:$R$46,3,TRUE),AS955)</f>
        <v/>
      </c>
      <c r="AS955" s="224" t="str">
        <f>IF(BR955=※編集不可※選択項目!$L$48,VLOOKUP('新規登録用（本体）'!U955,※編集不可※選択項目!$P$47:$R$51,3,TRUE),"")</f>
        <v/>
      </c>
      <c r="AT955" s="225">
        <f>IFERROR(VLOOKUP(Y955&amp;G955&amp;H955,※編集不可※選択項目!X:Y,2,FALSE),0)</f>
        <v>0</v>
      </c>
      <c r="AU955" s="224">
        <f t="shared" si="346"/>
        <v>0</v>
      </c>
      <c r="AV955" s="224">
        <f>IFERROR(INDEX(※編集不可※選択項目!$S$3:$S$51,MATCH(BQ955,※編集不可※選択項目!$T$3:$T$51,0)),0)</f>
        <v>0</v>
      </c>
      <c r="AW955" s="224" t="str">
        <f t="shared" si="353"/>
        <v/>
      </c>
      <c r="AX955" s="224" t="str">
        <f>IF(BR955=※編集不可※選択項目!$L$3,VLOOKUP('新規登録用（本体）'!U955,※編集不可※選択項目!$P$2:$S$13,4,TRUE),AY955)</f>
        <v/>
      </c>
      <c r="AY955" s="224" t="str">
        <f>IF(BR955=※編集不可※選択項目!$L$15,VLOOKUP('新規登録用（本体）'!U955,※編集不可※選択項目!$P$14:$S$25,4,TRUE),AZ955)</f>
        <v/>
      </c>
      <c r="AZ955" s="224" t="str">
        <f>IF(BR955=※編集不可※選択項目!$L$27,VLOOKUP('新規登録用（本体）'!U955,※編集不可※選択項目!$P$26:$S$41,4,TRUE),BA955)</f>
        <v/>
      </c>
      <c r="BA955" s="224" t="str">
        <f>IF(BR955=※編集不可※選択項目!$L$43,VLOOKUP('新規登録用（本体）'!U955,※編集不可※選択項目!$P$42:$S$46,4,TRUE),BB955)</f>
        <v/>
      </c>
      <c r="BB955" s="224" t="str">
        <f>IF(BR955=※編集不可※選択項目!$L$48,VLOOKUP('新規登録用（本体）'!U955,※編集不可※選択項目!$P$47:$S$51,4,TRUE),"")</f>
        <v/>
      </c>
      <c r="BC955" s="225">
        <f>IFERROR(VLOOKUP(Y955&amp;G955&amp;H955,※編集不可※選択項目!X:Y,2,FALSE),0)</f>
        <v>0</v>
      </c>
      <c r="BD955" s="225">
        <f t="shared" si="347"/>
        <v>0</v>
      </c>
      <c r="BE955" s="225"/>
      <c r="BF955" s="225"/>
      <c r="BG955" s="225"/>
      <c r="BH955" s="225" t="str">
        <f t="shared" si="354"/>
        <v/>
      </c>
      <c r="BI955" s="226">
        <f t="shared" si="355"/>
        <v>0</v>
      </c>
      <c r="BJ955" s="226">
        <f t="shared" si="356"/>
        <v>0</v>
      </c>
      <c r="BK955" s="262">
        <f t="shared" si="350"/>
        <v>0</v>
      </c>
      <c r="BL955" s="226">
        <f t="shared" si="339"/>
        <v>0</v>
      </c>
      <c r="BM955" s="226" t="str">
        <f t="shared" si="357"/>
        <v/>
      </c>
      <c r="BN955" s="227">
        <f t="shared" si="358"/>
        <v>0</v>
      </c>
      <c r="BO955" s="227">
        <f t="shared" si="340"/>
        <v>0</v>
      </c>
      <c r="BP955" s="208" t="str">
        <f t="shared" si="341"/>
        <v>＜従来枠＞0 ＜トップ性能枠＞0</v>
      </c>
      <c r="BQ955" s="208" t="str">
        <f>'新規登録用（本体）'!G955&amp;'新規登録用（本体）'!H955&amp;'新規登録用（本体）'!I955</f>
        <v/>
      </c>
      <c r="BR955" s="126" t="str">
        <f t="shared" si="359"/>
        <v/>
      </c>
      <c r="BS955" s="208" t="str">
        <f t="shared" si="360"/>
        <v/>
      </c>
      <c r="BT955" s="227">
        <f t="shared" si="348"/>
        <v>0</v>
      </c>
    </row>
    <row r="956" spans="1:72" s="208" customFormat="1" ht="25.35" customHeight="1" x14ac:dyDescent="0.2">
      <c r="A956" s="210">
        <f t="shared" si="342"/>
        <v>945</v>
      </c>
      <c r="B956" s="171" t="str">
        <f t="shared" si="338"/>
        <v/>
      </c>
      <c r="C956" s="44"/>
      <c r="D956" s="17" t="str">
        <f t="shared" si="343"/>
        <v/>
      </c>
      <c r="E956" s="17" t="str">
        <f t="shared" si="344"/>
        <v/>
      </c>
      <c r="F956" s="97"/>
      <c r="G956" s="16"/>
      <c r="H956" s="15"/>
      <c r="I956" s="17" t="str">
        <f>IF(OR(G956="",H956="",U956=""),"",IFERROR(VLOOKUP(G956&amp;H956&amp;U956,※編集不可※選択項目!$M$3:$R$51,5,FALSE),"該当なし"))</f>
        <v/>
      </c>
      <c r="J956" s="97"/>
      <c r="K956" s="15"/>
      <c r="L956" s="248"/>
      <c r="M956" s="15"/>
      <c r="N956" s="97"/>
      <c r="O956" s="97"/>
      <c r="P956" s="97"/>
      <c r="Q956" s="97"/>
      <c r="R956" s="97"/>
      <c r="S956" s="18" t="str">
        <f t="shared" si="351"/>
        <v/>
      </c>
      <c r="T956" s="15"/>
      <c r="U956" s="15"/>
      <c r="V956" s="15"/>
      <c r="W956" s="15"/>
      <c r="X956" s="15"/>
      <c r="Y956" s="15"/>
      <c r="Z956" s="16"/>
      <c r="AA956" s="16"/>
      <c r="AB956" s="101" t="str">
        <f>IF($C956&lt;&gt;"",※編集不可※選択項目!$J$2,"")</f>
        <v/>
      </c>
      <c r="AC956" s="23"/>
      <c r="AD956" s="97"/>
      <c r="AE956" s="99"/>
      <c r="AF956" s="201" t="str">
        <f t="shared" si="349"/>
        <v>-</v>
      </c>
      <c r="AG956" s="219"/>
      <c r="AH956" s="220"/>
      <c r="AI956" s="121" t="str">
        <f t="shared" si="345"/>
        <v/>
      </c>
      <c r="AJ956" s="221"/>
      <c r="AK956" s="222"/>
      <c r="AL956" s="223"/>
      <c r="AM956" s="224">
        <f>IFERROR(INDEX(※編集不可※選択項目!$R$3:$R$51,MATCH(BQ956,※編集不可※選択項目!$T$3:$T$51,0)),0)</f>
        <v>0</v>
      </c>
      <c r="AN956" s="224" t="str">
        <f t="shared" si="352"/>
        <v/>
      </c>
      <c r="AO956" s="224" t="str">
        <f>IF(BR956=※編集不可※選択項目!$L$3,VLOOKUP('新規登録用（本体）'!U956,※編集不可※選択項目!$P$2:$R$13,3,TRUE),AP956)</f>
        <v/>
      </c>
      <c r="AP956" s="224" t="str">
        <f>IF(BR956=※編集不可※選択項目!$L$15,VLOOKUP('新規登録用（本体）'!U956,※編集不可※選択項目!$P$14:$R$25,3,TRUE),AQ956)</f>
        <v/>
      </c>
      <c r="AQ956" s="224" t="str">
        <f>IF(BR956=※編集不可※選択項目!$L$27,VLOOKUP('新規登録用（本体）'!U956,※編集不可※選択項目!$P$26:$R$41,3,TRUE),AR956)</f>
        <v/>
      </c>
      <c r="AR956" s="224" t="str">
        <f>IF(BR956=※編集不可※選択項目!$L$43,VLOOKUP('新規登録用（本体）'!U956,※編集不可※選択項目!$P$42:$R$46,3,TRUE),AS956)</f>
        <v/>
      </c>
      <c r="AS956" s="224" t="str">
        <f>IF(BR956=※編集不可※選択項目!$L$48,VLOOKUP('新規登録用（本体）'!U956,※編集不可※選択項目!$P$47:$R$51,3,TRUE),"")</f>
        <v/>
      </c>
      <c r="AT956" s="225">
        <f>IFERROR(VLOOKUP(Y956&amp;G956&amp;H956,※編集不可※選択項目!X:Y,2,FALSE),0)</f>
        <v>0</v>
      </c>
      <c r="AU956" s="224">
        <f t="shared" si="346"/>
        <v>0</v>
      </c>
      <c r="AV956" s="224">
        <f>IFERROR(INDEX(※編集不可※選択項目!$S$3:$S$51,MATCH(BQ956,※編集不可※選択項目!$T$3:$T$51,0)),0)</f>
        <v>0</v>
      </c>
      <c r="AW956" s="224" t="str">
        <f t="shared" si="353"/>
        <v/>
      </c>
      <c r="AX956" s="224" t="str">
        <f>IF(BR956=※編集不可※選択項目!$L$3,VLOOKUP('新規登録用（本体）'!U956,※編集不可※選択項目!$P$2:$S$13,4,TRUE),AY956)</f>
        <v/>
      </c>
      <c r="AY956" s="224" t="str">
        <f>IF(BR956=※編集不可※選択項目!$L$15,VLOOKUP('新規登録用（本体）'!U956,※編集不可※選択項目!$P$14:$S$25,4,TRUE),AZ956)</f>
        <v/>
      </c>
      <c r="AZ956" s="224" t="str">
        <f>IF(BR956=※編集不可※選択項目!$L$27,VLOOKUP('新規登録用（本体）'!U956,※編集不可※選択項目!$P$26:$S$41,4,TRUE),BA956)</f>
        <v/>
      </c>
      <c r="BA956" s="224" t="str">
        <f>IF(BR956=※編集不可※選択項目!$L$43,VLOOKUP('新規登録用（本体）'!U956,※編集不可※選択項目!$P$42:$S$46,4,TRUE),BB956)</f>
        <v/>
      </c>
      <c r="BB956" s="224" t="str">
        <f>IF(BR956=※編集不可※選択項目!$L$48,VLOOKUP('新規登録用（本体）'!U956,※編集不可※選択項目!$P$47:$S$51,4,TRUE),"")</f>
        <v/>
      </c>
      <c r="BC956" s="225">
        <f>IFERROR(VLOOKUP(Y956&amp;G956&amp;H956,※編集不可※選択項目!X:Y,2,FALSE),0)</f>
        <v>0</v>
      </c>
      <c r="BD956" s="225">
        <f t="shared" si="347"/>
        <v>0</v>
      </c>
      <c r="BE956" s="225"/>
      <c r="BF956" s="225"/>
      <c r="BG956" s="225"/>
      <c r="BH956" s="225" t="str">
        <f t="shared" si="354"/>
        <v/>
      </c>
      <c r="BI956" s="226">
        <f t="shared" si="355"/>
        <v>0</v>
      </c>
      <c r="BJ956" s="226">
        <f t="shared" si="356"/>
        <v>0</v>
      </c>
      <c r="BK956" s="262">
        <f t="shared" si="350"/>
        <v>0</v>
      </c>
      <c r="BL956" s="226">
        <f t="shared" si="339"/>
        <v>0</v>
      </c>
      <c r="BM956" s="226" t="str">
        <f t="shared" si="357"/>
        <v/>
      </c>
      <c r="BN956" s="227">
        <f t="shared" si="358"/>
        <v>0</v>
      </c>
      <c r="BO956" s="227">
        <f t="shared" si="340"/>
        <v>0</v>
      </c>
      <c r="BP956" s="208" t="str">
        <f t="shared" si="341"/>
        <v>＜従来枠＞0 ＜トップ性能枠＞0</v>
      </c>
      <c r="BQ956" s="208" t="str">
        <f>'新規登録用（本体）'!G956&amp;'新規登録用（本体）'!H956&amp;'新規登録用（本体）'!I956</f>
        <v/>
      </c>
      <c r="BR956" s="126" t="str">
        <f t="shared" si="359"/>
        <v/>
      </c>
      <c r="BS956" s="208" t="str">
        <f t="shared" si="360"/>
        <v/>
      </c>
      <c r="BT956" s="227">
        <f t="shared" si="348"/>
        <v>0</v>
      </c>
    </row>
    <row r="957" spans="1:72" s="208" customFormat="1" ht="25.35" customHeight="1" x14ac:dyDescent="0.2">
      <c r="A957" s="210">
        <f t="shared" si="342"/>
        <v>946</v>
      </c>
      <c r="B957" s="171" t="str">
        <f t="shared" si="338"/>
        <v/>
      </c>
      <c r="C957" s="44"/>
      <c r="D957" s="17" t="str">
        <f t="shared" si="343"/>
        <v/>
      </c>
      <c r="E957" s="17" t="str">
        <f t="shared" si="344"/>
        <v/>
      </c>
      <c r="F957" s="97"/>
      <c r="G957" s="16"/>
      <c r="H957" s="15"/>
      <c r="I957" s="17" t="str">
        <f>IF(OR(G957="",H957="",U957=""),"",IFERROR(VLOOKUP(G957&amp;H957&amp;U957,※編集不可※選択項目!$M$3:$R$51,5,FALSE),"該当なし"))</f>
        <v/>
      </c>
      <c r="J957" s="97"/>
      <c r="K957" s="15"/>
      <c r="L957" s="248"/>
      <c r="M957" s="15"/>
      <c r="N957" s="97"/>
      <c r="O957" s="97"/>
      <c r="P957" s="97"/>
      <c r="Q957" s="97"/>
      <c r="R957" s="97"/>
      <c r="S957" s="18" t="str">
        <f t="shared" si="351"/>
        <v/>
      </c>
      <c r="T957" s="15"/>
      <c r="U957" s="15"/>
      <c r="V957" s="15"/>
      <c r="W957" s="15"/>
      <c r="X957" s="15"/>
      <c r="Y957" s="15"/>
      <c r="Z957" s="16"/>
      <c r="AA957" s="16"/>
      <c r="AB957" s="101" t="str">
        <f>IF($C957&lt;&gt;"",※編集不可※選択項目!$J$2,"")</f>
        <v/>
      </c>
      <c r="AC957" s="23"/>
      <c r="AD957" s="97"/>
      <c r="AE957" s="99"/>
      <c r="AF957" s="201" t="str">
        <f t="shared" si="349"/>
        <v>-</v>
      </c>
      <c r="AG957" s="219"/>
      <c r="AH957" s="220"/>
      <c r="AI957" s="121" t="str">
        <f t="shared" si="345"/>
        <v/>
      </c>
      <c r="AJ957" s="221"/>
      <c r="AK957" s="222"/>
      <c r="AL957" s="223"/>
      <c r="AM957" s="224">
        <f>IFERROR(INDEX(※編集不可※選択項目!$R$3:$R$51,MATCH(BQ957,※編集不可※選択項目!$T$3:$T$51,0)),0)</f>
        <v>0</v>
      </c>
      <c r="AN957" s="224" t="str">
        <f t="shared" si="352"/>
        <v/>
      </c>
      <c r="AO957" s="224" t="str">
        <f>IF(BR957=※編集不可※選択項目!$L$3,VLOOKUP('新規登録用（本体）'!U957,※編集不可※選択項目!$P$2:$R$13,3,TRUE),AP957)</f>
        <v/>
      </c>
      <c r="AP957" s="224" t="str">
        <f>IF(BR957=※編集不可※選択項目!$L$15,VLOOKUP('新規登録用（本体）'!U957,※編集不可※選択項目!$P$14:$R$25,3,TRUE),AQ957)</f>
        <v/>
      </c>
      <c r="AQ957" s="224" t="str">
        <f>IF(BR957=※編集不可※選択項目!$L$27,VLOOKUP('新規登録用（本体）'!U957,※編集不可※選択項目!$P$26:$R$41,3,TRUE),AR957)</f>
        <v/>
      </c>
      <c r="AR957" s="224" t="str">
        <f>IF(BR957=※編集不可※選択項目!$L$43,VLOOKUP('新規登録用（本体）'!U957,※編集不可※選択項目!$P$42:$R$46,3,TRUE),AS957)</f>
        <v/>
      </c>
      <c r="AS957" s="224" t="str">
        <f>IF(BR957=※編集不可※選択項目!$L$48,VLOOKUP('新規登録用（本体）'!U957,※編集不可※選択項目!$P$47:$R$51,3,TRUE),"")</f>
        <v/>
      </c>
      <c r="AT957" s="225">
        <f>IFERROR(VLOOKUP(Y957&amp;G957&amp;H957,※編集不可※選択項目!X:Y,2,FALSE),0)</f>
        <v>0</v>
      </c>
      <c r="AU957" s="224">
        <f t="shared" si="346"/>
        <v>0</v>
      </c>
      <c r="AV957" s="224">
        <f>IFERROR(INDEX(※編集不可※選択項目!$S$3:$S$51,MATCH(BQ957,※編集不可※選択項目!$T$3:$T$51,0)),0)</f>
        <v>0</v>
      </c>
      <c r="AW957" s="224" t="str">
        <f t="shared" si="353"/>
        <v/>
      </c>
      <c r="AX957" s="224" t="str">
        <f>IF(BR957=※編集不可※選択項目!$L$3,VLOOKUP('新規登録用（本体）'!U957,※編集不可※選択項目!$P$2:$S$13,4,TRUE),AY957)</f>
        <v/>
      </c>
      <c r="AY957" s="224" t="str">
        <f>IF(BR957=※編集不可※選択項目!$L$15,VLOOKUP('新規登録用（本体）'!U957,※編集不可※選択項目!$P$14:$S$25,4,TRUE),AZ957)</f>
        <v/>
      </c>
      <c r="AZ957" s="224" t="str">
        <f>IF(BR957=※編集不可※選択項目!$L$27,VLOOKUP('新規登録用（本体）'!U957,※編集不可※選択項目!$P$26:$S$41,4,TRUE),BA957)</f>
        <v/>
      </c>
      <c r="BA957" s="224" t="str">
        <f>IF(BR957=※編集不可※選択項目!$L$43,VLOOKUP('新規登録用（本体）'!U957,※編集不可※選択項目!$P$42:$S$46,4,TRUE),BB957)</f>
        <v/>
      </c>
      <c r="BB957" s="224" t="str">
        <f>IF(BR957=※編集不可※選択項目!$L$48,VLOOKUP('新規登録用（本体）'!U957,※編集不可※選択項目!$P$47:$S$51,4,TRUE),"")</f>
        <v/>
      </c>
      <c r="BC957" s="225">
        <f>IFERROR(VLOOKUP(Y957&amp;G957&amp;H957,※編集不可※選択項目!X:Y,2,FALSE),0)</f>
        <v>0</v>
      </c>
      <c r="BD957" s="225">
        <f t="shared" si="347"/>
        <v>0</v>
      </c>
      <c r="BE957" s="225"/>
      <c r="BF957" s="225"/>
      <c r="BG957" s="225"/>
      <c r="BH957" s="225" t="str">
        <f t="shared" si="354"/>
        <v/>
      </c>
      <c r="BI957" s="226">
        <f t="shared" si="355"/>
        <v>0</v>
      </c>
      <c r="BJ957" s="226">
        <f t="shared" si="356"/>
        <v>0</v>
      </c>
      <c r="BK957" s="262">
        <f t="shared" si="350"/>
        <v>0</v>
      </c>
      <c r="BL957" s="226">
        <f t="shared" si="339"/>
        <v>0</v>
      </c>
      <c r="BM957" s="226" t="str">
        <f t="shared" si="357"/>
        <v/>
      </c>
      <c r="BN957" s="227">
        <f t="shared" si="358"/>
        <v>0</v>
      </c>
      <c r="BO957" s="227">
        <f t="shared" si="340"/>
        <v>0</v>
      </c>
      <c r="BP957" s="208" t="str">
        <f t="shared" si="341"/>
        <v>＜従来枠＞0 ＜トップ性能枠＞0</v>
      </c>
      <c r="BQ957" s="208" t="str">
        <f>'新規登録用（本体）'!G957&amp;'新規登録用（本体）'!H957&amp;'新規登録用（本体）'!I957</f>
        <v/>
      </c>
      <c r="BR957" s="126" t="str">
        <f t="shared" si="359"/>
        <v/>
      </c>
      <c r="BS957" s="208" t="str">
        <f t="shared" si="360"/>
        <v/>
      </c>
      <c r="BT957" s="227">
        <f t="shared" si="348"/>
        <v>0</v>
      </c>
    </row>
    <row r="958" spans="1:72" s="208" customFormat="1" ht="25.35" customHeight="1" x14ac:dyDescent="0.2">
      <c r="A958" s="210">
        <f t="shared" si="342"/>
        <v>947</v>
      </c>
      <c r="B958" s="171" t="str">
        <f t="shared" si="338"/>
        <v/>
      </c>
      <c r="C958" s="44"/>
      <c r="D958" s="17" t="str">
        <f t="shared" si="343"/>
        <v/>
      </c>
      <c r="E958" s="17" t="str">
        <f t="shared" si="344"/>
        <v/>
      </c>
      <c r="F958" s="97"/>
      <c r="G958" s="16"/>
      <c r="H958" s="15"/>
      <c r="I958" s="17" t="str">
        <f>IF(OR(G958="",H958="",U958=""),"",IFERROR(VLOOKUP(G958&amp;H958&amp;U958,※編集不可※選択項目!$M$3:$R$51,5,FALSE),"該当なし"))</f>
        <v/>
      </c>
      <c r="J958" s="97"/>
      <c r="K958" s="15"/>
      <c r="L958" s="248"/>
      <c r="M958" s="15"/>
      <c r="N958" s="97"/>
      <c r="O958" s="97"/>
      <c r="P958" s="97"/>
      <c r="Q958" s="97"/>
      <c r="R958" s="97"/>
      <c r="S958" s="18" t="str">
        <f t="shared" si="351"/>
        <v/>
      </c>
      <c r="T958" s="15"/>
      <c r="U958" s="15"/>
      <c r="V958" s="15"/>
      <c r="W958" s="15"/>
      <c r="X958" s="15"/>
      <c r="Y958" s="15"/>
      <c r="Z958" s="16"/>
      <c r="AA958" s="16"/>
      <c r="AB958" s="101" t="str">
        <f>IF($C958&lt;&gt;"",※編集不可※選択項目!$J$2,"")</f>
        <v/>
      </c>
      <c r="AC958" s="23"/>
      <c r="AD958" s="97"/>
      <c r="AE958" s="99"/>
      <c r="AF958" s="201" t="str">
        <f t="shared" si="349"/>
        <v>-</v>
      </c>
      <c r="AG958" s="219"/>
      <c r="AH958" s="220"/>
      <c r="AI958" s="121" t="str">
        <f t="shared" si="345"/>
        <v/>
      </c>
      <c r="AJ958" s="221"/>
      <c r="AK958" s="222"/>
      <c r="AL958" s="223"/>
      <c r="AM958" s="224">
        <f>IFERROR(INDEX(※編集不可※選択項目!$R$3:$R$51,MATCH(BQ958,※編集不可※選択項目!$T$3:$T$51,0)),0)</f>
        <v>0</v>
      </c>
      <c r="AN958" s="224" t="str">
        <f t="shared" si="352"/>
        <v/>
      </c>
      <c r="AO958" s="224" t="str">
        <f>IF(BR958=※編集不可※選択項目!$L$3,VLOOKUP('新規登録用（本体）'!U958,※編集不可※選択項目!$P$2:$R$13,3,TRUE),AP958)</f>
        <v/>
      </c>
      <c r="AP958" s="224" t="str">
        <f>IF(BR958=※編集不可※選択項目!$L$15,VLOOKUP('新規登録用（本体）'!U958,※編集不可※選択項目!$P$14:$R$25,3,TRUE),AQ958)</f>
        <v/>
      </c>
      <c r="AQ958" s="224" t="str">
        <f>IF(BR958=※編集不可※選択項目!$L$27,VLOOKUP('新規登録用（本体）'!U958,※編集不可※選択項目!$P$26:$R$41,3,TRUE),AR958)</f>
        <v/>
      </c>
      <c r="AR958" s="224" t="str">
        <f>IF(BR958=※編集不可※選択項目!$L$43,VLOOKUP('新規登録用（本体）'!U958,※編集不可※選択項目!$P$42:$R$46,3,TRUE),AS958)</f>
        <v/>
      </c>
      <c r="AS958" s="224" t="str">
        <f>IF(BR958=※編集不可※選択項目!$L$48,VLOOKUP('新規登録用（本体）'!U958,※編集不可※選択項目!$P$47:$R$51,3,TRUE),"")</f>
        <v/>
      </c>
      <c r="AT958" s="225">
        <f>IFERROR(VLOOKUP(Y958&amp;G958&amp;H958,※編集不可※選択項目!X:Y,2,FALSE),0)</f>
        <v>0</v>
      </c>
      <c r="AU958" s="224">
        <f t="shared" si="346"/>
        <v>0</v>
      </c>
      <c r="AV958" s="224">
        <f>IFERROR(INDEX(※編集不可※選択項目!$S$3:$S$51,MATCH(BQ958,※編集不可※選択項目!$T$3:$T$51,0)),0)</f>
        <v>0</v>
      </c>
      <c r="AW958" s="224" t="str">
        <f t="shared" si="353"/>
        <v/>
      </c>
      <c r="AX958" s="224" t="str">
        <f>IF(BR958=※編集不可※選択項目!$L$3,VLOOKUP('新規登録用（本体）'!U958,※編集不可※選択項目!$P$2:$S$13,4,TRUE),AY958)</f>
        <v/>
      </c>
      <c r="AY958" s="224" t="str">
        <f>IF(BR958=※編集不可※選択項目!$L$15,VLOOKUP('新規登録用（本体）'!U958,※編集不可※選択項目!$P$14:$S$25,4,TRUE),AZ958)</f>
        <v/>
      </c>
      <c r="AZ958" s="224" t="str">
        <f>IF(BR958=※編集不可※選択項目!$L$27,VLOOKUP('新規登録用（本体）'!U958,※編集不可※選択項目!$P$26:$S$41,4,TRUE),BA958)</f>
        <v/>
      </c>
      <c r="BA958" s="224" t="str">
        <f>IF(BR958=※編集不可※選択項目!$L$43,VLOOKUP('新規登録用（本体）'!U958,※編集不可※選択項目!$P$42:$S$46,4,TRUE),BB958)</f>
        <v/>
      </c>
      <c r="BB958" s="224" t="str">
        <f>IF(BR958=※編集不可※選択項目!$L$48,VLOOKUP('新規登録用（本体）'!U958,※編集不可※選択項目!$P$47:$S$51,4,TRUE),"")</f>
        <v/>
      </c>
      <c r="BC958" s="225">
        <f>IFERROR(VLOOKUP(Y958&amp;G958&amp;H958,※編集不可※選択項目!X:Y,2,FALSE),0)</f>
        <v>0</v>
      </c>
      <c r="BD958" s="225">
        <f t="shared" si="347"/>
        <v>0</v>
      </c>
      <c r="BE958" s="225"/>
      <c r="BF958" s="225"/>
      <c r="BG958" s="225"/>
      <c r="BH958" s="225" t="str">
        <f t="shared" si="354"/>
        <v/>
      </c>
      <c r="BI958" s="226">
        <f t="shared" si="355"/>
        <v>0</v>
      </c>
      <c r="BJ958" s="226">
        <f t="shared" si="356"/>
        <v>0</v>
      </c>
      <c r="BK958" s="262">
        <f t="shared" si="350"/>
        <v>0</v>
      </c>
      <c r="BL958" s="226">
        <f t="shared" si="339"/>
        <v>0</v>
      </c>
      <c r="BM958" s="226" t="str">
        <f t="shared" si="357"/>
        <v/>
      </c>
      <c r="BN958" s="227">
        <f t="shared" si="358"/>
        <v>0</v>
      </c>
      <c r="BO958" s="227">
        <f t="shared" si="340"/>
        <v>0</v>
      </c>
      <c r="BP958" s="208" t="str">
        <f t="shared" si="341"/>
        <v>＜従来枠＞0 ＜トップ性能枠＞0</v>
      </c>
      <c r="BQ958" s="208" t="str">
        <f>'新規登録用（本体）'!G958&amp;'新規登録用（本体）'!H958&amp;'新規登録用（本体）'!I958</f>
        <v/>
      </c>
      <c r="BR958" s="126" t="str">
        <f t="shared" si="359"/>
        <v/>
      </c>
      <c r="BS958" s="208" t="str">
        <f t="shared" si="360"/>
        <v/>
      </c>
      <c r="BT958" s="227">
        <f t="shared" si="348"/>
        <v>0</v>
      </c>
    </row>
    <row r="959" spans="1:72" s="208" customFormat="1" ht="25.35" customHeight="1" x14ac:dyDescent="0.2">
      <c r="A959" s="210">
        <f t="shared" si="342"/>
        <v>948</v>
      </c>
      <c r="B959" s="171" t="str">
        <f t="shared" si="338"/>
        <v/>
      </c>
      <c r="C959" s="44"/>
      <c r="D959" s="17" t="str">
        <f t="shared" si="343"/>
        <v/>
      </c>
      <c r="E959" s="17" t="str">
        <f t="shared" si="344"/>
        <v/>
      </c>
      <c r="F959" s="97"/>
      <c r="G959" s="16"/>
      <c r="H959" s="15"/>
      <c r="I959" s="17" t="str">
        <f>IF(OR(G959="",H959="",U959=""),"",IFERROR(VLOOKUP(G959&amp;H959&amp;U959,※編集不可※選択項目!$M$3:$R$51,5,FALSE),"該当なし"))</f>
        <v/>
      </c>
      <c r="J959" s="97"/>
      <c r="K959" s="15"/>
      <c r="L959" s="248"/>
      <c r="M959" s="15"/>
      <c r="N959" s="97"/>
      <c r="O959" s="97"/>
      <c r="P959" s="97"/>
      <c r="Q959" s="97"/>
      <c r="R959" s="97"/>
      <c r="S959" s="18" t="str">
        <f t="shared" si="351"/>
        <v/>
      </c>
      <c r="T959" s="15"/>
      <c r="U959" s="15"/>
      <c r="V959" s="15"/>
      <c r="W959" s="15"/>
      <c r="X959" s="15"/>
      <c r="Y959" s="15"/>
      <c r="Z959" s="16"/>
      <c r="AA959" s="16"/>
      <c r="AB959" s="101" t="str">
        <f>IF($C959&lt;&gt;"",※編集不可※選択項目!$J$2,"")</f>
        <v/>
      </c>
      <c r="AC959" s="23"/>
      <c r="AD959" s="97"/>
      <c r="AE959" s="99"/>
      <c r="AF959" s="201" t="str">
        <f t="shared" si="349"/>
        <v>-</v>
      </c>
      <c r="AG959" s="219"/>
      <c r="AH959" s="220"/>
      <c r="AI959" s="121" t="str">
        <f t="shared" si="345"/>
        <v/>
      </c>
      <c r="AJ959" s="221"/>
      <c r="AK959" s="222"/>
      <c r="AL959" s="223"/>
      <c r="AM959" s="224">
        <f>IFERROR(INDEX(※編集不可※選択項目!$R$3:$R$51,MATCH(BQ959,※編集不可※選択項目!$T$3:$T$51,0)),0)</f>
        <v>0</v>
      </c>
      <c r="AN959" s="224" t="str">
        <f t="shared" si="352"/>
        <v/>
      </c>
      <c r="AO959" s="224" t="str">
        <f>IF(BR959=※編集不可※選択項目!$L$3,VLOOKUP('新規登録用（本体）'!U959,※編集不可※選択項目!$P$2:$R$13,3,TRUE),AP959)</f>
        <v/>
      </c>
      <c r="AP959" s="224" t="str">
        <f>IF(BR959=※編集不可※選択項目!$L$15,VLOOKUP('新規登録用（本体）'!U959,※編集不可※選択項目!$P$14:$R$25,3,TRUE),AQ959)</f>
        <v/>
      </c>
      <c r="AQ959" s="224" t="str">
        <f>IF(BR959=※編集不可※選択項目!$L$27,VLOOKUP('新規登録用（本体）'!U959,※編集不可※選択項目!$P$26:$R$41,3,TRUE),AR959)</f>
        <v/>
      </c>
      <c r="AR959" s="224" t="str">
        <f>IF(BR959=※編集不可※選択項目!$L$43,VLOOKUP('新規登録用（本体）'!U959,※編集不可※選択項目!$P$42:$R$46,3,TRUE),AS959)</f>
        <v/>
      </c>
      <c r="AS959" s="224" t="str">
        <f>IF(BR959=※編集不可※選択項目!$L$48,VLOOKUP('新規登録用（本体）'!U959,※編集不可※選択項目!$P$47:$R$51,3,TRUE),"")</f>
        <v/>
      </c>
      <c r="AT959" s="225">
        <f>IFERROR(VLOOKUP(Y959&amp;G959&amp;H959,※編集不可※選択項目!X:Y,2,FALSE),0)</f>
        <v>0</v>
      </c>
      <c r="AU959" s="224">
        <f t="shared" si="346"/>
        <v>0</v>
      </c>
      <c r="AV959" s="224">
        <f>IFERROR(INDEX(※編集不可※選択項目!$S$3:$S$51,MATCH(BQ959,※編集不可※選択項目!$T$3:$T$51,0)),0)</f>
        <v>0</v>
      </c>
      <c r="AW959" s="224" t="str">
        <f t="shared" si="353"/>
        <v/>
      </c>
      <c r="AX959" s="224" t="str">
        <f>IF(BR959=※編集不可※選択項目!$L$3,VLOOKUP('新規登録用（本体）'!U959,※編集不可※選択項目!$P$2:$S$13,4,TRUE),AY959)</f>
        <v/>
      </c>
      <c r="AY959" s="224" t="str">
        <f>IF(BR959=※編集不可※選択項目!$L$15,VLOOKUP('新規登録用（本体）'!U959,※編集不可※選択項目!$P$14:$S$25,4,TRUE),AZ959)</f>
        <v/>
      </c>
      <c r="AZ959" s="224" t="str">
        <f>IF(BR959=※編集不可※選択項目!$L$27,VLOOKUP('新規登録用（本体）'!U959,※編集不可※選択項目!$P$26:$S$41,4,TRUE),BA959)</f>
        <v/>
      </c>
      <c r="BA959" s="224" t="str">
        <f>IF(BR959=※編集不可※選択項目!$L$43,VLOOKUP('新規登録用（本体）'!U959,※編集不可※選択項目!$P$42:$S$46,4,TRUE),BB959)</f>
        <v/>
      </c>
      <c r="BB959" s="224" t="str">
        <f>IF(BR959=※編集不可※選択項目!$L$48,VLOOKUP('新規登録用（本体）'!U959,※編集不可※選択項目!$P$47:$S$51,4,TRUE),"")</f>
        <v/>
      </c>
      <c r="BC959" s="225">
        <f>IFERROR(VLOOKUP(Y959&amp;G959&amp;H959,※編集不可※選択項目!X:Y,2,FALSE),0)</f>
        <v>0</v>
      </c>
      <c r="BD959" s="225">
        <f t="shared" si="347"/>
        <v>0</v>
      </c>
      <c r="BE959" s="225"/>
      <c r="BF959" s="225"/>
      <c r="BG959" s="225"/>
      <c r="BH959" s="225" t="str">
        <f t="shared" si="354"/>
        <v/>
      </c>
      <c r="BI959" s="226">
        <f t="shared" si="355"/>
        <v>0</v>
      </c>
      <c r="BJ959" s="226">
        <f t="shared" si="356"/>
        <v>0</v>
      </c>
      <c r="BK959" s="262">
        <f t="shared" si="350"/>
        <v>0</v>
      </c>
      <c r="BL959" s="226">
        <f t="shared" si="339"/>
        <v>0</v>
      </c>
      <c r="BM959" s="226" t="str">
        <f t="shared" si="357"/>
        <v/>
      </c>
      <c r="BN959" s="227">
        <f t="shared" si="358"/>
        <v>0</v>
      </c>
      <c r="BO959" s="227">
        <f t="shared" si="340"/>
        <v>0</v>
      </c>
      <c r="BP959" s="208" t="str">
        <f t="shared" si="341"/>
        <v>＜従来枠＞0 ＜トップ性能枠＞0</v>
      </c>
      <c r="BQ959" s="208" t="str">
        <f>'新規登録用（本体）'!G959&amp;'新規登録用（本体）'!H959&amp;'新規登録用（本体）'!I959</f>
        <v/>
      </c>
      <c r="BR959" s="126" t="str">
        <f t="shared" si="359"/>
        <v/>
      </c>
      <c r="BS959" s="208" t="str">
        <f t="shared" si="360"/>
        <v/>
      </c>
      <c r="BT959" s="227">
        <f t="shared" si="348"/>
        <v>0</v>
      </c>
    </row>
    <row r="960" spans="1:72" s="208" customFormat="1" ht="25.35" customHeight="1" x14ac:dyDescent="0.2">
      <c r="A960" s="210">
        <f t="shared" si="342"/>
        <v>949</v>
      </c>
      <c r="B960" s="171" t="str">
        <f t="shared" si="338"/>
        <v/>
      </c>
      <c r="C960" s="44"/>
      <c r="D960" s="17" t="str">
        <f t="shared" si="343"/>
        <v/>
      </c>
      <c r="E960" s="17" t="str">
        <f t="shared" si="344"/>
        <v/>
      </c>
      <c r="F960" s="97"/>
      <c r="G960" s="16"/>
      <c r="H960" s="15"/>
      <c r="I960" s="17" t="str">
        <f>IF(OR(G960="",H960="",U960=""),"",IFERROR(VLOOKUP(G960&amp;H960&amp;U960,※編集不可※選択項目!$M$3:$R$51,5,FALSE),"該当なし"))</f>
        <v/>
      </c>
      <c r="J960" s="97"/>
      <c r="K960" s="15"/>
      <c r="L960" s="248"/>
      <c r="M960" s="15"/>
      <c r="N960" s="97"/>
      <c r="O960" s="97"/>
      <c r="P960" s="97"/>
      <c r="Q960" s="97"/>
      <c r="R960" s="97"/>
      <c r="S960" s="18" t="str">
        <f t="shared" si="351"/>
        <v/>
      </c>
      <c r="T960" s="15"/>
      <c r="U960" s="15"/>
      <c r="V960" s="15"/>
      <c r="W960" s="15"/>
      <c r="X960" s="15"/>
      <c r="Y960" s="15"/>
      <c r="Z960" s="16"/>
      <c r="AA960" s="16"/>
      <c r="AB960" s="101" t="str">
        <f>IF($C960&lt;&gt;"",※編集不可※選択項目!$J$2,"")</f>
        <v/>
      </c>
      <c r="AC960" s="23"/>
      <c r="AD960" s="97"/>
      <c r="AE960" s="99"/>
      <c r="AF960" s="201" t="str">
        <f t="shared" si="349"/>
        <v>-</v>
      </c>
      <c r="AG960" s="219"/>
      <c r="AH960" s="220"/>
      <c r="AI960" s="121" t="str">
        <f t="shared" si="345"/>
        <v/>
      </c>
      <c r="AJ960" s="221"/>
      <c r="AK960" s="222"/>
      <c r="AL960" s="223"/>
      <c r="AM960" s="224">
        <f>IFERROR(INDEX(※編集不可※選択項目!$R$3:$R$51,MATCH(BQ960,※編集不可※選択項目!$T$3:$T$51,0)),0)</f>
        <v>0</v>
      </c>
      <c r="AN960" s="224" t="str">
        <f t="shared" si="352"/>
        <v/>
      </c>
      <c r="AO960" s="224" t="str">
        <f>IF(BR960=※編集不可※選択項目!$L$3,VLOOKUP('新規登録用（本体）'!U960,※編集不可※選択項目!$P$2:$R$13,3,TRUE),AP960)</f>
        <v/>
      </c>
      <c r="AP960" s="224" t="str">
        <f>IF(BR960=※編集不可※選択項目!$L$15,VLOOKUP('新規登録用（本体）'!U960,※編集不可※選択項目!$P$14:$R$25,3,TRUE),AQ960)</f>
        <v/>
      </c>
      <c r="AQ960" s="224" t="str">
        <f>IF(BR960=※編集不可※選択項目!$L$27,VLOOKUP('新規登録用（本体）'!U960,※編集不可※選択項目!$P$26:$R$41,3,TRUE),AR960)</f>
        <v/>
      </c>
      <c r="AR960" s="224" t="str">
        <f>IF(BR960=※編集不可※選択項目!$L$43,VLOOKUP('新規登録用（本体）'!U960,※編集不可※選択項目!$P$42:$R$46,3,TRUE),AS960)</f>
        <v/>
      </c>
      <c r="AS960" s="224" t="str">
        <f>IF(BR960=※編集不可※選択項目!$L$48,VLOOKUP('新規登録用（本体）'!U960,※編集不可※選択項目!$P$47:$R$51,3,TRUE),"")</f>
        <v/>
      </c>
      <c r="AT960" s="225">
        <f>IFERROR(VLOOKUP(Y960&amp;G960&amp;H960,※編集不可※選択項目!X:Y,2,FALSE),0)</f>
        <v>0</v>
      </c>
      <c r="AU960" s="224">
        <f t="shared" si="346"/>
        <v>0</v>
      </c>
      <c r="AV960" s="224">
        <f>IFERROR(INDEX(※編集不可※選択項目!$S$3:$S$51,MATCH(BQ960,※編集不可※選択項目!$T$3:$T$51,0)),0)</f>
        <v>0</v>
      </c>
      <c r="AW960" s="224" t="str">
        <f t="shared" si="353"/>
        <v/>
      </c>
      <c r="AX960" s="224" t="str">
        <f>IF(BR960=※編集不可※選択項目!$L$3,VLOOKUP('新規登録用（本体）'!U960,※編集不可※選択項目!$P$2:$S$13,4,TRUE),AY960)</f>
        <v/>
      </c>
      <c r="AY960" s="224" t="str">
        <f>IF(BR960=※編集不可※選択項目!$L$15,VLOOKUP('新規登録用（本体）'!U960,※編集不可※選択項目!$P$14:$S$25,4,TRUE),AZ960)</f>
        <v/>
      </c>
      <c r="AZ960" s="224" t="str">
        <f>IF(BR960=※編集不可※選択項目!$L$27,VLOOKUP('新規登録用（本体）'!U960,※編集不可※選択項目!$P$26:$S$41,4,TRUE),BA960)</f>
        <v/>
      </c>
      <c r="BA960" s="224" t="str">
        <f>IF(BR960=※編集不可※選択項目!$L$43,VLOOKUP('新規登録用（本体）'!U960,※編集不可※選択項目!$P$42:$S$46,4,TRUE),BB960)</f>
        <v/>
      </c>
      <c r="BB960" s="224" t="str">
        <f>IF(BR960=※編集不可※選択項目!$L$48,VLOOKUP('新規登録用（本体）'!U960,※編集不可※選択項目!$P$47:$S$51,4,TRUE),"")</f>
        <v/>
      </c>
      <c r="BC960" s="225">
        <f>IFERROR(VLOOKUP(Y960&amp;G960&amp;H960,※編集不可※選択項目!X:Y,2,FALSE),0)</f>
        <v>0</v>
      </c>
      <c r="BD960" s="225">
        <f t="shared" si="347"/>
        <v>0</v>
      </c>
      <c r="BE960" s="225"/>
      <c r="BF960" s="225"/>
      <c r="BG960" s="225"/>
      <c r="BH960" s="225" t="str">
        <f t="shared" si="354"/>
        <v/>
      </c>
      <c r="BI960" s="226">
        <f t="shared" si="355"/>
        <v>0</v>
      </c>
      <c r="BJ960" s="226">
        <f t="shared" si="356"/>
        <v>0</v>
      </c>
      <c r="BK960" s="262">
        <f t="shared" si="350"/>
        <v>0</v>
      </c>
      <c r="BL960" s="226">
        <f t="shared" si="339"/>
        <v>0</v>
      </c>
      <c r="BM960" s="226" t="str">
        <f t="shared" si="357"/>
        <v/>
      </c>
      <c r="BN960" s="227">
        <f t="shared" si="358"/>
        <v>0</v>
      </c>
      <c r="BO960" s="227">
        <f t="shared" si="340"/>
        <v>0</v>
      </c>
      <c r="BP960" s="208" t="str">
        <f t="shared" si="341"/>
        <v>＜従来枠＞0 ＜トップ性能枠＞0</v>
      </c>
      <c r="BQ960" s="208" t="str">
        <f>'新規登録用（本体）'!G960&amp;'新規登録用（本体）'!H960&amp;'新規登録用（本体）'!I960</f>
        <v/>
      </c>
      <c r="BR960" s="126" t="str">
        <f t="shared" si="359"/>
        <v/>
      </c>
      <c r="BS960" s="208" t="str">
        <f t="shared" si="360"/>
        <v/>
      </c>
      <c r="BT960" s="227">
        <f t="shared" si="348"/>
        <v>0</v>
      </c>
    </row>
    <row r="961" spans="1:72" s="208" customFormat="1" ht="25.35" customHeight="1" x14ac:dyDescent="0.2">
      <c r="A961" s="210">
        <f t="shared" si="342"/>
        <v>950</v>
      </c>
      <c r="B961" s="171" t="str">
        <f t="shared" si="338"/>
        <v/>
      </c>
      <c r="C961" s="44"/>
      <c r="D961" s="17" t="str">
        <f t="shared" si="343"/>
        <v/>
      </c>
      <c r="E961" s="17" t="str">
        <f t="shared" si="344"/>
        <v/>
      </c>
      <c r="F961" s="97"/>
      <c r="G961" s="16"/>
      <c r="H961" s="15"/>
      <c r="I961" s="17" t="str">
        <f>IF(OR(G961="",H961="",U961=""),"",IFERROR(VLOOKUP(G961&amp;H961&amp;U961,※編集不可※選択項目!$M$3:$R$51,5,FALSE),"該当なし"))</f>
        <v/>
      </c>
      <c r="J961" s="97"/>
      <c r="K961" s="15"/>
      <c r="L961" s="248"/>
      <c r="M961" s="15"/>
      <c r="N961" s="97"/>
      <c r="O961" s="97"/>
      <c r="P961" s="97"/>
      <c r="Q961" s="97"/>
      <c r="R961" s="97"/>
      <c r="S961" s="18" t="str">
        <f t="shared" si="351"/>
        <v/>
      </c>
      <c r="T961" s="15"/>
      <c r="U961" s="15"/>
      <c r="V961" s="15"/>
      <c r="W961" s="15"/>
      <c r="X961" s="15"/>
      <c r="Y961" s="15"/>
      <c r="Z961" s="16"/>
      <c r="AA961" s="16"/>
      <c r="AB961" s="101" t="str">
        <f>IF($C961&lt;&gt;"",※編集不可※選択項目!$J$2,"")</f>
        <v/>
      </c>
      <c r="AC961" s="23"/>
      <c r="AD961" s="97"/>
      <c r="AE961" s="99"/>
      <c r="AF961" s="201" t="str">
        <f t="shared" si="349"/>
        <v>-</v>
      </c>
      <c r="AG961" s="219"/>
      <c r="AH961" s="220"/>
      <c r="AI961" s="121" t="str">
        <f t="shared" si="345"/>
        <v/>
      </c>
      <c r="AJ961" s="221"/>
      <c r="AK961" s="222"/>
      <c r="AL961" s="223"/>
      <c r="AM961" s="224">
        <f>IFERROR(INDEX(※編集不可※選択項目!$R$3:$R$51,MATCH(BQ961,※編集不可※選択項目!$T$3:$T$51,0)),0)</f>
        <v>0</v>
      </c>
      <c r="AN961" s="224" t="str">
        <f t="shared" si="352"/>
        <v/>
      </c>
      <c r="AO961" s="224" t="str">
        <f>IF(BR961=※編集不可※選択項目!$L$3,VLOOKUP('新規登録用（本体）'!U961,※編集不可※選択項目!$P$2:$R$13,3,TRUE),AP961)</f>
        <v/>
      </c>
      <c r="AP961" s="224" t="str">
        <f>IF(BR961=※編集不可※選択項目!$L$15,VLOOKUP('新規登録用（本体）'!U961,※編集不可※選択項目!$P$14:$R$25,3,TRUE),AQ961)</f>
        <v/>
      </c>
      <c r="AQ961" s="224" t="str">
        <f>IF(BR961=※編集不可※選択項目!$L$27,VLOOKUP('新規登録用（本体）'!U961,※編集不可※選択項目!$P$26:$R$41,3,TRUE),AR961)</f>
        <v/>
      </c>
      <c r="AR961" s="224" t="str">
        <f>IF(BR961=※編集不可※選択項目!$L$43,VLOOKUP('新規登録用（本体）'!U961,※編集不可※選択項目!$P$42:$R$46,3,TRUE),AS961)</f>
        <v/>
      </c>
      <c r="AS961" s="224" t="str">
        <f>IF(BR961=※編集不可※選択項目!$L$48,VLOOKUP('新規登録用（本体）'!U961,※編集不可※選択項目!$P$47:$R$51,3,TRUE),"")</f>
        <v/>
      </c>
      <c r="AT961" s="225">
        <f>IFERROR(VLOOKUP(Y961&amp;G961&amp;H961,※編集不可※選択項目!X:Y,2,FALSE),0)</f>
        <v>0</v>
      </c>
      <c r="AU961" s="224">
        <f t="shared" si="346"/>
        <v>0</v>
      </c>
      <c r="AV961" s="224">
        <f>IFERROR(INDEX(※編集不可※選択項目!$S$3:$S$51,MATCH(BQ961,※編集不可※選択項目!$T$3:$T$51,0)),0)</f>
        <v>0</v>
      </c>
      <c r="AW961" s="224" t="str">
        <f t="shared" si="353"/>
        <v/>
      </c>
      <c r="AX961" s="224" t="str">
        <f>IF(BR961=※編集不可※選択項目!$L$3,VLOOKUP('新規登録用（本体）'!U961,※編集不可※選択項目!$P$2:$S$13,4,TRUE),AY961)</f>
        <v/>
      </c>
      <c r="AY961" s="224" t="str">
        <f>IF(BR961=※編集不可※選択項目!$L$15,VLOOKUP('新規登録用（本体）'!U961,※編集不可※選択項目!$P$14:$S$25,4,TRUE),AZ961)</f>
        <v/>
      </c>
      <c r="AZ961" s="224" t="str">
        <f>IF(BR961=※編集不可※選択項目!$L$27,VLOOKUP('新規登録用（本体）'!U961,※編集不可※選択項目!$P$26:$S$41,4,TRUE),BA961)</f>
        <v/>
      </c>
      <c r="BA961" s="224" t="str">
        <f>IF(BR961=※編集不可※選択項目!$L$43,VLOOKUP('新規登録用（本体）'!U961,※編集不可※選択項目!$P$42:$S$46,4,TRUE),BB961)</f>
        <v/>
      </c>
      <c r="BB961" s="224" t="str">
        <f>IF(BR961=※編集不可※選択項目!$L$48,VLOOKUP('新規登録用（本体）'!U961,※編集不可※選択項目!$P$47:$S$51,4,TRUE),"")</f>
        <v/>
      </c>
      <c r="BC961" s="225">
        <f>IFERROR(VLOOKUP(Y961&amp;G961&amp;H961,※編集不可※選択項目!X:Y,2,FALSE),0)</f>
        <v>0</v>
      </c>
      <c r="BD961" s="225">
        <f t="shared" si="347"/>
        <v>0</v>
      </c>
      <c r="BE961" s="225"/>
      <c r="BF961" s="225"/>
      <c r="BG961" s="225"/>
      <c r="BH961" s="225" t="str">
        <f t="shared" si="354"/>
        <v/>
      </c>
      <c r="BI961" s="226">
        <f t="shared" si="355"/>
        <v>0</v>
      </c>
      <c r="BJ961" s="226">
        <f t="shared" si="356"/>
        <v>0</v>
      </c>
      <c r="BK961" s="262">
        <f t="shared" si="350"/>
        <v>0</v>
      </c>
      <c r="BL961" s="226">
        <f t="shared" si="339"/>
        <v>0</v>
      </c>
      <c r="BM961" s="226" t="str">
        <f t="shared" si="357"/>
        <v/>
      </c>
      <c r="BN961" s="227">
        <f t="shared" si="358"/>
        <v>0</v>
      </c>
      <c r="BO961" s="227">
        <f t="shared" si="340"/>
        <v>0</v>
      </c>
      <c r="BP961" s="208" t="str">
        <f t="shared" si="341"/>
        <v>＜従来枠＞0 ＜トップ性能枠＞0</v>
      </c>
      <c r="BQ961" s="208" t="str">
        <f>'新規登録用（本体）'!G961&amp;'新規登録用（本体）'!H961&amp;'新規登録用（本体）'!I961</f>
        <v/>
      </c>
      <c r="BR961" s="126" t="str">
        <f t="shared" si="359"/>
        <v/>
      </c>
      <c r="BS961" s="208" t="str">
        <f t="shared" si="360"/>
        <v/>
      </c>
      <c r="BT961" s="227">
        <f t="shared" si="348"/>
        <v>0</v>
      </c>
    </row>
    <row r="962" spans="1:72" s="208" customFormat="1" ht="25.35" customHeight="1" x14ac:dyDescent="0.2">
      <c r="A962" s="210">
        <f t="shared" si="342"/>
        <v>951</v>
      </c>
      <c r="B962" s="171" t="str">
        <f t="shared" si="338"/>
        <v/>
      </c>
      <c r="C962" s="44"/>
      <c r="D962" s="17" t="str">
        <f t="shared" si="343"/>
        <v/>
      </c>
      <c r="E962" s="17" t="str">
        <f t="shared" si="344"/>
        <v/>
      </c>
      <c r="F962" s="97"/>
      <c r="G962" s="16"/>
      <c r="H962" s="15"/>
      <c r="I962" s="17" t="str">
        <f>IF(OR(G962="",H962="",U962=""),"",IFERROR(VLOOKUP(G962&amp;H962&amp;U962,※編集不可※選択項目!$M$3:$R$51,5,FALSE),"該当なし"))</f>
        <v/>
      </c>
      <c r="J962" s="97"/>
      <c r="K962" s="15"/>
      <c r="L962" s="248"/>
      <c r="M962" s="15"/>
      <c r="N962" s="97"/>
      <c r="O962" s="97"/>
      <c r="P962" s="97"/>
      <c r="Q962" s="97"/>
      <c r="R962" s="97"/>
      <c r="S962" s="18" t="str">
        <f t="shared" si="351"/>
        <v/>
      </c>
      <c r="T962" s="15"/>
      <c r="U962" s="15"/>
      <c r="V962" s="15"/>
      <c r="W962" s="15"/>
      <c r="X962" s="15"/>
      <c r="Y962" s="15"/>
      <c r="Z962" s="16"/>
      <c r="AA962" s="16"/>
      <c r="AB962" s="101" t="str">
        <f>IF($C962&lt;&gt;"",※編集不可※選択項目!$J$2,"")</f>
        <v/>
      </c>
      <c r="AC962" s="23"/>
      <c r="AD962" s="97"/>
      <c r="AE962" s="99"/>
      <c r="AF962" s="201" t="str">
        <f t="shared" si="349"/>
        <v>-</v>
      </c>
      <c r="AG962" s="219"/>
      <c r="AH962" s="220"/>
      <c r="AI962" s="121" t="str">
        <f t="shared" si="345"/>
        <v/>
      </c>
      <c r="AJ962" s="221"/>
      <c r="AK962" s="222"/>
      <c r="AL962" s="223"/>
      <c r="AM962" s="224">
        <f>IFERROR(INDEX(※編集不可※選択項目!$R$3:$R$51,MATCH(BQ962,※編集不可※選択項目!$T$3:$T$51,0)),0)</f>
        <v>0</v>
      </c>
      <c r="AN962" s="224" t="str">
        <f t="shared" si="352"/>
        <v/>
      </c>
      <c r="AO962" s="224" t="str">
        <f>IF(BR962=※編集不可※選択項目!$L$3,VLOOKUP('新規登録用（本体）'!U962,※編集不可※選択項目!$P$2:$R$13,3,TRUE),AP962)</f>
        <v/>
      </c>
      <c r="AP962" s="224" t="str">
        <f>IF(BR962=※編集不可※選択項目!$L$15,VLOOKUP('新規登録用（本体）'!U962,※編集不可※選択項目!$P$14:$R$25,3,TRUE),AQ962)</f>
        <v/>
      </c>
      <c r="AQ962" s="224" t="str">
        <f>IF(BR962=※編集不可※選択項目!$L$27,VLOOKUP('新規登録用（本体）'!U962,※編集不可※選択項目!$P$26:$R$41,3,TRUE),AR962)</f>
        <v/>
      </c>
      <c r="AR962" s="224" t="str">
        <f>IF(BR962=※編集不可※選択項目!$L$43,VLOOKUP('新規登録用（本体）'!U962,※編集不可※選択項目!$P$42:$R$46,3,TRUE),AS962)</f>
        <v/>
      </c>
      <c r="AS962" s="224" t="str">
        <f>IF(BR962=※編集不可※選択項目!$L$48,VLOOKUP('新規登録用（本体）'!U962,※編集不可※選択項目!$P$47:$R$51,3,TRUE),"")</f>
        <v/>
      </c>
      <c r="AT962" s="225">
        <f>IFERROR(VLOOKUP(Y962&amp;G962&amp;H962,※編集不可※選択項目!X:Y,2,FALSE),0)</f>
        <v>0</v>
      </c>
      <c r="AU962" s="224">
        <f t="shared" si="346"/>
        <v>0</v>
      </c>
      <c r="AV962" s="224">
        <f>IFERROR(INDEX(※編集不可※選択項目!$S$3:$S$51,MATCH(BQ962,※編集不可※選択項目!$T$3:$T$51,0)),0)</f>
        <v>0</v>
      </c>
      <c r="AW962" s="224" t="str">
        <f t="shared" si="353"/>
        <v/>
      </c>
      <c r="AX962" s="224" t="str">
        <f>IF(BR962=※編集不可※選択項目!$L$3,VLOOKUP('新規登録用（本体）'!U962,※編集不可※選択項目!$P$2:$S$13,4,TRUE),AY962)</f>
        <v/>
      </c>
      <c r="AY962" s="224" t="str">
        <f>IF(BR962=※編集不可※選択項目!$L$15,VLOOKUP('新規登録用（本体）'!U962,※編集不可※選択項目!$P$14:$S$25,4,TRUE),AZ962)</f>
        <v/>
      </c>
      <c r="AZ962" s="224" t="str">
        <f>IF(BR962=※編集不可※選択項目!$L$27,VLOOKUP('新規登録用（本体）'!U962,※編集不可※選択項目!$P$26:$S$41,4,TRUE),BA962)</f>
        <v/>
      </c>
      <c r="BA962" s="224" t="str">
        <f>IF(BR962=※編集不可※選択項目!$L$43,VLOOKUP('新規登録用（本体）'!U962,※編集不可※選択項目!$P$42:$S$46,4,TRUE),BB962)</f>
        <v/>
      </c>
      <c r="BB962" s="224" t="str">
        <f>IF(BR962=※編集不可※選択項目!$L$48,VLOOKUP('新規登録用（本体）'!U962,※編集不可※選択項目!$P$47:$S$51,4,TRUE),"")</f>
        <v/>
      </c>
      <c r="BC962" s="225">
        <f>IFERROR(VLOOKUP(Y962&amp;G962&amp;H962,※編集不可※選択項目!X:Y,2,FALSE),0)</f>
        <v>0</v>
      </c>
      <c r="BD962" s="225">
        <f t="shared" si="347"/>
        <v>0</v>
      </c>
      <c r="BE962" s="225"/>
      <c r="BF962" s="225"/>
      <c r="BG962" s="225"/>
      <c r="BH962" s="225" t="str">
        <f t="shared" si="354"/>
        <v/>
      </c>
      <c r="BI962" s="226">
        <f t="shared" si="355"/>
        <v>0</v>
      </c>
      <c r="BJ962" s="226">
        <f t="shared" si="356"/>
        <v>0</v>
      </c>
      <c r="BK962" s="262">
        <f t="shared" si="350"/>
        <v>0</v>
      </c>
      <c r="BL962" s="226">
        <f t="shared" si="339"/>
        <v>0</v>
      </c>
      <c r="BM962" s="226" t="str">
        <f t="shared" si="357"/>
        <v/>
      </c>
      <c r="BN962" s="227">
        <f t="shared" si="358"/>
        <v>0</v>
      </c>
      <c r="BO962" s="227">
        <f t="shared" si="340"/>
        <v>0</v>
      </c>
      <c r="BP962" s="208" t="str">
        <f t="shared" si="341"/>
        <v>＜従来枠＞0 ＜トップ性能枠＞0</v>
      </c>
      <c r="BQ962" s="208" t="str">
        <f>'新規登録用（本体）'!G962&amp;'新規登録用（本体）'!H962&amp;'新規登録用（本体）'!I962</f>
        <v/>
      </c>
      <c r="BR962" s="126" t="str">
        <f t="shared" si="359"/>
        <v/>
      </c>
      <c r="BS962" s="208" t="str">
        <f t="shared" si="360"/>
        <v/>
      </c>
      <c r="BT962" s="227">
        <f t="shared" si="348"/>
        <v>0</v>
      </c>
    </row>
    <row r="963" spans="1:72" s="208" customFormat="1" ht="25.35" customHeight="1" x14ac:dyDescent="0.2">
      <c r="A963" s="210">
        <f t="shared" si="342"/>
        <v>952</v>
      </c>
      <c r="B963" s="171" t="str">
        <f t="shared" si="338"/>
        <v/>
      </c>
      <c r="C963" s="44"/>
      <c r="D963" s="17" t="str">
        <f t="shared" si="343"/>
        <v/>
      </c>
      <c r="E963" s="17" t="str">
        <f t="shared" si="344"/>
        <v/>
      </c>
      <c r="F963" s="97"/>
      <c r="G963" s="16"/>
      <c r="H963" s="15"/>
      <c r="I963" s="17" t="str">
        <f>IF(OR(G963="",H963="",U963=""),"",IFERROR(VLOOKUP(G963&amp;H963&amp;U963,※編集不可※選択項目!$M$3:$R$51,5,FALSE),"該当なし"))</f>
        <v/>
      </c>
      <c r="J963" s="97"/>
      <c r="K963" s="15"/>
      <c r="L963" s="248"/>
      <c r="M963" s="15"/>
      <c r="N963" s="97"/>
      <c r="O963" s="97"/>
      <c r="P963" s="97"/>
      <c r="Q963" s="97"/>
      <c r="R963" s="97"/>
      <c r="S963" s="18" t="str">
        <f t="shared" si="351"/>
        <v/>
      </c>
      <c r="T963" s="15"/>
      <c r="U963" s="15"/>
      <c r="V963" s="15"/>
      <c r="W963" s="15"/>
      <c r="X963" s="15"/>
      <c r="Y963" s="15"/>
      <c r="Z963" s="16"/>
      <c r="AA963" s="16"/>
      <c r="AB963" s="101" t="str">
        <f>IF($C963&lt;&gt;"",※編集不可※選択項目!$J$2,"")</f>
        <v/>
      </c>
      <c r="AC963" s="23"/>
      <c r="AD963" s="97"/>
      <c r="AE963" s="99"/>
      <c r="AF963" s="201" t="str">
        <f t="shared" si="349"/>
        <v>-</v>
      </c>
      <c r="AG963" s="219"/>
      <c r="AH963" s="220"/>
      <c r="AI963" s="121" t="str">
        <f t="shared" si="345"/>
        <v/>
      </c>
      <c r="AJ963" s="221"/>
      <c r="AK963" s="222"/>
      <c r="AL963" s="223"/>
      <c r="AM963" s="224">
        <f>IFERROR(INDEX(※編集不可※選択項目!$R$3:$R$51,MATCH(BQ963,※編集不可※選択項目!$T$3:$T$51,0)),0)</f>
        <v>0</v>
      </c>
      <c r="AN963" s="224" t="str">
        <f t="shared" si="352"/>
        <v/>
      </c>
      <c r="AO963" s="224" t="str">
        <f>IF(BR963=※編集不可※選択項目!$L$3,VLOOKUP('新規登録用（本体）'!U963,※編集不可※選択項目!$P$2:$R$13,3,TRUE),AP963)</f>
        <v/>
      </c>
      <c r="AP963" s="224" t="str">
        <f>IF(BR963=※編集不可※選択項目!$L$15,VLOOKUP('新規登録用（本体）'!U963,※編集不可※選択項目!$P$14:$R$25,3,TRUE),AQ963)</f>
        <v/>
      </c>
      <c r="AQ963" s="224" t="str">
        <f>IF(BR963=※編集不可※選択項目!$L$27,VLOOKUP('新規登録用（本体）'!U963,※編集不可※選択項目!$P$26:$R$41,3,TRUE),AR963)</f>
        <v/>
      </c>
      <c r="AR963" s="224" t="str">
        <f>IF(BR963=※編集不可※選択項目!$L$43,VLOOKUP('新規登録用（本体）'!U963,※編集不可※選択項目!$P$42:$R$46,3,TRUE),AS963)</f>
        <v/>
      </c>
      <c r="AS963" s="224" t="str">
        <f>IF(BR963=※編集不可※選択項目!$L$48,VLOOKUP('新規登録用（本体）'!U963,※編集不可※選択項目!$P$47:$R$51,3,TRUE),"")</f>
        <v/>
      </c>
      <c r="AT963" s="225">
        <f>IFERROR(VLOOKUP(Y963&amp;G963&amp;H963,※編集不可※選択項目!X:Y,2,FALSE),0)</f>
        <v>0</v>
      </c>
      <c r="AU963" s="224">
        <f t="shared" si="346"/>
        <v>0</v>
      </c>
      <c r="AV963" s="224">
        <f>IFERROR(INDEX(※編集不可※選択項目!$S$3:$S$51,MATCH(BQ963,※編集不可※選択項目!$T$3:$T$51,0)),0)</f>
        <v>0</v>
      </c>
      <c r="AW963" s="224" t="str">
        <f t="shared" si="353"/>
        <v/>
      </c>
      <c r="AX963" s="224" t="str">
        <f>IF(BR963=※編集不可※選択項目!$L$3,VLOOKUP('新規登録用（本体）'!U963,※編集不可※選択項目!$P$2:$S$13,4,TRUE),AY963)</f>
        <v/>
      </c>
      <c r="AY963" s="224" t="str">
        <f>IF(BR963=※編集不可※選択項目!$L$15,VLOOKUP('新規登録用（本体）'!U963,※編集不可※選択項目!$P$14:$S$25,4,TRUE),AZ963)</f>
        <v/>
      </c>
      <c r="AZ963" s="224" t="str">
        <f>IF(BR963=※編集不可※選択項目!$L$27,VLOOKUP('新規登録用（本体）'!U963,※編集不可※選択項目!$P$26:$S$41,4,TRUE),BA963)</f>
        <v/>
      </c>
      <c r="BA963" s="224" t="str">
        <f>IF(BR963=※編集不可※選択項目!$L$43,VLOOKUP('新規登録用（本体）'!U963,※編集不可※選択項目!$P$42:$S$46,4,TRUE),BB963)</f>
        <v/>
      </c>
      <c r="BB963" s="224" t="str">
        <f>IF(BR963=※編集不可※選択項目!$L$48,VLOOKUP('新規登録用（本体）'!U963,※編集不可※選択項目!$P$47:$S$51,4,TRUE),"")</f>
        <v/>
      </c>
      <c r="BC963" s="225">
        <f>IFERROR(VLOOKUP(Y963&amp;G963&amp;H963,※編集不可※選択項目!X:Y,2,FALSE),0)</f>
        <v>0</v>
      </c>
      <c r="BD963" s="225">
        <f t="shared" si="347"/>
        <v>0</v>
      </c>
      <c r="BE963" s="225"/>
      <c r="BF963" s="225"/>
      <c r="BG963" s="225"/>
      <c r="BH963" s="225" t="str">
        <f t="shared" si="354"/>
        <v/>
      </c>
      <c r="BI963" s="226">
        <f t="shared" si="355"/>
        <v>0</v>
      </c>
      <c r="BJ963" s="226">
        <f t="shared" si="356"/>
        <v>0</v>
      </c>
      <c r="BK963" s="262">
        <f t="shared" si="350"/>
        <v>0</v>
      </c>
      <c r="BL963" s="226">
        <f t="shared" si="339"/>
        <v>0</v>
      </c>
      <c r="BM963" s="226" t="str">
        <f t="shared" si="357"/>
        <v/>
      </c>
      <c r="BN963" s="227">
        <f t="shared" si="358"/>
        <v>0</v>
      </c>
      <c r="BO963" s="227">
        <f t="shared" si="340"/>
        <v>0</v>
      </c>
      <c r="BP963" s="208" t="str">
        <f t="shared" si="341"/>
        <v>＜従来枠＞0 ＜トップ性能枠＞0</v>
      </c>
      <c r="BQ963" s="208" t="str">
        <f>'新規登録用（本体）'!G963&amp;'新規登録用（本体）'!H963&amp;'新規登録用（本体）'!I963</f>
        <v/>
      </c>
      <c r="BR963" s="126" t="str">
        <f t="shared" si="359"/>
        <v/>
      </c>
      <c r="BS963" s="208" t="str">
        <f t="shared" si="360"/>
        <v/>
      </c>
      <c r="BT963" s="227">
        <f t="shared" si="348"/>
        <v>0</v>
      </c>
    </row>
    <row r="964" spans="1:72" s="208" customFormat="1" ht="25.35" customHeight="1" x14ac:dyDescent="0.2">
      <c r="A964" s="210">
        <f t="shared" si="342"/>
        <v>953</v>
      </c>
      <c r="B964" s="171" t="str">
        <f t="shared" si="338"/>
        <v/>
      </c>
      <c r="C964" s="44"/>
      <c r="D964" s="17" t="str">
        <f t="shared" si="343"/>
        <v/>
      </c>
      <c r="E964" s="17" t="str">
        <f t="shared" si="344"/>
        <v/>
      </c>
      <c r="F964" s="97"/>
      <c r="G964" s="16"/>
      <c r="H964" s="15"/>
      <c r="I964" s="17" t="str">
        <f>IF(OR(G964="",H964="",U964=""),"",IFERROR(VLOOKUP(G964&amp;H964&amp;U964,※編集不可※選択項目!$M$3:$R$51,5,FALSE),"該当なし"))</f>
        <v/>
      </c>
      <c r="J964" s="97"/>
      <c r="K964" s="15"/>
      <c r="L964" s="248"/>
      <c r="M964" s="15"/>
      <c r="N964" s="97"/>
      <c r="O964" s="97"/>
      <c r="P964" s="97"/>
      <c r="Q964" s="97"/>
      <c r="R964" s="97"/>
      <c r="S964" s="18" t="str">
        <f t="shared" si="351"/>
        <v/>
      </c>
      <c r="T964" s="15"/>
      <c r="U964" s="15"/>
      <c r="V964" s="15"/>
      <c r="W964" s="15"/>
      <c r="X964" s="15"/>
      <c r="Y964" s="15"/>
      <c r="Z964" s="16"/>
      <c r="AA964" s="16"/>
      <c r="AB964" s="101" t="str">
        <f>IF($C964&lt;&gt;"",※編集不可※選択項目!$J$2,"")</f>
        <v/>
      </c>
      <c r="AC964" s="23"/>
      <c r="AD964" s="97"/>
      <c r="AE964" s="99"/>
      <c r="AF964" s="201" t="str">
        <f t="shared" si="349"/>
        <v>-</v>
      </c>
      <c r="AG964" s="219"/>
      <c r="AH964" s="220"/>
      <c r="AI964" s="121" t="str">
        <f t="shared" si="345"/>
        <v/>
      </c>
      <c r="AJ964" s="221"/>
      <c r="AK964" s="222"/>
      <c r="AL964" s="223"/>
      <c r="AM964" s="224">
        <f>IFERROR(INDEX(※編集不可※選択項目!$R$3:$R$51,MATCH(BQ964,※編集不可※選択項目!$T$3:$T$51,0)),0)</f>
        <v>0</v>
      </c>
      <c r="AN964" s="224" t="str">
        <f t="shared" si="352"/>
        <v/>
      </c>
      <c r="AO964" s="224" t="str">
        <f>IF(BR964=※編集不可※選択項目!$L$3,VLOOKUP('新規登録用（本体）'!U964,※編集不可※選択項目!$P$2:$R$13,3,TRUE),AP964)</f>
        <v/>
      </c>
      <c r="AP964" s="224" t="str">
        <f>IF(BR964=※編集不可※選択項目!$L$15,VLOOKUP('新規登録用（本体）'!U964,※編集不可※選択項目!$P$14:$R$25,3,TRUE),AQ964)</f>
        <v/>
      </c>
      <c r="AQ964" s="224" t="str">
        <f>IF(BR964=※編集不可※選択項目!$L$27,VLOOKUP('新規登録用（本体）'!U964,※編集不可※選択項目!$P$26:$R$41,3,TRUE),AR964)</f>
        <v/>
      </c>
      <c r="AR964" s="224" t="str">
        <f>IF(BR964=※編集不可※選択項目!$L$43,VLOOKUP('新規登録用（本体）'!U964,※編集不可※選択項目!$P$42:$R$46,3,TRUE),AS964)</f>
        <v/>
      </c>
      <c r="AS964" s="224" t="str">
        <f>IF(BR964=※編集不可※選択項目!$L$48,VLOOKUP('新規登録用（本体）'!U964,※編集不可※選択項目!$P$47:$R$51,3,TRUE),"")</f>
        <v/>
      </c>
      <c r="AT964" s="225">
        <f>IFERROR(VLOOKUP(Y964&amp;G964&amp;H964,※編集不可※選択項目!X:Y,2,FALSE),0)</f>
        <v>0</v>
      </c>
      <c r="AU964" s="224">
        <f t="shared" si="346"/>
        <v>0</v>
      </c>
      <c r="AV964" s="224">
        <f>IFERROR(INDEX(※編集不可※選択項目!$S$3:$S$51,MATCH(BQ964,※編集不可※選択項目!$T$3:$T$51,0)),0)</f>
        <v>0</v>
      </c>
      <c r="AW964" s="224" t="str">
        <f t="shared" si="353"/>
        <v/>
      </c>
      <c r="AX964" s="224" t="str">
        <f>IF(BR964=※編集不可※選択項目!$L$3,VLOOKUP('新規登録用（本体）'!U964,※編集不可※選択項目!$P$2:$S$13,4,TRUE),AY964)</f>
        <v/>
      </c>
      <c r="AY964" s="224" t="str">
        <f>IF(BR964=※編集不可※選択項目!$L$15,VLOOKUP('新規登録用（本体）'!U964,※編集不可※選択項目!$P$14:$S$25,4,TRUE),AZ964)</f>
        <v/>
      </c>
      <c r="AZ964" s="224" t="str">
        <f>IF(BR964=※編集不可※選択項目!$L$27,VLOOKUP('新規登録用（本体）'!U964,※編集不可※選択項目!$P$26:$S$41,4,TRUE),BA964)</f>
        <v/>
      </c>
      <c r="BA964" s="224" t="str">
        <f>IF(BR964=※編集不可※選択項目!$L$43,VLOOKUP('新規登録用（本体）'!U964,※編集不可※選択項目!$P$42:$S$46,4,TRUE),BB964)</f>
        <v/>
      </c>
      <c r="BB964" s="224" t="str">
        <f>IF(BR964=※編集不可※選択項目!$L$48,VLOOKUP('新規登録用（本体）'!U964,※編集不可※選択項目!$P$47:$S$51,4,TRUE),"")</f>
        <v/>
      </c>
      <c r="BC964" s="225">
        <f>IFERROR(VLOOKUP(Y964&amp;G964&amp;H964,※編集不可※選択項目!X:Y,2,FALSE),0)</f>
        <v>0</v>
      </c>
      <c r="BD964" s="225">
        <f t="shared" si="347"/>
        <v>0</v>
      </c>
      <c r="BE964" s="225"/>
      <c r="BF964" s="225"/>
      <c r="BG964" s="225"/>
      <c r="BH964" s="225" t="str">
        <f t="shared" si="354"/>
        <v/>
      </c>
      <c r="BI964" s="226">
        <f t="shared" si="355"/>
        <v>0</v>
      </c>
      <c r="BJ964" s="226">
        <f t="shared" si="356"/>
        <v>0</v>
      </c>
      <c r="BK964" s="262">
        <f t="shared" si="350"/>
        <v>0</v>
      </c>
      <c r="BL964" s="226">
        <f t="shared" si="339"/>
        <v>0</v>
      </c>
      <c r="BM964" s="226" t="str">
        <f t="shared" si="357"/>
        <v/>
      </c>
      <c r="BN964" s="227">
        <f t="shared" si="358"/>
        <v>0</v>
      </c>
      <c r="BO964" s="227">
        <f t="shared" si="340"/>
        <v>0</v>
      </c>
      <c r="BP964" s="208" t="str">
        <f t="shared" si="341"/>
        <v>＜従来枠＞0 ＜トップ性能枠＞0</v>
      </c>
      <c r="BQ964" s="208" t="str">
        <f>'新規登録用（本体）'!G964&amp;'新規登録用（本体）'!H964&amp;'新規登録用（本体）'!I964</f>
        <v/>
      </c>
      <c r="BR964" s="126" t="str">
        <f t="shared" si="359"/>
        <v/>
      </c>
      <c r="BS964" s="208" t="str">
        <f t="shared" si="360"/>
        <v/>
      </c>
      <c r="BT964" s="227">
        <f t="shared" si="348"/>
        <v>0</v>
      </c>
    </row>
    <row r="965" spans="1:72" s="208" customFormat="1" ht="25.35" customHeight="1" x14ac:dyDescent="0.2">
      <c r="A965" s="210">
        <f t="shared" si="342"/>
        <v>954</v>
      </c>
      <c r="B965" s="171" t="str">
        <f t="shared" si="338"/>
        <v/>
      </c>
      <c r="C965" s="44"/>
      <c r="D965" s="17" t="str">
        <f t="shared" si="343"/>
        <v/>
      </c>
      <c r="E965" s="17" t="str">
        <f t="shared" si="344"/>
        <v/>
      </c>
      <c r="F965" s="97"/>
      <c r="G965" s="16"/>
      <c r="H965" s="15"/>
      <c r="I965" s="17" t="str">
        <f>IF(OR(G965="",H965="",U965=""),"",IFERROR(VLOOKUP(G965&amp;H965&amp;U965,※編集不可※選択項目!$M$3:$R$51,5,FALSE),"該当なし"))</f>
        <v/>
      </c>
      <c r="J965" s="97"/>
      <c r="K965" s="15"/>
      <c r="L965" s="248"/>
      <c r="M965" s="15"/>
      <c r="N965" s="97"/>
      <c r="O965" s="97"/>
      <c r="P965" s="97"/>
      <c r="Q965" s="97"/>
      <c r="R965" s="97"/>
      <c r="S965" s="18" t="str">
        <f t="shared" si="351"/>
        <v/>
      </c>
      <c r="T965" s="15"/>
      <c r="U965" s="15"/>
      <c r="V965" s="15"/>
      <c r="W965" s="15"/>
      <c r="X965" s="15"/>
      <c r="Y965" s="15"/>
      <c r="Z965" s="16"/>
      <c r="AA965" s="16"/>
      <c r="AB965" s="101" t="str">
        <f>IF($C965&lt;&gt;"",※編集不可※選択項目!$J$2,"")</f>
        <v/>
      </c>
      <c r="AC965" s="23"/>
      <c r="AD965" s="97"/>
      <c r="AE965" s="99"/>
      <c r="AF965" s="201" t="str">
        <f t="shared" si="349"/>
        <v>-</v>
      </c>
      <c r="AG965" s="219"/>
      <c r="AH965" s="220"/>
      <c r="AI965" s="121" t="str">
        <f t="shared" si="345"/>
        <v/>
      </c>
      <c r="AJ965" s="221"/>
      <c r="AK965" s="222"/>
      <c r="AL965" s="223"/>
      <c r="AM965" s="224">
        <f>IFERROR(INDEX(※編集不可※選択項目!$R$3:$R$51,MATCH(BQ965,※編集不可※選択項目!$T$3:$T$51,0)),0)</f>
        <v>0</v>
      </c>
      <c r="AN965" s="224" t="str">
        <f t="shared" si="352"/>
        <v/>
      </c>
      <c r="AO965" s="224" t="str">
        <f>IF(BR965=※編集不可※選択項目!$L$3,VLOOKUP('新規登録用（本体）'!U965,※編集不可※選択項目!$P$2:$R$13,3,TRUE),AP965)</f>
        <v/>
      </c>
      <c r="AP965" s="224" t="str">
        <f>IF(BR965=※編集不可※選択項目!$L$15,VLOOKUP('新規登録用（本体）'!U965,※編集不可※選択項目!$P$14:$R$25,3,TRUE),AQ965)</f>
        <v/>
      </c>
      <c r="AQ965" s="224" t="str">
        <f>IF(BR965=※編集不可※選択項目!$L$27,VLOOKUP('新規登録用（本体）'!U965,※編集不可※選択項目!$P$26:$R$41,3,TRUE),AR965)</f>
        <v/>
      </c>
      <c r="AR965" s="224" t="str">
        <f>IF(BR965=※編集不可※選択項目!$L$43,VLOOKUP('新規登録用（本体）'!U965,※編集不可※選択項目!$P$42:$R$46,3,TRUE),AS965)</f>
        <v/>
      </c>
      <c r="AS965" s="224" t="str">
        <f>IF(BR965=※編集不可※選択項目!$L$48,VLOOKUP('新規登録用（本体）'!U965,※編集不可※選択項目!$P$47:$R$51,3,TRUE),"")</f>
        <v/>
      </c>
      <c r="AT965" s="225">
        <f>IFERROR(VLOOKUP(Y965&amp;G965&amp;H965,※編集不可※選択項目!X:Y,2,FALSE),0)</f>
        <v>0</v>
      </c>
      <c r="AU965" s="224">
        <f t="shared" si="346"/>
        <v>0</v>
      </c>
      <c r="AV965" s="224">
        <f>IFERROR(INDEX(※編集不可※選択項目!$S$3:$S$51,MATCH(BQ965,※編集不可※選択項目!$T$3:$T$51,0)),0)</f>
        <v>0</v>
      </c>
      <c r="AW965" s="224" t="str">
        <f t="shared" si="353"/>
        <v/>
      </c>
      <c r="AX965" s="224" t="str">
        <f>IF(BR965=※編集不可※選択項目!$L$3,VLOOKUP('新規登録用（本体）'!U965,※編集不可※選択項目!$P$2:$S$13,4,TRUE),AY965)</f>
        <v/>
      </c>
      <c r="AY965" s="224" t="str">
        <f>IF(BR965=※編集不可※選択項目!$L$15,VLOOKUP('新規登録用（本体）'!U965,※編集不可※選択項目!$P$14:$S$25,4,TRUE),AZ965)</f>
        <v/>
      </c>
      <c r="AZ965" s="224" t="str">
        <f>IF(BR965=※編集不可※選択項目!$L$27,VLOOKUP('新規登録用（本体）'!U965,※編集不可※選択項目!$P$26:$S$41,4,TRUE),BA965)</f>
        <v/>
      </c>
      <c r="BA965" s="224" t="str">
        <f>IF(BR965=※編集不可※選択項目!$L$43,VLOOKUP('新規登録用（本体）'!U965,※編集不可※選択項目!$P$42:$S$46,4,TRUE),BB965)</f>
        <v/>
      </c>
      <c r="BB965" s="224" t="str">
        <f>IF(BR965=※編集不可※選択項目!$L$48,VLOOKUP('新規登録用（本体）'!U965,※編集不可※選択項目!$P$47:$S$51,4,TRUE),"")</f>
        <v/>
      </c>
      <c r="BC965" s="225">
        <f>IFERROR(VLOOKUP(Y965&amp;G965&amp;H965,※編集不可※選択項目!X:Y,2,FALSE),0)</f>
        <v>0</v>
      </c>
      <c r="BD965" s="225">
        <f t="shared" si="347"/>
        <v>0</v>
      </c>
      <c r="BE965" s="225"/>
      <c r="BF965" s="225"/>
      <c r="BG965" s="225"/>
      <c r="BH965" s="225" t="str">
        <f t="shared" si="354"/>
        <v/>
      </c>
      <c r="BI965" s="226">
        <f t="shared" si="355"/>
        <v>0</v>
      </c>
      <c r="BJ965" s="226">
        <f t="shared" si="356"/>
        <v>0</v>
      </c>
      <c r="BK965" s="262">
        <f t="shared" si="350"/>
        <v>0</v>
      </c>
      <c r="BL965" s="226">
        <f t="shared" si="339"/>
        <v>0</v>
      </c>
      <c r="BM965" s="226" t="str">
        <f t="shared" si="357"/>
        <v/>
      </c>
      <c r="BN965" s="227">
        <f t="shared" si="358"/>
        <v>0</v>
      </c>
      <c r="BO965" s="227">
        <f t="shared" si="340"/>
        <v>0</v>
      </c>
      <c r="BP965" s="208" t="str">
        <f t="shared" si="341"/>
        <v>＜従来枠＞0 ＜トップ性能枠＞0</v>
      </c>
      <c r="BQ965" s="208" t="str">
        <f>'新規登録用（本体）'!G965&amp;'新規登録用（本体）'!H965&amp;'新規登録用（本体）'!I965</f>
        <v/>
      </c>
      <c r="BR965" s="126" t="str">
        <f t="shared" si="359"/>
        <v/>
      </c>
      <c r="BS965" s="208" t="str">
        <f t="shared" si="360"/>
        <v/>
      </c>
      <c r="BT965" s="227">
        <f t="shared" si="348"/>
        <v>0</v>
      </c>
    </row>
    <row r="966" spans="1:72" s="208" customFormat="1" ht="25.35" customHeight="1" x14ac:dyDescent="0.2">
      <c r="A966" s="210">
        <f t="shared" si="342"/>
        <v>955</v>
      </c>
      <c r="B966" s="171" t="str">
        <f t="shared" si="338"/>
        <v/>
      </c>
      <c r="C966" s="44"/>
      <c r="D966" s="17" t="str">
        <f t="shared" si="343"/>
        <v/>
      </c>
      <c r="E966" s="17" t="str">
        <f t="shared" si="344"/>
        <v/>
      </c>
      <c r="F966" s="97"/>
      <c r="G966" s="16"/>
      <c r="H966" s="15"/>
      <c r="I966" s="17" t="str">
        <f>IF(OR(G966="",H966="",U966=""),"",IFERROR(VLOOKUP(G966&amp;H966&amp;U966,※編集不可※選択項目!$M$3:$R$51,5,FALSE),"該当なし"))</f>
        <v/>
      </c>
      <c r="J966" s="97"/>
      <c r="K966" s="15"/>
      <c r="L966" s="248"/>
      <c r="M966" s="15"/>
      <c r="N966" s="97"/>
      <c r="O966" s="97"/>
      <c r="P966" s="97"/>
      <c r="Q966" s="97"/>
      <c r="R966" s="97"/>
      <c r="S966" s="18" t="str">
        <f t="shared" si="351"/>
        <v/>
      </c>
      <c r="T966" s="15"/>
      <c r="U966" s="15"/>
      <c r="V966" s="15"/>
      <c r="W966" s="15"/>
      <c r="X966" s="15"/>
      <c r="Y966" s="15"/>
      <c r="Z966" s="16"/>
      <c r="AA966" s="16"/>
      <c r="AB966" s="101" t="str">
        <f>IF($C966&lt;&gt;"",※編集不可※選択項目!$J$2,"")</f>
        <v/>
      </c>
      <c r="AC966" s="23"/>
      <c r="AD966" s="97"/>
      <c r="AE966" s="99"/>
      <c r="AF966" s="201" t="str">
        <f t="shared" si="349"/>
        <v>-</v>
      </c>
      <c r="AG966" s="219"/>
      <c r="AH966" s="220"/>
      <c r="AI966" s="121" t="str">
        <f t="shared" si="345"/>
        <v/>
      </c>
      <c r="AJ966" s="221"/>
      <c r="AK966" s="222"/>
      <c r="AL966" s="223"/>
      <c r="AM966" s="224">
        <f>IFERROR(INDEX(※編集不可※選択項目!$R$3:$R$51,MATCH(BQ966,※編集不可※選択項目!$T$3:$T$51,0)),0)</f>
        <v>0</v>
      </c>
      <c r="AN966" s="224" t="str">
        <f t="shared" si="352"/>
        <v/>
      </c>
      <c r="AO966" s="224" t="str">
        <f>IF(BR966=※編集不可※選択項目!$L$3,VLOOKUP('新規登録用（本体）'!U966,※編集不可※選択項目!$P$2:$R$13,3,TRUE),AP966)</f>
        <v/>
      </c>
      <c r="AP966" s="224" t="str">
        <f>IF(BR966=※編集不可※選択項目!$L$15,VLOOKUP('新規登録用（本体）'!U966,※編集不可※選択項目!$P$14:$R$25,3,TRUE),AQ966)</f>
        <v/>
      </c>
      <c r="AQ966" s="224" t="str">
        <f>IF(BR966=※編集不可※選択項目!$L$27,VLOOKUP('新規登録用（本体）'!U966,※編集不可※選択項目!$P$26:$R$41,3,TRUE),AR966)</f>
        <v/>
      </c>
      <c r="AR966" s="224" t="str">
        <f>IF(BR966=※編集不可※選択項目!$L$43,VLOOKUP('新規登録用（本体）'!U966,※編集不可※選択項目!$P$42:$R$46,3,TRUE),AS966)</f>
        <v/>
      </c>
      <c r="AS966" s="224" t="str">
        <f>IF(BR966=※編集不可※選択項目!$L$48,VLOOKUP('新規登録用（本体）'!U966,※編集不可※選択項目!$P$47:$R$51,3,TRUE),"")</f>
        <v/>
      </c>
      <c r="AT966" s="225">
        <f>IFERROR(VLOOKUP(Y966&amp;G966&amp;H966,※編集不可※選択項目!X:Y,2,FALSE),0)</f>
        <v>0</v>
      </c>
      <c r="AU966" s="224">
        <f t="shared" si="346"/>
        <v>0</v>
      </c>
      <c r="AV966" s="224">
        <f>IFERROR(INDEX(※編集不可※選択項目!$S$3:$S$51,MATCH(BQ966,※編集不可※選択項目!$T$3:$T$51,0)),0)</f>
        <v>0</v>
      </c>
      <c r="AW966" s="224" t="str">
        <f t="shared" si="353"/>
        <v/>
      </c>
      <c r="AX966" s="224" t="str">
        <f>IF(BR966=※編集不可※選択項目!$L$3,VLOOKUP('新規登録用（本体）'!U966,※編集不可※選択項目!$P$2:$S$13,4,TRUE),AY966)</f>
        <v/>
      </c>
      <c r="AY966" s="224" t="str">
        <f>IF(BR966=※編集不可※選択項目!$L$15,VLOOKUP('新規登録用（本体）'!U966,※編集不可※選択項目!$P$14:$S$25,4,TRUE),AZ966)</f>
        <v/>
      </c>
      <c r="AZ966" s="224" t="str">
        <f>IF(BR966=※編集不可※選択項目!$L$27,VLOOKUP('新規登録用（本体）'!U966,※編集不可※選択項目!$P$26:$S$41,4,TRUE),BA966)</f>
        <v/>
      </c>
      <c r="BA966" s="224" t="str">
        <f>IF(BR966=※編集不可※選択項目!$L$43,VLOOKUP('新規登録用（本体）'!U966,※編集不可※選択項目!$P$42:$S$46,4,TRUE),BB966)</f>
        <v/>
      </c>
      <c r="BB966" s="224" t="str">
        <f>IF(BR966=※編集不可※選択項目!$L$48,VLOOKUP('新規登録用（本体）'!U966,※編集不可※選択項目!$P$47:$S$51,4,TRUE),"")</f>
        <v/>
      </c>
      <c r="BC966" s="225">
        <f>IFERROR(VLOOKUP(Y966&amp;G966&amp;H966,※編集不可※選択項目!X:Y,2,FALSE),0)</f>
        <v>0</v>
      </c>
      <c r="BD966" s="225">
        <f t="shared" si="347"/>
        <v>0</v>
      </c>
      <c r="BE966" s="225"/>
      <c r="BF966" s="225"/>
      <c r="BG966" s="225"/>
      <c r="BH966" s="225" t="str">
        <f t="shared" si="354"/>
        <v/>
      </c>
      <c r="BI966" s="226">
        <f t="shared" si="355"/>
        <v>0</v>
      </c>
      <c r="BJ966" s="226">
        <f t="shared" si="356"/>
        <v>0</v>
      </c>
      <c r="BK966" s="262">
        <f t="shared" si="350"/>
        <v>0</v>
      </c>
      <c r="BL966" s="226">
        <f t="shared" si="339"/>
        <v>0</v>
      </c>
      <c r="BM966" s="226" t="str">
        <f t="shared" si="357"/>
        <v/>
      </c>
      <c r="BN966" s="227">
        <f t="shared" si="358"/>
        <v>0</v>
      </c>
      <c r="BO966" s="227">
        <f t="shared" si="340"/>
        <v>0</v>
      </c>
      <c r="BP966" s="208" t="str">
        <f t="shared" si="341"/>
        <v>＜従来枠＞0 ＜トップ性能枠＞0</v>
      </c>
      <c r="BQ966" s="208" t="str">
        <f>'新規登録用（本体）'!G966&amp;'新規登録用（本体）'!H966&amp;'新規登録用（本体）'!I966</f>
        <v/>
      </c>
      <c r="BR966" s="126" t="str">
        <f t="shared" si="359"/>
        <v/>
      </c>
      <c r="BS966" s="208" t="str">
        <f t="shared" si="360"/>
        <v/>
      </c>
      <c r="BT966" s="227">
        <f t="shared" si="348"/>
        <v>0</v>
      </c>
    </row>
    <row r="967" spans="1:72" s="208" customFormat="1" ht="25.35" customHeight="1" x14ac:dyDescent="0.2">
      <c r="A967" s="210">
        <f t="shared" si="342"/>
        <v>956</v>
      </c>
      <c r="B967" s="171" t="str">
        <f t="shared" si="338"/>
        <v/>
      </c>
      <c r="C967" s="44"/>
      <c r="D967" s="17" t="str">
        <f t="shared" si="343"/>
        <v/>
      </c>
      <c r="E967" s="17" t="str">
        <f t="shared" si="344"/>
        <v/>
      </c>
      <c r="F967" s="97"/>
      <c r="G967" s="16"/>
      <c r="H967" s="15"/>
      <c r="I967" s="17" t="str">
        <f>IF(OR(G967="",H967="",U967=""),"",IFERROR(VLOOKUP(G967&amp;H967&amp;U967,※編集不可※選択項目!$M$3:$R$51,5,FALSE),"該当なし"))</f>
        <v/>
      </c>
      <c r="J967" s="97"/>
      <c r="K967" s="15"/>
      <c r="L967" s="248"/>
      <c r="M967" s="15"/>
      <c r="N967" s="97"/>
      <c r="O967" s="97"/>
      <c r="P967" s="97"/>
      <c r="Q967" s="97"/>
      <c r="R967" s="97"/>
      <c r="S967" s="18" t="str">
        <f t="shared" si="351"/>
        <v/>
      </c>
      <c r="T967" s="15"/>
      <c r="U967" s="15"/>
      <c r="V967" s="15"/>
      <c r="W967" s="15"/>
      <c r="X967" s="15"/>
      <c r="Y967" s="15"/>
      <c r="Z967" s="16"/>
      <c r="AA967" s="16"/>
      <c r="AB967" s="101" t="str">
        <f>IF($C967&lt;&gt;"",※編集不可※選択項目!$J$2,"")</f>
        <v/>
      </c>
      <c r="AC967" s="23"/>
      <c r="AD967" s="97"/>
      <c r="AE967" s="99"/>
      <c r="AF967" s="201" t="str">
        <f t="shared" si="349"/>
        <v>-</v>
      </c>
      <c r="AG967" s="219"/>
      <c r="AH967" s="220"/>
      <c r="AI967" s="121" t="str">
        <f t="shared" si="345"/>
        <v/>
      </c>
      <c r="AJ967" s="221"/>
      <c r="AK967" s="222"/>
      <c r="AL967" s="223"/>
      <c r="AM967" s="224">
        <f>IFERROR(INDEX(※編集不可※選択項目!$R$3:$R$51,MATCH(BQ967,※編集不可※選択項目!$T$3:$T$51,0)),0)</f>
        <v>0</v>
      </c>
      <c r="AN967" s="224" t="str">
        <f t="shared" si="352"/>
        <v/>
      </c>
      <c r="AO967" s="224" t="str">
        <f>IF(BR967=※編集不可※選択項目!$L$3,VLOOKUP('新規登録用（本体）'!U967,※編集不可※選択項目!$P$2:$R$13,3,TRUE),AP967)</f>
        <v/>
      </c>
      <c r="AP967" s="224" t="str">
        <f>IF(BR967=※編集不可※選択項目!$L$15,VLOOKUP('新規登録用（本体）'!U967,※編集不可※選択項目!$P$14:$R$25,3,TRUE),AQ967)</f>
        <v/>
      </c>
      <c r="AQ967" s="224" t="str">
        <f>IF(BR967=※編集不可※選択項目!$L$27,VLOOKUP('新規登録用（本体）'!U967,※編集不可※選択項目!$P$26:$R$41,3,TRUE),AR967)</f>
        <v/>
      </c>
      <c r="AR967" s="224" t="str">
        <f>IF(BR967=※編集不可※選択項目!$L$43,VLOOKUP('新規登録用（本体）'!U967,※編集不可※選択項目!$P$42:$R$46,3,TRUE),AS967)</f>
        <v/>
      </c>
      <c r="AS967" s="224" t="str">
        <f>IF(BR967=※編集不可※選択項目!$L$48,VLOOKUP('新規登録用（本体）'!U967,※編集不可※選択項目!$P$47:$R$51,3,TRUE),"")</f>
        <v/>
      </c>
      <c r="AT967" s="225">
        <f>IFERROR(VLOOKUP(Y967&amp;G967&amp;H967,※編集不可※選択項目!X:Y,2,FALSE),0)</f>
        <v>0</v>
      </c>
      <c r="AU967" s="224">
        <f t="shared" si="346"/>
        <v>0</v>
      </c>
      <c r="AV967" s="224">
        <f>IFERROR(INDEX(※編集不可※選択項目!$S$3:$S$51,MATCH(BQ967,※編集不可※選択項目!$T$3:$T$51,0)),0)</f>
        <v>0</v>
      </c>
      <c r="AW967" s="224" t="str">
        <f t="shared" si="353"/>
        <v/>
      </c>
      <c r="AX967" s="224" t="str">
        <f>IF(BR967=※編集不可※選択項目!$L$3,VLOOKUP('新規登録用（本体）'!U967,※編集不可※選択項目!$P$2:$S$13,4,TRUE),AY967)</f>
        <v/>
      </c>
      <c r="AY967" s="224" t="str">
        <f>IF(BR967=※編集不可※選択項目!$L$15,VLOOKUP('新規登録用（本体）'!U967,※編集不可※選択項目!$P$14:$S$25,4,TRUE),AZ967)</f>
        <v/>
      </c>
      <c r="AZ967" s="224" t="str">
        <f>IF(BR967=※編集不可※選択項目!$L$27,VLOOKUP('新規登録用（本体）'!U967,※編集不可※選択項目!$P$26:$S$41,4,TRUE),BA967)</f>
        <v/>
      </c>
      <c r="BA967" s="224" t="str">
        <f>IF(BR967=※編集不可※選択項目!$L$43,VLOOKUP('新規登録用（本体）'!U967,※編集不可※選択項目!$P$42:$S$46,4,TRUE),BB967)</f>
        <v/>
      </c>
      <c r="BB967" s="224" t="str">
        <f>IF(BR967=※編集不可※選択項目!$L$48,VLOOKUP('新規登録用（本体）'!U967,※編集不可※選択項目!$P$47:$S$51,4,TRUE),"")</f>
        <v/>
      </c>
      <c r="BC967" s="225">
        <f>IFERROR(VLOOKUP(Y967&amp;G967&amp;H967,※編集不可※選択項目!X:Y,2,FALSE),0)</f>
        <v>0</v>
      </c>
      <c r="BD967" s="225">
        <f t="shared" si="347"/>
        <v>0</v>
      </c>
      <c r="BE967" s="225"/>
      <c r="BF967" s="225"/>
      <c r="BG967" s="225"/>
      <c r="BH967" s="225" t="str">
        <f t="shared" si="354"/>
        <v/>
      </c>
      <c r="BI967" s="226">
        <f t="shared" si="355"/>
        <v>0</v>
      </c>
      <c r="BJ967" s="226">
        <f t="shared" si="356"/>
        <v>0</v>
      </c>
      <c r="BK967" s="262">
        <f t="shared" si="350"/>
        <v>0</v>
      </c>
      <c r="BL967" s="226">
        <f t="shared" si="339"/>
        <v>0</v>
      </c>
      <c r="BM967" s="226" t="str">
        <f t="shared" si="357"/>
        <v/>
      </c>
      <c r="BN967" s="227">
        <f t="shared" si="358"/>
        <v>0</v>
      </c>
      <c r="BO967" s="227">
        <f t="shared" si="340"/>
        <v>0</v>
      </c>
      <c r="BP967" s="208" t="str">
        <f t="shared" si="341"/>
        <v>＜従来枠＞0 ＜トップ性能枠＞0</v>
      </c>
      <c r="BQ967" s="208" t="str">
        <f>'新規登録用（本体）'!G967&amp;'新規登録用（本体）'!H967&amp;'新規登録用（本体）'!I967</f>
        <v/>
      </c>
      <c r="BR967" s="126" t="str">
        <f t="shared" si="359"/>
        <v/>
      </c>
      <c r="BS967" s="208" t="str">
        <f t="shared" si="360"/>
        <v/>
      </c>
      <c r="BT967" s="227">
        <f t="shared" si="348"/>
        <v>0</v>
      </c>
    </row>
    <row r="968" spans="1:72" s="208" customFormat="1" ht="25.35" customHeight="1" x14ac:dyDescent="0.2">
      <c r="A968" s="210">
        <f t="shared" si="342"/>
        <v>957</v>
      </c>
      <c r="B968" s="171" t="str">
        <f t="shared" si="338"/>
        <v/>
      </c>
      <c r="C968" s="44"/>
      <c r="D968" s="17" t="str">
        <f t="shared" si="343"/>
        <v/>
      </c>
      <c r="E968" s="17" t="str">
        <f t="shared" si="344"/>
        <v/>
      </c>
      <c r="F968" s="97"/>
      <c r="G968" s="16"/>
      <c r="H968" s="15"/>
      <c r="I968" s="17" t="str">
        <f>IF(OR(G968="",H968="",U968=""),"",IFERROR(VLOOKUP(G968&amp;H968&amp;U968,※編集不可※選択項目!$M$3:$R$51,5,FALSE),"該当なし"))</f>
        <v/>
      </c>
      <c r="J968" s="97"/>
      <c r="K968" s="15"/>
      <c r="L968" s="248"/>
      <c r="M968" s="15"/>
      <c r="N968" s="97"/>
      <c r="O968" s="97"/>
      <c r="P968" s="97"/>
      <c r="Q968" s="97"/>
      <c r="R968" s="97"/>
      <c r="S968" s="18" t="str">
        <f t="shared" si="351"/>
        <v/>
      </c>
      <c r="T968" s="15"/>
      <c r="U968" s="15"/>
      <c r="V968" s="15"/>
      <c r="W968" s="15"/>
      <c r="X968" s="15"/>
      <c r="Y968" s="15"/>
      <c r="Z968" s="16"/>
      <c r="AA968" s="16"/>
      <c r="AB968" s="101" t="str">
        <f>IF($C968&lt;&gt;"",※編集不可※選択項目!$J$2,"")</f>
        <v/>
      </c>
      <c r="AC968" s="23"/>
      <c r="AD968" s="97"/>
      <c r="AE968" s="99"/>
      <c r="AF968" s="201" t="str">
        <f t="shared" si="349"/>
        <v>-</v>
      </c>
      <c r="AG968" s="219"/>
      <c r="AH968" s="220"/>
      <c r="AI968" s="121" t="str">
        <f t="shared" si="345"/>
        <v/>
      </c>
      <c r="AJ968" s="221"/>
      <c r="AK968" s="222"/>
      <c r="AL968" s="223"/>
      <c r="AM968" s="224">
        <f>IFERROR(INDEX(※編集不可※選択項目!$R$3:$R$51,MATCH(BQ968,※編集不可※選択項目!$T$3:$T$51,0)),0)</f>
        <v>0</v>
      </c>
      <c r="AN968" s="224" t="str">
        <f t="shared" si="352"/>
        <v/>
      </c>
      <c r="AO968" s="224" t="str">
        <f>IF(BR968=※編集不可※選択項目!$L$3,VLOOKUP('新規登録用（本体）'!U968,※編集不可※選択項目!$P$2:$R$13,3,TRUE),AP968)</f>
        <v/>
      </c>
      <c r="AP968" s="224" t="str">
        <f>IF(BR968=※編集不可※選択項目!$L$15,VLOOKUP('新規登録用（本体）'!U968,※編集不可※選択項目!$P$14:$R$25,3,TRUE),AQ968)</f>
        <v/>
      </c>
      <c r="AQ968" s="224" t="str">
        <f>IF(BR968=※編集不可※選択項目!$L$27,VLOOKUP('新規登録用（本体）'!U968,※編集不可※選択項目!$P$26:$R$41,3,TRUE),AR968)</f>
        <v/>
      </c>
      <c r="AR968" s="224" t="str">
        <f>IF(BR968=※編集不可※選択項目!$L$43,VLOOKUP('新規登録用（本体）'!U968,※編集不可※選択項目!$P$42:$R$46,3,TRUE),AS968)</f>
        <v/>
      </c>
      <c r="AS968" s="224" t="str">
        <f>IF(BR968=※編集不可※選択項目!$L$48,VLOOKUP('新規登録用（本体）'!U968,※編集不可※選択項目!$P$47:$R$51,3,TRUE),"")</f>
        <v/>
      </c>
      <c r="AT968" s="225">
        <f>IFERROR(VLOOKUP(Y968&amp;G968&amp;H968,※編集不可※選択項目!X:Y,2,FALSE),0)</f>
        <v>0</v>
      </c>
      <c r="AU968" s="224">
        <f t="shared" si="346"/>
        <v>0</v>
      </c>
      <c r="AV968" s="224">
        <f>IFERROR(INDEX(※編集不可※選択項目!$S$3:$S$51,MATCH(BQ968,※編集不可※選択項目!$T$3:$T$51,0)),0)</f>
        <v>0</v>
      </c>
      <c r="AW968" s="224" t="str">
        <f t="shared" si="353"/>
        <v/>
      </c>
      <c r="AX968" s="224" t="str">
        <f>IF(BR968=※編集不可※選択項目!$L$3,VLOOKUP('新規登録用（本体）'!U968,※編集不可※選択項目!$P$2:$S$13,4,TRUE),AY968)</f>
        <v/>
      </c>
      <c r="AY968" s="224" t="str">
        <f>IF(BR968=※編集不可※選択項目!$L$15,VLOOKUP('新規登録用（本体）'!U968,※編集不可※選択項目!$P$14:$S$25,4,TRUE),AZ968)</f>
        <v/>
      </c>
      <c r="AZ968" s="224" t="str">
        <f>IF(BR968=※編集不可※選択項目!$L$27,VLOOKUP('新規登録用（本体）'!U968,※編集不可※選択項目!$P$26:$S$41,4,TRUE),BA968)</f>
        <v/>
      </c>
      <c r="BA968" s="224" t="str">
        <f>IF(BR968=※編集不可※選択項目!$L$43,VLOOKUP('新規登録用（本体）'!U968,※編集不可※選択項目!$P$42:$S$46,4,TRUE),BB968)</f>
        <v/>
      </c>
      <c r="BB968" s="224" t="str">
        <f>IF(BR968=※編集不可※選択項目!$L$48,VLOOKUP('新規登録用（本体）'!U968,※編集不可※選択項目!$P$47:$S$51,4,TRUE),"")</f>
        <v/>
      </c>
      <c r="BC968" s="225">
        <f>IFERROR(VLOOKUP(Y968&amp;G968&amp;H968,※編集不可※選択項目!X:Y,2,FALSE),0)</f>
        <v>0</v>
      </c>
      <c r="BD968" s="225">
        <f t="shared" si="347"/>
        <v>0</v>
      </c>
      <c r="BE968" s="225"/>
      <c r="BF968" s="225"/>
      <c r="BG968" s="225"/>
      <c r="BH968" s="225" t="str">
        <f t="shared" si="354"/>
        <v/>
      </c>
      <c r="BI968" s="226">
        <f t="shared" si="355"/>
        <v>0</v>
      </c>
      <c r="BJ968" s="226">
        <f t="shared" si="356"/>
        <v>0</v>
      </c>
      <c r="BK968" s="262">
        <f t="shared" si="350"/>
        <v>0</v>
      </c>
      <c r="BL968" s="226">
        <f t="shared" si="339"/>
        <v>0</v>
      </c>
      <c r="BM968" s="226" t="str">
        <f t="shared" si="357"/>
        <v/>
      </c>
      <c r="BN968" s="227">
        <f t="shared" si="358"/>
        <v>0</v>
      </c>
      <c r="BO968" s="227">
        <f t="shared" si="340"/>
        <v>0</v>
      </c>
      <c r="BP968" s="208" t="str">
        <f t="shared" si="341"/>
        <v>＜従来枠＞0 ＜トップ性能枠＞0</v>
      </c>
      <c r="BQ968" s="208" t="str">
        <f>'新規登録用（本体）'!G968&amp;'新規登録用（本体）'!H968&amp;'新規登録用（本体）'!I968</f>
        <v/>
      </c>
      <c r="BR968" s="126" t="str">
        <f t="shared" si="359"/>
        <v/>
      </c>
      <c r="BS968" s="208" t="str">
        <f t="shared" si="360"/>
        <v/>
      </c>
      <c r="BT968" s="227">
        <f t="shared" si="348"/>
        <v>0</v>
      </c>
    </row>
    <row r="969" spans="1:72" s="208" customFormat="1" ht="25.35" customHeight="1" x14ac:dyDescent="0.2">
      <c r="A969" s="210">
        <f t="shared" si="342"/>
        <v>958</v>
      </c>
      <c r="B969" s="171" t="str">
        <f t="shared" si="338"/>
        <v/>
      </c>
      <c r="C969" s="44"/>
      <c r="D969" s="17" t="str">
        <f t="shared" si="343"/>
        <v/>
      </c>
      <c r="E969" s="17" t="str">
        <f t="shared" si="344"/>
        <v/>
      </c>
      <c r="F969" s="97"/>
      <c r="G969" s="16"/>
      <c r="H969" s="15"/>
      <c r="I969" s="17" t="str">
        <f>IF(OR(G969="",H969="",U969=""),"",IFERROR(VLOOKUP(G969&amp;H969&amp;U969,※編集不可※選択項目!$M$3:$R$51,5,FALSE),"該当なし"))</f>
        <v/>
      </c>
      <c r="J969" s="97"/>
      <c r="K969" s="15"/>
      <c r="L969" s="248"/>
      <c r="M969" s="15"/>
      <c r="N969" s="97"/>
      <c r="O969" s="97"/>
      <c r="P969" s="97"/>
      <c r="Q969" s="97"/>
      <c r="R969" s="97"/>
      <c r="S969" s="18" t="str">
        <f t="shared" si="351"/>
        <v/>
      </c>
      <c r="T969" s="15"/>
      <c r="U969" s="15"/>
      <c r="V969" s="15"/>
      <c r="W969" s="15"/>
      <c r="X969" s="15"/>
      <c r="Y969" s="15"/>
      <c r="Z969" s="16"/>
      <c r="AA969" s="16"/>
      <c r="AB969" s="101" t="str">
        <f>IF($C969&lt;&gt;"",※編集不可※選択項目!$J$2,"")</f>
        <v/>
      </c>
      <c r="AC969" s="23"/>
      <c r="AD969" s="97"/>
      <c r="AE969" s="99"/>
      <c r="AF969" s="201" t="str">
        <f t="shared" si="349"/>
        <v>-</v>
      </c>
      <c r="AG969" s="219"/>
      <c r="AH969" s="220"/>
      <c r="AI969" s="121" t="str">
        <f t="shared" si="345"/>
        <v/>
      </c>
      <c r="AJ969" s="221"/>
      <c r="AK969" s="222"/>
      <c r="AL969" s="223"/>
      <c r="AM969" s="224">
        <f>IFERROR(INDEX(※編集不可※選択項目!$R$3:$R$51,MATCH(BQ969,※編集不可※選択項目!$T$3:$T$51,0)),0)</f>
        <v>0</v>
      </c>
      <c r="AN969" s="224" t="str">
        <f t="shared" si="352"/>
        <v/>
      </c>
      <c r="AO969" s="224" t="str">
        <f>IF(BR969=※編集不可※選択項目!$L$3,VLOOKUP('新規登録用（本体）'!U969,※編集不可※選択項目!$P$2:$R$13,3,TRUE),AP969)</f>
        <v/>
      </c>
      <c r="AP969" s="224" t="str">
        <f>IF(BR969=※編集不可※選択項目!$L$15,VLOOKUP('新規登録用（本体）'!U969,※編集不可※選択項目!$P$14:$R$25,3,TRUE),AQ969)</f>
        <v/>
      </c>
      <c r="AQ969" s="224" t="str">
        <f>IF(BR969=※編集不可※選択項目!$L$27,VLOOKUP('新規登録用（本体）'!U969,※編集不可※選択項目!$P$26:$R$41,3,TRUE),AR969)</f>
        <v/>
      </c>
      <c r="AR969" s="224" t="str">
        <f>IF(BR969=※編集不可※選択項目!$L$43,VLOOKUP('新規登録用（本体）'!U969,※編集不可※選択項目!$P$42:$R$46,3,TRUE),AS969)</f>
        <v/>
      </c>
      <c r="AS969" s="224" t="str">
        <f>IF(BR969=※編集不可※選択項目!$L$48,VLOOKUP('新規登録用（本体）'!U969,※編集不可※選択項目!$P$47:$R$51,3,TRUE),"")</f>
        <v/>
      </c>
      <c r="AT969" s="225">
        <f>IFERROR(VLOOKUP(Y969&amp;G969&amp;H969,※編集不可※選択項目!X:Y,2,FALSE),0)</f>
        <v>0</v>
      </c>
      <c r="AU969" s="224">
        <f t="shared" si="346"/>
        <v>0</v>
      </c>
      <c r="AV969" s="224">
        <f>IFERROR(INDEX(※編集不可※選択項目!$S$3:$S$51,MATCH(BQ969,※編集不可※選択項目!$T$3:$T$51,0)),0)</f>
        <v>0</v>
      </c>
      <c r="AW969" s="224" t="str">
        <f t="shared" si="353"/>
        <v/>
      </c>
      <c r="AX969" s="224" t="str">
        <f>IF(BR969=※編集不可※選択項目!$L$3,VLOOKUP('新規登録用（本体）'!U969,※編集不可※選択項目!$P$2:$S$13,4,TRUE),AY969)</f>
        <v/>
      </c>
      <c r="AY969" s="224" t="str">
        <f>IF(BR969=※編集不可※選択項目!$L$15,VLOOKUP('新規登録用（本体）'!U969,※編集不可※選択項目!$P$14:$S$25,4,TRUE),AZ969)</f>
        <v/>
      </c>
      <c r="AZ969" s="224" t="str">
        <f>IF(BR969=※編集不可※選択項目!$L$27,VLOOKUP('新規登録用（本体）'!U969,※編集不可※選択項目!$P$26:$S$41,4,TRUE),BA969)</f>
        <v/>
      </c>
      <c r="BA969" s="224" t="str">
        <f>IF(BR969=※編集不可※選択項目!$L$43,VLOOKUP('新規登録用（本体）'!U969,※編集不可※選択項目!$P$42:$S$46,4,TRUE),BB969)</f>
        <v/>
      </c>
      <c r="BB969" s="224" t="str">
        <f>IF(BR969=※編集不可※選択項目!$L$48,VLOOKUP('新規登録用（本体）'!U969,※編集不可※選択項目!$P$47:$S$51,4,TRUE),"")</f>
        <v/>
      </c>
      <c r="BC969" s="225">
        <f>IFERROR(VLOOKUP(Y969&amp;G969&amp;H969,※編集不可※選択項目!X:Y,2,FALSE),0)</f>
        <v>0</v>
      </c>
      <c r="BD969" s="225">
        <f t="shared" si="347"/>
        <v>0</v>
      </c>
      <c r="BE969" s="225"/>
      <c r="BF969" s="225"/>
      <c r="BG969" s="225"/>
      <c r="BH969" s="225" t="str">
        <f t="shared" si="354"/>
        <v/>
      </c>
      <c r="BI969" s="226">
        <f t="shared" si="355"/>
        <v>0</v>
      </c>
      <c r="BJ969" s="226">
        <f t="shared" si="356"/>
        <v>0</v>
      </c>
      <c r="BK969" s="262">
        <f t="shared" si="350"/>
        <v>0</v>
      </c>
      <c r="BL969" s="226">
        <f t="shared" si="339"/>
        <v>0</v>
      </c>
      <c r="BM969" s="226" t="str">
        <f t="shared" si="357"/>
        <v/>
      </c>
      <c r="BN969" s="227">
        <f t="shared" si="358"/>
        <v>0</v>
      </c>
      <c r="BO969" s="227">
        <f t="shared" si="340"/>
        <v>0</v>
      </c>
      <c r="BP969" s="208" t="str">
        <f t="shared" si="341"/>
        <v>＜従来枠＞0 ＜トップ性能枠＞0</v>
      </c>
      <c r="BQ969" s="208" t="str">
        <f>'新規登録用（本体）'!G969&amp;'新規登録用（本体）'!H969&amp;'新規登録用（本体）'!I969</f>
        <v/>
      </c>
      <c r="BR969" s="126" t="str">
        <f t="shared" si="359"/>
        <v/>
      </c>
      <c r="BS969" s="208" t="str">
        <f t="shared" si="360"/>
        <v/>
      </c>
      <c r="BT969" s="227">
        <f t="shared" si="348"/>
        <v>0</v>
      </c>
    </row>
    <row r="970" spans="1:72" s="208" customFormat="1" ht="25.35" customHeight="1" x14ac:dyDescent="0.2">
      <c r="A970" s="210">
        <f t="shared" si="342"/>
        <v>959</v>
      </c>
      <c r="B970" s="171" t="str">
        <f t="shared" si="338"/>
        <v/>
      </c>
      <c r="C970" s="44"/>
      <c r="D970" s="17" t="str">
        <f t="shared" si="343"/>
        <v/>
      </c>
      <c r="E970" s="17" t="str">
        <f t="shared" si="344"/>
        <v/>
      </c>
      <c r="F970" s="97"/>
      <c r="G970" s="16"/>
      <c r="H970" s="15"/>
      <c r="I970" s="17" t="str">
        <f>IF(OR(G970="",H970="",U970=""),"",IFERROR(VLOOKUP(G970&amp;H970&amp;U970,※編集不可※選択項目!$M$3:$R$51,5,FALSE),"該当なし"))</f>
        <v/>
      </c>
      <c r="J970" s="97"/>
      <c r="K970" s="15"/>
      <c r="L970" s="248"/>
      <c r="M970" s="15"/>
      <c r="N970" s="97"/>
      <c r="O970" s="97"/>
      <c r="P970" s="97"/>
      <c r="Q970" s="97"/>
      <c r="R970" s="97"/>
      <c r="S970" s="18" t="str">
        <f t="shared" si="351"/>
        <v/>
      </c>
      <c r="T970" s="15"/>
      <c r="U970" s="15"/>
      <c r="V970" s="15"/>
      <c r="W970" s="15"/>
      <c r="X970" s="15"/>
      <c r="Y970" s="15"/>
      <c r="Z970" s="16"/>
      <c r="AA970" s="16"/>
      <c r="AB970" s="101" t="str">
        <f>IF($C970&lt;&gt;"",※編集不可※選択項目!$J$2,"")</f>
        <v/>
      </c>
      <c r="AC970" s="23"/>
      <c r="AD970" s="97"/>
      <c r="AE970" s="99"/>
      <c r="AF970" s="201" t="str">
        <f t="shared" si="349"/>
        <v>-</v>
      </c>
      <c r="AG970" s="219"/>
      <c r="AH970" s="220"/>
      <c r="AI970" s="121" t="str">
        <f t="shared" si="345"/>
        <v/>
      </c>
      <c r="AJ970" s="221"/>
      <c r="AK970" s="222"/>
      <c r="AL970" s="223"/>
      <c r="AM970" s="224">
        <f>IFERROR(INDEX(※編集不可※選択項目!$R$3:$R$51,MATCH(BQ970,※編集不可※選択項目!$T$3:$T$51,0)),0)</f>
        <v>0</v>
      </c>
      <c r="AN970" s="224" t="str">
        <f t="shared" si="352"/>
        <v/>
      </c>
      <c r="AO970" s="224" t="str">
        <f>IF(BR970=※編集不可※選択項目!$L$3,VLOOKUP('新規登録用（本体）'!U970,※編集不可※選択項目!$P$2:$R$13,3,TRUE),AP970)</f>
        <v/>
      </c>
      <c r="AP970" s="224" t="str">
        <f>IF(BR970=※編集不可※選択項目!$L$15,VLOOKUP('新規登録用（本体）'!U970,※編集不可※選択項目!$P$14:$R$25,3,TRUE),AQ970)</f>
        <v/>
      </c>
      <c r="AQ970" s="224" t="str">
        <f>IF(BR970=※編集不可※選択項目!$L$27,VLOOKUP('新規登録用（本体）'!U970,※編集不可※選択項目!$P$26:$R$41,3,TRUE),AR970)</f>
        <v/>
      </c>
      <c r="AR970" s="224" t="str">
        <f>IF(BR970=※編集不可※選択項目!$L$43,VLOOKUP('新規登録用（本体）'!U970,※編集不可※選択項目!$P$42:$R$46,3,TRUE),AS970)</f>
        <v/>
      </c>
      <c r="AS970" s="224" t="str">
        <f>IF(BR970=※編集不可※選択項目!$L$48,VLOOKUP('新規登録用（本体）'!U970,※編集不可※選択項目!$P$47:$R$51,3,TRUE),"")</f>
        <v/>
      </c>
      <c r="AT970" s="225">
        <f>IFERROR(VLOOKUP(Y970&amp;G970&amp;H970,※編集不可※選択項目!X:Y,2,FALSE),0)</f>
        <v>0</v>
      </c>
      <c r="AU970" s="224">
        <f t="shared" si="346"/>
        <v>0</v>
      </c>
      <c r="AV970" s="224">
        <f>IFERROR(INDEX(※編集不可※選択項目!$S$3:$S$51,MATCH(BQ970,※編集不可※選択項目!$T$3:$T$51,0)),0)</f>
        <v>0</v>
      </c>
      <c r="AW970" s="224" t="str">
        <f t="shared" si="353"/>
        <v/>
      </c>
      <c r="AX970" s="224" t="str">
        <f>IF(BR970=※編集不可※選択項目!$L$3,VLOOKUP('新規登録用（本体）'!U970,※編集不可※選択項目!$P$2:$S$13,4,TRUE),AY970)</f>
        <v/>
      </c>
      <c r="AY970" s="224" t="str">
        <f>IF(BR970=※編集不可※選択項目!$L$15,VLOOKUP('新規登録用（本体）'!U970,※編集不可※選択項目!$P$14:$S$25,4,TRUE),AZ970)</f>
        <v/>
      </c>
      <c r="AZ970" s="224" t="str">
        <f>IF(BR970=※編集不可※選択項目!$L$27,VLOOKUP('新規登録用（本体）'!U970,※編集不可※選択項目!$P$26:$S$41,4,TRUE),BA970)</f>
        <v/>
      </c>
      <c r="BA970" s="224" t="str">
        <f>IF(BR970=※編集不可※選択項目!$L$43,VLOOKUP('新規登録用（本体）'!U970,※編集不可※選択項目!$P$42:$S$46,4,TRUE),BB970)</f>
        <v/>
      </c>
      <c r="BB970" s="224" t="str">
        <f>IF(BR970=※編集不可※選択項目!$L$48,VLOOKUP('新規登録用（本体）'!U970,※編集不可※選択項目!$P$47:$S$51,4,TRUE),"")</f>
        <v/>
      </c>
      <c r="BC970" s="225">
        <f>IFERROR(VLOOKUP(Y970&amp;G970&amp;H970,※編集不可※選択項目!X:Y,2,FALSE),0)</f>
        <v>0</v>
      </c>
      <c r="BD970" s="225">
        <f t="shared" si="347"/>
        <v>0</v>
      </c>
      <c r="BE970" s="225"/>
      <c r="BF970" s="225"/>
      <c r="BG970" s="225"/>
      <c r="BH970" s="225" t="str">
        <f t="shared" si="354"/>
        <v/>
      </c>
      <c r="BI970" s="226">
        <f t="shared" si="355"/>
        <v>0</v>
      </c>
      <c r="BJ970" s="226">
        <f t="shared" si="356"/>
        <v>0</v>
      </c>
      <c r="BK970" s="262">
        <f t="shared" si="350"/>
        <v>0</v>
      </c>
      <c r="BL970" s="226">
        <f t="shared" si="339"/>
        <v>0</v>
      </c>
      <c r="BM970" s="226" t="str">
        <f t="shared" si="357"/>
        <v/>
      </c>
      <c r="BN970" s="227">
        <f t="shared" si="358"/>
        <v>0</v>
      </c>
      <c r="BO970" s="227">
        <f t="shared" si="340"/>
        <v>0</v>
      </c>
      <c r="BP970" s="208" t="str">
        <f t="shared" si="341"/>
        <v>＜従来枠＞0 ＜トップ性能枠＞0</v>
      </c>
      <c r="BQ970" s="208" t="str">
        <f>'新規登録用（本体）'!G970&amp;'新規登録用（本体）'!H970&amp;'新規登録用（本体）'!I970</f>
        <v/>
      </c>
      <c r="BR970" s="126" t="str">
        <f t="shared" si="359"/>
        <v/>
      </c>
      <c r="BS970" s="208" t="str">
        <f t="shared" si="360"/>
        <v/>
      </c>
      <c r="BT970" s="227">
        <f t="shared" si="348"/>
        <v>0</v>
      </c>
    </row>
    <row r="971" spans="1:72" s="208" customFormat="1" ht="25.35" customHeight="1" x14ac:dyDescent="0.2">
      <c r="A971" s="210">
        <f t="shared" si="342"/>
        <v>960</v>
      </c>
      <c r="B971" s="171" t="str">
        <f t="shared" ref="B971:B1011" si="361">IF($C971="","","高効率空調")</f>
        <v/>
      </c>
      <c r="C971" s="44"/>
      <c r="D971" s="17" t="str">
        <f t="shared" si="343"/>
        <v/>
      </c>
      <c r="E971" s="17" t="str">
        <f t="shared" si="344"/>
        <v/>
      </c>
      <c r="F971" s="97"/>
      <c r="G971" s="16"/>
      <c r="H971" s="15"/>
      <c r="I971" s="17" t="str">
        <f>IF(OR(G971="",H971="",U971=""),"",IFERROR(VLOOKUP(G971&amp;H971&amp;U971,※編集不可※選択項目!$M$3:$R$51,5,FALSE),"該当なし"))</f>
        <v/>
      </c>
      <c r="J971" s="97"/>
      <c r="K971" s="15"/>
      <c r="L971" s="248"/>
      <c r="M971" s="15"/>
      <c r="N971" s="97"/>
      <c r="O971" s="97"/>
      <c r="P971" s="97"/>
      <c r="Q971" s="97"/>
      <c r="R971" s="97"/>
      <c r="S971" s="18" t="str">
        <f t="shared" si="351"/>
        <v/>
      </c>
      <c r="T971" s="15"/>
      <c r="U971" s="15"/>
      <c r="V971" s="15"/>
      <c r="W971" s="15"/>
      <c r="X971" s="15"/>
      <c r="Y971" s="15"/>
      <c r="Z971" s="16"/>
      <c r="AA971" s="16"/>
      <c r="AB971" s="101" t="str">
        <f>IF($C971&lt;&gt;"",※編集不可※選択項目!$J$2,"")</f>
        <v/>
      </c>
      <c r="AC971" s="23"/>
      <c r="AD971" s="97"/>
      <c r="AE971" s="99"/>
      <c r="AF971" s="201" t="str">
        <f t="shared" si="349"/>
        <v>-</v>
      </c>
      <c r="AG971" s="219"/>
      <c r="AH971" s="220"/>
      <c r="AI971" s="121" t="str">
        <f t="shared" si="345"/>
        <v/>
      </c>
      <c r="AJ971" s="221"/>
      <c r="AK971" s="222"/>
      <c r="AL971" s="223"/>
      <c r="AM971" s="224">
        <f>IFERROR(INDEX(※編集不可※選択項目!$R$3:$R$51,MATCH(BQ971,※編集不可※選択項目!$T$3:$T$51,0)),0)</f>
        <v>0</v>
      </c>
      <c r="AN971" s="224" t="str">
        <f t="shared" si="352"/>
        <v/>
      </c>
      <c r="AO971" s="224" t="str">
        <f>IF(BR971=※編集不可※選択項目!$L$3,VLOOKUP('新規登録用（本体）'!U971,※編集不可※選択項目!$P$2:$R$13,3,TRUE),AP971)</f>
        <v/>
      </c>
      <c r="AP971" s="224" t="str">
        <f>IF(BR971=※編集不可※選択項目!$L$15,VLOOKUP('新規登録用（本体）'!U971,※編集不可※選択項目!$P$14:$R$25,3,TRUE),AQ971)</f>
        <v/>
      </c>
      <c r="AQ971" s="224" t="str">
        <f>IF(BR971=※編集不可※選択項目!$L$27,VLOOKUP('新規登録用（本体）'!U971,※編集不可※選択項目!$P$26:$R$41,3,TRUE),AR971)</f>
        <v/>
      </c>
      <c r="AR971" s="224" t="str">
        <f>IF(BR971=※編集不可※選択項目!$L$43,VLOOKUP('新規登録用（本体）'!U971,※編集不可※選択項目!$P$42:$R$46,3,TRUE),AS971)</f>
        <v/>
      </c>
      <c r="AS971" s="224" t="str">
        <f>IF(BR971=※編集不可※選択項目!$L$48,VLOOKUP('新規登録用（本体）'!U971,※編集不可※選択項目!$P$47:$R$51,3,TRUE),"")</f>
        <v/>
      </c>
      <c r="AT971" s="225">
        <f>IFERROR(VLOOKUP(Y971&amp;G971&amp;H971,※編集不可※選択項目!X:Y,2,FALSE),0)</f>
        <v>0</v>
      </c>
      <c r="AU971" s="224">
        <f t="shared" si="346"/>
        <v>0</v>
      </c>
      <c r="AV971" s="224">
        <f>IFERROR(INDEX(※編集不可※選択項目!$S$3:$S$51,MATCH(BQ971,※編集不可※選択項目!$T$3:$T$51,0)),0)</f>
        <v>0</v>
      </c>
      <c r="AW971" s="224" t="str">
        <f t="shared" si="353"/>
        <v/>
      </c>
      <c r="AX971" s="224" t="str">
        <f>IF(BR971=※編集不可※選択項目!$L$3,VLOOKUP('新規登録用（本体）'!U971,※編集不可※選択項目!$P$2:$S$13,4,TRUE),AY971)</f>
        <v/>
      </c>
      <c r="AY971" s="224" t="str">
        <f>IF(BR971=※編集不可※選択項目!$L$15,VLOOKUP('新規登録用（本体）'!U971,※編集不可※選択項目!$P$14:$S$25,4,TRUE),AZ971)</f>
        <v/>
      </c>
      <c r="AZ971" s="224" t="str">
        <f>IF(BR971=※編集不可※選択項目!$L$27,VLOOKUP('新規登録用（本体）'!U971,※編集不可※選択項目!$P$26:$S$41,4,TRUE),BA971)</f>
        <v/>
      </c>
      <c r="BA971" s="224" t="str">
        <f>IF(BR971=※編集不可※選択項目!$L$43,VLOOKUP('新規登録用（本体）'!U971,※編集不可※選択項目!$P$42:$S$46,4,TRUE),BB971)</f>
        <v/>
      </c>
      <c r="BB971" s="224" t="str">
        <f>IF(BR971=※編集不可※選択項目!$L$48,VLOOKUP('新規登録用（本体）'!U971,※編集不可※選択項目!$P$47:$S$51,4,TRUE),"")</f>
        <v/>
      </c>
      <c r="BC971" s="225">
        <f>IFERROR(VLOOKUP(Y971&amp;G971&amp;H971,※編集不可※選択項目!X:Y,2,FALSE),0)</f>
        <v>0</v>
      </c>
      <c r="BD971" s="225">
        <f t="shared" si="347"/>
        <v>0</v>
      </c>
      <c r="BE971" s="225"/>
      <c r="BF971" s="225"/>
      <c r="BG971" s="225"/>
      <c r="BH971" s="225" t="str">
        <f t="shared" si="354"/>
        <v/>
      </c>
      <c r="BI971" s="226">
        <f t="shared" si="355"/>
        <v>0</v>
      </c>
      <c r="BJ971" s="226">
        <f t="shared" si="356"/>
        <v>0</v>
      </c>
      <c r="BK971" s="262">
        <f t="shared" si="350"/>
        <v>0</v>
      </c>
      <c r="BL971" s="226">
        <f t="shared" si="339"/>
        <v>0</v>
      </c>
      <c r="BM971" s="226" t="str">
        <f t="shared" si="357"/>
        <v/>
      </c>
      <c r="BN971" s="227">
        <f t="shared" si="358"/>
        <v>0</v>
      </c>
      <c r="BO971" s="227">
        <f t="shared" si="340"/>
        <v>0</v>
      </c>
      <c r="BP971" s="208" t="str">
        <f t="shared" si="341"/>
        <v>＜従来枠＞0 ＜トップ性能枠＞0</v>
      </c>
      <c r="BQ971" s="208" t="str">
        <f>'新規登録用（本体）'!G971&amp;'新規登録用（本体）'!H971&amp;'新規登録用（本体）'!I971</f>
        <v/>
      </c>
      <c r="BR971" s="126" t="str">
        <f t="shared" si="359"/>
        <v/>
      </c>
      <c r="BS971" s="208" t="str">
        <f t="shared" si="360"/>
        <v/>
      </c>
      <c r="BT971" s="227">
        <f t="shared" si="348"/>
        <v>0</v>
      </c>
    </row>
    <row r="972" spans="1:72" s="208" customFormat="1" ht="25.35" customHeight="1" x14ac:dyDescent="0.2">
      <c r="A972" s="210">
        <f t="shared" si="342"/>
        <v>961</v>
      </c>
      <c r="B972" s="171" t="str">
        <f t="shared" si="361"/>
        <v/>
      </c>
      <c r="C972" s="44"/>
      <c r="D972" s="17" t="str">
        <f t="shared" si="343"/>
        <v/>
      </c>
      <c r="E972" s="17" t="str">
        <f t="shared" si="344"/>
        <v/>
      </c>
      <c r="F972" s="97"/>
      <c r="G972" s="16"/>
      <c r="H972" s="15"/>
      <c r="I972" s="17" t="str">
        <f>IF(OR(G972="",H972="",U972=""),"",IFERROR(VLOOKUP(G972&amp;H972&amp;U972,※編集不可※選択項目!$M$3:$R$51,5,FALSE),"該当なし"))</f>
        <v/>
      </c>
      <c r="J972" s="97"/>
      <c r="K972" s="15"/>
      <c r="L972" s="248"/>
      <c r="M972" s="15"/>
      <c r="N972" s="97"/>
      <c r="O972" s="97"/>
      <c r="P972" s="97"/>
      <c r="Q972" s="97"/>
      <c r="R972" s="97"/>
      <c r="S972" s="18" t="str">
        <f t="shared" si="351"/>
        <v/>
      </c>
      <c r="T972" s="15"/>
      <c r="U972" s="15"/>
      <c r="V972" s="15"/>
      <c r="W972" s="15"/>
      <c r="X972" s="15"/>
      <c r="Y972" s="15"/>
      <c r="Z972" s="16"/>
      <c r="AA972" s="16"/>
      <c r="AB972" s="101" t="str">
        <f>IF($C972&lt;&gt;"",※編集不可※選択項目!$J$2,"")</f>
        <v/>
      </c>
      <c r="AC972" s="23"/>
      <c r="AD972" s="97"/>
      <c r="AE972" s="99"/>
      <c r="AF972" s="201" t="str">
        <f t="shared" si="349"/>
        <v>-</v>
      </c>
      <c r="AG972" s="219"/>
      <c r="AH972" s="220"/>
      <c r="AI972" s="121" t="str">
        <f t="shared" si="345"/>
        <v/>
      </c>
      <c r="AJ972" s="221"/>
      <c r="AK972" s="222"/>
      <c r="AL972" s="223"/>
      <c r="AM972" s="224">
        <f>IFERROR(INDEX(※編集不可※選択項目!$R$3:$R$51,MATCH(BQ972,※編集不可※選択項目!$T$3:$T$51,0)),0)</f>
        <v>0</v>
      </c>
      <c r="AN972" s="224" t="str">
        <f t="shared" si="352"/>
        <v/>
      </c>
      <c r="AO972" s="224" t="str">
        <f>IF(BR972=※編集不可※選択項目!$L$3,VLOOKUP('新規登録用（本体）'!U972,※編集不可※選択項目!$P$2:$R$13,3,TRUE),AP972)</f>
        <v/>
      </c>
      <c r="AP972" s="224" t="str">
        <f>IF(BR972=※編集不可※選択項目!$L$15,VLOOKUP('新規登録用（本体）'!U972,※編集不可※選択項目!$P$14:$R$25,3,TRUE),AQ972)</f>
        <v/>
      </c>
      <c r="AQ972" s="224" t="str">
        <f>IF(BR972=※編集不可※選択項目!$L$27,VLOOKUP('新規登録用（本体）'!U972,※編集不可※選択項目!$P$26:$R$41,3,TRUE),AR972)</f>
        <v/>
      </c>
      <c r="AR972" s="224" t="str">
        <f>IF(BR972=※編集不可※選択項目!$L$43,VLOOKUP('新規登録用（本体）'!U972,※編集不可※選択項目!$P$42:$R$46,3,TRUE),AS972)</f>
        <v/>
      </c>
      <c r="AS972" s="224" t="str">
        <f>IF(BR972=※編集不可※選択項目!$L$48,VLOOKUP('新規登録用（本体）'!U972,※編集不可※選択項目!$P$47:$R$51,3,TRUE),"")</f>
        <v/>
      </c>
      <c r="AT972" s="225">
        <f>IFERROR(VLOOKUP(Y972&amp;G972&amp;H972,※編集不可※選択項目!X:Y,2,FALSE),0)</f>
        <v>0</v>
      </c>
      <c r="AU972" s="224">
        <f t="shared" si="346"/>
        <v>0</v>
      </c>
      <c r="AV972" s="224">
        <f>IFERROR(INDEX(※編集不可※選択項目!$S$3:$S$51,MATCH(BQ972,※編集不可※選択項目!$T$3:$T$51,0)),0)</f>
        <v>0</v>
      </c>
      <c r="AW972" s="224" t="str">
        <f t="shared" si="353"/>
        <v/>
      </c>
      <c r="AX972" s="224" t="str">
        <f>IF(BR972=※編集不可※選択項目!$L$3,VLOOKUP('新規登録用（本体）'!U972,※編集不可※選択項目!$P$2:$S$13,4,TRUE),AY972)</f>
        <v/>
      </c>
      <c r="AY972" s="224" t="str">
        <f>IF(BR972=※編集不可※選択項目!$L$15,VLOOKUP('新規登録用（本体）'!U972,※編集不可※選択項目!$P$14:$S$25,4,TRUE),AZ972)</f>
        <v/>
      </c>
      <c r="AZ972" s="224" t="str">
        <f>IF(BR972=※編集不可※選択項目!$L$27,VLOOKUP('新規登録用（本体）'!U972,※編集不可※選択項目!$P$26:$S$41,4,TRUE),BA972)</f>
        <v/>
      </c>
      <c r="BA972" s="224" t="str">
        <f>IF(BR972=※編集不可※選択項目!$L$43,VLOOKUP('新規登録用（本体）'!U972,※編集不可※選択項目!$P$42:$S$46,4,TRUE),BB972)</f>
        <v/>
      </c>
      <c r="BB972" s="224" t="str">
        <f>IF(BR972=※編集不可※選択項目!$L$48,VLOOKUP('新規登録用（本体）'!U972,※編集不可※選択項目!$P$47:$S$51,4,TRUE),"")</f>
        <v/>
      </c>
      <c r="BC972" s="225">
        <f>IFERROR(VLOOKUP(Y972&amp;G972&amp;H972,※編集不可※選択項目!X:Y,2,FALSE),0)</f>
        <v>0</v>
      </c>
      <c r="BD972" s="225">
        <f t="shared" si="347"/>
        <v>0</v>
      </c>
      <c r="BE972" s="225"/>
      <c r="BF972" s="225"/>
      <c r="BG972" s="225"/>
      <c r="BH972" s="225" t="str">
        <f t="shared" si="354"/>
        <v/>
      </c>
      <c r="BI972" s="226">
        <f t="shared" si="355"/>
        <v>0</v>
      </c>
      <c r="BJ972" s="226">
        <f t="shared" si="356"/>
        <v>0</v>
      </c>
      <c r="BK972" s="262">
        <f t="shared" si="350"/>
        <v>0</v>
      </c>
      <c r="BL972" s="226">
        <f t="shared" ref="BL972:BL1011" si="362">IF(AND($J972&lt;&gt;"",COUNTIF($J972,"*■*")&gt;0,$AD972=""),1,0)</f>
        <v>0</v>
      </c>
      <c r="BM972" s="226" t="str">
        <f t="shared" si="357"/>
        <v/>
      </c>
      <c r="BN972" s="227">
        <f t="shared" si="358"/>
        <v>0</v>
      </c>
      <c r="BO972" s="227">
        <f t="shared" ref="BO972:BO1011" si="363">IF(AND($T972&lt;&gt;"",$T972&lt;$AU972),1,0)</f>
        <v>0</v>
      </c>
      <c r="BP972" s="208" t="str">
        <f t="shared" ref="BP972:BP1011" si="364">"＜従来枠＞"&amp;AU972&amp;" "&amp;"＜トップ性能枠＞"&amp;BD972</f>
        <v>＜従来枠＞0 ＜トップ性能枠＞0</v>
      </c>
      <c r="BQ972" s="208" t="str">
        <f>'新規登録用（本体）'!G972&amp;'新規登録用（本体）'!H972&amp;'新規登録用（本体）'!I972</f>
        <v/>
      </c>
      <c r="BR972" s="126" t="str">
        <f t="shared" si="359"/>
        <v/>
      </c>
      <c r="BS972" s="208" t="str">
        <f t="shared" si="360"/>
        <v/>
      </c>
      <c r="BT972" s="227">
        <f t="shared" si="348"/>
        <v>0</v>
      </c>
    </row>
    <row r="973" spans="1:72" s="208" customFormat="1" ht="25.35" customHeight="1" x14ac:dyDescent="0.2">
      <c r="A973" s="210">
        <f t="shared" ref="A973:A1011" si="365">ROW()-11</f>
        <v>962</v>
      </c>
      <c r="B973" s="171" t="str">
        <f t="shared" si="361"/>
        <v/>
      </c>
      <c r="C973" s="44"/>
      <c r="D973" s="17" t="str">
        <f t="shared" ref="D973:D1011" si="366">IF($C$2="","",IF($B973&lt;&gt;"",$C$2,""))</f>
        <v/>
      </c>
      <c r="E973" s="17" t="str">
        <f t="shared" ref="E973:E1011" si="367">IF($F$2="","",IF($B973&lt;&gt;"",$F$2,""))</f>
        <v/>
      </c>
      <c r="F973" s="97"/>
      <c r="G973" s="16"/>
      <c r="H973" s="15"/>
      <c r="I973" s="17" t="str">
        <f>IF(OR(G973="",H973="",U973=""),"",IFERROR(VLOOKUP(G973&amp;H973&amp;U973,※編集不可※選択項目!$M$3:$R$51,5,FALSE),"該当なし"))</f>
        <v/>
      </c>
      <c r="J973" s="97"/>
      <c r="K973" s="15"/>
      <c r="L973" s="248"/>
      <c r="M973" s="15"/>
      <c r="N973" s="97"/>
      <c r="O973" s="97"/>
      <c r="P973" s="97"/>
      <c r="Q973" s="97"/>
      <c r="R973" s="97"/>
      <c r="S973" s="18" t="str">
        <f t="shared" si="351"/>
        <v/>
      </c>
      <c r="T973" s="15"/>
      <c r="U973" s="15"/>
      <c r="V973" s="15"/>
      <c r="W973" s="15"/>
      <c r="X973" s="15"/>
      <c r="Y973" s="15"/>
      <c r="Z973" s="16"/>
      <c r="AA973" s="16"/>
      <c r="AB973" s="101" t="str">
        <f>IF($C973&lt;&gt;"",※編集不可※選択項目!$J$2,"")</f>
        <v/>
      </c>
      <c r="AC973" s="23"/>
      <c r="AD973" s="97"/>
      <c r="AE973" s="99"/>
      <c r="AF973" s="201" t="str">
        <f t="shared" si="349"/>
        <v>-</v>
      </c>
      <c r="AG973" s="219"/>
      <c r="AH973" s="220"/>
      <c r="AI973" s="121" t="str">
        <f t="shared" ref="AI973:AI1010" si="368">IF($F$2="","",IF(AND($B973&lt;&gt;"",$C$3="あり"),1,""))</f>
        <v/>
      </c>
      <c r="AJ973" s="221"/>
      <c r="AK973" s="222"/>
      <c r="AL973" s="223"/>
      <c r="AM973" s="224">
        <f>IFERROR(INDEX(※編集不可※選択項目!$R$3:$R$51,MATCH(BQ973,※編集不可※選択項目!$T$3:$T$51,0)),0)</f>
        <v>0</v>
      </c>
      <c r="AN973" s="224" t="str">
        <f t="shared" si="352"/>
        <v/>
      </c>
      <c r="AO973" s="224" t="str">
        <f>IF(BR973=※編集不可※選択項目!$L$3,VLOOKUP('新規登録用（本体）'!U973,※編集不可※選択項目!$P$2:$R$13,3,TRUE),AP973)</f>
        <v/>
      </c>
      <c r="AP973" s="224" t="str">
        <f>IF(BR973=※編集不可※選択項目!$L$15,VLOOKUP('新規登録用（本体）'!U973,※編集不可※選択項目!$P$14:$R$25,3,TRUE),AQ973)</f>
        <v/>
      </c>
      <c r="AQ973" s="224" t="str">
        <f>IF(BR973=※編集不可※選択項目!$L$27,VLOOKUP('新規登録用（本体）'!U973,※編集不可※選択項目!$P$26:$R$41,3,TRUE),AR973)</f>
        <v/>
      </c>
      <c r="AR973" s="224" t="str">
        <f>IF(BR973=※編集不可※選択項目!$L$43,VLOOKUP('新規登録用（本体）'!U973,※編集不可※選択項目!$P$42:$R$46,3,TRUE),AS973)</f>
        <v/>
      </c>
      <c r="AS973" s="224" t="str">
        <f>IF(BR973=※編集不可※選択項目!$L$48,VLOOKUP('新規登録用（本体）'!U973,※編集不可※選択項目!$P$47:$R$51,3,TRUE),"")</f>
        <v/>
      </c>
      <c r="AT973" s="225">
        <f>IFERROR(VLOOKUP(Y973&amp;G973&amp;H973,※編集不可※選択項目!X:Y,2,FALSE),0)</f>
        <v>0</v>
      </c>
      <c r="AU973" s="224">
        <f t="shared" ref="AU973:AU1011" si="369">IFERROR(IF(I973="該当なし",_xlfn.IFNA(ROUNDDOWN(AN973*AT973,1),""),_xlfn.IFNA(ROUNDDOWN(AM973*AT973,1),"")),"")</f>
        <v>0</v>
      </c>
      <c r="AV973" s="224">
        <f>IFERROR(INDEX(※編集不可※選択項目!$S$3:$S$51,MATCH(BQ973,※編集不可※選択項目!$T$3:$T$51,0)),0)</f>
        <v>0</v>
      </c>
      <c r="AW973" s="224" t="str">
        <f t="shared" si="353"/>
        <v/>
      </c>
      <c r="AX973" s="224" t="str">
        <f>IF(BR973=※編集不可※選択項目!$L$3,VLOOKUP('新規登録用（本体）'!U973,※編集不可※選択項目!$P$2:$S$13,4,TRUE),AY973)</f>
        <v/>
      </c>
      <c r="AY973" s="224" t="str">
        <f>IF(BR973=※編集不可※選択項目!$L$15,VLOOKUP('新規登録用（本体）'!U973,※編集不可※選択項目!$P$14:$S$25,4,TRUE),AZ973)</f>
        <v/>
      </c>
      <c r="AZ973" s="224" t="str">
        <f>IF(BR973=※編集不可※選択項目!$L$27,VLOOKUP('新規登録用（本体）'!U973,※編集不可※選択項目!$P$26:$S$41,4,TRUE),BA973)</f>
        <v/>
      </c>
      <c r="BA973" s="224" t="str">
        <f>IF(BR973=※編集不可※選択項目!$L$43,VLOOKUP('新規登録用（本体）'!U973,※編集不可※選択項目!$P$42:$S$46,4,TRUE),BB973)</f>
        <v/>
      </c>
      <c r="BB973" s="224" t="str">
        <f>IF(BR973=※編集不可※選択項目!$L$48,VLOOKUP('新規登録用（本体）'!U973,※編集不可※選択項目!$P$47:$S$51,4,TRUE),"")</f>
        <v/>
      </c>
      <c r="BC973" s="225">
        <f>IFERROR(VLOOKUP(Y973&amp;G973&amp;H973,※編集不可※選択項目!X:Y,2,FALSE),0)</f>
        <v>0</v>
      </c>
      <c r="BD973" s="225">
        <f t="shared" ref="BD973:BD1011" si="370">IFERROR(IF(I973="該当なし",_xlfn.IFNA(ROUNDDOWN(AW973*BC973,1),""),_xlfn.IFNA(ROUNDDOWN(AV973*BC973,1),"")), "")</f>
        <v>0</v>
      </c>
      <c r="BE973" s="225"/>
      <c r="BF973" s="225"/>
      <c r="BG973" s="225"/>
      <c r="BH973" s="225" t="str">
        <f t="shared" si="354"/>
        <v/>
      </c>
      <c r="BI973" s="226">
        <f t="shared" si="355"/>
        <v>0</v>
      </c>
      <c r="BJ973" s="226">
        <f t="shared" si="356"/>
        <v>0</v>
      </c>
      <c r="BK973" s="262">
        <f t="shared" si="350"/>
        <v>0</v>
      </c>
      <c r="BL973" s="226">
        <f t="shared" si="362"/>
        <v>0</v>
      </c>
      <c r="BM973" s="226" t="str">
        <f t="shared" si="357"/>
        <v/>
      </c>
      <c r="BN973" s="227">
        <f t="shared" si="358"/>
        <v>0</v>
      </c>
      <c r="BO973" s="227">
        <f t="shared" si="363"/>
        <v>0</v>
      </c>
      <c r="BP973" s="208" t="str">
        <f t="shared" si="364"/>
        <v>＜従来枠＞0 ＜トップ性能枠＞0</v>
      </c>
      <c r="BQ973" s="208" t="str">
        <f>'新規登録用（本体）'!G973&amp;'新規登録用（本体）'!H973&amp;'新規登録用（本体）'!I973</f>
        <v/>
      </c>
      <c r="BR973" s="126" t="str">
        <f t="shared" si="359"/>
        <v/>
      </c>
      <c r="BS973" s="208" t="str">
        <f t="shared" si="360"/>
        <v/>
      </c>
      <c r="BT973" s="227">
        <f t="shared" ref="BT973:BT1011" si="371">IF(BS973="",0,COUNTIF($BS$12:$BS$1011,BS973))</f>
        <v>0</v>
      </c>
    </row>
    <row r="974" spans="1:72" s="208" customFormat="1" ht="25.35" customHeight="1" x14ac:dyDescent="0.2">
      <c r="A974" s="210">
        <f t="shared" si="365"/>
        <v>963</v>
      </c>
      <c r="B974" s="171" t="str">
        <f t="shared" si="361"/>
        <v/>
      </c>
      <c r="C974" s="44"/>
      <c r="D974" s="17" t="str">
        <f t="shared" si="366"/>
        <v/>
      </c>
      <c r="E974" s="17" t="str">
        <f t="shared" si="367"/>
        <v/>
      </c>
      <c r="F974" s="97"/>
      <c r="G974" s="16"/>
      <c r="H974" s="15"/>
      <c r="I974" s="17" t="str">
        <f>IF(OR(G974="",H974="",U974=""),"",IFERROR(VLOOKUP(G974&amp;H974&amp;U974,※編集不可※選択項目!$M$3:$R$51,5,FALSE),"該当なし"))</f>
        <v/>
      </c>
      <c r="J974" s="97"/>
      <c r="K974" s="15"/>
      <c r="L974" s="248"/>
      <c r="M974" s="15"/>
      <c r="N974" s="97"/>
      <c r="O974" s="97"/>
      <c r="P974" s="97"/>
      <c r="Q974" s="97"/>
      <c r="R974" s="97"/>
      <c r="S974" s="18" t="str">
        <f t="shared" si="351"/>
        <v/>
      </c>
      <c r="T974" s="15"/>
      <c r="U974" s="15"/>
      <c r="V974" s="15"/>
      <c r="W974" s="15"/>
      <c r="X974" s="15"/>
      <c r="Y974" s="15"/>
      <c r="Z974" s="16"/>
      <c r="AA974" s="16"/>
      <c r="AB974" s="101" t="str">
        <f>IF($C974&lt;&gt;"",※編集不可※選択項目!$J$2,"")</f>
        <v/>
      </c>
      <c r="AC974" s="23"/>
      <c r="AD974" s="97"/>
      <c r="AE974" s="99"/>
      <c r="AF974" s="201" t="str">
        <f t="shared" ref="AF974:AF1011" si="372">IF($C$3&lt;&gt;"あり", "-", IF(AND(Z974="可", OR(M974&lt;&gt;"連結", T974&gt;=BD974)), "トップ性能枠対象", "-"))</f>
        <v>-</v>
      </c>
      <c r="AG974" s="219"/>
      <c r="AH974" s="220"/>
      <c r="AI974" s="121" t="str">
        <f t="shared" si="368"/>
        <v/>
      </c>
      <c r="AJ974" s="221"/>
      <c r="AK974" s="222"/>
      <c r="AL974" s="223"/>
      <c r="AM974" s="224">
        <f>IFERROR(INDEX(※編集不可※選択項目!$R$3:$R$51,MATCH(BQ974,※編集不可※選択項目!$T$3:$T$51,0)),0)</f>
        <v>0</v>
      </c>
      <c r="AN974" s="224" t="str">
        <f t="shared" si="352"/>
        <v/>
      </c>
      <c r="AO974" s="224" t="str">
        <f>IF(BR974=※編集不可※選択項目!$L$3,VLOOKUP('新規登録用（本体）'!U974,※編集不可※選択項目!$P$2:$R$13,3,TRUE),AP974)</f>
        <v/>
      </c>
      <c r="AP974" s="224" t="str">
        <f>IF(BR974=※編集不可※選択項目!$L$15,VLOOKUP('新規登録用（本体）'!U974,※編集不可※選択項目!$P$14:$R$25,3,TRUE),AQ974)</f>
        <v/>
      </c>
      <c r="AQ974" s="224" t="str">
        <f>IF(BR974=※編集不可※選択項目!$L$27,VLOOKUP('新規登録用（本体）'!U974,※編集不可※選択項目!$P$26:$R$41,3,TRUE),AR974)</f>
        <v/>
      </c>
      <c r="AR974" s="224" t="str">
        <f>IF(BR974=※編集不可※選択項目!$L$43,VLOOKUP('新規登録用（本体）'!U974,※編集不可※選択項目!$P$42:$R$46,3,TRUE),AS974)</f>
        <v/>
      </c>
      <c r="AS974" s="224" t="str">
        <f>IF(BR974=※編集不可※選択項目!$L$48,VLOOKUP('新規登録用（本体）'!U974,※編集不可※選択項目!$P$47:$R$51,3,TRUE),"")</f>
        <v/>
      </c>
      <c r="AT974" s="225">
        <f>IFERROR(VLOOKUP(Y974&amp;G974&amp;H974,※編集不可※選択項目!X:Y,2,FALSE),0)</f>
        <v>0</v>
      </c>
      <c r="AU974" s="224">
        <f t="shared" si="369"/>
        <v>0</v>
      </c>
      <c r="AV974" s="224">
        <f>IFERROR(INDEX(※編集不可※選択項目!$S$3:$S$51,MATCH(BQ974,※編集不可※選択項目!$T$3:$T$51,0)),0)</f>
        <v>0</v>
      </c>
      <c r="AW974" s="224" t="str">
        <f t="shared" si="353"/>
        <v/>
      </c>
      <c r="AX974" s="224" t="str">
        <f>IF(BR974=※編集不可※選択項目!$L$3,VLOOKUP('新規登録用（本体）'!U974,※編集不可※選択項目!$P$2:$S$13,4,TRUE),AY974)</f>
        <v/>
      </c>
      <c r="AY974" s="224" t="str">
        <f>IF(BR974=※編集不可※選択項目!$L$15,VLOOKUP('新規登録用（本体）'!U974,※編集不可※選択項目!$P$14:$S$25,4,TRUE),AZ974)</f>
        <v/>
      </c>
      <c r="AZ974" s="224" t="str">
        <f>IF(BR974=※編集不可※選択項目!$L$27,VLOOKUP('新規登録用（本体）'!U974,※編集不可※選択項目!$P$26:$S$41,4,TRUE),BA974)</f>
        <v/>
      </c>
      <c r="BA974" s="224" t="str">
        <f>IF(BR974=※編集不可※選択項目!$L$43,VLOOKUP('新規登録用（本体）'!U974,※編集不可※選択項目!$P$42:$S$46,4,TRUE),BB974)</f>
        <v/>
      </c>
      <c r="BB974" s="224" t="str">
        <f>IF(BR974=※編集不可※選択項目!$L$48,VLOOKUP('新規登録用（本体）'!U974,※編集不可※選択項目!$P$47:$S$51,4,TRUE),"")</f>
        <v/>
      </c>
      <c r="BC974" s="225">
        <f>IFERROR(VLOOKUP(Y974&amp;G974&amp;H974,※編集不可※選択項目!X:Y,2,FALSE),0)</f>
        <v>0</v>
      </c>
      <c r="BD974" s="225">
        <f t="shared" si="370"/>
        <v>0</v>
      </c>
      <c r="BE974" s="225"/>
      <c r="BF974" s="225"/>
      <c r="BG974" s="225"/>
      <c r="BH974" s="225" t="str">
        <f t="shared" si="354"/>
        <v/>
      </c>
      <c r="BI974" s="226">
        <f t="shared" si="355"/>
        <v>0</v>
      </c>
      <c r="BJ974" s="226">
        <f t="shared" si="356"/>
        <v>0</v>
      </c>
      <c r="BK974" s="262">
        <f t="shared" ref="BK974:BK1011" si="373">IF(AND($C974&lt;&gt;"",$C$3="あり",OR(M974="連結",T974&gt;=BD974),Z974=""),1,0)</f>
        <v>0</v>
      </c>
      <c r="BL974" s="226">
        <f t="shared" si="362"/>
        <v>0</v>
      </c>
      <c r="BM974" s="226" t="str">
        <f t="shared" si="357"/>
        <v/>
      </c>
      <c r="BN974" s="227">
        <f t="shared" si="358"/>
        <v>0</v>
      </c>
      <c r="BO974" s="227">
        <f t="shared" si="363"/>
        <v>0</v>
      </c>
      <c r="BP974" s="208" t="str">
        <f t="shared" si="364"/>
        <v>＜従来枠＞0 ＜トップ性能枠＞0</v>
      </c>
      <c r="BQ974" s="208" t="str">
        <f>'新規登録用（本体）'!G974&amp;'新規登録用（本体）'!H974&amp;'新規登録用（本体）'!I974</f>
        <v/>
      </c>
      <c r="BR974" s="126" t="str">
        <f t="shared" si="359"/>
        <v/>
      </c>
      <c r="BS974" s="208" t="str">
        <f t="shared" si="360"/>
        <v/>
      </c>
      <c r="BT974" s="227">
        <f t="shared" si="371"/>
        <v>0</v>
      </c>
    </row>
    <row r="975" spans="1:72" s="208" customFormat="1" ht="25.35" customHeight="1" x14ac:dyDescent="0.2">
      <c r="A975" s="210">
        <f t="shared" si="365"/>
        <v>964</v>
      </c>
      <c r="B975" s="171" t="str">
        <f t="shared" si="361"/>
        <v/>
      </c>
      <c r="C975" s="44"/>
      <c r="D975" s="17" t="str">
        <f t="shared" si="366"/>
        <v/>
      </c>
      <c r="E975" s="17" t="str">
        <f t="shared" si="367"/>
        <v/>
      </c>
      <c r="F975" s="97"/>
      <c r="G975" s="16"/>
      <c r="H975" s="15"/>
      <c r="I975" s="17" t="str">
        <f>IF(OR(G975="",H975="",U975=""),"",IFERROR(VLOOKUP(G975&amp;H975&amp;U975,※編集不可※選択項目!$M$3:$R$51,5,FALSE),"該当なし"))</f>
        <v/>
      </c>
      <c r="J975" s="97"/>
      <c r="K975" s="15"/>
      <c r="L975" s="248"/>
      <c r="M975" s="15"/>
      <c r="N975" s="97"/>
      <c r="O975" s="97"/>
      <c r="P975" s="97"/>
      <c r="Q975" s="97"/>
      <c r="R975" s="97"/>
      <c r="S975" s="18" t="str">
        <f t="shared" si="351"/>
        <v/>
      </c>
      <c r="T975" s="15"/>
      <c r="U975" s="15"/>
      <c r="V975" s="15"/>
      <c r="W975" s="15"/>
      <c r="X975" s="15"/>
      <c r="Y975" s="15"/>
      <c r="Z975" s="16"/>
      <c r="AA975" s="16"/>
      <c r="AB975" s="101" t="str">
        <f>IF($C975&lt;&gt;"",※編集不可※選択項目!$J$2,"")</f>
        <v/>
      </c>
      <c r="AC975" s="23"/>
      <c r="AD975" s="97"/>
      <c r="AE975" s="99"/>
      <c r="AF975" s="201" t="str">
        <f t="shared" si="372"/>
        <v>-</v>
      </c>
      <c r="AG975" s="219"/>
      <c r="AH975" s="220"/>
      <c r="AI975" s="121" t="str">
        <f t="shared" si="368"/>
        <v/>
      </c>
      <c r="AJ975" s="221"/>
      <c r="AK975" s="222"/>
      <c r="AL975" s="223"/>
      <c r="AM975" s="224">
        <f>IFERROR(INDEX(※編集不可※選択項目!$R$3:$R$51,MATCH(BQ975,※編集不可※選択項目!$T$3:$T$51,0)),0)</f>
        <v>0</v>
      </c>
      <c r="AN975" s="224" t="str">
        <f t="shared" si="352"/>
        <v/>
      </c>
      <c r="AO975" s="224" t="str">
        <f>IF(BR975=※編集不可※選択項目!$L$3,VLOOKUP('新規登録用（本体）'!U975,※編集不可※選択項目!$P$2:$R$13,3,TRUE),AP975)</f>
        <v/>
      </c>
      <c r="AP975" s="224" t="str">
        <f>IF(BR975=※編集不可※選択項目!$L$15,VLOOKUP('新規登録用（本体）'!U975,※編集不可※選択項目!$P$14:$R$25,3,TRUE),AQ975)</f>
        <v/>
      </c>
      <c r="AQ975" s="224" t="str">
        <f>IF(BR975=※編集不可※選択項目!$L$27,VLOOKUP('新規登録用（本体）'!U975,※編集不可※選択項目!$P$26:$R$41,3,TRUE),AR975)</f>
        <v/>
      </c>
      <c r="AR975" s="224" t="str">
        <f>IF(BR975=※編集不可※選択項目!$L$43,VLOOKUP('新規登録用（本体）'!U975,※編集不可※選択項目!$P$42:$R$46,3,TRUE),AS975)</f>
        <v/>
      </c>
      <c r="AS975" s="224" t="str">
        <f>IF(BR975=※編集不可※選択項目!$L$48,VLOOKUP('新規登録用（本体）'!U975,※編集不可※選択項目!$P$47:$R$51,3,TRUE),"")</f>
        <v/>
      </c>
      <c r="AT975" s="225">
        <f>IFERROR(VLOOKUP(Y975&amp;G975&amp;H975,※編集不可※選択項目!X:Y,2,FALSE),0)</f>
        <v>0</v>
      </c>
      <c r="AU975" s="224">
        <f t="shared" si="369"/>
        <v>0</v>
      </c>
      <c r="AV975" s="224">
        <f>IFERROR(INDEX(※編集不可※選択項目!$S$3:$S$51,MATCH(BQ975,※編集不可※選択項目!$T$3:$T$51,0)),0)</f>
        <v>0</v>
      </c>
      <c r="AW975" s="224" t="str">
        <f t="shared" si="353"/>
        <v/>
      </c>
      <c r="AX975" s="224" t="str">
        <f>IF(BR975=※編集不可※選択項目!$L$3,VLOOKUP('新規登録用（本体）'!U975,※編集不可※選択項目!$P$2:$S$13,4,TRUE),AY975)</f>
        <v/>
      </c>
      <c r="AY975" s="224" t="str">
        <f>IF(BR975=※編集不可※選択項目!$L$15,VLOOKUP('新規登録用（本体）'!U975,※編集不可※選択項目!$P$14:$S$25,4,TRUE),AZ975)</f>
        <v/>
      </c>
      <c r="AZ975" s="224" t="str">
        <f>IF(BR975=※編集不可※選択項目!$L$27,VLOOKUP('新規登録用（本体）'!U975,※編集不可※選択項目!$P$26:$S$41,4,TRUE),BA975)</f>
        <v/>
      </c>
      <c r="BA975" s="224" t="str">
        <f>IF(BR975=※編集不可※選択項目!$L$43,VLOOKUP('新規登録用（本体）'!U975,※編集不可※選択項目!$P$42:$S$46,4,TRUE),BB975)</f>
        <v/>
      </c>
      <c r="BB975" s="224" t="str">
        <f>IF(BR975=※編集不可※選択項目!$L$48,VLOOKUP('新規登録用（本体）'!U975,※編集不可※選択項目!$P$47:$S$51,4,TRUE),"")</f>
        <v/>
      </c>
      <c r="BC975" s="225">
        <f>IFERROR(VLOOKUP(Y975&amp;G975&amp;H975,※編集不可※選択項目!X:Y,2,FALSE),0)</f>
        <v>0</v>
      </c>
      <c r="BD975" s="225">
        <f t="shared" si="370"/>
        <v>0</v>
      </c>
      <c r="BE975" s="225"/>
      <c r="BF975" s="225"/>
      <c r="BG975" s="225"/>
      <c r="BH975" s="225" t="str">
        <f t="shared" si="354"/>
        <v/>
      </c>
      <c r="BI975" s="226">
        <f t="shared" si="355"/>
        <v>0</v>
      </c>
      <c r="BJ975" s="226">
        <f t="shared" si="356"/>
        <v>0</v>
      </c>
      <c r="BK975" s="262">
        <f t="shared" si="373"/>
        <v>0</v>
      </c>
      <c r="BL975" s="226">
        <f t="shared" si="362"/>
        <v>0</v>
      </c>
      <c r="BM975" s="226" t="str">
        <f t="shared" si="357"/>
        <v/>
      </c>
      <c r="BN975" s="227">
        <f t="shared" si="358"/>
        <v>0</v>
      </c>
      <c r="BO975" s="227">
        <f t="shared" si="363"/>
        <v>0</v>
      </c>
      <c r="BP975" s="208" t="str">
        <f t="shared" si="364"/>
        <v>＜従来枠＞0 ＜トップ性能枠＞0</v>
      </c>
      <c r="BQ975" s="208" t="str">
        <f>'新規登録用（本体）'!G975&amp;'新規登録用（本体）'!H975&amp;'新規登録用（本体）'!I975</f>
        <v/>
      </c>
      <c r="BR975" s="126" t="str">
        <f t="shared" si="359"/>
        <v/>
      </c>
      <c r="BS975" s="208" t="str">
        <f t="shared" si="360"/>
        <v/>
      </c>
      <c r="BT975" s="227">
        <f t="shared" si="371"/>
        <v>0</v>
      </c>
    </row>
    <row r="976" spans="1:72" s="208" customFormat="1" ht="25.35" customHeight="1" x14ac:dyDescent="0.2">
      <c r="A976" s="210">
        <f t="shared" si="365"/>
        <v>965</v>
      </c>
      <c r="B976" s="171" t="str">
        <f t="shared" si="361"/>
        <v/>
      </c>
      <c r="C976" s="44"/>
      <c r="D976" s="17" t="str">
        <f t="shared" si="366"/>
        <v/>
      </c>
      <c r="E976" s="17" t="str">
        <f t="shared" si="367"/>
        <v/>
      </c>
      <c r="F976" s="97"/>
      <c r="G976" s="16"/>
      <c r="H976" s="15"/>
      <c r="I976" s="17" t="str">
        <f>IF(OR(G976="",H976="",U976=""),"",IFERROR(VLOOKUP(G976&amp;H976&amp;U976,※編集不可※選択項目!$M$3:$R$51,5,FALSE),"該当なし"))</f>
        <v/>
      </c>
      <c r="J976" s="97"/>
      <c r="K976" s="15"/>
      <c r="L976" s="248"/>
      <c r="M976" s="15"/>
      <c r="N976" s="97"/>
      <c r="O976" s="97"/>
      <c r="P976" s="97"/>
      <c r="Q976" s="97"/>
      <c r="R976" s="97"/>
      <c r="S976" s="18" t="str">
        <f t="shared" ref="S976:S1011" si="374">IF($M976="連結","連結前のすべての室外機が、基準を満たしていること",IF(AND(AU976="",BD976=""),"",IF(U976="","",BP976)))</f>
        <v/>
      </c>
      <c r="T976" s="15"/>
      <c r="U976" s="15"/>
      <c r="V976" s="15"/>
      <c r="W976" s="15"/>
      <c r="X976" s="15"/>
      <c r="Y976" s="15"/>
      <c r="Z976" s="16"/>
      <c r="AA976" s="16"/>
      <c r="AB976" s="101" t="str">
        <f>IF($C976&lt;&gt;"",※編集不可※選択項目!$J$2,"")</f>
        <v/>
      </c>
      <c r="AC976" s="23"/>
      <c r="AD976" s="97"/>
      <c r="AE976" s="99"/>
      <c r="AF976" s="201" t="str">
        <f t="shared" si="372"/>
        <v>-</v>
      </c>
      <c r="AG976" s="219"/>
      <c r="AH976" s="220"/>
      <c r="AI976" s="121" t="str">
        <f t="shared" si="368"/>
        <v/>
      </c>
      <c r="AJ976" s="221"/>
      <c r="AK976" s="222"/>
      <c r="AL976" s="223"/>
      <c r="AM976" s="224">
        <f>IFERROR(INDEX(※編集不可※選択項目!$R$3:$R$51,MATCH(BQ976,※編集不可※選択項目!$T$3:$T$51,0)),0)</f>
        <v>0</v>
      </c>
      <c r="AN976" s="224" t="str">
        <f t="shared" si="352"/>
        <v/>
      </c>
      <c r="AO976" s="224" t="str">
        <f>IF(BR976=※編集不可※選択項目!$L$3,VLOOKUP('新規登録用（本体）'!U976,※編集不可※選択項目!$P$2:$R$13,3,TRUE),AP976)</f>
        <v/>
      </c>
      <c r="AP976" s="224" t="str">
        <f>IF(BR976=※編集不可※選択項目!$L$15,VLOOKUP('新規登録用（本体）'!U976,※編集不可※選択項目!$P$14:$R$25,3,TRUE),AQ976)</f>
        <v/>
      </c>
      <c r="AQ976" s="224" t="str">
        <f>IF(BR976=※編集不可※選択項目!$L$27,VLOOKUP('新規登録用（本体）'!U976,※編集不可※選択項目!$P$26:$R$41,3,TRUE),AR976)</f>
        <v/>
      </c>
      <c r="AR976" s="224" t="str">
        <f>IF(BR976=※編集不可※選択項目!$L$43,VLOOKUP('新規登録用（本体）'!U976,※編集不可※選択項目!$P$42:$R$46,3,TRUE),AS976)</f>
        <v/>
      </c>
      <c r="AS976" s="224" t="str">
        <f>IF(BR976=※編集不可※選択項目!$L$48,VLOOKUP('新規登録用（本体）'!U976,※編集不可※選択項目!$P$47:$R$51,3,TRUE),"")</f>
        <v/>
      </c>
      <c r="AT976" s="225">
        <f>IFERROR(VLOOKUP(Y976&amp;G976&amp;H976,※編集不可※選択項目!X:Y,2,FALSE),0)</f>
        <v>0</v>
      </c>
      <c r="AU976" s="224">
        <f t="shared" si="369"/>
        <v>0</v>
      </c>
      <c r="AV976" s="224">
        <f>IFERROR(INDEX(※編集不可※選択項目!$S$3:$S$51,MATCH(BQ976,※編集不可※選択項目!$T$3:$T$51,0)),0)</f>
        <v>0</v>
      </c>
      <c r="AW976" s="224" t="str">
        <f t="shared" si="353"/>
        <v/>
      </c>
      <c r="AX976" s="224" t="str">
        <f>IF(BR976=※編集不可※選択項目!$L$3,VLOOKUP('新規登録用（本体）'!U976,※編集不可※選択項目!$P$2:$S$13,4,TRUE),AY976)</f>
        <v/>
      </c>
      <c r="AY976" s="224" t="str">
        <f>IF(BR976=※編集不可※選択項目!$L$15,VLOOKUP('新規登録用（本体）'!U976,※編集不可※選択項目!$P$14:$S$25,4,TRUE),AZ976)</f>
        <v/>
      </c>
      <c r="AZ976" s="224" t="str">
        <f>IF(BR976=※編集不可※選択項目!$L$27,VLOOKUP('新規登録用（本体）'!U976,※編集不可※選択項目!$P$26:$S$41,4,TRUE),BA976)</f>
        <v/>
      </c>
      <c r="BA976" s="224" t="str">
        <f>IF(BR976=※編集不可※選択項目!$L$43,VLOOKUP('新規登録用（本体）'!U976,※編集不可※選択項目!$P$42:$S$46,4,TRUE),BB976)</f>
        <v/>
      </c>
      <c r="BB976" s="224" t="str">
        <f>IF(BR976=※編集不可※選択項目!$L$48,VLOOKUP('新規登録用（本体）'!U976,※編集不可※選択項目!$P$47:$S$51,4,TRUE),"")</f>
        <v/>
      </c>
      <c r="BC976" s="225">
        <f>IFERROR(VLOOKUP(Y976&amp;G976&amp;H976,※編集不可※選択項目!X:Y,2,FALSE),0)</f>
        <v>0</v>
      </c>
      <c r="BD976" s="225">
        <f t="shared" si="370"/>
        <v>0</v>
      </c>
      <c r="BE976" s="225"/>
      <c r="BF976" s="225"/>
      <c r="BG976" s="225"/>
      <c r="BH976" s="225" t="str">
        <f t="shared" si="354"/>
        <v/>
      </c>
      <c r="BI976" s="226">
        <f t="shared" si="355"/>
        <v>0</v>
      </c>
      <c r="BJ976" s="226">
        <f t="shared" si="356"/>
        <v>0</v>
      </c>
      <c r="BK976" s="262">
        <f t="shared" si="373"/>
        <v>0</v>
      </c>
      <c r="BL976" s="226">
        <f t="shared" si="362"/>
        <v>0</v>
      </c>
      <c r="BM976" s="226" t="str">
        <f t="shared" si="357"/>
        <v/>
      </c>
      <c r="BN976" s="227">
        <f t="shared" si="358"/>
        <v>0</v>
      </c>
      <c r="BO976" s="227">
        <f t="shared" si="363"/>
        <v>0</v>
      </c>
      <c r="BP976" s="208" t="str">
        <f t="shared" si="364"/>
        <v>＜従来枠＞0 ＜トップ性能枠＞0</v>
      </c>
      <c r="BQ976" s="208" t="str">
        <f>'新規登録用（本体）'!G976&amp;'新規登録用（本体）'!H976&amp;'新規登録用（本体）'!I976</f>
        <v/>
      </c>
      <c r="BR976" s="126" t="str">
        <f t="shared" si="359"/>
        <v/>
      </c>
      <c r="BS976" s="208" t="str">
        <f t="shared" si="360"/>
        <v/>
      </c>
      <c r="BT976" s="227">
        <f t="shared" si="371"/>
        <v>0</v>
      </c>
    </row>
    <row r="977" spans="1:72" s="208" customFormat="1" ht="25.35" customHeight="1" x14ac:dyDescent="0.2">
      <c r="A977" s="210">
        <f t="shared" si="365"/>
        <v>966</v>
      </c>
      <c r="B977" s="171" t="str">
        <f t="shared" si="361"/>
        <v/>
      </c>
      <c r="C977" s="44"/>
      <c r="D977" s="17" t="str">
        <f t="shared" si="366"/>
        <v/>
      </c>
      <c r="E977" s="17" t="str">
        <f t="shared" si="367"/>
        <v/>
      </c>
      <c r="F977" s="97"/>
      <c r="G977" s="16"/>
      <c r="H977" s="15"/>
      <c r="I977" s="17" t="str">
        <f>IF(OR(G977="",H977="",U977=""),"",IFERROR(VLOOKUP(G977&amp;H977&amp;U977,※編集不可※選択項目!$M$3:$R$51,5,FALSE),"該当なし"))</f>
        <v/>
      </c>
      <c r="J977" s="97"/>
      <c r="K977" s="15"/>
      <c r="L977" s="248"/>
      <c r="M977" s="15"/>
      <c r="N977" s="97"/>
      <c r="O977" s="97"/>
      <c r="P977" s="97"/>
      <c r="Q977" s="97"/>
      <c r="R977" s="97"/>
      <c r="S977" s="18" t="str">
        <f t="shared" si="374"/>
        <v/>
      </c>
      <c r="T977" s="15"/>
      <c r="U977" s="15"/>
      <c r="V977" s="15"/>
      <c r="W977" s="15"/>
      <c r="X977" s="15"/>
      <c r="Y977" s="15"/>
      <c r="Z977" s="16"/>
      <c r="AA977" s="16"/>
      <c r="AB977" s="101" t="str">
        <f>IF($C977&lt;&gt;"",※編集不可※選択項目!$J$2,"")</f>
        <v/>
      </c>
      <c r="AC977" s="23"/>
      <c r="AD977" s="97"/>
      <c r="AE977" s="99"/>
      <c r="AF977" s="201" t="str">
        <f t="shared" si="372"/>
        <v>-</v>
      </c>
      <c r="AG977" s="219"/>
      <c r="AH977" s="220"/>
      <c r="AI977" s="121" t="str">
        <f t="shared" si="368"/>
        <v/>
      </c>
      <c r="AJ977" s="221"/>
      <c r="AK977" s="222"/>
      <c r="AL977" s="223"/>
      <c r="AM977" s="224">
        <f>IFERROR(INDEX(※編集不可※選択項目!$R$3:$R$51,MATCH(BQ977,※編集不可※選択項目!$T$3:$T$51,0)),0)</f>
        <v>0</v>
      </c>
      <c r="AN977" s="224" t="str">
        <f t="shared" si="352"/>
        <v/>
      </c>
      <c r="AO977" s="224" t="str">
        <f>IF(BR977=※編集不可※選択項目!$L$3,VLOOKUP('新規登録用（本体）'!U977,※編集不可※選択項目!$P$2:$R$13,3,TRUE),AP977)</f>
        <v/>
      </c>
      <c r="AP977" s="224" t="str">
        <f>IF(BR977=※編集不可※選択項目!$L$15,VLOOKUP('新規登録用（本体）'!U977,※編集不可※選択項目!$P$14:$R$25,3,TRUE),AQ977)</f>
        <v/>
      </c>
      <c r="AQ977" s="224" t="str">
        <f>IF(BR977=※編集不可※選択項目!$L$27,VLOOKUP('新規登録用（本体）'!U977,※編集不可※選択項目!$P$26:$R$41,3,TRUE),AR977)</f>
        <v/>
      </c>
      <c r="AR977" s="224" t="str">
        <f>IF(BR977=※編集不可※選択項目!$L$43,VLOOKUP('新規登録用（本体）'!U977,※編集不可※選択項目!$P$42:$R$46,3,TRUE),AS977)</f>
        <v/>
      </c>
      <c r="AS977" s="224" t="str">
        <f>IF(BR977=※編集不可※選択項目!$L$48,VLOOKUP('新規登録用（本体）'!U977,※編集不可※選択項目!$P$47:$R$51,3,TRUE),"")</f>
        <v/>
      </c>
      <c r="AT977" s="225">
        <f>IFERROR(VLOOKUP(Y977&amp;G977&amp;H977,※編集不可※選択項目!X:Y,2,FALSE),0)</f>
        <v>0</v>
      </c>
      <c r="AU977" s="224">
        <f t="shared" si="369"/>
        <v>0</v>
      </c>
      <c r="AV977" s="224">
        <f>IFERROR(INDEX(※編集不可※選択項目!$S$3:$S$51,MATCH(BQ977,※編集不可※選択項目!$T$3:$T$51,0)),0)</f>
        <v>0</v>
      </c>
      <c r="AW977" s="224" t="str">
        <f t="shared" si="353"/>
        <v/>
      </c>
      <c r="AX977" s="224" t="str">
        <f>IF(BR977=※編集不可※選択項目!$L$3,VLOOKUP('新規登録用（本体）'!U977,※編集不可※選択項目!$P$2:$S$13,4,TRUE),AY977)</f>
        <v/>
      </c>
      <c r="AY977" s="224" t="str">
        <f>IF(BR977=※編集不可※選択項目!$L$15,VLOOKUP('新規登録用（本体）'!U977,※編集不可※選択項目!$P$14:$S$25,4,TRUE),AZ977)</f>
        <v/>
      </c>
      <c r="AZ977" s="224" t="str">
        <f>IF(BR977=※編集不可※選択項目!$L$27,VLOOKUP('新規登録用（本体）'!U977,※編集不可※選択項目!$P$26:$S$41,4,TRUE),BA977)</f>
        <v/>
      </c>
      <c r="BA977" s="224" t="str">
        <f>IF(BR977=※編集不可※選択項目!$L$43,VLOOKUP('新規登録用（本体）'!U977,※編集不可※選択項目!$P$42:$S$46,4,TRUE),BB977)</f>
        <v/>
      </c>
      <c r="BB977" s="224" t="str">
        <f>IF(BR977=※編集不可※選択項目!$L$48,VLOOKUP('新規登録用（本体）'!U977,※編集不可※選択項目!$P$47:$S$51,4,TRUE),"")</f>
        <v/>
      </c>
      <c r="BC977" s="225">
        <f>IFERROR(VLOOKUP(Y977&amp;G977&amp;H977,※編集不可※選択項目!X:Y,2,FALSE),0)</f>
        <v>0</v>
      </c>
      <c r="BD977" s="225">
        <f t="shared" si="370"/>
        <v>0</v>
      </c>
      <c r="BE977" s="225"/>
      <c r="BF977" s="225"/>
      <c r="BG977" s="225"/>
      <c r="BH977" s="225" t="str">
        <f t="shared" si="354"/>
        <v/>
      </c>
      <c r="BI977" s="226">
        <f t="shared" si="355"/>
        <v>0</v>
      </c>
      <c r="BJ977" s="226">
        <f t="shared" si="356"/>
        <v>0</v>
      </c>
      <c r="BK977" s="262">
        <f t="shared" si="373"/>
        <v>0</v>
      </c>
      <c r="BL977" s="226">
        <f t="shared" si="362"/>
        <v>0</v>
      </c>
      <c r="BM977" s="226" t="str">
        <f t="shared" si="357"/>
        <v/>
      </c>
      <c r="BN977" s="227">
        <f t="shared" si="358"/>
        <v>0</v>
      </c>
      <c r="BO977" s="227">
        <f t="shared" si="363"/>
        <v>0</v>
      </c>
      <c r="BP977" s="208" t="str">
        <f t="shared" si="364"/>
        <v>＜従来枠＞0 ＜トップ性能枠＞0</v>
      </c>
      <c r="BQ977" s="208" t="str">
        <f>'新規登録用（本体）'!G977&amp;'新規登録用（本体）'!H977&amp;'新規登録用（本体）'!I977</f>
        <v/>
      </c>
      <c r="BR977" s="126" t="str">
        <f t="shared" si="359"/>
        <v/>
      </c>
      <c r="BS977" s="208" t="str">
        <f t="shared" si="360"/>
        <v/>
      </c>
      <c r="BT977" s="227">
        <f t="shared" si="371"/>
        <v>0</v>
      </c>
    </row>
    <row r="978" spans="1:72" s="208" customFormat="1" ht="25.35" customHeight="1" x14ac:dyDescent="0.2">
      <c r="A978" s="210">
        <f t="shared" si="365"/>
        <v>967</v>
      </c>
      <c r="B978" s="171" t="str">
        <f t="shared" si="361"/>
        <v/>
      </c>
      <c r="C978" s="44"/>
      <c r="D978" s="17" t="str">
        <f t="shared" si="366"/>
        <v/>
      </c>
      <c r="E978" s="17" t="str">
        <f t="shared" si="367"/>
        <v/>
      </c>
      <c r="F978" s="97"/>
      <c r="G978" s="16"/>
      <c r="H978" s="15"/>
      <c r="I978" s="17" t="str">
        <f>IF(OR(G978="",H978="",U978=""),"",IFERROR(VLOOKUP(G978&amp;H978&amp;U978,※編集不可※選択項目!$M$3:$R$51,5,FALSE),"該当なし"))</f>
        <v/>
      </c>
      <c r="J978" s="97"/>
      <c r="K978" s="15"/>
      <c r="L978" s="248"/>
      <c r="M978" s="15"/>
      <c r="N978" s="97"/>
      <c r="O978" s="97"/>
      <c r="P978" s="97"/>
      <c r="Q978" s="97"/>
      <c r="R978" s="97"/>
      <c r="S978" s="18" t="str">
        <f t="shared" si="374"/>
        <v/>
      </c>
      <c r="T978" s="15"/>
      <c r="U978" s="15"/>
      <c r="V978" s="15"/>
      <c r="W978" s="15"/>
      <c r="X978" s="15"/>
      <c r="Y978" s="15"/>
      <c r="Z978" s="16"/>
      <c r="AA978" s="16"/>
      <c r="AB978" s="101" t="str">
        <f>IF($C978&lt;&gt;"",※編集不可※選択項目!$J$2,"")</f>
        <v/>
      </c>
      <c r="AC978" s="23"/>
      <c r="AD978" s="97"/>
      <c r="AE978" s="99"/>
      <c r="AF978" s="201" t="str">
        <f t="shared" si="372"/>
        <v>-</v>
      </c>
      <c r="AG978" s="219"/>
      <c r="AH978" s="220"/>
      <c r="AI978" s="121" t="str">
        <f t="shared" si="368"/>
        <v/>
      </c>
      <c r="AJ978" s="221"/>
      <c r="AK978" s="222"/>
      <c r="AL978" s="223"/>
      <c r="AM978" s="224">
        <f>IFERROR(INDEX(※編集不可※選択項目!$R$3:$R$51,MATCH(BQ978,※編集不可※選択項目!$T$3:$T$51,0)),0)</f>
        <v>0</v>
      </c>
      <c r="AN978" s="224" t="str">
        <f t="shared" ref="AN978:AN1011" si="375">IF(I978&lt;&gt;"該当なし","",AO978)</f>
        <v/>
      </c>
      <c r="AO978" s="224" t="str">
        <f>IF(BR978=※編集不可※選択項目!$L$3,VLOOKUP('新規登録用（本体）'!U978,※編集不可※選択項目!$P$2:$R$13,3,TRUE),AP978)</f>
        <v/>
      </c>
      <c r="AP978" s="224" t="str">
        <f>IF(BR978=※編集不可※選択項目!$L$15,VLOOKUP('新規登録用（本体）'!U978,※編集不可※選択項目!$P$14:$R$25,3,TRUE),AQ978)</f>
        <v/>
      </c>
      <c r="AQ978" s="224" t="str">
        <f>IF(BR978=※編集不可※選択項目!$L$27,VLOOKUP('新規登録用（本体）'!U978,※編集不可※選択項目!$P$26:$R$41,3,TRUE),AR978)</f>
        <v/>
      </c>
      <c r="AR978" s="224" t="str">
        <f>IF(BR978=※編集不可※選択項目!$L$43,VLOOKUP('新規登録用（本体）'!U978,※編集不可※選択項目!$P$42:$R$46,3,TRUE),AS978)</f>
        <v/>
      </c>
      <c r="AS978" s="224" t="str">
        <f>IF(BR978=※編集不可※選択項目!$L$48,VLOOKUP('新規登録用（本体）'!U978,※編集不可※選択項目!$P$47:$R$51,3,TRUE),"")</f>
        <v/>
      </c>
      <c r="AT978" s="225">
        <f>IFERROR(VLOOKUP(Y978&amp;G978&amp;H978,※編集不可※選択項目!X:Y,2,FALSE),0)</f>
        <v>0</v>
      </c>
      <c r="AU978" s="224">
        <f t="shared" si="369"/>
        <v>0</v>
      </c>
      <c r="AV978" s="224">
        <f>IFERROR(INDEX(※編集不可※選択項目!$S$3:$S$51,MATCH(BQ978,※編集不可※選択項目!$T$3:$T$51,0)),0)</f>
        <v>0</v>
      </c>
      <c r="AW978" s="224" t="str">
        <f t="shared" ref="AW978:AW1011" si="376">IF(I978&lt;&gt;"該当なし","",AX978)</f>
        <v/>
      </c>
      <c r="AX978" s="224" t="str">
        <f>IF(BR978=※編集不可※選択項目!$L$3,VLOOKUP('新規登録用（本体）'!U978,※編集不可※選択項目!$P$2:$S$13,4,TRUE),AY978)</f>
        <v/>
      </c>
      <c r="AY978" s="224" t="str">
        <f>IF(BR978=※編集不可※選択項目!$L$15,VLOOKUP('新規登録用（本体）'!U978,※編集不可※選択項目!$P$14:$S$25,4,TRUE),AZ978)</f>
        <v/>
      </c>
      <c r="AZ978" s="224" t="str">
        <f>IF(BR978=※編集不可※選択項目!$L$27,VLOOKUP('新規登録用（本体）'!U978,※編集不可※選択項目!$P$26:$S$41,4,TRUE),BA978)</f>
        <v/>
      </c>
      <c r="BA978" s="224" t="str">
        <f>IF(BR978=※編集不可※選択項目!$L$43,VLOOKUP('新規登録用（本体）'!U978,※編集不可※選択項目!$P$42:$S$46,4,TRUE),BB978)</f>
        <v/>
      </c>
      <c r="BB978" s="224" t="str">
        <f>IF(BR978=※編集不可※選択項目!$L$48,VLOOKUP('新規登録用（本体）'!U978,※編集不可※選択項目!$P$47:$S$51,4,TRUE),"")</f>
        <v/>
      </c>
      <c r="BC978" s="225">
        <f>IFERROR(VLOOKUP(Y978&amp;G978&amp;H978,※編集不可※選択項目!X:Y,2,FALSE),0)</f>
        <v>0</v>
      </c>
      <c r="BD978" s="225">
        <f t="shared" si="370"/>
        <v>0</v>
      </c>
      <c r="BE978" s="225"/>
      <c r="BF978" s="225"/>
      <c r="BG978" s="225"/>
      <c r="BH978" s="225" t="str">
        <f t="shared" ref="BH978:BH1011" si="377">IF(K978="","","["&amp;K978&amp;"]")</f>
        <v/>
      </c>
      <c r="BI978" s="226">
        <f t="shared" ref="BI978:BI1011" si="378">IF(AND(($C978&lt;&gt;""),(OR(F978="",G978="",H978="",J978="",M978="",N978="",AND(M978&lt;&gt;"連結",T978=""),U978="",V978="",W978="",X978="",Y978=""))),1,0)</f>
        <v>0</v>
      </c>
      <c r="BJ978" s="226">
        <f t="shared" ref="BJ978:BJ1011" si="379">IF(AND(M978="連結",O978=""),1,0)</f>
        <v>0</v>
      </c>
      <c r="BK978" s="262">
        <f t="shared" si="373"/>
        <v>0</v>
      </c>
      <c r="BL978" s="226">
        <f t="shared" si="362"/>
        <v>0</v>
      </c>
      <c r="BM978" s="226" t="str">
        <f t="shared" ref="BM978:BM1011" si="380">IF(J978="","",TEXT(J978&amp;BH978,"G/標準"))</f>
        <v/>
      </c>
      <c r="BN978" s="227">
        <f t="shared" ref="BN978:BN1011" si="381">IF(BM978="",0,COUNTIF($BM$12:$BM$1011,BM978))</f>
        <v>0</v>
      </c>
      <c r="BO978" s="227">
        <f t="shared" si="363"/>
        <v>0</v>
      </c>
      <c r="BP978" s="208" t="str">
        <f t="shared" si="364"/>
        <v>＜従来枠＞0 ＜トップ性能枠＞0</v>
      </c>
      <c r="BQ978" s="208" t="str">
        <f>'新規登録用（本体）'!G978&amp;'新規登録用（本体）'!H978&amp;'新規登録用（本体）'!I978</f>
        <v/>
      </c>
      <c r="BR978" s="126" t="str">
        <f t="shared" ref="BR978:BR1011" si="382">G978&amp;H978</f>
        <v/>
      </c>
      <c r="BS978" s="208" t="str">
        <f t="shared" si="360"/>
        <v/>
      </c>
      <c r="BT978" s="227">
        <f t="shared" si="371"/>
        <v>0</v>
      </c>
    </row>
    <row r="979" spans="1:72" s="208" customFormat="1" ht="25.35" customHeight="1" x14ac:dyDescent="0.2">
      <c r="A979" s="210">
        <f t="shared" si="365"/>
        <v>968</v>
      </c>
      <c r="B979" s="171" t="str">
        <f t="shared" si="361"/>
        <v/>
      </c>
      <c r="C979" s="44"/>
      <c r="D979" s="17" t="str">
        <f t="shared" si="366"/>
        <v/>
      </c>
      <c r="E979" s="17" t="str">
        <f t="shared" si="367"/>
        <v/>
      </c>
      <c r="F979" s="97"/>
      <c r="G979" s="16"/>
      <c r="H979" s="15"/>
      <c r="I979" s="17" t="str">
        <f>IF(OR(G979="",H979="",U979=""),"",IFERROR(VLOOKUP(G979&amp;H979&amp;U979,※編集不可※選択項目!$M$3:$R$51,5,FALSE),"該当なし"))</f>
        <v/>
      </c>
      <c r="J979" s="97"/>
      <c r="K979" s="15"/>
      <c r="L979" s="248"/>
      <c r="M979" s="15"/>
      <c r="N979" s="97"/>
      <c r="O979" s="97"/>
      <c r="P979" s="97"/>
      <c r="Q979" s="97"/>
      <c r="R979" s="97"/>
      <c r="S979" s="18" t="str">
        <f t="shared" si="374"/>
        <v/>
      </c>
      <c r="T979" s="15"/>
      <c r="U979" s="15"/>
      <c r="V979" s="15"/>
      <c r="W979" s="15"/>
      <c r="X979" s="15"/>
      <c r="Y979" s="15"/>
      <c r="Z979" s="16"/>
      <c r="AA979" s="16"/>
      <c r="AB979" s="101" t="str">
        <f>IF($C979&lt;&gt;"",※編集不可※選択項目!$J$2,"")</f>
        <v/>
      </c>
      <c r="AC979" s="23"/>
      <c r="AD979" s="97"/>
      <c r="AE979" s="99"/>
      <c r="AF979" s="201" t="str">
        <f t="shared" si="372"/>
        <v>-</v>
      </c>
      <c r="AG979" s="219"/>
      <c r="AH979" s="220"/>
      <c r="AI979" s="121" t="str">
        <f t="shared" si="368"/>
        <v/>
      </c>
      <c r="AJ979" s="221"/>
      <c r="AK979" s="222"/>
      <c r="AL979" s="223"/>
      <c r="AM979" s="224">
        <f>IFERROR(INDEX(※編集不可※選択項目!$R$3:$R$51,MATCH(BQ979,※編集不可※選択項目!$T$3:$T$51,0)),0)</f>
        <v>0</v>
      </c>
      <c r="AN979" s="224" t="str">
        <f t="shared" si="375"/>
        <v/>
      </c>
      <c r="AO979" s="224" t="str">
        <f>IF(BR979=※編集不可※選択項目!$L$3,VLOOKUP('新規登録用（本体）'!U979,※編集不可※選択項目!$P$2:$R$13,3,TRUE),AP979)</f>
        <v/>
      </c>
      <c r="AP979" s="224" t="str">
        <f>IF(BR979=※編集不可※選択項目!$L$15,VLOOKUP('新規登録用（本体）'!U979,※編集不可※選択項目!$P$14:$R$25,3,TRUE),AQ979)</f>
        <v/>
      </c>
      <c r="AQ979" s="224" t="str">
        <f>IF(BR979=※編集不可※選択項目!$L$27,VLOOKUP('新規登録用（本体）'!U979,※編集不可※選択項目!$P$26:$R$41,3,TRUE),AR979)</f>
        <v/>
      </c>
      <c r="AR979" s="224" t="str">
        <f>IF(BR979=※編集不可※選択項目!$L$43,VLOOKUP('新規登録用（本体）'!U979,※編集不可※選択項目!$P$42:$R$46,3,TRUE),AS979)</f>
        <v/>
      </c>
      <c r="AS979" s="224" t="str">
        <f>IF(BR979=※編集不可※選択項目!$L$48,VLOOKUP('新規登録用（本体）'!U979,※編集不可※選択項目!$P$47:$R$51,3,TRUE),"")</f>
        <v/>
      </c>
      <c r="AT979" s="225">
        <f>IFERROR(VLOOKUP(Y979&amp;G979&amp;H979,※編集不可※選択項目!X:Y,2,FALSE),0)</f>
        <v>0</v>
      </c>
      <c r="AU979" s="224">
        <f t="shared" si="369"/>
        <v>0</v>
      </c>
      <c r="AV979" s="224">
        <f>IFERROR(INDEX(※編集不可※選択項目!$S$3:$S$51,MATCH(BQ979,※編集不可※選択項目!$T$3:$T$51,0)),0)</f>
        <v>0</v>
      </c>
      <c r="AW979" s="224" t="str">
        <f t="shared" si="376"/>
        <v/>
      </c>
      <c r="AX979" s="224" t="str">
        <f>IF(BR979=※編集不可※選択項目!$L$3,VLOOKUP('新規登録用（本体）'!U979,※編集不可※選択項目!$P$2:$S$13,4,TRUE),AY979)</f>
        <v/>
      </c>
      <c r="AY979" s="224" t="str">
        <f>IF(BR979=※編集不可※選択項目!$L$15,VLOOKUP('新規登録用（本体）'!U979,※編集不可※選択項目!$P$14:$S$25,4,TRUE),AZ979)</f>
        <v/>
      </c>
      <c r="AZ979" s="224" t="str">
        <f>IF(BR979=※編集不可※選択項目!$L$27,VLOOKUP('新規登録用（本体）'!U979,※編集不可※選択項目!$P$26:$S$41,4,TRUE),BA979)</f>
        <v/>
      </c>
      <c r="BA979" s="224" t="str">
        <f>IF(BR979=※編集不可※選択項目!$L$43,VLOOKUP('新規登録用（本体）'!U979,※編集不可※選択項目!$P$42:$S$46,4,TRUE),BB979)</f>
        <v/>
      </c>
      <c r="BB979" s="224" t="str">
        <f>IF(BR979=※編集不可※選択項目!$L$48,VLOOKUP('新規登録用（本体）'!U979,※編集不可※選択項目!$P$47:$S$51,4,TRUE),"")</f>
        <v/>
      </c>
      <c r="BC979" s="225">
        <f>IFERROR(VLOOKUP(Y979&amp;G979&amp;H979,※編集不可※選択項目!X:Y,2,FALSE),0)</f>
        <v>0</v>
      </c>
      <c r="BD979" s="225">
        <f t="shared" si="370"/>
        <v>0</v>
      </c>
      <c r="BE979" s="225"/>
      <c r="BF979" s="225"/>
      <c r="BG979" s="225"/>
      <c r="BH979" s="225" t="str">
        <f t="shared" si="377"/>
        <v/>
      </c>
      <c r="BI979" s="226">
        <f t="shared" si="378"/>
        <v>0</v>
      </c>
      <c r="BJ979" s="226">
        <f t="shared" si="379"/>
        <v>0</v>
      </c>
      <c r="BK979" s="262">
        <f t="shared" si="373"/>
        <v>0</v>
      </c>
      <c r="BL979" s="226">
        <f t="shared" si="362"/>
        <v>0</v>
      </c>
      <c r="BM979" s="226" t="str">
        <f t="shared" si="380"/>
        <v/>
      </c>
      <c r="BN979" s="227">
        <f t="shared" si="381"/>
        <v>0</v>
      </c>
      <c r="BO979" s="227">
        <f t="shared" si="363"/>
        <v>0</v>
      </c>
      <c r="BP979" s="208" t="str">
        <f t="shared" si="364"/>
        <v>＜従来枠＞0 ＜トップ性能枠＞0</v>
      </c>
      <c r="BQ979" s="208" t="str">
        <f>'新規登録用（本体）'!G979&amp;'新規登録用（本体）'!H979&amp;'新規登録用（本体）'!I979</f>
        <v/>
      </c>
      <c r="BR979" s="126" t="str">
        <f t="shared" si="382"/>
        <v/>
      </c>
      <c r="BS979" s="208" t="str">
        <f t="shared" ref="BS979:BS1011" si="383">IF(J979="","",TEXT(J979&amp;T979&amp;U979&amp;V979&amp;W979&amp;X979,"G/標準"))</f>
        <v/>
      </c>
      <c r="BT979" s="227">
        <f t="shared" si="371"/>
        <v>0</v>
      </c>
    </row>
    <row r="980" spans="1:72" s="208" customFormat="1" ht="25.35" customHeight="1" x14ac:dyDescent="0.2">
      <c r="A980" s="210">
        <f t="shared" si="365"/>
        <v>969</v>
      </c>
      <c r="B980" s="171" t="str">
        <f t="shared" si="361"/>
        <v/>
      </c>
      <c r="C980" s="44"/>
      <c r="D980" s="17" t="str">
        <f t="shared" si="366"/>
        <v/>
      </c>
      <c r="E980" s="17" t="str">
        <f t="shared" si="367"/>
        <v/>
      </c>
      <c r="F980" s="97"/>
      <c r="G980" s="16"/>
      <c r="H980" s="15"/>
      <c r="I980" s="17" t="str">
        <f>IF(OR(G980="",H980="",U980=""),"",IFERROR(VLOOKUP(G980&amp;H980&amp;U980,※編集不可※選択項目!$M$3:$R$51,5,FALSE),"該当なし"))</f>
        <v/>
      </c>
      <c r="J980" s="97"/>
      <c r="K980" s="15"/>
      <c r="L980" s="248"/>
      <c r="M980" s="15"/>
      <c r="N980" s="97"/>
      <c r="O980" s="97"/>
      <c r="P980" s="97"/>
      <c r="Q980" s="97"/>
      <c r="R980" s="97"/>
      <c r="S980" s="18" t="str">
        <f t="shared" si="374"/>
        <v/>
      </c>
      <c r="T980" s="15"/>
      <c r="U980" s="15"/>
      <c r="V980" s="15"/>
      <c r="W980" s="15"/>
      <c r="X980" s="15"/>
      <c r="Y980" s="15"/>
      <c r="Z980" s="16"/>
      <c r="AA980" s="16"/>
      <c r="AB980" s="101" t="str">
        <f>IF($C980&lt;&gt;"",※編集不可※選択項目!$J$2,"")</f>
        <v/>
      </c>
      <c r="AC980" s="23"/>
      <c r="AD980" s="97"/>
      <c r="AE980" s="99"/>
      <c r="AF980" s="201" t="str">
        <f t="shared" si="372"/>
        <v>-</v>
      </c>
      <c r="AG980" s="219"/>
      <c r="AH980" s="220"/>
      <c r="AI980" s="121" t="str">
        <f t="shared" si="368"/>
        <v/>
      </c>
      <c r="AJ980" s="221"/>
      <c r="AK980" s="222"/>
      <c r="AL980" s="223"/>
      <c r="AM980" s="224">
        <f>IFERROR(INDEX(※編集不可※選択項目!$R$3:$R$51,MATCH(BQ980,※編集不可※選択項目!$T$3:$T$51,0)),0)</f>
        <v>0</v>
      </c>
      <c r="AN980" s="224" t="str">
        <f t="shared" si="375"/>
        <v/>
      </c>
      <c r="AO980" s="224" t="str">
        <f>IF(BR980=※編集不可※選択項目!$L$3,VLOOKUP('新規登録用（本体）'!U980,※編集不可※選択項目!$P$2:$R$13,3,TRUE),AP980)</f>
        <v/>
      </c>
      <c r="AP980" s="224" t="str">
        <f>IF(BR980=※編集不可※選択項目!$L$15,VLOOKUP('新規登録用（本体）'!U980,※編集不可※選択項目!$P$14:$R$25,3,TRUE),AQ980)</f>
        <v/>
      </c>
      <c r="AQ980" s="224" t="str">
        <f>IF(BR980=※編集不可※選択項目!$L$27,VLOOKUP('新規登録用（本体）'!U980,※編集不可※選択項目!$P$26:$R$41,3,TRUE),AR980)</f>
        <v/>
      </c>
      <c r="AR980" s="224" t="str">
        <f>IF(BR980=※編集不可※選択項目!$L$43,VLOOKUP('新規登録用（本体）'!U980,※編集不可※選択項目!$P$42:$R$46,3,TRUE),AS980)</f>
        <v/>
      </c>
      <c r="AS980" s="224" t="str">
        <f>IF(BR980=※編集不可※選択項目!$L$48,VLOOKUP('新規登録用（本体）'!U980,※編集不可※選択項目!$P$47:$R$51,3,TRUE),"")</f>
        <v/>
      </c>
      <c r="AT980" s="225">
        <f>IFERROR(VLOOKUP(Y980&amp;G980&amp;H980,※編集不可※選択項目!X:Y,2,FALSE),0)</f>
        <v>0</v>
      </c>
      <c r="AU980" s="224">
        <f t="shared" si="369"/>
        <v>0</v>
      </c>
      <c r="AV980" s="224">
        <f>IFERROR(INDEX(※編集不可※選択項目!$S$3:$S$51,MATCH(BQ980,※編集不可※選択項目!$T$3:$T$51,0)),0)</f>
        <v>0</v>
      </c>
      <c r="AW980" s="224" t="str">
        <f t="shared" si="376"/>
        <v/>
      </c>
      <c r="AX980" s="224" t="str">
        <f>IF(BR980=※編集不可※選択項目!$L$3,VLOOKUP('新規登録用（本体）'!U980,※編集不可※選択項目!$P$2:$S$13,4,TRUE),AY980)</f>
        <v/>
      </c>
      <c r="AY980" s="224" t="str">
        <f>IF(BR980=※編集不可※選択項目!$L$15,VLOOKUP('新規登録用（本体）'!U980,※編集不可※選択項目!$P$14:$S$25,4,TRUE),AZ980)</f>
        <v/>
      </c>
      <c r="AZ980" s="224" t="str">
        <f>IF(BR980=※編集不可※選択項目!$L$27,VLOOKUP('新規登録用（本体）'!U980,※編集不可※選択項目!$P$26:$S$41,4,TRUE),BA980)</f>
        <v/>
      </c>
      <c r="BA980" s="224" t="str">
        <f>IF(BR980=※編集不可※選択項目!$L$43,VLOOKUP('新規登録用（本体）'!U980,※編集不可※選択項目!$P$42:$S$46,4,TRUE),BB980)</f>
        <v/>
      </c>
      <c r="BB980" s="224" t="str">
        <f>IF(BR980=※編集不可※選択項目!$L$48,VLOOKUP('新規登録用（本体）'!U980,※編集不可※選択項目!$P$47:$S$51,4,TRUE),"")</f>
        <v/>
      </c>
      <c r="BC980" s="225">
        <f>IFERROR(VLOOKUP(Y980&amp;G980&amp;H980,※編集不可※選択項目!X:Y,2,FALSE),0)</f>
        <v>0</v>
      </c>
      <c r="BD980" s="225">
        <f t="shared" si="370"/>
        <v>0</v>
      </c>
      <c r="BE980" s="225"/>
      <c r="BF980" s="225"/>
      <c r="BG980" s="225"/>
      <c r="BH980" s="225" t="str">
        <f t="shared" si="377"/>
        <v/>
      </c>
      <c r="BI980" s="226">
        <f t="shared" si="378"/>
        <v>0</v>
      </c>
      <c r="BJ980" s="226">
        <f t="shared" si="379"/>
        <v>0</v>
      </c>
      <c r="BK980" s="262">
        <f t="shared" si="373"/>
        <v>0</v>
      </c>
      <c r="BL980" s="226">
        <f t="shared" si="362"/>
        <v>0</v>
      </c>
      <c r="BM980" s="226" t="str">
        <f t="shared" si="380"/>
        <v/>
      </c>
      <c r="BN980" s="227">
        <f t="shared" si="381"/>
        <v>0</v>
      </c>
      <c r="BO980" s="227">
        <f t="shared" si="363"/>
        <v>0</v>
      </c>
      <c r="BP980" s="208" t="str">
        <f t="shared" si="364"/>
        <v>＜従来枠＞0 ＜トップ性能枠＞0</v>
      </c>
      <c r="BQ980" s="208" t="str">
        <f>'新規登録用（本体）'!G980&amp;'新規登録用（本体）'!H980&amp;'新規登録用（本体）'!I980</f>
        <v/>
      </c>
      <c r="BR980" s="126" t="str">
        <f t="shared" si="382"/>
        <v/>
      </c>
      <c r="BS980" s="208" t="str">
        <f t="shared" si="383"/>
        <v/>
      </c>
      <c r="BT980" s="227">
        <f t="shared" si="371"/>
        <v>0</v>
      </c>
    </row>
    <row r="981" spans="1:72" s="208" customFormat="1" ht="25.35" customHeight="1" x14ac:dyDescent="0.2">
      <c r="A981" s="210">
        <f t="shared" si="365"/>
        <v>970</v>
      </c>
      <c r="B981" s="171" t="str">
        <f t="shared" si="361"/>
        <v/>
      </c>
      <c r="C981" s="44"/>
      <c r="D981" s="17" t="str">
        <f t="shared" si="366"/>
        <v/>
      </c>
      <c r="E981" s="17" t="str">
        <f t="shared" si="367"/>
        <v/>
      </c>
      <c r="F981" s="97"/>
      <c r="G981" s="16"/>
      <c r="H981" s="15"/>
      <c r="I981" s="17" t="str">
        <f>IF(OR(G981="",H981="",U981=""),"",IFERROR(VLOOKUP(G981&amp;H981&amp;U981,※編集不可※選択項目!$M$3:$R$51,5,FALSE),"該当なし"))</f>
        <v/>
      </c>
      <c r="J981" s="97"/>
      <c r="K981" s="15"/>
      <c r="L981" s="248"/>
      <c r="M981" s="15"/>
      <c r="N981" s="97"/>
      <c r="O981" s="97"/>
      <c r="P981" s="97"/>
      <c r="Q981" s="97"/>
      <c r="R981" s="97"/>
      <c r="S981" s="18" t="str">
        <f t="shared" si="374"/>
        <v/>
      </c>
      <c r="T981" s="15"/>
      <c r="U981" s="15"/>
      <c r="V981" s="15"/>
      <c r="W981" s="15"/>
      <c r="X981" s="15"/>
      <c r="Y981" s="15"/>
      <c r="Z981" s="16"/>
      <c r="AA981" s="16"/>
      <c r="AB981" s="101" t="str">
        <f>IF($C981&lt;&gt;"",※編集不可※選択項目!$J$2,"")</f>
        <v/>
      </c>
      <c r="AC981" s="23"/>
      <c r="AD981" s="97"/>
      <c r="AE981" s="99"/>
      <c r="AF981" s="201" t="str">
        <f t="shared" si="372"/>
        <v>-</v>
      </c>
      <c r="AG981" s="219"/>
      <c r="AH981" s="220"/>
      <c r="AI981" s="121" t="str">
        <f t="shared" si="368"/>
        <v/>
      </c>
      <c r="AJ981" s="221"/>
      <c r="AK981" s="222"/>
      <c r="AL981" s="223"/>
      <c r="AM981" s="224">
        <f>IFERROR(INDEX(※編集不可※選択項目!$R$3:$R$51,MATCH(BQ981,※編集不可※選択項目!$T$3:$T$51,0)),0)</f>
        <v>0</v>
      </c>
      <c r="AN981" s="224" t="str">
        <f t="shared" si="375"/>
        <v/>
      </c>
      <c r="AO981" s="224" t="str">
        <f>IF(BR981=※編集不可※選択項目!$L$3,VLOOKUP('新規登録用（本体）'!U981,※編集不可※選択項目!$P$2:$R$13,3,TRUE),AP981)</f>
        <v/>
      </c>
      <c r="AP981" s="224" t="str">
        <f>IF(BR981=※編集不可※選択項目!$L$15,VLOOKUP('新規登録用（本体）'!U981,※編集不可※選択項目!$P$14:$R$25,3,TRUE),AQ981)</f>
        <v/>
      </c>
      <c r="AQ981" s="224" t="str">
        <f>IF(BR981=※編集不可※選択項目!$L$27,VLOOKUP('新規登録用（本体）'!U981,※編集不可※選択項目!$P$26:$R$41,3,TRUE),AR981)</f>
        <v/>
      </c>
      <c r="AR981" s="224" t="str">
        <f>IF(BR981=※編集不可※選択項目!$L$43,VLOOKUP('新規登録用（本体）'!U981,※編集不可※選択項目!$P$42:$R$46,3,TRUE),AS981)</f>
        <v/>
      </c>
      <c r="AS981" s="224" t="str">
        <f>IF(BR981=※編集不可※選択項目!$L$48,VLOOKUP('新規登録用（本体）'!U981,※編集不可※選択項目!$P$47:$R$51,3,TRUE),"")</f>
        <v/>
      </c>
      <c r="AT981" s="225">
        <f>IFERROR(VLOOKUP(Y981&amp;G981&amp;H981,※編集不可※選択項目!X:Y,2,FALSE),0)</f>
        <v>0</v>
      </c>
      <c r="AU981" s="224">
        <f t="shared" si="369"/>
        <v>0</v>
      </c>
      <c r="AV981" s="224">
        <f>IFERROR(INDEX(※編集不可※選択項目!$S$3:$S$51,MATCH(BQ981,※編集不可※選択項目!$T$3:$T$51,0)),0)</f>
        <v>0</v>
      </c>
      <c r="AW981" s="224" t="str">
        <f t="shared" si="376"/>
        <v/>
      </c>
      <c r="AX981" s="224" t="str">
        <f>IF(BR981=※編集不可※選択項目!$L$3,VLOOKUP('新規登録用（本体）'!U981,※編集不可※選択項目!$P$2:$S$13,4,TRUE),AY981)</f>
        <v/>
      </c>
      <c r="AY981" s="224" t="str">
        <f>IF(BR981=※編集不可※選択項目!$L$15,VLOOKUP('新規登録用（本体）'!U981,※編集不可※選択項目!$P$14:$S$25,4,TRUE),AZ981)</f>
        <v/>
      </c>
      <c r="AZ981" s="224" t="str">
        <f>IF(BR981=※編集不可※選択項目!$L$27,VLOOKUP('新規登録用（本体）'!U981,※編集不可※選択項目!$P$26:$S$41,4,TRUE),BA981)</f>
        <v/>
      </c>
      <c r="BA981" s="224" t="str">
        <f>IF(BR981=※編集不可※選択項目!$L$43,VLOOKUP('新規登録用（本体）'!U981,※編集不可※選択項目!$P$42:$S$46,4,TRUE),BB981)</f>
        <v/>
      </c>
      <c r="BB981" s="224" t="str">
        <f>IF(BR981=※編集不可※選択項目!$L$48,VLOOKUP('新規登録用（本体）'!U981,※編集不可※選択項目!$P$47:$S$51,4,TRUE),"")</f>
        <v/>
      </c>
      <c r="BC981" s="225">
        <f>IFERROR(VLOOKUP(Y981&amp;G981&amp;H981,※編集不可※選択項目!X:Y,2,FALSE),0)</f>
        <v>0</v>
      </c>
      <c r="BD981" s="225">
        <f t="shared" si="370"/>
        <v>0</v>
      </c>
      <c r="BE981" s="225"/>
      <c r="BF981" s="225"/>
      <c r="BG981" s="225"/>
      <c r="BH981" s="225" t="str">
        <f t="shared" si="377"/>
        <v/>
      </c>
      <c r="BI981" s="226">
        <f t="shared" si="378"/>
        <v>0</v>
      </c>
      <c r="BJ981" s="226">
        <f t="shared" si="379"/>
        <v>0</v>
      </c>
      <c r="BK981" s="262">
        <f t="shared" si="373"/>
        <v>0</v>
      </c>
      <c r="BL981" s="226">
        <f t="shared" si="362"/>
        <v>0</v>
      </c>
      <c r="BM981" s="226" t="str">
        <f t="shared" si="380"/>
        <v/>
      </c>
      <c r="BN981" s="227">
        <f t="shared" si="381"/>
        <v>0</v>
      </c>
      <c r="BO981" s="227">
        <f t="shared" si="363"/>
        <v>0</v>
      </c>
      <c r="BP981" s="208" t="str">
        <f t="shared" si="364"/>
        <v>＜従来枠＞0 ＜トップ性能枠＞0</v>
      </c>
      <c r="BQ981" s="208" t="str">
        <f>'新規登録用（本体）'!G981&amp;'新規登録用（本体）'!H981&amp;'新規登録用（本体）'!I981</f>
        <v/>
      </c>
      <c r="BR981" s="126" t="str">
        <f t="shared" si="382"/>
        <v/>
      </c>
      <c r="BS981" s="208" t="str">
        <f t="shared" si="383"/>
        <v/>
      </c>
      <c r="BT981" s="227">
        <f t="shared" si="371"/>
        <v>0</v>
      </c>
    </row>
    <row r="982" spans="1:72" s="208" customFormat="1" ht="25.35" customHeight="1" x14ac:dyDescent="0.2">
      <c r="A982" s="210">
        <f t="shared" si="365"/>
        <v>971</v>
      </c>
      <c r="B982" s="171" t="str">
        <f t="shared" si="361"/>
        <v/>
      </c>
      <c r="C982" s="44"/>
      <c r="D982" s="17" t="str">
        <f t="shared" si="366"/>
        <v/>
      </c>
      <c r="E982" s="17" t="str">
        <f t="shared" si="367"/>
        <v/>
      </c>
      <c r="F982" s="97"/>
      <c r="G982" s="16"/>
      <c r="H982" s="15"/>
      <c r="I982" s="17" t="str">
        <f>IF(OR(G982="",H982="",U982=""),"",IFERROR(VLOOKUP(G982&amp;H982&amp;U982,※編集不可※選択項目!$M$3:$R$51,5,FALSE),"該当なし"))</f>
        <v/>
      </c>
      <c r="J982" s="97"/>
      <c r="K982" s="15"/>
      <c r="L982" s="248"/>
      <c r="M982" s="15"/>
      <c r="N982" s="97"/>
      <c r="O982" s="97"/>
      <c r="P982" s="97"/>
      <c r="Q982" s="97"/>
      <c r="R982" s="97"/>
      <c r="S982" s="18" t="str">
        <f t="shared" si="374"/>
        <v/>
      </c>
      <c r="T982" s="15"/>
      <c r="U982" s="15"/>
      <c r="V982" s="15"/>
      <c r="W982" s="15"/>
      <c r="X982" s="15"/>
      <c r="Y982" s="15"/>
      <c r="Z982" s="16"/>
      <c r="AA982" s="16"/>
      <c r="AB982" s="101" t="str">
        <f>IF($C982&lt;&gt;"",※編集不可※選択項目!$J$2,"")</f>
        <v/>
      </c>
      <c r="AC982" s="23"/>
      <c r="AD982" s="97"/>
      <c r="AE982" s="99"/>
      <c r="AF982" s="201" t="str">
        <f t="shared" si="372"/>
        <v>-</v>
      </c>
      <c r="AG982" s="219"/>
      <c r="AH982" s="220"/>
      <c r="AI982" s="121" t="str">
        <f t="shared" si="368"/>
        <v/>
      </c>
      <c r="AJ982" s="221"/>
      <c r="AK982" s="222"/>
      <c r="AL982" s="223"/>
      <c r="AM982" s="224">
        <f>IFERROR(INDEX(※編集不可※選択項目!$R$3:$R$51,MATCH(BQ982,※編集不可※選択項目!$T$3:$T$51,0)),0)</f>
        <v>0</v>
      </c>
      <c r="AN982" s="224" t="str">
        <f t="shared" si="375"/>
        <v/>
      </c>
      <c r="AO982" s="224" t="str">
        <f>IF(BR982=※編集不可※選択項目!$L$3,VLOOKUP('新規登録用（本体）'!U982,※編集不可※選択項目!$P$2:$R$13,3,TRUE),AP982)</f>
        <v/>
      </c>
      <c r="AP982" s="224" t="str">
        <f>IF(BR982=※編集不可※選択項目!$L$15,VLOOKUP('新規登録用（本体）'!U982,※編集不可※選択項目!$P$14:$R$25,3,TRUE),AQ982)</f>
        <v/>
      </c>
      <c r="AQ982" s="224" t="str">
        <f>IF(BR982=※編集不可※選択項目!$L$27,VLOOKUP('新規登録用（本体）'!U982,※編集不可※選択項目!$P$26:$R$41,3,TRUE),AR982)</f>
        <v/>
      </c>
      <c r="AR982" s="224" t="str">
        <f>IF(BR982=※編集不可※選択項目!$L$43,VLOOKUP('新規登録用（本体）'!U982,※編集不可※選択項目!$P$42:$R$46,3,TRUE),AS982)</f>
        <v/>
      </c>
      <c r="AS982" s="224" t="str">
        <f>IF(BR982=※編集不可※選択項目!$L$48,VLOOKUP('新規登録用（本体）'!U982,※編集不可※選択項目!$P$47:$R$51,3,TRUE),"")</f>
        <v/>
      </c>
      <c r="AT982" s="225">
        <f>IFERROR(VLOOKUP(Y982&amp;G982&amp;H982,※編集不可※選択項目!X:Y,2,FALSE),0)</f>
        <v>0</v>
      </c>
      <c r="AU982" s="224">
        <f t="shared" si="369"/>
        <v>0</v>
      </c>
      <c r="AV982" s="224">
        <f>IFERROR(INDEX(※編集不可※選択項目!$S$3:$S$51,MATCH(BQ982,※編集不可※選択項目!$T$3:$T$51,0)),0)</f>
        <v>0</v>
      </c>
      <c r="AW982" s="224" t="str">
        <f t="shared" si="376"/>
        <v/>
      </c>
      <c r="AX982" s="224" t="str">
        <f>IF(BR982=※編集不可※選択項目!$L$3,VLOOKUP('新規登録用（本体）'!U982,※編集不可※選択項目!$P$2:$S$13,4,TRUE),AY982)</f>
        <v/>
      </c>
      <c r="AY982" s="224" t="str">
        <f>IF(BR982=※編集不可※選択項目!$L$15,VLOOKUP('新規登録用（本体）'!U982,※編集不可※選択項目!$P$14:$S$25,4,TRUE),AZ982)</f>
        <v/>
      </c>
      <c r="AZ982" s="224" t="str">
        <f>IF(BR982=※編集不可※選択項目!$L$27,VLOOKUP('新規登録用（本体）'!U982,※編集不可※選択項目!$P$26:$S$41,4,TRUE),BA982)</f>
        <v/>
      </c>
      <c r="BA982" s="224" t="str">
        <f>IF(BR982=※編集不可※選択項目!$L$43,VLOOKUP('新規登録用（本体）'!U982,※編集不可※選択項目!$P$42:$S$46,4,TRUE),BB982)</f>
        <v/>
      </c>
      <c r="BB982" s="224" t="str">
        <f>IF(BR982=※編集不可※選択項目!$L$48,VLOOKUP('新規登録用（本体）'!U982,※編集不可※選択項目!$P$47:$S$51,4,TRUE),"")</f>
        <v/>
      </c>
      <c r="BC982" s="225">
        <f>IFERROR(VLOOKUP(Y982&amp;G982&amp;H982,※編集不可※選択項目!X:Y,2,FALSE),0)</f>
        <v>0</v>
      </c>
      <c r="BD982" s="225">
        <f t="shared" si="370"/>
        <v>0</v>
      </c>
      <c r="BE982" s="225"/>
      <c r="BF982" s="225"/>
      <c r="BG982" s="225"/>
      <c r="BH982" s="225" t="str">
        <f t="shared" si="377"/>
        <v/>
      </c>
      <c r="BI982" s="226">
        <f t="shared" si="378"/>
        <v>0</v>
      </c>
      <c r="BJ982" s="226">
        <f t="shared" si="379"/>
        <v>0</v>
      </c>
      <c r="BK982" s="262">
        <f t="shared" si="373"/>
        <v>0</v>
      </c>
      <c r="BL982" s="226">
        <f t="shared" si="362"/>
        <v>0</v>
      </c>
      <c r="BM982" s="226" t="str">
        <f t="shared" si="380"/>
        <v/>
      </c>
      <c r="BN982" s="227">
        <f t="shared" si="381"/>
        <v>0</v>
      </c>
      <c r="BO982" s="227">
        <f t="shared" si="363"/>
        <v>0</v>
      </c>
      <c r="BP982" s="208" t="str">
        <f t="shared" si="364"/>
        <v>＜従来枠＞0 ＜トップ性能枠＞0</v>
      </c>
      <c r="BQ982" s="208" t="str">
        <f>'新規登録用（本体）'!G982&amp;'新規登録用（本体）'!H982&amp;'新規登録用（本体）'!I982</f>
        <v/>
      </c>
      <c r="BR982" s="126" t="str">
        <f t="shared" si="382"/>
        <v/>
      </c>
      <c r="BS982" s="208" t="str">
        <f t="shared" si="383"/>
        <v/>
      </c>
      <c r="BT982" s="227">
        <f t="shared" si="371"/>
        <v>0</v>
      </c>
    </row>
    <row r="983" spans="1:72" s="208" customFormat="1" ht="25.35" customHeight="1" x14ac:dyDescent="0.2">
      <c r="A983" s="210">
        <f t="shared" si="365"/>
        <v>972</v>
      </c>
      <c r="B983" s="171" t="str">
        <f t="shared" si="361"/>
        <v/>
      </c>
      <c r="C983" s="44"/>
      <c r="D983" s="17" t="str">
        <f t="shared" si="366"/>
        <v/>
      </c>
      <c r="E983" s="17" t="str">
        <f t="shared" si="367"/>
        <v/>
      </c>
      <c r="F983" s="97"/>
      <c r="G983" s="16"/>
      <c r="H983" s="15"/>
      <c r="I983" s="17" t="str">
        <f>IF(OR(G983="",H983="",U983=""),"",IFERROR(VLOOKUP(G983&amp;H983&amp;U983,※編集不可※選択項目!$M$3:$R$51,5,FALSE),"該当なし"))</f>
        <v/>
      </c>
      <c r="J983" s="97"/>
      <c r="K983" s="15"/>
      <c r="L983" s="248"/>
      <c r="M983" s="15"/>
      <c r="N983" s="97"/>
      <c r="O983" s="97"/>
      <c r="P983" s="97"/>
      <c r="Q983" s="97"/>
      <c r="R983" s="97"/>
      <c r="S983" s="18" t="str">
        <f t="shared" si="374"/>
        <v/>
      </c>
      <c r="T983" s="15"/>
      <c r="U983" s="15"/>
      <c r="V983" s="15"/>
      <c r="W983" s="15"/>
      <c r="X983" s="15"/>
      <c r="Y983" s="15"/>
      <c r="Z983" s="16"/>
      <c r="AA983" s="16"/>
      <c r="AB983" s="101" t="str">
        <f>IF($C983&lt;&gt;"",※編集不可※選択項目!$J$2,"")</f>
        <v/>
      </c>
      <c r="AC983" s="23"/>
      <c r="AD983" s="97"/>
      <c r="AE983" s="99"/>
      <c r="AF983" s="201" t="str">
        <f t="shared" si="372"/>
        <v>-</v>
      </c>
      <c r="AG983" s="219"/>
      <c r="AH983" s="220"/>
      <c r="AI983" s="121" t="str">
        <f t="shared" si="368"/>
        <v/>
      </c>
      <c r="AJ983" s="221"/>
      <c r="AK983" s="222"/>
      <c r="AL983" s="223"/>
      <c r="AM983" s="224">
        <f>IFERROR(INDEX(※編集不可※選択項目!$R$3:$R$51,MATCH(BQ983,※編集不可※選択項目!$T$3:$T$51,0)),0)</f>
        <v>0</v>
      </c>
      <c r="AN983" s="224" t="str">
        <f t="shared" si="375"/>
        <v/>
      </c>
      <c r="AO983" s="224" t="str">
        <f>IF(BR983=※編集不可※選択項目!$L$3,VLOOKUP('新規登録用（本体）'!U983,※編集不可※選択項目!$P$2:$R$13,3,TRUE),AP983)</f>
        <v/>
      </c>
      <c r="AP983" s="224" t="str">
        <f>IF(BR983=※編集不可※選択項目!$L$15,VLOOKUP('新規登録用（本体）'!U983,※編集不可※選択項目!$P$14:$R$25,3,TRUE),AQ983)</f>
        <v/>
      </c>
      <c r="AQ983" s="224" t="str">
        <f>IF(BR983=※編集不可※選択項目!$L$27,VLOOKUP('新規登録用（本体）'!U983,※編集不可※選択項目!$P$26:$R$41,3,TRUE),AR983)</f>
        <v/>
      </c>
      <c r="AR983" s="224" t="str">
        <f>IF(BR983=※編集不可※選択項目!$L$43,VLOOKUP('新規登録用（本体）'!U983,※編集不可※選択項目!$P$42:$R$46,3,TRUE),AS983)</f>
        <v/>
      </c>
      <c r="AS983" s="224" t="str">
        <f>IF(BR983=※編集不可※選択項目!$L$48,VLOOKUP('新規登録用（本体）'!U983,※編集不可※選択項目!$P$47:$R$51,3,TRUE),"")</f>
        <v/>
      </c>
      <c r="AT983" s="225">
        <f>IFERROR(VLOOKUP(Y983&amp;G983&amp;H983,※編集不可※選択項目!X:Y,2,FALSE),0)</f>
        <v>0</v>
      </c>
      <c r="AU983" s="224">
        <f t="shared" si="369"/>
        <v>0</v>
      </c>
      <c r="AV983" s="224">
        <f>IFERROR(INDEX(※編集不可※選択項目!$S$3:$S$51,MATCH(BQ983,※編集不可※選択項目!$T$3:$T$51,0)),0)</f>
        <v>0</v>
      </c>
      <c r="AW983" s="224" t="str">
        <f t="shared" si="376"/>
        <v/>
      </c>
      <c r="AX983" s="224" t="str">
        <f>IF(BR983=※編集不可※選択項目!$L$3,VLOOKUP('新規登録用（本体）'!U983,※編集不可※選択項目!$P$2:$S$13,4,TRUE),AY983)</f>
        <v/>
      </c>
      <c r="AY983" s="224" t="str">
        <f>IF(BR983=※編集不可※選択項目!$L$15,VLOOKUP('新規登録用（本体）'!U983,※編集不可※選択項目!$P$14:$S$25,4,TRUE),AZ983)</f>
        <v/>
      </c>
      <c r="AZ983" s="224" t="str">
        <f>IF(BR983=※編集不可※選択項目!$L$27,VLOOKUP('新規登録用（本体）'!U983,※編集不可※選択項目!$P$26:$S$41,4,TRUE),BA983)</f>
        <v/>
      </c>
      <c r="BA983" s="224" t="str">
        <f>IF(BR983=※編集不可※選択項目!$L$43,VLOOKUP('新規登録用（本体）'!U983,※編集不可※選択項目!$P$42:$S$46,4,TRUE),BB983)</f>
        <v/>
      </c>
      <c r="BB983" s="224" t="str">
        <f>IF(BR983=※編集不可※選択項目!$L$48,VLOOKUP('新規登録用（本体）'!U983,※編集不可※選択項目!$P$47:$S$51,4,TRUE),"")</f>
        <v/>
      </c>
      <c r="BC983" s="225">
        <f>IFERROR(VLOOKUP(Y983&amp;G983&amp;H983,※編集不可※選択項目!X:Y,2,FALSE),0)</f>
        <v>0</v>
      </c>
      <c r="BD983" s="225">
        <f t="shared" si="370"/>
        <v>0</v>
      </c>
      <c r="BE983" s="225"/>
      <c r="BF983" s="225"/>
      <c r="BG983" s="225"/>
      <c r="BH983" s="225" t="str">
        <f t="shared" si="377"/>
        <v/>
      </c>
      <c r="BI983" s="226">
        <f t="shared" si="378"/>
        <v>0</v>
      </c>
      <c r="BJ983" s="226">
        <f t="shared" si="379"/>
        <v>0</v>
      </c>
      <c r="BK983" s="262">
        <f t="shared" si="373"/>
        <v>0</v>
      </c>
      <c r="BL983" s="226">
        <f t="shared" si="362"/>
        <v>0</v>
      </c>
      <c r="BM983" s="226" t="str">
        <f t="shared" si="380"/>
        <v/>
      </c>
      <c r="BN983" s="227">
        <f t="shared" si="381"/>
        <v>0</v>
      </c>
      <c r="BO983" s="227">
        <f t="shared" si="363"/>
        <v>0</v>
      </c>
      <c r="BP983" s="208" t="str">
        <f t="shared" si="364"/>
        <v>＜従来枠＞0 ＜トップ性能枠＞0</v>
      </c>
      <c r="BQ983" s="208" t="str">
        <f>'新規登録用（本体）'!G983&amp;'新規登録用（本体）'!H983&amp;'新規登録用（本体）'!I983</f>
        <v/>
      </c>
      <c r="BR983" s="126" t="str">
        <f t="shared" si="382"/>
        <v/>
      </c>
      <c r="BS983" s="208" t="str">
        <f t="shared" si="383"/>
        <v/>
      </c>
      <c r="BT983" s="227">
        <f t="shared" si="371"/>
        <v>0</v>
      </c>
    </row>
    <row r="984" spans="1:72" s="208" customFormat="1" ht="25.35" customHeight="1" x14ac:dyDescent="0.2">
      <c r="A984" s="210">
        <f t="shared" si="365"/>
        <v>973</v>
      </c>
      <c r="B984" s="171" t="str">
        <f t="shared" si="361"/>
        <v/>
      </c>
      <c r="C984" s="44"/>
      <c r="D984" s="17" t="str">
        <f t="shared" si="366"/>
        <v/>
      </c>
      <c r="E984" s="17" t="str">
        <f t="shared" si="367"/>
        <v/>
      </c>
      <c r="F984" s="97"/>
      <c r="G984" s="16"/>
      <c r="H984" s="15"/>
      <c r="I984" s="17" t="str">
        <f>IF(OR(G984="",H984="",U984=""),"",IFERROR(VLOOKUP(G984&amp;H984&amp;U984,※編集不可※選択項目!$M$3:$R$51,5,FALSE),"該当なし"))</f>
        <v/>
      </c>
      <c r="J984" s="97"/>
      <c r="K984" s="15"/>
      <c r="L984" s="248"/>
      <c r="M984" s="15"/>
      <c r="N984" s="97"/>
      <c r="O984" s="97"/>
      <c r="P984" s="97"/>
      <c r="Q984" s="97"/>
      <c r="R984" s="97"/>
      <c r="S984" s="18" t="str">
        <f t="shared" si="374"/>
        <v/>
      </c>
      <c r="T984" s="15"/>
      <c r="U984" s="15"/>
      <c r="V984" s="15"/>
      <c r="W984" s="15"/>
      <c r="X984" s="15"/>
      <c r="Y984" s="15"/>
      <c r="Z984" s="16"/>
      <c r="AA984" s="16"/>
      <c r="AB984" s="101" t="str">
        <f>IF($C984&lt;&gt;"",※編集不可※選択項目!$J$2,"")</f>
        <v/>
      </c>
      <c r="AC984" s="23"/>
      <c r="AD984" s="97"/>
      <c r="AE984" s="99"/>
      <c r="AF984" s="201" t="str">
        <f t="shared" si="372"/>
        <v>-</v>
      </c>
      <c r="AG984" s="219"/>
      <c r="AH984" s="220"/>
      <c r="AI984" s="121" t="str">
        <f t="shared" si="368"/>
        <v/>
      </c>
      <c r="AJ984" s="221"/>
      <c r="AK984" s="222"/>
      <c r="AL984" s="223"/>
      <c r="AM984" s="224">
        <f>IFERROR(INDEX(※編集不可※選択項目!$R$3:$R$51,MATCH(BQ984,※編集不可※選択項目!$T$3:$T$51,0)),0)</f>
        <v>0</v>
      </c>
      <c r="AN984" s="224" t="str">
        <f t="shared" si="375"/>
        <v/>
      </c>
      <c r="AO984" s="224" t="str">
        <f>IF(BR984=※編集不可※選択項目!$L$3,VLOOKUP('新規登録用（本体）'!U984,※編集不可※選択項目!$P$2:$R$13,3,TRUE),AP984)</f>
        <v/>
      </c>
      <c r="AP984" s="224" t="str">
        <f>IF(BR984=※編集不可※選択項目!$L$15,VLOOKUP('新規登録用（本体）'!U984,※編集不可※選択項目!$P$14:$R$25,3,TRUE),AQ984)</f>
        <v/>
      </c>
      <c r="AQ984" s="224" t="str">
        <f>IF(BR984=※編集不可※選択項目!$L$27,VLOOKUP('新規登録用（本体）'!U984,※編集不可※選択項目!$P$26:$R$41,3,TRUE),AR984)</f>
        <v/>
      </c>
      <c r="AR984" s="224" t="str">
        <f>IF(BR984=※編集不可※選択項目!$L$43,VLOOKUP('新規登録用（本体）'!U984,※編集不可※選択項目!$P$42:$R$46,3,TRUE),AS984)</f>
        <v/>
      </c>
      <c r="AS984" s="224" t="str">
        <f>IF(BR984=※編集不可※選択項目!$L$48,VLOOKUP('新規登録用（本体）'!U984,※編集不可※選択項目!$P$47:$R$51,3,TRUE),"")</f>
        <v/>
      </c>
      <c r="AT984" s="225">
        <f>IFERROR(VLOOKUP(Y984&amp;G984&amp;H984,※編集不可※選択項目!X:Y,2,FALSE),0)</f>
        <v>0</v>
      </c>
      <c r="AU984" s="224">
        <f t="shared" si="369"/>
        <v>0</v>
      </c>
      <c r="AV984" s="224">
        <f>IFERROR(INDEX(※編集不可※選択項目!$S$3:$S$51,MATCH(BQ984,※編集不可※選択項目!$T$3:$T$51,0)),0)</f>
        <v>0</v>
      </c>
      <c r="AW984" s="224" t="str">
        <f t="shared" si="376"/>
        <v/>
      </c>
      <c r="AX984" s="224" t="str">
        <f>IF(BR984=※編集不可※選択項目!$L$3,VLOOKUP('新規登録用（本体）'!U984,※編集不可※選択項目!$P$2:$S$13,4,TRUE),AY984)</f>
        <v/>
      </c>
      <c r="AY984" s="224" t="str">
        <f>IF(BR984=※編集不可※選択項目!$L$15,VLOOKUP('新規登録用（本体）'!U984,※編集不可※選択項目!$P$14:$S$25,4,TRUE),AZ984)</f>
        <v/>
      </c>
      <c r="AZ984" s="224" t="str">
        <f>IF(BR984=※編集不可※選択項目!$L$27,VLOOKUP('新規登録用（本体）'!U984,※編集不可※選択項目!$P$26:$S$41,4,TRUE),BA984)</f>
        <v/>
      </c>
      <c r="BA984" s="224" t="str">
        <f>IF(BR984=※編集不可※選択項目!$L$43,VLOOKUP('新規登録用（本体）'!U984,※編集不可※選択項目!$P$42:$S$46,4,TRUE),BB984)</f>
        <v/>
      </c>
      <c r="BB984" s="224" t="str">
        <f>IF(BR984=※編集不可※選択項目!$L$48,VLOOKUP('新規登録用（本体）'!U984,※編集不可※選択項目!$P$47:$S$51,4,TRUE),"")</f>
        <v/>
      </c>
      <c r="BC984" s="225">
        <f>IFERROR(VLOOKUP(Y984&amp;G984&amp;H984,※編集不可※選択項目!X:Y,2,FALSE),0)</f>
        <v>0</v>
      </c>
      <c r="BD984" s="225">
        <f t="shared" si="370"/>
        <v>0</v>
      </c>
      <c r="BE984" s="225"/>
      <c r="BF984" s="225"/>
      <c r="BG984" s="225"/>
      <c r="BH984" s="225" t="str">
        <f t="shared" si="377"/>
        <v/>
      </c>
      <c r="BI984" s="226">
        <f t="shared" si="378"/>
        <v>0</v>
      </c>
      <c r="BJ984" s="226">
        <f t="shared" si="379"/>
        <v>0</v>
      </c>
      <c r="BK984" s="262">
        <f t="shared" si="373"/>
        <v>0</v>
      </c>
      <c r="BL984" s="226">
        <f t="shared" si="362"/>
        <v>0</v>
      </c>
      <c r="BM984" s="226" t="str">
        <f t="shared" si="380"/>
        <v/>
      </c>
      <c r="BN984" s="227">
        <f t="shared" si="381"/>
        <v>0</v>
      </c>
      <c r="BO984" s="227">
        <f t="shared" si="363"/>
        <v>0</v>
      </c>
      <c r="BP984" s="208" t="str">
        <f t="shared" si="364"/>
        <v>＜従来枠＞0 ＜トップ性能枠＞0</v>
      </c>
      <c r="BQ984" s="208" t="str">
        <f>'新規登録用（本体）'!G984&amp;'新規登録用（本体）'!H984&amp;'新規登録用（本体）'!I984</f>
        <v/>
      </c>
      <c r="BR984" s="126" t="str">
        <f t="shared" si="382"/>
        <v/>
      </c>
      <c r="BS984" s="208" t="str">
        <f t="shared" si="383"/>
        <v/>
      </c>
      <c r="BT984" s="227">
        <f t="shared" si="371"/>
        <v>0</v>
      </c>
    </row>
    <row r="985" spans="1:72" s="208" customFormat="1" ht="25.35" customHeight="1" x14ac:dyDescent="0.2">
      <c r="A985" s="210">
        <f t="shared" si="365"/>
        <v>974</v>
      </c>
      <c r="B985" s="171" t="str">
        <f t="shared" si="361"/>
        <v/>
      </c>
      <c r="C985" s="44"/>
      <c r="D985" s="17" t="str">
        <f t="shared" si="366"/>
        <v/>
      </c>
      <c r="E985" s="17" t="str">
        <f t="shared" si="367"/>
        <v/>
      </c>
      <c r="F985" s="97"/>
      <c r="G985" s="16"/>
      <c r="H985" s="15"/>
      <c r="I985" s="17" t="str">
        <f>IF(OR(G985="",H985="",U985=""),"",IFERROR(VLOOKUP(G985&amp;H985&amp;U985,※編集不可※選択項目!$M$3:$R$51,5,FALSE),"該当なし"))</f>
        <v/>
      </c>
      <c r="J985" s="97"/>
      <c r="K985" s="15"/>
      <c r="L985" s="248"/>
      <c r="M985" s="15"/>
      <c r="N985" s="97"/>
      <c r="O985" s="97"/>
      <c r="P985" s="97"/>
      <c r="Q985" s="97"/>
      <c r="R985" s="97"/>
      <c r="S985" s="18" t="str">
        <f t="shared" si="374"/>
        <v/>
      </c>
      <c r="T985" s="15"/>
      <c r="U985" s="15"/>
      <c r="V985" s="15"/>
      <c r="W985" s="15"/>
      <c r="X985" s="15"/>
      <c r="Y985" s="15"/>
      <c r="Z985" s="16"/>
      <c r="AA985" s="16"/>
      <c r="AB985" s="101" t="str">
        <f>IF($C985&lt;&gt;"",※編集不可※選択項目!$J$2,"")</f>
        <v/>
      </c>
      <c r="AC985" s="23"/>
      <c r="AD985" s="97"/>
      <c r="AE985" s="99"/>
      <c r="AF985" s="201" t="str">
        <f t="shared" si="372"/>
        <v>-</v>
      </c>
      <c r="AG985" s="219"/>
      <c r="AH985" s="220"/>
      <c r="AI985" s="121" t="str">
        <f t="shared" si="368"/>
        <v/>
      </c>
      <c r="AJ985" s="221"/>
      <c r="AK985" s="222"/>
      <c r="AL985" s="223"/>
      <c r="AM985" s="224">
        <f>IFERROR(INDEX(※編集不可※選択項目!$R$3:$R$51,MATCH(BQ985,※編集不可※選択項目!$T$3:$T$51,0)),0)</f>
        <v>0</v>
      </c>
      <c r="AN985" s="224" t="str">
        <f t="shared" si="375"/>
        <v/>
      </c>
      <c r="AO985" s="224" t="str">
        <f>IF(BR985=※編集不可※選択項目!$L$3,VLOOKUP('新規登録用（本体）'!U985,※編集不可※選択項目!$P$2:$R$13,3,TRUE),AP985)</f>
        <v/>
      </c>
      <c r="AP985" s="224" t="str">
        <f>IF(BR985=※編集不可※選択項目!$L$15,VLOOKUP('新規登録用（本体）'!U985,※編集不可※選択項目!$P$14:$R$25,3,TRUE),AQ985)</f>
        <v/>
      </c>
      <c r="AQ985" s="224" t="str">
        <f>IF(BR985=※編集不可※選択項目!$L$27,VLOOKUP('新規登録用（本体）'!U985,※編集不可※選択項目!$P$26:$R$41,3,TRUE),AR985)</f>
        <v/>
      </c>
      <c r="AR985" s="224" t="str">
        <f>IF(BR985=※編集不可※選択項目!$L$43,VLOOKUP('新規登録用（本体）'!U985,※編集不可※選択項目!$P$42:$R$46,3,TRUE),AS985)</f>
        <v/>
      </c>
      <c r="AS985" s="224" t="str">
        <f>IF(BR985=※編集不可※選択項目!$L$48,VLOOKUP('新規登録用（本体）'!U985,※編集不可※選択項目!$P$47:$R$51,3,TRUE),"")</f>
        <v/>
      </c>
      <c r="AT985" s="225">
        <f>IFERROR(VLOOKUP(Y985&amp;G985&amp;H985,※編集不可※選択項目!X:Y,2,FALSE),0)</f>
        <v>0</v>
      </c>
      <c r="AU985" s="224">
        <f t="shared" si="369"/>
        <v>0</v>
      </c>
      <c r="AV985" s="224">
        <f>IFERROR(INDEX(※編集不可※選択項目!$S$3:$S$51,MATCH(BQ985,※編集不可※選択項目!$T$3:$T$51,0)),0)</f>
        <v>0</v>
      </c>
      <c r="AW985" s="224" t="str">
        <f t="shared" si="376"/>
        <v/>
      </c>
      <c r="AX985" s="224" t="str">
        <f>IF(BR985=※編集不可※選択項目!$L$3,VLOOKUP('新規登録用（本体）'!U985,※編集不可※選択項目!$P$2:$S$13,4,TRUE),AY985)</f>
        <v/>
      </c>
      <c r="AY985" s="224" t="str">
        <f>IF(BR985=※編集不可※選択項目!$L$15,VLOOKUP('新規登録用（本体）'!U985,※編集不可※選択項目!$P$14:$S$25,4,TRUE),AZ985)</f>
        <v/>
      </c>
      <c r="AZ985" s="224" t="str">
        <f>IF(BR985=※編集不可※選択項目!$L$27,VLOOKUP('新規登録用（本体）'!U985,※編集不可※選択項目!$P$26:$S$41,4,TRUE),BA985)</f>
        <v/>
      </c>
      <c r="BA985" s="224" t="str">
        <f>IF(BR985=※編集不可※選択項目!$L$43,VLOOKUP('新規登録用（本体）'!U985,※編集不可※選択項目!$P$42:$S$46,4,TRUE),BB985)</f>
        <v/>
      </c>
      <c r="BB985" s="224" t="str">
        <f>IF(BR985=※編集不可※選択項目!$L$48,VLOOKUP('新規登録用（本体）'!U985,※編集不可※選択項目!$P$47:$S$51,4,TRUE),"")</f>
        <v/>
      </c>
      <c r="BC985" s="225">
        <f>IFERROR(VLOOKUP(Y985&amp;G985&amp;H985,※編集不可※選択項目!X:Y,2,FALSE),0)</f>
        <v>0</v>
      </c>
      <c r="BD985" s="225">
        <f t="shared" si="370"/>
        <v>0</v>
      </c>
      <c r="BE985" s="225"/>
      <c r="BF985" s="225"/>
      <c r="BG985" s="225"/>
      <c r="BH985" s="225" t="str">
        <f t="shared" si="377"/>
        <v/>
      </c>
      <c r="BI985" s="226">
        <f t="shared" si="378"/>
        <v>0</v>
      </c>
      <c r="BJ985" s="226">
        <f t="shared" si="379"/>
        <v>0</v>
      </c>
      <c r="BK985" s="262">
        <f t="shared" si="373"/>
        <v>0</v>
      </c>
      <c r="BL985" s="226">
        <f t="shared" si="362"/>
        <v>0</v>
      </c>
      <c r="BM985" s="226" t="str">
        <f t="shared" si="380"/>
        <v/>
      </c>
      <c r="BN985" s="227">
        <f t="shared" si="381"/>
        <v>0</v>
      </c>
      <c r="BO985" s="227">
        <f t="shared" si="363"/>
        <v>0</v>
      </c>
      <c r="BP985" s="208" t="str">
        <f t="shared" si="364"/>
        <v>＜従来枠＞0 ＜トップ性能枠＞0</v>
      </c>
      <c r="BQ985" s="208" t="str">
        <f>'新規登録用（本体）'!G985&amp;'新規登録用（本体）'!H985&amp;'新規登録用（本体）'!I985</f>
        <v/>
      </c>
      <c r="BR985" s="126" t="str">
        <f t="shared" si="382"/>
        <v/>
      </c>
      <c r="BS985" s="208" t="str">
        <f t="shared" si="383"/>
        <v/>
      </c>
      <c r="BT985" s="227">
        <f t="shared" si="371"/>
        <v>0</v>
      </c>
    </row>
    <row r="986" spans="1:72" s="208" customFormat="1" ht="25.35" customHeight="1" x14ac:dyDescent="0.2">
      <c r="A986" s="210">
        <f t="shared" si="365"/>
        <v>975</v>
      </c>
      <c r="B986" s="171" t="str">
        <f t="shared" si="361"/>
        <v/>
      </c>
      <c r="C986" s="44"/>
      <c r="D986" s="17" t="str">
        <f t="shared" si="366"/>
        <v/>
      </c>
      <c r="E986" s="17" t="str">
        <f t="shared" si="367"/>
        <v/>
      </c>
      <c r="F986" s="97"/>
      <c r="G986" s="16"/>
      <c r="H986" s="15"/>
      <c r="I986" s="17" t="str">
        <f>IF(OR(G986="",H986="",U986=""),"",IFERROR(VLOOKUP(G986&amp;H986&amp;U986,※編集不可※選択項目!$M$3:$R$51,5,FALSE),"該当なし"))</f>
        <v/>
      </c>
      <c r="J986" s="97"/>
      <c r="K986" s="15"/>
      <c r="L986" s="248"/>
      <c r="M986" s="15"/>
      <c r="N986" s="97"/>
      <c r="O986" s="97"/>
      <c r="P986" s="97"/>
      <c r="Q986" s="97"/>
      <c r="R986" s="97"/>
      <c r="S986" s="18" t="str">
        <f t="shared" si="374"/>
        <v/>
      </c>
      <c r="T986" s="15"/>
      <c r="U986" s="15"/>
      <c r="V986" s="15"/>
      <c r="W986" s="15"/>
      <c r="X986" s="15"/>
      <c r="Y986" s="15"/>
      <c r="Z986" s="16"/>
      <c r="AA986" s="16"/>
      <c r="AB986" s="101" t="str">
        <f>IF($C986&lt;&gt;"",※編集不可※選択項目!$J$2,"")</f>
        <v/>
      </c>
      <c r="AC986" s="23"/>
      <c r="AD986" s="97"/>
      <c r="AE986" s="99"/>
      <c r="AF986" s="201" t="str">
        <f t="shared" si="372"/>
        <v>-</v>
      </c>
      <c r="AG986" s="219"/>
      <c r="AH986" s="220"/>
      <c r="AI986" s="121" t="str">
        <f t="shared" si="368"/>
        <v/>
      </c>
      <c r="AJ986" s="221"/>
      <c r="AK986" s="222"/>
      <c r="AL986" s="223"/>
      <c r="AM986" s="224">
        <f>IFERROR(INDEX(※編集不可※選択項目!$R$3:$R$51,MATCH(BQ986,※編集不可※選択項目!$T$3:$T$51,0)),0)</f>
        <v>0</v>
      </c>
      <c r="AN986" s="224" t="str">
        <f t="shared" si="375"/>
        <v/>
      </c>
      <c r="AO986" s="224" t="str">
        <f>IF(BR986=※編集不可※選択項目!$L$3,VLOOKUP('新規登録用（本体）'!U986,※編集不可※選択項目!$P$2:$R$13,3,TRUE),AP986)</f>
        <v/>
      </c>
      <c r="AP986" s="224" t="str">
        <f>IF(BR986=※編集不可※選択項目!$L$15,VLOOKUP('新規登録用（本体）'!U986,※編集不可※選択項目!$P$14:$R$25,3,TRUE),AQ986)</f>
        <v/>
      </c>
      <c r="AQ986" s="224" t="str">
        <f>IF(BR986=※編集不可※選択項目!$L$27,VLOOKUP('新規登録用（本体）'!U986,※編集不可※選択項目!$P$26:$R$41,3,TRUE),AR986)</f>
        <v/>
      </c>
      <c r="AR986" s="224" t="str">
        <f>IF(BR986=※編集不可※選択項目!$L$43,VLOOKUP('新規登録用（本体）'!U986,※編集不可※選択項目!$P$42:$R$46,3,TRUE),AS986)</f>
        <v/>
      </c>
      <c r="AS986" s="224" t="str">
        <f>IF(BR986=※編集不可※選択項目!$L$48,VLOOKUP('新規登録用（本体）'!U986,※編集不可※選択項目!$P$47:$R$51,3,TRUE),"")</f>
        <v/>
      </c>
      <c r="AT986" s="225">
        <f>IFERROR(VLOOKUP(Y986&amp;G986&amp;H986,※編集不可※選択項目!X:Y,2,FALSE),0)</f>
        <v>0</v>
      </c>
      <c r="AU986" s="224">
        <f t="shared" si="369"/>
        <v>0</v>
      </c>
      <c r="AV986" s="224">
        <f>IFERROR(INDEX(※編集不可※選択項目!$S$3:$S$51,MATCH(BQ986,※編集不可※選択項目!$T$3:$T$51,0)),0)</f>
        <v>0</v>
      </c>
      <c r="AW986" s="224" t="str">
        <f t="shared" si="376"/>
        <v/>
      </c>
      <c r="AX986" s="224" t="str">
        <f>IF(BR986=※編集不可※選択項目!$L$3,VLOOKUP('新規登録用（本体）'!U986,※編集不可※選択項目!$P$2:$S$13,4,TRUE),AY986)</f>
        <v/>
      </c>
      <c r="AY986" s="224" t="str">
        <f>IF(BR986=※編集不可※選択項目!$L$15,VLOOKUP('新規登録用（本体）'!U986,※編集不可※選択項目!$P$14:$S$25,4,TRUE),AZ986)</f>
        <v/>
      </c>
      <c r="AZ986" s="224" t="str">
        <f>IF(BR986=※編集不可※選択項目!$L$27,VLOOKUP('新規登録用（本体）'!U986,※編集不可※選択項目!$P$26:$S$41,4,TRUE),BA986)</f>
        <v/>
      </c>
      <c r="BA986" s="224" t="str">
        <f>IF(BR986=※編集不可※選択項目!$L$43,VLOOKUP('新規登録用（本体）'!U986,※編集不可※選択項目!$P$42:$S$46,4,TRUE),BB986)</f>
        <v/>
      </c>
      <c r="BB986" s="224" t="str">
        <f>IF(BR986=※編集不可※選択項目!$L$48,VLOOKUP('新規登録用（本体）'!U986,※編集不可※選択項目!$P$47:$S$51,4,TRUE),"")</f>
        <v/>
      </c>
      <c r="BC986" s="225">
        <f>IFERROR(VLOOKUP(Y986&amp;G986&amp;H986,※編集不可※選択項目!X:Y,2,FALSE),0)</f>
        <v>0</v>
      </c>
      <c r="BD986" s="225">
        <f t="shared" si="370"/>
        <v>0</v>
      </c>
      <c r="BE986" s="225"/>
      <c r="BF986" s="225"/>
      <c r="BG986" s="225"/>
      <c r="BH986" s="225" t="str">
        <f t="shared" si="377"/>
        <v/>
      </c>
      <c r="BI986" s="226">
        <f t="shared" si="378"/>
        <v>0</v>
      </c>
      <c r="BJ986" s="226">
        <f t="shared" si="379"/>
        <v>0</v>
      </c>
      <c r="BK986" s="262">
        <f t="shared" si="373"/>
        <v>0</v>
      </c>
      <c r="BL986" s="226">
        <f t="shared" si="362"/>
        <v>0</v>
      </c>
      <c r="BM986" s="226" t="str">
        <f t="shared" si="380"/>
        <v/>
      </c>
      <c r="BN986" s="227">
        <f t="shared" si="381"/>
        <v>0</v>
      </c>
      <c r="BO986" s="227">
        <f t="shared" si="363"/>
        <v>0</v>
      </c>
      <c r="BP986" s="208" t="str">
        <f t="shared" si="364"/>
        <v>＜従来枠＞0 ＜トップ性能枠＞0</v>
      </c>
      <c r="BQ986" s="208" t="str">
        <f>'新規登録用（本体）'!G986&amp;'新規登録用（本体）'!H986&amp;'新規登録用（本体）'!I986</f>
        <v/>
      </c>
      <c r="BR986" s="126" t="str">
        <f t="shared" si="382"/>
        <v/>
      </c>
      <c r="BS986" s="208" t="str">
        <f t="shared" si="383"/>
        <v/>
      </c>
      <c r="BT986" s="227">
        <f t="shared" si="371"/>
        <v>0</v>
      </c>
    </row>
    <row r="987" spans="1:72" s="208" customFormat="1" ht="25.35" customHeight="1" x14ac:dyDescent="0.2">
      <c r="A987" s="210">
        <f t="shared" si="365"/>
        <v>976</v>
      </c>
      <c r="B987" s="171" t="str">
        <f t="shared" si="361"/>
        <v/>
      </c>
      <c r="C987" s="44"/>
      <c r="D987" s="17" t="str">
        <f t="shared" si="366"/>
        <v/>
      </c>
      <c r="E987" s="17" t="str">
        <f t="shared" si="367"/>
        <v/>
      </c>
      <c r="F987" s="97"/>
      <c r="G987" s="16"/>
      <c r="H987" s="15"/>
      <c r="I987" s="17" t="str">
        <f>IF(OR(G987="",H987="",U987=""),"",IFERROR(VLOOKUP(G987&amp;H987&amp;U987,※編集不可※選択項目!$M$3:$R$51,5,FALSE),"該当なし"))</f>
        <v/>
      </c>
      <c r="J987" s="97"/>
      <c r="K987" s="15"/>
      <c r="L987" s="248"/>
      <c r="M987" s="15"/>
      <c r="N987" s="97"/>
      <c r="O987" s="97"/>
      <c r="P987" s="97"/>
      <c r="Q987" s="97"/>
      <c r="R987" s="97"/>
      <c r="S987" s="18" t="str">
        <f t="shared" si="374"/>
        <v/>
      </c>
      <c r="T987" s="15"/>
      <c r="U987" s="15"/>
      <c r="V987" s="15"/>
      <c r="W987" s="15"/>
      <c r="X987" s="15"/>
      <c r="Y987" s="15"/>
      <c r="Z987" s="16"/>
      <c r="AA987" s="16"/>
      <c r="AB987" s="101" t="str">
        <f>IF($C987&lt;&gt;"",※編集不可※選択項目!$J$2,"")</f>
        <v/>
      </c>
      <c r="AC987" s="23"/>
      <c r="AD987" s="97"/>
      <c r="AE987" s="99"/>
      <c r="AF987" s="201" t="str">
        <f t="shared" si="372"/>
        <v>-</v>
      </c>
      <c r="AG987" s="219"/>
      <c r="AH987" s="220"/>
      <c r="AI987" s="121" t="str">
        <f t="shared" si="368"/>
        <v/>
      </c>
      <c r="AJ987" s="221"/>
      <c r="AK987" s="222"/>
      <c r="AL987" s="223"/>
      <c r="AM987" s="224">
        <f>IFERROR(INDEX(※編集不可※選択項目!$R$3:$R$51,MATCH(BQ987,※編集不可※選択項目!$T$3:$T$51,0)),0)</f>
        <v>0</v>
      </c>
      <c r="AN987" s="224" t="str">
        <f t="shared" si="375"/>
        <v/>
      </c>
      <c r="AO987" s="224" t="str">
        <f>IF(BR987=※編集不可※選択項目!$L$3,VLOOKUP('新規登録用（本体）'!U987,※編集不可※選択項目!$P$2:$R$13,3,TRUE),AP987)</f>
        <v/>
      </c>
      <c r="AP987" s="224" t="str">
        <f>IF(BR987=※編集不可※選択項目!$L$15,VLOOKUP('新規登録用（本体）'!U987,※編集不可※選択項目!$P$14:$R$25,3,TRUE),AQ987)</f>
        <v/>
      </c>
      <c r="AQ987" s="224" t="str">
        <f>IF(BR987=※編集不可※選択項目!$L$27,VLOOKUP('新規登録用（本体）'!U987,※編集不可※選択項目!$P$26:$R$41,3,TRUE),AR987)</f>
        <v/>
      </c>
      <c r="AR987" s="224" t="str">
        <f>IF(BR987=※編集不可※選択項目!$L$43,VLOOKUP('新規登録用（本体）'!U987,※編集不可※選択項目!$P$42:$R$46,3,TRUE),AS987)</f>
        <v/>
      </c>
      <c r="AS987" s="224" t="str">
        <f>IF(BR987=※編集不可※選択項目!$L$48,VLOOKUP('新規登録用（本体）'!U987,※編集不可※選択項目!$P$47:$R$51,3,TRUE),"")</f>
        <v/>
      </c>
      <c r="AT987" s="225">
        <f>IFERROR(VLOOKUP(Y987&amp;G987&amp;H987,※編集不可※選択項目!X:Y,2,FALSE),0)</f>
        <v>0</v>
      </c>
      <c r="AU987" s="224">
        <f t="shared" si="369"/>
        <v>0</v>
      </c>
      <c r="AV987" s="224">
        <f>IFERROR(INDEX(※編集不可※選択項目!$S$3:$S$51,MATCH(BQ987,※編集不可※選択項目!$T$3:$T$51,0)),0)</f>
        <v>0</v>
      </c>
      <c r="AW987" s="224" t="str">
        <f t="shared" si="376"/>
        <v/>
      </c>
      <c r="AX987" s="224" t="str">
        <f>IF(BR987=※編集不可※選択項目!$L$3,VLOOKUP('新規登録用（本体）'!U987,※編集不可※選択項目!$P$2:$S$13,4,TRUE),AY987)</f>
        <v/>
      </c>
      <c r="AY987" s="224" t="str">
        <f>IF(BR987=※編集不可※選択項目!$L$15,VLOOKUP('新規登録用（本体）'!U987,※編集不可※選択項目!$P$14:$S$25,4,TRUE),AZ987)</f>
        <v/>
      </c>
      <c r="AZ987" s="224" t="str">
        <f>IF(BR987=※編集不可※選択項目!$L$27,VLOOKUP('新規登録用（本体）'!U987,※編集不可※選択項目!$P$26:$S$41,4,TRUE),BA987)</f>
        <v/>
      </c>
      <c r="BA987" s="224" t="str">
        <f>IF(BR987=※編集不可※選択項目!$L$43,VLOOKUP('新規登録用（本体）'!U987,※編集不可※選択項目!$P$42:$S$46,4,TRUE),BB987)</f>
        <v/>
      </c>
      <c r="BB987" s="224" t="str">
        <f>IF(BR987=※編集不可※選択項目!$L$48,VLOOKUP('新規登録用（本体）'!U987,※編集不可※選択項目!$P$47:$S$51,4,TRUE),"")</f>
        <v/>
      </c>
      <c r="BC987" s="225">
        <f>IFERROR(VLOOKUP(Y987&amp;G987&amp;H987,※編集不可※選択項目!X:Y,2,FALSE),0)</f>
        <v>0</v>
      </c>
      <c r="BD987" s="225">
        <f t="shared" si="370"/>
        <v>0</v>
      </c>
      <c r="BE987" s="225"/>
      <c r="BF987" s="225"/>
      <c r="BG987" s="225"/>
      <c r="BH987" s="225" t="str">
        <f t="shared" si="377"/>
        <v/>
      </c>
      <c r="BI987" s="226">
        <f t="shared" si="378"/>
        <v>0</v>
      </c>
      <c r="BJ987" s="226">
        <f t="shared" si="379"/>
        <v>0</v>
      </c>
      <c r="BK987" s="262">
        <f t="shared" si="373"/>
        <v>0</v>
      </c>
      <c r="BL987" s="226">
        <f t="shared" si="362"/>
        <v>0</v>
      </c>
      <c r="BM987" s="226" t="str">
        <f t="shared" si="380"/>
        <v/>
      </c>
      <c r="BN987" s="227">
        <f t="shared" si="381"/>
        <v>0</v>
      </c>
      <c r="BO987" s="227">
        <f t="shared" si="363"/>
        <v>0</v>
      </c>
      <c r="BP987" s="208" t="str">
        <f t="shared" si="364"/>
        <v>＜従来枠＞0 ＜トップ性能枠＞0</v>
      </c>
      <c r="BQ987" s="208" t="str">
        <f>'新規登録用（本体）'!G987&amp;'新規登録用（本体）'!H987&amp;'新規登録用（本体）'!I987</f>
        <v/>
      </c>
      <c r="BR987" s="126" t="str">
        <f t="shared" si="382"/>
        <v/>
      </c>
      <c r="BS987" s="208" t="str">
        <f t="shared" si="383"/>
        <v/>
      </c>
      <c r="BT987" s="227">
        <f t="shared" si="371"/>
        <v>0</v>
      </c>
    </row>
    <row r="988" spans="1:72" s="208" customFormat="1" ht="25.35" customHeight="1" x14ac:dyDescent="0.2">
      <c r="A988" s="210">
        <f t="shared" si="365"/>
        <v>977</v>
      </c>
      <c r="B988" s="171" t="str">
        <f t="shared" si="361"/>
        <v/>
      </c>
      <c r="C988" s="44"/>
      <c r="D988" s="17" t="str">
        <f t="shared" si="366"/>
        <v/>
      </c>
      <c r="E988" s="17" t="str">
        <f t="shared" si="367"/>
        <v/>
      </c>
      <c r="F988" s="97"/>
      <c r="G988" s="16"/>
      <c r="H988" s="15"/>
      <c r="I988" s="17" t="str">
        <f>IF(OR(G988="",H988="",U988=""),"",IFERROR(VLOOKUP(G988&amp;H988&amp;U988,※編集不可※選択項目!$M$3:$R$51,5,FALSE),"該当なし"))</f>
        <v/>
      </c>
      <c r="J988" s="97"/>
      <c r="K988" s="15"/>
      <c r="L988" s="248"/>
      <c r="M988" s="15"/>
      <c r="N988" s="97"/>
      <c r="O988" s="97"/>
      <c r="P988" s="97"/>
      <c r="Q988" s="97"/>
      <c r="R988" s="97"/>
      <c r="S988" s="18" t="str">
        <f t="shared" si="374"/>
        <v/>
      </c>
      <c r="T988" s="15"/>
      <c r="U988" s="15"/>
      <c r="V988" s="15"/>
      <c r="W988" s="15"/>
      <c r="X988" s="15"/>
      <c r="Y988" s="15"/>
      <c r="Z988" s="16"/>
      <c r="AA988" s="16"/>
      <c r="AB988" s="101" t="str">
        <f>IF($C988&lt;&gt;"",※編集不可※選択項目!$J$2,"")</f>
        <v/>
      </c>
      <c r="AC988" s="23"/>
      <c r="AD988" s="97"/>
      <c r="AE988" s="99"/>
      <c r="AF988" s="201" t="str">
        <f t="shared" si="372"/>
        <v>-</v>
      </c>
      <c r="AG988" s="219"/>
      <c r="AH988" s="220"/>
      <c r="AI988" s="121" t="str">
        <f t="shared" si="368"/>
        <v/>
      </c>
      <c r="AJ988" s="221"/>
      <c r="AK988" s="222"/>
      <c r="AL988" s="223"/>
      <c r="AM988" s="224">
        <f>IFERROR(INDEX(※編集不可※選択項目!$R$3:$R$51,MATCH(BQ988,※編集不可※選択項目!$T$3:$T$51,0)),0)</f>
        <v>0</v>
      </c>
      <c r="AN988" s="224" t="str">
        <f t="shared" si="375"/>
        <v/>
      </c>
      <c r="AO988" s="224" t="str">
        <f>IF(BR988=※編集不可※選択項目!$L$3,VLOOKUP('新規登録用（本体）'!U988,※編集不可※選択項目!$P$2:$R$13,3,TRUE),AP988)</f>
        <v/>
      </c>
      <c r="AP988" s="224" t="str">
        <f>IF(BR988=※編集不可※選択項目!$L$15,VLOOKUP('新規登録用（本体）'!U988,※編集不可※選択項目!$P$14:$R$25,3,TRUE),AQ988)</f>
        <v/>
      </c>
      <c r="AQ988" s="224" t="str">
        <f>IF(BR988=※編集不可※選択項目!$L$27,VLOOKUP('新規登録用（本体）'!U988,※編集不可※選択項目!$P$26:$R$41,3,TRUE),AR988)</f>
        <v/>
      </c>
      <c r="AR988" s="224" t="str">
        <f>IF(BR988=※編集不可※選択項目!$L$43,VLOOKUP('新規登録用（本体）'!U988,※編集不可※選択項目!$P$42:$R$46,3,TRUE),AS988)</f>
        <v/>
      </c>
      <c r="AS988" s="224" t="str">
        <f>IF(BR988=※編集不可※選択項目!$L$48,VLOOKUP('新規登録用（本体）'!U988,※編集不可※選択項目!$P$47:$R$51,3,TRUE),"")</f>
        <v/>
      </c>
      <c r="AT988" s="225">
        <f>IFERROR(VLOOKUP(Y988&amp;G988&amp;H988,※編集不可※選択項目!X:Y,2,FALSE),0)</f>
        <v>0</v>
      </c>
      <c r="AU988" s="224">
        <f t="shared" si="369"/>
        <v>0</v>
      </c>
      <c r="AV988" s="224">
        <f>IFERROR(INDEX(※編集不可※選択項目!$S$3:$S$51,MATCH(BQ988,※編集不可※選択項目!$T$3:$T$51,0)),0)</f>
        <v>0</v>
      </c>
      <c r="AW988" s="224" t="str">
        <f t="shared" si="376"/>
        <v/>
      </c>
      <c r="AX988" s="224" t="str">
        <f>IF(BR988=※編集不可※選択項目!$L$3,VLOOKUP('新規登録用（本体）'!U988,※編集不可※選択項目!$P$2:$S$13,4,TRUE),AY988)</f>
        <v/>
      </c>
      <c r="AY988" s="224" t="str">
        <f>IF(BR988=※編集不可※選択項目!$L$15,VLOOKUP('新規登録用（本体）'!U988,※編集不可※選択項目!$P$14:$S$25,4,TRUE),AZ988)</f>
        <v/>
      </c>
      <c r="AZ988" s="224" t="str">
        <f>IF(BR988=※編集不可※選択項目!$L$27,VLOOKUP('新規登録用（本体）'!U988,※編集不可※選択項目!$P$26:$S$41,4,TRUE),BA988)</f>
        <v/>
      </c>
      <c r="BA988" s="224" t="str">
        <f>IF(BR988=※編集不可※選択項目!$L$43,VLOOKUP('新規登録用（本体）'!U988,※編集不可※選択項目!$P$42:$S$46,4,TRUE),BB988)</f>
        <v/>
      </c>
      <c r="BB988" s="224" t="str">
        <f>IF(BR988=※編集不可※選択項目!$L$48,VLOOKUP('新規登録用（本体）'!U988,※編集不可※選択項目!$P$47:$S$51,4,TRUE),"")</f>
        <v/>
      </c>
      <c r="BC988" s="225">
        <f>IFERROR(VLOOKUP(Y988&amp;G988&amp;H988,※編集不可※選択項目!X:Y,2,FALSE),0)</f>
        <v>0</v>
      </c>
      <c r="BD988" s="225">
        <f t="shared" si="370"/>
        <v>0</v>
      </c>
      <c r="BE988" s="225"/>
      <c r="BF988" s="225"/>
      <c r="BG988" s="225"/>
      <c r="BH988" s="225" t="str">
        <f t="shared" si="377"/>
        <v/>
      </c>
      <c r="BI988" s="226">
        <f t="shared" si="378"/>
        <v>0</v>
      </c>
      <c r="BJ988" s="226">
        <f t="shared" si="379"/>
        <v>0</v>
      </c>
      <c r="BK988" s="262">
        <f t="shared" si="373"/>
        <v>0</v>
      </c>
      <c r="BL988" s="226">
        <f t="shared" si="362"/>
        <v>0</v>
      </c>
      <c r="BM988" s="226" t="str">
        <f t="shared" si="380"/>
        <v/>
      </c>
      <c r="BN988" s="227">
        <f t="shared" si="381"/>
        <v>0</v>
      </c>
      <c r="BO988" s="227">
        <f t="shared" si="363"/>
        <v>0</v>
      </c>
      <c r="BP988" s="208" t="str">
        <f t="shared" si="364"/>
        <v>＜従来枠＞0 ＜トップ性能枠＞0</v>
      </c>
      <c r="BQ988" s="208" t="str">
        <f>'新規登録用（本体）'!G988&amp;'新規登録用（本体）'!H988&amp;'新規登録用（本体）'!I988</f>
        <v/>
      </c>
      <c r="BR988" s="126" t="str">
        <f t="shared" si="382"/>
        <v/>
      </c>
      <c r="BS988" s="208" t="str">
        <f t="shared" si="383"/>
        <v/>
      </c>
      <c r="BT988" s="227">
        <f t="shared" si="371"/>
        <v>0</v>
      </c>
    </row>
    <row r="989" spans="1:72" s="208" customFormat="1" ht="25.35" customHeight="1" x14ac:dyDescent="0.2">
      <c r="A989" s="210">
        <f t="shared" si="365"/>
        <v>978</v>
      </c>
      <c r="B989" s="171" t="str">
        <f t="shared" si="361"/>
        <v/>
      </c>
      <c r="C989" s="44"/>
      <c r="D989" s="17" t="str">
        <f t="shared" si="366"/>
        <v/>
      </c>
      <c r="E989" s="17" t="str">
        <f t="shared" si="367"/>
        <v/>
      </c>
      <c r="F989" s="97"/>
      <c r="G989" s="16"/>
      <c r="H989" s="15"/>
      <c r="I989" s="17" t="str">
        <f>IF(OR(G989="",H989="",U989=""),"",IFERROR(VLOOKUP(G989&amp;H989&amp;U989,※編集不可※選択項目!$M$3:$R$51,5,FALSE),"該当なし"))</f>
        <v/>
      </c>
      <c r="J989" s="97"/>
      <c r="K989" s="15"/>
      <c r="L989" s="248"/>
      <c r="M989" s="15"/>
      <c r="N989" s="97"/>
      <c r="O989" s="97"/>
      <c r="P989" s="97"/>
      <c r="Q989" s="97"/>
      <c r="R989" s="97"/>
      <c r="S989" s="18" t="str">
        <f t="shared" si="374"/>
        <v/>
      </c>
      <c r="T989" s="15"/>
      <c r="U989" s="15"/>
      <c r="V989" s="15"/>
      <c r="W989" s="15"/>
      <c r="X989" s="15"/>
      <c r="Y989" s="15"/>
      <c r="Z989" s="16"/>
      <c r="AA989" s="16"/>
      <c r="AB989" s="101" t="str">
        <f>IF($C989&lt;&gt;"",※編集不可※選択項目!$J$2,"")</f>
        <v/>
      </c>
      <c r="AC989" s="23"/>
      <c r="AD989" s="97"/>
      <c r="AE989" s="99"/>
      <c r="AF989" s="201" t="str">
        <f t="shared" si="372"/>
        <v>-</v>
      </c>
      <c r="AG989" s="219"/>
      <c r="AH989" s="220"/>
      <c r="AI989" s="121" t="str">
        <f t="shared" si="368"/>
        <v/>
      </c>
      <c r="AJ989" s="221"/>
      <c r="AK989" s="222"/>
      <c r="AL989" s="223"/>
      <c r="AM989" s="224">
        <f>IFERROR(INDEX(※編集不可※選択項目!$R$3:$R$51,MATCH(BQ989,※編集不可※選択項目!$T$3:$T$51,0)),0)</f>
        <v>0</v>
      </c>
      <c r="AN989" s="224" t="str">
        <f t="shared" si="375"/>
        <v/>
      </c>
      <c r="AO989" s="224" t="str">
        <f>IF(BR989=※編集不可※選択項目!$L$3,VLOOKUP('新規登録用（本体）'!U989,※編集不可※選択項目!$P$2:$R$13,3,TRUE),AP989)</f>
        <v/>
      </c>
      <c r="AP989" s="224" t="str">
        <f>IF(BR989=※編集不可※選択項目!$L$15,VLOOKUP('新規登録用（本体）'!U989,※編集不可※選択項目!$P$14:$R$25,3,TRUE),AQ989)</f>
        <v/>
      </c>
      <c r="AQ989" s="224" t="str">
        <f>IF(BR989=※編集不可※選択項目!$L$27,VLOOKUP('新規登録用（本体）'!U989,※編集不可※選択項目!$P$26:$R$41,3,TRUE),AR989)</f>
        <v/>
      </c>
      <c r="AR989" s="224" t="str">
        <f>IF(BR989=※編集不可※選択項目!$L$43,VLOOKUP('新規登録用（本体）'!U989,※編集不可※選択項目!$P$42:$R$46,3,TRUE),AS989)</f>
        <v/>
      </c>
      <c r="AS989" s="224" t="str">
        <f>IF(BR989=※編集不可※選択項目!$L$48,VLOOKUP('新規登録用（本体）'!U989,※編集不可※選択項目!$P$47:$R$51,3,TRUE),"")</f>
        <v/>
      </c>
      <c r="AT989" s="225">
        <f>IFERROR(VLOOKUP(Y989&amp;G989&amp;H989,※編集不可※選択項目!X:Y,2,FALSE),0)</f>
        <v>0</v>
      </c>
      <c r="AU989" s="224">
        <f t="shared" si="369"/>
        <v>0</v>
      </c>
      <c r="AV989" s="224">
        <f>IFERROR(INDEX(※編集不可※選択項目!$S$3:$S$51,MATCH(BQ989,※編集不可※選択項目!$T$3:$T$51,0)),0)</f>
        <v>0</v>
      </c>
      <c r="AW989" s="224" t="str">
        <f t="shared" si="376"/>
        <v/>
      </c>
      <c r="AX989" s="224" t="str">
        <f>IF(BR989=※編集不可※選択項目!$L$3,VLOOKUP('新規登録用（本体）'!U989,※編集不可※選択項目!$P$2:$S$13,4,TRUE),AY989)</f>
        <v/>
      </c>
      <c r="AY989" s="224" t="str">
        <f>IF(BR989=※編集不可※選択項目!$L$15,VLOOKUP('新規登録用（本体）'!U989,※編集不可※選択項目!$P$14:$S$25,4,TRUE),AZ989)</f>
        <v/>
      </c>
      <c r="AZ989" s="224" t="str">
        <f>IF(BR989=※編集不可※選択項目!$L$27,VLOOKUP('新規登録用（本体）'!U989,※編集不可※選択項目!$P$26:$S$41,4,TRUE),BA989)</f>
        <v/>
      </c>
      <c r="BA989" s="224" t="str">
        <f>IF(BR989=※編集不可※選択項目!$L$43,VLOOKUP('新規登録用（本体）'!U989,※編集不可※選択項目!$P$42:$S$46,4,TRUE),BB989)</f>
        <v/>
      </c>
      <c r="BB989" s="224" t="str">
        <f>IF(BR989=※編集不可※選択項目!$L$48,VLOOKUP('新規登録用（本体）'!U989,※編集不可※選択項目!$P$47:$S$51,4,TRUE),"")</f>
        <v/>
      </c>
      <c r="BC989" s="225">
        <f>IFERROR(VLOOKUP(Y989&amp;G989&amp;H989,※編集不可※選択項目!X:Y,2,FALSE),0)</f>
        <v>0</v>
      </c>
      <c r="BD989" s="225">
        <f t="shared" si="370"/>
        <v>0</v>
      </c>
      <c r="BE989" s="225"/>
      <c r="BF989" s="225"/>
      <c r="BG989" s="225"/>
      <c r="BH989" s="225" t="str">
        <f t="shared" si="377"/>
        <v/>
      </c>
      <c r="BI989" s="226">
        <f t="shared" si="378"/>
        <v>0</v>
      </c>
      <c r="BJ989" s="226">
        <f t="shared" si="379"/>
        <v>0</v>
      </c>
      <c r="BK989" s="262">
        <f t="shared" si="373"/>
        <v>0</v>
      </c>
      <c r="BL989" s="226">
        <f t="shared" si="362"/>
        <v>0</v>
      </c>
      <c r="BM989" s="226" t="str">
        <f t="shared" si="380"/>
        <v/>
      </c>
      <c r="BN989" s="227">
        <f t="shared" si="381"/>
        <v>0</v>
      </c>
      <c r="BO989" s="227">
        <f t="shared" si="363"/>
        <v>0</v>
      </c>
      <c r="BP989" s="208" t="str">
        <f t="shared" si="364"/>
        <v>＜従来枠＞0 ＜トップ性能枠＞0</v>
      </c>
      <c r="BQ989" s="208" t="str">
        <f>'新規登録用（本体）'!G989&amp;'新規登録用（本体）'!H989&amp;'新規登録用（本体）'!I989</f>
        <v/>
      </c>
      <c r="BR989" s="126" t="str">
        <f t="shared" si="382"/>
        <v/>
      </c>
      <c r="BS989" s="208" t="str">
        <f t="shared" si="383"/>
        <v/>
      </c>
      <c r="BT989" s="227">
        <f t="shared" si="371"/>
        <v>0</v>
      </c>
    </row>
    <row r="990" spans="1:72" s="208" customFormat="1" ht="25.35" customHeight="1" x14ac:dyDescent="0.2">
      <c r="A990" s="210">
        <f t="shared" si="365"/>
        <v>979</v>
      </c>
      <c r="B990" s="171" t="str">
        <f t="shared" si="361"/>
        <v/>
      </c>
      <c r="C990" s="44"/>
      <c r="D990" s="17" t="str">
        <f t="shared" si="366"/>
        <v/>
      </c>
      <c r="E990" s="17" t="str">
        <f t="shared" si="367"/>
        <v/>
      </c>
      <c r="F990" s="97"/>
      <c r="G990" s="16"/>
      <c r="H990" s="15"/>
      <c r="I990" s="17" t="str">
        <f>IF(OR(G990="",H990="",U990=""),"",IFERROR(VLOOKUP(G990&amp;H990&amp;U990,※編集不可※選択項目!$M$3:$R$51,5,FALSE),"該当なし"))</f>
        <v/>
      </c>
      <c r="J990" s="97"/>
      <c r="K990" s="15"/>
      <c r="L990" s="248"/>
      <c r="M990" s="15"/>
      <c r="N990" s="97"/>
      <c r="O990" s="97"/>
      <c r="P990" s="97"/>
      <c r="Q990" s="97"/>
      <c r="R990" s="97"/>
      <c r="S990" s="18" t="str">
        <f t="shared" si="374"/>
        <v/>
      </c>
      <c r="T990" s="15"/>
      <c r="U990" s="15"/>
      <c r="V990" s="15"/>
      <c r="W990" s="15"/>
      <c r="X990" s="15"/>
      <c r="Y990" s="15"/>
      <c r="Z990" s="16"/>
      <c r="AA990" s="16"/>
      <c r="AB990" s="101" t="str">
        <f>IF($C990&lt;&gt;"",※編集不可※選択項目!$J$2,"")</f>
        <v/>
      </c>
      <c r="AC990" s="23"/>
      <c r="AD990" s="97"/>
      <c r="AE990" s="99"/>
      <c r="AF990" s="201" t="str">
        <f t="shared" si="372"/>
        <v>-</v>
      </c>
      <c r="AG990" s="219"/>
      <c r="AH990" s="220"/>
      <c r="AI990" s="121" t="str">
        <f t="shared" si="368"/>
        <v/>
      </c>
      <c r="AJ990" s="221"/>
      <c r="AK990" s="222"/>
      <c r="AL990" s="223"/>
      <c r="AM990" s="224">
        <f>IFERROR(INDEX(※編集不可※選択項目!$R$3:$R$51,MATCH(BQ990,※編集不可※選択項目!$T$3:$T$51,0)),0)</f>
        <v>0</v>
      </c>
      <c r="AN990" s="224" t="str">
        <f t="shared" si="375"/>
        <v/>
      </c>
      <c r="AO990" s="224" t="str">
        <f>IF(BR990=※編集不可※選択項目!$L$3,VLOOKUP('新規登録用（本体）'!U990,※編集不可※選択項目!$P$2:$R$13,3,TRUE),AP990)</f>
        <v/>
      </c>
      <c r="AP990" s="224" t="str">
        <f>IF(BR990=※編集不可※選択項目!$L$15,VLOOKUP('新規登録用（本体）'!U990,※編集不可※選択項目!$P$14:$R$25,3,TRUE),AQ990)</f>
        <v/>
      </c>
      <c r="AQ990" s="224" t="str">
        <f>IF(BR990=※編集不可※選択項目!$L$27,VLOOKUP('新規登録用（本体）'!U990,※編集不可※選択項目!$P$26:$R$41,3,TRUE),AR990)</f>
        <v/>
      </c>
      <c r="AR990" s="224" t="str">
        <f>IF(BR990=※編集不可※選択項目!$L$43,VLOOKUP('新規登録用（本体）'!U990,※編集不可※選択項目!$P$42:$R$46,3,TRUE),AS990)</f>
        <v/>
      </c>
      <c r="AS990" s="224" t="str">
        <f>IF(BR990=※編集不可※選択項目!$L$48,VLOOKUP('新規登録用（本体）'!U990,※編集不可※選択項目!$P$47:$R$51,3,TRUE),"")</f>
        <v/>
      </c>
      <c r="AT990" s="225">
        <f>IFERROR(VLOOKUP(Y990&amp;G990&amp;H990,※編集不可※選択項目!X:Y,2,FALSE),0)</f>
        <v>0</v>
      </c>
      <c r="AU990" s="224">
        <f t="shared" si="369"/>
        <v>0</v>
      </c>
      <c r="AV990" s="224">
        <f>IFERROR(INDEX(※編集不可※選択項目!$S$3:$S$51,MATCH(BQ990,※編集不可※選択項目!$T$3:$T$51,0)),0)</f>
        <v>0</v>
      </c>
      <c r="AW990" s="224" t="str">
        <f t="shared" si="376"/>
        <v/>
      </c>
      <c r="AX990" s="224" t="str">
        <f>IF(BR990=※編集不可※選択項目!$L$3,VLOOKUP('新規登録用（本体）'!U990,※編集不可※選択項目!$P$2:$S$13,4,TRUE),AY990)</f>
        <v/>
      </c>
      <c r="AY990" s="224" t="str">
        <f>IF(BR990=※編集不可※選択項目!$L$15,VLOOKUP('新規登録用（本体）'!U990,※編集不可※選択項目!$P$14:$S$25,4,TRUE),AZ990)</f>
        <v/>
      </c>
      <c r="AZ990" s="224" t="str">
        <f>IF(BR990=※編集不可※選択項目!$L$27,VLOOKUP('新規登録用（本体）'!U990,※編集不可※選択項目!$P$26:$S$41,4,TRUE),BA990)</f>
        <v/>
      </c>
      <c r="BA990" s="224" t="str">
        <f>IF(BR990=※編集不可※選択項目!$L$43,VLOOKUP('新規登録用（本体）'!U990,※編集不可※選択項目!$P$42:$S$46,4,TRUE),BB990)</f>
        <v/>
      </c>
      <c r="BB990" s="224" t="str">
        <f>IF(BR990=※編集不可※選択項目!$L$48,VLOOKUP('新規登録用（本体）'!U990,※編集不可※選択項目!$P$47:$S$51,4,TRUE),"")</f>
        <v/>
      </c>
      <c r="BC990" s="225">
        <f>IFERROR(VLOOKUP(Y990&amp;G990&amp;H990,※編集不可※選択項目!X:Y,2,FALSE),0)</f>
        <v>0</v>
      </c>
      <c r="BD990" s="225">
        <f t="shared" si="370"/>
        <v>0</v>
      </c>
      <c r="BE990" s="225"/>
      <c r="BF990" s="225"/>
      <c r="BG990" s="225"/>
      <c r="BH990" s="225" t="str">
        <f t="shared" si="377"/>
        <v/>
      </c>
      <c r="BI990" s="226">
        <f t="shared" si="378"/>
        <v>0</v>
      </c>
      <c r="BJ990" s="226">
        <f t="shared" si="379"/>
        <v>0</v>
      </c>
      <c r="BK990" s="262">
        <f t="shared" si="373"/>
        <v>0</v>
      </c>
      <c r="BL990" s="226">
        <f t="shared" si="362"/>
        <v>0</v>
      </c>
      <c r="BM990" s="226" t="str">
        <f t="shared" si="380"/>
        <v/>
      </c>
      <c r="BN990" s="227">
        <f t="shared" si="381"/>
        <v>0</v>
      </c>
      <c r="BO990" s="227">
        <f t="shared" si="363"/>
        <v>0</v>
      </c>
      <c r="BP990" s="208" t="str">
        <f t="shared" si="364"/>
        <v>＜従来枠＞0 ＜トップ性能枠＞0</v>
      </c>
      <c r="BQ990" s="208" t="str">
        <f>'新規登録用（本体）'!G990&amp;'新規登録用（本体）'!H990&amp;'新規登録用（本体）'!I990</f>
        <v/>
      </c>
      <c r="BR990" s="126" t="str">
        <f t="shared" si="382"/>
        <v/>
      </c>
      <c r="BS990" s="208" t="str">
        <f t="shared" si="383"/>
        <v/>
      </c>
      <c r="BT990" s="227">
        <f t="shared" si="371"/>
        <v>0</v>
      </c>
    </row>
    <row r="991" spans="1:72" s="208" customFormat="1" ht="25.35" customHeight="1" x14ac:dyDescent="0.2">
      <c r="A991" s="210">
        <f t="shared" si="365"/>
        <v>980</v>
      </c>
      <c r="B991" s="171" t="str">
        <f t="shared" si="361"/>
        <v/>
      </c>
      <c r="C991" s="44"/>
      <c r="D991" s="17" t="str">
        <f t="shared" si="366"/>
        <v/>
      </c>
      <c r="E991" s="17" t="str">
        <f t="shared" si="367"/>
        <v/>
      </c>
      <c r="F991" s="97"/>
      <c r="G991" s="16"/>
      <c r="H991" s="15"/>
      <c r="I991" s="17" t="str">
        <f>IF(OR(G991="",H991="",U991=""),"",IFERROR(VLOOKUP(G991&amp;H991&amp;U991,※編集不可※選択項目!$M$3:$R$51,5,FALSE),"該当なし"))</f>
        <v/>
      </c>
      <c r="J991" s="97"/>
      <c r="K991" s="15"/>
      <c r="L991" s="248"/>
      <c r="M991" s="15"/>
      <c r="N991" s="97"/>
      <c r="O991" s="97"/>
      <c r="P991" s="97"/>
      <c r="Q991" s="97"/>
      <c r="R991" s="97"/>
      <c r="S991" s="18" t="str">
        <f t="shared" si="374"/>
        <v/>
      </c>
      <c r="T991" s="15"/>
      <c r="U991" s="15"/>
      <c r="V991" s="15"/>
      <c r="W991" s="15"/>
      <c r="X991" s="15"/>
      <c r="Y991" s="15"/>
      <c r="Z991" s="16"/>
      <c r="AA991" s="16"/>
      <c r="AB991" s="101" t="str">
        <f>IF($C991&lt;&gt;"",※編集不可※選択項目!$J$2,"")</f>
        <v/>
      </c>
      <c r="AC991" s="23"/>
      <c r="AD991" s="97"/>
      <c r="AE991" s="99"/>
      <c r="AF991" s="201" t="str">
        <f t="shared" si="372"/>
        <v>-</v>
      </c>
      <c r="AG991" s="219"/>
      <c r="AH991" s="220"/>
      <c r="AI991" s="121" t="str">
        <f t="shared" si="368"/>
        <v/>
      </c>
      <c r="AJ991" s="221"/>
      <c r="AK991" s="222"/>
      <c r="AL991" s="223"/>
      <c r="AM991" s="224">
        <f>IFERROR(INDEX(※編集不可※選択項目!$R$3:$R$51,MATCH(BQ991,※編集不可※選択項目!$T$3:$T$51,0)),0)</f>
        <v>0</v>
      </c>
      <c r="AN991" s="224" t="str">
        <f t="shared" si="375"/>
        <v/>
      </c>
      <c r="AO991" s="224" t="str">
        <f>IF(BR991=※編集不可※選択項目!$L$3,VLOOKUP('新規登録用（本体）'!U991,※編集不可※選択項目!$P$2:$R$13,3,TRUE),AP991)</f>
        <v/>
      </c>
      <c r="AP991" s="224" t="str">
        <f>IF(BR991=※編集不可※選択項目!$L$15,VLOOKUP('新規登録用（本体）'!U991,※編集不可※選択項目!$P$14:$R$25,3,TRUE),AQ991)</f>
        <v/>
      </c>
      <c r="AQ991" s="224" t="str">
        <f>IF(BR991=※編集不可※選択項目!$L$27,VLOOKUP('新規登録用（本体）'!U991,※編集不可※選択項目!$P$26:$R$41,3,TRUE),AR991)</f>
        <v/>
      </c>
      <c r="AR991" s="224" t="str">
        <f>IF(BR991=※編集不可※選択項目!$L$43,VLOOKUP('新規登録用（本体）'!U991,※編集不可※選択項目!$P$42:$R$46,3,TRUE),AS991)</f>
        <v/>
      </c>
      <c r="AS991" s="224" t="str">
        <f>IF(BR991=※編集不可※選択項目!$L$48,VLOOKUP('新規登録用（本体）'!U991,※編集不可※選択項目!$P$47:$R$51,3,TRUE),"")</f>
        <v/>
      </c>
      <c r="AT991" s="225">
        <f>IFERROR(VLOOKUP(Y991&amp;G991&amp;H991,※編集不可※選択項目!X:Y,2,FALSE),0)</f>
        <v>0</v>
      </c>
      <c r="AU991" s="224">
        <f t="shared" si="369"/>
        <v>0</v>
      </c>
      <c r="AV991" s="224">
        <f>IFERROR(INDEX(※編集不可※選択項目!$S$3:$S$51,MATCH(BQ991,※編集不可※選択項目!$T$3:$T$51,0)),0)</f>
        <v>0</v>
      </c>
      <c r="AW991" s="224" t="str">
        <f t="shared" si="376"/>
        <v/>
      </c>
      <c r="AX991" s="224" t="str">
        <f>IF(BR991=※編集不可※選択項目!$L$3,VLOOKUP('新規登録用（本体）'!U991,※編集不可※選択項目!$P$2:$S$13,4,TRUE),AY991)</f>
        <v/>
      </c>
      <c r="AY991" s="224" t="str">
        <f>IF(BR991=※編集不可※選択項目!$L$15,VLOOKUP('新規登録用（本体）'!U991,※編集不可※選択項目!$P$14:$S$25,4,TRUE),AZ991)</f>
        <v/>
      </c>
      <c r="AZ991" s="224" t="str">
        <f>IF(BR991=※編集不可※選択項目!$L$27,VLOOKUP('新規登録用（本体）'!U991,※編集不可※選択項目!$P$26:$S$41,4,TRUE),BA991)</f>
        <v/>
      </c>
      <c r="BA991" s="224" t="str">
        <f>IF(BR991=※編集不可※選択項目!$L$43,VLOOKUP('新規登録用（本体）'!U991,※編集不可※選択項目!$P$42:$S$46,4,TRUE),BB991)</f>
        <v/>
      </c>
      <c r="BB991" s="224" t="str">
        <f>IF(BR991=※編集不可※選択項目!$L$48,VLOOKUP('新規登録用（本体）'!U991,※編集不可※選択項目!$P$47:$S$51,4,TRUE),"")</f>
        <v/>
      </c>
      <c r="BC991" s="225">
        <f>IFERROR(VLOOKUP(Y991&amp;G991&amp;H991,※編集不可※選択項目!X:Y,2,FALSE),0)</f>
        <v>0</v>
      </c>
      <c r="BD991" s="225">
        <f t="shared" si="370"/>
        <v>0</v>
      </c>
      <c r="BE991" s="225"/>
      <c r="BF991" s="225"/>
      <c r="BG991" s="225"/>
      <c r="BH991" s="225" t="str">
        <f t="shared" si="377"/>
        <v/>
      </c>
      <c r="BI991" s="226">
        <f t="shared" si="378"/>
        <v>0</v>
      </c>
      <c r="BJ991" s="226">
        <f t="shared" si="379"/>
        <v>0</v>
      </c>
      <c r="BK991" s="262">
        <f t="shared" si="373"/>
        <v>0</v>
      </c>
      <c r="BL991" s="226">
        <f t="shared" si="362"/>
        <v>0</v>
      </c>
      <c r="BM991" s="226" t="str">
        <f t="shared" si="380"/>
        <v/>
      </c>
      <c r="BN991" s="227">
        <f t="shared" si="381"/>
        <v>0</v>
      </c>
      <c r="BO991" s="227">
        <f t="shared" si="363"/>
        <v>0</v>
      </c>
      <c r="BP991" s="208" t="str">
        <f t="shared" si="364"/>
        <v>＜従来枠＞0 ＜トップ性能枠＞0</v>
      </c>
      <c r="BQ991" s="208" t="str">
        <f>'新規登録用（本体）'!G991&amp;'新規登録用（本体）'!H991&amp;'新規登録用（本体）'!I991</f>
        <v/>
      </c>
      <c r="BR991" s="126" t="str">
        <f t="shared" si="382"/>
        <v/>
      </c>
      <c r="BS991" s="208" t="str">
        <f t="shared" si="383"/>
        <v/>
      </c>
      <c r="BT991" s="227">
        <f t="shared" si="371"/>
        <v>0</v>
      </c>
    </row>
    <row r="992" spans="1:72" s="208" customFormat="1" ht="25.35" customHeight="1" x14ac:dyDescent="0.2">
      <c r="A992" s="210">
        <f t="shared" si="365"/>
        <v>981</v>
      </c>
      <c r="B992" s="171" t="str">
        <f t="shared" si="361"/>
        <v/>
      </c>
      <c r="C992" s="44"/>
      <c r="D992" s="17" t="str">
        <f t="shared" si="366"/>
        <v/>
      </c>
      <c r="E992" s="17" t="str">
        <f t="shared" si="367"/>
        <v/>
      </c>
      <c r="F992" s="97"/>
      <c r="G992" s="16"/>
      <c r="H992" s="15"/>
      <c r="I992" s="17" t="str">
        <f>IF(OR(G992="",H992="",U992=""),"",IFERROR(VLOOKUP(G992&amp;H992&amp;U992,※編集不可※選択項目!$M$3:$R$51,5,FALSE),"該当なし"))</f>
        <v/>
      </c>
      <c r="J992" s="97"/>
      <c r="K992" s="15"/>
      <c r="L992" s="248"/>
      <c r="M992" s="15"/>
      <c r="N992" s="97"/>
      <c r="O992" s="97"/>
      <c r="P992" s="97"/>
      <c r="Q992" s="97"/>
      <c r="R992" s="97"/>
      <c r="S992" s="18" t="str">
        <f t="shared" si="374"/>
        <v/>
      </c>
      <c r="T992" s="15"/>
      <c r="U992" s="15"/>
      <c r="V992" s="15"/>
      <c r="W992" s="15"/>
      <c r="X992" s="15"/>
      <c r="Y992" s="15"/>
      <c r="Z992" s="16"/>
      <c r="AA992" s="16"/>
      <c r="AB992" s="101" t="str">
        <f>IF($C992&lt;&gt;"",※編集不可※選択項目!$J$2,"")</f>
        <v/>
      </c>
      <c r="AC992" s="23"/>
      <c r="AD992" s="97"/>
      <c r="AE992" s="99"/>
      <c r="AF992" s="201" t="str">
        <f t="shared" si="372"/>
        <v>-</v>
      </c>
      <c r="AG992" s="219"/>
      <c r="AH992" s="220"/>
      <c r="AI992" s="121" t="str">
        <f t="shared" si="368"/>
        <v/>
      </c>
      <c r="AJ992" s="221"/>
      <c r="AK992" s="222"/>
      <c r="AL992" s="223"/>
      <c r="AM992" s="224">
        <f>IFERROR(INDEX(※編集不可※選択項目!$R$3:$R$51,MATCH(BQ992,※編集不可※選択項目!$T$3:$T$51,0)),0)</f>
        <v>0</v>
      </c>
      <c r="AN992" s="224" t="str">
        <f t="shared" si="375"/>
        <v/>
      </c>
      <c r="AO992" s="224" t="str">
        <f>IF(BR992=※編集不可※選択項目!$L$3,VLOOKUP('新規登録用（本体）'!U992,※編集不可※選択項目!$P$2:$R$13,3,TRUE),AP992)</f>
        <v/>
      </c>
      <c r="AP992" s="224" t="str">
        <f>IF(BR992=※編集不可※選択項目!$L$15,VLOOKUP('新規登録用（本体）'!U992,※編集不可※選択項目!$P$14:$R$25,3,TRUE),AQ992)</f>
        <v/>
      </c>
      <c r="AQ992" s="224" t="str">
        <f>IF(BR992=※編集不可※選択項目!$L$27,VLOOKUP('新規登録用（本体）'!U992,※編集不可※選択項目!$P$26:$R$41,3,TRUE),AR992)</f>
        <v/>
      </c>
      <c r="AR992" s="224" t="str">
        <f>IF(BR992=※編集不可※選択項目!$L$43,VLOOKUP('新規登録用（本体）'!U992,※編集不可※選択項目!$P$42:$R$46,3,TRUE),AS992)</f>
        <v/>
      </c>
      <c r="AS992" s="224" t="str">
        <f>IF(BR992=※編集不可※選択項目!$L$48,VLOOKUP('新規登録用（本体）'!U992,※編集不可※選択項目!$P$47:$R$51,3,TRUE),"")</f>
        <v/>
      </c>
      <c r="AT992" s="225">
        <f>IFERROR(VLOOKUP(Y992&amp;G992&amp;H992,※編集不可※選択項目!X:Y,2,FALSE),0)</f>
        <v>0</v>
      </c>
      <c r="AU992" s="224">
        <f t="shared" si="369"/>
        <v>0</v>
      </c>
      <c r="AV992" s="224">
        <f>IFERROR(INDEX(※編集不可※選択項目!$S$3:$S$51,MATCH(BQ992,※編集不可※選択項目!$T$3:$T$51,0)),0)</f>
        <v>0</v>
      </c>
      <c r="AW992" s="224" t="str">
        <f t="shared" si="376"/>
        <v/>
      </c>
      <c r="AX992" s="224" t="str">
        <f>IF(BR992=※編集不可※選択項目!$L$3,VLOOKUP('新規登録用（本体）'!U992,※編集不可※選択項目!$P$2:$S$13,4,TRUE),AY992)</f>
        <v/>
      </c>
      <c r="AY992" s="224" t="str">
        <f>IF(BR992=※編集不可※選択項目!$L$15,VLOOKUP('新規登録用（本体）'!U992,※編集不可※選択項目!$P$14:$S$25,4,TRUE),AZ992)</f>
        <v/>
      </c>
      <c r="AZ992" s="224" t="str">
        <f>IF(BR992=※編集不可※選択項目!$L$27,VLOOKUP('新規登録用（本体）'!U992,※編集不可※選択項目!$P$26:$S$41,4,TRUE),BA992)</f>
        <v/>
      </c>
      <c r="BA992" s="224" t="str">
        <f>IF(BR992=※編集不可※選択項目!$L$43,VLOOKUP('新規登録用（本体）'!U992,※編集不可※選択項目!$P$42:$S$46,4,TRUE),BB992)</f>
        <v/>
      </c>
      <c r="BB992" s="224" t="str">
        <f>IF(BR992=※編集不可※選択項目!$L$48,VLOOKUP('新規登録用（本体）'!U992,※編集不可※選択項目!$P$47:$S$51,4,TRUE),"")</f>
        <v/>
      </c>
      <c r="BC992" s="225">
        <f>IFERROR(VLOOKUP(Y992&amp;G992&amp;H992,※編集不可※選択項目!X:Y,2,FALSE),0)</f>
        <v>0</v>
      </c>
      <c r="BD992" s="225">
        <f t="shared" si="370"/>
        <v>0</v>
      </c>
      <c r="BE992" s="225"/>
      <c r="BF992" s="225"/>
      <c r="BG992" s="225"/>
      <c r="BH992" s="225" t="str">
        <f t="shared" si="377"/>
        <v/>
      </c>
      <c r="BI992" s="226">
        <f t="shared" si="378"/>
        <v>0</v>
      </c>
      <c r="BJ992" s="226">
        <f t="shared" si="379"/>
        <v>0</v>
      </c>
      <c r="BK992" s="262">
        <f t="shared" si="373"/>
        <v>0</v>
      </c>
      <c r="BL992" s="226">
        <f t="shared" si="362"/>
        <v>0</v>
      </c>
      <c r="BM992" s="226" t="str">
        <f t="shared" si="380"/>
        <v/>
      </c>
      <c r="BN992" s="227">
        <f t="shared" si="381"/>
        <v>0</v>
      </c>
      <c r="BO992" s="227">
        <f t="shared" si="363"/>
        <v>0</v>
      </c>
      <c r="BP992" s="208" t="str">
        <f t="shared" si="364"/>
        <v>＜従来枠＞0 ＜トップ性能枠＞0</v>
      </c>
      <c r="BQ992" s="208" t="str">
        <f>'新規登録用（本体）'!G992&amp;'新規登録用（本体）'!H992&amp;'新規登録用（本体）'!I992</f>
        <v/>
      </c>
      <c r="BR992" s="126" t="str">
        <f t="shared" si="382"/>
        <v/>
      </c>
      <c r="BS992" s="208" t="str">
        <f t="shared" si="383"/>
        <v/>
      </c>
      <c r="BT992" s="227">
        <f t="shared" si="371"/>
        <v>0</v>
      </c>
    </row>
    <row r="993" spans="1:72" s="208" customFormat="1" ht="25.35" customHeight="1" x14ac:dyDescent="0.2">
      <c r="A993" s="210">
        <f t="shared" si="365"/>
        <v>982</v>
      </c>
      <c r="B993" s="171" t="str">
        <f t="shared" si="361"/>
        <v/>
      </c>
      <c r="C993" s="44"/>
      <c r="D993" s="17" t="str">
        <f t="shared" si="366"/>
        <v/>
      </c>
      <c r="E993" s="17" t="str">
        <f t="shared" si="367"/>
        <v/>
      </c>
      <c r="F993" s="97"/>
      <c r="G993" s="16"/>
      <c r="H993" s="15"/>
      <c r="I993" s="17" t="str">
        <f>IF(OR(G993="",H993="",U993=""),"",IFERROR(VLOOKUP(G993&amp;H993&amp;U993,※編集不可※選択項目!$M$3:$R$51,5,FALSE),"該当なし"))</f>
        <v/>
      </c>
      <c r="J993" s="97"/>
      <c r="K993" s="15"/>
      <c r="L993" s="248"/>
      <c r="M993" s="15"/>
      <c r="N993" s="97"/>
      <c r="O993" s="97"/>
      <c r="P993" s="97"/>
      <c r="Q993" s="97"/>
      <c r="R993" s="97"/>
      <c r="S993" s="18" t="str">
        <f t="shared" si="374"/>
        <v/>
      </c>
      <c r="T993" s="15"/>
      <c r="U993" s="15"/>
      <c r="V993" s="15"/>
      <c r="W993" s="15"/>
      <c r="X993" s="15"/>
      <c r="Y993" s="15"/>
      <c r="Z993" s="16"/>
      <c r="AA993" s="16"/>
      <c r="AB993" s="101" t="str">
        <f>IF($C993&lt;&gt;"",※編集不可※選択項目!$J$2,"")</f>
        <v/>
      </c>
      <c r="AC993" s="23"/>
      <c r="AD993" s="97"/>
      <c r="AE993" s="99"/>
      <c r="AF993" s="201" t="str">
        <f t="shared" si="372"/>
        <v>-</v>
      </c>
      <c r="AG993" s="219"/>
      <c r="AH993" s="220"/>
      <c r="AI993" s="121" t="str">
        <f t="shared" si="368"/>
        <v/>
      </c>
      <c r="AJ993" s="221"/>
      <c r="AK993" s="222"/>
      <c r="AL993" s="223"/>
      <c r="AM993" s="224">
        <f>IFERROR(INDEX(※編集不可※選択項目!$R$3:$R$51,MATCH(BQ993,※編集不可※選択項目!$T$3:$T$51,0)),0)</f>
        <v>0</v>
      </c>
      <c r="AN993" s="224" t="str">
        <f t="shared" si="375"/>
        <v/>
      </c>
      <c r="AO993" s="224" t="str">
        <f>IF(BR993=※編集不可※選択項目!$L$3,VLOOKUP('新規登録用（本体）'!U993,※編集不可※選択項目!$P$2:$R$13,3,TRUE),AP993)</f>
        <v/>
      </c>
      <c r="AP993" s="224" t="str">
        <f>IF(BR993=※編集不可※選択項目!$L$15,VLOOKUP('新規登録用（本体）'!U993,※編集不可※選択項目!$P$14:$R$25,3,TRUE),AQ993)</f>
        <v/>
      </c>
      <c r="AQ993" s="224" t="str">
        <f>IF(BR993=※編集不可※選択項目!$L$27,VLOOKUP('新規登録用（本体）'!U993,※編集不可※選択項目!$P$26:$R$41,3,TRUE),AR993)</f>
        <v/>
      </c>
      <c r="AR993" s="224" t="str">
        <f>IF(BR993=※編集不可※選択項目!$L$43,VLOOKUP('新規登録用（本体）'!U993,※編集不可※選択項目!$P$42:$R$46,3,TRUE),AS993)</f>
        <v/>
      </c>
      <c r="AS993" s="224" t="str">
        <f>IF(BR993=※編集不可※選択項目!$L$48,VLOOKUP('新規登録用（本体）'!U993,※編集不可※選択項目!$P$47:$R$51,3,TRUE),"")</f>
        <v/>
      </c>
      <c r="AT993" s="225">
        <f>IFERROR(VLOOKUP(Y993&amp;G993&amp;H993,※編集不可※選択項目!X:Y,2,FALSE),0)</f>
        <v>0</v>
      </c>
      <c r="AU993" s="224">
        <f t="shared" si="369"/>
        <v>0</v>
      </c>
      <c r="AV993" s="224">
        <f>IFERROR(INDEX(※編集不可※選択項目!$S$3:$S$51,MATCH(BQ993,※編集不可※選択項目!$T$3:$T$51,0)),0)</f>
        <v>0</v>
      </c>
      <c r="AW993" s="224" t="str">
        <f t="shared" si="376"/>
        <v/>
      </c>
      <c r="AX993" s="224" t="str">
        <f>IF(BR993=※編集不可※選択項目!$L$3,VLOOKUP('新規登録用（本体）'!U993,※編集不可※選択項目!$P$2:$S$13,4,TRUE),AY993)</f>
        <v/>
      </c>
      <c r="AY993" s="224" t="str">
        <f>IF(BR993=※編集不可※選択項目!$L$15,VLOOKUP('新規登録用（本体）'!U993,※編集不可※選択項目!$P$14:$S$25,4,TRUE),AZ993)</f>
        <v/>
      </c>
      <c r="AZ993" s="224" t="str">
        <f>IF(BR993=※編集不可※選択項目!$L$27,VLOOKUP('新規登録用（本体）'!U993,※編集不可※選択項目!$P$26:$S$41,4,TRUE),BA993)</f>
        <v/>
      </c>
      <c r="BA993" s="224" t="str">
        <f>IF(BR993=※編集不可※選択項目!$L$43,VLOOKUP('新規登録用（本体）'!U993,※編集不可※選択項目!$P$42:$S$46,4,TRUE),BB993)</f>
        <v/>
      </c>
      <c r="BB993" s="224" t="str">
        <f>IF(BR993=※編集不可※選択項目!$L$48,VLOOKUP('新規登録用（本体）'!U993,※編集不可※選択項目!$P$47:$S$51,4,TRUE),"")</f>
        <v/>
      </c>
      <c r="BC993" s="225">
        <f>IFERROR(VLOOKUP(Y993&amp;G993&amp;H993,※編集不可※選択項目!X:Y,2,FALSE),0)</f>
        <v>0</v>
      </c>
      <c r="BD993" s="225">
        <f t="shared" si="370"/>
        <v>0</v>
      </c>
      <c r="BE993" s="225"/>
      <c r="BF993" s="225"/>
      <c r="BG993" s="225"/>
      <c r="BH993" s="225" t="str">
        <f t="shared" si="377"/>
        <v/>
      </c>
      <c r="BI993" s="226">
        <f t="shared" si="378"/>
        <v>0</v>
      </c>
      <c r="BJ993" s="226">
        <f t="shared" si="379"/>
        <v>0</v>
      </c>
      <c r="BK993" s="262">
        <f t="shared" si="373"/>
        <v>0</v>
      </c>
      <c r="BL993" s="226">
        <f t="shared" si="362"/>
        <v>0</v>
      </c>
      <c r="BM993" s="226" t="str">
        <f t="shared" si="380"/>
        <v/>
      </c>
      <c r="BN993" s="227">
        <f t="shared" si="381"/>
        <v>0</v>
      </c>
      <c r="BO993" s="227">
        <f t="shared" si="363"/>
        <v>0</v>
      </c>
      <c r="BP993" s="208" t="str">
        <f t="shared" si="364"/>
        <v>＜従来枠＞0 ＜トップ性能枠＞0</v>
      </c>
      <c r="BQ993" s="208" t="str">
        <f>'新規登録用（本体）'!G993&amp;'新規登録用（本体）'!H993&amp;'新規登録用（本体）'!I993</f>
        <v/>
      </c>
      <c r="BR993" s="126" t="str">
        <f t="shared" si="382"/>
        <v/>
      </c>
      <c r="BS993" s="208" t="str">
        <f t="shared" si="383"/>
        <v/>
      </c>
      <c r="BT993" s="227">
        <f t="shared" si="371"/>
        <v>0</v>
      </c>
    </row>
    <row r="994" spans="1:72" s="208" customFormat="1" ht="25.35" customHeight="1" x14ac:dyDescent="0.2">
      <c r="A994" s="210">
        <f t="shared" si="365"/>
        <v>983</v>
      </c>
      <c r="B994" s="171" t="str">
        <f t="shared" si="361"/>
        <v/>
      </c>
      <c r="C994" s="44"/>
      <c r="D994" s="17" t="str">
        <f t="shared" si="366"/>
        <v/>
      </c>
      <c r="E994" s="17" t="str">
        <f t="shared" si="367"/>
        <v/>
      </c>
      <c r="F994" s="97"/>
      <c r="G994" s="16"/>
      <c r="H994" s="15"/>
      <c r="I994" s="17" t="str">
        <f>IF(OR(G994="",H994="",U994=""),"",IFERROR(VLOOKUP(G994&amp;H994&amp;U994,※編集不可※選択項目!$M$3:$R$51,5,FALSE),"該当なし"))</f>
        <v/>
      </c>
      <c r="J994" s="97"/>
      <c r="K994" s="15"/>
      <c r="L994" s="248"/>
      <c r="M994" s="15"/>
      <c r="N994" s="97"/>
      <c r="O994" s="97"/>
      <c r="P994" s="97"/>
      <c r="Q994" s="97"/>
      <c r="R994" s="97"/>
      <c r="S994" s="18" t="str">
        <f t="shared" si="374"/>
        <v/>
      </c>
      <c r="T994" s="15"/>
      <c r="U994" s="15"/>
      <c r="V994" s="15"/>
      <c r="W994" s="15"/>
      <c r="X994" s="15"/>
      <c r="Y994" s="15"/>
      <c r="Z994" s="16"/>
      <c r="AA994" s="16"/>
      <c r="AB994" s="101" t="str">
        <f>IF($C994&lt;&gt;"",※編集不可※選択項目!$J$2,"")</f>
        <v/>
      </c>
      <c r="AC994" s="23"/>
      <c r="AD994" s="97"/>
      <c r="AE994" s="99"/>
      <c r="AF994" s="201" t="str">
        <f t="shared" si="372"/>
        <v>-</v>
      </c>
      <c r="AG994" s="219"/>
      <c r="AH994" s="220"/>
      <c r="AI994" s="121" t="str">
        <f t="shared" si="368"/>
        <v/>
      </c>
      <c r="AJ994" s="221"/>
      <c r="AK994" s="222"/>
      <c r="AL994" s="223"/>
      <c r="AM994" s="224">
        <f>IFERROR(INDEX(※編集不可※選択項目!$R$3:$R$51,MATCH(BQ994,※編集不可※選択項目!$T$3:$T$51,0)),0)</f>
        <v>0</v>
      </c>
      <c r="AN994" s="224" t="str">
        <f t="shared" si="375"/>
        <v/>
      </c>
      <c r="AO994" s="224" t="str">
        <f>IF(BR994=※編集不可※選択項目!$L$3,VLOOKUP('新規登録用（本体）'!U994,※編集不可※選択項目!$P$2:$R$13,3,TRUE),AP994)</f>
        <v/>
      </c>
      <c r="AP994" s="224" t="str">
        <f>IF(BR994=※編集不可※選択項目!$L$15,VLOOKUP('新規登録用（本体）'!U994,※編集不可※選択項目!$P$14:$R$25,3,TRUE),AQ994)</f>
        <v/>
      </c>
      <c r="AQ994" s="224" t="str">
        <f>IF(BR994=※編集不可※選択項目!$L$27,VLOOKUP('新規登録用（本体）'!U994,※編集不可※選択項目!$P$26:$R$41,3,TRUE),AR994)</f>
        <v/>
      </c>
      <c r="AR994" s="224" t="str">
        <f>IF(BR994=※編集不可※選択項目!$L$43,VLOOKUP('新規登録用（本体）'!U994,※編集不可※選択項目!$P$42:$R$46,3,TRUE),AS994)</f>
        <v/>
      </c>
      <c r="AS994" s="224" t="str">
        <f>IF(BR994=※編集不可※選択項目!$L$48,VLOOKUP('新規登録用（本体）'!U994,※編集不可※選択項目!$P$47:$R$51,3,TRUE),"")</f>
        <v/>
      </c>
      <c r="AT994" s="225">
        <f>IFERROR(VLOOKUP(Y994&amp;G994&amp;H994,※編集不可※選択項目!X:Y,2,FALSE),0)</f>
        <v>0</v>
      </c>
      <c r="AU994" s="224">
        <f t="shared" si="369"/>
        <v>0</v>
      </c>
      <c r="AV994" s="224">
        <f>IFERROR(INDEX(※編集不可※選択項目!$S$3:$S$51,MATCH(BQ994,※編集不可※選択項目!$T$3:$T$51,0)),0)</f>
        <v>0</v>
      </c>
      <c r="AW994" s="224" t="str">
        <f t="shared" si="376"/>
        <v/>
      </c>
      <c r="AX994" s="224" t="str">
        <f>IF(BR994=※編集不可※選択項目!$L$3,VLOOKUP('新規登録用（本体）'!U994,※編集不可※選択項目!$P$2:$S$13,4,TRUE),AY994)</f>
        <v/>
      </c>
      <c r="AY994" s="224" t="str">
        <f>IF(BR994=※編集不可※選択項目!$L$15,VLOOKUP('新規登録用（本体）'!U994,※編集不可※選択項目!$P$14:$S$25,4,TRUE),AZ994)</f>
        <v/>
      </c>
      <c r="AZ994" s="224" t="str">
        <f>IF(BR994=※編集不可※選択項目!$L$27,VLOOKUP('新規登録用（本体）'!U994,※編集不可※選択項目!$P$26:$S$41,4,TRUE),BA994)</f>
        <v/>
      </c>
      <c r="BA994" s="224" t="str">
        <f>IF(BR994=※編集不可※選択項目!$L$43,VLOOKUP('新規登録用（本体）'!U994,※編集不可※選択項目!$P$42:$S$46,4,TRUE),BB994)</f>
        <v/>
      </c>
      <c r="BB994" s="224" t="str">
        <f>IF(BR994=※編集不可※選択項目!$L$48,VLOOKUP('新規登録用（本体）'!U994,※編集不可※選択項目!$P$47:$S$51,4,TRUE),"")</f>
        <v/>
      </c>
      <c r="BC994" s="225">
        <f>IFERROR(VLOOKUP(Y994&amp;G994&amp;H994,※編集不可※選択項目!X:Y,2,FALSE),0)</f>
        <v>0</v>
      </c>
      <c r="BD994" s="225">
        <f t="shared" si="370"/>
        <v>0</v>
      </c>
      <c r="BE994" s="225"/>
      <c r="BF994" s="225"/>
      <c r="BG994" s="225"/>
      <c r="BH994" s="225" t="str">
        <f t="shared" si="377"/>
        <v/>
      </c>
      <c r="BI994" s="226">
        <f t="shared" si="378"/>
        <v>0</v>
      </c>
      <c r="BJ994" s="226">
        <f t="shared" si="379"/>
        <v>0</v>
      </c>
      <c r="BK994" s="262">
        <f t="shared" si="373"/>
        <v>0</v>
      </c>
      <c r="BL994" s="226">
        <f t="shared" si="362"/>
        <v>0</v>
      </c>
      <c r="BM994" s="226" t="str">
        <f t="shared" si="380"/>
        <v/>
      </c>
      <c r="BN994" s="227">
        <f t="shared" si="381"/>
        <v>0</v>
      </c>
      <c r="BO994" s="227">
        <f t="shared" si="363"/>
        <v>0</v>
      </c>
      <c r="BP994" s="208" t="str">
        <f t="shared" si="364"/>
        <v>＜従来枠＞0 ＜トップ性能枠＞0</v>
      </c>
      <c r="BQ994" s="208" t="str">
        <f>'新規登録用（本体）'!G994&amp;'新規登録用（本体）'!H994&amp;'新規登録用（本体）'!I994</f>
        <v/>
      </c>
      <c r="BR994" s="126" t="str">
        <f t="shared" si="382"/>
        <v/>
      </c>
      <c r="BS994" s="208" t="str">
        <f t="shared" si="383"/>
        <v/>
      </c>
      <c r="BT994" s="227">
        <f t="shared" si="371"/>
        <v>0</v>
      </c>
    </row>
    <row r="995" spans="1:72" s="208" customFormat="1" ht="25.35" customHeight="1" x14ac:dyDescent="0.2">
      <c r="A995" s="210">
        <f t="shared" si="365"/>
        <v>984</v>
      </c>
      <c r="B995" s="171" t="str">
        <f t="shared" si="361"/>
        <v/>
      </c>
      <c r="C995" s="44"/>
      <c r="D995" s="17" t="str">
        <f t="shared" si="366"/>
        <v/>
      </c>
      <c r="E995" s="17" t="str">
        <f t="shared" si="367"/>
        <v/>
      </c>
      <c r="F995" s="97"/>
      <c r="G995" s="16"/>
      <c r="H995" s="15"/>
      <c r="I995" s="17" t="str">
        <f>IF(OR(G995="",H995="",U995=""),"",IFERROR(VLOOKUP(G995&amp;H995&amp;U995,※編集不可※選択項目!$M$3:$R$51,5,FALSE),"該当なし"))</f>
        <v/>
      </c>
      <c r="J995" s="97"/>
      <c r="K995" s="15"/>
      <c r="L995" s="248"/>
      <c r="M995" s="15"/>
      <c r="N995" s="97"/>
      <c r="O995" s="97"/>
      <c r="P995" s="97"/>
      <c r="Q995" s="97"/>
      <c r="R995" s="97"/>
      <c r="S995" s="18" t="str">
        <f t="shared" si="374"/>
        <v/>
      </c>
      <c r="T995" s="15"/>
      <c r="U995" s="15"/>
      <c r="V995" s="15"/>
      <c r="W995" s="15"/>
      <c r="X995" s="15"/>
      <c r="Y995" s="15"/>
      <c r="Z995" s="16"/>
      <c r="AA995" s="16"/>
      <c r="AB995" s="101" t="str">
        <f>IF($C995&lt;&gt;"",※編集不可※選択項目!$J$2,"")</f>
        <v/>
      </c>
      <c r="AC995" s="23"/>
      <c r="AD995" s="97"/>
      <c r="AE995" s="99"/>
      <c r="AF995" s="201" t="str">
        <f t="shared" si="372"/>
        <v>-</v>
      </c>
      <c r="AG995" s="219"/>
      <c r="AH995" s="220"/>
      <c r="AI995" s="121" t="str">
        <f t="shared" si="368"/>
        <v/>
      </c>
      <c r="AJ995" s="221"/>
      <c r="AK995" s="222"/>
      <c r="AL995" s="223"/>
      <c r="AM995" s="224">
        <f>IFERROR(INDEX(※編集不可※選択項目!$R$3:$R$51,MATCH(BQ995,※編集不可※選択項目!$T$3:$T$51,0)),0)</f>
        <v>0</v>
      </c>
      <c r="AN995" s="224" t="str">
        <f t="shared" si="375"/>
        <v/>
      </c>
      <c r="AO995" s="224" t="str">
        <f>IF(BR995=※編集不可※選択項目!$L$3,VLOOKUP('新規登録用（本体）'!U995,※編集不可※選択項目!$P$2:$R$13,3,TRUE),AP995)</f>
        <v/>
      </c>
      <c r="AP995" s="224" t="str">
        <f>IF(BR995=※編集不可※選択項目!$L$15,VLOOKUP('新規登録用（本体）'!U995,※編集不可※選択項目!$P$14:$R$25,3,TRUE),AQ995)</f>
        <v/>
      </c>
      <c r="AQ995" s="224" t="str">
        <f>IF(BR995=※編集不可※選択項目!$L$27,VLOOKUP('新規登録用（本体）'!U995,※編集不可※選択項目!$P$26:$R$41,3,TRUE),AR995)</f>
        <v/>
      </c>
      <c r="AR995" s="224" t="str">
        <f>IF(BR995=※編集不可※選択項目!$L$43,VLOOKUP('新規登録用（本体）'!U995,※編集不可※選択項目!$P$42:$R$46,3,TRUE),AS995)</f>
        <v/>
      </c>
      <c r="AS995" s="224" t="str">
        <f>IF(BR995=※編集不可※選択項目!$L$48,VLOOKUP('新規登録用（本体）'!U995,※編集不可※選択項目!$P$47:$R$51,3,TRUE),"")</f>
        <v/>
      </c>
      <c r="AT995" s="225">
        <f>IFERROR(VLOOKUP(Y995&amp;G995&amp;H995,※編集不可※選択項目!X:Y,2,FALSE),0)</f>
        <v>0</v>
      </c>
      <c r="AU995" s="224">
        <f t="shared" si="369"/>
        <v>0</v>
      </c>
      <c r="AV995" s="224">
        <f>IFERROR(INDEX(※編集不可※選択項目!$S$3:$S$51,MATCH(BQ995,※編集不可※選択項目!$T$3:$T$51,0)),0)</f>
        <v>0</v>
      </c>
      <c r="AW995" s="224" t="str">
        <f t="shared" si="376"/>
        <v/>
      </c>
      <c r="AX995" s="224" t="str">
        <f>IF(BR995=※編集不可※選択項目!$L$3,VLOOKUP('新規登録用（本体）'!U995,※編集不可※選択項目!$P$2:$S$13,4,TRUE),AY995)</f>
        <v/>
      </c>
      <c r="AY995" s="224" t="str">
        <f>IF(BR995=※編集不可※選択項目!$L$15,VLOOKUP('新規登録用（本体）'!U995,※編集不可※選択項目!$P$14:$S$25,4,TRUE),AZ995)</f>
        <v/>
      </c>
      <c r="AZ995" s="224" t="str">
        <f>IF(BR995=※編集不可※選択項目!$L$27,VLOOKUP('新規登録用（本体）'!U995,※編集不可※選択項目!$P$26:$S$41,4,TRUE),BA995)</f>
        <v/>
      </c>
      <c r="BA995" s="224" t="str">
        <f>IF(BR995=※編集不可※選択項目!$L$43,VLOOKUP('新規登録用（本体）'!U995,※編集不可※選択項目!$P$42:$S$46,4,TRUE),BB995)</f>
        <v/>
      </c>
      <c r="BB995" s="224" t="str">
        <f>IF(BR995=※編集不可※選択項目!$L$48,VLOOKUP('新規登録用（本体）'!U995,※編集不可※選択項目!$P$47:$S$51,4,TRUE),"")</f>
        <v/>
      </c>
      <c r="BC995" s="225">
        <f>IFERROR(VLOOKUP(Y995&amp;G995&amp;H995,※編集不可※選択項目!X:Y,2,FALSE),0)</f>
        <v>0</v>
      </c>
      <c r="BD995" s="225">
        <f t="shared" si="370"/>
        <v>0</v>
      </c>
      <c r="BE995" s="225"/>
      <c r="BF995" s="225"/>
      <c r="BG995" s="225"/>
      <c r="BH995" s="225" t="str">
        <f t="shared" si="377"/>
        <v/>
      </c>
      <c r="BI995" s="226">
        <f t="shared" si="378"/>
        <v>0</v>
      </c>
      <c r="BJ995" s="226">
        <f t="shared" si="379"/>
        <v>0</v>
      </c>
      <c r="BK995" s="262">
        <f t="shared" si="373"/>
        <v>0</v>
      </c>
      <c r="BL995" s="226">
        <f t="shared" si="362"/>
        <v>0</v>
      </c>
      <c r="BM995" s="226" t="str">
        <f t="shared" si="380"/>
        <v/>
      </c>
      <c r="BN995" s="227">
        <f t="shared" si="381"/>
        <v>0</v>
      </c>
      <c r="BO995" s="227">
        <f t="shared" si="363"/>
        <v>0</v>
      </c>
      <c r="BP995" s="208" t="str">
        <f t="shared" si="364"/>
        <v>＜従来枠＞0 ＜トップ性能枠＞0</v>
      </c>
      <c r="BQ995" s="208" t="str">
        <f>'新規登録用（本体）'!G995&amp;'新規登録用（本体）'!H995&amp;'新規登録用（本体）'!I995</f>
        <v/>
      </c>
      <c r="BR995" s="126" t="str">
        <f t="shared" si="382"/>
        <v/>
      </c>
      <c r="BS995" s="208" t="str">
        <f t="shared" si="383"/>
        <v/>
      </c>
      <c r="BT995" s="227">
        <f t="shared" si="371"/>
        <v>0</v>
      </c>
    </row>
    <row r="996" spans="1:72" s="208" customFormat="1" ht="25.35" customHeight="1" x14ac:dyDescent="0.2">
      <c r="A996" s="210">
        <f t="shared" si="365"/>
        <v>985</v>
      </c>
      <c r="B996" s="171" t="str">
        <f t="shared" si="361"/>
        <v/>
      </c>
      <c r="C996" s="44"/>
      <c r="D996" s="17" t="str">
        <f t="shared" si="366"/>
        <v/>
      </c>
      <c r="E996" s="17" t="str">
        <f t="shared" si="367"/>
        <v/>
      </c>
      <c r="F996" s="97"/>
      <c r="G996" s="16"/>
      <c r="H996" s="15"/>
      <c r="I996" s="17" t="str">
        <f>IF(OR(G996="",H996="",U996=""),"",IFERROR(VLOOKUP(G996&amp;H996&amp;U996,※編集不可※選択項目!$M$3:$R$51,5,FALSE),"該当なし"))</f>
        <v/>
      </c>
      <c r="J996" s="97"/>
      <c r="K996" s="15"/>
      <c r="L996" s="248"/>
      <c r="M996" s="15"/>
      <c r="N996" s="97"/>
      <c r="O996" s="97"/>
      <c r="P996" s="97"/>
      <c r="Q996" s="97"/>
      <c r="R996" s="97"/>
      <c r="S996" s="18" t="str">
        <f t="shared" si="374"/>
        <v/>
      </c>
      <c r="T996" s="15"/>
      <c r="U996" s="15"/>
      <c r="V996" s="15"/>
      <c r="W996" s="15"/>
      <c r="X996" s="15"/>
      <c r="Y996" s="15"/>
      <c r="Z996" s="16"/>
      <c r="AA996" s="16"/>
      <c r="AB996" s="101" t="str">
        <f>IF($C996&lt;&gt;"",※編集不可※選択項目!$J$2,"")</f>
        <v/>
      </c>
      <c r="AC996" s="23"/>
      <c r="AD996" s="97"/>
      <c r="AE996" s="99"/>
      <c r="AF996" s="201" t="str">
        <f t="shared" si="372"/>
        <v>-</v>
      </c>
      <c r="AG996" s="219"/>
      <c r="AH996" s="220"/>
      <c r="AI996" s="121" t="str">
        <f t="shared" si="368"/>
        <v/>
      </c>
      <c r="AJ996" s="221"/>
      <c r="AK996" s="222"/>
      <c r="AL996" s="223"/>
      <c r="AM996" s="224">
        <f>IFERROR(INDEX(※編集不可※選択項目!$R$3:$R$51,MATCH(BQ996,※編集不可※選択項目!$T$3:$T$51,0)),0)</f>
        <v>0</v>
      </c>
      <c r="AN996" s="224" t="str">
        <f t="shared" si="375"/>
        <v/>
      </c>
      <c r="AO996" s="224" t="str">
        <f>IF(BR996=※編集不可※選択項目!$L$3,VLOOKUP('新規登録用（本体）'!U996,※編集不可※選択項目!$P$2:$R$13,3,TRUE),AP996)</f>
        <v/>
      </c>
      <c r="AP996" s="224" t="str">
        <f>IF(BR996=※編集不可※選択項目!$L$15,VLOOKUP('新規登録用（本体）'!U996,※編集不可※選択項目!$P$14:$R$25,3,TRUE),AQ996)</f>
        <v/>
      </c>
      <c r="AQ996" s="224" t="str">
        <f>IF(BR996=※編集不可※選択項目!$L$27,VLOOKUP('新規登録用（本体）'!U996,※編集不可※選択項目!$P$26:$R$41,3,TRUE),AR996)</f>
        <v/>
      </c>
      <c r="AR996" s="224" t="str">
        <f>IF(BR996=※編集不可※選択項目!$L$43,VLOOKUP('新規登録用（本体）'!U996,※編集不可※選択項目!$P$42:$R$46,3,TRUE),AS996)</f>
        <v/>
      </c>
      <c r="AS996" s="224" t="str">
        <f>IF(BR996=※編集不可※選択項目!$L$48,VLOOKUP('新規登録用（本体）'!U996,※編集不可※選択項目!$P$47:$R$51,3,TRUE),"")</f>
        <v/>
      </c>
      <c r="AT996" s="225">
        <f>IFERROR(VLOOKUP(Y996&amp;G996&amp;H996,※編集不可※選択項目!X:Y,2,FALSE),0)</f>
        <v>0</v>
      </c>
      <c r="AU996" s="224">
        <f t="shared" si="369"/>
        <v>0</v>
      </c>
      <c r="AV996" s="224">
        <f>IFERROR(INDEX(※編集不可※選択項目!$S$3:$S$51,MATCH(BQ996,※編集不可※選択項目!$T$3:$T$51,0)),0)</f>
        <v>0</v>
      </c>
      <c r="AW996" s="224" t="str">
        <f t="shared" si="376"/>
        <v/>
      </c>
      <c r="AX996" s="224" t="str">
        <f>IF(BR996=※編集不可※選択項目!$L$3,VLOOKUP('新規登録用（本体）'!U996,※編集不可※選択項目!$P$2:$S$13,4,TRUE),AY996)</f>
        <v/>
      </c>
      <c r="AY996" s="224" t="str">
        <f>IF(BR996=※編集不可※選択項目!$L$15,VLOOKUP('新規登録用（本体）'!U996,※編集不可※選択項目!$P$14:$S$25,4,TRUE),AZ996)</f>
        <v/>
      </c>
      <c r="AZ996" s="224" t="str">
        <f>IF(BR996=※編集不可※選択項目!$L$27,VLOOKUP('新規登録用（本体）'!U996,※編集不可※選択項目!$P$26:$S$41,4,TRUE),BA996)</f>
        <v/>
      </c>
      <c r="BA996" s="224" t="str">
        <f>IF(BR996=※編集不可※選択項目!$L$43,VLOOKUP('新規登録用（本体）'!U996,※編集不可※選択項目!$P$42:$S$46,4,TRUE),BB996)</f>
        <v/>
      </c>
      <c r="BB996" s="224" t="str">
        <f>IF(BR996=※編集不可※選択項目!$L$48,VLOOKUP('新規登録用（本体）'!U996,※編集不可※選択項目!$P$47:$S$51,4,TRUE),"")</f>
        <v/>
      </c>
      <c r="BC996" s="225">
        <f>IFERROR(VLOOKUP(Y996&amp;G996&amp;H996,※編集不可※選択項目!X:Y,2,FALSE),0)</f>
        <v>0</v>
      </c>
      <c r="BD996" s="225">
        <f t="shared" si="370"/>
        <v>0</v>
      </c>
      <c r="BE996" s="225"/>
      <c r="BF996" s="225"/>
      <c r="BG996" s="225"/>
      <c r="BH996" s="225" t="str">
        <f t="shared" si="377"/>
        <v/>
      </c>
      <c r="BI996" s="226">
        <f t="shared" si="378"/>
        <v>0</v>
      </c>
      <c r="BJ996" s="226">
        <f t="shared" si="379"/>
        <v>0</v>
      </c>
      <c r="BK996" s="262">
        <f t="shared" si="373"/>
        <v>0</v>
      </c>
      <c r="BL996" s="226">
        <f t="shared" si="362"/>
        <v>0</v>
      </c>
      <c r="BM996" s="226" t="str">
        <f t="shared" si="380"/>
        <v/>
      </c>
      <c r="BN996" s="227">
        <f t="shared" si="381"/>
        <v>0</v>
      </c>
      <c r="BO996" s="227">
        <f t="shared" si="363"/>
        <v>0</v>
      </c>
      <c r="BP996" s="208" t="str">
        <f t="shared" si="364"/>
        <v>＜従来枠＞0 ＜トップ性能枠＞0</v>
      </c>
      <c r="BQ996" s="208" t="str">
        <f>'新規登録用（本体）'!G996&amp;'新規登録用（本体）'!H996&amp;'新規登録用（本体）'!I996</f>
        <v/>
      </c>
      <c r="BR996" s="126" t="str">
        <f t="shared" si="382"/>
        <v/>
      </c>
      <c r="BS996" s="208" t="str">
        <f t="shared" si="383"/>
        <v/>
      </c>
      <c r="BT996" s="227">
        <f t="shared" si="371"/>
        <v>0</v>
      </c>
    </row>
    <row r="997" spans="1:72" s="208" customFormat="1" ht="25.35" customHeight="1" x14ac:dyDescent="0.2">
      <c r="A997" s="210">
        <f t="shared" si="365"/>
        <v>986</v>
      </c>
      <c r="B997" s="171" t="str">
        <f t="shared" si="361"/>
        <v/>
      </c>
      <c r="C997" s="44"/>
      <c r="D997" s="17" t="str">
        <f t="shared" si="366"/>
        <v/>
      </c>
      <c r="E997" s="17" t="str">
        <f t="shared" si="367"/>
        <v/>
      </c>
      <c r="F997" s="97"/>
      <c r="G997" s="16"/>
      <c r="H997" s="15"/>
      <c r="I997" s="17" t="str">
        <f>IF(OR(G997="",H997="",U997=""),"",IFERROR(VLOOKUP(G997&amp;H997&amp;U997,※編集不可※選択項目!$M$3:$R$51,5,FALSE),"該当なし"))</f>
        <v/>
      </c>
      <c r="J997" s="97"/>
      <c r="K997" s="15"/>
      <c r="L997" s="248"/>
      <c r="M997" s="15"/>
      <c r="N997" s="97"/>
      <c r="O997" s="97"/>
      <c r="P997" s="97"/>
      <c r="Q997" s="97"/>
      <c r="R997" s="97"/>
      <c r="S997" s="18" t="str">
        <f t="shared" si="374"/>
        <v/>
      </c>
      <c r="T997" s="15"/>
      <c r="U997" s="15"/>
      <c r="V997" s="15"/>
      <c r="W997" s="15"/>
      <c r="X997" s="15"/>
      <c r="Y997" s="15"/>
      <c r="Z997" s="16"/>
      <c r="AA997" s="16"/>
      <c r="AB997" s="101" t="str">
        <f>IF($C997&lt;&gt;"",※編集不可※選択項目!$J$2,"")</f>
        <v/>
      </c>
      <c r="AC997" s="23"/>
      <c r="AD997" s="97"/>
      <c r="AE997" s="99"/>
      <c r="AF997" s="201" t="str">
        <f t="shared" si="372"/>
        <v>-</v>
      </c>
      <c r="AG997" s="219"/>
      <c r="AH997" s="220"/>
      <c r="AI997" s="121" t="str">
        <f t="shared" si="368"/>
        <v/>
      </c>
      <c r="AJ997" s="221"/>
      <c r="AK997" s="222"/>
      <c r="AL997" s="223"/>
      <c r="AM997" s="224">
        <f>IFERROR(INDEX(※編集不可※選択項目!$R$3:$R$51,MATCH(BQ997,※編集不可※選択項目!$T$3:$T$51,0)),0)</f>
        <v>0</v>
      </c>
      <c r="AN997" s="224" t="str">
        <f t="shared" si="375"/>
        <v/>
      </c>
      <c r="AO997" s="224" t="str">
        <f>IF(BR997=※編集不可※選択項目!$L$3,VLOOKUP('新規登録用（本体）'!U997,※編集不可※選択項目!$P$2:$R$13,3,TRUE),AP997)</f>
        <v/>
      </c>
      <c r="AP997" s="224" t="str">
        <f>IF(BR997=※編集不可※選択項目!$L$15,VLOOKUP('新規登録用（本体）'!U997,※編集不可※選択項目!$P$14:$R$25,3,TRUE),AQ997)</f>
        <v/>
      </c>
      <c r="AQ997" s="224" t="str">
        <f>IF(BR997=※編集不可※選択項目!$L$27,VLOOKUP('新規登録用（本体）'!U997,※編集不可※選択項目!$P$26:$R$41,3,TRUE),AR997)</f>
        <v/>
      </c>
      <c r="AR997" s="224" t="str">
        <f>IF(BR997=※編集不可※選択項目!$L$43,VLOOKUP('新規登録用（本体）'!U997,※編集不可※選択項目!$P$42:$R$46,3,TRUE),AS997)</f>
        <v/>
      </c>
      <c r="AS997" s="224" t="str">
        <f>IF(BR997=※編集不可※選択項目!$L$48,VLOOKUP('新規登録用（本体）'!U997,※編集不可※選択項目!$P$47:$R$51,3,TRUE),"")</f>
        <v/>
      </c>
      <c r="AT997" s="225">
        <f>IFERROR(VLOOKUP(Y997&amp;G997&amp;H997,※編集不可※選択項目!X:Y,2,FALSE),0)</f>
        <v>0</v>
      </c>
      <c r="AU997" s="224">
        <f t="shared" si="369"/>
        <v>0</v>
      </c>
      <c r="AV997" s="224">
        <f>IFERROR(INDEX(※編集不可※選択項目!$S$3:$S$51,MATCH(BQ997,※編集不可※選択項目!$T$3:$T$51,0)),0)</f>
        <v>0</v>
      </c>
      <c r="AW997" s="224" t="str">
        <f t="shared" si="376"/>
        <v/>
      </c>
      <c r="AX997" s="224" t="str">
        <f>IF(BR997=※編集不可※選択項目!$L$3,VLOOKUP('新規登録用（本体）'!U997,※編集不可※選択項目!$P$2:$S$13,4,TRUE),AY997)</f>
        <v/>
      </c>
      <c r="AY997" s="224" t="str">
        <f>IF(BR997=※編集不可※選択項目!$L$15,VLOOKUP('新規登録用（本体）'!U997,※編集不可※選択項目!$P$14:$S$25,4,TRUE),AZ997)</f>
        <v/>
      </c>
      <c r="AZ997" s="224" t="str">
        <f>IF(BR997=※編集不可※選択項目!$L$27,VLOOKUP('新規登録用（本体）'!U997,※編集不可※選択項目!$P$26:$S$41,4,TRUE),BA997)</f>
        <v/>
      </c>
      <c r="BA997" s="224" t="str">
        <f>IF(BR997=※編集不可※選択項目!$L$43,VLOOKUP('新規登録用（本体）'!U997,※編集不可※選択項目!$P$42:$S$46,4,TRUE),BB997)</f>
        <v/>
      </c>
      <c r="BB997" s="224" t="str">
        <f>IF(BR997=※編集不可※選択項目!$L$48,VLOOKUP('新規登録用（本体）'!U997,※編集不可※選択項目!$P$47:$S$51,4,TRUE),"")</f>
        <v/>
      </c>
      <c r="BC997" s="225">
        <f>IFERROR(VLOOKUP(Y997&amp;G997&amp;H997,※編集不可※選択項目!X:Y,2,FALSE),0)</f>
        <v>0</v>
      </c>
      <c r="BD997" s="225">
        <f t="shared" si="370"/>
        <v>0</v>
      </c>
      <c r="BE997" s="225"/>
      <c r="BF997" s="225"/>
      <c r="BG997" s="225"/>
      <c r="BH997" s="225" t="str">
        <f t="shared" si="377"/>
        <v/>
      </c>
      <c r="BI997" s="226">
        <f t="shared" si="378"/>
        <v>0</v>
      </c>
      <c r="BJ997" s="226">
        <f t="shared" si="379"/>
        <v>0</v>
      </c>
      <c r="BK997" s="262">
        <f t="shared" si="373"/>
        <v>0</v>
      </c>
      <c r="BL997" s="226">
        <f t="shared" si="362"/>
        <v>0</v>
      </c>
      <c r="BM997" s="226" t="str">
        <f t="shared" si="380"/>
        <v/>
      </c>
      <c r="BN997" s="227">
        <f t="shared" si="381"/>
        <v>0</v>
      </c>
      <c r="BO997" s="227">
        <f t="shared" si="363"/>
        <v>0</v>
      </c>
      <c r="BP997" s="208" t="str">
        <f t="shared" si="364"/>
        <v>＜従来枠＞0 ＜トップ性能枠＞0</v>
      </c>
      <c r="BQ997" s="208" t="str">
        <f>'新規登録用（本体）'!G997&amp;'新規登録用（本体）'!H997&amp;'新規登録用（本体）'!I997</f>
        <v/>
      </c>
      <c r="BR997" s="126" t="str">
        <f t="shared" si="382"/>
        <v/>
      </c>
      <c r="BS997" s="208" t="str">
        <f t="shared" si="383"/>
        <v/>
      </c>
      <c r="BT997" s="227">
        <f t="shared" si="371"/>
        <v>0</v>
      </c>
    </row>
    <row r="998" spans="1:72" s="208" customFormat="1" ht="25.35" customHeight="1" x14ac:dyDescent="0.2">
      <c r="A998" s="210">
        <f t="shared" si="365"/>
        <v>987</v>
      </c>
      <c r="B998" s="171" t="str">
        <f t="shared" si="361"/>
        <v/>
      </c>
      <c r="C998" s="44"/>
      <c r="D998" s="17" t="str">
        <f t="shared" si="366"/>
        <v/>
      </c>
      <c r="E998" s="17" t="str">
        <f t="shared" si="367"/>
        <v/>
      </c>
      <c r="F998" s="97"/>
      <c r="G998" s="16"/>
      <c r="H998" s="15"/>
      <c r="I998" s="17" t="str">
        <f>IF(OR(G998="",H998="",U998=""),"",IFERROR(VLOOKUP(G998&amp;H998&amp;U998,※編集不可※選択項目!$M$3:$R$51,5,FALSE),"該当なし"))</f>
        <v/>
      </c>
      <c r="J998" s="97"/>
      <c r="K998" s="15"/>
      <c r="L998" s="248"/>
      <c r="M998" s="15"/>
      <c r="N998" s="97"/>
      <c r="O998" s="97"/>
      <c r="P998" s="97"/>
      <c r="Q998" s="97"/>
      <c r="R998" s="97"/>
      <c r="S998" s="18" t="str">
        <f t="shared" si="374"/>
        <v/>
      </c>
      <c r="T998" s="15"/>
      <c r="U998" s="15"/>
      <c r="V998" s="15"/>
      <c r="W998" s="15"/>
      <c r="X998" s="15"/>
      <c r="Y998" s="15"/>
      <c r="Z998" s="16"/>
      <c r="AA998" s="16"/>
      <c r="AB998" s="101" t="str">
        <f>IF($C998&lt;&gt;"",※編集不可※選択項目!$J$2,"")</f>
        <v/>
      </c>
      <c r="AC998" s="23"/>
      <c r="AD998" s="97"/>
      <c r="AE998" s="99"/>
      <c r="AF998" s="201" t="str">
        <f t="shared" si="372"/>
        <v>-</v>
      </c>
      <c r="AG998" s="219"/>
      <c r="AH998" s="220"/>
      <c r="AI998" s="121" t="str">
        <f t="shared" si="368"/>
        <v/>
      </c>
      <c r="AJ998" s="221"/>
      <c r="AK998" s="222"/>
      <c r="AL998" s="223"/>
      <c r="AM998" s="224">
        <f>IFERROR(INDEX(※編集不可※選択項目!$R$3:$R$51,MATCH(BQ998,※編集不可※選択項目!$T$3:$T$51,0)),0)</f>
        <v>0</v>
      </c>
      <c r="AN998" s="224" t="str">
        <f t="shared" si="375"/>
        <v/>
      </c>
      <c r="AO998" s="224" t="str">
        <f>IF(BR998=※編集不可※選択項目!$L$3,VLOOKUP('新規登録用（本体）'!U998,※編集不可※選択項目!$P$2:$R$13,3,TRUE),AP998)</f>
        <v/>
      </c>
      <c r="AP998" s="224" t="str">
        <f>IF(BR998=※編集不可※選択項目!$L$15,VLOOKUP('新規登録用（本体）'!U998,※編集不可※選択項目!$P$14:$R$25,3,TRUE),AQ998)</f>
        <v/>
      </c>
      <c r="AQ998" s="224" t="str">
        <f>IF(BR998=※編集不可※選択項目!$L$27,VLOOKUP('新規登録用（本体）'!U998,※編集不可※選択項目!$P$26:$R$41,3,TRUE),AR998)</f>
        <v/>
      </c>
      <c r="AR998" s="224" t="str">
        <f>IF(BR998=※編集不可※選択項目!$L$43,VLOOKUP('新規登録用（本体）'!U998,※編集不可※選択項目!$P$42:$R$46,3,TRUE),AS998)</f>
        <v/>
      </c>
      <c r="AS998" s="224" t="str">
        <f>IF(BR998=※編集不可※選択項目!$L$48,VLOOKUP('新規登録用（本体）'!U998,※編集不可※選択項目!$P$47:$R$51,3,TRUE),"")</f>
        <v/>
      </c>
      <c r="AT998" s="225">
        <f>IFERROR(VLOOKUP(Y998&amp;G998&amp;H998,※編集不可※選択項目!X:Y,2,FALSE),0)</f>
        <v>0</v>
      </c>
      <c r="AU998" s="224">
        <f t="shared" si="369"/>
        <v>0</v>
      </c>
      <c r="AV998" s="224">
        <f>IFERROR(INDEX(※編集不可※選択項目!$S$3:$S$51,MATCH(BQ998,※編集不可※選択項目!$T$3:$T$51,0)),0)</f>
        <v>0</v>
      </c>
      <c r="AW998" s="224" t="str">
        <f t="shared" si="376"/>
        <v/>
      </c>
      <c r="AX998" s="224" t="str">
        <f>IF(BR998=※編集不可※選択項目!$L$3,VLOOKUP('新規登録用（本体）'!U998,※編集不可※選択項目!$P$2:$S$13,4,TRUE),AY998)</f>
        <v/>
      </c>
      <c r="AY998" s="224" t="str">
        <f>IF(BR998=※編集不可※選択項目!$L$15,VLOOKUP('新規登録用（本体）'!U998,※編集不可※選択項目!$P$14:$S$25,4,TRUE),AZ998)</f>
        <v/>
      </c>
      <c r="AZ998" s="224" t="str">
        <f>IF(BR998=※編集不可※選択項目!$L$27,VLOOKUP('新規登録用（本体）'!U998,※編集不可※選択項目!$P$26:$S$41,4,TRUE),BA998)</f>
        <v/>
      </c>
      <c r="BA998" s="224" t="str">
        <f>IF(BR998=※編集不可※選択項目!$L$43,VLOOKUP('新規登録用（本体）'!U998,※編集不可※選択項目!$P$42:$S$46,4,TRUE),BB998)</f>
        <v/>
      </c>
      <c r="BB998" s="224" t="str">
        <f>IF(BR998=※編集不可※選択項目!$L$48,VLOOKUP('新規登録用（本体）'!U998,※編集不可※選択項目!$P$47:$S$51,4,TRUE),"")</f>
        <v/>
      </c>
      <c r="BC998" s="225">
        <f>IFERROR(VLOOKUP(Y998&amp;G998&amp;H998,※編集不可※選択項目!X:Y,2,FALSE),0)</f>
        <v>0</v>
      </c>
      <c r="BD998" s="225">
        <f t="shared" si="370"/>
        <v>0</v>
      </c>
      <c r="BE998" s="225"/>
      <c r="BF998" s="225"/>
      <c r="BG998" s="225"/>
      <c r="BH998" s="225" t="str">
        <f t="shared" si="377"/>
        <v/>
      </c>
      <c r="BI998" s="226">
        <f t="shared" si="378"/>
        <v>0</v>
      </c>
      <c r="BJ998" s="226">
        <f t="shared" si="379"/>
        <v>0</v>
      </c>
      <c r="BK998" s="262">
        <f t="shared" si="373"/>
        <v>0</v>
      </c>
      <c r="BL998" s="226">
        <f t="shared" si="362"/>
        <v>0</v>
      </c>
      <c r="BM998" s="226" t="str">
        <f t="shared" si="380"/>
        <v/>
      </c>
      <c r="BN998" s="227">
        <f t="shared" si="381"/>
        <v>0</v>
      </c>
      <c r="BO998" s="227">
        <f t="shared" si="363"/>
        <v>0</v>
      </c>
      <c r="BP998" s="208" t="str">
        <f t="shared" si="364"/>
        <v>＜従来枠＞0 ＜トップ性能枠＞0</v>
      </c>
      <c r="BQ998" s="208" t="str">
        <f>'新規登録用（本体）'!G998&amp;'新規登録用（本体）'!H998&amp;'新規登録用（本体）'!I998</f>
        <v/>
      </c>
      <c r="BR998" s="126" t="str">
        <f t="shared" si="382"/>
        <v/>
      </c>
      <c r="BS998" s="208" t="str">
        <f t="shared" si="383"/>
        <v/>
      </c>
      <c r="BT998" s="227">
        <f t="shared" si="371"/>
        <v>0</v>
      </c>
    </row>
    <row r="999" spans="1:72" s="208" customFormat="1" ht="25.35" customHeight="1" x14ac:dyDescent="0.2">
      <c r="A999" s="210">
        <f t="shared" si="365"/>
        <v>988</v>
      </c>
      <c r="B999" s="171" t="str">
        <f t="shared" si="361"/>
        <v/>
      </c>
      <c r="C999" s="44"/>
      <c r="D999" s="17" t="str">
        <f t="shared" si="366"/>
        <v/>
      </c>
      <c r="E999" s="17" t="str">
        <f t="shared" si="367"/>
        <v/>
      </c>
      <c r="F999" s="97"/>
      <c r="G999" s="16"/>
      <c r="H999" s="15"/>
      <c r="I999" s="17" t="str">
        <f>IF(OR(G999="",H999="",U999=""),"",IFERROR(VLOOKUP(G999&amp;H999&amp;U999,※編集不可※選択項目!$M$3:$R$51,5,FALSE),"該当なし"))</f>
        <v/>
      </c>
      <c r="J999" s="97"/>
      <c r="K999" s="15"/>
      <c r="L999" s="248"/>
      <c r="M999" s="15"/>
      <c r="N999" s="97"/>
      <c r="O999" s="97"/>
      <c r="P999" s="97"/>
      <c r="Q999" s="97"/>
      <c r="R999" s="97"/>
      <c r="S999" s="18" t="str">
        <f t="shared" si="374"/>
        <v/>
      </c>
      <c r="T999" s="15"/>
      <c r="U999" s="15"/>
      <c r="V999" s="15"/>
      <c r="W999" s="15"/>
      <c r="X999" s="15"/>
      <c r="Y999" s="15"/>
      <c r="Z999" s="16"/>
      <c r="AA999" s="16"/>
      <c r="AB999" s="101" t="str">
        <f>IF($C999&lt;&gt;"",※編集不可※選択項目!$J$2,"")</f>
        <v/>
      </c>
      <c r="AC999" s="23"/>
      <c r="AD999" s="97"/>
      <c r="AE999" s="99"/>
      <c r="AF999" s="201" t="str">
        <f t="shared" si="372"/>
        <v>-</v>
      </c>
      <c r="AG999" s="219"/>
      <c r="AH999" s="220"/>
      <c r="AI999" s="121" t="str">
        <f t="shared" si="368"/>
        <v/>
      </c>
      <c r="AJ999" s="221"/>
      <c r="AK999" s="222"/>
      <c r="AL999" s="223"/>
      <c r="AM999" s="224">
        <f>IFERROR(INDEX(※編集不可※選択項目!$R$3:$R$51,MATCH(BQ999,※編集不可※選択項目!$T$3:$T$51,0)),0)</f>
        <v>0</v>
      </c>
      <c r="AN999" s="224" t="str">
        <f t="shared" si="375"/>
        <v/>
      </c>
      <c r="AO999" s="224" t="str">
        <f>IF(BR999=※編集不可※選択項目!$L$3,VLOOKUP('新規登録用（本体）'!U999,※編集不可※選択項目!$P$2:$R$13,3,TRUE),AP999)</f>
        <v/>
      </c>
      <c r="AP999" s="224" t="str">
        <f>IF(BR999=※編集不可※選択項目!$L$15,VLOOKUP('新規登録用（本体）'!U999,※編集不可※選択項目!$P$14:$R$25,3,TRUE),AQ999)</f>
        <v/>
      </c>
      <c r="AQ999" s="224" t="str">
        <f>IF(BR999=※編集不可※選択項目!$L$27,VLOOKUP('新規登録用（本体）'!U999,※編集不可※選択項目!$P$26:$R$41,3,TRUE),AR999)</f>
        <v/>
      </c>
      <c r="AR999" s="224" t="str">
        <f>IF(BR999=※編集不可※選択項目!$L$43,VLOOKUP('新規登録用（本体）'!U999,※編集不可※選択項目!$P$42:$R$46,3,TRUE),AS999)</f>
        <v/>
      </c>
      <c r="AS999" s="224" t="str">
        <f>IF(BR999=※編集不可※選択項目!$L$48,VLOOKUP('新規登録用（本体）'!U999,※編集不可※選択項目!$P$47:$R$51,3,TRUE),"")</f>
        <v/>
      </c>
      <c r="AT999" s="225">
        <f>IFERROR(VLOOKUP(Y999&amp;G999&amp;H999,※編集不可※選択項目!X:Y,2,FALSE),0)</f>
        <v>0</v>
      </c>
      <c r="AU999" s="224">
        <f t="shared" si="369"/>
        <v>0</v>
      </c>
      <c r="AV999" s="224">
        <f>IFERROR(INDEX(※編集不可※選択項目!$S$3:$S$51,MATCH(BQ999,※編集不可※選択項目!$T$3:$T$51,0)),0)</f>
        <v>0</v>
      </c>
      <c r="AW999" s="224" t="str">
        <f t="shared" si="376"/>
        <v/>
      </c>
      <c r="AX999" s="224" t="str">
        <f>IF(BR999=※編集不可※選択項目!$L$3,VLOOKUP('新規登録用（本体）'!U999,※編集不可※選択項目!$P$2:$S$13,4,TRUE),AY999)</f>
        <v/>
      </c>
      <c r="AY999" s="224" t="str">
        <f>IF(BR999=※編集不可※選択項目!$L$15,VLOOKUP('新規登録用（本体）'!U999,※編集不可※選択項目!$P$14:$S$25,4,TRUE),AZ999)</f>
        <v/>
      </c>
      <c r="AZ999" s="224" t="str">
        <f>IF(BR999=※編集不可※選択項目!$L$27,VLOOKUP('新規登録用（本体）'!U999,※編集不可※選択項目!$P$26:$S$41,4,TRUE),BA999)</f>
        <v/>
      </c>
      <c r="BA999" s="224" t="str">
        <f>IF(BR999=※編集不可※選択項目!$L$43,VLOOKUP('新規登録用（本体）'!U999,※編集不可※選択項目!$P$42:$S$46,4,TRUE),BB999)</f>
        <v/>
      </c>
      <c r="BB999" s="224" t="str">
        <f>IF(BR999=※編集不可※選択項目!$L$48,VLOOKUP('新規登録用（本体）'!U999,※編集不可※選択項目!$P$47:$S$51,4,TRUE),"")</f>
        <v/>
      </c>
      <c r="BC999" s="225">
        <f>IFERROR(VLOOKUP(Y999&amp;G999&amp;H999,※編集不可※選択項目!X:Y,2,FALSE),0)</f>
        <v>0</v>
      </c>
      <c r="BD999" s="225">
        <f t="shared" si="370"/>
        <v>0</v>
      </c>
      <c r="BE999" s="225"/>
      <c r="BF999" s="225"/>
      <c r="BG999" s="225"/>
      <c r="BH999" s="225" t="str">
        <f t="shared" si="377"/>
        <v/>
      </c>
      <c r="BI999" s="226">
        <f t="shared" si="378"/>
        <v>0</v>
      </c>
      <c r="BJ999" s="226">
        <f t="shared" si="379"/>
        <v>0</v>
      </c>
      <c r="BK999" s="262">
        <f t="shared" si="373"/>
        <v>0</v>
      </c>
      <c r="BL999" s="226">
        <f t="shared" si="362"/>
        <v>0</v>
      </c>
      <c r="BM999" s="226" t="str">
        <f t="shared" si="380"/>
        <v/>
      </c>
      <c r="BN999" s="227">
        <f t="shared" si="381"/>
        <v>0</v>
      </c>
      <c r="BO999" s="227">
        <f t="shared" si="363"/>
        <v>0</v>
      </c>
      <c r="BP999" s="208" t="str">
        <f t="shared" si="364"/>
        <v>＜従来枠＞0 ＜トップ性能枠＞0</v>
      </c>
      <c r="BQ999" s="208" t="str">
        <f>'新規登録用（本体）'!G999&amp;'新規登録用（本体）'!H999&amp;'新規登録用（本体）'!I999</f>
        <v/>
      </c>
      <c r="BR999" s="126" t="str">
        <f t="shared" si="382"/>
        <v/>
      </c>
      <c r="BS999" s="208" t="str">
        <f t="shared" si="383"/>
        <v/>
      </c>
      <c r="BT999" s="227">
        <f t="shared" si="371"/>
        <v>0</v>
      </c>
    </row>
    <row r="1000" spans="1:72" s="208" customFormat="1" ht="25.35" customHeight="1" x14ac:dyDescent="0.2">
      <c r="A1000" s="210">
        <f t="shared" si="365"/>
        <v>989</v>
      </c>
      <c r="B1000" s="171" t="str">
        <f t="shared" si="361"/>
        <v/>
      </c>
      <c r="C1000" s="44"/>
      <c r="D1000" s="17" t="str">
        <f t="shared" si="366"/>
        <v/>
      </c>
      <c r="E1000" s="17" t="str">
        <f t="shared" si="367"/>
        <v/>
      </c>
      <c r="F1000" s="97"/>
      <c r="G1000" s="16"/>
      <c r="H1000" s="15"/>
      <c r="I1000" s="17" t="str">
        <f>IF(OR(G1000="",H1000="",U1000=""),"",IFERROR(VLOOKUP(G1000&amp;H1000&amp;U1000,※編集不可※選択項目!$M$3:$R$51,5,FALSE),"該当なし"))</f>
        <v/>
      </c>
      <c r="J1000" s="97"/>
      <c r="K1000" s="15"/>
      <c r="L1000" s="248"/>
      <c r="M1000" s="15"/>
      <c r="N1000" s="97"/>
      <c r="O1000" s="97"/>
      <c r="P1000" s="97"/>
      <c r="Q1000" s="97"/>
      <c r="R1000" s="97"/>
      <c r="S1000" s="18" t="str">
        <f t="shared" si="374"/>
        <v/>
      </c>
      <c r="T1000" s="15"/>
      <c r="U1000" s="15"/>
      <c r="V1000" s="15"/>
      <c r="W1000" s="15"/>
      <c r="X1000" s="15"/>
      <c r="Y1000" s="15"/>
      <c r="Z1000" s="16"/>
      <c r="AA1000" s="16"/>
      <c r="AB1000" s="101" t="str">
        <f>IF($C1000&lt;&gt;"",※編集不可※選択項目!$J$2,"")</f>
        <v/>
      </c>
      <c r="AC1000" s="23"/>
      <c r="AD1000" s="97"/>
      <c r="AE1000" s="99"/>
      <c r="AF1000" s="201" t="str">
        <f t="shared" si="372"/>
        <v>-</v>
      </c>
      <c r="AG1000" s="219"/>
      <c r="AH1000" s="220"/>
      <c r="AI1000" s="121" t="str">
        <f t="shared" si="368"/>
        <v/>
      </c>
      <c r="AJ1000" s="221"/>
      <c r="AK1000" s="222"/>
      <c r="AL1000" s="223"/>
      <c r="AM1000" s="224">
        <f>IFERROR(INDEX(※編集不可※選択項目!$R$3:$R$51,MATCH(BQ1000,※編集不可※選択項目!$T$3:$T$51,0)),0)</f>
        <v>0</v>
      </c>
      <c r="AN1000" s="224" t="str">
        <f t="shared" si="375"/>
        <v/>
      </c>
      <c r="AO1000" s="224" t="str">
        <f>IF(BR1000=※編集不可※選択項目!$L$3,VLOOKUP('新規登録用（本体）'!U1000,※編集不可※選択項目!$P$2:$R$13,3,TRUE),AP1000)</f>
        <v/>
      </c>
      <c r="AP1000" s="224" t="str">
        <f>IF(BR1000=※編集不可※選択項目!$L$15,VLOOKUP('新規登録用（本体）'!U1000,※編集不可※選択項目!$P$14:$R$25,3,TRUE),AQ1000)</f>
        <v/>
      </c>
      <c r="AQ1000" s="224" t="str">
        <f>IF(BR1000=※編集不可※選択項目!$L$27,VLOOKUP('新規登録用（本体）'!U1000,※編集不可※選択項目!$P$26:$R$41,3,TRUE),AR1000)</f>
        <v/>
      </c>
      <c r="AR1000" s="224" t="str">
        <f>IF(BR1000=※編集不可※選択項目!$L$43,VLOOKUP('新規登録用（本体）'!U1000,※編集不可※選択項目!$P$42:$R$46,3,TRUE),AS1000)</f>
        <v/>
      </c>
      <c r="AS1000" s="224" t="str">
        <f>IF(BR1000=※編集不可※選択項目!$L$48,VLOOKUP('新規登録用（本体）'!U1000,※編集不可※選択項目!$P$47:$R$51,3,TRUE),"")</f>
        <v/>
      </c>
      <c r="AT1000" s="225">
        <f>IFERROR(VLOOKUP(Y1000&amp;G1000&amp;H1000,※編集不可※選択項目!X:Y,2,FALSE),0)</f>
        <v>0</v>
      </c>
      <c r="AU1000" s="224">
        <f t="shared" si="369"/>
        <v>0</v>
      </c>
      <c r="AV1000" s="224">
        <f>IFERROR(INDEX(※編集不可※選択項目!$S$3:$S$51,MATCH(BQ1000,※編集不可※選択項目!$T$3:$T$51,0)),0)</f>
        <v>0</v>
      </c>
      <c r="AW1000" s="224" t="str">
        <f t="shared" si="376"/>
        <v/>
      </c>
      <c r="AX1000" s="224" t="str">
        <f>IF(BR1000=※編集不可※選択項目!$L$3,VLOOKUP('新規登録用（本体）'!U1000,※編集不可※選択項目!$P$2:$S$13,4,TRUE),AY1000)</f>
        <v/>
      </c>
      <c r="AY1000" s="224" t="str">
        <f>IF(BR1000=※編集不可※選択項目!$L$15,VLOOKUP('新規登録用（本体）'!U1000,※編集不可※選択項目!$P$14:$S$25,4,TRUE),AZ1000)</f>
        <v/>
      </c>
      <c r="AZ1000" s="224" t="str">
        <f>IF(BR1000=※編集不可※選択項目!$L$27,VLOOKUP('新規登録用（本体）'!U1000,※編集不可※選択項目!$P$26:$S$41,4,TRUE),BA1000)</f>
        <v/>
      </c>
      <c r="BA1000" s="224" t="str">
        <f>IF(BR1000=※編集不可※選択項目!$L$43,VLOOKUP('新規登録用（本体）'!U1000,※編集不可※選択項目!$P$42:$S$46,4,TRUE),BB1000)</f>
        <v/>
      </c>
      <c r="BB1000" s="224" t="str">
        <f>IF(BR1000=※編集不可※選択項目!$L$48,VLOOKUP('新規登録用（本体）'!U1000,※編集不可※選択項目!$P$47:$S$51,4,TRUE),"")</f>
        <v/>
      </c>
      <c r="BC1000" s="225">
        <f>IFERROR(VLOOKUP(Y1000&amp;G1000&amp;H1000,※編集不可※選択項目!X:Y,2,FALSE),0)</f>
        <v>0</v>
      </c>
      <c r="BD1000" s="225">
        <f t="shared" si="370"/>
        <v>0</v>
      </c>
      <c r="BE1000" s="225"/>
      <c r="BF1000" s="225"/>
      <c r="BG1000" s="225"/>
      <c r="BH1000" s="225" t="str">
        <f t="shared" si="377"/>
        <v/>
      </c>
      <c r="BI1000" s="226">
        <f t="shared" si="378"/>
        <v>0</v>
      </c>
      <c r="BJ1000" s="226">
        <f t="shared" si="379"/>
        <v>0</v>
      </c>
      <c r="BK1000" s="262">
        <f t="shared" si="373"/>
        <v>0</v>
      </c>
      <c r="BL1000" s="226">
        <f t="shared" si="362"/>
        <v>0</v>
      </c>
      <c r="BM1000" s="226" t="str">
        <f t="shared" si="380"/>
        <v/>
      </c>
      <c r="BN1000" s="227">
        <f t="shared" si="381"/>
        <v>0</v>
      </c>
      <c r="BO1000" s="227">
        <f t="shared" si="363"/>
        <v>0</v>
      </c>
      <c r="BP1000" s="208" t="str">
        <f t="shared" si="364"/>
        <v>＜従来枠＞0 ＜トップ性能枠＞0</v>
      </c>
      <c r="BQ1000" s="208" t="str">
        <f>'新規登録用（本体）'!G1000&amp;'新規登録用（本体）'!H1000&amp;'新規登録用（本体）'!I1000</f>
        <v/>
      </c>
      <c r="BR1000" s="126" t="str">
        <f t="shared" si="382"/>
        <v/>
      </c>
      <c r="BS1000" s="208" t="str">
        <f t="shared" si="383"/>
        <v/>
      </c>
      <c r="BT1000" s="227">
        <f t="shared" si="371"/>
        <v>0</v>
      </c>
    </row>
    <row r="1001" spans="1:72" s="208" customFormat="1" ht="25.35" customHeight="1" x14ac:dyDescent="0.2">
      <c r="A1001" s="210">
        <f t="shared" si="365"/>
        <v>990</v>
      </c>
      <c r="B1001" s="171" t="str">
        <f t="shared" si="361"/>
        <v/>
      </c>
      <c r="C1001" s="44"/>
      <c r="D1001" s="17" t="str">
        <f t="shared" si="366"/>
        <v/>
      </c>
      <c r="E1001" s="17" t="str">
        <f t="shared" si="367"/>
        <v/>
      </c>
      <c r="F1001" s="97"/>
      <c r="G1001" s="16"/>
      <c r="H1001" s="15"/>
      <c r="I1001" s="17" t="str">
        <f>IF(OR(G1001="",H1001="",U1001=""),"",IFERROR(VLOOKUP(G1001&amp;H1001&amp;U1001,※編集不可※選択項目!$M$3:$R$51,5,FALSE),"該当なし"))</f>
        <v/>
      </c>
      <c r="J1001" s="97"/>
      <c r="K1001" s="15"/>
      <c r="L1001" s="248"/>
      <c r="M1001" s="15"/>
      <c r="N1001" s="97"/>
      <c r="O1001" s="97"/>
      <c r="P1001" s="97"/>
      <c r="Q1001" s="97"/>
      <c r="R1001" s="97"/>
      <c r="S1001" s="18" t="str">
        <f t="shared" si="374"/>
        <v/>
      </c>
      <c r="T1001" s="15"/>
      <c r="U1001" s="15"/>
      <c r="V1001" s="15"/>
      <c r="W1001" s="15"/>
      <c r="X1001" s="15"/>
      <c r="Y1001" s="15"/>
      <c r="Z1001" s="16"/>
      <c r="AA1001" s="16"/>
      <c r="AB1001" s="101" t="str">
        <f>IF($C1001&lt;&gt;"",※編集不可※選択項目!$J$2,"")</f>
        <v/>
      </c>
      <c r="AC1001" s="23"/>
      <c r="AD1001" s="97"/>
      <c r="AE1001" s="99"/>
      <c r="AF1001" s="201" t="str">
        <f t="shared" si="372"/>
        <v>-</v>
      </c>
      <c r="AG1001" s="219"/>
      <c r="AH1001" s="220"/>
      <c r="AI1001" s="121" t="str">
        <f t="shared" si="368"/>
        <v/>
      </c>
      <c r="AJ1001" s="221"/>
      <c r="AK1001" s="222"/>
      <c r="AL1001" s="223"/>
      <c r="AM1001" s="224">
        <f>IFERROR(INDEX(※編集不可※選択項目!$R$3:$R$51,MATCH(BQ1001,※編集不可※選択項目!$T$3:$T$51,0)),0)</f>
        <v>0</v>
      </c>
      <c r="AN1001" s="224" t="str">
        <f t="shared" si="375"/>
        <v/>
      </c>
      <c r="AO1001" s="224" t="str">
        <f>IF(BR1001=※編集不可※選択項目!$L$3,VLOOKUP('新規登録用（本体）'!U1001,※編集不可※選択項目!$P$2:$R$13,3,TRUE),AP1001)</f>
        <v/>
      </c>
      <c r="AP1001" s="224" t="str">
        <f>IF(BR1001=※編集不可※選択項目!$L$15,VLOOKUP('新規登録用（本体）'!U1001,※編集不可※選択項目!$P$14:$R$25,3,TRUE),AQ1001)</f>
        <v/>
      </c>
      <c r="AQ1001" s="224" t="str">
        <f>IF(BR1001=※編集不可※選択項目!$L$27,VLOOKUP('新規登録用（本体）'!U1001,※編集不可※選択項目!$P$26:$R$41,3,TRUE),AR1001)</f>
        <v/>
      </c>
      <c r="AR1001" s="224" t="str">
        <f>IF(BR1001=※編集不可※選択項目!$L$43,VLOOKUP('新規登録用（本体）'!U1001,※編集不可※選択項目!$P$42:$R$46,3,TRUE),AS1001)</f>
        <v/>
      </c>
      <c r="AS1001" s="224" t="str">
        <f>IF(BR1001=※編集不可※選択項目!$L$48,VLOOKUP('新規登録用（本体）'!U1001,※編集不可※選択項目!$P$47:$R$51,3,TRUE),"")</f>
        <v/>
      </c>
      <c r="AT1001" s="225">
        <f>IFERROR(VLOOKUP(Y1001&amp;G1001&amp;H1001,※編集不可※選択項目!X:Y,2,FALSE),0)</f>
        <v>0</v>
      </c>
      <c r="AU1001" s="224">
        <f t="shared" si="369"/>
        <v>0</v>
      </c>
      <c r="AV1001" s="224">
        <f>IFERROR(INDEX(※編集不可※選択項目!$S$3:$S$51,MATCH(BQ1001,※編集不可※選択項目!$T$3:$T$51,0)),0)</f>
        <v>0</v>
      </c>
      <c r="AW1001" s="224" t="str">
        <f t="shared" si="376"/>
        <v/>
      </c>
      <c r="AX1001" s="224" t="str">
        <f>IF(BR1001=※編集不可※選択項目!$L$3,VLOOKUP('新規登録用（本体）'!U1001,※編集不可※選択項目!$P$2:$S$13,4,TRUE),AY1001)</f>
        <v/>
      </c>
      <c r="AY1001" s="224" t="str">
        <f>IF(BR1001=※編集不可※選択項目!$L$15,VLOOKUP('新規登録用（本体）'!U1001,※編集不可※選択項目!$P$14:$S$25,4,TRUE),AZ1001)</f>
        <v/>
      </c>
      <c r="AZ1001" s="224" t="str">
        <f>IF(BR1001=※編集不可※選択項目!$L$27,VLOOKUP('新規登録用（本体）'!U1001,※編集不可※選択項目!$P$26:$S$41,4,TRUE),BA1001)</f>
        <v/>
      </c>
      <c r="BA1001" s="224" t="str">
        <f>IF(BR1001=※編集不可※選択項目!$L$43,VLOOKUP('新規登録用（本体）'!U1001,※編集不可※選択項目!$P$42:$S$46,4,TRUE),BB1001)</f>
        <v/>
      </c>
      <c r="BB1001" s="224" t="str">
        <f>IF(BR1001=※編集不可※選択項目!$L$48,VLOOKUP('新規登録用（本体）'!U1001,※編集不可※選択項目!$P$47:$S$51,4,TRUE),"")</f>
        <v/>
      </c>
      <c r="BC1001" s="225">
        <f>IFERROR(VLOOKUP(Y1001&amp;G1001&amp;H1001,※編集不可※選択項目!X:Y,2,FALSE),0)</f>
        <v>0</v>
      </c>
      <c r="BD1001" s="225">
        <f t="shared" si="370"/>
        <v>0</v>
      </c>
      <c r="BE1001" s="225"/>
      <c r="BF1001" s="225"/>
      <c r="BG1001" s="225"/>
      <c r="BH1001" s="225" t="str">
        <f t="shared" si="377"/>
        <v/>
      </c>
      <c r="BI1001" s="226">
        <f t="shared" si="378"/>
        <v>0</v>
      </c>
      <c r="BJ1001" s="226">
        <f t="shared" si="379"/>
        <v>0</v>
      </c>
      <c r="BK1001" s="262">
        <f t="shared" si="373"/>
        <v>0</v>
      </c>
      <c r="BL1001" s="226">
        <f t="shared" si="362"/>
        <v>0</v>
      </c>
      <c r="BM1001" s="226" t="str">
        <f t="shared" si="380"/>
        <v/>
      </c>
      <c r="BN1001" s="227">
        <f t="shared" si="381"/>
        <v>0</v>
      </c>
      <c r="BO1001" s="227">
        <f t="shared" si="363"/>
        <v>0</v>
      </c>
      <c r="BP1001" s="208" t="str">
        <f t="shared" si="364"/>
        <v>＜従来枠＞0 ＜トップ性能枠＞0</v>
      </c>
      <c r="BQ1001" s="208" t="str">
        <f>'新規登録用（本体）'!G1001&amp;'新規登録用（本体）'!H1001&amp;'新規登録用（本体）'!I1001</f>
        <v/>
      </c>
      <c r="BR1001" s="126" t="str">
        <f t="shared" si="382"/>
        <v/>
      </c>
      <c r="BS1001" s="208" t="str">
        <f t="shared" si="383"/>
        <v/>
      </c>
      <c r="BT1001" s="227">
        <f t="shared" si="371"/>
        <v>0</v>
      </c>
    </row>
    <row r="1002" spans="1:72" s="208" customFormat="1" ht="25.35" customHeight="1" x14ac:dyDescent="0.2">
      <c r="A1002" s="210">
        <f t="shared" si="365"/>
        <v>991</v>
      </c>
      <c r="B1002" s="171" t="str">
        <f t="shared" si="361"/>
        <v/>
      </c>
      <c r="C1002" s="44"/>
      <c r="D1002" s="17" t="str">
        <f t="shared" si="366"/>
        <v/>
      </c>
      <c r="E1002" s="17" t="str">
        <f t="shared" si="367"/>
        <v/>
      </c>
      <c r="F1002" s="97"/>
      <c r="G1002" s="16"/>
      <c r="H1002" s="15"/>
      <c r="I1002" s="17" t="str">
        <f>IF(OR(G1002="",H1002="",U1002=""),"",IFERROR(VLOOKUP(G1002&amp;H1002&amp;U1002,※編集不可※選択項目!$M$3:$R$51,5,FALSE),"該当なし"))</f>
        <v/>
      </c>
      <c r="J1002" s="97"/>
      <c r="K1002" s="15"/>
      <c r="L1002" s="248"/>
      <c r="M1002" s="15"/>
      <c r="N1002" s="97"/>
      <c r="O1002" s="97"/>
      <c r="P1002" s="97"/>
      <c r="Q1002" s="97"/>
      <c r="R1002" s="97"/>
      <c r="S1002" s="18" t="str">
        <f t="shared" si="374"/>
        <v/>
      </c>
      <c r="T1002" s="15"/>
      <c r="U1002" s="15"/>
      <c r="V1002" s="15"/>
      <c r="W1002" s="15"/>
      <c r="X1002" s="15"/>
      <c r="Y1002" s="15"/>
      <c r="Z1002" s="16"/>
      <c r="AA1002" s="16"/>
      <c r="AB1002" s="101" t="str">
        <f>IF($C1002&lt;&gt;"",※編集不可※選択項目!$J$2,"")</f>
        <v/>
      </c>
      <c r="AC1002" s="23"/>
      <c r="AD1002" s="97"/>
      <c r="AE1002" s="99"/>
      <c r="AF1002" s="201" t="str">
        <f t="shared" si="372"/>
        <v>-</v>
      </c>
      <c r="AG1002" s="219"/>
      <c r="AH1002" s="220"/>
      <c r="AI1002" s="121" t="str">
        <f t="shared" si="368"/>
        <v/>
      </c>
      <c r="AJ1002" s="221"/>
      <c r="AK1002" s="222"/>
      <c r="AL1002" s="223"/>
      <c r="AM1002" s="224">
        <f>IFERROR(INDEX(※編集不可※選択項目!$R$3:$R$51,MATCH(BQ1002,※編集不可※選択項目!$T$3:$T$51,0)),0)</f>
        <v>0</v>
      </c>
      <c r="AN1002" s="224" t="str">
        <f t="shared" si="375"/>
        <v/>
      </c>
      <c r="AO1002" s="224" t="str">
        <f>IF(BR1002=※編集不可※選択項目!$L$3,VLOOKUP('新規登録用（本体）'!U1002,※編集不可※選択項目!$P$2:$R$13,3,TRUE),AP1002)</f>
        <v/>
      </c>
      <c r="AP1002" s="224" t="str">
        <f>IF(BR1002=※編集不可※選択項目!$L$15,VLOOKUP('新規登録用（本体）'!U1002,※編集不可※選択項目!$P$14:$R$25,3,TRUE),AQ1002)</f>
        <v/>
      </c>
      <c r="AQ1002" s="224" t="str">
        <f>IF(BR1002=※編集不可※選択項目!$L$27,VLOOKUP('新規登録用（本体）'!U1002,※編集不可※選択項目!$P$26:$R$41,3,TRUE),AR1002)</f>
        <v/>
      </c>
      <c r="AR1002" s="224" t="str">
        <f>IF(BR1002=※編集不可※選択項目!$L$43,VLOOKUP('新規登録用（本体）'!U1002,※編集不可※選択項目!$P$42:$R$46,3,TRUE),AS1002)</f>
        <v/>
      </c>
      <c r="AS1002" s="224" t="str">
        <f>IF(BR1002=※編集不可※選択項目!$L$48,VLOOKUP('新規登録用（本体）'!U1002,※編集不可※選択項目!$P$47:$R$51,3,TRUE),"")</f>
        <v/>
      </c>
      <c r="AT1002" s="225">
        <f>IFERROR(VLOOKUP(Y1002&amp;G1002&amp;H1002,※編集不可※選択項目!X:Y,2,FALSE),0)</f>
        <v>0</v>
      </c>
      <c r="AU1002" s="224">
        <f t="shared" si="369"/>
        <v>0</v>
      </c>
      <c r="AV1002" s="224">
        <f>IFERROR(INDEX(※編集不可※選択項目!$S$3:$S$51,MATCH(BQ1002,※編集不可※選択項目!$T$3:$T$51,0)),0)</f>
        <v>0</v>
      </c>
      <c r="AW1002" s="224" t="str">
        <f t="shared" si="376"/>
        <v/>
      </c>
      <c r="AX1002" s="224" t="str">
        <f>IF(BR1002=※編集不可※選択項目!$L$3,VLOOKUP('新規登録用（本体）'!U1002,※編集不可※選択項目!$P$2:$S$13,4,TRUE),AY1002)</f>
        <v/>
      </c>
      <c r="AY1002" s="224" t="str">
        <f>IF(BR1002=※編集不可※選択項目!$L$15,VLOOKUP('新規登録用（本体）'!U1002,※編集不可※選択項目!$P$14:$S$25,4,TRUE),AZ1002)</f>
        <v/>
      </c>
      <c r="AZ1002" s="224" t="str">
        <f>IF(BR1002=※編集不可※選択項目!$L$27,VLOOKUP('新規登録用（本体）'!U1002,※編集不可※選択項目!$P$26:$S$41,4,TRUE),BA1002)</f>
        <v/>
      </c>
      <c r="BA1002" s="224" t="str">
        <f>IF(BR1002=※編集不可※選択項目!$L$43,VLOOKUP('新規登録用（本体）'!U1002,※編集不可※選択項目!$P$42:$S$46,4,TRUE),BB1002)</f>
        <v/>
      </c>
      <c r="BB1002" s="224" t="str">
        <f>IF(BR1002=※編集不可※選択項目!$L$48,VLOOKUP('新規登録用（本体）'!U1002,※編集不可※選択項目!$P$47:$S$51,4,TRUE),"")</f>
        <v/>
      </c>
      <c r="BC1002" s="225">
        <f>IFERROR(VLOOKUP(Y1002&amp;G1002&amp;H1002,※編集不可※選択項目!X:Y,2,FALSE),0)</f>
        <v>0</v>
      </c>
      <c r="BD1002" s="225">
        <f t="shared" si="370"/>
        <v>0</v>
      </c>
      <c r="BE1002" s="225"/>
      <c r="BF1002" s="225"/>
      <c r="BG1002" s="225"/>
      <c r="BH1002" s="225" t="str">
        <f t="shared" si="377"/>
        <v/>
      </c>
      <c r="BI1002" s="226">
        <f t="shared" si="378"/>
        <v>0</v>
      </c>
      <c r="BJ1002" s="226">
        <f t="shared" si="379"/>
        <v>0</v>
      </c>
      <c r="BK1002" s="262">
        <f t="shared" si="373"/>
        <v>0</v>
      </c>
      <c r="BL1002" s="226">
        <f t="shared" si="362"/>
        <v>0</v>
      </c>
      <c r="BM1002" s="226" t="str">
        <f t="shared" si="380"/>
        <v/>
      </c>
      <c r="BN1002" s="227">
        <f t="shared" si="381"/>
        <v>0</v>
      </c>
      <c r="BO1002" s="227">
        <f t="shared" si="363"/>
        <v>0</v>
      </c>
      <c r="BP1002" s="208" t="str">
        <f t="shared" si="364"/>
        <v>＜従来枠＞0 ＜トップ性能枠＞0</v>
      </c>
      <c r="BQ1002" s="208" t="str">
        <f>'新規登録用（本体）'!G1002&amp;'新規登録用（本体）'!H1002&amp;'新規登録用（本体）'!I1002</f>
        <v/>
      </c>
      <c r="BR1002" s="126" t="str">
        <f t="shared" si="382"/>
        <v/>
      </c>
      <c r="BS1002" s="208" t="str">
        <f t="shared" si="383"/>
        <v/>
      </c>
      <c r="BT1002" s="227">
        <f t="shared" si="371"/>
        <v>0</v>
      </c>
    </row>
    <row r="1003" spans="1:72" s="208" customFormat="1" ht="25.35" customHeight="1" x14ac:dyDescent="0.2">
      <c r="A1003" s="210">
        <f t="shared" si="365"/>
        <v>992</v>
      </c>
      <c r="B1003" s="171" t="str">
        <f t="shared" si="361"/>
        <v/>
      </c>
      <c r="C1003" s="44"/>
      <c r="D1003" s="17" t="str">
        <f t="shared" si="366"/>
        <v/>
      </c>
      <c r="E1003" s="17" t="str">
        <f t="shared" si="367"/>
        <v/>
      </c>
      <c r="F1003" s="97"/>
      <c r="G1003" s="16"/>
      <c r="H1003" s="15"/>
      <c r="I1003" s="17" t="str">
        <f>IF(OR(G1003="",H1003="",U1003=""),"",IFERROR(VLOOKUP(G1003&amp;H1003&amp;U1003,※編集不可※選択項目!$M$3:$R$51,5,FALSE),"該当なし"))</f>
        <v/>
      </c>
      <c r="J1003" s="97"/>
      <c r="K1003" s="15"/>
      <c r="L1003" s="248"/>
      <c r="M1003" s="15"/>
      <c r="N1003" s="97"/>
      <c r="O1003" s="97"/>
      <c r="P1003" s="97"/>
      <c r="Q1003" s="97"/>
      <c r="R1003" s="97"/>
      <c r="S1003" s="18" t="str">
        <f t="shared" si="374"/>
        <v/>
      </c>
      <c r="T1003" s="15"/>
      <c r="U1003" s="15"/>
      <c r="V1003" s="15"/>
      <c r="W1003" s="15"/>
      <c r="X1003" s="15"/>
      <c r="Y1003" s="15"/>
      <c r="Z1003" s="16"/>
      <c r="AA1003" s="16"/>
      <c r="AB1003" s="101" t="str">
        <f>IF($C1003&lt;&gt;"",※編集不可※選択項目!$J$2,"")</f>
        <v/>
      </c>
      <c r="AC1003" s="23"/>
      <c r="AD1003" s="97"/>
      <c r="AE1003" s="99"/>
      <c r="AF1003" s="201" t="str">
        <f t="shared" si="372"/>
        <v>-</v>
      </c>
      <c r="AG1003" s="219"/>
      <c r="AH1003" s="220"/>
      <c r="AI1003" s="121" t="str">
        <f t="shared" si="368"/>
        <v/>
      </c>
      <c r="AJ1003" s="221"/>
      <c r="AK1003" s="222"/>
      <c r="AL1003" s="223"/>
      <c r="AM1003" s="224">
        <f>IFERROR(INDEX(※編集不可※選択項目!$R$3:$R$51,MATCH(BQ1003,※編集不可※選択項目!$T$3:$T$51,0)),0)</f>
        <v>0</v>
      </c>
      <c r="AN1003" s="224" t="str">
        <f t="shared" si="375"/>
        <v/>
      </c>
      <c r="AO1003" s="224" t="str">
        <f>IF(BR1003=※編集不可※選択項目!$L$3,VLOOKUP('新規登録用（本体）'!U1003,※編集不可※選択項目!$P$2:$R$13,3,TRUE),AP1003)</f>
        <v/>
      </c>
      <c r="AP1003" s="224" t="str">
        <f>IF(BR1003=※編集不可※選択項目!$L$15,VLOOKUP('新規登録用（本体）'!U1003,※編集不可※選択項目!$P$14:$R$25,3,TRUE),AQ1003)</f>
        <v/>
      </c>
      <c r="AQ1003" s="224" t="str">
        <f>IF(BR1003=※編集不可※選択項目!$L$27,VLOOKUP('新規登録用（本体）'!U1003,※編集不可※選択項目!$P$26:$R$41,3,TRUE),AR1003)</f>
        <v/>
      </c>
      <c r="AR1003" s="224" t="str">
        <f>IF(BR1003=※編集不可※選択項目!$L$43,VLOOKUP('新規登録用（本体）'!U1003,※編集不可※選択項目!$P$42:$R$46,3,TRUE),AS1003)</f>
        <v/>
      </c>
      <c r="AS1003" s="224" t="str">
        <f>IF(BR1003=※編集不可※選択項目!$L$48,VLOOKUP('新規登録用（本体）'!U1003,※編集不可※選択項目!$P$47:$R$51,3,TRUE),"")</f>
        <v/>
      </c>
      <c r="AT1003" s="225">
        <f>IFERROR(VLOOKUP(Y1003&amp;G1003&amp;H1003,※編集不可※選択項目!X:Y,2,FALSE),0)</f>
        <v>0</v>
      </c>
      <c r="AU1003" s="224">
        <f t="shared" si="369"/>
        <v>0</v>
      </c>
      <c r="AV1003" s="224">
        <f>IFERROR(INDEX(※編集不可※選択項目!$S$3:$S$51,MATCH(BQ1003,※編集不可※選択項目!$T$3:$T$51,0)),0)</f>
        <v>0</v>
      </c>
      <c r="AW1003" s="224" t="str">
        <f t="shared" si="376"/>
        <v/>
      </c>
      <c r="AX1003" s="224" t="str">
        <f>IF(BR1003=※編集不可※選択項目!$L$3,VLOOKUP('新規登録用（本体）'!U1003,※編集不可※選択項目!$P$2:$S$13,4,TRUE),AY1003)</f>
        <v/>
      </c>
      <c r="AY1003" s="224" t="str">
        <f>IF(BR1003=※編集不可※選択項目!$L$15,VLOOKUP('新規登録用（本体）'!U1003,※編集不可※選択項目!$P$14:$S$25,4,TRUE),AZ1003)</f>
        <v/>
      </c>
      <c r="AZ1003" s="224" t="str">
        <f>IF(BR1003=※編集不可※選択項目!$L$27,VLOOKUP('新規登録用（本体）'!U1003,※編集不可※選択項目!$P$26:$S$41,4,TRUE),BA1003)</f>
        <v/>
      </c>
      <c r="BA1003" s="224" t="str">
        <f>IF(BR1003=※編集不可※選択項目!$L$43,VLOOKUP('新規登録用（本体）'!U1003,※編集不可※選択項目!$P$42:$S$46,4,TRUE),BB1003)</f>
        <v/>
      </c>
      <c r="BB1003" s="224" t="str">
        <f>IF(BR1003=※編集不可※選択項目!$L$48,VLOOKUP('新規登録用（本体）'!U1003,※編集不可※選択項目!$P$47:$S$51,4,TRUE),"")</f>
        <v/>
      </c>
      <c r="BC1003" s="225">
        <f>IFERROR(VLOOKUP(Y1003&amp;G1003&amp;H1003,※編集不可※選択項目!X:Y,2,FALSE),0)</f>
        <v>0</v>
      </c>
      <c r="BD1003" s="225">
        <f t="shared" si="370"/>
        <v>0</v>
      </c>
      <c r="BE1003" s="225"/>
      <c r="BF1003" s="225"/>
      <c r="BG1003" s="225"/>
      <c r="BH1003" s="225" t="str">
        <f t="shared" si="377"/>
        <v/>
      </c>
      <c r="BI1003" s="226">
        <f t="shared" si="378"/>
        <v>0</v>
      </c>
      <c r="BJ1003" s="226">
        <f t="shared" si="379"/>
        <v>0</v>
      </c>
      <c r="BK1003" s="262">
        <f t="shared" si="373"/>
        <v>0</v>
      </c>
      <c r="BL1003" s="226">
        <f t="shared" si="362"/>
        <v>0</v>
      </c>
      <c r="BM1003" s="226" t="str">
        <f t="shared" si="380"/>
        <v/>
      </c>
      <c r="BN1003" s="227">
        <f t="shared" si="381"/>
        <v>0</v>
      </c>
      <c r="BO1003" s="227">
        <f t="shared" si="363"/>
        <v>0</v>
      </c>
      <c r="BP1003" s="208" t="str">
        <f t="shared" si="364"/>
        <v>＜従来枠＞0 ＜トップ性能枠＞0</v>
      </c>
      <c r="BQ1003" s="208" t="str">
        <f>'新規登録用（本体）'!G1003&amp;'新規登録用（本体）'!H1003&amp;'新規登録用（本体）'!I1003</f>
        <v/>
      </c>
      <c r="BR1003" s="126" t="str">
        <f t="shared" si="382"/>
        <v/>
      </c>
      <c r="BS1003" s="208" t="str">
        <f t="shared" si="383"/>
        <v/>
      </c>
      <c r="BT1003" s="227">
        <f t="shared" si="371"/>
        <v>0</v>
      </c>
    </row>
    <row r="1004" spans="1:72" s="208" customFormat="1" ht="25.35" customHeight="1" x14ac:dyDescent="0.2">
      <c r="A1004" s="210">
        <f t="shared" si="365"/>
        <v>993</v>
      </c>
      <c r="B1004" s="171" t="str">
        <f t="shared" si="361"/>
        <v/>
      </c>
      <c r="C1004" s="44"/>
      <c r="D1004" s="17" t="str">
        <f t="shared" si="366"/>
        <v/>
      </c>
      <c r="E1004" s="17" t="str">
        <f t="shared" si="367"/>
        <v/>
      </c>
      <c r="F1004" s="97"/>
      <c r="G1004" s="16"/>
      <c r="H1004" s="15"/>
      <c r="I1004" s="17" t="str">
        <f>IF(OR(G1004="",H1004="",U1004=""),"",IFERROR(VLOOKUP(G1004&amp;H1004&amp;U1004,※編集不可※選択項目!$M$3:$R$51,5,FALSE),"該当なし"))</f>
        <v/>
      </c>
      <c r="J1004" s="97"/>
      <c r="K1004" s="15"/>
      <c r="L1004" s="248"/>
      <c r="M1004" s="15"/>
      <c r="N1004" s="97"/>
      <c r="O1004" s="97"/>
      <c r="P1004" s="97"/>
      <c r="Q1004" s="97"/>
      <c r="R1004" s="97"/>
      <c r="S1004" s="18" t="str">
        <f t="shared" si="374"/>
        <v/>
      </c>
      <c r="T1004" s="15"/>
      <c r="U1004" s="15"/>
      <c r="V1004" s="15"/>
      <c r="W1004" s="15"/>
      <c r="X1004" s="15"/>
      <c r="Y1004" s="15"/>
      <c r="Z1004" s="16"/>
      <c r="AA1004" s="16"/>
      <c r="AB1004" s="101" t="str">
        <f>IF($C1004&lt;&gt;"",※編集不可※選択項目!$J$2,"")</f>
        <v/>
      </c>
      <c r="AC1004" s="23"/>
      <c r="AD1004" s="97"/>
      <c r="AE1004" s="99"/>
      <c r="AF1004" s="201" t="str">
        <f t="shared" si="372"/>
        <v>-</v>
      </c>
      <c r="AG1004" s="219"/>
      <c r="AH1004" s="220"/>
      <c r="AI1004" s="121" t="str">
        <f t="shared" si="368"/>
        <v/>
      </c>
      <c r="AJ1004" s="221"/>
      <c r="AK1004" s="222"/>
      <c r="AL1004" s="223"/>
      <c r="AM1004" s="224">
        <f>IFERROR(INDEX(※編集不可※選択項目!$R$3:$R$51,MATCH(BQ1004,※編集不可※選択項目!$T$3:$T$51,0)),0)</f>
        <v>0</v>
      </c>
      <c r="AN1004" s="224" t="str">
        <f t="shared" si="375"/>
        <v/>
      </c>
      <c r="AO1004" s="224" t="str">
        <f>IF(BR1004=※編集不可※選択項目!$L$3,VLOOKUP('新規登録用（本体）'!U1004,※編集不可※選択項目!$P$2:$R$13,3,TRUE),AP1004)</f>
        <v/>
      </c>
      <c r="AP1004" s="224" t="str">
        <f>IF(BR1004=※編集不可※選択項目!$L$15,VLOOKUP('新規登録用（本体）'!U1004,※編集不可※選択項目!$P$14:$R$25,3,TRUE),AQ1004)</f>
        <v/>
      </c>
      <c r="AQ1004" s="224" t="str">
        <f>IF(BR1004=※編集不可※選択項目!$L$27,VLOOKUP('新規登録用（本体）'!U1004,※編集不可※選択項目!$P$26:$R$41,3,TRUE),AR1004)</f>
        <v/>
      </c>
      <c r="AR1004" s="224" t="str">
        <f>IF(BR1004=※編集不可※選択項目!$L$43,VLOOKUP('新規登録用（本体）'!U1004,※編集不可※選択項目!$P$42:$R$46,3,TRUE),AS1004)</f>
        <v/>
      </c>
      <c r="AS1004" s="224" t="str">
        <f>IF(BR1004=※編集不可※選択項目!$L$48,VLOOKUP('新規登録用（本体）'!U1004,※編集不可※選択項目!$P$47:$R$51,3,TRUE),"")</f>
        <v/>
      </c>
      <c r="AT1004" s="225">
        <f>IFERROR(VLOOKUP(Y1004&amp;G1004&amp;H1004,※編集不可※選択項目!X:Y,2,FALSE),0)</f>
        <v>0</v>
      </c>
      <c r="AU1004" s="224">
        <f t="shared" si="369"/>
        <v>0</v>
      </c>
      <c r="AV1004" s="224">
        <f>IFERROR(INDEX(※編集不可※選択項目!$S$3:$S$51,MATCH(BQ1004,※編集不可※選択項目!$T$3:$T$51,0)),0)</f>
        <v>0</v>
      </c>
      <c r="AW1004" s="224" t="str">
        <f t="shared" si="376"/>
        <v/>
      </c>
      <c r="AX1004" s="224" t="str">
        <f>IF(BR1004=※編集不可※選択項目!$L$3,VLOOKUP('新規登録用（本体）'!U1004,※編集不可※選択項目!$P$2:$S$13,4,TRUE),AY1004)</f>
        <v/>
      </c>
      <c r="AY1004" s="224" t="str">
        <f>IF(BR1004=※編集不可※選択項目!$L$15,VLOOKUP('新規登録用（本体）'!U1004,※編集不可※選択項目!$P$14:$S$25,4,TRUE),AZ1004)</f>
        <v/>
      </c>
      <c r="AZ1004" s="224" t="str">
        <f>IF(BR1004=※編集不可※選択項目!$L$27,VLOOKUP('新規登録用（本体）'!U1004,※編集不可※選択項目!$P$26:$S$41,4,TRUE),BA1004)</f>
        <v/>
      </c>
      <c r="BA1004" s="224" t="str">
        <f>IF(BR1004=※編集不可※選択項目!$L$43,VLOOKUP('新規登録用（本体）'!U1004,※編集不可※選択項目!$P$42:$S$46,4,TRUE),BB1004)</f>
        <v/>
      </c>
      <c r="BB1004" s="224" t="str">
        <f>IF(BR1004=※編集不可※選択項目!$L$48,VLOOKUP('新規登録用（本体）'!U1004,※編集不可※選択項目!$P$47:$S$51,4,TRUE),"")</f>
        <v/>
      </c>
      <c r="BC1004" s="225">
        <f>IFERROR(VLOOKUP(Y1004&amp;G1004&amp;H1004,※編集不可※選択項目!X:Y,2,FALSE),0)</f>
        <v>0</v>
      </c>
      <c r="BD1004" s="225">
        <f t="shared" si="370"/>
        <v>0</v>
      </c>
      <c r="BE1004" s="225"/>
      <c r="BF1004" s="225"/>
      <c r="BG1004" s="225"/>
      <c r="BH1004" s="225" t="str">
        <f t="shared" si="377"/>
        <v/>
      </c>
      <c r="BI1004" s="226">
        <f t="shared" si="378"/>
        <v>0</v>
      </c>
      <c r="BJ1004" s="226">
        <f t="shared" si="379"/>
        <v>0</v>
      </c>
      <c r="BK1004" s="262">
        <f t="shared" si="373"/>
        <v>0</v>
      </c>
      <c r="BL1004" s="226">
        <f t="shared" si="362"/>
        <v>0</v>
      </c>
      <c r="BM1004" s="226" t="str">
        <f t="shared" si="380"/>
        <v/>
      </c>
      <c r="BN1004" s="227">
        <f t="shared" si="381"/>
        <v>0</v>
      </c>
      <c r="BO1004" s="227">
        <f t="shared" si="363"/>
        <v>0</v>
      </c>
      <c r="BP1004" s="208" t="str">
        <f t="shared" si="364"/>
        <v>＜従来枠＞0 ＜トップ性能枠＞0</v>
      </c>
      <c r="BQ1004" s="208" t="str">
        <f>'新規登録用（本体）'!G1004&amp;'新規登録用（本体）'!H1004&amp;'新規登録用（本体）'!I1004</f>
        <v/>
      </c>
      <c r="BR1004" s="126" t="str">
        <f t="shared" si="382"/>
        <v/>
      </c>
      <c r="BS1004" s="208" t="str">
        <f t="shared" si="383"/>
        <v/>
      </c>
      <c r="BT1004" s="227">
        <f t="shared" si="371"/>
        <v>0</v>
      </c>
    </row>
    <row r="1005" spans="1:72" s="208" customFormat="1" ht="25.35" customHeight="1" x14ac:dyDescent="0.2">
      <c r="A1005" s="210">
        <f t="shared" si="365"/>
        <v>994</v>
      </c>
      <c r="B1005" s="171" t="str">
        <f t="shared" si="361"/>
        <v/>
      </c>
      <c r="C1005" s="44"/>
      <c r="D1005" s="17" t="str">
        <f t="shared" si="366"/>
        <v/>
      </c>
      <c r="E1005" s="17" t="str">
        <f t="shared" si="367"/>
        <v/>
      </c>
      <c r="F1005" s="97"/>
      <c r="G1005" s="16"/>
      <c r="H1005" s="15"/>
      <c r="I1005" s="17" t="str">
        <f>IF(OR(G1005="",H1005="",U1005=""),"",IFERROR(VLOOKUP(G1005&amp;H1005&amp;U1005,※編集不可※選択項目!$M$3:$R$51,5,FALSE),"該当なし"))</f>
        <v/>
      </c>
      <c r="J1005" s="97"/>
      <c r="K1005" s="15"/>
      <c r="L1005" s="248"/>
      <c r="M1005" s="15"/>
      <c r="N1005" s="97"/>
      <c r="O1005" s="97"/>
      <c r="P1005" s="97"/>
      <c r="Q1005" s="97"/>
      <c r="R1005" s="97"/>
      <c r="S1005" s="18" t="str">
        <f t="shared" si="374"/>
        <v/>
      </c>
      <c r="T1005" s="15"/>
      <c r="U1005" s="15"/>
      <c r="V1005" s="15"/>
      <c r="W1005" s="15"/>
      <c r="X1005" s="15"/>
      <c r="Y1005" s="15"/>
      <c r="Z1005" s="16"/>
      <c r="AA1005" s="16"/>
      <c r="AB1005" s="101" t="str">
        <f>IF($C1005&lt;&gt;"",※編集不可※選択項目!$J$2,"")</f>
        <v/>
      </c>
      <c r="AC1005" s="23"/>
      <c r="AD1005" s="97"/>
      <c r="AE1005" s="99"/>
      <c r="AF1005" s="201" t="str">
        <f t="shared" si="372"/>
        <v>-</v>
      </c>
      <c r="AG1005" s="219"/>
      <c r="AH1005" s="220"/>
      <c r="AI1005" s="121" t="str">
        <f t="shared" si="368"/>
        <v/>
      </c>
      <c r="AJ1005" s="221"/>
      <c r="AK1005" s="222"/>
      <c r="AL1005" s="223"/>
      <c r="AM1005" s="224">
        <f>IFERROR(INDEX(※編集不可※選択項目!$R$3:$R$51,MATCH(BQ1005,※編集不可※選択項目!$T$3:$T$51,0)),0)</f>
        <v>0</v>
      </c>
      <c r="AN1005" s="224" t="str">
        <f t="shared" si="375"/>
        <v/>
      </c>
      <c r="AO1005" s="224" t="str">
        <f>IF(BR1005=※編集不可※選択項目!$L$3,VLOOKUP('新規登録用（本体）'!U1005,※編集不可※選択項目!$P$2:$R$13,3,TRUE),AP1005)</f>
        <v/>
      </c>
      <c r="AP1005" s="224" t="str">
        <f>IF(BR1005=※編集不可※選択項目!$L$15,VLOOKUP('新規登録用（本体）'!U1005,※編集不可※選択項目!$P$14:$R$25,3,TRUE),AQ1005)</f>
        <v/>
      </c>
      <c r="AQ1005" s="224" t="str">
        <f>IF(BR1005=※編集不可※選択項目!$L$27,VLOOKUP('新規登録用（本体）'!U1005,※編集不可※選択項目!$P$26:$R$41,3,TRUE),AR1005)</f>
        <v/>
      </c>
      <c r="AR1005" s="224" t="str">
        <f>IF(BR1005=※編集不可※選択項目!$L$43,VLOOKUP('新規登録用（本体）'!U1005,※編集不可※選択項目!$P$42:$R$46,3,TRUE),AS1005)</f>
        <v/>
      </c>
      <c r="AS1005" s="224" t="str">
        <f>IF(BR1005=※編集不可※選択項目!$L$48,VLOOKUP('新規登録用（本体）'!U1005,※編集不可※選択項目!$P$47:$R$51,3,TRUE),"")</f>
        <v/>
      </c>
      <c r="AT1005" s="225">
        <f>IFERROR(VLOOKUP(Y1005&amp;G1005&amp;H1005,※編集不可※選択項目!X:Y,2,FALSE),0)</f>
        <v>0</v>
      </c>
      <c r="AU1005" s="224">
        <f t="shared" si="369"/>
        <v>0</v>
      </c>
      <c r="AV1005" s="224">
        <f>IFERROR(INDEX(※編集不可※選択項目!$S$3:$S$51,MATCH(BQ1005,※編集不可※選択項目!$T$3:$T$51,0)),0)</f>
        <v>0</v>
      </c>
      <c r="AW1005" s="224" t="str">
        <f t="shared" si="376"/>
        <v/>
      </c>
      <c r="AX1005" s="224" t="str">
        <f>IF(BR1005=※編集不可※選択項目!$L$3,VLOOKUP('新規登録用（本体）'!U1005,※編集不可※選択項目!$P$2:$S$13,4,TRUE),AY1005)</f>
        <v/>
      </c>
      <c r="AY1005" s="224" t="str">
        <f>IF(BR1005=※編集不可※選択項目!$L$15,VLOOKUP('新規登録用（本体）'!U1005,※編集不可※選択項目!$P$14:$S$25,4,TRUE),AZ1005)</f>
        <v/>
      </c>
      <c r="AZ1005" s="224" t="str">
        <f>IF(BR1005=※編集不可※選択項目!$L$27,VLOOKUP('新規登録用（本体）'!U1005,※編集不可※選択項目!$P$26:$S$41,4,TRUE),BA1005)</f>
        <v/>
      </c>
      <c r="BA1005" s="224" t="str">
        <f>IF(BR1005=※編集不可※選択項目!$L$43,VLOOKUP('新規登録用（本体）'!U1005,※編集不可※選択項目!$P$42:$S$46,4,TRUE),BB1005)</f>
        <v/>
      </c>
      <c r="BB1005" s="224" t="str">
        <f>IF(BR1005=※編集不可※選択項目!$L$48,VLOOKUP('新規登録用（本体）'!U1005,※編集不可※選択項目!$P$47:$S$51,4,TRUE),"")</f>
        <v/>
      </c>
      <c r="BC1005" s="225">
        <f>IFERROR(VLOOKUP(Y1005&amp;G1005&amp;H1005,※編集不可※選択項目!X:Y,2,FALSE),0)</f>
        <v>0</v>
      </c>
      <c r="BD1005" s="225">
        <f t="shared" si="370"/>
        <v>0</v>
      </c>
      <c r="BE1005" s="225"/>
      <c r="BF1005" s="225"/>
      <c r="BG1005" s="225"/>
      <c r="BH1005" s="225" t="str">
        <f t="shared" si="377"/>
        <v/>
      </c>
      <c r="BI1005" s="226">
        <f t="shared" si="378"/>
        <v>0</v>
      </c>
      <c r="BJ1005" s="226">
        <f t="shared" si="379"/>
        <v>0</v>
      </c>
      <c r="BK1005" s="262">
        <f t="shared" si="373"/>
        <v>0</v>
      </c>
      <c r="BL1005" s="226">
        <f t="shared" si="362"/>
        <v>0</v>
      </c>
      <c r="BM1005" s="226" t="str">
        <f t="shared" si="380"/>
        <v/>
      </c>
      <c r="BN1005" s="227">
        <f t="shared" si="381"/>
        <v>0</v>
      </c>
      <c r="BO1005" s="227">
        <f t="shared" si="363"/>
        <v>0</v>
      </c>
      <c r="BP1005" s="208" t="str">
        <f t="shared" si="364"/>
        <v>＜従来枠＞0 ＜トップ性能枠＞0</v>
      </c>
      <c r="BQ1005" s="208" t="str">
        <f>'新規登録用（本体）'!G1005&amp;'新規登録用（本体）'!H1005&amp;'新規登録用（本体）'!I1005</f>
        <v/>
      </c>
      <c r="BR1005" s="126" t="str">
        <f t="shared" si="382"/>
        <v/>
      </c>
      <c r="BS1005" s="208" t="str">
        <f t="shared" si="383"/>
        <v/>
      </c>
      <c r="BT1005" s="227">
        <f t="shared" si="371"/>
        <v>0</v>
      </c>
    </row>
    <row r="1006" spans="1:72" s="208" customFormat="1" ht="25.35" customHeight="1" x14ac:dyDescent="0.2">
      <c r="A1006" s="210">
        <f t="shared" si="365"/>
        <v>995</v>
      </c>
      <c r="B1006" s="171" t="str">
        <f t="shared" si="361"/>
        <v/>
      </c>
      <c r="C1006" s="44"/>
      <c r="D1006" s="17" t="str">
        <f t="shared" si="366"/>
        <v/>
      </c>
      <c r="E1006" s="17" t="str">
        <f t="shared" si="367"/>
        <v/>
      </c>
      <c r="F1006" s="97"/>
      <c r="G1006" s="16"/>
      <c r="H1006" s="15"/>
      <c r="I1006" s="17" t="str">
        <f>IF(OR(G1006="",H1006="",U1006=""),"",IFERROR(VLOOKUP(G1006&amp;H1006&amp;U1006,※編集不可※選択項目!$M$3:$R$51,5,FALSE),"該当なし"))</f>
        <v/>
      </c>
      <c r="J1006" s="97"/>
      <c r="K1006" s="15"/>
      <c r="L1006" s="248"/>
      <c r="M1006" s="15"/>
      <c r="N1006" s="97"/>
      <c r="O1006" s="97"/>
      <c r="P1006" s="97"/>
      <c r="Q1006" s="97"/>
      <c r="R1006" s="97"/>
      <c r="S1006" s="18" t="str">
        <f t="shared" si="374"/>
        <v/>
      </c>
      <c r="T1006" s="15"/>
      <c r="U1006" s="15"/>
      <c r="V1006" s="15"/>
      <c r="W1006" s="15"/>
      <c r="X1006" s="15"/>
      <c r="Y1006" s="15"/>
      <c r="Z1006" s="16"/>
      <c r="AA1006" s="16"/>
      <c r="AB1006" s="101" t="str">
        <f>IF($C1006&lt;&gt;"",※編集不可※選択項目!$J$2,"")</f>
        <v/>
      </c>
      <c r="AC1006" s="23"/>
      <c r="AD1006" s="97"/>
      <c r="AE1006" s="99"/>
      <c r="AF1006" s="201" t="str">
        <f t="shared" si="372"/>
        <v>-</v>
      </c>
      <c r="AG1006" s="219"/>
      <c r="AH1006" s="220"/>
      <c r="AI1006" s="121" t="str">
        <f t="shared" si="368"/>
        <v/>
      </c>
      <c r="AJ1006" s="221"/>
      <c r="AK1006" s="222"/>
      <c r="AL1006" s="223"/>
      <c r="AM1006" s="224">
        <f>IFERROR(INDEX(※編集不可※選択項目!$R$3:$R$51,MATCH(BQ1006,※編集不可※選択項目!$T$3:$T$51,0)),0)</f>
        <v>0</v>
      </c>
      <c r="AN1006" s="224" t="str">
        <f t="shared" si="375"/>
        <v/>
      </c>
      <c r="AO1006" s="224" t="str">
        <f>IF(BR1006=※編集不可※選択項目!$L$3,VLOOKUP('新規登録用（本体）'!U1006,※編集不可※選択項目!$P$2:$R$13,3,TRUE),AP1006)</f>
        <v/>
      </c>
      <c r="AP1006" s="224" t="str">
        <f>IF(BR1006=※編集不可※選択項目!$L$15,VLOOKUP('新規登録用（本体）'!U1006,※編集不可※選択項目!$P$14:$R$25,3,TRUE),AQ1006)</f>
        <v/>
      </c>
      <c r="AQ1006" s="224" t="str">
        <f>IF(BR1006=※編集不可※選択項目!$L$27,VLOOKUP('新規登録用（本体）'!U1006,※編集不可※選択項目!$P$26:$R$41,3,TRUE),AR1006)</f>
        <v/>
      </c>
      <c r="AR1006" s="224" t="str">
        <f>IF(BR1006=※編集不可※選択項目!$L$43,VLOOKUP('新規登録用（本体）'!U1006,※編集不可※選択項目!$P$42:$R$46,3,TRUE),AS1006)</f>
        <v/>
      </c>
      <c r="AS1006" s="224" t="str">
        <f>IF(BR1006=※編集不可※選択項目!$L$48,VLOOKUP('新規登録用（本体）'!U1006,※編集不可※選択項目!$P$47:$R$51,3,TRUE),"")</f>
        <v/>
      </c>
      <c r="AT1006" s="225">
        <f>IFERROR(VLOOKUP(Y1006&amp;G1006&amp;H1006,※編集不可※選択項目!X:Y,2,FALSE),0)</f>
        <v>0</v>
      </c>
      <c r="AU1006" s="224">
        <f t="shared" si="369"/>
        <v>0</v>
      </c>
      <c r="AV1006" s="224">
        <f>IFERROR(INDEX(※編集不可※選択項目!$S$3:$S$51,MATCH(BQ1006,※編集不可※選択項目!$T$3:$T$51,0)),0)</f>
        <v>0</v>
      </c>
      <c r="AW1006" s="224" t="str">
        <f t="shared" si="376"/>
        <v/>
      </c>
      <c r="AX1006" s="224" t="str">
        <f>IF(BR1006=※編集不可※選択項目!$L$3,VLOOKUP('新規登録用（本体）'!U1006,※編集不可※選択項目!$P$2:$S$13,4,TRUE),AY1006)</f>
        <v/>
      </c>
      <c r="AY1006" s="224" t="str">
        <f>IF(BR1006=※編集不可※選択項目!$L$15,VLOOKUP('新規登録用（本体）'!U1006,※編集不可※選択項目!$P$14:$S$25,4,TRUE),AZ1006)</f>
        <v/>
      </c>
      <c r="AZ1006" s="224" t="str">
        <f>IF(BR1006=※編集不可※選択項目!$L$27,VLOOKUP('新規登録用（本体）'!U1006,※編集不可※選択項目!$P$26:$S$41,4,TRUE),BA1006)</f>
        <v/>
      </c>
      <c r="BA1006" s="224" t="str">
        <f>IF(BR1006=※編集不可※選択項目!$L$43,VLOOKUP('新規登録用（本体）'!U1006,※編集不可※選択項目!$P$42:$S$46,4,TRUE),BB1006)</f>
        <v/>
      </c>
      <c r="BB1006" s="224" t="str">
        <f>IF(BR1006=※編集不可※選択項目!$L$48,VLOOKUP('新規登録用（本体）'!U1006,※編集不可※選択項目!$P$47:$S$51,4,TRUE),"")</f>
        <v/>
      </c>
      <c r="BC1006" s="225">
        <f>IFERROR(VLOOKUP(Y1006&amp;G1006&amp;H1006,※編集不可※選択項目!X:Y,2,FALSE),0)</f>
        <v>0</v>
      </c>
      <c r="BD1006" s="225">
        <f t="shared" si="370"/>
        <v>0</v>
      </c>
      <c r="BE1006" s="225"/>
      <c r="BF1006" s="225"/>
      <c r="BG1006" s="225"/>
      <c r="BH1006" s="225" t="str">
        <f t="shared" si="377"/>
        <v/>
      </c>
      <c r="BI1006" s="226">
        <f t="shared" si="378"/>
        <v>0</v>
      </c>
      <c r="BJ1006" s="226">
        <f t="shared" si="379"/>
        <v>0</v>
      </c>
      <c r="BK1006" s="262">
        <f t="shared" si="373"/>
        <v>0</v>
      </c>
      <c r="BL1006" s="226">
        <f t="shared" si="362"/>
        <v>0</v>
      </c>
      <c r="BM1006" s="226" t="str">
        <f t="shared" si="380"/>
        <v/>
      </c>
      <c r="BN1006" s="227">
        <f t="shared" si="381"/>
        <v>0</v>
      </c>
      <c r="BO1006" s="227">
        <f t="shared" si="363"/>
        <v>0</v>
      </c>
      <c r="BP1006" s="208" t="str">
        <f t="shared" si="364"/>
        <v>＜従来枠＞0 ＜トップ性能枠＞0</v>
      </c>
      <c r="BQ1006" s="208" t="str">
        <f>'新規登録用（本体）'!G1006&amp;'新規登録用（本体）'!H1006&amp;'新規登録用（本体）'!I1006</f>
        <v/>
      </c>
      <c r="BR1006" s="126" t="str">
        <f t="shared" si="382"/>
        <v/>
      </c>
      <c r="BS1006" s="208" t="str">
        <f t="shared" si="383"/>
        <v/>
      </c>
      <c r="BT1006" s="227">
        <f t="shared" si="371"/>
        <v>0</v>
      </c>
    </row>
    <row r="1007" spans="1:72" s="208" customFormat="1" ht="25.35" customHeight="1" x14ac:dyDescent="0.2">
      <c r="A1007" s="210">
        <f t="shared" si="365"/>
        <v>996</v>
      </c>
      <c r="B1007" s="171" t="str">
        <f t="shared" si="361"/>
        <v/>
      </c>
      <c r="C1007" s="44"/>
      <c r="D1007" s="17" t="str">
        <f t="shared" si="366"/>
        <v/>
      </c>
      <c r="E1007" s="17" t="str">
        <f t="shared" si="367"/>
        <v/>
      </c>
      <c r="F1007" s="97"/>
      <c r="G1007" s="16"/>
      <c r="H1007" s="15"/>
      <c r="I1007" s="17" t="str">
        <f>IF(OR(G1007="",H1007="",U1007=""),"",IFERROR(VLOOKUP(G1007&amp;H1007&amp;U1007,※編集不可※選択項目!$M$3:$R$51,5,FALSE),"該当なし"))</f>
        <v/>
      </c>
      <c r="J1007" s="97"/>
      <c r="K1007" s="15"/>
      <c r="L1007" s="248"/>
      <c r="M1007" s="15"/>
      <c r="N1007" s="97"/>
      <c r="O1007" s="97"/>
      <c r="P1007" s="97"/>
      <c r="Q1007" s="97"/>
      <c r="R1007" s="97"/>
      <c r="S1007" s="18" t="str">
        <f t="shared" si="374"/>
        <v/>
      </c>
      <c r="T1007" s="15"/>
      <c r="U1007" s="15"/>
      <c r="V1007" s="15"/>
      <c r="W1007" s="15"/>
      <c r="X1007" s="15"/>
      <c r="Y1007" s="15"/>
      <c r="Z1007" s="16"/>
      <c r="AA1007" s="16"/>
      <c r="AB1007" s="101" t="str">
        <f>IF($C1007&lt;&gt;"",※編集不可※選択項目!$J$2,"")</f>
        <v/>
      </c>
      <c r="AC1007" s="23"/>
      <c r="AD1007" s="97"/>
      <c r="AE1007" s="99"/>
      <c r="AF1007" s="201" t="str">
        <f t="shared" si="372"/>
        <v>-</v>
      </c>
      <c r="AG1007" s="219"/>
      <c r="AH1007" s="220"/>
      <c r="AI1007" s="121" t="str">
        <f t="shared" si="368"/>
        <v/>
      </c>
      <c r="AJ1007" s="221"/>
      <c r="AK1007" s="222"/>
      <c r="AL1007" s="223"/>
      <c r="AM1007" s="224">
        <f>IFERROR(INDEX(※編集不可※選択項目!$R$3:$R$51,MATCH(BQ1007,※編集不可※選択項目!$T$3:$T$51,0)),0)</f>
        <v>0</v>
      </c>
      <c r="AN1007" s="224" t="str">
        <f t="shared" si="375"/>
        <v/>
      </c>
      <c r="AO1007" s="224" t="str">
        <f>IF(BR1007=※編集不可※選択項目!$L$3,VLOOKUP('新規登録用（本体）'!U1007,※編集不可※選択項目!$P$2:$R$13,3,TRUE),AP1007)</f>
        <v/>
      </c>
      <c r="AP1007" s="224" t="str">
        <f>IF(BR1007=※編集不可※選択項目!$L$15,VLOOKUP('新規登録用（本体）'!U1007,※編集不可※選択項目!$P$14:$R$25,3,TRUE),AQ1007)</f>
        <v/>
      </c>
      <c r="AQ1007" s="224" t="str">
        <f>IF(BR1007=※編集不可※選択項目!$L$27,VLOOKUP('新規登録用（本体）'!U1007,※編集不可※選択項目!$P$26:$R$41,3,TRUE),AR1007)</f>
        <v/>
      </c>
      <c r="AR1007" s="224" t="str">
        <f>IF(BR1007=※編集不可※選択項目!$L$43,VLOOKUP('新規登録用（本体）'!U1007,※編集不可※選択項目!$P$42:$R$46,3,TRUE),AS1007)</f>
        <v/>
      </c>
      <c r="AS1007" s="224" t="str">
        <f>IF(BR1007=※編集不可※選択項目!$L$48,VLOOKUP('新規登録用（本体）'!U1007,※編集不可※選択項目!$P$47:$R$51,3,TRUE),"")</f>
        <v/>
      </c>
      <c r="AT1007" s="225">
        <f>IFERROR(VLOOKUP(Y1007&amp;G1007&amp;H1007,※編集不可※選択項目!X:Y,2,FALSE),0)</f>
        <v>0</v>
      </c>
      <c r="AU1007" s="224">
        <f t="shared" si="369"/>
        <v>0</v>
      </c>
      <c r="AV1007" s="224">
        <f>IFERROR(INDEX(※編集不可※選択項目!$S$3:$S$51,MATCH(BQ1007,※編集不可※選択項目!$T$3:$T$51,0)),0)</f>
        <v>0</v>
      </c>
      <c r="AW1007" s="224" t="str">
        <f t="shared" si="376"/>
        <v/>
      </c>
      <c r="AX1007" s="224" t="str">
        <f>IF(BR1007=※編集不可※選択項目!$L$3,VLOOKUP('新規登録用（本体）'!U1007,※編集不可※選択項目!$P$2:$S$13,4,TRUE),AY1007)</f>
        <v/>
      </c>
      <c r="AY1007" s="224" t="str">
        <f>IF(BR1007=※編集不可※選択項目!$L$15,VLOOKUP('新規登録用（本体）'!U1007,※編集不可※選択項目!$P$14:$S$25,4,TRUE),AZ1007)</f>
        <v/>
      </c>
      <c r="AZ1007" s="224" t="str">
        <f>IF(BR1007=※編集不可※選択項目!$L$27,VLOOKUP('新規登録用（本体）'!U1007,※編集不可※選択項目!$P$26:$S$41,4,TRUE),BA1007)</f>
        <v/>
      </c>
      <c r="BA1007" s="224" t="str">
        <f>IF(BR1007=※編集不可※選択項目!$L$43,VLOOKUP('新規登録用（本体）'!U1007,※編集不可※選択項目!$P$42:$S$46,4,TRUE),BB1007)</f>
        <v/>
      </c>
      <c r="BB1007" s="224" t="str">
        <f>IF(BR1007=※編集不可※選択項目!$L$48,VLOOKUP('新規登録用（本体）'!U1007,※編集不可※選択項目!$P$47:$S$51,4,TRUE),"")</f>
        <v/>
      </c>
      <c r="BC1007" s="225">
        <f>IFERROR(VLOOKUP(Y1007&amp;G1007&amp;H1007,※編集不可※選択項目!X:Y,2,FALSE),0)</f>
        <v>0</v>
      </c>
      <c r="BD1007" s="225">
        <f t="shared" si="370"/>
        <v>0</v>
      </c>
      <c r="BE1007" s="225"/>
      <c r="BF1007" s="225"/>
      <c r="BG1007" s="225"/>
      <c r="BH1007" s="225" t="str">
        <f t="shared" si="377"/>
        <v/>
      </c>
      <c r="BI1007" s="226">
        <f t="shared" si="378"/>
        <v>0</v>
      </c>
      <c r="BJ1007" s="226">
        <f t="shared" si="379"/>
        <v>0</v>
      </c>
      <c r="BK1007" s="262">
        <f t="shared" si="373"/>
        <v>0</v>
      </c>
      <c r="BL1007" s="226">
        <f t="shared" si="362"/>
        <v>0</v>
      </c>
      <c r="BM1007" s="226" t="str">
        <f t="shared" si="380"/>
        <v/>
      </c>
      <c r="BN1007" s="227">
        <f t="shared" si="381"/>
        <v>0</v>
      </c>
      <c r="BO1007" s="227">
        <f t="shared" si="363"/>
        <v>0</v>
      </c>
      <c r="BP1007" s="208" t="str">
        <f t="shared" si="364"/>
        <v>＜従来枠＞0 ＜トップ性能枠＞0</v>
      </c>
      <c r="BQ1007" s="208" t="str">
        <f>'新規登録用（本体）'!G1007&amp;'新規登録用（本体）'!H1007&amp;'新規登録用（本体）'!I1007</f>
        <v/>
      </c>
      <c r="BR1007" s="126" t="str">
        <f t="shared" si="382"/>
        <v/>
      </c>
      <c r="BS1007" s="208" t="str">
        <f t="shared" si="383"/>
        <v/>
      </c>
      <c r="BT1007" s="227">
        <f t="shared" si="371"/>
        <v>0</v>
      </c>
    </row>
    <row r="1008" spans="1:72" s="208" customFormat="1" ht="25.35" customHeight="1" x14ac:dyDescent="0.2">
      <c r="A1008" s="210">
        <f t="shared" si="365"/>
        <v>997</v>
      </c>
      <c r="B1008" s="171" t="str">
        <f t="shared" si="361"/>
        <v/>
      </c>
      <c r="C1008" s="44"/>
      <c r="D1008" s="17" t="str">
        <f t="shared" si="366"/>
        <v/>
      </c>
      <c r="E1008" s="17" t="str">
        <f t="shared" si="367"/>
        <v/>
      </c>
      <c r="F1008" s="97"/>
      <c r="G1008" s="16"/>
      <c r="H1008" s="15"/>
      <c r="I1008" s="17" t="str">
        <f>IF(OR(G1008="",H1008="",U1008=""),"",IFERROR(VLOOKUP(G1008&amp;H1008&amp;U1008,※編集不可※選択項目!$M$3:$R$51,5,FALSE),"該当なし"))</f>
        <v/>
      </c>
      <c r="J1008" s="97"/>
      <c r="K1008" s="15"/>
      <c r="L1008" s="248"/>
      <c r="M1008" s="15"/>
      <c r="N1008" s="97"/>
      <c r="O1008" s="97"/>
      <c r="P1008" s="97"/>
      <c r="Q1008" s="97"/>
      <c r="R1008" s="97"/>
      <c r="S1008" s="18" t="str">
        <f t="shared" si="374"/>
        <v/>
      </c>
      <c r="T1008" s="15"/>
      <c r="U1008" s="15"/>
      <c r="V1008" s="15"/>
      <c r="W1008" s="15"/>
      <c r="X1008" s="15"/>
      <c r="Y1008" s="15"/>
      <c r="Z1008" s="16"/>
      <c r="AA1008" s="16"/>
      <c r="AB1008" s="101" t="str">
        <f>IF($C1008&lt;&gt;"",※編集不可※選択項目!$J$2,"")</f>
        <v/>
      </c>
      <c r="AC1008" s="23"/>
      <c r="AD1008" s="97"/>
      <c r="AE1008" s="99"/>
      <c r="AF1008" s="201" t="str">
        <f t="shared" si="372"/>
        <v>-</v>
      </c>
      <c r="AG1008" s="219"/>
      <c r="AH1008" s="220"/>
      <c r="AI1008" s="121" t="str">
        <f t="shared" si="368"/>
        <v/>
      </c>
      <c r="AJ1008" s="221"/>
      <c r="AK1008" s="222"/>
      <c r="AL1008" s="223"/>
      <c r="AM1008" s="224">
        <f>IFERROR(INDEX(※編集不可※選択項目!$R$3:$R$51,MATCH(BQ1008,※編集不可※選択項目!$T$3:$T$51,0)),0)</f>
        <v>0</v>
      </c>
      <c r="AN1008" s="224" t="str">
        <f t="shared" si="375"/>
        <v/>
      </c>
      <c r="AO1008" s="224" t="str">
        <f>IF(BR1008=※編集不可※選択項目!$L$3,VLOOKUP('新規登録用（本体）'!U1008,※編集不可※選択項目!$P$2:$R$13,3,TRUE),AP1008)</f>
        <v/>
      </c>
      <c r="AP1008" s="224" t="str">
        <f>IF(BR1008=※編集不可※選択項目!$L$15,VLOOKUP('新規登録用（本体）'!U1008,※編集不可※選択項目!$P$14:$R$25,3,TRUE),AQ1008)</f>
        <v/>
      </c>
      <c r="AQ1008" s="224" t="str">
        <f>IF(BR1008=※編集不可※選択項目!$L$27,VLOOKUP('新規登録用（本体）'!U1008,※編集不可※選択項目!$P$26:$R$41,3,TRUE),AR1008)</f>
        <v/>
      </c>
      <c r="AR1008" s="224" t="str">
        <f>IF(BR1008=※編集不可※選択項目!$L$43,VLOOKUP('新規登録用（本体）'!U1008,※編集不可※選択項目!$P$42:$R$46,3,TRUE),AS1008)</f>
        <v/>
      </c>
      <c r="AS1008" s="224" t="str">
        <f>IF(BR1008=※編集不可※選択項目!$L$48,VLOOKUP('新規登録用（本体）'!U1008,※編集不可※選択項目!$P$47:$R$51,3,TRUE),"")</f>
        <v/>
      </c>
      <c r="AT1008" s="225">
        <f>IFERROR(VLOOKUP(Y1008&amp;G1008&amp;H1008,※編集不可※選択項目!X:Y,2,FALSE),0)</f>
        <v>0</v>
      </c>
      <c r="AU1008" s="224">
        <f t="shared" si="369"/>
        <v>0</v>
      </c>
      <c r="AV1008" s="224">
        <f>IFERROR(INDEX(※編集不可※選択項目!$S$3:$S$51,MATCH(BQ1008,※編集不可※選択項目!$T$3:$T$51,0)),0)</f>
        <v>0</v>
      </c>
      <c r="AW1008" s="224" t="str">
        <f t="shared" si="376"/>
        <v/>
      </c>
      <c r="AX1008" s="224" t="str">
        <f>IF(BR1008=※編集不可※選択項目!$L$3,VLOOKUP('新規登録用（本体）'!U1008,※編集不可※選択項目!$P$2:$S$13,4,TRUE),AY1008)</f>
        <v/>
      </c>
      <c r="AY1008" s="224" t="str">
        <f>IF(BR1008=※編集不可※選択項目!$L$15,VLOOKUP('新規登録用（本体）'!U1008,※編集不可※選択項目!$P$14:$S$25,4,TRUE),AZ1008)</f>
        <v/>
      </c>
      <c r="AZ1008" s="224" t="str">
        <f>IF(BR1008=※編集不可※選択項目!$L$27,VLOOKUP('新規登録用（本体）'!U1008,※編集不可※選択項目!$P$26:$S$41,4,TRUE),BA1008)</f>
        <v/>
      </c>
      <c r="BA1008" s="224" t="str">
        <f>IF(BR1008=※編集不可※選択項目!$L$43,VLOOKUP('新規登録用（本体）'!U1008,※編集不可※選択項目!$P$42:$S$46,4,TRUE),BB1008)</f>
        <v/>
      </c>
      <c r="BB1008" s="224" t="str">
        <f>IF(BR1008=※編集不可※選択項目!$L$48,VLOOKUP('新規登録用（本体）'!U1008,※編集不可※選択項目!$P$47:$S$51,4,TRUE),"")</f>
        <v/>
      </c>
      <c r="BC1008" s="225">
        <f>IFERROR(VLOOKUP(Y1008&amp;G1008&amp;H1008,※編集不可※選択項目!X:Y,2,FALSE),0)</f>
        <v>0</v>
      </c>
      <c r="BD1008" s="225">
        <f t="shared" si="370"/>
        <v>0</v>
      </c>
      <c r="BE1008" s="225"/>
      <c r="BF1008" s="225"/>
      <c r="BG1008" s="225"/>
      <c r="BH1008" s="225" t="str">
        <f t="shared" si="377"/>
        <v/>
      </c>
      <c r="BI1008" s="226">
        <f t="shared" si="378"/>
        <v>0</v>
      </c>
      <c r="BJ1008" s="226">
        <f t="shared" si="379"/>
        <v>0</v>
      </c>
      <c r="BK1008" s="262">
        <f t="shared" si="373"/>
        <v>0</v>
      </c>
      <c r="BL1008" s="226">
        <f t="shared" si="362"/>
        <v>0</v>
      </c>
      <c r="BM1008" s="226" t="str">
        <f t="shared" si="380"/>
        <v/>
      </c>
      <c r="BN1008" s="227">
        <f t="shared" si="381"/>
        <v>0</v>
      </c>
      <c r="BO1008" s="227">
        <f t="shared" si="363"/>
        <v>0</v>
      </c>
      <c r="BP1008" s="208" t="str">
        <f t="shared" si="364"/>
        <v>＜従来枠＞0 ＜トップ性能枠＞0</v>
      </c>
      <c r="BQ1008" s="208" t="str">
        <f>'新規登録用（本体）'!G1008&amp;'新規登録用（本体）'!H1008&amp;'新規登録用（本体）'!I1008</f>
        <v/>
      </c>
      <c r="BR1008" s="126" t="str">
        <f t="shared" si="382"/>
        <v/>
      </c>
      <c r="BS1008" s="208" t="str">
        <f t="shared" si="383"/>
        <v/>
      </c>
      <c r="BT1008" s="227">
        <f t="shared" si="371"/>
        <v>0</v>
      </c>
    </row>
    <row r="1009" spans="1:72" s="208" customFormat="1" ht="25.35" customHeight="1" x14ac:dyDescent="0.2">
      <c r="A1009" s="210">
        <f t="shared" si="365"/>
        <v>998</v>
      </c>
      <c r="B1009" s="171" t="str">
        <f t="shared" si="361"/>
        <v/>
      </c>
      <c r="C1009" s="44"/>
      <c r="D1009" s="17" t="str">
        <f t="shared" si="366"/>
        <v/>
      </c>
      <c r="E1009" s="17" t="str">
        <f t="shared" si="367"/>
        <v/>
      </c>
      <c r="F1009" s="97"/>
      <c r="G1009" s="16"/>
      <c r="H1009" s="15"/>
      <c r="I1009" s="17" t="str">
        <f>IF(OR(G1009="",H1009="",U1009=""),"",IFERROR(VLOOKUP(G1009&amp;H1009&amp;U1009,※編集不可※選択項目!$M$3:$R$51,5,FALSE),"該当なし"))</f>
        <v/>
      </c>
      <c r="J1009" s="97"/>
      <c r="K1009" s="15"/>
      <c r="L1009" s="248"/>
      <c r="M1009" s="15"/>
      <c r="N1009" s="97"/>
      <c r="O1009" s="97"/>
      <c r="P1009" s="97"/>
      <c r="Q1009" s="97"/>
      <c r="R1009" s="97"/>
      <c r="S1009" s="18" t="str">
        <f t="shared" si="374"/>
        <v/>
      </c>
      <c r="T1009" s="15"/>
      <c r="U1009" s="15"/>
      <c r="V1009" s="15"/>
      <c r="W1009" s="15"/>
      <c r="X1009" s="15"/>
      <c r="Y1009" s="15"/>
      <c r="Z1009" s="16"/>
      <c r="AA1009" s="16"/>
      <c r="AB1009" s="101" t="str">
        <f>IF($C1009&lt;&gt;"",※編集不可※選択項目!$J$2,"")</f>
        <v/>
      </c>
      <c r="AC1009" s="23"/>
      <c r="AD1009" s="97"/>
      <c r="AE1009" s="99"/>
      <c r="AF1009" s="201" t="str">
        <f t="shared" si="372"/>
        <v>-</v>
      </c>
      <c r="AG1009" s="219"/>
      <c r="AH1009" s="220"/>
      <c r="AI1009" s="121" t="str">
        <f t="shared" si="368"/>
        <v/>
      </c>
      <c r="AJ1009" s="221"/>
      <c r="AK1009" s="222"/>
      <c r="AL1009" s="223"/>
      <c r="AM1009" s="224">
        <f>IFERROR(INDEX(※編集不可※選択項目!$R$3:$R$51,MATCH(BQ1009,※編集不可※選択項目!$T$3:$T$51,0)),0)</f>
        <v>0</v>
      </c>
      <c r="AN1009" s="224" t="str">
        <f t="shared" si="375"/>
        <v/>
      </c>
      <c r="AO1009" s="224" t="str">
        <f>IF(BR1009=※編集不可※選択項目!$L$3,VLOOKUP('新規登録用（本体）'!U1009,※編集不可※選択項目!$P$2:$R$13,3,TRUE),AP1009)</f>
        <v/>
      </c>
      <c r="AP1009" s="224" t="str">
        <f>IF(BR1009=※編集不可※選択項目!$L$15,VLOOKUP('新規登録用（本体）'!U1009,※編集不可※選択項目!$P$14:$R$25,3,TRUE),AQ1009)</f>
        <v/>
      </c>
      <c r="AQ1009" s="224" t="str">
        <f>IF(BR1009=※編集不可※選択項目!$L$27,VLOOKUP('新規登録用（本体）'!U1009,※編集不可※選択項目!$P$26:$R$41,3,TRUE),AR1009)</f>
        <v/>
      </c>
      <c r="AR1009" s="224" t="str">
        <f>IF(BR1009=※編集不可※選択項目!$L$43,VLOOKUP('新規登録用（本体）'!U1009,※編集不可※選択項目!$P$42:$R$46,3,TRUE),AS1009)</f>
        <v/>
      </c>
      <c r="AS1009" s="224" t="str">
        <f>IF(BR1009=※編集不可※選択項目!$L$48,VLOOKUP('新規登録用（本体）'!U1009,※編集不可※選択項目!$P$47:$R$51,3,TRUE),"")</f>
        <v/>
      </c>
      <c r="AT1009" s="225">
        <f>IFERROR(VLOOKUP(Y1009&amp;G1009&amp;H1009,※編集不可※選択項目!X:Y,2,FALSE),0)</f>
        <v>0</v>
      </c>
      <c r="AU1009" s="224">
        <f t="shared" si="369"/>
        <v>0</v>
      </c>
      <c r="AV1009" s="224">
        <f>IFERROR(INDEX(※編集不可※選択項目!$S$3:$S$51,MATCH(BQ1009,※編集不可※選択項目!$T$3:$T$51,0)),0)</f>
        <v>0</v>
      </c>
      <c r="AW1009" s="224" t="str">
        <f t="shared" si="376"/>
        <v/>
      </c>
      <c r="AX1009" s="224" t="str">
        <f>IF(BR1009=※編集不可※選択項目!$L$3,VLOOKUP('新規登録用（本体）'!U1009,※編集不可※選択項目!$P$2:$S$13,4,TRUE),AY1009)</f>
        <v/>
      </c>
      <c r="AY1009" s="224" t="str">
        <f>IF(BR1009=※編集不可※選択項目!$L$15,VLOOKUP('新規登録用（本体）'!U1009,※編集不可※選択項目!$P$14:$S$25,4,TRUE),AZ1009)</f>
        <v/>
      </c>
      <c r="AZ1009" s="224" t="str">
        <f>IF(BR1009=※編集不可※選択項目!$L$27,VLOOKUP('新規登録用（本体）'!U1009,※編集不可※選択項目!$P$26:$S$41,4,TRUE),BA1009)</f>
        <v/>
      </c>
      <c r="BA1009" s="224" t="str">
        <f>IF(BR1009=※編集不可※選択項目!$L$43,VLOOKUP('新規登録用（本体）'!U1009,※編集不可※選択項目!$P$42:$S$46,4,TRUE),BB1009)</f>
        <v/>
      </c>
      <c r="BB1009" s="224" t="str">
        <f>IF(BR1009=※編集不可※選択項目!$L$48,VLOOKUP('新規登録用（本体）'!U1009,※編集不可※選択項目!$P$47:$S$51,4,TRUE),"")</f>
        <v/>
      </c>
      <c r="BC1009" s="225">
        <f>IFERROR(VLOOKUP(Y1009&amp;G1009&amp;H1009,※編集不可※選択項目!X:Y,2,FALSE),0)</f>
        <v>0</v>
      </c>
      <c r="BD1009" s="225">
        <f t="shared" si="370"/>
        <v>0</v>
      </c>
      <c r="BE1009" s="225"/>
      <c r="BF1009" s="225"/>
      <c r="BG1009" s="225"/>
      <c r="BH1009" s="225" t="str">
        <f t="shared" si="377"/>
        <v/>
      </c>
      <c r="BI1009" s="226">
        <f t="shared" si="378"/>
        <v>0</v>
      </c>
      <c r="BJ1009" s="226">
        <f t="shared" si="379"/>
        <v>0</v>
      </c>
      <c r="BK1009" s="262">
        <f t="shared" si="373"/>
        <v>0</v>
      </c>
      <c r="BL1009" s="226">
        <f t="shared" si="362"/>
        <v>0</v>
      </c>
      <c r="BM1009" s="226" t="str">
        <f t="shared" si="380"/>
        <v/>
      </c>
      <c r="BN1009" s="227">
        <f t="shared" si="381"/>
        <v>0</v>
      </c>
      <c r="BO1009" s="227">
        <f t="shared" si="363"/>
        <v>0</v>
      </c>
      <c r="BP1009" s="208" t="str">
        <f t="shared" si="364"/>
        <v>＜従来枠＞0 ＜トップ性能枠＞0</v>
      </c>
      <c r="BQ1009" s="208" t="str">
        <f>'新規登録用（本体）'!G1009&amp;'新規登録用（本体）'!H1009&amp;'新規登録用（本体）'!I1009</f>
        <v/>
      </c>
      <c r="BR1009" s="126" t="str">
        <f t="shared" si="382"/>
        <v/>
      </c>
      <c r="BS1009" s="208" t="str">
        <f t="shared" si="383"/>
        <v/>
      </c>
      <c r="BT1009" s="227">
        <f t="shared" si="371"/>
        <v>0</v>
      </c>
    </row>
    <row r="1010" spans="1:72" s="208" customFormat="1" ht="25.35" customHeight="1" x14ac:dyDescent="0.2">
      <c r="A1010" s="210">
        <f t="shared" si="365"/>
        <v>999</v>
      </c>
      <c r="B1010" s="171" t="str">
        <f t="shared" si="361"/>
        <v/>
      </c>
      <c r="C1010" s="44"/>
      <c r="D1010" s="17" t="str">
        <f t="shared" si="366"/>
        <v/>
      </c>
      <c r="E1010" s="17" t="str">
        <f t="shared" si="367"/>
        <v/>
      </c>
      <c r="F1010" s="97"/>
      <c r="G1010" s="16"/>
      <c r="H1010" s="15"/>
      <c r="I1010" s="17" t="str">
        <f>IF(OR(G1010="",H1010="",U1010=""),"",IFERROR(VLOOKUP(G1010&amp;H1010&amp;U1010,※編集不可※選択項目!$M$3:$R$51,5,FALSE),"該当なし"))</f>
        <v/>
      </c>
      <c r="J1010" s="97"/>
      <c r="K1010" s="15"/>
      <c r="L1010" s="248"/>
      <c r="M1010" s="15"/>
      <c r="N1010" s="97"/>
      <c r="O1010" s="97"/>
      <c r="P1010" s="97"/>
      <c r="Q1010" s="97"/>
      <c r="R1010" s="97"/>
      <c r="S1010" s="18" t="str">
        <f t="shared" si="374"/>
        <v/>
      </c>
      <c r="T1010" s="15"/>
      <c r="U1010" s="15"/>
      <c r="V1010" s="15"/>
      <c r="W1010" s="15"/>
      <c r="X1010" s="15"/>
      <c r="Y1010" s="15"/>
      <c r="Z1010" s="16"/>
      <c r="AA1010" s="16"/>
      <c r="AB1010" s="101" t="str">
        <f>IF($C1010&lt;&gt;"",※編集不可※選択項目!$J$2,"")</f>
        <v/>
      </c>
      <c r="AC1010" s="23"/>
      <c r="AD1010" s="97"/>
      <c r="AE1010" s="99"/>
      <c r="AF1010" s="201" t="str">
        <f t="shared" si="372"/>
        <v>-</v>
      </c>
      <c r="AG1010" s="219"/>
      <c r="AH1010" s="220"/>
      <c r="AI1010" s="121" t="str">
        <f t="shared" si="368"/>
        <v/>
      </c>
      <c r="AJ1010" s="221"/>
      <c r="AK1010" s="222"/>
      <c r="AL1010" s="223"/>
      <c r="AM1010" s="224">
        <f>IFERROR(INDEX(※編集不可※選択項目!$R$3:$R$51,MATCH(BQ1010,※編集不可※選択項目!$T$3:$T$51,0)),0)</f>
        <v>0</v>
      </c>
      <c r="AN1010" s="224" t="str">
        <f t="shared" si="375"/>
        <v/>
      </c>
      <c r="AO1010" s="224" t="str">
        <f>IF(BR1010=※編集不可※選択項目!$L$3,VLOOKUP('新規登録用（本体）'!U1010,※編集不可※選択項目!$P$2:$R$13,3,TRUE),AP1010)</f>
        <v/>
      </c>
      <c r="AP1010" s="224" t="str">
        <f>IF(BR1010=※編集不可※選択項目!$L$15,VLOOKUP('新規登録用（本体）'!U1010,※編集不可※選択項目!$P$14:$R$25,3,TRUE),AQ1010)</f>
        <v/>
      </c>
      <c r="AQ1010" s="224" t="str">
        <f>IF(BR1010=※編集不可※選択項目!$L$27,VLOOKUP('新規登録用（本体）'!U1010,※編集不可※選択項目!$P$26:$R$41,3,TRUE),AR1010)</f>
        <v/>
      </c>
      <c r="AR1010" s="224" t="str">
        <f>IF(BR1010=※編集不可※選択項目!$L$43,VLOOKUP('新規登録用（本体）'!U1010,※編集不可※選択項目!$P$42:$R$46,3,TRUE),AS1010)</f>
        <v/>
      </c>
      <c r="AS1010" s="224" t="str">
        <f>IF(BR1010=※編集不可※選択項目!$L$48,VLOOKUP('新規登録用（本体）'!U1010,※編集不可※選択項目!$P$47:$R$51,3,TRUE),"")</f>
        <v/>
      </c>
      <c r="AT1010" s="225">
        <f>IFERROR(VLOOKUP(Y1010&amp;G1010&amp;H1010,※編集不可※選択項目!X:Y,2,FALSE),0)</f>
        <v>0</v>
      </c>
      <c r="AU1010" s="224">
        <f t="shared" si="369"/>
        <v>0</v>
      </c>
      <c r="AV1010" s="224">
        <f>IFERROR(INDEX(※編集不可※選択項目!$S$3:$S$51,MATCH(BQ1010,※編集不可※選択項目!$T$3:$T$51,0)),0)</f>
        <v>0</v>
      </c>
      <c r="AW1010" s="224" t="str">
        <f t="shared" si="376"/>
        <v/>
      </c>
      <c r="AX1010" s="224" t="str">
        <f>IF(BR1010=※編集不可※選択項目!$L$3,VLOOKUP('新規登録用（本体）'!U1010,※編集不可※選択項目!$P$2:$S$13,4,TRUE),AY1010)</f>
        <v/>
      </c>
      <c r="AY1010" s="224" t="str">
        <f>IF(BR1010=※編集不可※選択項目!$L$15,VLOOKUP('新規登録用（本体）'!U1010,※編集不可※選択項目!$P$14:$S$25,4,TRUE),AZ1010)</f>
        <v/>
      </c>
      <c r="AZ1010" s="224" t="str">
        <f>IF(BR1010=※編集不可※選択項目!$L$27,VLOOKUP('新規登録用（本体）'!U1010,※編集不可※選択項目!$P$26:$S$41,4,TRUE),BA1010)</f>
        <v/>
      </c>
      <c r="BA1010" s="224" t="str">
        <f>IF(BR1010=※編集不可※選択項目!$L$43,VLOOKUP('新規登録用（本体）'!U1010,※編集不可※選択項目!$P$42:$S$46,4,TRUE),BB1010)</f>
        <v/>
      </c>
      <c r="BB1010" s="224" t="str">
        <f>IF(BR1010=※編集不可※選択項目!$L$48,VLOOKUP('新規登録用（本体）'!U1010,※編集不可※選択項目!$P$47:$S$51,4,TRUE),"")</f>
        <v/>
      </c>
      <c r="BC1010" s="225">
        <f>IFERROR(VLOOKUP(Y1010&amp;G1010&amp;H1010,※編集不可※選択項目!X:Y,2,FALSE),0)</f>
        <v>0</v>
      </c>
      <c r="BD1010" s="225">
        <f t="shared" si="370"/>
        <v>0</v>
      </c>
      <c r="BE1010" s="225"/>
      <c r="BF1010" s="225"/>
      <c r="BG1010" s="225"/>
      <c r="BH1010" s="225" t="str">
        <f t="shared" si="377"/>
        <v/>
      </c>
      <c r="BI1010" s="226">
        <f t="shared" si="378"/>
        <v>0</v>
      </c>
      <c r="BJ1010" s="226">
        <f t="shared" si="379"/>
        <v>0</v>
      </c>
      <c r="BK1010" s="262">
        <f t="shared" si="373"/>
        <v>0</v>
      </c>
      <c r="BL1010" s="226">
        <f t="shared" si="362"/>
        <v>0</v>
      </c>
      <c r="BM1010" s="226" t="str">
        <f t="shared" si="380"/>
        <v/>
      </c>
      <c r="BN1010" s="227">
        <f t="shared" si="381"/>
        <v>0</v>
      </c>
      <c r="BO1010" s="227">
        <f t="shared" si="363"/>
        <v>0</v>
      </c>
      <c r="BP1010" s="208" t="str">
        <f t="shared" si="364"/>
        <v>＜従来枠＞0 ＜トップ性能枠＞0</v>
      </c>
      <c r="BQ1010" s="208" t="str">
        <f>'新規登録用（本体）'!G1010&amp;'新規登録用（本体）'!H1010&amp;'新規登録用（本体）'!I1010</f>
        <v/>
      </c>
      <c r="BR1010" s="126" t="str">
        <f t="shared" si="382"/>
        <v/>
      </c>
      <c r="BS1010" s="208" t="str">
        <f t="shared" si="383"/>
        <v/>
      </c>
      <c r="BT1010" s="227">
        <f t="shared" si="371"/>
        <v>0</v>
      </c>
    </row>
    <row r="1011" spans="1:72" s="208" customFormat="1" ht="25.35" customHeight="1" thickBot="1" x14ac:dyDescent="0.25">
      <c r="A1011" s="232">
        <f t="shared" si="365"/>
        <v>1000</v>
      </c>
      <c r="B1011" s="179" t="str">
        <f t="shared" si="361"/>
        <v/>
      </c>
      <c r="C1011" s="46"/>
      <c r="D1011" s="26" t="str">
        <f t="shared" si="366"/>
        <v/>
      </c>
      <c r="E1011" s="26" t="str">
        <f t="shared" si="367"/>
        <v/>
      </c>
      <c r="F1011" s="98"/>
      <c r="G1011" s="28"/>
      <c r="H1011" s="27"/>
      <c r="I1011" s="26" t="str">
        <f>IF(OR(G1011="",H1011="",U1011=""),"",IFERROR(VLOOKUP(G1011&amp;H1011&amp;U1011,※編集不可※選択項目!$M$3:$R$51,5,FALSE),"該当なし"))</f>
        <v/>
      </c>
      <c r="J1011" s="98"/>
      <c r="K1011" s="27"/>
      <c r="L1011" s="249"/>
      <c r="M1011" s="27"/>
      <c r="N1011" s="98"/>
      <c r="O1011" s="98"/>
      <c r="P1011" s="98"/>
      <c r="Q1011" s="98"/>
      <c r="R1011" s="98"/>
      <c r="S1011" s="119" t="str">
        <f t="shared" si="374"/>
        <v/>
      </c>
      <c r="T1011" s="27"/>
      <c r="U1011" s="27"/>
      <c r="V1011" s="27"/>
      <c r="W1011" s="27"/>
      <c r="X1011" s="27"/>
      <c r="Y1011" s="27"/>
      <c r="Z1011" s="27"/>
      <c r="AA1011" s="27"/>
      <c r="AB1011" s="102" t="str">
        <f>IF($C1011&lt;&gt;"",※編集不可※選択項目!$J$2,"")</f>
        <v/>
      </c>
      <c r="AC1011" s="29"/>
      <c r="AD1011" s="98"/>
      <c r="AE1011" s="100"/>
      <c r="AF1011" s="238" t="str">
        <f t="shared" si="372"/>
        <v>-</v>
      </c>
      <c r="AG1011" s="246"/>
      <c r="AH1011" s="247"/>
      <c r="AI1011" s="122" t="str">
        <f>IF($F$2="","",IF(AND($B1011&lt;&gt;"",$C$3="あり"),1,""))</f>
        <v/>
      </c>
      <c r="AJ1011" s="221"/>
      <c r="AK1011" s="222"/>
      <c r="AL1011" s="223"/>
      <c r="AM1011" s="224">
        <f>IFERROR(INDEX(※編集不可※選択項目!$R$3:$R$51,MATCH(BQ1011,※編集不可※選択項目!$T$3:$T$51,0)),0)</f>
        <v>0</v>
      </c>
      <c r="AN1011" s="224" t="str">
        <f t="shared" si="375"/>
        <v/>
      </c>
      <c r="AO1011" s="224" t="str">
        <f>IF(BR1011=※編集不可※選択項目!$L$3,VLOOKUP('新規登録用（本体）'!U1011,※編集不可※選択項目!$P$2:$R$13,3,TRUE),AP1011)</f>
        <v/>
      </c>
      <c r="AP1011" s="224" t="str">
        <f>IF(BR1011=※編集不可※選択項目!$L$15,VLOOKUP('新規登録用（本体）'!U1011,※編集不可※選択項目!$P$14:$R$25,3,TRUE),AQ1011)</f>
        <v/>
      </c>
      <c r="AQ1011" s="224" t="str">
        <f>IF(BR1011=※編集不可※選択項目!$L$27,VLOOKUP('新規登録用（本体）'!U1011,※編集不可※選択項目!$P$26:$R$41,3,TRUE),AR1011)</f>
        <v/>
      </c>
      <c r="AR1011" s="224" t="str">
        <f>IF(BR1011=※編集不可※選択項目!$L$43,VLOOKUP('新規登録用（本体）'!U1011,※編集不可※選択項目!$P$42:$R$46,3,TRUE),AS1011)</f>
        <v/>
      </c>
      <c r="AS1011" s="224" t="str">
        <f>IF(BR1011=※編集不可※選択項目!$L$48,VLOOKUP('新規登録用（本体）'!U1011,※編集不可※選択項目!$P$47:$R$51,3,TRUE),"")</f>
        <v/>
      </c>
      <c r="AT1011" s="225">
        <f>IFERROR(VLOOKUP(Y1011&amp;G1011&amp;H1011,※編集不可※選択項目!X:Y,2,FALSE),0)</f>
        <v>0</v>
      </c>
      <c r="AU1011" s="224">
        <f t="shared" si="369"/>
        <v>0</v>
      </c>
      <c r="AV1011" s="224">
        <f>IFERROR(INDEX(※編集不可※選択項目!$S$3:$S$51,MATCH(BQ1011,※編集不可※選択項目!$T$3:$T$51,0)),0)</f>
        <v>0</v>
      </c>
      <c r="AW1011" s="224" t="str">
        <f t="shared" si="376"/>
        <v/>
      </c>
      <c r="AX1011" s="224" t="str">
        <f>IF(BR1011=※編集不可※選択項目!$L$3,VLOOKUP('新規登録用（本体）'!U1011,※編集不可※選択項目!$P$2:$S$13,4,TRUE),AY1011)</f>
        <v/>
      </c>
      <c r="AY1011" s="224" t="str">
        <f>IF(BR1011=※編集不可※選択項目!$L$15,VLOOKUP('新規登録用（本体）'!U1011,※編集不可※選択項目!$P$14:$S$25,4,TRUE),AZ1011)</f>
        <v/>
      </c>
      <c r="AZ1011" s="224" t="str">
        <f>IF(BR1011=※編集不可※選択項目!$L$27,VLOOKUP('新規登録用（本体）'!U1011,※編集不可※選択項目!$P$26:$S$41,4,TRUE),BA1011)</f>
        <v/>
      </c>
      <c r="BA1011" s="224" t="str">
        <f>IF(BR1011=※編集不可※選択項目!$L$43,VLOOKUP('新規登録用（本体）'!U1011,※編集不可※選択項目!$P$42:$S$46,4,TRUE),BB1011)</f>
        <v/>
      </c>
      <c r="BB1011" s="224" t="str">
        <f>IF(BR1011=※編集不可※選択項目!$L$48,VLOOKUP('新規登録用（本体）'!U1011,※編集不可※選択項目!$P$47:$S$51,4,TRUE),"")</f>
        <v/>
      </c>
      <c r="BC1011" s="225">
        <f>IFERROR(VLOOKUP(Y1011&amp;G1011&amp;H1011,※編集不可※選択項目!X:Y,2,FALSE),0)</f>
        <v>0</v>
      </c>
      <c r="BD1011" s="225">
        <f t="shared" si="370"/>
        <v>0</v>
      </c>
      <c r="BE1011" s="225"/>
      <c r="BF1011" s="225"/>
      <c r="BG1011" s="225"/>
      <c r="BH1011" s="225" t="str">
        <f t="shared" si="377"/>
        <v/>
      </c>
      <c r="BI1011" s="226">
        <f t="shared" si="378"/>
        <v>0</v>
      </c>
      <c r="BJ1011" s="226">
        <f t="shared" si="379"/>
        <v>0</v>
      </c>
      <c r="BK1011" s="262">
        <f t="shared" si="373"/>
        <v>0</v>
      </c>
      <c r="BL1011" s="226">
        <f t="shared" si="362"/>
        <v>0</v>
      </c>
      <c r="BM1011" s="226" t="str">
        <f t="shared" si="380"/>
        <v/>
      </c>
      <c r="BN1011" s="227">
        <f t="shared" si="381"/>
        <v>0</v>
      </c>
      <c r="BO1011" s="227">
        <f t="shared" si="363"/>
        <v>0</v>
      </c>
      <c r="BP1011" s="208" t="str">
        <f t="shared" si="364"/>
        <v>＜従来枠＞0 ＜トップ性能枠＞0</v>
      </c>
      <c r="BQ1011" s="208" t="str">
        <f>'新規登録用（本体）'!G1011&amp;'新規登録用（本体）'!H1011&amp;'新規登録用（本体）'!I1011</f>
        <v/>
      </c>
      <c r="BR1011" s="126" t="str">
        <f t="shared" si="382"/>
        <v/>
      </c>
      <c r="BS1011" s="208" t="str">
        <f t="shared" si="383"/>
        <v/>
      </c>
      <c r="BT1011" s="227">
        <f t="shared" si="371"/>
        <v>0</v>
      </c>
    </row>
    <row r="1012" spans="1:72" x14ac:dyDescent="0.2">
      <c r="BI1012" s="243"/>
      <c r="BJ1012" s="243"/>
      <c r="BK1012" s="243"/>
      <c r="BL1012" s="243"/>
      <c r="BM1012" s="243"/>
      <c r="BN1012" s="243"/>
      <c r="BO1012" s="243"/>
      <c r="BT1012" s="243"/>
    </row>
    <row r="1013" spans="1:72" x14ac:dyDescent="0.2">
      <c r="BI1013" s="244">
        <f>SUM(BI10,BI12:BI1011)</f>
        <v>0</v>
      </c>
      <c r="BJ1013" s="244">
        <f>SUM(BJ12:BJ1011)</f>
        <v>0</v>
      </c>
      <c r="BK1013" s="244">
        <f>SUM(BK12:BK1011)</f>
        <v>0</v>
      </c>
      <c r="BL1013" s="244">
        <f>SUM(BL12:BL1011)</f>
        <v>0</v>
      </c>
      <c r="BM1013" s="245"/>
      <c r="BN1013" s="244">
        <f>IF(COUNTIF(BN12:BN1011,"&gt;=2"),2,1)</f>
        <v>1</v>
      </c>
      <c r="BO1013" s="244">
        <f>SUM(BO12:BO1011)</f>
        <v>0</v>
      </c>
      <c r="BT1013" s="244">
        <f>IF(COUNTIF(BT12:BT1011,"&gt;=2"),2,1)</f>
        <v>1</v>
      </c>
    </row>
    <row r="1014" spans="1:72" x14ac:dyDescent="0.2">
      <c r="BL1014" s="244">
        <f>SUM(BI1013:BL1013)</f>
        <v>0</v>
      </c>
    </row>
  </sheetData>
  <sheetProtection algorithmName="SHA-512" hashValue="kZHxfYfpw6ysz8ehBJ7UW9TBMvlAsK+bjCorfIDVKmexi8onQnIbTDSFi6WKIjj8HPuEVD6JghhkbgDA+AUgYQ==" saltValue="zX/QdQgu66ejnlzryJzQ5g==" spinCount="100000" sheet="1" objects="1" scenarios="1" autoFilter="0"/>
  <autoFilter ref="A10:AU1010" xr:uid="{00000000-0009-0000-0000-000003000000}"/>
  <dataConsolidate link="1"/>
  <mergeCells count="57">
    <mergeCell ref="C1:G1"/>
    <mergeCell ref="A1:B1"/>
    <mergeCell ref="A2:B2"/>
    <mergeCell ref="C2:D2"/>
    <mergeCell ref="F2:G2"/>
    <mergeCell ref="A3:B3"/>
    <mergeCell ref="C3:E3"/>
    <mergeCell ref="H9:H10"/>
    <mergeCell ref="I9:I10"/>
    <mergeCell ref="A4:E4"/>
    <mergeCell ref="K4:N4"/>
    <mergeCell ref="A9:A10"/>
    <mergeCell ref="B9:B10"/>
    <mergeCell ref="C9:C10"/>
    <mergeCell ref="D9:D10"/>
    <mergeCell ref="E9:E10"/>
    <mergeCell ref="F9:F10"/>
    <mergeCell ref="G9:G10"/>
    <mergeCell ref="BH9:BH10"/>
    <mergeCell ref="J1:N1"/>
    <mergeCell ref="AG9:AG10"/>
    <mergeCell ref="AM9:AM10"/>
    <mergeCell ref="AN9:AN10"/>
    <mergeCell ref="J9:J10"/>
    <mergeCell ref="AH9:AH10"/>
    <mergeCell ref="AB9:AB10"/>
    <mergeCell ref="K9:K10"/>
    <mergeCell ref="L9:L10"/>
    <mergeCell ref="Y9:Y10"/>
    <mergeCell ref="N9:N10"/>
    <mergeCell ref="O9:O10"/>
    <mergeCell ref="K2:N2"/>
    <mergeCell ref="M9:M10"/>
    <mergeCell ref="K3:N3"/>
    <mergeCell ref="P9:P10"/>
    <mergeCell ref="Q9:Q10"/>
    <mergeCell ref="R9:R10"/>
    <mergeCell ref="V9:V10"/>
    <mergeCell ref="W9:W10"/>
    <mergeCell ref="S9:S10"/>
    <mergeCell ref="T9:T10"/>
    <mergeCell ref="U9:U10"/>
    <mergeCell ref="X9:X10"/>
    <mergeCell ref="AV7:BD7"/>
    <mergeCell ref="AM7:AU7"/>
    <mergeCell ref="Z9:Z10"/>
    <mergeCell ref="AF9:AF10"/>
    <mergeCell ref="AV9:AV10"/>
    <mergeCell ref="AW9:AW10"/>
    <mergeCell ref="BD9:BD10"/>
    <mergeCell ref="AA9:AA10"/>
    <mergeCell ref="AU9:AU10"/>
    <mergeCell ref="AJ9:AL9"/>
    <mergeCell ref="AC9:AC10"/>
    <mergeCell ref="AD9:AD10"/>
    <mergeCell ref="AE9:AE10"/>
    <mergeCell ref="AI9:AI10"/>
  </mergeCells>
  <phoneticPr fontId="8"/>
  <conditionalFormatting sqref="C2:D2 F2:G2 C3 G3">
    <cfRule type="expression" dxfId="24" priority="30">
      <formula>AND($G$4&gt;0,C2="")</formula>
    </cfRule>
  </conditionalFormatting>
  <conditionalFormatting sqref="I12:I1011">
    <cfRule type="expression" dxfId="23" priority="59">
      <formula>$I12="該当なし"</formula>
    </cfRule>
  </conditionalFormatting>
  <conditionalFormatting sqref="J12:K1011">
    <cfRule type="expression" dxfId="22" priority="61">
      <formula>$BN12&gt;=2</formula>
    </cfRule>
  </conditionalFormatting>
  <conditionalFormatting sqref="K2">
    <cfRule type="expression" dxfId="21" priority="38">
      <formula>$BL$1014&gt;=1</formula>
    </cfRule>
  </conditionalFormatting>
  <conditionalFormatting sqref="K3">
    <cfRule type="expression" dxfId="20" priority="41">
      <formula>$BN$1013=2</formula>
    </cfRule>
  </conditionalFormatting>
  <conditionalFormatting sqref="K4">
    <cfRule type="expression" dxfId="19" priority="58">
      <formula>$BO$1013&gt;=1</formula>
    </cfRule>
  </conditionalFormatting>
  <conditionalFormatting sqref="K3:N3">
    <cfRule type="expression" dxfId="18" priority="2">
      <formula>$BT1013&gt;=2</formula>
    </cfRule>
  </conditionalFormatting>
  <conditionalFormatting sqref="N12:N1011">
    <cfRule type="expression" dxfId="17" priority="68">
      <formula>AND(COUNTIF($J$12:$J$1011,N12)&gt;0,N12&lt;&gt;"",$AN$5=1)</formula>
    </cfRule>
  </conditionalFormatting>
  <conditionalFormatting sqref="O12:O1011">
    <cfRule type="expression" dxfId="16" priority="35">
      <formula>$BJ12=1</formula>
    </cfRule>
  </conditionalFormatting>
  <conditionalFormatting sqref="O12:R1011">
    <cfRule type="expression" dxfId="15" priority="69">
      <formula>AND(COUNTIF($J$12:$J$1011,O12)&gt;0,$M12="連結",$AN$5=1)</formula>
    </cfRule>
    <cfRule type="expression" dxfId="14" priority="70">
      <formula>$M12&lt;&gt;"連結"</formula>
    </cfRule>
  </conditionalFormatting>
  <conditionalFormatting sqref="T12:T1011">
    <cfRule type="expression" dxfId="13" priority="3">
      <formula>$M12="連結"</formula>
    </cfRule>
    <cfRule type="expression" dxfId="12" priority="71">
      <formula>$BO12=1</formula>
    </cfRule>
  </conditionalFormatting>
  <conditionalFormatting sqref="T12:X1011 J12:J1011">
    <cfRule type="expression" dxfId="11" priority="72">
      <formula>$BT12&gt;=2</formula>
    </cfRule>
  </conditionalFormatting>
  <conditionalFormatting sqref="T11:Z1011 F11:H1011 J11:J1011 M11:N1011">
    <cfRule type="expression" dxfId="10" priority="4">
      <formula>AND($C11&lt;&gt;"",F11="")</formula>
    </cfRule>
  </conditionalFormatting>
  <conditionalFormatting sqref="Z11:Z1011">
    <cfRule type="expression" dxfId="9" priority="1">
      <formula>IF(OR($C$3="なし",$C$3=""), TRUE, IF($M11 &lt;&gt; "連結", $T11 &lt; $BD11, FALSE))</formula>
    </cfRule>
  </conditionalFormatting>
  <conditionalFormatting sqref="AA12:AA1011">
    <cfRule type="expression" dxfId="8" priority="17">
      <formula>$G12&lt;&gt;"設備用"</formula>
    </cfRule>
  </conditionalFormatting>
  <conditionalFormatting sqref="AD12:AD1011">
    <cfRule type="expression" dxfId="7" priority="74">
      <formula>COUNTIF($J12,"*■*")=0</formula>
    </cfRule>
    <cfRule type="expression" dxfId="6" priority="75">
      <formula>$BL12=1</formula>
    </cfRule>
  </conditionalFormatting>
  <dataValidations count="20">
    <dataValidation type="list" allowBlank="1" showInputMessage="1" showErrorMessage="1" sqref="AN5" xr:uid="{0CFA4A88-54AC-441D-88F7-C501910EF179}">
      <formula1>"構成型番をチェックするとき1にする,1"</formula1>
    </dataValidation>
    <dataValidation allowBlank="1" showInputMessage="1" sqref="AF9:AL9 AC9:AD10 AE9:AE11 AF9:AF10" xr:uid="{679F7BB2-2AA0-4821-8411-2464B1FDFFED}"/>
    <dataValidation type="textLength" operator="lessThanOrEqual" allowBlank="1" showInputMessage="1" showErrorMessage="1" errorTitle="無効な入力" error="40文字以下で入力してください。" sqref="AE12:AE1011" xr:uid="{78405229-AA9F-4E77-8699-48D48C366F9A}">
      <formula1>40</formula1>
    </dataValidation>
    <dataValidation type="list" allowBlank="1" showInputMessage="1" showErrorMessage="1" sqref="AJ11:AJ1011" xr:uid="{92D1AF78-64D5-499D-8D0A-9D3EAB4BF108}">
      <formula1>"✓"</formula1>
    </dataValidation>
    <dataValidation type="custom" allowBlank="1" showInputMessage="1" showErrorMessage="1" errorTitle="無効な入力" error="整数で値を入力して下さい。" sqref="AC12:AC1011" xr:uid="{BE1FD3B9-00BA-4B3B-8055-4403954D6341}">
      <formula1>AC12=INT(AC12)</formula1>
    </dataValidation>
    <dataValidation type="custom" allowBlank="1" showInputMessage="1" showErrorMessage="1" errorTitle="無効な入力" error="小数点第二位までの数値を入力してください。" sqref="V12:V1011 X12:X1011" xr:uid="{966C190D-C378-4D71-838E-A7CE289514BA}">
      <formula1>V12*100=INT(V12*100)</formula1>
    </dataValidation>
    <dataValidation type="custom" allowBlank="1" showInputMessage="1" showErrorMessage="1" errorTitle="無効な入力" error="小数点第一位までの数値で入力してください。" sqref="U12:U1011" xr:uid="{38AC3430-9E4C-440D-9FC9-F72D15DADE79}">
      <formula1>U12*10=INT(U12*10)</formula1>
    </dataValidation>
    <dataValidation type="custom" allowBlank="1" showInputMessage="1" showErrorMessage="1" errorTitle="無効な入力" error="小数点第一位までの数値を入力してください。" sqref="W12:W1011 T12:T1011" xr:uid="{2661F2C4-C447-4F58-9CF9-11BCE262089D}">
      <formula1>T12*10=INT(T12*10)</formula1>
    </dataValidation>
    <dataValidation type="textLength" operator="lessThanOrEqual" allowBlank="1" showInputMessage="1" showErrorMessage="1" errorTitle="無効な入力" error="40文字以内で入力してください。" sqref="N11:R1011 F11:F1011" xr:uid="{69BEA96C-85E1-43AE-BF71-8A213C433AC1}">
      <formula1>40</formula1>
    </dataValidation>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2005FCEE-B053-4AB6-A981-30F3DE620556}">
      <formula1>255</formula1>
    </dataValidation>
    <dataValidation imeMode="fullKatakana" operator="lessThanOrEqual" allowBlank="1" showInputMessage="1" showErrorMessage="1" sqref="E2" xr:uid="{703FA531-79D3-41A9-94BC-670DC8F85F21}"/>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48999032-0CF4-4CEF-A570-4C0475DA6A4E}"/>
    <dataValidation type="textLength" operator="lessThanOrEqual" allowBlank="1" showErrorMessage="1" error="50字以内で入力してください。" prompt="50字以内で入力してください。" sqref="C2:D2" xr:uid="{017F2D23-FC7B-4911-BD51-2DA8E580AE4D}">
      <formula1>50</formula1>
    </dataValidation>
    <dataValidation type="textLength" operator="lessThanOrEqual" allowBlank="1" showInputMessage="1" showErrorMessage="1" sqref="AD11" xr:uid="{8309DAE4-D63A-4D9D-BA93-576726CF74A6}">
      <formula1>200</formula1>
    </dataValidation>
    <dataValidation type="list" allowBlank="1" showInputMessage="1" showErrorMessage="1" sqref="AK11:AK1011" xr:uid="{F77C80E4-5EA9-40B4-903B-042C08012527}">
      <formula1>"OK,NG"</formula1>
    </dataValidation>
    <dataValidation type="list" allowBlank="1" showInputMessage="1" showErrorMessage="1" sqref="AG12:AG1011" xr:uid="{1BE37E08-F006-4270-A1C1-8FF2A6213477}">
      <formula1>"そのまま,移動,自由記入"</formula1>
    </dataValidation>
    <dataValidation type="textLength" operator="lessThanOrEqual" allowBlank="1" showInputMessage="1" showErrorMessage="1" errorTitle="無効な入力" error="50文字以下で入力してください。" sqref="J11:J1011" xr:uid="{4731C989-7C3B-4966-AB86-FB7B9E5D412B}">
      <formula1>50</formula1>
    </dataValidation>
    <dataValidation type="textLength" operator="lessThanOrEqual" allowBlank="1" showInputMessage="1" showErrorMessage="1" errorTitle="無効な入力" error="200文字以下で入力してください。" sqref="AD12:AD1011" xr:uid="{20CD5C79-6D29-4D98-A167-8FA54F2C1326}">
      <formula1>200</formula1>
    </dataValidation>
    <dataValidation type="list" allowBlank="1" showInputMessage="1" showErrorMessage="1" sqref="Z11:Z1011" xr:uid="{1FE1F3F9-F7A2-45E4-BE8E-3DC9D42F8572}">
      <formula1>"可,否"</formula1>
    </dataValidation>
    <dataValidation type="list" allowBlank="1" showInputMessage="1" showErrorMessage="1" sqref="C3:E3" xr:uid="{71FB3A86-E4B9-4008-A93C-E1003A317BF2}">
      <formula1>"あり,なし"</formula1>
    </dataValidation>
  </dataValidations>
  <pageMargins left="0.23622047244094491" right="0.23622047244094491" top="0.74803149606299213" bottom="0.74803149606299213" header="0.31496062992125984" footer="0.31496062992125984"/>
  <pageSetup paperSize="8" scale="12" fitToHeight="0" orientation="landscape" r:id="rId1"/>
  <headerFooter>
    <oddHeader>&amp;R&amp;"-,太字"&amp;48&amp;F</oddHead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2265B9AB-3DDF-4BA6-A778-531738B1877E}">
          <x14:formula1>
            <xm:f>※編集不可※選択項目!$I$2</xm:f>
          </x14:formula1>
          <xm:sqref>AA11:AA1011</xm:sqref>
        </x14:dataValidation>
        <x14:dataValidation type="list" allowBlank="1" showInputMessage="1" showErrorMessage="1" xr:uid="{A508355D-B197-4BF4-86E9-DE264D9918BD}">
          <x14:formula1>
            <xm:f>※編集不可※選択項目!$H$2:$H$3</xm:f>
          </x14:formula1>
          <xm:sqref>K11:K1011</xm:sqref>
        </x14:dataValidation>
        <x14:dataValidation type="list" allowBlank="1" showInputMessage="1" showErrorMessage="1" xr:uid="{4BF271CD-0F87-4AA6-B183-3BC0EF25E05C}">
          <x14:formula1>
            <xm:f>※編集不可※選択項目!$D$2:$D$6</xm:f>
          </x14:formula1>
          <xm:sqref>H11:H1011</xm:sqref>
        </x14:dataValidation>
        <x14:dataValidation type="list" allowBlank="1" showInputMessage="1" showErrorMessage="1" xr:uid="{17FD6E8F-AB70-42A7-84A6-2ECEAB42C022}">
          <x14:formula1>
            <xm:f>※編集不可※選択項目!$C$2:$C$4</xm:f>
          </x14:formula1>
          <xm:sqref>G11:G1011</xm:sqref>
        </x14:dataValidation>
        <x14:dataValidation type="list" allowBlank="1" showInputMessage="1" showErrorMessage="1" xr:uid="{B08925DE-3067-4AF6-BF5C-CCC0DEFA38D8}">
          <x14:formula1>
            <xm:f>※編集不可※選択項目!$F$2:$F$4</xm:f>
          </x14:formula1>
          <xm:sqref>M11:M1011</xm:sqref>
        </x14:dataValidation>
        <x14:dataValidation type="list" allowBlank="1" showInputMessage="1" showErrorMessage="1" xr:uid="{650A2487-B89F-4DD1-BD0D-85D63A0E79C2}">
          <x14:formula1>
            <xm:f>※編集不可※選択項目!$A$2</xm:f>
          </x14:formula1>
          <xm:sqref>C11:C1011</xm:sqref>
        </x14:dataValidation>
        <x14:dataValidation type="list" allowBlank="1" showInputMessage="1" showErrorMessage="1" xr:uid="{7CB23AFA-014A-4349-BC75-991410CBB84B}">
          <x14:formula1>
            <xm:f>※編集不可※選択項目!$G$2:$G$3</xm:f>
          </x14:formula1>
          <xm:sqref>Y12:Y1011</xm:sqref>
        </x14:dataValidation>
        <x14:dataValidation type="list" allowBlank="1" showErrorMessage="1" xr:uid="{AA2B577B-EECA-404E-A973-611196E0A358}">
          <x14:formula1>
            <xm:f>※編集不可※選択項目!$G$2:$G$3</xm:f>
          </x14:formula1>
          <xm:sqref>Y11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EA76C-A0F5-4629-AD77-8376DD53D839}">
  <sheetPr>
    <tabColor theme="9" tint="0.79998168889431442"/>
    <pageSetUpPr fitToPage="1"/>
  </sheetPr>
  <dimension ref="A1:X213"/>
  <sheetViews>
    <sheetView zoomScale="55" zoomScaleNormal="55" workbookViewId="0">
      <selection sqref="A1:B1"/>
    </sheetView>
  </sheetViews>
  <sheetFormatPr defaultColWidth="9" defaultRowHeight="16.2" outlineLevelCol="1" x14ac:dyDescent="0.2"/>
  <cols>
    <col min="1" max="1" width="11.59765625" style="158" customWidth="1"/>
    <col min="2" max="5" width="34.296875" style="129" customWidth="1"/>
    <col min="6" max="6" width="47.09765625" style="239" customWidth="1"/>
    <col min="7" max="7" width="46.59765625" style="129" customWidth="1"/>
    <col min="8" max="10" width="28.5" style="129" customWidth="1"/>
    <col min="11" max="11" width="100.19921875" style="129" customWidth="1"/>
    <col min="12" max="12" width="11.59765625" style="129" hidden="1" customWidth="1" outlineLevel="1"/>
    <col min="13" max="13" width="23.59765625" style="129" hidden="1" customWidth="1" outlineLevel="1"/>
    <col min="14" max="15" width="9" style="129" hidden="1" customWidth="1" outlineLevel="1"/>
    <col min="16" max="16" width="25.296875" style="129" hidden="1" customWidth="1" outlineLevel="1"/>
    <col min="17" max="17" width="9" style="129" hidden="1" customWidth="1" outlineLevel="1"/>
    <col min="18" max="18" width="21.59765625" style="129" hidden="1" customWidth="1" outlineLevel="1"/>
    <col min="19" max="19" width="9.09765625" style="129" hidden="1" customWidth="1" outlineLevel="1"/>
    <col min="20" max="20" width="10.09765625" style="129" hidden="1" customWidth="1" outlineLevel="1"/>
    <col min="21" max="21" width="9.09765625" style="129" bestFit="1" customWidth="1" collapsed="1"/>
    <col min="22" max="16384" width="9" style="129"/>
  </cols>
  <sheetData>
    <row r="1" spans="1:24" s="126" customFormat="1" ht="40.35" customHeight="1" x14ac:dyDescent="0.2">
      <c r="A1" s="316" t="s">
        <v>190</v>
      </c>
      <c r="B1" s="317"/>
      <c r="C1" s="317" t="s">
        <v>218</v>
      </c>
      <c r="D1" s="317"/>
      <c r="E1" s="317"/>
      <c r="F1" s="317"/>
      <c r="G1" s="318"/>
      <c r="H1" s="129"/>
      <c r="I1" s="129"/>
      <c r="J1" s="350" t="s">
        <v>37</v>
      </c>
      <c r="K1" s="351"/>
      <c r="L1" s="264"/>
      <c r="R1" s="131">
        <v>46078</v>
      </c>
      <c r="S1" s="132" t="s">
        <v>141</v>
      </c>
      <c r="T1" s="133" t="s">
        <v>151</v>
      </c>
    </row>
    <row r="2" spans="1:24" s="126" customFormat="1" ht="153" customHeight="1" x14ac:dyDescent="0.2">
      <c r="A2" s="322" t="s">
        <v>33</v>
      </c>
      <c r="B2" s="323"/>
      <c r="C2" s="362"/>
      <c r="D2" s="363"/>
      <c r="E2" s="250" t="s">
        <v>34</v>
      </c>
      <c r="F2" s="364"/>
      <c r="G2" s="365"/>
      <c r="J2" s="263" t="s">
        <v>38</v>
      </c>
      <c r="K2" s="266" t="s">
        <v>130</v>
      </c>
      <c r="L2" s="265"/>
    </row>
    <row r="3" spans="1:24" s="126" customFormat="1" ht="153" customHeight="1" x14ac:dyDescent="0.2">
      <c r="A3" s="385" t="s">
        <v>186</v>
      </c>
      <c r="B3" s="303"/>
      <c r="C3" s="377"/>
      <c r="D3" s="378"/>
      <c r="E3" s="379"/>
      <c r="F3" s="251" t="s">
        <v>35</v>
      </c>
      <c r="G3" s="112"/>
      <c r="J3" s="263" t="s">
        <v>39</v>
      </c>
      <c r="K3" s="266" t="s">
        <v>234</v>
      </c>
      <c r="L3" s="265"/>
    </row>
    <row r="4" spans="1:24" s="126" customFormat="1" ht="153" customHeight="1" x14ac:dyDescent="0.2">
      <c r="A4" s="310" t="s">
        <v>188</v>
      </c>
      <c r="B4" s="311"/>
      <c r="C4" s="311"/>
      <c r="D4" s="311"/>
      <c r="E4" s="312"/>
      <c r="F4" s="144" t="s">
        <v>36</v>
      </c>
      <c r="G4" s="144">
        <f>COUNTIF($B$12:$B$211,"高効率空調")</f>
        <v>0</v>
      </c>
      <c r="K4" s="129"/>
    </row>
    <row r="5" spans="1:24" s="126" customFormat="1" ht="30" customHeight="1" thickBot="1" x14ac:dyDescent="0.25">
      <c r="A5" s="138"/>
      <c r="B5" s="151"/>
      <c r="C5" s="152"/>
      <c r="D5" s="153"/>
      <c r="E5" s="152"/>
      <c r="F5" s="152"/>
      <c r="G5" s="152"/>
      <c r="H5" s="158"/>
      <c r="I5" s="158"/>
      <c r="J5" s="158"/>
      <c r="K5" s="158"/>
      <c r="L5" s="126" t="str">
        <f>IF(COUNTIF($L$12:$L$211,"✓")=0,"",COUNTIF($L$12:$L$211,"✓"))</f>
        <v/>
      </c>
      <c r="N5" s="151"/>
    </row>
    <row r="6" spans="1:24" s="126" customFormat="1" ht="40.35" customHeight="1" x14ac:dyDescent="0.2">
      <c r="A6" s="160" t="s">
        <v>3</v>
      </c>
      <c r="B6" s="161">
        <f>COLUMN()-1</f>
        <v>1</v>
      </c>
      <c r="C6" s="162">
        <f t="shared" ref="C6:K6" si="0">COLUMN()-1</f>
        <v>2</v>
      </c>
      <c r="D6" s="162">
        <f t="shared" si="0"/>
        <v>3</v>
      </c>
      <c r="E6" s="163">
        <f t="shared" si="0"/>
        <v>4</v>
      </c>
      <c r="F6" s="162">
        <f t="shared" si="0"/>
        <v>5</v>
      </c>
      <c r="G6" s="162">
        <f t="shared" si="0"/>
        <v>6</v>
      </c>
      <c r="H6" s="165">
        <f t="shared" si="0"/>
        <v>7</v>
      </c>
      <c r="I6" s="165">
        <f t="shared" si="0"/>
        <v>8</v>
      </c>
      <c r="J6" s="165">
        <f t="shared" si="0"/>
        <v>9</v>
      </c>
      <c r="K6" s="166">
        <f t="shared" si="0"/>
        <v>10</v>
      </c>
      <c r="L6" s="167"/>
      <c r="M6" s="152"/>
    </row>
    <row r="7" spans="1:24" s="126" customFormat="1" ht="40.35" customHeight="1" x14ac:dyDescent="0.2">
      <c r="A7" s="168" t="s">
        <v>42</v>
      </c>
      <c r="B7" s="169" t="s">
        <v>47</v>
      </c>
      <c r="C7" s="169" t="s">
        <v>47</v>
      </c>
      <c r="D7" s="169" t="s">
        <v>47</v>
      </c>
      <c r="E7" s="170" t="s">
        <v>50</v>
      </c>
      <c r="F7" s="169" t="s">
        <v>47</v>
      </c>
      <c r="G7" s="169" t="s">
        <v>47</v>
      </c>
      <c r="H7" s="173" t="s">
        <v>50</v>
      </c>
      <c r="I7" s="173" t="s">
        <v>50</v>
      </c>
      <c r="J7" s="172" t="s">
        <v>50</v>
      </c>
      <c r="K7" s="252" t="s">
        <v>50</v>
      </c>
      <c r="L7" s="175"/>
      <c r="M7" s="151"/>
    </row>
    <row r="8" spans="1:24" s="126" customFormat="1" ht="40.35" customHeight="1" thickBot="1" x14ac:dyDescent="0.25">
      <c r="A8" s="176" t="s">
        <v>43</v>
      </c>
      <c r="B8" s="177" t="s">
        <v>46</v>
      </c>
      <c r="C8" s="178" t="s">
        <v>48</v>
      </c>
      <c r="D8" s="179" t="s">
        <v>46</v>
      </c>
      <c r="E8" s="179" t="s">
        <v>46</v>
      </c>
      <c r="F8" s="178" t="s">
        <v>48</v>
      </c>
      <c r="G8" s="178" t="s">
        <v>48</v>
      </c>
      <c r="H8" s="178" t="s">
        <v>48</v>
      </c>
      <c r="I8" s="178" t="s">
        <v>48</v>
      </c>
      <c r="J8" s="180" t="s">
        <v>49</v>
      </c>
      <c r="K8" s="253" t="s">
        <v>49</v>
      </c>
      <c r="L8" s="185"/>
      <c r="M8" s="186"/>
    </row>
    <row r="9" spans="1:24" s="189" customFormat="1" ht="42.75" customHeight="1" x14ac:dyDescent="0.2">
      <c r="A9" s="375" t="s">
        <v>31</v>
      </c>
      <c r="B9" s="296" t="s">
        <v>41</v>
      </c>
      <c r="C9" s="296" t="s">
        <v>0</v>
      </c>
      <c r="D9" s="296" t="s">
        <v>44</v>
      </c>
      <c r="E9" s="284" t="s">
        <v>45</v>
      </c>
      <c r="F9" s="296" t="s">
        <v>5</v>
      </c>
      <c r="G9" s="300" t="s">
        <v>55</v>
      </c>
      <c r="H9" s="383" t="s">
        <v>230</v>
      </c>
      <c r="I9" s="384"/>
      <c r="J9" s="288" t="s">
        <v>144</v>
      </c>
      <c r="K9" s="381" t="s">
        <v>4</v>
      </c>
      <c r="L9" s="286" t="s">
        <v>161</v>
      </c>
      <c r="M9" s="278" t="s">
        <v>162</v>
      </c>
      <c r="N9" s="280" t="s">
        <v>32</v>
      </c>
      <c r="O9" s="280"/>
      <c r="P9" s="281"/>
      <c r="Q9" s="191"/>
    </row>
    <row r="10" spans="1:24" s="189" customFormat="1" ht="42.75" customHeight="1" x14ac:dyDescent="0.2">
      <c r="A10" s="376"/>
      <c r="B10" s="296"/>
      <c r="C10" s="296"/>
      <c r="D10" s="296"/>
      <c r="E10" s="285"/>
      <c r="F10" s="296"/>
      <c r="G10" s="296"/>
      <c r="H10" s="192" t="s">
        <v>231</v>
      </c>
      <c r="I10" s="261" t="s">
        <v>232</v>
      </c>
      <c r="J10" s="289"/>
      <c r="K10" s="382"/>
      <c r="L10" s="287"/>
      <c r="M10" s="279"/>
      <c r="N10" s="193" t="s">
        <v>160</v>
      </c>
      <c r="O10" s="194" t="s">
        <v>30</v>
      </c>
      <c r="P10" s="195" t="s">
        <v>163</v>
      </c>
      <c r="Q10" s="189">
        <f>IF(AND($G$4&gt;0,OR($C$2="",$F$2="",$G$3="",$C$3="")),1,0)</f>
        <v>0</v>
      </c>
      <c r="R10" s="189" t="s">
        <v>55</v>
      </c>
    </row>
    <row r="11" spans="1:24" s="126" customFormat="1" ht="25.35" customHeight="1" x14ac:dyDescent="0.2">
      <c r="A11" s="198" t="s">
        <v>51</v>
      </c>
      <c r="B11" s="171" t="str">
        <f t="shared" ref="B11:B74" si="1">IF($C11="","","高効率空調")</f>
        <v>高効率空調</v>
      </c>
      <c r="C11" s="198" t="s">
        <v>7</v>
      </c>
      <c r="D11" s="17" t="s">
        <v>139</v>
      </c>
      <c r="E11" s="17" t="s">
        <v>136</v>
      </c>
      <c r="F11" s="199" t="s">
        <v>219</v>
      </c>
      <c r="G11" s="199" t="s">
        <v>229</v>
      </c>
      <c r="H11" s="57">
        <v>500</v>
      </c>
      <c r="I11" s="57">
        <v>1000</v>
      </c>
      <c r="J11" s="57">
        <v>300</v>
      </c>
      <c r="K11" s="116"/>
      <c r="L11" s="65"/>
      <c r="M11" s="66"/>
      <c r="N11" s="202"/>
      <c r="O11" s="203"/>
      <c r="P11" s="204"/>
      <c r="Q11" s="191" t="s">
        <v>158</v>
      </c>
      <c r="R11" s="191" t="s">
        <v>159</v>
      </c>
      <c r="S11" s="207" t="s">
        <v>64</v>
      </c>
      <c r="T11" s="207"/>
      <c r="U11" s="208"/>
      <c r="V11" s="208"/>
      <c r="X11" s="208"/>
    </row>
    <row r="12" spans="1:24" s="208" customFormat="1" ht="25.35" customHeight="1" x14ac:dyDescent="0.2">
      <c r="A12" s="210">
        <f>ROW()-11</f>
        <v>1</v>
      </c>
      <c r="B12" s="171" t="str">
        <f t="shared" si="1"/>
        <v/>
      </c>
      <c r="C12" s="44"/>
      <c r="D12" s="17" t="str">
        <f>IF($C$2="","",IF($B12&lt;&gt;"",$C$2,""))</f>
        <v/>
      </c>
      <c r="E12" s="17" t="str">
        <f>IF($F$2="","",IF($B12&lt;&gt;"",$F$2,""))</f>
        <v/>
      </c>
      <c r="F12" s="97"/>
      <c r="G12" s="97"/>
      <c r="H12" s="16"/>
      <c r="I12" s="16"/>
      <c r="J12" s="23"/>
      <c r="K12" s="117"/>
      <c r="L12" s="219"/>
      <c r="M12" s="220"/>
      <c r="N12" s="221"/>
      <c r="O12" s="222"/>
      <c r="P12" s="223"/>
      <c r="Q12" s="226">
        <f>IF(AND(($C12&lt;&gt;""),(OR(F12="",G12="",H12="",I12=""))),1,0)</f>
        <v>0</v>
      </c>
      <c r="R12" s="254" t="str">
        <f t="shared" ref="R12:R43" si="2">IF(G12="","",TEXT(G12,"G/標準"))</f>
        <v/>
      </c>
      <c r="S12" s="227">
        <f t="shared" ref="S12:S43" si="3">IF(R12="",0,COUNTIF($R$12:$R$211,R12))</f>
        <v>0</v>
      </c>
      <c r="T12" s="227"/>
      <c r="W12" s="126"/>
    </row>
    <row r="13" spans="1:24" s="208" customFormat="1" ht="25.35" customHeight="1" x14ac:dyDescent="0.2">
      <c r="A13" s="210">
        <f t="shared" ref="A13:A76" si="4">ROW()-11</f>
        <v>2</v>
      </c>
      <c r="B13" s="171" t="str">
        <f t="shared" si="1"/>
        <v/>
      </c>
      <c r="C13" s="44"/>
      <c r="D13" s="17" t="str">
        <f t="shared" ref="D13:D76" si="5">IF($C$2="","",IF($B13&lt;&gt;"",$C$2,""))</f>
        <v/>
      </c>
      <c r="E13" s="17" t="str">
        <f t="shared" ref="E13:E76" si="6">IF($F$2="","",IF($B13&lt;&gt;"",$F$2,""))</f>
        <v/>
      </c>
      <c r="F13" s="97"/>
      <c r="G13" s="97"/>
      <c r="H13" s="16"/>
      <c r="I13" s="16"/>
      <c r="J13" s="23"/>
      <c r="K13" s="117"/>
      <c r="L13" s="219"/>
      <c r="M13" s="220"/>
      <c r="N13" s="221"/>
      <c r="O13" s="222"/>
      <c r="P13" s="223"/>
      <c r="Q13" s="226">
        <f t="shared" ref="Q13:Q76" si="7">IF(AND(($C13&lt;&gt;""),(OR(F13="",G13="",H13="",I13=""))),1,0)</f>
        <v>0</v>
      </c>
      <c r="R13" s="254" t="str">
        <f t="shared" si="2"/>
        <v/>
      </c>
      <c r="S13" s="227">
        <f t="shared" si="3"/>
        <v>0</v>
      </c>
      <c r="T13" s="227"/>
      <c r="W13" s="126"/>
    </row>
    <row r="14" spans="1:24" s="208" customFormat="1" ht="25.35" customHeight="1" x14ac:dyDescent="0.2">
      <c r="A14" s="210">
        <f t="shared" si="4"/>
        <v>3</v>
      </c>
      <c r="B14" s="171" t="str">
        <f t="shared" si="1"/>
        <v/>
      </c>
      <c r="C14" s="44"/>
      <c r="D14" s="17" t="str">
        <f t="shared" si="5"/>
        <v/>
      </c>
      <c r="E14" s="17" t="str">
        <f t="shared" si="6"/>
        <v/>
      </c>
      <c r="F14" s="97"/>
      <c r="G14" s="97"/>
      <c r="H14" s="16"/>
      <c r="I14" s="16"/>
      <c r="J14" s="23"/>
      <c r="K14" s="117"/>
      <c r="L14" s="219"/>
      <c r="M14" s="220"/>
      <c r="N14" s="221"/>
      <c r="O14" s="222"/>
      <c r="P14" s="223"/>
      <c r="Q14" s="226">
        <f t="shared" si="7"/>
        <v>0</v>
      </c>
      <c r="R14" s="254" t="str">
        <f t="shared" si="2"/>
        <v/>
      </c>
      <c r="S14" s="227">
        <f t="shared" si="3"/>
        <v>0</v>
      </c>
      <c r="T14" s="227"/>
      <c r="W14" s="126"/>
    </row>
    <row r="15" spans="1:24" s="208" customFormat="1" ht="25.35" customHeight="1" x14ac:dyDescent="0.2">
      <c r="A15" s="210">
        <f t="shared" si="4"/>
        <v>4</v>
      </c>
      <c r="B15" s="171" t="str">
        <f t="shared" si="1"/>
        <v/>
      </c>
      <c r="C15" s="44"/>
      <c r="D15" s="17" t="str">
        <f t="shared" si="5"/>
        <v/>
      </c>
      <c r="E15" s="17" t="str">
        <f t="shared" si="6"/>
        <v/>
      </c>
      <c r="F15" s="97"/>
      <c r="G15" s="97"/>
      <c r="H15" s="16"/>
      <c r="I15" s="16"/>
      <c r="J15" s="23"/>
      <c r="K15" s="117"/>
      <c r="L15" s="219"/>
      <c r="M15" s="220"/>
      <c r="N15" s="221"/>
      <c r="O15" s="222"/>
      <c r="P15" s="223"/>
      <c r="Q15" s="226">
        <f t="shared" si="7"/>
        <v>0</v>
      </c>
      <c r="R15" s="254" t="str">
        <f t="shared" si="2"/>
        <v/>
      </c>
      <c r="S15" s="227">
        <f t="shared" si="3"/>
        <v>0</v>
      </c>
      <c r="T15" s="227"/>
      <c r="W15" s="126"/>
    </row>
    <row r="16" spans="1:24" s="208" customFormat="1" ht="25.35" customHeight="1" x14ac:dyDescent="0.2">
      <c r="A16" s="210">
        <f t="shared" si="4"/>
        <v>5</v>
      </c>
      <c r="B16" s="171" t="str">
        <f t="shared" si="1"/>
        <v/>
      </c>
      <c r="C16" s="44"/>
      <c r="D16" s="17" t="str">
        <f t="shared" si="5"/>
        <v/>
      </c>
      <c r="E16" s="17" t="str">
        <f t="shared" si="6"/>
        <v/>
      </c>
      <c r="F16" s="97"/>
      <c r="G16" s="97"/>
      <c r="H16" s="16"/>
      <c r="I16" s="16"/>
      <c r="J16" s="23"/>
      <c r="K16" s="117"/>
      <c r="L16" s="219"/>
      <c r="M16" s="220"/>
      <c r="N16" s="221"/>
      <c r="O16" s="222"/>
      <c r="P16" s="223"/>
      <c r="Q16" s="226">
        <f t="shared" si="7"/>
        <v>0</v>
      </c>
      <c r="R16" s="254" t="str">
        <f t="shared" si="2"/>
        <v/>
      </c>
      <c r="S16" s="227">
        <f t="shared" si="3"/>
        <v>0</v>
      </c>
      <c r="T16" s="227"/>
      <c r="W16" s="126"/>
    </row>
    <row r="17" spans="1:23" s="208" customFormat="1" ht="25.35" customHeight="1" x14ac:dyDescent="0.2">
      <c r="A17" s="210">
        <f t="shared" si="4"/>
        <v>6</v>
      </c>
      <c r="B17" s="171" t="str">
        <f t="shared" si="1"/>
        <v/>
      </c>
      <c r="C17" s="44"/>
      <c r="D17" s="17" t="str">
        <f t="shared" si="5"/>
        <v/>
      </c>
      <c r="E17" s="17" t="str">
        <f t="shared" si="6"/>
        <v/>
      </c>
      <c r="F17" s="97"/>
      <c r="G17" s="97"/>
      <c r="H17" s="16"/>
      <c r="I17" s="16"/>
      <c r="J17" s="23"/>
      <c r="K17" s="117"/>
      <c r="L17" s="219"/>
      <c r="M17" s="220"/>
      <c r="N17" s="221"/>
      <c r="O17" s="222"/>
      <c r="P17" s="223"/>
      <c r="Q17" s="226">
        <f t="shared" si="7"/>
        <v>0</v>
      </c>
      <c r="R17" s="254" t="str">
        <f t="shared" si="2"/>
        <v/>
      </c>
      <c r="S17" s="227">
        <f t="shared" si="3"/>
        <v>0</v>
      </c>
      <c r="T17" s="227"/>
      <c r="W17" s="126"/>
    </row>
    <row r="18" spans="1:23" s="208" customFormat="1" ht="25.35" customHeight="1" x14ac:dyDescent="0.2">
      <c r="A18" s="210">
        <f t="shared" si="4"/>
        <v>7</v>
      </c>
      <c r="B18" s="171" t="str">
        <f t="shared" si="1"/>
        <v/>
      </c>
      <c r="C18" s="44"/>
      <c r="D18" s="17" t="str">
        <f t="shared" si="5"/>
        <v/>
      </c>
      <c r="E18" s="17" t="str">
        <f t="shared" si="6"/>
        <v/>
      </c>
      <c r="F18" s="97"/>
      <c r="G18" s="97"/>
      <c r="H18" s="16"/>
      <c r="I18" s="16"/>
      <c r="J18" s="23"/>
      <c r="K18" s="117"/>
      <c r="L18" s="219"/>
      <c r="M18" s="220"/>
      <c r="N18" s="221"/>
      <c r="O18" s="222"/>
      <c r="P18" s="223"/>
      <c r="Q18" s="226">
        <f t="shared" si="7"/>
        <v>0</v>
      </c>
      <c r="R18" s="254" t="str">
        <f t="shared" si="2"/>
        <v/>
      </c>
      <c r="S18" s="227">
        <f t="shared" si="3"/>
        <v>0</v>
      </c>
      <c r="T18" s="227"/>
      <c r="W18" s="126"/>
    </row>
    <row r="19" spans="1:23" s="208" customFormat="1" ht="25.35" customHeight="1" x14ac:dyDescent="0.2">
      <c r="A19" s="210">
        <f t="shared" si="4"/>
        <v>8</v>
      </c>
      <c r="B19" s="171" t="str">
        <f t="shared" si="1"/>
        <v/>
      </c>
      <c r="C19" s="44"/>
      <c r="D19" s="17" t="str">
        <f t="shared" si="5"/>
        <v/>
      </c>
      <c r="E19" s="17" t="str">
        <f t="shared" si="6"/>
        <v/>
      </c>
      <c r="F19" s="97"/>
      <c r="G19" s="97"/>
      <c r="H19" s="16"/>
      <c r="I19" s="16"/>
      <c r="J19" s="23"/>
      <c r="K19" s="117"/>
      <c r="L19" s="219"/>
      <c r="M19" s="220"/>
      <c r="N19" s="221"/>
      <c r="O19" s="222"/>
      <c r="P19" s="223"/>
      <c r="Q19" s="226">
        <f t="shared" si="7"/>
        <v>0</v>
      </c>
      <c r="R19" s="254" t="str">
        <f t="shared" si="2"/>
        <v/>
      </c>
      <c r="S19" s="227">
        <f t="shared" si="3"/>
        <v>0</v>
      </c>
      <c r="T19" s="227"/>
      <c r="W19" s="126"/>
    </row>
    <row r="20" spans="1:23" s="208" customFormat="1" ht="25.35" customHeight="1" x14ac:dyDescent="0.2">
      <c r="A20" s="210">
        <f t="shared" si="4"/>
        <v>9</v>
      </c>
      <c r="B20" s="171" t="str">
        <f t="shared" si="1"/>
        <v/>
      </c>
      <c r="C20" s="44"/>
      <c r="D20" s="17" t="str">
        <f t="shared" si="5"/>
        <v/>
      </c>
      <c r="E20" s="17" t="str">
        <f t="shared" si="6"/>
        <v/>
      </c>
      <c r="F20" s="97"/>
      <c r="G20" s="97"/>
      <c r="H20" s="16"/>
      <c r="I20" s="16"/>
      <c r="J20" s="23"/>
      <c r="K20" s="117"/>
      <c r="L20" s="219"/>
      <c r="M20" s="220"/>
      <c r="N20" s="221"/>
      <c r="O20" s="222"/>
      <c r="P20" s="223"/>
      <c r="Q20" s="226">
        <f t="shared" si="7"/>
        <v>0</v>
      </c>
      <c r="R20" s="254" t="str">
        <f t="shared" si="2"/>
        <v/>
      </c>
      <c r="S20" s="227">
        <f t="shared" si="3"/>
        <v>0</v>
      </c>
      <c r="T20" s="227"/>
      <c r="W20" s="126"/>
    </row>
    <row r="21" spans="1:23" s="208" customFormat="1" ht="25.35" customHeight="1" x14ac:dyDescent="0.2">
      <c r="A21" s="210">
        <f t="shared" si="4"/>
        <v>10</v>
      </c>
      <c r="B21" s="171" t="str">
        <f t="shared" si="1"/>
        <v/>
      </c>
      <c r="C21" s="44"/>
      <c r="D21" s="17" t="str">
        <f t="shared" si="5"/>
        <v/>
      </c>
      <c r="E21" s="17" t="str">
        <f t="shared" si="6"/>
        <v/>
      </c>
      <c r="F21" s="97"/>
      <c r="G21" s="97"/>
      <c r="H21" s="16"/>
      <c r="I21" s="16"/>
      <c r="J21" s="23"/>
      <c r="K21" s="117"/>
      <c r="L21" s="219"/>
      <c r="M21" s="220"/>
      <c r="N21" s="221"/>
      <c r="O21" s="222"/>
      <c r="P21" s="223"/>
      <c r="Q21" s="226">
        <f t="shared" si="7"/>
        <v>0</v>
      </c>
      <c r="R21" s="254" t="str">
        <f t="shared" si="2"/>
        <v/>
      </c>
      <c r="S21" s="227">
        <f t="shared" si="3"/>
        <v>0</v>
      </c>
      <c r="T21" s="227"/>
      <c r="W21" s="126"/>
    </row>
    <row r="22" spans="1:23" s="208" customFormat="1" ht="25.35" customHeight="1" x14ac:dyDescent="0.2">
      <c r="A22" s="210">
        <f t="shared" si="4"/>
        <v>11</v>
      </c>
      <c r="B22" s="171" t="str">
        <f t="shared" si="1"/>
        <v/>
      </c>
      <c r="C22" s="44"/>
      <c r="D22" s="17" t="str">
        <f t="shared" si="5"/>
        <v/>
      </c>
      <c r="E22" s="17" t="str">
        <f t="shared" si="6"/>
        <v/>
      </c>
      <c r="F22" s="97"/>
      <c r="G22" s="97"/>
      <c r="H22" s="16"/>
      <c r="I22" s="16"/>
      <c r="J22" s="23"/>
      <c r="K22" s="117"/>
      <c r="L22" s="219"/>
      <c r="M22" s="220"/>
      <c r="N22" s="221"/>
      <c r="O22" s="222"/>
      <c r="P22" s="223"/>
      <c r="Q22" s="226">
        <f t="shared" si="7"/>
        <v>0</v>
      </c>
      <c r="R22" s="254" t="str">
        <f t="shared" si="2"/>
        <v/>
      </c>
      <c r="S22" s="227">
        <f t="shared" si="3"/>
        <v>0</v>
      </c>
      <c r="T22" s="227"/>
      <c r="W22" s="126"/>
    </row>
    <row r="23" spans="1:23" s="208" customFormat="1" ht="25.35" customHeight="1" x14ac:dyDescent="0.2">
      <c r="A23" s="210">
        <f t="shared" si="4"/>
        <v>12</v>
      </c>
      <c r="B23" s="171" t="str">
        <f t="shared" si="1"/>
        <v/>
      </c>
      <c r="C23" s="44"/>
      <c r="D23" s="17" t="str">
        <f t="shared" si="5"/>
        <v/>
      </c>
      <c r="E23" s="17" t="str">
        <f t="shared" si="6"/>
        <v/>
      </c>
      <c r="F23" s="97"/>
      <c r="G23" s="97"/>
      <c r="H23" s="16"/>
      <c r="I23" s="16"/>
      <c r="J23" s="23"/>
      <c r="K23" s="117"/>
      <c r="L23" s="219"/>
      <c r="M23" s="220"/>
      <c r="N23" s="221"/>
      <c r="O23" s="222"/>
      <c r="P23" s="223"/>
      <c r="Q23" s="226">
        <f t="shared" si="7"/>
        <v>0</v>
      </c>
      <c r="R23" s="254" t="str">
        <f t="shared" si="2"/>
        <v/>
      </c>
      <c r="S23" s="227">
        <f t="shared" si="3"/>
        <v>0</v>
      </c>
      <c r="T23" s="227"/>
      <c r="W23" s="126"/>
    </row>
    <row r="24" spans="1:23" s="208" customFormat="1" ht="25.35" customHeight="1" x14ac:dyDescent="0.2">
      <c r="A24" s="210">
        <f t="shared" si="4"/>
        <v>13</v>
      </c>
      <c r="B24" s="171" t="str">
        <f t="shared" si="1"/>
        <v/>
      </c>
      <c r="C24" s="44"/>
      <c r="D24" s="17" t="str">
        <f t="shared" si="5"/>
        <v/>
      </c>
      <c r="E24" s="17" t="str">
        <f t="shared" si="6"/>
        <v/>
      </c>
      <c r="F24" s="97"/>
      <c r="G24" s="97"/>
      <c r="H24" s="16"/>
      <c r="I24" s="16"/>
      <c r="J24" s="23"/>
      <c r="K24" s="117"/>
      <c r="L24" s="219"/>
      <c r="M24" s="220"/>
      <c r="N24" s="221"/>
      <c r="O24" s="222"/>
      <c r="P24" s="223"/>
      <c r="Q24" s="226">
        <f t="shared" si="7"/>
        <v>0</v>
      </c>
      <c r="R24" s="254" t="str">
        <f t="shared" si="2"/>
        <v/>
      </c>
      <c r="S24" s="227">
        <f t="shared" si="3"/>
        <v>0</v>
      </c>
      <c r="T24" s="227"/>
      <c r="W24" s="126"/>
    </row>
    <row r="25" spans="1:23" s="208" customFormat="1" ht="25.35" customHeight="1" x14ac:dyDescent="0.2">
      <c r="A25" s="210">
        <f t="shared" si="4"/>
        <v>14</v>
      </c>
      <c r="B25" s="171" t="str">
        <f t="shared" si="1"/>
        <v/>
      </c>
      <c r="C25" s="44"/>
      <c r="D25" s="17" t="str">
        <f t="shared" si="5"/>
        <v/>
      </c>
      <c r="E25" s="17" t="str">
        <f t="shared" si="6"/>
        <v/>
      </c>
      <c r="F25" s="97"/>
      <c r="G25" s="97"/>
      <c r="H25" s="16"/>
      <c r="I25" s="16"/>
      <c r="J25" s="23"/>
      <c r="K25" s="117"/>
      <c r="L25" s="219"/>
      <c r="M25" s="220"/>
      <c r="N25" s="221"/>
      <c r="O25" s="222"/>
      <c r="P25" s="223"/>
      <c r="Q25" s="226">
        <f t="shared" si="7"/>
        <v>0</v>
      </c>
      <c r="R25" s="254" t="str">
        <f t="shared" si="2"/>
        <v/>
      </c>
      <c r="S25" s="227">
        <f t="shared" si="3"/>
        <v>0</v>
      </c>
      <c r="T25" s="227"/>
      <c r="W25" s="126"/>
    </row>
    <row r="26" spans="1:23" s="208" customFormat="1" ht="25.35" customHeight="1" x14ac:dyDescent="0.2">
      <c r="A26" s="210">
        <f t="shared" si="4"/>
        <v>15</v>
      </c>
      <c r="B26" s="171" t="str">
        <f t="shared" si="1"/>
        <v/>
      </c>
      <c r="C26" s="44"/>
      <c r="D26" s="17" t="str">
        <f t="shared" si="5"/>
        <v/>
      </c>
      <c r="E26" s="17" t="str">
        <f t="shared" si="6"/>
        <v/>
      </c>
      <c r="F26" s="97"/>
      <c r="G26" s="97"/>
      <c r="H26" s="16"/>
      <c r="I26" s="16"/>
      <c r="J26" s="23"/>
      <c r="K26" s="117"/>
      <c r="L26" s="219"/>
      <c r="M26" s="220"/>
      <c r="N26" s="221"/>
      <c r="O26" s="222"/>
      <c r="P26" s="223"/>
      <c r="Q26" s="226">
        <f t="shared" si="7"/>
        <v>0</v>
      </c>
      <c r="R26" s="254" t="str">
        <f t="shared" si="2"/>
        <v/>
      </c>
      <c r="S26" s="227">
        <f t="shared" si="3"/>
        <v>0</v>
      </c>
      <c r="T26" s="227"/>
      <c r="W26" s="126"/>
    </row>
    <row r="27" spans="1:23" s="208" customFormat="1" ht="25.35" customHeight="1" x14ac:dyDescent="0.2">
      <c r="A27" s="210">
        <f t="shared" si="4"/>
        <v>16</v>
      </c>
      <c r="B27" s="171" t="str">
        <f t="shared" si="1"/>
        <v/>
      </c>
      <c r="C27" s="44"/>
      <c r="D27" s="17" t="str">
        <f t="shared" si="5"/>
        <v/>
      </c>
      <c r="E27" s="17" t="str">
        <f t="shared" si="6"/>
        <v/>
      </c>
      <c r="F27" s="97"/>
      <c r="G27" s="97"/>
      <c r="H27" s="16"/>
      <c r="I27" s="16"/>
      <c r="J27" s="23"/>
      <c r="K27" s="117"/>
      <c r="L27" s="219"/>
      <c r="M27" s="220"/>
      <c r="N27" s="221"/>
      <c r="O27" s="222"/>
      <c r="P27" s="223"/>
      <c r="Q27" s="226">
        <f t="shared" si="7"/>
        <v>0</v>
      </c>
      <c r="R27" s="254" t="str">
        <f t="shared" si="2"/>
        <v/>
      </c>
      <c r="S27" s="227">
        <f t="shared" si="3"/>
        <v>0</v>
      </c>
      <c r="T27" s="227"/>
      <c r="W27" s="126"/>
    </row>
    <row r="28" spans="1:23" s="208" customFormat="1" ht="25.35" customHeight="1" x14ac:dyDescent="0.2">
      <c r="A28" s="210">
        <f t="shared" si="4"/>
        <v>17</v>
      </c>
      <c r="B28" s="171" t="str">
        <f t="shared" si="1"/>
        <v/>
      </c>
      <c r="C28" s="44"/>
      <c r="D28" s="17" t="str">
        <f t="shared" si="5"/>
        <v/>
      </c>
      <c r="E28" s="17" t="str">
        <f t="shared" si="6"/>
        <v/>
      </c>
      <c r="F28" s="97"/>
      <c r="G28" s="97"/>
      <c r="H28" s="16"/>
      <c r="I28" s="16"/>
      <c r="J28" s="23"/>
      <c r="K28" s="117"/>
      <c r="L28" s="219"/>
      <c r="M28" s="220"/>
      <c r="N28" s="221"/>
      <c r="O28" s="222"/>
      <c r="P28" s="223"/>
      <c r="Q28" s="226">
        <f t="shared" si="7"/>
        <v>0</v>
      </c>
      <c r="R28" s="254" t="str">
        <f t="shared" si="2"/>
        <v/>
      </c>
      <c r="S28" s="227">
        <f t="shared" si="3"/>
        <v>0</v>
      </c>
      <c r="T28" s="227"/>
      <c r="W28" s="126"/>
    </row>
    <row r="29" spans="1:23" s="208" customFormat="1" ht="25.35" customHeight="1" x14ac:dyDescent="0.2">
      <c r="A29" s="210">
        <f t="shared" si="4"/>
        <v>18</v>
      </c>
      <c r="B29" s="171" t="str">
        <f t="shared" si="1"/>
        <v/>
      </c>
      <c r="C29" s="44"/>
      <c r="D29" s="17" t="str">
        <f t="shared" si="5"/>
        <v/>
      </c>
      <c r="E29" s="17" t="str">
        <f t="shared" si="6"/>
        <v/>
      </c>
      <c r="F29" s="97"/>
      <c r="G29" s="97"/>
      <c r="H29" s="16"/>
      <c r="I29" s="16"/>
      <c r="J29" s="23"/>
      <c r="K29" s="117"/>
      <c r="L29" s="219"/>
      <c r="M29" s="220"/>
      <c r="N29" s="221"/>
      <c r="O29" s="222"/>
      <c r="P29" s="223"/>
      <c r="Q29" s="226">
        <f t="shared" si="7"/>
        <v>0</v>
      </c>
      <c r="R29" s="254" t="str">
        <f t="shared" si="2"/>
        <v/>
      </c>
      <c r="S29" s="227">
        <f t="shared" si="3"/>
        <v>0</v>
      </c>
      <c r="T29" s="227"/>
      <c r="W29" s="126"/>
    </row>
    <row r="30" spans="1:23" s="208" customFormat="1" ht="25.35" customHeight="1" x14ac:dyDescent="0.2">
      <c r="A30" s="210">
        <f t="shared" si="4"/>
        <v>19</v>
      </c>
      <c r="B30" s="171" t="str">
        <f t="shared" si="1"/>
        <v/>
      </c>
      <c r="C30" s="44"/>
      <c r="D30" s="17" t="str">
        <f t="shared" si="5"/>
        <v/>
      </c>
      <c r="E30" s="17" t="str">
        <f t="shared" si="6"/>
        <v/>
      </c>
      <c r="F30" s="97"/>
      <c r="G30" s="97"/>
      <c r="H30" s="16"/>
      <c r="I30" s="16"/>
      <c r="J30" s="23"/>
      <c r="K30" s="117"/>
      <c r="L30" s="219"/>
      <c r="M30" s="220"/>
      <c r="N30" s="221"/>
      <c r="O30" s="222"/>
      <c r="P30" s="223"/>
      <c r="Q30" s="226">
        <f t="shared" si="7"/>
        <v>0</v>
      </c>
      <c r="R30" s="254" t="str">
        <f t="shared" si="2"/>
        <v/>
      </c>
      <c r="S30" s="227">
        <f t="shared" si="3"/>
        <v>0</v>
      </c>
      <c r="T30" s="227"/>
      <c r="W30" s="126"/>
    </row>
    <row r="31" spans="1:23" s="208" customFormat="1" ht="25.35" customHeight="1" x14ac:dyDescent="0.2">
      <c r="A31" s="210">
        <f t="shared" si="4"/>
        <v>20</v>
      </c>
      <c r="B31" s="171" t="str">
        <f t="shared" si="1"/>
        <v/>
      </c>
      <c r="C31" s="44"/>
      <c r="D31" s="17" t="str">
        <f t="shared" si="5"/>
        <v/>
      </c>
      <c r="E31" s="17" t="str">
        <f t="shared" si="6"/>
        <v/>
      </c>
      <c r="F31" s="97"/>
      <c r="G31" s="97"/>
      <c r="H31" s="16"/>
      <c r="I31" s="16"/>
      <c r="J31" s="23"/>
      <c r="K31" s="117"/>
      <c r="L31" s="219"/>
      <c r="M31" s="220"/>
      <c r="N31" s="221"/>
      <c r="O31" s="222"/>
      <c r="P31" s="223"/>
      <c r="Q31" s="226">
        <f t="shared" si="7"/>
        <v>0</v>
      </c>
      <c r="R31" s="254" t="str">
        <f t="shared" si="2"/>
        <v/>
      </c>
      <c r="S31" s="227">
        <f t="shared" si="3"/>
        <v>0</v>
      </c>
      <c r="T31" s="227"/>
      <c r="W31" s="126"/>
    </row>
    <row r="32" spans="1:23" s="208" customFormat="1" ht="25.35" customHeight="1" x14ac:dyDescent="0.2">
      <c r="A32" s="210">
        <f t="shared" si="4"/>
        <v>21</v>
      </c>
      <c r="B32" s="171" t="str">
        <f t="shared" si="1"/>
        <v/>
      </c>
      <c r="C32" s="44"/>
      <c r="D32" s="17" t="str">
        <f t="shared" si="5"/>
        <v/>
      </c>
      <c r="E32" s="17" t="str">
        <f t="shared" si="6"/>
        <v/>
      </c>
      <c r="F32" s="97"/>
      <c r="G32" s="97"/>
      <c r="H32" s="16"/>
      <c r="I32" s="16"/>
      <c r="J32" s="23"/>
      <c r="K32" s="117"/>
      <c r="L32" s="219"/>
      <c r="M32" s="220"/>
      <c r="N32" s="221"/>
      <c r="O32" s="222"/>
      <c r="P32" s="223"/>
      <c r="Q32" s="226">
        <f t="shared" si="7"/>
        <v>0</v>
      </c>
      <c r="R32" s="254" t="str">
        <f t="shared" si="2"/>
        <v/>
      </c>
      <c r="S32" s="227">
        <f t="shared" si="3"/>
        <v>0</v>
      </c>
      <c r="T32" s="227"/>
      <c r="W32" s="126"/>
    </row>
    <row r="33" spans="1:23" s="208" customFormat="1" ht="25.35" customHeight="1" x14ac:dyDescent="0.2">
      <c r="A33" s="210">
        <f t="shared" si="4"/>
        <v>22</v>
      </c>
      <c r="B33" s="171" t="str">
        <f t="shared" si="1"/>
        <v/>
      </c>
      <c r="C33" s="44"/>
      <c r="D33" s="17" t="str">
        <f t="shared" si="5"/>
        <v/>
      </c>
      <c r="E33" s="17" t="str">
        <f t="shared" si="6"/>
        <v/>
      </c>
      <c r="F33" s="97"/>
      <c r="G33" s="97"/>
      <c r="H33" s="16"/>
      <c r="I33" s="16"/>
      <c r="J33" s="23"/>
      <c r="K33" s="117"/>
      <c r="L33" s="219"/>
      <c r="M33" s="220"/>
      <c r="N33" s="221"/>
      <c r="O33" s="222"/>
      <c r="P33" s="223"/>
      <c r="Q33" s="226">
        <f t="shared" si="7"/>
        <v>0</v>
      </c>
      <c r="R33" s="254" t="str">
        <f t="shared" si="2"/>
        <v/>
      </c>
      <c r="S33" s="227">
        <f t="shared" si="3"/>
        <v>0</v>
      </c>
      <c r="T33" s="227"/>
      <c r="W33" s="126"/>
    </row>
    <row r="34" spans="1:23" s="208" customFormat="1" ht="25.35" customHeight="1" x14ac:dyDescent="0.2">
      <c r="A34" s="210">
        <f t="shared" si="4"/>
        <v>23</v>
      </c>
      <c r="B34" s="171" t="str">
        <f t="shared" si="1"/>
        <v/>
      </c>
      <c r="C34" s="44"/>
      <c r="D34" s="17" t="str">
        <f t="shared" si="5"/>
        <v/>
      </c>
      <c r="E34" s="17" t="str">
        <f t="shared" si="6"/>
        <v/>
      </c>
      <c r="F34" s="97"/>
      <c r="G34" s="97"/>
      <c r="H34" s="16"/>
      <c r="I34" s="16"/>
      <c r="J34" s="23"/>
      <c r="K34" s="117"/>
      <c r="L34" s="219"/>
      <c r="M34" s="220"/>
      <c r="N34" s="221"/>
      <c r="O34" s="222"/>
      <c r="P34" s="223"/>
      <c r="Q34" s="226">
        <f t="shared" si="7"/>
        <v>0</v>
      </c>
      <c r="R34" s="254" t="str">
        <f t="shared" si="2"/>
        <v/>
      </c>
      <c r="S34" s="227">
        <f t="shared" si="3"/>
        <v>0</v>
      </c>
      <c r="T34" s="227"/>
      <c r="W34" s="126"/>
    </row>
    <row r="35" spans="1:23" s="208" customFormat="1" ht="25.35" customHeight="1" x14ac:dyDescent="0.2">
      <c r="A35" s="210">
        <f t="shared" si="4"/>
        <v>24</v>
      </c>
      <c r="B35" s="171" t="str">
        <f t="shared" si="1"/>
        <v/>
      </c>
      <c r="C35" s="44"/>
      <c r="D35" s="17" t="str">
        <f t="shared" si="5"/>
        <v/>
      </c>
      <c r="E35" s="17" t="str">
        <f t="shared" si="6"/>
        <v/>
      </c>
      <c r="F35" s="97"/>
      <c r="G35" s="97"/>
      <c r="H35" s="16"/>
      <c r="I35" s="16"/>
      <c r="J35" s="23"/>
      <c r="K35" s="117"/>
      <c r="L35" s="219"/>
      <c r="M35" s="220"/>
      <c r="N35" s="221"/>
      <c r="O35" s="222"/>
      <c r="P35" s="223"/>
      <c r="Q35" s="226">
        <f t="shared" si="7"/>
        <v>0</v>
      </c>
      <c r="R35" s="254" t="str">
        <f t="shared" si="2"/>
        <v/>
      </c>
      <c r="S35" s="227">
        <f t="shared" si="3"/>
        <v>0</v>
      </c>
      <c r="T35" s="227"/>
      <c r="W35" s="126"/>
    </row>
    <row r="36" spans="1:23" s="208" customFormat="1" ht="25.35" customHeight="1" x14ac:dyDescent="0.2">
      <c r="A36" s="210">
        <f t="shared" si="4"/>
        <v>25</v>
      </c>
      <c r="B36" s="171" t="str">
        <f t="shared" si="1"/>
        <v/>
      </c>
      <c r="C36" s="44"/>
      <c r="D36" s="17" t="str">
        <f t="shared" si="5"/>
        <v/>
      </c>
      <c r="E36" s="17" t="str">
        <f t="shared" si="6"/>
        <v/>
      </c>
      <c r="F36" s="97"/>
      <c r="G36" s="97"/>
      <c r="H36" s="16"/>
      <c r="I36" s="16"/>
      <c r="J36" s="23"/>
      <c r="K36" s="117"/>
      <c r="L36" s="219"/>
      <c r="M36" s="220"/>
      <c r="N36" s="221"/>
      <c r="O36" s="222"/>
      <c r="P36" s="223"/>
      <c r="Q36" s="226">
        <f t="shared" si="7"/>
        <v>0</v>
      </c>
      <c r="R36" s="254" t="str">
        <f t="shared" si="2"/>
        <v/>
      </c>
      <c r="S36" s="227">
        <f t="shared" si="3"/>
        <v>0</v>
      </c>
      <c r="T36" s="227"/>
      <c r="W36" s="126"/>
    </row>
    <row r="37" spans="1:23" s="208" customFormat="1" ht="25.35" customHeight="1" x14ac:dyDescent="0.2">
      <c r="A37" s="210">
        <f t="shared" si="4"/>
        <v>26</v>
      </c>
      <c r="B37" s="171" t="str">
        <f t="shared" si="1"/>
        <v/>
      </c>
      <c r="C37" s="44"/>
      <c r="D37" s="17" t="str">
        <f t="shared" si="5"/>
        <v/>
      </c>
      <c r="E37" s="17" t="str">
        <f t="shared" si="6"/>
        <v/>
      </c>
      <c r="F37" s="97"/>
      <c r="G37" s="97"/>
      <c r="H37" s="16"/>
      <c r="I37" s="16"/>
      <c r="J37" s="23"/>
      <c r="K37" s="117"/>
      <c r="L37" s="219"/>
      <c r="M37" s="220"/>
      <c r="N37" s="221"/>
      <c r="O37" s="222"/>
      <c r="P37" s="223"/>
      <c r="Q37" s="226">
        <f t="shared" si="7"/>
        <v>0</v>
      </c>
      <c r="R37" s="254" t="str">
        <f t="shared" si="2"/>
        <v/>
      </c>
      <c r="S37" s="227">
        <f t="shared" si="3"/>
        <v>0</v>
      </c>
      <c r="T37" s="227"/>
      <c r="W37" s="126"/>
    </row>
    <row r="38" spans="1:23" s="208" customFormat="1" ht="25.35" customHeight="1" x14ac:dyDescent="0.2">
      <c r="A38" s="210">
        <f t="shared" si="4"/>
        <v>27</v>
      </c>
      <c r="B38" s="171" t="str">
        <f t="shared" si="1"/>
        <v/>
      </c>
      <c r="C38" s="44"/>
      <c r="D38" s="17" t="str">
        <f t="shared" si="5"/>
        <v/>
      </c>
      <c r="E38" s="17" t="str">
        <f t="shared" si="6"/>
        <v/>
      </c>
      <c r="F38" s="97"/>
      <c r="G38" s="97"/>
      <c r="H38" s="16"/>
      <c r="I38" s="16"/>
      <c r="J38" s="23"/>
      <c r="K38" s="117"/>
      <c r="L38" s="219"/>
      <c r="M38" s="220"/>
      <c r="N38" s="221"/>
      <c r="O38" s="222"/>
      <c r="P38" s="223"/>
      <c r="Q38" s="226">
        <f t="shared" si="7"/>
        <v>0</v>
      </c>
      <c r="R38" s="254" t="str">
        <f t="shared" si="2"/>
        <v/>
      </c>
      <c r="S38" s="227">
        <f t="shared" si="3"/>
        <v>0</v>
      </c>
      <c r="T38" s="227"/>
      <c r="W38" s="126"/>
    </row>
    <row r="39" spans="1:23" s="208" customFormat="1" ht="25.35" customHeight="1" x14ac:dyDescent="0.2">
      <c r="A39" s="210">
        <f t="shared" si="4"/>
        <v>28</v>
      </c>
      <c r="B39" s="171" t="str">
        <f t="shared" si="1"/>
        <v/>
      </c>
      <c r="C39" s="44"/>
      <c r="D39" s="17" t="str">
        <f t="shared" si="5"/>
        <v/>
      </c>
      <c r="E39" s="17" t="str">
        <f t="shared" si="6"/>
        <v/>
      </c>
      <c r="F39" s="97"/>
      <c r="G39" s="97"/>
      <c r="H39" s="16"/>
      <c r="I39" s="16"/>
      <c r="J39" s="23"/>
      <c r="K39" s="117"/>
      <c r="L39" s="219"/>
      <c r="M39" s="220"/>
      <c r="N39" s="221"/>
      <c r="O39" s="222"/>
      <c r="P39" s="223"/>
      <c r="Q39" s="226">
        <f t="shared" si="7"/>
        <v>0</v>
      </c>
      <c r="R39" s="254" t="str">
        <f t="shared" si="2"/>
        <v/>
      </c>
      <c r="S39" s="227">
        <f t="shared" si="3"/>
        <v>0</v>
      </c>
      <c r="T39" s="227"/>
      <c r="W39" s="126"/>
    </row>
    <row r="40" spans="1:23" s="208" customFormat="1" ht="25.35" customHeight="1" x14ac:dyDescent="0.2">
      <c r="A40" s="210">
        <f t="shared" si="4"/>
        <v>29</v>
      </c>
      <c r="B40" s="171" t="str">
        <f t="shared" si="1"/>
        <v/>
      </c>
      <c r="C40" s="44"/>
      <c r="D40" s="17" t="str">
        <f t="shared" si="5"/>
        <v/>
      </c>
      <c r="E40" s="17" t="str">
        <f t="shared" si="6"/>
        <v/>
      </c>
      <c r="F40" s="97"/>
      <c r="G40" s="97"/>
      <c r="H40" s="16"/>
      <c r="I40" s="16"/>
      <c r="J40" s="23"/>
      <c r="K40" s="117"/>
      <c r="L40" s="219"/>
      <c r="M40" s="220"/>
      <c r="N40" s="221"/>
      <c r="O40" s="222"/>
      <c r="P40" s="223"/>
      <c r="Q40" s="226">
        <f t="shared" si="7"/>
        <v>0</v>
      </c>
      <c r="R40" s="254" t="str">
        <f t="shared" si="2"/>
        <v/>
      </c>
      <c r="S40" s="227">
        <f t="shared" si="3"/>
        <v>0</v>
      </c>
      <c r="T40" s="227"/>
      <c r="W40" s="126"/>
    </row>
    <row r="41" spans="1:23" s="208" customFormat="1" ht="25.35" customHeight="1" x14ac:dyDescent="0.2">
      <c r="A41" s="210">
        <f t="shared" si="4"/>
        <v>30</v>
      </c>
      <c r="B41" s="171" t="str">
        <f t="shared" si="1"/>
        <v/>
      </c>
      <c r="C41" s="44"/>
      <c r="D41" s="17" t="str">
        <f t="shared" si="5"/>
        <v/>
      </c>
      <c r="E41" s="17" t="str">
        <f t="shared" si="6"/>
        <v/>
      </c>
      <c r="F41" s="97"/>
      <c r="G41" s="97"/>
      <c r="H41" s="16"/>
      <c r="I41" s="16"/>
      <c r="J41" s="23"/>
      <c r="K41" s="117"/>
      <c r="L41" s="219"/>
      <c r="M41" s="220"/>
      <c r="N41" s="221"/>
      <c r="O41" s="222"/>
      <c r="P41" s="223"/>
      <c r="Q41" s="226">
        <f t="shared" si="7"/>
        <v>0</v>
      </c>
      <c r="R41" s="254" t="str">
        <f t="shared" si="2"/>
        <v/>
      </c>
      <c r="S41" s="227">
        <f t="shared" si="3"/>
        <v>0</v>
      </c>
      <c r="T41" s="227"/>
      <c r="W41" s="126"/>
    </row>
    <row r="42" spans="1:23" s="208" customFormat="1" ht="25.35" customHeight="1" x14ac:dyDescent="0.2">
      <c r="A42" s="210">
        <f t="shared" si="4"/>
        <v>31</v>
      </c>
      <c r="B42" s="171" t="str">
        <f t="shared" si="1"/>
        <v/>
      </c>
      <c r="C42" s="44"/>
      <c r="D42" s="17" t="str">
        <f t="shared" si="5"/>
        <v/>
      </c>
      <c r="E42" s="17" t="str">
        <f t="shared" si="6"/>
        <v/>
      </c>
      <c r="F42" s="97"/>
      <c r="G42" s="97"/>
      <c r="H42" s="16"/>
      <c r="I42" s="16"/>
      <c r="J42" s="23"/>
      <c r="K42" s="117"/>
      <c r="L42" s="219"/>
      <c r="M42" s="220"/>
      <c r="N42" s="221"/>
      <c r="O42" s="222"/>
      <c r="P42" s="223"/>
      <c r="Q42" s="226">
        <f t="shared" si="7"/>
        <v>0</v>
      </c>
      <c r="R42" s="254" t="str">
        <f t="shared" si="2"/>
        <v/>
      </c>
      <c r="S42" s="227">
        <f t="shared" si="3"/>
        <v>0</v>
      </c>
      <c r="T42" s="227"/>
      <c r="W42" s="126"/>
    </row>
    <row r="43" spans="1:23" s="208" customFormat="1" ht="25.35" customHeight="1" x14ac:dyDescent="0.2">
      <c r="A43" s="210">
        <f t="shared" si="4"/>
        <v>32</v>
      </c>
      <c r="B43" s="171" t="str">
        <f t="shared" si="1"/>
        <v/>
      </c>
      <c r="C43" s="44"/>
      <c r="D43" s="17" t="str">
        <f t="shared" si="5"/>
        <v/>
      </c>
      <c r="E43" s="17" t="str">
        <f t="shared" si="6"/>
        <v/>
      </c>
      <c r="F43" s="97"/>
      <c r="G43" s="97"/>
      <c r="H43" s="16"/>
      <c r="I43" s="16"/>
      <c r="J43" s="23"/>
      <c r="K43" s="117"/>
      <c r="L43" s="219"/>
      <c r="M43" s="220"/>
      <c r="N43" s="221"/>
      <c r="O43" s="222"/>
      <c r="P43" s="223"/>
      <c r="Q43" s="226">
        <f t="shared" si="7"/>
        <v>0</v>
      </c>
      <c r="R43" s="254" t="str">
        <f t="shared" si="2"/>
        <v/>
      </c>
      <c r="S43" s="227">
        <f t="shared" si="3"/>
        <v>0</v>
      </c>
      <c r="T43" s="227"/>
      <c r="W43" s="126"/>
    </row>
    <row r="44" spans="1:23" s="208" customFormat="1" ht="25.35" customHeight="1" x14ac:dyDescent="0.2">
      <c r="A44" s="210">
        <f t="shared" si="4"/>
        <v>33</v>
      </c>
      <c r="B44" s="171" t="str">
        <f t="shared" si="1"/>
        <v/>
      </c>
      <c r="C44" s="44"/>
      <c r="D44" s="17" t="str">
        <f t="shared" si="5"/>
        <v/>
      </c>
      <c r="E44" s="17" t="str">
        <f t="shared" si="6"/>
        <v/>
      </c>
      <c r="F44" s="97"/>
      <c r="G44" s="97"/>
      <c r="H44" s="16"/>
      <c r="I44" s="16"/>
      <c r="J44" s="23"/>
      <c r="K44" s="117"/>
      <c r="L44" s="219"/>
      <c r="M44" s="220"/>
      <c r="N44" s="221"/>
      <c r="O44" s="222"/>
      <c r="P44" s="223"/>
      <c r="Q44" s="226">
        <f t="shared" si="7"/>
        <v>0</v>
      </c>
      <c r="R44" s="254" t="str">
        <f t="shared" ref="R44:R75" si="8">IF(G44="","",TEXT(G44,"G/標準"))</f>
        <v/>
      </c>
      <c r="S44" s="227">
        <f t="shared" ref="S44:S75" si="9">IF(R44="",0,COUNTIF($R$12:$R$211,R44))</f>
        <v>0</v>
      </c>
      <c r="T44" s="227"/>
      <c r="W44" s="126"/>
    </row>
    <row r="45" spans="1:23" s="208" customFormat="1" ht="25.35" customHeight="1" x14ac:dyDescent="0.2">
      <c r="A45" s="210">
        <f t="shared" si="4"/>
        <v>34</v>
      </c>
      <c r="B45" s="171" t="str">
        <f t="shared" si="1"/>
        <v/>
      </c>
      <c r="C45" s="44"/>
      <c r="D45" s="17" t="str">
        <f t="shared" si="5"/>
        <v/>
      </c>
      <c r="E45" s="17" t="str">
        <f t="shared" si="6"/>
        <v/>
      </c>
      <c r="F45" s="97"/>
      <c r="G45" s="97"/>
      <c r="H45" s="16"/>
      <c r="I45" s="16"/>
      <c r="J45" s="23"/>
      <c r="K45" s="117"/>
      <c r="L45" s="219"/>
      <c r="M45" s="220"/>
      <c r="N45" s="221"/>
      <c r="O45" s="222"/>
      <c r="P45" s="223"/>
      <c r="Q45" s="226">
        <f t="shared" si="7"/>
        <v>0</v>
      </c>
      <c r="R45" s="254" t="str">
        <f t="shared" si="8"/>
        <v/>
      </c>
      <c r="S45" s="227">
        <f t="shared" si="9"/>
        <v>0</v>
      </c>
      <c r="T45" s="227"/>
      <c r="W45" s="126"/>
    </row>
    <row r="46" spans="1:23" s="208" customFormat="1" ht="25.35" customHeight="1" x14ac:dyDescent="0.2">
      <c r="A46" s="210">
        <f t="shared" si="4"/>
        <v>35</v>
      </c>
      <c r="B46" s="171" t="str">
        <f t="shared" si="1"/>
        <v/>
      </c>
      <c r="C46" s="44"/>
      <c r="D46" s="17" t="str">
        <f t="shared" si="5"/>
        <v/>
      </c>
      <c r="E46" s="17" t="str">
        <f t="shared" si="6"/>
        <v/>
      </c>
      <c r="F46" s="97"/>
      <c r="G46" s="97"/>
      <c r="H46" s="16"/>
      <c r="I46" s="16"/>
      <c r="J46" s="23"/>
      <c r="K46" s="117"/>
      <c r="L46" s="219"/>
      <c r="M46" s="220"/>
      <c r="N46" s="221"/>
      <c r="O46" s="222"/>
      <c r="P46" s="223"/>
      <c r="Q46" s="226">
        <f t="shared" si="7"/>
        <v>0</v>
      </c>
      <c r="R46" s="254" t="str">
        <f t="shared" si="8"/>
        <v/>
      </c>
      <c r="S46" s="227">
        <f t="shared" si="9"/>
        <v>0</v>
      </c>
      <c r="T46" s="227"/>
      <c r="W46" s="126"/>
    </row>
    <row r="47" spans="1:23" s="208" customFormat="1" ht="25.35" customHeight="1" x14ac:dyDescent="0.2">
      <c r="A47" s="210">
        <f t="shared" si="4"/>
        <v>36</v>
      </c>
      <c r="B47" s="171" t="str">
        <f t="shared" si="1"/>
        <v/>
      </c>
      <c r="C47" s="44"/>
      <c r="D47" s="17" t="str">
        <f t="shared" si="5"/>
        <v/>
      </c>
      <c r="E47" s="17" t="str">
        <f t="shared" si="6"/>
        <v/>
      </c>
      <c r="F47" s="97"/>
      <c r="G47" s="97"/>
      <c r="H47" s="16"/>
      <c r="I47" s="16"/>
      <c r="J47" s="23"/>
      <c r="K47" s="117"/>
      <c r="L47" s="219"/>
      <c r="M47" s="220"/>
      <c r="N47" s="221"/>
      <c r="O47" s="222"/>
      <c r="P47" s="223"/>
      <c r="Q47" s="226">
        <f t="shared" si="7"/>
        <v>0</v>
      </c>
      <c r="R47" s="254" t="str">
        <f t="shared" si="8"/>
        <v/>
      </c>
      <c r="S47" s="227">
        <f t="shared" si="9"/>
        <v>0</v>
      </c>
      <c r="T47" s="227"/>
      <c r="W47" s="126"/>
    </row>
    <row r="48" spans="1:23" s="208" customFormat="1" ht="25.35" customHeight="1" x14ac:dyDescent="0.2">
      <c r="A48" s="210">
        <f t="shared" si="4"/>
        <v>37</v>
      </c>
      <c r="B48" s="171" t="str">
        <f t="shared" si="1"/>
        <v/>
      </c>
      <c r="C48" s="44"/>
      <c r="D48" s="17" t="str">
        <f t="shared" si="5"/>
        <v/>
      </c>
      <c r="E48" s="17" t="str">
        <f t="shared" si="6"/>
        <v/>
      </c>
      <c r="F48" s="97"/>
      <c r="G48" s="97"/>
      <c r="H48" s="16"/>
      <c r="I48" s="16"/>
      <c r="J48" s="23"/>
      <c r="K48" s="117"/>
      <c r="L48" s="219"/>
      <c r="M48" s="220"/>
      <c r="N48" s="221"/>
      <c r="O48" s="222"/>
      <c r="P48" s="223"/>
      <c r="Q48" s="226">
        <f t="shared" si="7"/>
        <v>0</v>
      </c>
      <c r="R48" s="254" t="str">
        <f t="shared" si="8"/>
        <v/>
      </c>
      <c r="S48" s="227">
        <f t="shared" si="9"/>
        <v>0</v>
      </c>
      <c r="T48" s="227"/>
      <c r="W48" s="126"/>
    </row>
    <row r="49" spans="1:23" s="208" customFormat="1" ht="25.35" customHeight="1" x14ac:dyDescent="0.2">
      <c r="A49" s="210">
        <f t="shared" si="4"/>
        <v>38</v>
      </c>
      <c r="B49" s="171" t="str">
        <f t="shared" si="1"/>
        <v/>
      </c>
      <c r="C49" s="44"/>
      <c r="D49" s="17" t="str">
        <f t="shared" si="5"/>
        <v/>
      </c>
      <c r="E49" s="17" t="str">
        <f t="shared" si="6"/>
        <v/>
      </c>
      <c r="F49" s="97"/>
      <c r="G49" s="97"/>
      <c r="H49" s="16"/>
      <c r="I49" s="16"/>
      <c r="J49" s="23"/>
      <c r="K49" s="117"/>
      <c r="L49" s="219"/>
      <c r="M49" s="220"/>
      <c r="N49" s="221"/>
      <c r="O49" s="222"/>
      <c r="P49" s="223"/>
      <c r="Q49" s="226">
        <f t="shared" si="7"/>
        <v>0</v>
      </c>
      <c r="R49" s="254" t="str">
        <f t="shared" si="8"/>
        <v/>
      </c>
      <c r="S49" s="227">
        <f t="shared" si="9"/>
        <v>0</v>
      </c>
      <c r="T49" s="227"/>
      <c r="W49" s="126"/>
    </row>
    <row r="50" spans="1:23" s="208" customFormat="1" ht="25.35" customHeight="1" x14ac:dyDescent="0.2">
      <c r="A50" s="210">
        <f t="shared" si="4"/>
        <v>39</v>
      </c>
      <c r="B50" s="171" t="str">
        <f t="shared" si="1"/>
        <v/>
      </c>
      <c r="C50" s="44"/>
      <c r="D50" s="17" t="str">
        <f t="shared" si="5"/>
        <v/>
      </c>
      <c r="E50" s="17" t="str">
        <f t="shared" si="6"/>
        <v/>
      </c>
      <c r="F50" s="97"/>
      <c r="G50" s="97"/>
      <c r="H50" s="16"/>
      <c r="I50" s="16"/>
      <c r="J50" s="23"/>
      <c r="K50" s="117"/>
      <c r="L50" s="219"/>
      <c r="M50" s="220"/>
      <c r="N50" s="221"/>
      <c r="O50" s="222"/>
      <c r="P50" s="223"/>
      <c r="Q50" s="226">
        <f t="shared" si="7"/>
        <v>0</v>
      </c>
      <c r="R50" s="254" t="str">
        <f t="shared" si="8"/>
        <v/>
      </c>
      <c r="S50" s="227">
        <f t="shared" si="9"/>
        <v>0</v>
      </c>
      <c r="T50" s="227"/>
      <c r="W50" s="126"/>
    </row>
    <row r="51" spans="1:23" s="208" customFormat="1" ht="25.35" customHeight="1" x14ac:dyDescent="0.2">
      <c r="A51" s="210">
        <f t="shared" si="4"/>
        <v>40</v>
      </c>
      <c r="B51" s="171" t="str">
        <f t="shared" si="1"/>
        <v/>
      </c>
      <c r="C51" s="44"/>
      <c r="D51" s="17" t="str">
        <f t="shared" si="5"/>
        <v/>
      </c>
      <c r="E51" s="17" t="str">
        <f t="shared" si="6"/>
        <v/>
      </c>
      <c r="F51" s="97"/>
      <c r="G51" s="97"/>
      <c r="H51" s="16"/>
      <c r="I51" s="16"/>
      <c r="J51" s="23"/>
      <c r="K51" s="117"/>
      <c r="L51" s="219"/>
      <c r="M51" s="220"/>
      <c r="N51" s="221"/>
      <c r="O51" s="222"/>
      <c r="P51" s="223"/>
      <c r="Q51" s="226">
        <f t="shared" si="7"/>
        <v>0</v>
      </c>
      <c r="R51" s="254" t="str">
        <f t="shared" si="8"/>
        <v/>
      </c>
      <c r="S51" s="227">
        <f t="shared" si="9"/>
        <v>0</v>
      </c>
      <c r="T51" s="227"/>
      <c r="W51" s="126"/>
    </row>
    <row r="52" spans="1:23" s="208" customFormat="1" ht="25.35" customHeight="1" x14ac:dyDescent="0.2">
      <c r="A52" s="210">
        <f t="shared" si="4"/>
        <v>41</v>
      </c>
      <c r="B52" s="171" t="str">
        <f t="shared" si="1"/>
        <v/>
      </c>
      <c r="C52" s="44"/>
      <c r="D52" s="17" t="str">
        <f t="shared" si="5"/>
        <v/>
      </c>
      <c r="E52" s="17" t="str">
        <f t="shared" si="6"/>
        <v/>
      </c>
      <c r="F52" s="97"/>
      <c r="G52" s="97"/>
      <c r="H52" s="16"/>
      <c r="I52" s="16"/>
      <c r="J52" s="23"/>
      <c r="K52" s="117"/>
      <c r="L52" s="219"/>
      <c r="M52" s="220"/>
      <c r="N52" s="221"/>
      <c r="O52" s="222"/>
      <c r="P52" s="223"/>
      <c r="Q52" s="226">
        <f t="shared" si="7"/>
        <v>0</v>
      </c>
      <c r="R52" s="254" t="str">
        <f t="shared" si="8"/>
        <v/>
      </c>
      <c r="S52" s="227">
        <f t="shared" si="9"/>
        <v>0</v>
      </c>
      <c r="T52" s="227"/>
      <c r="W52" s="126"/>
    </row>
    <row r="53" spans="1:23" s="208" customFormat="1" ht="25.35" customHeight="1" x14ac:dyDescent="0.2">
      <c r="A53" s="210">
        <f t="shared" si="4"/>
        <v>42</v>
      </c>
      <c r="B53" s="171" t="str">
        <f t="shared" si="1"/>
        <v/>
      </c>
      <c r="C53" s="44"/>
      <c r="D53" s="17" t="str">
        <f t="shared" si="5"/>
        <v/>
      </c>
      <c r="E53" s="17" t="str">
        <f t="shared" si="6"/>
        <v/>
      </c>
      <c r="F53" s="97"/>
      <c r="G53" s="97"/>
      <c r="H53" s="16"/>
      <c r="I53" s="16"/>
      <c r="J53" s="23"/>
      <c r="K53" s="117"/>
      <c r="L53" s="219"/>
      <c r="M53" s="220"/>
      <c r="N53" s="221"/>
      <c r="O53" s="222"/>
      <c r="P53" s="223"/>
      <c r="Q53" s="226">
        <f t="shared" si="7"/>
        <v>0</v>
      </c>
      <c r="R53" s="254" t="str">
        <f t="shared" si="8"/>
        <v/>
      </c>
      <c r="S53" s="227">
        <f t="shared" si="9"/>
        <v>0</v>
      </c>
      <c r="T53" s="227"/>
      <c r="W53" s="126"/>
    </row>
    <row r="54" spans="1:23" s="208" customFormat="1" ht="25.35" customHeight="1" x14ac:dyDescent="0.2">
      <c r="A54" s="210">
        <f t="shared" si="4"/>
        <v>43</v>
      </c>
      <c r="B54" s="171" t="str">
        <f t="shared" si="1"/>
        <v/>
      </c>
      <c r="C54" s="44"/>
      <c r="D54" s="17" t="str">
        <f t="shared" si="5"/>
        <v/>
      </c>
      <c r="E54" s="17" t="str">
        <f t="shared" si="6"/>
        <v/>
      </c>
      <c r="F54" s="97"/>
      <c r="G54" s="97"/>
      <c r="H54" s="16"/>
      <c r="I54" s="16"/>
      <c r="J54" s="23"/>
      <c r="K54" s="117"/>
      <c r="L54" s="219"/>
      <c r="M54" s="220"/>
      <c r="N54" s="221"/>
      <c r="O54" s="222"/>
      <c r="P54" s="223"/>
      <c r="Q54" s="226">
        <f t="shared" si="7"/>
        <v>0</v>
      </c>
      <c r="R54" s="254" t="str">
        <f t="shared" si="8"/>
        <v/>
      </c>
      <c r="S54" s="227">
        <f t="shared" si="9"/>
        <v>0</v>
      </c>
      <c r="T54" s="227"/>
      <c r="W54" s="126"/>
    </row>
    <row r="55" spans="1:23" s="208" customFormat="1" ht="25.35" customHeight="1" x14ac:dyDescent="0.2">
      <c r="A55" s="210">
        <f t="shared" si="4"/>
        <v>44</v>
      </c>
      <c r="B55" s="171" t="str">
        <f t="shared" si="1"/>
        <v/>
      </c>
      <c r="C55" s="44"/>
      <c r="D55" s="17" t="str">
        <f t="shared" si="5"/>
        <v/>
      </c>
      <c r="E55" s="17" t="str">
        <f t="shared" si="6"/>
        <v/>
      </c>
      <c r="F55" s="97"/>
      <c r="G55" s="97"/>
      <c r="H55" s="16"/>
      <c r="I55" s="16"/>
      <c r="J55" s="23"/>
      <c r="K55" s="117"/>
      <c r="L55" s="219"/>
      <c r="M55" s="220"/>
      <c r="N55" s="221"/>
      <c r="O55" s="222"/>
      <c r="P55" s="223"/>
      <c r="Q55" s="226">
        <f t="shared" si="7"/>
        <v>0</v>
      </c>
      <c r="R55" s="254" t="str">
        <f t="shared" si="8"/>
        <v/>
      </c>
      <c r="S55" s="227">
        <f t="shared" si="9"/>
        <v>0</v>
      </c>
      <c r="T55" s="227"/>
      <c r="W55" s="126"/>
    </row>
    <row r="56" spans="1:23" s="208" customFormat="1" ht="25.35" customHeight="1" x14ac:dyDescent="0.2">
      <c r="A56" s="210">
        <f t="shared" si="4"/>
        <v>45</v>
      </c>
      <c r="B56" s="171" t="str">
        <f t="shared" si="1"/>
        <v/>
      </c>
      <c r="C56" s="44"/>
      <c r="D56" s="17" t="str">
        <f t="shared" si="5"/>
        <v/>
      </c>
      <c r="E56" s="17" t="str">
        <f t="shared" si="6"/>
        <v/>
      </c>
      <c r="F56" s="97"/>
      <c r="G56" s="97"/>
      <c r="H56" s="16"/>
      <c r="I56" s="16"/>
      <c r="J56" s="23"/>
      <c r="K56" s="117"/>
      <c r="L56" s="219"/>
      <c r="M56" s="220"/>
      <c r="N56" s="221"/>
      <c r="O56" s="222"/>
      <c r="P56" s="223"/>
      <c r="Q56" s="226">
        <f t="shared" si="7"/>
        <v>0</v>
      </c>
      <c r="R56" s="254" t="str">
        <f t="shared" si="8"/>
        <v/>
      </c>
      <c r="S56" s="227">
        <f t="shared" si="9"/>
        <v>0</v>
      </c>
      <c r="T56" s="227"/>
      <c r="W56" s="126"/>
    </row>
    <row r="57" spans="1:23" s="208" customFormat="1" ht="25.35" customHeight="1" x14ac:dyDescent="0.2">
      <c r="A57" s="210">
        <f t="shared" si="4"/>
        <v>46</v>
      </c>
      <c r="B57" s="171" t="str">
        <f t="shared" si="1"/>
        <v/>
      </c>
      <c r="C57" s="44"/>
      <c r="D57" s="17" t="str">
        <f t="shared" si="5"/>
        <v/>
      </c>
      <c r="E57" s="17" t="str">
        <f t="shared" si="6"/>
        <v/>
      </c>
      <c r="F57" s="97"/>
      <c r="G57" s="97"/>
      <c r="H57" s="16"/>
      <c r="I57" s="16"/>
      <c r="J57" s="23"/>
      <c r="K57" s="117"/>
      <c r="L57" s="219"/>
      <c r="M57" s="220"/>
      <c r="N57" s="221"/>
      <c r="O57" s="222"/>
      <c r="P57" s="223"/>
      <c r="Q57" s="226">
        <f t="shared" si="7"/>
        <v>0</v>
      </c>
      <c r="R57" s="254" t="str">
        <f t="shared" si="8"/>
        <v/>
      </c>
      <c r="S57" s="227">
        <f t="shared" si="9"/>
        <v>0</v>
      </c>
      <c r="T57" s="227"/>
      <c r="W57" s="126"/>
    </row>
    <row r="58" spans="1:23" s="208" customFormat="1" ht="25.35" customHeight="1" x14ac:dyDescent="0.2">
      <c r="A58" s="210">
        <f t="shared" si="4"/>
        <v>47</v>
      </c>
      <c r="B58" s="171" t="str">
        <f t="shared" si="1"/>
        <v/>
      </c>
      <c r="C58" s="44"/>
      <c r="D58" s="17" t="str">
        <f t="shared" si="5"/>
        <v/>
      </c>
      <c r="E58" s="17" t="str">
        <f t="shared" si="6"/>
        <v/>
      </c>
      <c r="F58" s="97"/>
      <c r="G58" s="97"/>
      <c r="H58" s="16"/>
      <c r="I58" s="16"/>
      <c r="J58" s="23"/>
      <c r="K58" s="117"/>
      <c r="L58" s="219"/>
      <c r="M58" s="220"/>
      <c r="N58" s="221"/>
      <c r="O58" s="222"/>
      <c r="P58" s="223"/>
      <c r="Q58" s="226">
        <f t="shared" si="7"/>
        <v>0</v>
      </c>
      <c r="R58" s="254" t="str">
        <f t="shared" si="8"/>
        <v/>
      </c>
      <c r="S58" s="227">
        <f t="shared" si="9"/>
        <v>0</v>
      </c>
      <c r="T58" s="227"/>
      <c r="W58" s="126"/>
    </row>
    <row r="59" spans="1:23" s="208" customFormat="1" ht="25.35" customHeight="1" x14ac:dyDescent="0.2">
      <c r="A59" s="210">
        <f t="shared" si="4"/>
        <v>48</v>
      </c>
      <c r="B59" s="171" t="str">
        <f t="shared" si="1"/>
        <v/>
      </c>
      <c r="C59" s="44"/>
      <c r="D59" s="17" t="str">
        <f t="shared" si="5"/>
        <v/>
      </c>
      <c r="E59" s="17" t="str">
        <f t="shared" si="6"/>
        <v/>
      </c>
      <c r="F59" s="97"/>
      <c r="G59" s="97"/>
      <c r="H59" s="16"/>
      <c r="I59" s="16"/>
      <c r="J59" s="23"/>
      <c r="K59" s="117"/>
      <c r="L59" s="219"/>
      <c r="M59" s="220"/>
      <c r="N59" s="221"/>
      <c r="O59" s="222"/>
      <c r="P59" s="223"/>
      <c r="Q59" s="226">
        <f t="shared" si="7"/>
        <v>0</v>
      </c>
      <c r="R59" s="254" t="str">
        <f t="shared" si="8"/>
        <v/>
      </c>
      <c r="S59" s="227">
        <f t="shared" si="9"/>
        <v>0</v>
      </c>
      <c r="T59" s="227"/>
      <c r="W59" s="126"/>
    </row>
    <row r="60" spans="1:23" s="208" customFormat="1" ht="25.35" customHeight="1" x14ac:dyDescent="0.2">
      <c r="A60" s="210">
        <f t="shared" si="4"/>
        <v>49</v>
      </c>
      <c r="B60" s="171" t="str">
        <f t="shared" si="1"/>
        <v/>
      </c>
      <c r="C60" s="44"/>
      <c r="D60" s="17" t="str">
        <f t="shared" si="5"/>
        <v/>
      </c>
      <c r="E60" s="17" t="str">
        <f t="shared" si="6"/>
        <v/>
      </c>
      <c r="F60" s="97"/>
      <c r="G60" s="97"/>
      <c r="H60" s="16"/>
      <c r="I60" s="16"/>
      <c r="J60" s="23"/>
      <c r="K60" s="117"/>
      <c r="L60" s="219"/>
      <c r="M60" s="220"/>
      <c r="N60" s="221"/>
      <c r="O60" s="222"/>
      <c r="P60" s="223"/>
      <c r="Q60" s="226">
        <f t="shared" si="7"/>
        <v>0</v>
      </c>
      <c r="R60" s="254" t="str">
        <f t="shared" si="8"/>
        <v/>
      </c>
      <c r="S60" s="227">
        <f t="shared" si="9"/>
        <v>0</v>
      </c>
      <c r="T60" s="227"/>
      <c r="W60" s="126"/>
    </row>
    <row r="61" spans="1:23" s="208" customFormat="1" ht="25.35" customHeight="1" x14ac:dyDescent="0.2">
      <c r="A61" s="210">
        <f t="shared" si="4"/>
        <v>50</v>
      </c>
      <c r="B61" s="171" t="str">
        <f t="shared" si="1"/>
        <v/>
      </c>
      <c r="C61" s="44"/>
      <c r="D61" s="17" t="str">
        <f t="shared" si="5"/>
        <v/>
      </c>
      <c r="E61" s="17" t="str">
        <f t="shared" si="6"/>
        <v/>
      </c>
      <c r="F61" s="97"/>
      <c r="G61" s="97"/>
      <c r="H61" s="16"/>
      <c r="I61" s="16"/>
      <c r="J61" s="23"/>
      <c r="K61" s="117"/>
      <c r="L61" s="219"/>
      <c r="M61" s="220"/>
      <c r="N61" s="221"/>
      <c r="O61" s="222"/>
      <c r="P61" s="223"/>
      <c r="Q61" s="226">
        <f t="shared" si="7"/>
        <v>0</v>
      </c>
      <c r="R61" s="254" t="str">
        <f t="shared" si="8"/>
        <v/>
      </c>
      <c r="S61" s="227">
        <f t="shared" si="9"/>
        <v>0</v>
      </c>
      <c r="T61" s="227"/>
      <c r="W61" s="126"/>
    </row>
    <row r="62" spans="1:23" s="208" customFormat="1" ht="25.35" customHeight="1" x14ac:dyDescent="0.2">
      <c r="A62" s="210">
        <f t="shared" si="4"/>
        <v>51</v>
      </c>
      <c r="B62" s="171" t="str">
        <f t="shared" si="1"/>
        <v/>
      </c>
      <c r="C62" s="44"/>
      <c r="D62" s="17" t="str">
        <f t="shared" si="5"/>
        <v/>
      </c>
      <c r="E62" s="17" t="str">
        <f t="shared" si="6"/>
        <v/>
      </c>
      <c r="F62" s="97"/>
      <c r="G62" s="97"/>
      <c r="H62" s="16"/>
      <c r="I62" s="16"/>
      <c r="J62" s="23"/>
      <c r="K62" s="117"/>
      <c r="L62" s="219"/>
      <c r="M62" s="220"/>
      <c r="N62" s="221"/>
      <c r="O62" s="222"/>
      <c r="P62" s="223"/>
      <c r="Q62" s="226">
        <f t="shared" si="7"/>
        <v>0</v>
      </c>
      <c r="R62" s="254" t="str">
        <f t="shared" si="8"/>
        <v/>
      </c>
      <c r="S62" s="227">
        <f t="shared" si="9"/>
        <v>0</v>
      </c>
      <c r="T62" s="227"/>
      <c r="W62" s="126"/>
    </row>
    <row r="63" spans="1:23" s="208" customFormat="1" ht="25.35" customHeight="1" x14ac:dyDescent="0.2">
      <c r="A63" s="210">
        <f t="shared" si="4"/>
        <v>52</v>
      </c>
      <c r="B63" s="171" t="str">
        <f t="shared" si="1"/>
        <v/>
      </c>
      <c r="C63" s="44"/>
      <c r="D63" s="17" t="str">
        <f t="shared" si="5"/>
        <v/>
      </c>
      <c r="E63" s="17" t="str">
        <f t="shared" si="6"/>
        <v/>
      </c>
      <c r="F63" s="97"/>
      <c r="G63" s="97"/>
      <c r="H63" s="16"/>
      <c r="I63" s="16"/>
      <c r="J63" s="23"/>
      <c r="K63" s="117"/>
      <c r="L63" s="219"/>
      <c r="M63" s="220"/>
      <c r="N63" s="221"/>
      <c r="O63" s="222"/>
      <c r="P63" s="223"/>
      <c r="Q63" s="226">
        <f t="shared" si="7"/>
        <v>0</v>
      </c>
      <c r="R63" s="254" t="str">
        <f t="shared" si="8"/>
        <v/>
      </c>
      <c r="S63" s="227">
        <f t="shared" si="9"/>
        <v>0</v>
      </c>
      <c r="T63" s="227"/>
      <c r="W63" s="126"/>
    </row>
    <row r="64" spans="1:23" s="208" customFormat="1" ht="25.35" customHeight="1" x14ac:dyDescent="0.2">
      <c r="A64" s="210">
        <f t="shared" si="4"/>
        <v>53</v>
      </c>
      <c r="B64" s="171" t="str">
        <f t="shared" si="1"/>
        <v/>
      </c>
      <c r="C64" s="44"/>
      <c r="D64" s="17" t="str">
        <f t="shared" si="5"/>
        <v/>
      </c>
      <c r="E64" s="17" t="str">
        <f t="shared" si="6"/>
        <v/>
      </c>
      <c r="F64" s="97"/>
      <c r="G64" s="97"/>
      <c r="H64" s="16"/>
      <c r="I64" s="16"/>
      <c r="J64" s="23"/>
      <c r="K64" s="117"/>
      <c r="L64" s="219"/>
      <c r="M64" s="220"/>
      <c r="N64" s="221"/>
      <c r="O64" s="222"/>
      <c r="P64" s="223"/>
      <c r="Q64" s="226">
        <f t="shared" si="7"/>
        <v>0</v>
      </c>
      <c r="R64" s="254" t="str">
        <f t="shared" si="8"/>
        <v/>
      </c>
      <c r="S64" s="227">
        <f t="shared" si="9"/>
        <v>0</v>
      </c>
      <c r="T64" s="227"/>
      <c r="W64" s="126"/>
    </row>
    <row r="65" spans="1:23" s="208" customFormat="1" ht="25.35" customHeight="1" x14ac:dyDescent="0.2">
      <c r="A65" s="210">
        <f t="shared" si="4"/>
        <v>54</v>
      </c>
      <c r="B65" s="171" t="str">
        <f t="shared" si="1"/>
        <v/>
      </c>
      <c r="C65" s="44"/>
      <c r="D65" s="17" t="str">
        <f t="shared" si="5"/>
        <v/>
      </c>
      <c r="E65" s="17" t="str">
        <f t="shared" si="6"/>
        <v/>
      </c>
      <c r="F65" s="97"/>
      <c r="G65" s="97"/>
      <c r="H65" s="16"/>
      <c r="I65" s="16"/>
      <c r="J65" s="23"/>
      <c r="K65" s="117"/>
      <c r="L65" s="219"/>
      <c r="M65" s="220"/>
      <c r="N65" s="221"/>
      <c r="O65" s="222"/>
      <c r="P65" s="223"/>
      <c r="Q65" s="226">
        <f t="shared" si="7"/>
        <v>0</v>
      </c>
      <c r="R65" s="254" t="str">
        <f t="shared" si="8"/>
        <v/>
      </c>
      <c r="S65" s="227">
        <f t="shared" si="9"/>
        <v>0</v>
      </c>
      <c r="T65" s="227"/>
      <c r="W65" s="126"/>
    </row>
    <row r="66" spans="1:23" s="208" customFormat="1" ht="25.35" customHeight="1" x14ac:dyDescent="0.2">
      <c r="A66" s="210">
        <f t="shared" si="4"/>
        <v>55</v>
      </c>
      <c r="B66" s="171" t="str">
        <f t="shared" si="1"/>
        <v/>
      </c>
      <c r="C66" s="44"/>
      <c r="D66" s="17" t="str">
        <f t="shared" si="5"/>
        <v/>
      </c>
      <c r="E66" s="17" t="str">
        <f t="shared" si="6"/>
        <v/>
      </c>
      <c r="F66" s="97"/>
      <c r="G66" s="97"/>
      <c r="H66" s="16"/>
      <c r="I66" s="16"/>
      <c r="J66" s="23"/>
      <c r="K66" s="117"/>
      <c r="L66" s="219"/>
      <c r="M66" s="220"/>
      <c r="N66" s="221"/>
      <c r="O66" s="222"/>
      <c r="P66" s="223"/>
      <c r="Q66" s="226">
        <f t="shared" si="7"/>
        <v>0</v>
      </c>
      <c r="R66" s="254" t="str">
        <f t="shared" si="8"/>
        <v/>
      </c>
      <c r="S66" s="227">
        <f t="shared" si="9"/>
        <v>0</v>
      </c>
      <c r="T66" s="227"/>
      <c r="W66" s="126"/>
    </row>
    <row r="67" spans="1:23" s="208" customFormat="1" ht="25.35" customHeight="1" x14ac:dyDescent="0.2">
      <c r="A67" s="210">
        <f t="shared" si="4"/>
        <v>56</v>
      </c>
      <c r="B67" s="171" t="str">
        <f t="shared" si="1"/>
        <v/>
      </c>
      <c r="C67" s="44"/>
      <c r="D67" s="17" t="str">
        <f t="shared" si="5"/>
        <v/>
      </c>
      <c r="E67" s="17" t="str">
        <f t="shared" si="6"/>
        <v/>
      </c>
      <c r="F67" s="97"/>
      <c r="G67" s="97"/>
      <c r="H67" s="16"/>
      <c r="I67" s="16"/>
      <c r="J67" s="23"/>
      <c r="K67" s="117"/>
      <c r="L67" s="219"/>
      <c r="M67" s="220"/>
      <c r="N67" s="221"/>
      <c r="O67" s="222"/>
      <c r="P67" s="223"/>
      <c r="Q67" s="226">
        <f t="shared" si="7"/>
        <v>0</v>
      </c>
      <c r="R67" s="254" t="str">
        <f t="shared" si="8"/>
        <v/>
      </c>
      <c r="S67" s="227">
        <f t="shared" si="9"/>
        <v>0</v>
      </c>
      <c r="T67" s="227"/>
      <c r="W67" s="126"/>
    </row>
    <row r="68" spans="1:23" s="208" customFormat="1" ht="25.35" customHeight="1" x14ac:dyDescent="0.2">
      <c r="A68" s="210">
        <f t="shared" si="4"/>
        <v>57</v>
      </c>
      <c r="B68" s="171" t="str">
        <f t="shared" si="1"/>
        <v/>
      </c>
      <c r="C68" s="44"/>
      <c r="D68" s="17" t="str">
        <f t="shared" si="5"/>
        <v/>
      </c>
      <c r="E68" s="17" t="str">
        <f t="shared" si="6"/>
        <v/>
      </c>
      <c r="F68" s="97"/>
      <c r="G68" s="97"/>
      <c r="H68" s="16"/>
      <c r="I68" s="16"/>
      <c r="J68" s="23"/>
      <c r="K68" s="117"/>
      <c r="L68" s="219"/>
      <c r="M68" s="220"/>
      <c r="N68" s="221"/>
      <c r="O68" s="222"/>
      <c r="P68" s="223"/>
      <c r="Q68" s="226">
        <f t="shared" si="7"/>
        <v>0</v>
      </c>
      <c r="R68" s="254" t="str">
        <f t="shared" si="8"/>
        <v/>
      </c>
      <c r="S68" s="227">
        <f t="shared" si="9"/>
        <v>0</v>
      </c>
      <c r="T68" s="227"/>
      <c r="W68" s="126"/>
    </row>
    <row r="69" spans="1:23" s="208" customFormat="1" ht="25.35" customHeight="1" x14ac:dyDescent="0.2">
      <c r="A69" s="210">
        <f t="shared" si="4"/>
        <v>58</v>
      </c>
      <c r="B69" s="171" t="str">
        <f t="shared" si="1"/>
        <v/>
      </c>
      <c r="C69" s="44"/>
      <c r="D69" s="17" t="str">
        <f t="shared" si="5"/>
        <v/>
      </c>
      <c r="E69" s="17" t="str">
        <f t="shared" si="6"/>
        <v/>
      </c>
      <c r="F69" s="97"/>
      <c r="G69" s="97"/>
      <c r="H69" s="16"/>
      <c r="I69" s="16"/>
      <c r="J69" s="23"/>
      <c r="K69" s="117"/>
      <c r="L69" s="219"/>
      <c r="M69" s="220"/>
      <c r="N69" s="221"/>
      <c r="O69" s="222"/>
      <c r="P69" s="223"/>
      <c r="Q69" s="226">
        <f t="shared" si="7"/>
        <v>0</v>
      </c>
      <c r="R69" s="254" t="str">
        <f t="shared" si="8"/>
        <v/>
      </c>
      <c r="S69" s="227">
        <f t="shared" si="9"/>
        <v>0</v>
      </c>
      <c r="T69" s="227"/>
      <c r="W69" s="126"/>
    </row>
    <row r="70" spans="1:23" s="208" customFormat="1" ht="25.35" customHeight="1" x14ac:dyDescent="0.2">
      <c r="A70" s="210">
        <f t="shared" si="4"/>
        <v>59</v>
      </c>
      <c r="B70" s="171" t="str">
        <f t="shared" si="1"/>
        <v/>
      </c>
      <c r="C70" s="44"/>
      <c r="D70" s="17" t="str">
        <f t="shared" si="5"/>
        <v/>
      </c>
      <c r="E70" s="17" t="str">
        <f t="shared" si="6"/>
        <v/>
      </c>
      <c r="F70" s="97"/>
      <c r="G70" s="97"/>
      <c r="H70" s="16"/>
      <c r="I70" s="16"/>
      <c r="J70" s="23"/>
      <c r="K70" s="117"/>
      <c r="L70" s="219"/>
      <c r="M70" s="220"/>
      <c r="N70" s="221"/>
      <c r="O70" s="222"/>
      <c r="P70" s="223"/>
      <c r="Q70" s="226">
        <f t="shared" si="7"/>
        <v>0</v>
      </c>
      <c r="R70" s="254" t="str">
        <f t="shared" si="8"/>
        <v/>
      </c>
      <c r="S70" s="227">
        <f t="shared" si="9"/>
        <v>0</v>
      </c>
      <c r="T70" s="227"/>
      <c r="W70" s="126"/>
    </row>
    <row r="71" spans="1:23" s="208" customFormat="1" ht="25.35" customHeight="1" x14ac:dyDescent="0.2">
      <c r="A71" s="210">
        <f t="shared" si="4"/>
        <v>60</v>
      </c>
      <c r="B71" s="171" t="str">
        <f t="shared" si="1"/>
        <v/>
      </c>
      <c r="C71" s="44"/>
      <c r="D71" s="17" t="str">
        <f t="shared" si="5"/>
        <v/>
      </c>
      <c r="E71" s="17" t="str">
        <f t="shared" si="6"/>
        <v/>
      </c>
      <c r="F71" s="97"/>
      <c r="G71" s="97"/>
      <c r="H71" s="16"/>
      <c r="I71" s="16"/>
      <c r="J71" s="23"/>
      <c r="K71" s="117"/>
      <c r="L71" s="219"/>
      <c r="M71" s="220"/>
      <c r="N71" s="221"/>
      <c r="O71" s="222"/>
      <c r="P71" s="223"/>
      <c r="Q71" s="226">
        <f t="shared" si="7"/>
        <v>0</v>
      </c>
      <c r="R71" s="254" t="str">
        <f t="shared" si="8"/>
        <v/>
      </c>
      <c r="S71" s="227">
        <f t="shared" si="9"/>
        <v>0</v>
      </c>
      <c r="T71" s="227"/>
      <c r="W71" s="126"/>
    </row>
    <row r="72" spans="1:23" s="208" customFormat="1" ht="25.35" customHeight="1" x14ac:dyDescent="0.2">
      <c r="A72" s="210">
        <f t="shared" si="4"/>
        <v>61</v>
      </c>
      <c r="B72" s="171" t="str">
        <f t="shared" si="1"/>
        <v/>
      </c>
      <c r="C72" s="44"/>
      <c r="D72" s="17" t="str">
        <f t="shared" si="5"/>
        <v/>
      </c>
      <c r="E72" s="17" t="str">
        <f t="shared" si="6"/>
        <v/>
      </c>
      <c r="F72" s="97"/>
      <c r="G72" s="97"/>
      <c r="H72" s="16"/>
      <c r="I72" s="16"/>
      <c r="J72" s="23"/>
      <c r="K72" s="117"/>
      <c r="L72" s="219"/>
      <c r="M72" s="220"/>
      <c r="N72" s="221"/>
      <c r="O72" s="222"/>
      <c r="P72" s="223"/>
      <c r="Q72" s="226">
        <f t="shared" si="7"/>
        <v>0</v>
      </c>
      <c r="R72" s="254" t="str">
        <f t="shared" si="8"/>
        <v/>
      </c>
      <c r="S72" s="227">
        <f t="shared" si="9"/>
        <v>0</v>
      </c>
      <c r="T72" s="227"/>
      <c r="W72" s="126"/>
    </row>
    <row r="73" spans="1:23" s="208" customFormat="1" ht="25.35" customHeight="1" x14ac:dyDescent="0.2">
      <c r="A73" s="210">
        <f t="shared" si="4"/>
        <v>62</v>
      </c>
      <c r="B73" s="171" t="str">
        <f t="shared" si="1"/>
        <v/>
      </c>
      <c r="C73" s="44"/>
      <c r="D73" s="17" t="str">
        <f t="shared" si="5"/>
        <v/>
      </c>
      <c r="E73" s="17" t="str">
        <f t="shared" si="6"/>
        <v/>
      </c>
      <c r="F73" s="97"/>
      <c r="G73" s="97"/>
      <c r="H73" s="16"/>
      <c r="I73" s="16"/>
      <c r="J73" s="23"/>
      <c r="K73" s="117"/>
      <c r="L73" s="219"/>
      <c r="M73" s="220"/>
      <c r="N73" s="221"/>
      <c r="O73" s="222"/>
      <c r="P73" s="223"/>
      <c r="Q73" s="226">
        <f t="shared" si="7"/>
        <v>0</v>
      </c>
      <c r="R73" s="254" t="str">
        <f t="shared" si="8"/>
        <v/>
      </c>
      <c r="S73" s="227">
        <f t="shared" si="9"/>
        <v>0</v>
      </c>
      <c r="T73" s="227"/>
      <c r="W73" s="126"/>
    </row>
    <row r="74" spans="1:23" s="208" customFormat="1" ht="25.35" customHeight="1" x14ac:dyDescent="0.2">
      <c r="A74" s="210">
        <f t="shared" si="4"/>
        <v>63</v>
      </c>
      <c r="B74" s="171" t="str">
        <f t="shared" si="1"/>
        <v/>
      </c>
      <c r="C74" s="44"/>
      <c r="D74" s="17" t="str">
        <f t="shared" si="5"/>
        <v/>
      </c>
      <c r="E74" s="17" t="str">
        <f t="shared" si="6"/>
        <v/>
      </c>
      <c r="F74" s="97"/>
      <c r="G74" s="97"/>
      <c r="H74" s="16"/>
      <c r="I74" s="16"/>
      <c r="J74" s="23"/>
      <c r="K74" s="117"/>
      <c r="L74" s="219"/>
      <c r="M74" s="220"/>
      <c r="N74" s="221"/>
      <c r="O74" s="222"/>
      <c r="P74" s="223"/>
      <c r="Q74" s="226">
        <f t="shared" si="7"/>
        <v>0</v>
      </c>
      <c r="R74" s="254" t="str">
        <f t="shared" si="8"/>
        <v/>
      </c>
      <c r="S74" s="227">
        <f t="shared" si="9"/>
        <v>0</v>
      </c>
      <c r="T74" s="227"/>
      <c r="W74" s="126"/>
    </row>
    <row r="75" spans="1:23" s="208" customFormat="1" ht="25.35" customHeight="1" x14ac:dyDescent="0.2">
      <c r="A75" s="210">
        <f t="shared" si="4"/>
        <v>64</v>
      </c>
      <c r="B75" s="171" t="str">
        <f t="shared" ref="B75:B138" si="10">IF($C75="","","高効率空調")</f>
        <v/>
      </c>
      <c r="C75" s="44"/>
      <c r="D75" s="17" t="str">
        <f t="shared" si="5"/>
        <v/>
      </c>
      <c r="E75" s="17" t="str">
        <f t="shared" si="6"/>
        <v/>
      </c>
      <c r="F75" s="97"/>
      <c r="G75" s="97"/>
      <c r="H75" s="16"/>
      <c r="I75" s="16"/>
      <c r="J75" s="23"/>
      <c r="K75" s="117"/>
      <c r="L75" s="219"/>
      <c r="M75" s="220"/>
      <c r="N75" s="221"/>
      <c r="O75" s="222"/>
      <c r="P75" s="223"/>
      <c r="Q75" s="226">
        <f t="shared" si="7"/>
        <v>0</v>
      </c>
      <c r="R75" s="254" t="str">
        <f t="shared" si="8"/>
        <v/>
      </c>
      <c r="S75" s="227">
        <f t="shared" si="9"/>
        <v>0</v>
      </c>
      <c r="T75" s="227"/>
      <c r="W75" s="126"/>
    </row>
    <row r="76" spans="1:23" s="208" customFormat="1" ht="25.35" customHeight="1" x14ac:dyDescent="0.2">
      <c r="A76" s="210">
        <f t="shared" si="4"/>
        <v>65</v>
      </c>
      <c r="B76" s="171" t="str">
        <f t="shared" si="10"/>
        <v/>
      </c>
      <c r="C76" s="44"/>
      <c r="D76" s="17" t="str">
        <f t="shared" si="5"/>
        <v/>
      </c>
      <c r="E76" s="17" t="str">
        <f t="shared" si="6"/>
        <v/>
      </c>
      <c r="F76" s="97"/>
      <c r="G76" s="97"/>
      <c r="H76" s="16"/>
      <c r="I76" s="16"/>
      <c r="J76" s="23"/>
      <c r="K76" s="117"/>
      <c r="L76" s="219"/>
      <c r="M76" s="220"/>
      <c r="N76" s="221"/>
      <c r="O76" s="222"/>
      <c r="P76" s="223"/>
      <c r="Q76" s="226">
        <f t="shared" si="7"/>
        <v>0</v>
      </c>
      <c r="R76" s="254" t="str">
        <f t="shared" ref="R76:R107" si="11">IF(G76="","",TEXT(G76,"G/標準"))</f>
        <v/>
      </c>
      <c r="S76" s="227">
        <f t="shared" ref="S76:S107" si="12">IF(R76="",0,COUNTIF($R$12:$R$211,R76))</f>
        <v>0</v>
      </c>
      <c r="T76" s="227"/>
      <c r="W76" s="126"/>
    </row>
    <row r="77" spans="1:23" s="208" customFormat="1" ht="25.35" customHeight="1" x14ac:dyDescent="0.2">
      <c r="A77" s="210">
        <f t="shared" ref="A77:A140" si="13">ROW()-11</f>
        <v>66</v>
      </c>
      <c r="B77" s="171" t="str">
        <f t="shared" si="10"/>
        <v/>
      </c>
      <c r="C77" s="44"/>
      <c r="D77" s="17" t="str">
        <f t="shared" ref="D77:D140" si="14">IF($C$2="","",IF($B77&lt;&gt;"",$C$2,""))</f>
        <v/>
      </c>
      <c r="E77" s="17" t="str">
        <f t="shared" ref="E77:E140" si="15">IF($F$2="","",IF($B77&lt;&gt;"",$F$2,""))</f>
        <v/>
      </c>
      <c r="F77" s="97"/>
      <c r="G77" s="97"/>
      <c r="H77" s="16"/>
      <c r="I77" s="16"/>
      <c r="J77" s="23"/>
      <c r="K77" s="117"/>
      <c r="L77" s="219"/>
      <c r="M77" s="220"/>
      <c r="N77" s="221"/>
      <c r="O77" s="222"/>
      <c r="P77" s="223"/>
      <c r="Q77" s="226">
        <f t="shared" ref="Q77:Q140" si="16">IF(AND(($C77&lt;&gt;""),(OR(F77="",G77="",H77="",I77=""))),1,0)</f>
        <v>0</v>
      </c>
      <c r="R77" s="254" t="str">
        <f t="shared" si="11"/>
        <v/>
      </c>
      <c r="S77" s="227">
        <f t="shared" si="12"/>
        <v>0</v>
      </c>
      <c r="T77" s="227"/>
      <c r="W77" s="126"/>
    </row>
    <row r="78" spans="1:23" s="208" customFormat="1" ht="25.35" customHeight="1" x14ac:dyDescent="0.2">
      <c r="A78" s="210">
        <f t="shared" si="13"/>
        <v>67</v>
      </c>
      <c r="B78" s="171" t="str">
        <f t="shared" si="10"/>
        <v/>
      </c>
      <c r="C78" s="44"/>
      <c r="D78" s="17" t="str">
        <f t="shared" si="14"/>
        <v/>
      </c>
      <c r="E78" s="17" t="str">
        <f t="shared" si="15"/>
        <v/>
      </c>
      <c r="F78" s="97"/>
      <c r="G78" s="97"/>
      <c r="H78" s="16"/>
      <c r="I78" s="16"/>
      <c r="J78" s="23"/>
      <c r="K78" s="117"/>
      <c r="L78" s="219"/>
      <c r="M78" s="220"/>
      <c r="N78" s="221"/>
      <c r="O78" s="222"/>
      <c r="P78" s="223"/>
      <c r="Q78" s="226">
        <f t="shared" si="16"/>
        <v>0</v>
      </c>
      <c r="R78" s="254" t="str">
        <f t="shared" si="11"/>
        <v/>
      </c>
      <c r="S78" s="227">
        <f t="shared" si="12"/>
        <v>0</v>
      </c>
      <c r="T78" s="227"/>
      <c r="W78" s="126"/>
    </row>
    <row r="79" spans="1:23" s="208" customFormat="1" ht="25.35" customHeight="1" x14ac:dyDescent="0.2">
      <c r="A79" s="210">
        <f t="shared" si="13"/>
        <v>68</v>
      </c>
      <c r="B79" s="171" t="str">
        <f t="shared" si="10"/>
        <v/>
      </c>
      <c r="C79" s="44"/>
      <c r="D79" s="17" t="str">
        <f t="shared" si="14"/>
        <v/>
      </c>
      <c r="E79" s="17" t="str">
        <f t="shared" si="15"/>
        <v/>
      </c>
      <c r="F79" s="97"/>
      <c r="G79" s="97"/>
      <c r="H79" s="16"/>
      <c r="I79" s="16"/>
      <c r="J79" s="23"/>
      <c r="K79" s="117"/>
      <c r="L79" s="219"/>
      <c r="M79" s="220"/>
      <c r="N79" s="221"/>
      <c r="O79" s="222"/>
      <c r="P79" s="223"/>
      <c r="Q79" s="226">
        <f t="shared" si="16"/>
        <v>0</v>
      </c>
      <c r="R79" s="254" t="str">
        <f t="shared" si="11"/>
        <v/>
      </c>
      <c r="S79" s="227">
        <f t="shared" si="12"/>
        <v>0</v>
      </c>
      <c r="T79" s="227"/>
      <c r="W79" s="126"/>
    </row>
    <row r="80" spans="1:23" s="208" customFormat="1" ht="25.35" customHeight="1" x14ac:dyDescent="0.2">
      <c r="A80" s="210">
        <f t="shared" si="13"/>
        <v>69</v>
      </c>
      <c r="B80" s="171" t="str">
        <f t="shared" si="10"/>
        <v/>
      </c>
      <c r="C80" s="44"/>
      <c r="D80" s="17" t="str">
        <f t="shared" si="14"/>
        <v/>
      </c>
      <c r="E80" s="17" t="str">
        <f t="shared" si="15"/>
        <v/>
      </c>
      <c r="F80" s="97"/>
      <c r="G80" s="97"/>
      <c r="H80" s="16"/>
      <c r="I80" s="16"/>
      <c r="J80" s="23"/>
      <c r="K80" s="117"/>
      <c r="L80" s="219"/>
      <c r="M80" s="220"/>
      <c r="N80" s="221"/>
      <c r="O80" s="222"/>
      <c r="P80" s="223"/>
      <c r="Q80" s="226">
        <f t="shared" si="16"/>
        <v>0</v>
      </c>
      <c r="R80" s="254" t="str">
        <f t="shared" si="11"/>
        <v/>
      </c>
      <c r="S80" s="227">
        <f t="shared" si="12"/>
        <v>0</v>
      </c>
      <c r="T80" s="227"/>
      <c r="W80" s="126"/>
    </row>
    <row r="81" spans="1:23" s="208" customFormat="1" ht="25.35" customHeight="1" x14ac:dyDescent="0.2">
      <c r="A81" s="210">
        <f t="shared" si="13"/>
        <v>70</v>
      </c>
      <c r="B81" s="171" t="str">
        <f t="shared" si="10"/>
        <v/>
      </c>
      <c r="C81" s="44"/>
      <c r="D81" s="17" t="str">
        <f t="shared" si="14"/>
        <v/>
      </c>
      <c r="E81" s="17" t="str">
        <f t="shared" si="15"/>
        <v/>
      </c>
      <c r="F81" s="97"/>
      <c r="G81" s="97"/>
      <c r="H81" s="16"/>
      <c r="I81" s="16"/>
      <c r="J81" s="23"/>
      <c r="K81" s="117"/>
      <c r="L81" s="219"/>
      <c r="M81" s="220"/>
      <c r="N81" s="221"/>
      <c r="O81" s="222"/>
      <c r="P81" s="223"/>
      <c r="Q81" s="226">
        <f t="shared" si="16"/>
        <v>0</v>
      </c>
      <c r="R81" s="254" t="str">
        <f t="shared" si="11"/>
        <v/>
      </c>
      <c r="S81" s="227">
        <f t="shared" si="12"/>
        <v>0</v>
      </c>
      <c r="T81" s="227"/>
      <c r="W81" s="126"/>
    </row>
    <row r="82" spans="1:23" s="208" customFormat="1" ht="25.35" customHeight="1" x14ac:dyDescent="0.2">
      <c r="A82" s="210">
        <f t="shared" si="13"/>
        <v>71</v>
      </c>
      <c r="B82" s="171" t="str">
        <f t="shared" si="10"/>
        <v/>
      </c>
      <c r="C82" s="44"/>
      <c r="D82" s="17" t="str">
        <f t="shared" si="14"/>
        <v/>
      </c>
      <c r="E82" s="17" t="str">
        <f t="shared" si="15"/>
        <v/>
      </c>
      <c r="F82" s="97"/>
      <c r="G82" s="97"/>
      <c r="H82" s="16"/>
      <c r="I82" s="16"/>
      <c r="J82" s="23"/>
      <c r="K82" s="117"/>
      <c r="L82" s="219"/>
      <c r="M82" s="220"/>
      <c r="N82" s="221"/>
      <c r="O82" s="222"/>
      <c r="P82" s="223"/>
      <c r="Q82" s="226">
        <f t="shared" si="16"/>
        <v>0</v>
      </c>
      <c r="R82" s="254" t="str">
        <f t="shared" si="11"/>
        <v/>
      </c>
      <c r="S82" s="227">
        <f t="shared" si="12"/>
        <v>0</v>
      </c>
      <c r="T82" s="227"/>
      <c r="W82" s="126"/>
    </row>
    <row r="83" spans="1:23" s="208" customFormat="1" ht="25.35" customHeight="1" x14ac:dyDescent="0.2">
      <c r="A83" s="210">
        <f t="shared" si="13"/>
        <v>72</v>
      </c>
      <c r="B83" s="171" t="str">
        <f t="shared" si="10"/>
        <v/>
      </c>
      <c r="C83" s="44"/>
      <c r="D83" s="17" t="str">
        <f t="shared" si="14"/>
        <v/>
      </c>
      <c r="E83" s="17" t="str">
        <f t="shared" si="15"/>
        <v/>
      </c>
      <c r="F83" s="97"/>
      <c r="G83" s="97"/>
      <c r="H83" s="16"/>
      <c r="I83" s="16"/>
      <c r="J83" s="23"/>
      <c r="K83" s="117"/>
      <c r="L83" s="219"/>
      <c r="M83" s="220"/>
      <c r="N83" s="221"/>
      <c r="O83" s="222"/>
      <c r="P83" s="223"/>
      <c r="Q83" s="226">
        <f t="shared" si="16"/>
        <v>0</v>
      </c>
      <c r="R83" s="254" t="str">
        <f t="shared" si="11"/>
        <v/>
      </c>
      <c r="S83" s="227">
        <f t="shared" si="12"/>
        <v>0</v>
      </c>
      <c r="T83" s="227"/>
      <c r="W83" s="126"/>
    </row>
    <row r="84" spans="1:23" s="208" customFormat="1" ht="25.35" customHeight="1" x14ac:dyDescent="0.2">
      <c r="A84" s="210">
        <f t="shared" si="13"/>
        <v>73</v>
      </c>
      <c r="B84" s="171" t="str">
        <f t="shared" si="10"/>
        <v/>
      </c>
      <c r="C84" s="44"/>
      <c r="D84" s="17" t="str">
        <f t="shared" si="14"/>
        <v/>
      </c>
      <c r="E84" s="17" t="str">
        <f t="shared" si="15"/>
        <v/>
      </c>
      <c r="F84" s="97"/>
      <c r="G84" s="97"/>
      <c r="H84" s="16"/>
      <c r="I84" s="16"/>
      <c r="J84" s="23"/>
      <c r="K84" s="117"/>
      <c r="L84" s="219"/>
      <c r="M84" s="220"/>
      <c r="N84" s="221"/>
      <c r="O84" s="222"/>
      <c r="P84" s="223"/>
      <c r="Q84" s="226">
        <f t="shared" si="16"/>
        <v>0</v>
      </c>
      <c r="R84" s="254" t="str">
        <f t="shared" si="11"/>
        <v/>
      </c>
      <c r="S84" s="227">
        <f t="shared" si="12"/>
        <v>0</v>
      </c>
      <c r="T84" s="227"/>
      <c r="W84" s="126"/>
    </row>
    <row r="85" spans="1:23" s="208" customFormat="1" ht="25.35" customHeight="1" x14ac:dyDescent="0.2">
      <c r="A85" s="210">
        <f t="shared" si="13"/>
        <v>74</v>
      </c>
      <c r="B85" s="171" t="str">
        <f t="shared" si="10"/>
        <v/>
      </c>
      <c r="C85" s="44"/>
      <c r="D85" s="17" t="str">
        <f t="shared" si="14"/>
        <v/>
      </c>
      <c r="E85" s="17" t="str">
        <f t="shared" si="15"/>
        <v/>
      </c>
      <c r="F85" s="97"/>
      <c r="G85" s="97"/>
      <c r="H85" s="16"/>
      <c r="I85" s="16"/>
      <c r="J85" s="23"/>
      <c r="K85" s="117"/>
      <c r="L85" s="219"/>
      <c r="M85" s="220"/>
      <c r="N85" s="221"/>
      <c r="O85" s="222"/>
      <c r="P85" s="223"/>
      <c r="Q85" s="226">
        <f t="shared" si="16"/>
        <v>0</v>
      </c>
      <c r="R85" s="254" t="str">
        <f t="shared" si="11"/>
        <v/>
      </c>
      <c r="S85" s="227">
        <f t="shared" si="12"/>
        <v>0</v>
      </c>
      <c r="T85" s="227"/>
      <c r="W85" s="126"/>
    </row>
    <row r="86" spans="1:23" s="208" customFormat="1" ht="25.35" customHeight="1" x14ac:dyDescent="0.2">
      <c r="A86" s="210">
        <f t="shared" si="13"/>
        <v>75</v>
      </c>
      <c r="B86" s="171" t="str">
        <f t="shared" si="10"/>
        <v/>
      </c>
      <c r="C86" s="44"/>
      <c r="D86" s="17" t="str">
        <f t="shared" si="14"/>
        <v/>
      </c>
      <c r="E86" s="17" t="str">
        <f t="shared" si="15"/>
        <v/>
      </c>
      <c r="F86" s="97"/>
      <c r="G86" s="97"/>
      <c r="H86" s="16"/>
      <c r="I86" s="16"/>
      <c r="J86" s="23"/>
      <c r="K86" s="117"/>
      <c r="L86" s="219"/>
      <c r="M86" s="220"/>
      <c r="N86" s="221"/>
      <c r="O86" s="222"/>
      <c r="P86" s="223"/>
      <c r="Q86" s="226">
        <f t="shared" si="16"/>
        <v>0</v>
      </c>
      <c r="R86" s="254" t="str">
        <f t="shared" si="11"/>
        <v/>
      </c>
      <c r="S86" s="227">
        <f t="shared" si="12"/>
        <v>0</v>
      </c>
      <c r="T86" s="227"/>
      <c r="W86" s="126"/>
    </row>
    <row r="87" spans="1:23" s="208" customFormat="1" ht="25.35" customHeight="1" x14ac:dyDescent="0.2">
      <c r="A87" s="210">
        <f t="shared" si="13"/>
        <v>76</v>
      </c>
      <c r="B87" s="171" t="str">
        <f t="shared" si="10"/>
        <v/>
      </c>
      <c r="C87" s="44"/>
      <c r="D87" s="17" t="str">
        <f t="shared" si="14"/>
        <v/>
      </c>
      <c r="E87" s="17" t="str">
        <f t="shared" si="15"/>
        <v/>
      </c>
      <c r="F87" s="97"/>
      <c r="G87" s="97"/>
      <c r="H87" s="16"/>
      <c r="I87" s="16"/>
      <c r="J87" s="23"/>
      <c r="K87" s="117"/>
      <c r="L87" s="219"/>
      <c r="M87" s="220"/>
      <c r="N87" s="221"/>
      <c r="O87" s="222"/>
      <c r="P87" s="223"/>
      <c r="Q87" s="226">
        <f t="shared" si="16"/>
        <v>0</v>
      </c>
      <c r="R87" s="254" t="str">
        <f t="shared" si="11"/>
        <v/>
      </c>
      <c r="S87" s="227">
        <f t="shared" si="12"/>
        <v>0</v>
      </c>
      <c r="T87" s="227"/>
      <c r="W87" s="126"/>
    </row>
    <row r="88" spans="1:23" s="208" customFormat="1" ht="25.35" customHeight="1" x14ac:dyDescent="0.2">
      <c r="A88" s="210">
        <f t="shared" si="13"/>
        <v>77</v>
      </c>
      <c r="B88" s="171" t="str">
        <f t="shared" si="10"/>
        <v/>
      </c>
      <c r="C88" s="44"/>
      <c r="D88" s="17" t="str">
        <f t="shared" si="14"/>
        <v/>
      </c>
      <c r="E88" s="17" t="str">
        <f t="shared" si="15"/>
        <v/>
      </c>
      <c r="F88" s="97"/>
      <c r="G88" s="97"/>
      <c r="H88" s="16"/>
      <c r="I88" s="16"/>
      <c r="J88" s="23"/>
      <c r="K88" s="117"/>
      <c r="L88" s="219"/>
      <c r="M88" s="220"/>
      <c r="N88" s="221"/>
      <c r="O88" s="222"/>
      <c r="P88" s="223"/>
      <c r="Q88" s="226">
        <f t="shared" si="16"/>
        <v>0</v>
      </c>
      <c r="R88" s="254" t="str">
        <f t="shared" si="11"/>
        <v/>
      </c>
      <c r="S88" s="227">
        <f t="shared" si="12"/>
        <v>0</v>
      </c>
      <c r="T88" s="227"/>
      <c r="W88" s="126"/>
    </row>
    <row r="89" spans="1:23" s="208" customFormat="1" ht="25.35" customHeight="1" x14ac:dyDescent="0.2">
      <c r="A89" s="210">
        <f t="shared" si="13"/>
        <v>78</v>
      </c>
      <c r="B89" s="171" t="str">
        <f t="shared" si="10"/>
        <v/>
      </c>
      <c r="C89" s="44"/>
      <c r="D89" s="17" t="str">
        <f t="shared" si="14"/>
        <v/>
      </c>
      <c r="E89" s="17" t="str">
        <f t="shared" si="15"/>
        <v/>
      </c>
      <c r="F89" s="97"/>
      <c r="G89" s="97"/>
      <c r="H89" s="16"/>
      <c r="I89" s="16"/>
      <c r="J89" s="23"/>
      <c r="K89" s="117"/>
      <c r="L89" s="219"/>
      <c r="M89" s="220"/>
      <c r="N89" s="221"/>
      <c r="O89" s="222"/>
      <c r="P89" s="223"/>
      <c r="Q89" s="226">
        <f t="shared" si="16"/>
        <v>0</v>
      </c>
      <c r="R89" s="254" t="str">
        <f t="shared" si="11"/>
        <v/>
      </c>
      <c r="S89" s="227">
        <f t="shared" si="12"/>
        <v>0</v>
      </c>
      <c r="T89" s="227"/>
      <c r="W89" s="126"/>
    </row>
    <row r="90" spans="1:23" s="208" customFormat="1" ht="25.35" customHeight="1" x14ac:dyDescent="0.2">
      <c r="A90" s="210">
        <f t="shared" si="13"/>
        <v>79</v>
      </c>
      <c r="B90" s="171" t="str">
        <f t="shared" si="10"/>
        <v/>
      </c>
      <c r="C90" s="44"/>
      <c r="D90" s="17" t="str">
        <f t="shared" si="14"/>
        <v/>
      </c>
      <c r="E90" s="17" t="str">
        <f t="shared" si="15"/>
        <v/>
      </c>
      <c r="F90" s="97"/>
      <c r="G90" s="97"/>
      <c r="H90" s="16"/>
      <c r="I90" s="16"/>
      <c r="J90" s="23"/>
      <c r="K90" s="117"/>
      <c r="L90" s="219"/>
      <c r="M90" s="220"/>
      <c r="N90" s="221"/>
      <c r="O90" s="222"/>
      <c r="P90" s="223"/>
      <c r="Q90" s="226">
        <f t="shared" si="16"/>
        <v>0</v>
      </c>
      <c r="R90" s="254" t="str">
        <f t="shared" si="11"/>
        <v/>
      </c>
      <c r="S90" s="227">
        <f t="shared" si="12"/>
        <v>0</v>
      </c>
      <c r="T90" s="227"/>
      <c r="W90" s="126"/>
    </row>
    <row r="91" spans="1:23" s="208" customFormat="1" ht="25.35" customHeight="1" x14ac:dyDescent="0.2">
      <c r="A91" s="210">
        <f t="shared" si="13"/>
        <v>80</v>
      </c>
      <c r="B91" s="171" t="str">
        <f t="shared" si="10"/>
        <v/>
      </c>
      <c r="C91" s="44"/>
      <c r="D91" s="17" t="str">
        <f t="shared" si="14"/>
        <v/>
      </c>
      <c r="E91" s="17" t="str">
        <f t="shared" si="15"/>
        <v/>
      </c>
      <c r="F91" s="97"/>
      <c r="G91" s="97"/>
      <c r="H91" s="16"/>
      <c r="I91" s="16"/>
      <c r="J91" s="23"/>
      <c r="K91" s="117"/>
      <c r="L91" s="219"/>
      <c r="M91" s="220"/>
      <c r="N91" s="221"/>
      <c r="O91" s="222"/>
      <c r="P91" s="223"/>
      <c r="Q91" s="226">
        <f t="shared" si="16"/>
        <v>0</v>
      </c>
      <c r="R91" s="254" t="str">
        <f t="shared" si="11"/>
        <v/>
      </c>
      <c r="S91" s="227">
        <f t="shared" si="12"/>
        <v>0</v>
      </c>
      <c r="T91" s="227"/>
      <c r="W91" s="126"/>
    </row>
    <row r="92" spans="1:23" s="208" customFormat="1" ht="25.35" customHeight="1" x14ac:dyDescent="0.2">
      <c r="A92" s="210">
        <f t="shared" si="13"/>
        <v>81</v>
      </c>
      <c r="B92" s="171" t="str">
        <f t="shared" si="10"/>
        <v/>
      </c>
      <c r="C92" s="44"/>
      <c r="D92" s="17" t="str">
        <f t="shared" si="14"/>
        <v/>
      </c>
      <c r="E92" s="17" t="str">
        <f t="shared" si="15"/>
        <v/>
      </c>
      <c r="F92" s="97"/>
      <c r="G92" s="97"/>
      <c r="H92" s="16"/>
      <c r="I92" s="16"/>
      <c r="J92" s="23"/>
      <c r="K92" s="117"/>
      <c r="L92" s="219"/>
      <c r="M92" s="220"/>
      <c r="N92" s="221"/>
      <c r="O92" s="222"/>
      <c r="P92" s="223"/>
      <c r="Q92" s="226">
        <f t="shared" si="16"/>
        <v>0</v>
      </c>
      <c r="R92" s="254" t="str">
        <f t="shared" si="11"/>
        <v/>
      </c>
      <c r="S92" s="227">
        <f t="shared" si="12"/>
        <v>0</v>
      </c>
      <c r="T92" s="227"/>
      <c r="W92" s="126"/>
    </row>
    <row r="93" spans="1:23" s="208" customFormat="1" ht="25.35" customHeight="1" x14ac:dyDescent="0.2">
      <c r="A93" s="210">
        <f t="shared" si="13"/>
        <v>82</v>
      </c>
      <c r="B93" s="171" t="str">
        <f t="shared" si="10"/>
        <v/>
      </c>
      <c r="C93" s="44"/>
      <c r="D93" s="17" t="str">
        <f t="shared" si="14"/>
        <v/>
      </c>
      <c r="E93" s="17" t="str">
        <f t="shared" si="15"/>
        <v/>
      </c>
      <c r="F93" s="97"/>
      <c r="G93" s="97"/>
      <c r="H93" s="16"/>
      <c r="I93" s="16"/>
      <c r="J93" s="23"/>
      <c r="K93" s="117"/>
      <c r="L93" s="219"/>
      <c r="M93" s="220"/>
      <c r="N93" s="221"/>
      <c r="O93" s="222"/>
      <c r="P93" s="223"/>
      <c r="Q93" s="226">
        <f t="shared" si="16"/>
        <v>0</v>
      </c>
      <c r="R93" s="254" t="str">
        <f t="shared" si="11"/>
        <v/>
      </c>
      <c r="S93" s="227">
        <f t="shared" si="12"/>
        <v>0</v>
      </c>
      <c r="T93" s="227"/>
      <c r="W93" s="126"/>
    </row>
    <row r="94" spans="1:23" s="208" customFormat="1" ht="25.35" customHeight="1" x14ac:dyDescent="0.2">
      <c r="A94" s="210">
        <f t="shared" si="13"/>
        <v>83</v>
      </c>
      <c r="B94" s="171" t="str">
        <f t="shared" si="10"/>
        <v/>
      </c>
      <c r="C94" s="44"/>
      <c r="D94" s="17" t="str">
        <f t="shared" si="14"/>
        <v/>
      </c>
      <c r="E94" s="17" t="str">
        <f t="shared" si="15"/>
        <v/>
      </c>
      <c r="F94" s="97"/>
      <c r="G94" s="97"/>
      <c r="H94" s="16"/>
      <c r="I94" s="16"/>
      <c r="J94" s="23"/>
      <c r="K94" s="117"/>
      <c r="L94" s="219"/>
      <c r="M94" s="220"/>
      <c r="N94" s="221"/>
      <c r="O94" s="222"/>
      <c r="P94" s="223"/>
      <c r="Q94" s="226">
        <f t="shared" si="16"/>
        <v>0</v>
      </c>
      <c r="R94" s="254" t="str">
        <f t="shared" si="11"/>
        <v/>
      </c>
      <c r="S94" s="227">
        <f t="shared" si="12"/>
        <v>0</v>
      </c>
      <c r="T94" s="227"/>
      <c r="W94" s="126"/>
    </row>
    <row r="95" spans="1:23" s="208" customFormat="1" ht="25.35" customHeight="1" x14ac:dyDescent="0.2">
      <c r="A95" s="210">
        <f t="shared" si="13"/>
        <v>84</v>
      </c>
      <c r="B95" s="171" t="str">
        <f t="shared" si="10"/>
        <v/>
      </c>
      <c r="C95" s="44"/>
      <c r="D95" s="17" t="str">
        <f t="shared" si="14"/>
        <v/>
      </c>
      <c r="E95" s="17" t="str">
        <f t="shared" si="15"/>
        <v/>
      </c>
      <c r="F95" s="97"/>
      <c r="G95" s="97"/>
      <c r="H95" s="16"/>
      <c r="I95" s="16"/>
      <c r="J95" s="23"/>
      <c r="K95" s="117"/>
      <c r="L95" s="219"/>
      <c r="M95" s="220"/>
      <c r="N95" s="221"/>
      <c r="O95" s="222"/>
      <c r="P95" s="223"/>
      <c r="Q95" s="226">
        <f t="shared" si="16"/>
        <v>0</v>
      </c>
      <c r="R95" s="254" t="str">
        <f t="shared" si="11"/>
        <v/>
      </c>
      <c r="S95" s="227">
        <f t="shared" si="12"/>
        <v>0</v>
      </c>
      <c r="T95" s="227"/>
      <c r="W95" s="126"/>
    </row>
    <row r="96" spans="1:23" s="208" customFormat="1" ht="25.35" customHeight="1" x14ac:dyDescent="0.2">
      <c r="A96" s="210">
        <f t="shared" si="13"/>
        <v>85</v>
      </c>
      <c r="B96" s="171" t="str">
        <f t="shared" si="10"/>
        <v/>
      </c>
      <c r="C96" s="44"/>
      <c r="D96" s="17" t="str">
        <f t="shared" si="14"/>
        <v/>
      </c>
      <c r="E96" s="17" t="str">
        <f t="shared" si="15"/>
        <v/>
      </c>
      <c r="F96" s="97"/>
      <c r="G96" s="97"/>
      <c r="H96" s="16"/>
      <c r="I96" s="16"/>
      <c r="J96" s="23"/>
      <c r="K96" s="117"/>
      <c r="L96" s="219"/>
      <c r="M96" s="220"/>
      <c r="N96" s="221"/>
      <c r="O96" s="222"/>
      <c r="P96" s="223"/>
      <c r="Q96" s="226">
        <f t="shared" si="16"/>
        <v>0</v>
      </c>
      <c r="R96" s="254" t="str">
        <f t="shared" si="11"/>
        <v/>
      </c>
      <c r="S96" s="227">
        <f t="shared" si="12"/>
        <v>0</v>
      </c>
      <c r="T96" s="227"/>
      <c r="W96" s="126"/>
    </row>
    <row r="97" spans="1:23" s="208" customFormat="1" ht="25.35" customHeight="1" x14ac:dyDescent="0.2">
      <c r="A97" s="210">
        <f t="shared" si="13"/>
        <v>86</v>
      </c>
      <c r="B97" s="171" t="str">
        <f t="shared" si="10"/>
        <v/>
      </c>
      <c r="C97" s="44"/>
      <c r="D97" s="17" t="str">
        <f t="shared" si="14"/>
        <v/>
      </c>
      <c r="E97" s="17" t="str">
        <f t="shared" si="15"/>
        <v/>
      </c>
      <c r="F97" s="97"/>
      <c r="G97" s="97"/>
      <c r="H97" s="16"/>
      <c r="I97" s="16"/>
      <c r="J97" s="23"/>
      <c r="K97" s="117"/>
      <c r="L97" s="219"/>
      <c r="M97" s="220"/>
      <c r="N97" s="221"/>
      <c r="O97" s="222"/>
      <c r="P97" s="223"/>
      <c r="Q97" s="226">
        <f t="shared" si="16"/>
        <v>0</v>
      </c>
      <c r="R97" s="254" t="str">
        <f t="shared" si="11"/>
        <v/>
      </c>
      <c r="S97" s="227">
        <f t="shared" si="12"/>
        <v>0</v>
      </c>
      <c r="T97" s="227"/>
      <c r="W97" s="126"/>
    </row>
    <row r="98" spans="1:23" s="208" customFormat="1" ht="25.35" customHeight="1" x14ac:dyDescent="0.2">
      <c r="A98" s="210">
        <f t="shared" si="13"/>
        <v>87</v>
      </c>
      <c r="B98" s="171" t="str">
        <f t="shared" si="10"/>
        <v/>
      </c>
      <c r="C98" s="44"/>
      <c r="D98" s="17" t="str">
        <f t="shared" si="14"/>
        <v/>
      </c>
      <c r="E98" s="17" t="str">
        <f t="shared" si="15"/>
        <v/>
      </c>
      <c r="F98" s="97"/>
      <c r="G98" s="97"/>
      <c r="H98" s="16"/>
      <c r="I98" s="16"/>
      <c r="J98" s="23"/>
      <c r="K98" s="117"/>
      <c r="L98" s="219"/>
      <c r="M98" s="220"/>
      <c r="N98" s="221"/>
      <c r="O98" s="222"/>
      <c r="P98" s="223"/>
      <c r="Q98" s="226">
        <f t="shared" si="16"/>
        <v>0</v>
      </c>
      <c r="R98" s="254" t="str">
        <f t="shared" si="11"/>
        <v/>
      </c>
      <c r="S98" s="227">
        <f t="shared" si="12"/>
        <v>0</v>
      </c>
      <c r="T98" s="227"/>
      <c r="W98" s="126"/>
    </row>
    <row r="99" spans="1:23" s="208" customFormat="1" ht="25.35" customHeight="1" x14ac:dyDescent="0.2">
      <c r="A99" s="210">
        <f t="shared" si="13"/>
        <v>88</v>
      </c>
      <c r="B99" s="171" t="str">
        <f t="shared" si="10"/>
        <v/>
      </c>
      <c r="C99" s="44"/>
      <c r="D99" s="17" t="str">
        <f t="shared" si="14"/>
        <v/>
      </c>
      <c r="E99" s="17" t="str">
        <f t="shared" si="15"/>
        <v/>
      </c>
      <c r="F99" s="97"/>
      <c r="G99" s="97"/>
      <c r="H99" s="16"/>
      <c r="I99" s="16"/>
      <c r="J99" s="23"/>
      <c r="K99" s="117"/>
      <c r="L99" s="219"/>
      <c r="M99" s="220"/>
      <c r="N99" s="221"/>
      <c r="O99" s="222"/>
      <c r="P99" s="223"/>
      <c r="Q99" s="226">
        <f t="shared" si="16"/>
        <v>0</v>
      </c>
      <c r="R99" s="254" t="str">
        <f t="shared" si="11"/>
        <v/>
      </c>
      <c r="S99" s="227">
        <f t="shared" si="12"/>
        <v>0</v>
      </c>
      <c r="T99" s="227"/>
      <c r="W99" s="126"/>
    </row>
    <row r="100" spans="1:23" s="208" customFormat="1" ht="25.35" customHeight="1" x14ac:dyDescent="0.2">
      <c r="A100" s="210">
        <f t="shared" si="13"/>
        <v>89</v>
      </c>
      <c r="B100" s="171" t="str">
        <f t="shared" si="10"/>
        <v/>
      </c>
      <c r="C100" s="44"/>
      <c r="D100" s="17" t="str">
        <f t="shared" si="14"/>
        <v/>
      </c>
      <c r="E100" s="17" t="str">
        <f t="shared" si="15"/>
        <v/>
      </c>
      <c r="F100" s="97"/>
      <c r="G100" s="97"/>
      <c r="H100" s="16"/>
      <c r="I100" s="16"/>
      <c r="J100" s="23"/>
      <c r="K100" s="117"/>
      <c r="L100" s="219"/>
      <c r="M100" s="220"/>
      <c r="N100" s="221"/>
      <c r="O100" s="222"/>
      <c r="P100" s="223"/>
      <c r="Q100" s="226">
        <f t="shared" si="16"/>
        <v>0</v>
      </c>
      <c r="R100" s="254" t="str">
        <f t="shared" si="11"/>
        <v/>
      </c>
      <c r="S100" s="227">
        <f t="shared" si="12"/>
        <v>0</v>
      </c>
      <c r="T100" s="227"/>
      <c r="W100" s="126"/>
    </row>
    <row r="101" spans="1:23" s="208" customFormat="1" ht="25.35" customHeight="1" x14ac:dyDescent="0.2">
      <c r="A101" s="210">
        <f t="shared" si="13"/>
        <v>90</v>
      </c>
      <c r="B101" s="171" t="str">
        <f t="shared" si="10"/>
        <v/>
      </c>
      <c r="C101" s="44"/>
      <c r="D101" s="17" t="str">
        <f t="shared" si="14"/>
        <v/>
      </c>
      <c r="E101" s="17" t="str">
        <f t="shared" si="15"/>
        <v/>
      </c>
      <c r="F101" s="97"/>
      <c r="G101" s="97"/>
      <c r="H101" s="16"/>
      <c r="I101" s="16"/>
      <c r="J101" s="23"/>
      <c r="K101" s="117"/>
      <c r="L101" s="219"/>
      <c r="M101" s="220"/>
      <c r="N101" s="221"/>
      <c r="O101" s="222"/>
      <c r="P101" s="223"/>
      <c r="Q101" s="226">
        <f t="shared" si="16"/>
        <v>0</v>
      </c>
      <c r="R101" s="254" t="str">
        <f t="shared" si="11"/>
        <v/>
      </c>
      <c r="S101" s="227">
        <f t="shared" si="12"/>
        <v>0</v>
      </c>
      <c r="T101" s="227"/>
      <c r="W101" s="126"/>
    </row>
    <row r="102" spans="1:23" s="208" customFormat="1" ht="25.35" customHeight="1" x14ac:dyDescent="0.2">
      <c r="A102" s="210">
        <f t="shared" si="13"/>
        <v>91</v>
      </c>
      <c r="B102" s="171" t="str">
        <f t="shared" si="10"/>
        <v/>
      </c>
      <c r="C102" s="44"/>
      <c r="D102" s="17" t="str">
        <f t="shared" si="14"/>
        <v/>
      </c>
      <c r="E102" s="17" t="str">
        <f t="shared" si="15"/>
        <v/>
      </c>
      <c r="F102" s="97"/>
      <c r="G102" s="97"/>
      <c r="H102" s="16"/>
      <c r="I102" s="16"/>
      <c r="J102" s="23"/>
      <c r="K102" s="117"/>
      <c r="L102" s="219"/>
      <c r="M102" s="220"/>
      <c r="N102" s="221"/>
      <c r="O102" s="222"/>
      <c r="P102" s="223"/>
      <c r="Q102" s="226">
        <f t="shared" si="16"/>
        <v>0</v>
      </c>
      <c r="R102" s="254" t="str">
        <f t="shared" si="11"/>
        <v/>
      </c>
      <c r="S102" s="227">
        <f t="shared" si="12"/>
        <v>0</v>
      </c>
      <c r="T102" s="227"/>
      <c r="W102" s="126"/>
    </row>
    <row r="103" spans="1:23" s="208" customFormat="1" ht="25.35" customHeight="1" x14ac:dyDescent="0.2">
      <c r="A103" s="210">
        <f t="shared" si="13"/>
        <v>92</v>
      </c>
      <c r="B103" s="171" t="str">
        <f t="shared" si="10"/>
        <v/>
      </c>
      <c r="C103" s="44"/>
      <c r="D103" s="17" t="str">
        <f t="shared" si="14"/>
        <v/>
      </c>
      <c r="E103" s="17" t="str">
        <f t="shared" si="15"/>
        <v/>
      </c>
      <c r="F103" s="97"/>
      <c r="G103" s="97"/>
      <c r="H103" s="16"/>
      <c r="I103" s="16"/>
      <c r="J103" s="23"/>
      <c r="K103" s="117"/>
      <c r="L103" s="219"/>
      <c r="M103" s="220"/>
      <c r="N103" s="221"/>
      <c r="O103" s="222"/>
      <c r="P103" s="223"/>
      <c r="Q103" s="226">
        <f t="shared" si="16"/>
        <v>0</v>
      </c>
      <c r="R103" s="254" t="str">
        <f t="shared" si="11"/>
        <v/>
      </c>
      <c r="S103" s="227">
        <f t="shared" si="12"/>
        <v>0</v>
      </c>
      <c r="T103" s="227"/>
      <c r="W103" s="126"/>
    </row>
    <row r="104" spans="1:23" s="208" customFormat="1" ht="25.35" customHeight="1" x14ac:dyDescent="0.2">
      <c r="A104" s="210">
        <f t="shared" si="13"/>
        <v>93</v>
      </c>
      <c r="B104" s="171" t="str">
        <f t="shared" si="10"/>
        <v/>
      </c>
      <c r="C104" s="44"/>
      <c r="D104" s="17" t="str">
        <f t="shared" si="14"/>
        <v/>
      </c>
      <c r="E104" s="17" t="str">
        <f t="shared" si="15"/>
        <v/>
      </c>
      <c r="F104" s="97"/>
      <c r="G104" s="97"/>
      <c r="H104" s="16"/>
      <c r="I104" s="16"/>
      <c r="J104" s="23"/>
      <c r="K104" s="117"/>
      <c r="L104" s="219"/>
      <c r="M104" s="220"/>
      <c r="N104" s="221"/>
      <c r="O104" s="222"/>
      <c r="P104" s="223"/>
      <c r="Q104" s="226">
        <f t="shared" si="16"/>
        <v>0</v>
      </c>
      <c r="R104" s="254" t="str">
        <f t="shared" si="11"/>
        <v/>
      </c>
      <c r="S104" s="227">
        <f t="shared" si="12"/>
        <v>0</v>
      </c>
      <c r="T104" s="227"/>
      <c r="W104" s="126"/>
    </row>
    <row r="105" spans="1:23" s="208" customFormat="1" ht="25.35" customHeight="1" x14ac:dyDescent="0.2">
      <c r="A105" s="210">
        <f t="shared" si="13"/>
        <v>94</v>
      </c>
      <c r="B105" s="171" t="str">
        <f t="shared" si="10"/>
        <v/>
      </c>
      <c r="C105" s="44"/>
      <c r="D105" s="17" t="str">
        <f t="shared" si="14"/>
        <v/>
      </c>
      <c r="E105" s="17" t="str">
        <f t="shared" si="15"/>
        <v/>
      </c>
      <c r="F105" s="97"/>
      <c r="G105" s="97"/>
      <c r="H105" s="16"/>
      <c r="I105" s="16"/>
      <c r="J105" s="23"/>
      <c r="K105" s="117"/>
      <c r="L105" s="219"/>
      <c r="M105" s="220"/>
      <c r="N105" s="221"/>
      <c r="O105" s="222"/>
      <c r="P105" s="223"/>
      <c r="Q105" s="226">
        <f t="shared" si="16"/>
        <v>0</v>
      </c>
      <c r="R105" s="254" t="str">
        <f t="shared" si="11"/>
        <v/>
      </c>
      <c r="S105" s="227">
        <f t="shared" si="12"/>
        <v>0</v>
      </c>
      <c r="T105" s="227"/>
      <c r="W105" s="126"/>
    </row>
    <row r="106" spans="1:23" s="208" customFormat="1" ht="25.35" customHeight="1" x14ac:dyDescent="0.2">
      <c r="A106" s="210">
        <f t="shared" si="13"/>
        <v>95</v>
      </c>
      <c r="B106" s="171" t="str">
        <f t="shared" si="10"/>
        <v/>
      </c>
      <c r="C106" s="44"/>
      <c r="D106" s="17" t="str">
        <f t="shared" si="14"/>
        <v/>
      </c>
      <c r="E106" s="17" t="str">
        <f t="shared" si="15"/>
        <v/>
      </c>
      <c r="F106" s="97"/>
      <c r="G106" s="97"/>
      <c r="H106" s="16"/>
      <c r="I106" s="16"/>
      <c r="J106" s="23"/>
      <c r="K106" s="117"/>
      <c r="L106" s="219"/>
      <c r="M106" s="220"/>
      <c r="N106" s="221"/>
      <c r="O106" s="222"/>
      <c r="P106" s="223"/>
      <c r="Q106" s="226">
        <f t="shared" si="16"/>
        <v>0</v>
      </c>
      <c r="R106" s="254" t="str">
        <f t="shared" si="11"/>
        <v/>
      </c>
      <c r="S106" s="227">
        <f t="shared" si="12"/>
        <v>0</v>
      </c>
      <c r="T106" s="227"/>
      <c r="W106" s="126"/>
    </row>
    <row r="107" spans="1:23" s="208" customFormat="1" ht="25.35" customHeight="1" x14ac:dyDescent="0.2">
      <c r="A107" s="210">
        <f t="shared" si="13"/>
        <v>96</v>
      </c>
      <c r="B107" s="171" t="str">
        <f t="shared" si="10"/>
        <v/>
      </c>
      <c r="C107" s="44"/>
      <c r="D107" s="17" t="str">
        <f t="shared" si="14"/>
        <v/>
      </c>
      <c r="E107" s="17" t="str">
        <f t="shared" si="15"/>
        <v/>
      </c>
      <c r="F107" s="97"/>
      <c r="G107" s="97"/>
      <c r="H107" s="16"/>
      <c r="I107" s="16"/>
      <c r="J107" s="23"/>
      <c r="K107" s="117"/>
      <c r="L107" s="219"/>
      <c r="M107" s="220"/>
      <c r="N107" s="221"/>
      <c r="O107" s="222"/>
      <c r="P107" s="223"/>
      <c r="Q107" s="226">
        <f t="shared" si="16"/>
        <v>0</v>
      </c>
      <c r="R107" s="254" t="str">
        <f t="shared" si="11"/>
        <v/>
      </c>
      <c r="S107" s="227">
        <f t="shared" si="12"/>
        <v>0</v>
      </c>
      <c r="T107" s="227"/>
      <c r="W107" s="126"/>
    </row>
    <row r="108" spans="1:23" s="208" customFormat="1" ht="25.35" customHeight="1" x14ac:dyDescent="0.2">
      <c r="A108" s="210">
        <f t="shared" si="13"/>
        <v>97</v>
      </c>
      <c r="B108" s="171" t="str">
        <f t="shared" si="10"/>
        <v/>
      </c>
      <c r="C108" s="44"/>
      <c r="D108" s="17" t="str">
        <f t="shared" si="14"/>
        <v/>
      </c>
      <c r="E108" s="17" t="str">
        <f t="shared" si="15"/>
        <v/>
      </c>
      <c r="F108" s="97"/>
      <c r="G108" s="97"/>
      <c r="H108" s="16"/>
      <c r="I108" s="16"/>
      <c r="J108" s="23"/>
      <c r="K108" s="117"/>
      <c r="L108" s="219"/>
      <c r="M108" s="220"/>
      <c r="N108" s="221"/>
      <c r="O108" s="222"/>
      <c r="P108" s="223"/>
      <c r="Q108" s="226">
        <f t="shared" si="16"/>
        <v>0</v>
      </c>
      <c r="R108" s="254" t="str">
        <f t="shared" ref="R108:R139" si="17">IF(G108="","",TEXT(G108,"G/標準"))</f>
        <v/>
      </c>
      <c r="S108" s="227">
        <f t="shared" ref="S108:S139" si="18">IF(R108="",0,COUNTIF($R$12:$R$211,R108))</f>
        <v>0</v>
      </c>
      <c r="T108" s="227"/>
      <c r="W108" s="126"/>
    </row>
    <row r="109" spans="1:23" s="208" customFormat="1" ht="25.35" customHeight="1" x14ac:dyDescent="0.2">
      <c r="A109" s="210">
        <f t="shared" si="13"/>
        <v>98</v>
      </c>
      <c r="B109" s="171" t="str">
        <f t="shared" si="10"/>
        <v/>
      </c>
      <c r="C109" s="44"/>
      <c r="D109" s="17" t="str">
        <f t="shared" si="14"/>
        <v/>
      </c>
      <c r="E109" s="17" t="str">
        <f t="shared" si="15"/>
        <v/>
      </c>
      <c r="F109" s="97"/>
      <c r="G109" s="97"/>
      <c r="H109" s="16"/>
      <c r="I109" s="16"/>
      <c r="J109" s="23"/>
      <c r="K109" s="117"/>
      <c r="L109" s="219"/>
      <c r="M109" s="220"/>
      <c r="N109" s="221"/>
      <c r="O109" s="222"/>
      <c r="P109" s="223"/>
      <c r="Q109" s="226">
        <f t="shared" si="16"/>
        <v>0</v>
      </c>
      <c r="R109" s="254" t="str">
        <f t="shared" si="17"/>
        <v/>
      </c>
      <c r="S109" s="227">
        <f t="shared" si="18"/>
        <v>0</v>
      </c>
      <c r="T109" s="227"/>
      <c r="W109" s="126"/>
    </row>
    <row r="110" spans="1:23" s="208" customFormat="1" ht="25.35" customHeight="1" x14ac:dyDescent="0.2">
      <c r="A110" s="210">
        <f t="shared" si="13"/>
        <v>99</v>
      </c>
      <c r="B110" s="171" t="str">
        <f t="shared" si="10"/>
        <v/>
      </c>
      <c r="C110" s="44"/>
      <c r="D110" s="17" t="str">
        <f t="shared" si="14"/>
        <v/>
      </c>
      <c r="E110" s="17" t="str">
        <f t="shared" si="15"/>
        <v/>
      </c>
      <c r="F110" s="97"/>
      <c r="G110" s="97"/>
      <c r="H110" s="16"/>
      <c r="I110" s="16"/>
      <c r="J110" s="23"/>
      <c r="K110" s="117"/>
      <c r="L110" s="219"/>
      <c r="M110" s="220"/>
      <c r="N110" s="221"/>
      <c r="O110" s="222"/>
      <c r="P110" s="223"/>
      <c r="Q110" s="226">
        <f t="shared" si="16"/>
        <v>0</v>
      </c>
      <c r="R110" s="254" t="str">
        <f t="shared" si="17"/>
        <v/>
      </c>
      <c r="S110" s="227">
        <f t="shared" si="18"/>
        <v>0</v>
      </c>
      <c r="T110" s="227"/>
      <c r="W110" s="126"/>
    </row>
    <row r="111" spans="1:23" s="208" customFormat="1" ht="25.35" customHeight="1" x14ac:dyDescent="0.2">
      <c r="A111" s="210">
        <f t="shared" si="13"/>
        <v>100</v>
      </c>
      <c r="B111" s="171" t="str">
        <f t="shared" si="10"/>
        <v/>
      </c>
      <c r="C111" s="44"/>
      <c r="D111" s="17" t="str">
        <f t="shared" si="14"/>
        <v/>
      </c>
      <c r="E111" s="17" t="str">
        <f t="shared" si="15"/>
        <v/>
      </c>
      <c r="F111" s="97"/>
      <c r="G111" s="97"/>
      <c r="H111" s="16"/>
      <c r="I111" s="16"/>
      <c r="J111" s="23"/>
      <c r="K111" s="117"/>
      <c r="L111" s="219"/>
      <c r="M111" s="220"/>
      <c r="N111" s="221"/>
      <c r="O111" s="222"/>
      <c r="P111" s="223"/>
      <c r="Q111" s="226">
        <f t="shared" si="16"/>
        <v>0</v>
      </c>
      <c r="R111" s="254" t="str">
        <f t="shared" si="17"/>
        <v/>
      </c>
      <c r="S111" s="227">
        <f t="shared" si="18"/>
        <v>0</v>
      </c>
      <c r="T111" s="227"/>
      <c r="W111" s="126"/>
    </row>
    <row r="112" spans="1:23" s="208" customFormat="1" ht="25.35" customHeight="1" x14ac:dyDescent="0.2">
      <c r="A112" s="210">
        <f t="shared" si="13"/>
        <v>101</v>
      </c>
      <c r="B112" s="171" t="str">
        <f t="shared" si="10"/>
        <v/>
      </c>
      <c r="C112" s="44"/>
      <c r="D112" s="17" t="str">
        <f t="shared" si="14"/>
        <v/>
      </c>
      <c r="E112" s="17" t="str">
        <f t="shared" si="15"/>
        <v/>
      </c>
      <c r="F112" s="97"/>
      <c r="G112" s="97"/>
      <c r="H112" s="16"/>
      <c r="I112" s="16"/>
      <c r="J112" s="23"/>
      <c r="K112" s="117"/>
      <c r="L112" s="219"/>
      <c r="M112" s="220"/>
      <c r="N112" s="221"/>
      <c r="O112" s="222"/>
      <c r="P112" s="223"/>
      <c r="Q112" s="226">
        <f t="shared" si="16"/>
        <v>0</v>
      </c>
      <c r="R112" s="254" t="str">
        <f t="shared" si="17"/>
        <v/>
      </c>
      <c r="S112" s="227">
        <f t="shared" si="18"/>
        <v>0</v>
      </c>
      <c r="T112" s="227"/>
      <c r="W112" s="126"/>
    </row>
    <row r="113" spans="1:23" s="208" customFormat="1" ht="25.35" customHeight="1" x14ac:dyDescent="0.2">
      <c r="A113" s="210">
        <f t="shared" si="13"/>
        <v>102</v>
      </c>
      <c r="B113" s="171" t="str">
        <f t="shared" si="10"/>
        <v/>
      </c>
      <c r="C113" s="44"/>
      <c r="D113" s="17" t="str">
        <f t="shared" si="14"/>
        <v/>
      </c>
      <c r="E113" s="17" t="str">
        <f t="shared" si="15"/>
        <v/>
      </c>
      <c r="F113" s="97"/>
      <c r="G113" s="97"/>
      <c r="H113" s="16"/>
      <c r="I113" s="16"/>
      <c r="J113" s="23"/>
      <c r="K113" s="117"/>
      <c r="L113" s="219"/>
      <c r="M113" s="220"/>
      <c r="N113" s="221"/>
      <c r="O113" s="222"/>
      <c r="P113" s="223"/>
      <c r="Q113" s="226">
        <f t="shared" si="16"/>
        <v>0</v>
      </c>
      <c r="R113" s="254" t="str">
        <f t="shared" si="17"/>
        <v/>
      </c>
      <c r="S113" s="227">
        <f t="shared" si="18"/>
        <v>0</v>
      </c>
      <c r="T113" s="227"/>
      <c r="W113" s="126"/>
    </row>
    <row r="114" spans="1:23" s="208" customFormat="1" ht="25.35" customHeight="1" x14ac:dyDescent="0.2">
      <c r="A114" s="210">
        <f t="shared" si="13"/>
        <v>103</v>
      </c>
      <c r="B114" s="171" t="str">
        <f t="shared" si="10"/>
        <v/>
      </c>
      <c r="C114" s="44"/>
      <c r="D114" s="17" t="str">
        <f t="shared" si="14"/>
        <v/>
      </c>
      <c r="E114" s="17" t="str">
        <f t="shared" si="15"/>
        <v/>
      </c>
      <c r="F114" s="97"/>
      <c r="G114" s="97"/>
      <c r="H114" s="16"/>
      <c r="I114" s="16"/>
      <c r="J114" s="23"/>
      <c r="K114" s="117"/>
      <c r="L114" s="219"/>
      <c r="M114" s="220"/>
      <c r="N114" s="221"/>
      <c r="O114" s="222"/>
      <c r="P114" s="223"/>
      <c r="Q114" s="226">
        <f t="shared" si="16"/>
        <v>0</v>
      </c>
      <c r="R114" s="254" t="str">
        <f t="shared" si="17"/>
        <v/>
      </c>
      <c r="S114" s="227">
        <f t="shared" si="18"/>
        <v>0</v>
      </c>
      <c r="T114" s="227"/>
      <c r="W114" s="126"/>
    </row>
    <row r="115" spans="1:23" s="208" customFormat="1" ht="25.35" customHeight="1" x14ac:dyDescent="0.2">
      <c r="A115" s="210">
        <f t="shared" si="13"/>
        <v>104</v>
      </c>
      <c r="B115" s="171" t="str">
        <f t="shared" si="10"/>
        <v/>
      </c>
      <c r="C115" s="44"/>
      <c r="D115" s="17" t="str">
        <f t="shared" si="14"/>
        <v/>
      </c>
      <c r="E115" s="17" t="str">
        <f t="shared" si="15"/>
        <v/>
      </c>
      <c r="F115" s="97"/>
      <c r="G115" s="97"/>
      <c r="H115" s="16"/>
      <c r="I115" s="16"/>
      <c r="J115" s="23"/>
      <c r="K115" s="117"/>
      <c r="L115" s="219"/>
      <c r="M115" s="220"/>
      <c r="N115" s="221"/>
      <c r="O115" s="222"/>
      <c r="P115" s="223"/>
      <c r="Q115" s="226">
        <f t="shared" si="16"/>
        <v>0</v>
      </c>
      <c r="R115" s="254" t="str">
        <f t="shared" si="17"/>
        <v/>
      </c>
      <c r="S115" s="227">
        <f t="shared" si="18"/>
        <v>0</v>
      </c>
      <c r="T115" s="227"/>
      <c r="W115" s="126"/>
    </row>
    <row r="116" spans="1:23" s="208" customFormat="1" ht="25.35" customHeight="1" x14ac:dyDescent="0.2">
      <c r="A116" s="210">
        <f t="shared" si="13"/>
        <v>105</v>
      </c>
      <c r="B116" s="171" t="str">
        <f t="shared" si="10"/>
        <v/>
      </c>
      <c r="C116" s="44"/>
      <c r="D116" s="17" t="str">
        <f t="shared" si="14"/>
        <v/>
      </c>
      <c r="E116" s="17" t="str">
        <f t="shared" si="15"/>
        <v/>
      </c>
      <c r="F116" s="97"/>
      <c r="G116" s="97"/>
      <c r="H116" s="16"/>
      <c r="I116" s="16"/>
      <c r="J116" s="23"/>
      <c r="K116" s="117"/>
      <c r="L116" s="219"/>
      <c r="M116" s="220"/>
      <c r="N116" s="221"/>
      <c r="O116" s="222"/>
      <c r="P116" s="223"/>
      <c r="Q116" s="226">
        <f t="shared" si="16"/>
        <v>0</v>
      </c>
      <c r="R116" s="254" t="str">
        <f t="shared" si="17"/>
        <v/>
      </c>
      <c r="S116" s="227">
        <f t="shared" si="18"/>
        <v>0</v>
      </c>
      <c r="T116" s="227"/>
      <c r="W116" s="126"/>
    </row>
    <row r="117" spans="1:23" s="208" customFormat="1" ht="25.35" customHeight="1" x14ac:dyDescent="0.2">
      <c r="A117" s="210">
        <f t="shared" si="13"/>
        <v>106</v>
      </c>
      <c r="B117" s="171" t="str">
        <f t="shared" si="10"/>
        <v/>
      </c>
      <c r="C117" s="44"/>
      <c r="D117" s="17" t="str">
        <f t="shared" si="14"/>
        <v/>
      </c>
      <c r="E117" s="17" t="str">
        <f t="shared" si="15"/>
        <v/>
      </c>
      <c r="F117" s="97"/>
      <c r="G117" s="97"/>
      <c r="H117" s="16"/>
      <c r="I117" s="16"/>
      <c r="J117" s="23"/>
      <c r="K117" s="117"/>
      <c r="L117" s="219"/>
      <c r="M117" s="220"/>
      <c r="N117" s="221"/>
      <c r="O117" s="222"/>
      <c r="P117" s="223"/>
      <c r="Q117" s="226">
        <f t="shared" si="16"/>
        <v>0</v>
      </c>
      <c r="R117" s="254" t="str">
        <f t="shared" si="17"/>
        <v/>
      </c>
      <c r="S117" s="227">
        <f t="shared" si="18"/>
        <v>0</v>
      </c>
      <c r="T117" s="227"/>
      <c r="W117" s="126"/>
    </row>
    <row r="118" spans="1:23" s="208" customFormat="1" ht="25.35" customHeight="1" x14ac:dyDescent="0.2">
      <c r="A118" s="210">
        <f t="shared" si="13"/>
        <v>107</v>
      </c>
      <c r="B118" s="171" t="str">
        <f t="shared" si="10"/>
        <v/>
      </c>
      <c r="C118" s="44"/>
      <c r="D118" s="17" t="str">
        <f t="shared" si="14"/>
        <v/>
      </c>
      <c r="E118" s="17" t="str">
        <f t="shared" si="15"/>
        <v/>
      </c>
      <c r="F118" s="97"/>
      <c r="G118" s="97"/>
      <c r="H118" s="16"/>
      <c r="I118" s="16"/>
      <c r="J118" s="23"/>
      <c r="K118" s="117"/>
      <c r="L118" s="219"/>
      <c r="M118" s="220"/>
      <c r="N118" s="221"/>
      <c r="O118" s="222"/>
      <c r="P118" s="223"/>
      <c r="Q118" s="226">
        <f t="shared" si="16"/>
        <v>0</v>
      </c>
      <c r="R118" s="254" t="str">
        <f t="shared" si="17"/>
        <v/>
      </c>
      <c r="S118" s="227">
        <f t="shared" si="18"/>
        <v>0</v>
      </c>
      <c r="T118" s="227"/>
      <c r="W118" s="126"/>
    </row>
    <row r="119" spans="1:23" s="208" customFormat="1" ht="25.35" customHeight="1" x14ac:dyDescent="0.2">
      <c r="A119" s="210">
        <f t="shared" si="13"/>
        <v>108</v>
      </c>
      <c r="B119" s="171" t="str">
        <f t="shared" si="10"/>
        <v/>
      </c>
      <c r="C119" s="44"/>
      <c r="D119" s="17" t="str">
        <f t="shared" si="14"/>
        <v/>
      </c>
      <c r="E119" s="17" t="str">
        <f t="shared" si="15"/>
        <v/>
      </c>
      <c r="F119" s="97"/>
      <c r="G119" s="97"/>
      <c r="H119" s="16"/>
      <c r="I119" s="16"/>
      <c r="J119" s="23"/>
      <c r="K119" s="117"/>
      <c r="L119" s="219"/>
      <c r="M119" s="220"/>
      <c r="N119" s="221"/>
      <c r="O119" s="222"/>
      <c r="P119" s="223"/>
      <c r="Q119" s="226">
        <f t="shared" si="16"/>
        <v>0</v>
      </c>
      <c r="R119" s="254" t="str">
        <f t="shared" si="17"/>
        <v/>
      </c>
      <c r="S119" s="227">
        <f t="shared" si="18"/>
        <v>0</v>
      </c>
      <c r="T119" s="227"/>
      <c r="W119" s="126"/>
    </row>
    <row r="120" spans="1:23" s="208" customFormat="1" ht="25.35" customHeight="1" x14ac:dyDescent="0.2">
      <c r="A120" s="210">
        <f t="shared" si="13"/>
        <v>109</v>
      </c>
      <c r="B120" s="171" t="str">
        <f t="shared" si="10"/>
        <v/>
      </c>
      <c r="C120" s="44"/>
      <c r="D120" s="17" t="str">
        <f t="shared" si="14"/>
        <v/>
      </c>
      <c r="E120" s="17" t="str">
        <f t="shared" si="15"/>
        <v/>
      </c>
      <c r="F120" s="97"/>
      <c r="G120" s="97"/>
      <c r="H120" s="16"/>
      <c r="I120" s="16"/>
      <c r="J120" s="23"/>
      <c r="K120" s="117"/>
      <c r="L120" s="219"/>
      <c r="M120" s="220"/>
      <c r="N120" s="221"/>
      <c r="O120" s="222"/>
      <c r="P120" s="223"/>
      <c r="Q120" s="226">
        <f t="shared" si="16"/>
        <v>0</v>
      </c>
      <c r="R120" s="254" t="str">
        <f t="shared" si="17"/>
        <v/>
      </c>
      <c r="S120" s="227">
        <f t="shared" si="18"/>
        <v>0</v>
      </c>
      <c r="T120" s="227"/>
      <c r="W120" s="126"/>
    </row>
    <row r="121" spans="1:23" s="208" customFormat="1" ht="25.35" customHeight="1" x14ac:dyDescent="0.2">
      <c r="A121" s="210">
        <f t="shared" si="13"/>
        <v>110</v>
      </c>
      <c r="B121" s="171" t="str">
        <f t="shared" si="10"/>
        <v/>
      </c>
      <c r="C121" s="44"/>
      <c r="D121" s="17" t="str">
        <f t="shared" si="14"/>
        <v/>
      </c>
      <c r="E121" s="17" t="str">
        <f t="shared" si="15"/>
        <v/>
      </c>
      <c r="F121" s="97"/>
      <c r="G121" s="97"/>
      <c r="H121" s="16"/>
      <c r="I121" s="16"/>
      <c r="J121" s="23"/>
      <c r="K121" s="117"/>
      <c r="L121" s="219"/>
      <c r="M121" s="220"/>
      <c r="N121" s="221"/>
      <c r="O121" s="222"/>
      <c r="P121" s="223"/>
      <c r="Q121" s="226">
        <f t="shared" si="16"/>
        <v>0</v>
      </c>
      <c r="R121" s="254" t="str">
        <f t="shared" si="17"/>
        <v/>
      </c>
      <c r="S121" s="227">
        <f t="shared" si="18"/>
        <v>0</v>
      </c>
      <c r="T121" s="227"/>
      <c r="W121" s="126"/>
    </row>
    <row r="122" spans="1:23" s="208" customFormat="1" ht="25.35" customHeight="1" x14ac:dyDescent="0.2">
      <c r="A122" s="210">
        <f t="shared" si="13"/>
        <v>111</v>
      </c>
      <c r="B122" s="171" t="str">
        <f t="shared" si="10"/>
        <v/>
      </c>
      <c r="C122" s="44"/>
      <c r="D122" s="17" t="str">
        <f t="shared" si="14"/>
        <v/>
      </c>
      <c r="E122" s="17" t="str">
        <f t="shared" si="15"/>
        <v/>
      </c>
      <c r="F122" s="97"/>
      <c r="G122" s="97"/>
      <c r="H122" s="16"/>
      <c r="I122" s="16"/>
      <c r="J122" s="23"/>
      <c r="K122" s="117"/>
      <c r="L122" s="219"/>
      <c r="M122" s="220"/>
      <c r="N122" s="221"/>
      <c r="O122" s="222"/>
      <c r="P122" s="223"/>
      <c r="Q122" s="226">
        <f t="shared" si="16"/>
        <v>0</v>
      </c>
      <c r="R122" s="254" t="str">
        <f t="shared" si="17"/>
        <v/>
      </c>
      <c r="S122" s="227">
        <f t="shared" si="18"/>
        <v>0</v>
      </c>
      <c r="T122" s="227"/>
      <c r="W122" s="126"/>
    </row>
    <row r="123" spans="1:23" s="208" customFormat="1" ht="25.35" customHeight="1" x14ac:dyDescent="0.2">
      <c r="A123" s="210">
        <f t="shared" si="13"/>
        <v>112</v>
      </c>
      <c r="B123" s="171" t="str">
        <f t="shared" si="10"/>
        <v/>
      </c>
      <c r="C123" s="44"/>
      <c r="D123" s="17" t="str">
        <f t="shared" si="14"/>
        <v/>
      </c>
      <c r="E123" s="17" t="str">
        <f t="shared" si="15"/>
        <v/>
      </c>
      <c r="F123" s="97"/>
      <c r="G123" s="97"/>
      <c r="H123" s="16"/>
      <c r="I123" s="16"/>
      <c r="J123" s="23"/>
      <c r="K123" s="117"/>
      <c r="L123" s="219"/>
      <c r="M123" s="220"/>
      <c r="N123" s="221"/>
      <c r="O123" s="222"/>
      <c r="P123" s="223"/>
      <c r="Q123" s="226">
        <f t="shared" si="16"/>
        <v>0</v>
      </c>
      <c r="R123" s="254" t="str">
        <f t="shared" si="17"/>
        <v/>
      </c>
      <c r="S123" s="227">
        <f t="shared" si="18"/>
        <v>0</v>
      </c>
      <c r="T123" s="227"/>
      <c r="W123" s="126"/>
    </row>
    <row r="124" spans="1:23" s="208" customFormat="1" ht="25.35" customHeight="1" x14ac:dyDescent="0.2">
      <c r="A124" s="210">
        <f t="shared" si="13"/>
        <v>113</v>
      </c>
      <c r="B124" s="171" t="str">
        <f t="shared" si="10"/>
        <v/>
      </c>
      <c r="C124" s="44"/>
      <c r="D124" s="17" t="str">
        <f t="shared" si="14"/>
        <v/>
      </c>
      <c r="E124" s="17" t="str">
        <f t="shared" si="15"/>
        <v/>
      </c>
      <c r="F124" s="97"/>
      <c r="G124" s="97"/>
      <c r="H124" s="16"/>
      <c r="I124" s="16"/>
      <c r="J124" s="23"/>
      <c r="K124" s="117"/>
      <c r="L124" s="219"/>
      <c r="M124" s="220"/>
      <c r="N124" s="221"/>
      <c r="O124" s="222"/>
      <c r="P124" s="223"/>
      <c r="Q124" s="226">
        <f t="shared" si="16"/>
        <v>0</v>
      </c>
      <c r="R124" s="254" t="str">
        <f t="shared" si="17"/>
        <v/>
      </c>
      <c r="S124" s="227">
        <f t="shared" si="18"/>
        <v>0</v>
      </c>
      <c r="T124" s="227"/>
      <c r="W124" s="126"/>
    </row>
    <row r="125" spans="1:23" s="208" customFormat="1" ht="25.35" customHeight="1" x14ac:dyDescent="0.2">
      <c r="A125" s="210">
        <f t="shared" si="13"/>
        <v>114</v>
      </c>
      <c r="B125" s="171" t="str">
        <f t="shared" si="10"/>
        <v/>
      </c>
      <c r="C125" s="44"/>
      <c r="D125" s="17" t="str">
        <f t="shared" si="14"/>
        <v/>
      </c>
      <c r="E125" s="17" t="str">
        <f t="shared" si="15"/>
        <v/>
      </c>
      <c r="F125" s="97"/>
      <c r="G125" s="97"/>
      <c r="H125" s="16"/>
      <c r="I125" s="16"/>
      <c r="J125" s="23"/>
      <c r="K125" s="117"/>
      <c r="L125" s="219"/>
      <c r="M125" s="220"/>
      <c r="N125" s="221"/>
      <c r="O125" s="222"/>
      <c r="P125" s="223"/>
      <c r="Q125" s="226">
        <f t="shared" si="16"/>
        <v>0</v>
      </c>
      <c r="R125" s="254" t="str">
        <f t="shared" si="17"/>
        <v/>
      </c>
      <c r="S125" s="227">
        <f t="shared" si="18"/>
        <v>0</v>
      </c>
      <c r="T125" s="227"/>
      <c r="W125" s="126"/>
    </row>
    <row r="126" spans="1:23" s="208" customFormat="1" ht="25.35" customHeight="1" x14ac:dyDescent="0.2">
      <c r="A126" s="210">
        <f t="shared" si="13"/>
        <v>115</v>
      </c>
      <c r="B126" s="171" t="str">
        <f t="shared" si="10"/>
        <v/>
      </c>
      <c r="C126" s="44"/>
      <c r="D126" s="17" t="str">
        <f t="shared" si="14"/>
        <v/>
      </c>
      <c r="E126" s="17" t="str">
        <f t="shared" si="15"/>
        <v/>
      </c>
      <c r="F126" s="97"/>
      <c r="G126" s="97"/>
      <c r="H126" s="16"/>
      <c r="I126" s="16"/>
      <c r="J126" s="23"/>
      <c r="K126" s="117"/>
      <c r="L126" s="219"/>
      <c r="M126" s="220"/>
      <c r="N126" s="221"/>
      <c r="O126" s="222"/>
      <c r="P126" s="223"/>
      <c r="Q126" s="226">
        <f t="shared" si="16"/>
        <v>0</v>
      </c>
      <c r="R126" s="254" t="str">
        <f t="shared" si="17"/>
        <v/>
      </c>
      <c r="S126" s="227">
        <f t="shared" si="18"/>
        <v>0</v>
      </c>
      <c r="T126" s="227"/>
      <c r="W126" s="126"/>
    </row>
    <row r="127" spans="1:23" s="208" customFormat="1" ht="25.35" customHeight="1" x14ac:dyDescent="0.2">
      <c r="A127" s="210">
        <f t="shared" si="13"/>
        <v>116</v>
      </c>
      <c r="B127" s="171" t="str">
        <f t="shared" si="10"/>
        <v/>
      </c>
      <c r="C127" s="44"/>
      <c r="D127" s="17" t="str">
        <f t="shared" si="14"/>
        <v/>
      </c>
      <c r="E127" s="17" t="str">
        <f t="shared" si="15"/>
        <v/>
      </c>
      <c r="F127" s="97"/>
      <c r="G127" s="97"/>
      <c r="H127" s="16"/>
      <c r="I127" s="16"/>
      <c r="J127" s="23"/>
      <c r="K127" s="117"/>
      <c r="L127" s="219"/>
      <c r="M127" s="220"/>
      <c r="N127" s="221"/>
      <c r="O127" s="222"/>
      <c r="P127" s="223"/>
      <c r="Q127" s="226">
        <f t="shared" si="16"/>
        <v>0</v>
      </c>
      <c r="R127" s="254" t="str">
        <f t="shared" si="17"/>
        <v/>
      </c>
      <c r="S127" s="227">
        <f t="shared" si="18"/>
        <v>0</v>
      </c>
      <c r="T127" s="227"/>
      <c r="W127" s="126"/>
    </row>
    <row r="128" spans="1:23" s="208" customFormat="1" ht="25.35" customHeight="1" x14ac:dyDescent="0.2">
      <c r="A128" s="210">
        <f t="shared" si="13"/>
        <v>117</v>
      </c>
      <c r="B128" s="171" t="str">
        <f t="shared" si="10"/>
        <v/>
      </c>
      <c r="C128" s="44"/>
      <c r="D128" s="17" t="str">
        <f t="shared" si="14"/>
        <v/>
      </c>
      <c r="E128" s="17" t="str">
        <f t="shared" si="15"/>
        <v/>
      </c>
      <c r="F128" s="97"/>
      <c r="G128" s="97"/>
      <c r="H128" s="16"/>
      <c r="I128" s="16"/>
      <c r="J128" s="23"/>
      <c r="K128" s="117"/>
      <c r="L128" s="219"/>
      <c r="M128" s="220"/>
      <c r="N128" s="221"/>
      <c r="O128" s="222"/>
      <c r="P128" s="223"/>
      <c r="Q128" s="226">
        <f t="shared" si="16"/>
        <v>0</v>
      </c>
      <c r="R128" s="254" t="str">
        <f t="shared" si="17"/>
        <v/>
      </c>
      <c r="S128" s="227">
        <f t="shared" si="18"/>
        <v>0</v>
      </c>
      <c r="T128" s="227"/>
      <c r="W128" s="126"/>
    </row>
    <row r="129" spans="1:23" s="208" customFormat="1" ht="25.35" customHeight="1" x14ac:dyDescent="0.2">
      <c r="A129" s="210">
        <f t="shared" si="13"/>
        <v>118</v>
      </c>
      <c r="B129" s="171" t="str">
        <f t="shared" si="10"/>
        <v/>
      </c>
      <c r="C129" s="44"/>
      <c r="D129" s="17" t="str">
        <f t="shared" si="14"/>
        <v/>
      </c>
      <c r="E129" s="17" t="str">
        <f t="shared" si="15"/>
        <v/>
      </c>
      <c r="F129" s="97"/>
      <c r="G129" s="97"/>
      <c r="H129" s="16"/>
      <c r="I129" s="16"/>
      <c r="J129" s="23"/>
      <c r="K129" s="117"/>
      <c r="L129" s="219"/>
      <c r="M129" s="220"/>
      <c r="N129" s="221"/>
      <c r="O129" s="222"/>
      <c r="P129" s="223"/>
      <c r="Q129" s="226">
        <f t="shared" si="16"/>
        <v>0</v>
      </c>
      <c r="R129" s="254" t="str">
        <f t="shared" si="17"/>
        <v/>
      </c>
      <c r="S129" s="227">
        <f t="shared" si="18"/>
        <v>0</v>
      </c>
      <c r="T129" s="227"/>
      <c r="W129" s="126"/>
    </row>
    <row r="130" spans="1:23" s="208" customFormat="1" ht="25.35" customHeight="1" x14ac:dyDescent="0.2">
      <c r="A130" s="210">
        <f t="shared" si="13"/>
        <v>119</v>
      </c>
      <c r="B130" s="171" t="str">
        <f t="shared" si="10"/>
        <v/>
      </c>
      <c r="C130" s="44"/>
      <c r="D130" s="17" t="str">
        <f t="shared" si="14"/>
        <v/>
      </c>
      <c r="E130" s="17" t="str">
        <f t="shared" si="15"/>
        <v/>
      </c>
      <c r="F130" s="97"/>
      <c r="G130" s="97"/>
      <c r="H130" s="16"/>
      <c r="I130" s="16"/>
      <c r="J130" s="23"/>
      <c r="K130" s="117"/>
      <c r="L130" s="219"/>
      <c r="M130" s="220"/>
      <c r="N130" s="221"/>
      <c r="O130" s="222"/>
      <c r="P130" s="223"/>
      <c r="Q130" s="226">
        <f t="shared" si="16"/>
        <v>0</v>
      </c>
      <c r="R130" s="254" t="str">
        <f t="shared" si="17"/>
        <v/>
      </c>
      <c r="S130" s="227">
        <f t="shared" si="18"/>
        <v>0</v>
      </c>
      <c r="T130" s="227"/>
      <c r="W130" s="126"/>
    </row>
    <row r="131" spans="1:23" s="208" customFormat="1" ht="25.35" customHeight="1" x14ac:dyDescent="0.2">
      <c r="A131" s="210">
        <f t="shared" si="13"/>
        <v>120</v>
      </c>
      <c r="B131" s="171" t="str">
        <f t="shared" si="10"/>
        <v/>
      </c>
      <c r="C131" s="44"/>
      <c r="D131" s="17" t="str">
        <f t="shared" si="14"/>
        <v/>
      </c>
      <c r="E131" s="17" t="str">
        <f t="shared" si="15"/>
        <v/>
      </c>
      <c r="F131" s="97"/>
      <c r="G131" s="97"/>
      <c r="H131" s="16"/>
      <c r="I131" s="16"/>
      <c r="J131" s="23"/>
      <c r="K131" s="117"/>
      <c r="L131" s="219"/>
      <c r="M131" s="220"/>
      <c r="N131" s="221"/>
      <c r="O131" s="222"/>
      <c r="P131" s="223"/>
      <c r="Q131" s="226">
        <f t="shared" si="16"/>
        <v>0</v>
      </c>
      <c r="R131" s="254" t="str">
        <f t="shared" si="17"/>
        <v/>
      </c>
      <c r="S131" s="227">
        <f t="shared" si="18"/>
        <v>0</v>
      </c>
      <c r="T131" s="227"/>
      <c r="W131" s="126"/>
    </row>
    <row r="132" spans="1:23" s="208" customFormat="1" ht="25.35" customHeight="1" x14ac:dyDescent="0.2">
      <c r="A132" s="210">
        <f t="shared" si="13"/>
        <v>121</v>
      </c>
      <c r="B132" s="171" t="str">
        <f t="shared" si="10"/>
        <v/>
      </c>
      <c r="C132" s="44"/>
      <c r="D132" s="17" t="str">
        <f t="shared" si="14"/>
        <v/>
      </c>
      <c r="E132" s="17" t="str">
        <f t="shared" si="15"/>
        <v/>
      </c>
      <c r="F132" s="97"/>
      <c r="G132" s="97"/>
      <c r="H132" s="16"/>
      <c r="I132" s="16"/>
      <c r="J132" s="23"/>
      <c r="K132" s="117"/>
      <c r="L132" s="219"/>
      <c r="M132" s="220"/>
      <c r="N132" s="221"/>
      <c r="O132" s="222"/>
      <c r="P132" s="223"/>
      <c r="Q132" s="226">
        <f t="shared" si="16"/>
        <v>0</v>
      </c>
      <c r="R132" s="254" t="str">
        <f t="shared" si="17"/>
        <v/>
      </c>
      <c r="S132" s="227">
        <f t="shared" si="18"/>
        <v>0</v>
      </c>
      <c r="T132" s="227"/>
      <c r="W132" s="126"/>
    </row>
    <row r="133" spans="1:23" s="208" customFormat="1" ht="25.35" customHeight="1" x14ac:dyDescent="0.2">
      <c r="A133" s="210">
        <f t="shared" si="13"/>
        <v>122</v>
      </c>
      <c r="B133" s="171" t="str">
        <f t="shared" si="10"/>
        <v/>
      </c>
      <c r="C133" s="44"/>
      <c r="D133" s="17" t="str">
        <f t="shared" si="14"/>
        <v/>
      </c>
      <c r="E133" s="17" t="str">
        <f t="shared" si="15"/>
        <v/>
      </c>
      <c r="F133" s="97"/>
      <c r="G133" s="97"/>
      <c r="H133" s="16"/>
      <c r="I133" s="16"/>
      <c r="J133" s="23"/>
      <c r="K133" s="117"/>
      <c r="L133" s="219"/>
      <c r="M133" s="220"/>
      <c r="N133" s="221"/>
      <c r="O133" s="222"/>
      <c r="P133" s="223"/>
      <c r="Q133" s="226">
        <f t="shared" si="16"/>
        <v>0</v>
      </c>
      <c r="R133" s="254" t="str">
        <f t="shared" si="17"/>
        <v/>
      </c>
      <c r="S133" s="227">
        <f t="shared" si="18"/>
        <v>0</v>
      </c>
      <c r="T133" s="227"/>
      <c r="W133" s="126"/>
    </row>
    <row r="134" spans="1:23" s="208" customFormat="1" ht="25.35" customHeight="1" x14ac:dyDescent="0.2">
      <c r="A134" s="210">
        <f t="shared" si="13"/>
        <v>123</v>
      </c>
      <c r="B134" s="171" t="str">
        <f t="shared" si="10"/>
        <v/>
      </c>
      <c r="C134" s="44"/>
      <c r="D134" s="17" t="str">
        <f t="shared" si="14"/>
        <v/>
      </c>
      <c r="E134" s="17" t="str">
        <f t="shared" si="15"/>
        <v/>
      </c>
      <c r="F134" s="97"/>
      <c r="G134" s="97"/>
      <c r="H134" s="16"/>
      <c r="I134" s="16"/>
      <c r="J134" s="23"/>
      <c r="K134" s="117"/>
      <c r="L134" s="219"/>
      <c r="M134" s="220"/>
      <c r="N134" s="221"/>
      <c r="O134" s="222"/>
      <c r="P134" s="223"/>
      <c r="Q134" s="226">
        <f t="shared" si="16"/>
        <v>0</v>
      </c>
      <c r="R134" s="254" t="str">
        <f t="shared" si="17"/>
        <v/>
      </c>
      <c r="S134" s="227">
        <f t="shared" si="18"/>
        <v>0</v>
      </c>
      <c r="T134" s="227"/>
      <c r="W134" s="126"/>
    </row>
    <row r="135" spans="1:23" s="208" customFormat="1" ht="25.35" customHeight="1" x14ac:dyDescent="0.2">
      <c r="A135" s="210">
        <f t="shared" si="13"/>
        <v>124</v>
      </c>
      <c r="B135" s="171" t="str">
        <f t="shared" si="10"/>
        <v/>
      </c>
      <c r="C135" s="44"/>
      <c r="D135" s="17" t="str">
        <f t="shared" si="14"/>
        <v/>
      </c>
      <c r="E135" s="17" t="str">
        <f t="shared" si="15"/>
        <v/>
      </c>
      <c r="F135" s="97"/>
      <c r="G135" s="97"/>
      <c r="H135" s="16"/>
      <c r="I135" s="16"/>
      <c r="J135" s="23"/>
      <c r="K135" s="117"/>
      <c r="L135" s="219"/>
      <c r="M135" s="220"/>
      <c r="N135" s="221"/>
      <c r="O135" s="222"/>
      <c r="P135" s="223"/>
      <c r="Q135" s="226">
        <f t="shared" si="16"/>
        <v>0</v>
      </c>
      <c r="R135" s="254" t="str">
        <f t="shared" si="17"/>
        <v/>
      </c>
      <c r="S135" s="227">
        <f t="shared" si="18"/>
        <v>0</v>
      </c>
      <c r="T135" s="227"/>
      <c r="W135" s="126"/>
    </row>
    <row r="136" spans="1:23" s="208" customFormat="1" ht="25.35" customHeight="1" x14ac:dyDescent="0.2">
      <c r="A136" s="210">
        <f t="shared" si="13"/>
        <v>125</v>
      </c>
      <c r="B136" s="171" t="str">
        <f t="shared" si="10"/>
        <v/>
      </c>
      <c r="C136" s="44"/>
      <c r="D136" s="17" t="str">
        <f t="shared" si="14"/>
        <v/>
      </c>
      <c r="E136" s="17" t="str">
        <f t="shared" si="15"/>
        <v/>
      </c>
      <c r="F136" s="97"/>
      <c r="G136" s="97"/>
      <c r="H136" s="16"/>
      <c r="I136" s="16"/>
      <c r="J136" s="23"/>
      <c r="K136" s="117"/>
      <c r="L136" s="219"/>
      <c r="M136" s="220"/>
      <c r="N136" s="221"/>
      <c r="O136" s="222"/>
      <c r="P136" s="223"/>
      <c r="Q136" s="226">
        <f t="shared" si="16"/>
        <v>0</v>
      </c>
      <c r="R136" s="254" t="str">
        <f t="shared" si="17"/>
        <v/>
      </c>
      <c r="S136" s="227">
        <f t="shared" si="18"/>
        <v>0</v>
      </c>
      <c r="T136" s="227"/>
      <c r="W136" s="126"/>
    </row>
    <row r="137" spans="1:23" s="208" customFormat="1" ht="25.35" customHeight="1" x14ac:dyDescent="0.2">
      <c r="A137" s="210">
        <f t="shared" si="13"/>
        <v>126</v>
      </c>
      <c r="B137" s="171" t="str">
        <f t="shared" si="10"/>
        <v/>
      </c>
      <c r="C137" s="44"/>
      <c r="D137" s="17" t="str">
        <f t="shared" si="14"/>
        <v/>
      </c>
      <c r="E137" s="17" t="str">
        <f t="shared" si="15"/>
        <v/>
      </c>
      <c r="F137" s="97"/>
      <c r="G137" s="97"/>
      <c r="H137" s="16"/>
      <c r="I137" s="16"/>
      <c r="J137" s="23"/>
      <c r="K137" s="117"/>
      <c r="L137" s="219"/>
      <c r="M137" s="220"/>
      <c r="N137" s="221"/>
      <c r="O137" s="222"/>
      <c r="P137" s="223"/>
      <c r="Q137" s="226">
        <f t="shared" si="16"/>
        <v>0</v>
      </c>
      <c r="R137" s="254" t="str">
        <f t="shared" si="17"/>
        <v/>
      </c>
      <c r="S137" s="227">
        <f t="shared" si="18"/>
        <v>0</v>
      </c>
      <c r="T137" s="227"/>
      <c r="W137" s="126"/>
    </row>
    <row r="138" spans="1:23" s="208" customFormat="1" ht="25.35" customHeight="1" x14ac:dyDescent="0.2">
      <c r="A138" s="210">
        <f t="shared" si="13"/>
        <v>127</v>
      </c>
      <c r="B138" s="171" t="str">
        <f t="shared" si="10"/>
        <v/>
      </c>
      <c r="C138" s="44"/>
      <c r="D138" s="17" t="str">
        <f t="shared" si="14"/>
        <v/>
      </c>
      <c r="E138" s="17" t="str">
        <f t="shared" si="15"/>
        <v/>
      </c>
      <c r="F138" s="97"/>
      <c r="G138" s="97"/>
      <c r="H138" s="16"/>
      <c r="I138" s="16"/>
      <c r="J138" s="23"/>
      <c r="K138" s="117"/>
      <c r="L138" s="219"/>
      <c r="M138" s="220"/>
      <c r="N138" s="221"/>
      <c r="O138" s="222"/>
      <c r="P138" s="223"/>
      <c r="Q138" s="226">
        <f t="shared" si="16"/>
        <v>0</v>
      </c>
      <c r="R138" s="254" t="str">
        <f t="shared" si="17"/>
        <v/>
      </c>
      <c r="S138" s="227">
        <f t="shared" si="18"/>
        <v>0</v>
      </c>
      <c r="T138" s="227"/>
      <c r="W138" s="126"/>
    </row>
    <row r="139" spans="1:23" s="208" customFormat="1" ht="25.35" customHeight="1" x14ac:dyDescent="0.2">
      <c r="A139" s="210">
        <f t="shared" si="13"/>
        <v>128</v>
      </c>
      <c r="B139" s="171" t="str">
        <f t="shared" ref="B139:B202" si="19">IF($C139="","","高効率空調")</f>
        <v/>
      </c>
      <c r="C139" s="44"/>
      <c r="D139" s="17" t="str">
        <f t="shared" si="14"/>
        <v/>
      </c>
      <c r="E139" s="17" t="str">
        <f t="shared" si="15"/>
        <v/>
      </c>
      <c r="F139" s="97"/>
      <c r="G139" s="97"/>
      <c r="H139" s="16"/>
      <c r="I139" s="16"/>
      <c r="J139" s="23"/>
      <c r="K139" s="117"/>
      <c r="L139" s="219"/>
      <c r="M139" s="220"/>
      <c r="N139" s="221"/>
      <c r="O139" s="222"/>
      <c r="P139" s="223"/>
      <c r="Q139" s="226">
        <f t="shared" si="16"/>
        <v>0</v>
      </c>
      <c r="R139" s="254" t="str">
        <f t="shared" si="17"/>
        <v/>
      </c>
      <c r="S139" s="227">
        <f t="shared" si="18"/>
        <v>0</v>
      </c>
      <c r="T139" s="227"/>
      <c r="W139" s="126"/>
    </row>
    <row r="140" spans="1:23" s="208" customFormat="1" ht="25.35" customHeight="1" x14ac:dyDescent="0.2">
      <c r="A140" s="210">
        <f t="shared" si="13"/>
        <v>129</v>
      </c>
      <c r="B140" s="171" t="str">
        <f t="shared" si="19"/>
        <v/>
      </c>
      <c r="C140" s="44"/>
      <c r="D140" s="17" t="str">
        <f t="shared" si="14"/>
        <v/>
      </c>
      <c r="E140" s="17" t="str">
        <f t="shared" si="15"/>
        <v/>
      </c>
      <c r="F140" s="97"/>
      <c r="G140" s="97"/>
      <c r="H140" s="16"/>
      <c r="I140" s="16"/>
      <c r="J140" s="23"/>
      <c r="K140" s="117"/>
      <c r="L140" s="219"/>
      <c r="M140" s="220"/>
      <c r="N140" s="221"/>
      <c r="O140" s="222"/>
      <c r="P140" s="223"/>
      <c r="Q140" s="226">
        <f t="shared" si="16"/>
        <v>0</v>
      </c>
      <c r="R140" s="254" t="str">
        <f t="shared" ref="R140:R171" si="20">IF(G140="","",TEXT(G140,"G/標準"))</f>
        <v/>
      </c>
      <c r="S140" s="227">
        <f t="shared" ref="S140:S171" si="21">IF(R140="",0,COUNTIF($R$12:$R$211,R140))</f>
        <v>0</v>
      </c>
      <c r="T140" s="227"/>
      <c r="W140" s="126"/>
    </row>
    <row r="141" spans="1:23" s="208" customFormat="1" ht="25.35" customHeight="1" x14ac:dyDescent="0.2">
      <c r="A141" s="210">
        <f t="shared" ref="A141:A204" si="22">ROW()-11</f>
        <v>130</v>
      </c>
      <c r="B141" s="171" t="str">
        <f t="shared" si="19"/>
        <v/>
      </c>
      <c r="C141" s="44"/>
      <c r="D141" s="17" t="str">
        <f t="shared" ref="D141:D204" si="23">IF($C$2="","",IF($B141&lt;&gt;"",$C$2,""))</f>
        <v/>
      </c>
      <c r="E141" s="17" t="str">
        <f t="shared" ref="E141:E204" si="24">IF($F$2="","",IF($B141&lt;&gt;"",$F$2,""))</f>
        <v/>
      </c>
      <c r="F141" s="97"/>
      <c r="G141" s="97"/>
      <c r="H141" s="16"/>
      <c r="I141" s="16"/>
      <c r="J141" s="23"/>
      <c r="K141" s="117"/>
      <c r="L141" s="219"/>
      <c r="M141" s="220"/>
      <c r="N141" s="221"/>
      <c r="O141" s="222"/>
      <c r="P141" s="223"/>
      <c r="Q141" s="226">
        <f t="shared" ref="Q141:Q204" si="25">IF(AND(($C141&lt;&gt;""),(OR(F141="",G141="",H141="",I141=""))),1,0)</f>
        <v>0</v>
      </c>
      <c r="R141" s="254" t="str">
        <f t="shared" si="20"/>
        <v/>
      </c>
      <c r="S141" s="227">
        <f t="shared" si="21"/>
        <v>0</v>
      </c>
      <c r="T141" s="227"/>
      <c r="W141" s="126"/>
    </row>
    <row r="142" spans="1:23" s="208" customFormat="1" ht="25.35" customHeight="1" x14ac:dyDescent="0.2">
      <c r="A142" s="210">
        <f t="shared" si="22"/>
        <v>131</v>
      </c>
      <c r="B142" s="171" t="str">
        <f t="shared" si="19"/>
        <v/>
      </c>
      <c r="C142" s="44"/>
      <c r="D142" s="17" t="str">
        <f t="shared" si="23"/>
        <v/>
      </c>
      <c r="E142" s="17" t="str">
        <f t="shared" si="24"/>
        <v/>
      </c>
      <c r="F142" s="97"/>
      <c r="G142" s="97"/>
      <c r="H142" s="16"/>
      <c r="I142" s="16"/>
      <c r="J142" s="23"/>
      <c r="K142" s="117"/>
      <c r="L142" s="219"/>
      <c r="M142" s="220"/>
      <c r="N142" s="221"/>
      <c r="O142" s="222"/>
      <c r="P142" s="223"/>
      <c r="Q142" s="226">
        <f t="shared" si="25"/>
        <v>0</v>
      </c>
      <c r="R142" s="254" t="str">
        <f t="shared" si="20"/>
        <v/>
      </c>
      <c r="S142" s="227">
        <f t="shared" si="21"/>
        <v>0</v>
      </c>
      <c r="T142" s="227"/>
      <c r="W142" s="126"/>
    </row>
    <row r="143" spans="1:23" s="208" customFormat="1" ht="25.35" customHeight="1" x14ac:dyDescent="0.2">
      <c r="A143" s="210">
        <f t="shared" si="22"/>
        <v>132</v>
      </c>
      <c r="B143" s="171" t="str">
        <f t="shared" si="19"/>
        <v/>
      </c>
      <c r="C143" s="44"/>
      <c r="D143" s="17" t="str">
        <f t="shared" si="23"/>
        <v/>
      </c>
      <c r="E143" s="17" t="str">
        <f t="shared" si="24"/>
        <v/>
      </c>
      <c r="F143" s="97"/>
      <c r="G143" s="97"/>
      <c r="H143" s="16"/>
      <c r="I143" s="16"/>
      <c r="J143" s="23"/>
      <c r="K143" s="117"/>
      <c r="L143" s="219"/>
      <c r="M143" s="220"/>
      <c r="N143" s="221"/>
      <c r="O143" s="222"/>
      <c r="P143" s="223"/>
      <c r="Q143" s="226">
        <f t="shared" si="25"/>
        <v>0</v>
      </c>
      <c r="R143" s="254" t="str">
        <f t="shared" si="20"/>
        <v/>
      </c>
      <c r="S143" s="227">
        <f t="shared" si="21"/>
        <v>0</v>
      </c>
      <c r="T143" s="227"/>
      <c r="W143" s="126"/>
    </row>
    <row r="144" spans="1:23" s="208" customFormat="1" ht="25.35" customHeight="1" x14ac:dyDescent="0.2">
      <c r="A144" s="210">
        <f t="shared" si="22"/>
        <v>133</v>
      </c>
      <c r="B144" s="171" t="str">
        <f t="shared" si="19"/>
        <v/>
      </c>
      <c r="C144" s="44"/>
      <c r="D144" s="17" t="str">
        <f t="shared" si="23"/>
        <v/>
      </c>
      <c r="E144" s="17" t="str">
        <f t="shared" si="24"/>
        <v/>
      </c>
      <c r="F144" s="97"/>
      <c r="G144" s="97"/>
      <c r="H144" s="16"/>
      <c r="I144" s="16"/>
      <c r="J144" s="23"/>
      <c r="K144" s="117"/>
      <c r="L144" s="219"/>
      <c r="M144" s="220"/>
      <c r="N144" s="221"/>
      <c r="O144" s="222"/>
      <c r="P144" s="223"/>
      <c r="Q144" s="226">
        <f t="shared" si="25"/>
        <v>0</v>
      </c>
      <c r="R144" s="254" t="str">
        <f t="shared" si="20"/>
        <v/>
      </c>
      <c r="S144" s="227">
        <f t="shared" si="21"/>
        <v>0</v>
      </c>
      <c r="T144" s="227"/>
      <c r="W144" s="126"/>
    </row>
    <row r="145" spans="1:23" s="208" customFormat="1" ht="25.35" customHeight="1" x14ac:dyDescent="0.2">
      <c r="A145" s="210">
        <f t="shared" si="22"/>
        <v>134</v>
      </c>
      <c r="B145" s="171" t="str">
        <f t="shared" si="19"/>
        <v/>
      </c>
      <c r="C145" s="44"/>
      <c r="D145" s="17" t="str">
        <f t="shared" si="23"/>
        <v/>
      </c>
      <c r="E145" s="17" t="str">
        <f t="shared" si="24"/>
        <v/>
      </c>
      <c r="F145" s="97"/>
      <c r="G145" s="97"/>
      <c r="H145" s="16"/>
      <c r="I145" s="16"/>
      <c r="J145" s="23"/>
      <c r="K145" s="117"/>
      <c r="L145" s="219"/>
      <c r="M145" s="220"/>
      <c r="N145" s="221"/>
      <c r="O145" s="222"/>
      <c r="P145" s="223"/>
      <c r="Q145" s="226">
        <f t="shared" si="25"/>
        <v>0</v>
      </c>
      <c r="R145" s="254" t="str">
        <f t="shared" si="20"/>
        <v/>
      </c>
      <c r="S145" s="227">
        <f t="shared" si="21"/>
        <v>0</v>
      </c>
      <c r="T145" s="227"/>
      <c r="W145" s="126"/>
    </row>
    <row r="146" spans="1:23" s="208" customFormat="1" ht="25.35" customHeight="1" x14ac:dyDescent="0.2">
      <c r="A146" s="210">
        <f t="shared" si="22"/>
        <v>135</v>
      </c>
      <c r="B146" s="171" t="str">
        <f t="shared" si="19"/>
        <v/>
      </c>
      <c r="C146" s="44"/>
      <c r="D146" s="17" t="str">
        <f t="shared" si="23"/>
        <v/>
      </c>
      <c r="E146" s="17" t="str">
        <f t="shared" si="24"/>
        <v/>
      </c>
      <c r="F146" s="97"/>
      <c r="G146" s="97"/>
      <c r="H146" s="16"/>
      <c r="I146" s="16"/>
      <c r="J146" s="23"/>
      <c r="K146" s="117"/>
      <c r="L146" s="219"/>
      <c r="M146" s="220"/>
      <c r="N146" s="221"/>
      <c r="O146" s="222"/>
      <c r="P146" s="223"/>
      <c r="Q146" s="226">
        <f t="shared" si="25"/>
        <v>0</v>
      </c>
      <c r="R146" s="254" t="str">
        <f t="shared" si="20"/>
        <v/>
      </c>
      <c r="S146" s="227">
        <f t="shared" si="21"/>
        <v>0</v>
      </c>
      <c r="T146" s="227"/>
      <c r="W146" s="126"/>
    </row>
    <row r="147" spans="1:23" s="208" customFormat="1" ht="25.35" customHeight="1" x14ac:dyDescent="0.2">
      <c r="A147" s="210">
        <f t="shared" si="22"/>
        <v>136</v>
      </c>
      <c r="B147" s="171" t="str">
        <f t="shared" si="19"/>
        <v/>
      </c>
      <c r="C147" s="44"/>
      <c r="D147" s="17" t="str">
        <f t="shared" si="23"/>
        <v/>
      </c>
      <c r="E147" s="17" t="str">
        <f t="shared" si="24"/>
        <v/>
      </c>
      <c r="F147" s="97"/>
      <c r="G147" s="97"/>
      <c r="H147" s="16"/>
      <c r="I147" s="16"/>
      <c r="J147" s="23"/>
      <c r="K147" s="117"/>
      <c r="L147" s="219"/>
      <c r="M147" s="220"/>
      <c r="N147" s="221"/>
      <c r="O147" s="222"/>
      <c r="P147" s="223"/>
      <c r="Q147" s="226">
        <f t="shared" si="25"/>
        <v>0</v>
      </c>
      <c r="R147" s="254" t="str">
        <f t="shared" si="20"/>
        <v/>
      </c>
      <c r="S147" s="227">
        <f t="shared" si="21"/>
        <v>0</v>
      </c>
      <c r="T147" s="227"/>
      <c r="W147" s="126"/>
    </row>
    <row r="148" spans="1:23" s="208" customFormat="1" ht="25.35" customHeight="1" x14ac:dyDescent="0.2">
      <c r="A148" s="210">
        <f t="shared" si="22"/>
        <v>137</v>
      </c>
      <c r="B148" s="171" t="str">
        <f t="shared" si="19"/>
        <v/>
      </c>
      <c r="C148" s="44"/>
      <c r="D148" s="17" t="str">
        <f t="shared" si="23"/>
        <v/>
      </c>
      <c r="E148" s="17" t="str">
        <f t="shared" si="24"/>
        <v/>
      </c>
      <c r="F148" s="97"/>
      <c r="G148" s="97"/>
      <c r="H148" s="16"/>
      <c r="I148" s="16"/>
      <c r="J148" s="23"/>
      <c r="K148" s="117"/>
      <c r="L148" s="219"/>
      <c r="M148" s="220"/>
      <c r="N148" s="221"/>
      <c r="O148" s="222"/>
      <c r="P148" s="223"/>
      <c r="Q148" s="226">
        <f t="shared" si="25"/>
        <v>0</v>
      </c>
      <c r="R148" s="254" t="str">
        <f t="shared" si="20"/>
        <v/>
      </c>
      <c r="S148" s="227">
        <f t="shared" si="21"/>
        <v>0</v>
      </c>
      <c r="T148" s="227"/>
      <c r="W148" s="126"/>
    </row>
    <row r="149" spans="1:23" s="208" customFormat="1" ht="25.35" customHeight="1" x14ac:dyDescent="0.2">
      <c r="A149" s="210">
        <f t="shared" si="22"/>
        <v>138</v>
      </c>
      <c r="B149" s="171" t="str">
        <f t="shared" si="19"/>
        <v/>
      </c>
      <c r="C149" s="44"/>
      <c r="D149" s="17" t="str">
        <f t="shared" si="23"/>
        <v/>
      </c>
      <c r="E149" s="17" t="str">
        <f t="shared" si="24"/>
        <v/>
      </c>
      <c r="F149" s="97"/>
      <c r="G149" s="97"/>
      <c r="H149" s="16"/>
      <c r="I149" s="16"/>
      <c r="J149" s="23"/>
      <c r="K149" s="117"/>
      <c r="L149" s="219"/>
      <c r="M149" s="220"/>
      <c r="N149" s="221"/>
      <c r="O149" s="222"/>
      <c r="P149" s="223"/>
      <c r="Q149" s="226">
        <f t="shared" si="25"/>
        <v>0</v>
      </c>
      <c r="R149" s="254" t="str">
        <f t="shared" si="20"/>
        <v/>
      </c>
      <c r="S149" s="227">
        <f t="shared" si="21"/>
        <v>0</v>
      </c>
      <c r="T149" s="227"/>
      <c r="W149" s="126"/>
    </row>
    <row r="150" spans="1:23" s="208" customFormat="1" ht="25.35" customHeight="1" x14ac:dyDescent="0.2">
      <c r="A150" s="210">
        <f t="shared" si="22"/>
        <v>139</v>
      </c>
      <c r="B150" s="171" t="str">
        <f t="shared" si="19"/>
        <v/>
      </c>
      <c r="C150" s="44"/>
      <c r="D150" s="17" t="str">
        <f t="shared" si="23"/>
        <v/>
      </c>
      <c r="E150" s="17" t="str">
        <f t="shared" si="24"/>
        <v/>
      </c>
      <c r="F150" s="97"/>
      <c r="G150" s="97"/>
      <c r="H150" s="16"/>
      <c r="I150" s="16"/>
      <c r="J150" s="23"/>
      <c r="K150" s="117"/>
      <c r="L150" s="219"/>
      <c r="M150" s="220"/>
      <c r="N150" s="221"/>
      <c r="O150" s="222"/>
      <c r="P150" s="223"/>
      <c r="Q150" s="226">
        <f t="shared" si="25"/>
        <v>0</v>
      </c>
      <c r="R150" s="254" t="str">
        <f t="shared" si="20"/>
        <v/>
      </c>
      <c r="S150" s="227">
        <f t="shared" si="21"/>
        <v>0</v>
      </c>
      <c r="T150" s="227"/>
      <c r="W150" s="126"/>
    </row>
    <row r="151" spans="1:23" s="208" customFormat="1" ht="25.35" customHeight="1" x14ac:dyDescent="0.2">
      <c r="A151" s="210">
        <f t="shared" si="22"/>
        <v>140</v>
      </c>
      <c r="B151" s="171" t="str">
        <f t="shared" si="19"/>
        <v/>
      </c>
      <c r="C151" s="44"/>
      <c r="D151" s="17" t="str">
        <f t="shared" si="23"/>
        <v/>
      </c>
      <c r="E151" s="17" t="str">
        <f t="shared" si="24"/>
        <v/>
      </c>
      <c r="F151" s="97"/>
      <c r="G151" s="97"/>
      <c r="H151" s="16"/>
      <c r="I151" s="16"/>
      <c r="J151" s="23"/>
      <c r="K151" s="117"/>
      <c r="L151" s="219"/>
      <c r="M151" s="220"/>
      <c r="N151" s="221"/>
      <c r="O151" s="222"/>
      <c r="P151" s="223"/>
      <c r="Q151" s="226">
        <f t="shared" si="25"/>
        <v>0</v>
      </c>
      <c r="R151" s="254" t="str">
        <f t="shared" si="20"/>
        <v/>
      </c>
      <c r="S151" s="227">
        <f t="shared" si="21"/>
        <v>0</v>
      </c>
      <c r="T151" s="227"/>
      <c r="W151" s="126"/>
    </row>
    <row r="152" spans="1:23" s="208" customFormat="1" ht="25.35" customHeight="1" x14ac:dyDescent="0.2">
      <c r="A152" s="210">
        <f t="shared" si="22"/>
        <v>141</v>
      </c>
      <c r="B152" s="171" t="str">
        <f t="shared" si="19"/>
        <v/>
      </c>
      <c r="C152" s="44"/>
      <c r="D152" s="17" t="str">
        <f t="shared" si="23"/>
        <v/>
      </c>
      <c r="E152" s="17" t="str">
        <f t="shared" si="24"/>
        <v/>
      </c>
      <c r="F152" s="97"/>
      <c r="G152" s="97"/>
      <c r="H152" s="16"/>
      <c r="I152" s="16"/>
      <c r="J152" s="23"/>
      <c r="K152" s="117"/>
      <c r="L152" s="219"/>
      <c r="M152" s="220"/>
      <c r="N152" s="221"/>
      <c r="O152" s="222"/>
      <c r="P152" s="223"/>
      <c r="Q152" s="226">
        <f t="shared" si="25"/>
        <v>0</v>
      </c>
      <c r="R152" s="254" t="str">
        <f t="shared" si="20"/>
        <v/>
      </c>
      <c r="S152" s="227">
        <f t="shared" si="21"/>
        <v>0</v>
      </c>
      <c r="T152" s="227"/>
      <c r="W152" s="126"/>
    </row>
    <row r="153" spans="1:23" s="208" customFormat="1" ht="25.35" customHeight="1" x14ac:dyDescent="0.2">
      <c r="A153" s="210">
        <f t="shared" si="22"/>
        <v>142</v>
      </c>
      <c r="B153" s="171" t="str">
        <f t="shared" si="19"/>
        <v/>
      </c>
      <c r="C153" s="44"/>
      <c r="D153" s="17" t="str">
        <f t="shared" si="23"/>
        <v/>
      </c>
      <c r="E153" s="17" t="str">
        <f t="shared" si="24"/>
        <v/>
      </c>
      <c r="F153" s="97"/>
      <c r="G153" s="97"/>
      <c r="H153" s="16"/>
      <c r="I153" s="16"/>
      <c r="J153" s="23"/>
      <c r="K153" s="117"/>
      <c r="L153" s="219"/>
      <c r="M153" s="220"/>
      <c r="N153" s="221"/>
      <c r="O153" s="222"/>
      <c r="P153" s="223"/>
      <c r="Q153" s="226">
        <f t="shared" si="25"/>
        <v>0</v>
      </c>
      <c r="R153" s="254" t="str">
        <f t="shared" si="20"/>
        <v/>
      </c>
      <c r="S153" s="227">
        <f t="shared" si="21"/>
        <v>0</v>
      </c>
      <c r="T153" s="227"/>
      <c r="W153" s="126"/>
    </row>
    <row r="154" spans="1:23" s="208" customFormat="1" ht="25.35" customHeight="1" x14ac:dyDescent="0.2">
      <c r="A154" s="210">
        <f t="shared" si="22"/>
        <v>143</v>
      </c>
      <c r="B154" s="171" t="str">
        <f t="shared" si="19"/>
        <v/>
      </c>
      <c r="C154" s="44"/>
      <c r="D154" s="17" t="str">
        <f t="shared" si="23"/>
        <v/>
      </c>
      <c r="E154" s="17" t="str">
        <f t="shared" si="24"/>
        <v/>
      </c>
      <c r="F154" s="97"/>
      <c r="G154" s="97"/>
      <c r="H154" s="16"/>
      <c r="I154" s="16"/>
      <c r="J154" s="23"/>
      <c r="K154" s="117"/>
      <c r="L154" s="219"/>
      <c r="M154" s="220"/>
      <c r="N154" s="221"/>
      <c r="O154" s="222"/>
      <c r="P154" s="223"/>
      <c r="Q154" s="226">
        <f t="shared" si="25"/>
        <v>0</v>
      </c>
      <c r="R154" s="254" t="str">
        <f t="shared" si="20"/>
        <v/>
      </c>
      <c r="S154" s="227">
        <f t="shared" si="21"/>
        <v>0</v>
      </c>
      <c r="T154" s="227"/>
      <c r="W154" s="126"/>
    </row>
    <row r="155" spans="1:23" s="208" customFormat="1" ht="25.35" customHeight="1" x14ac:dyDescent="0.2">
      <c r="A155" s="210">
        <f t="shared" si="22"/>
        <v>144</v>
      </c>
      <c r="B155" s="171" t="str">
        <f t="shared" si="19"/>
        <v/>
      </c>
      <c r="C155" s="44"/>
      <c r="D155" s="17" t="str">
        <f t="shared" si="23"/>
        <v/>
      </c>
      <c r="E155" s="17" t="str">
        <f t="shared" si="24"/>
        <v/>
      </c>
      <c r="F155" s="97"/>
      <c r="G155" s="97"/>
      <c r="H155" s="16"/>
      <c r="I155" s="16"/>
      <c r="J155" s="23"/>
      <c r="K155" s="117"/>
      <c r="L155" s="219"/>
      <c r="M155" s="220"/>
      <c r="N155" s="221"/>
      <c r="O155" s="222"/>
      <c r="P155" s="223"/>
      <c r="Q155" s="226">
        <f t="shared" si="25"/>
        <v>0</v>
      </c>
      <c r="R155" s="254" t="str">
        <f t="shared" si="20"/>
        <v/>
      </c>
      <c r="S155" s="227">
        <f t="shared" si="21"/>
        <v>0</v>
      </c>
      <c r="T155" s="227"/>
      <c r="W155" s="126"/>
    </row>
    <row r="156" spans="1:23" s="208" customFormat="1" ht="25.35" customHeight="1" x14ac:dyDescent="0.2">
      <c r="A156" s="210">
        <f t="shared" si="22"/>
        <v>145</v>
      </c>
      <c r="B156" s="171" t="str">
        <f t="shared" si="19"/>
        <v/>
      </c>
      <c r="C156" s="44"/>
      <c r="D156" s="17" t="str">
        <f t="shared" si="23"/>
        <v/>
      </c>
      <c r="E156" s="17" t="str">
        <f t="shared" si="24"/>
        <v/>
      </c>
      <c r="F156" s="97"/>
      <c r="G156" s="97"/>
      <c r="H156" s="16"/>
      <c r="I156" s="16"/>
      <c r="J156" s="23"/>
      <c r="K156" s="117"/>
      <c r="L156" s="219"/>
      <c r="M156" s="220"/>
      <c r="N156" s="221"/>
      <c r="O156" s="222"/>
      <c r="P156" s="223"/>
      <c r="Q156" s="226">
        <f t="shared" si="25"/>
        <v>0</v>
      </c>
      <c r="R156" s="254" t="str">
        <f t="shared" si="20"/>
        <v/>
      </c>
      <c r="S156" s="227">
        <f t="shared" si="21"/>
        <v>0</v>
      </c>
      <c r="T156" s="227"/>
      <c r="W156" s="126"/>
    </row>
    <row r="157" spans="1:23" s="208" customFormat="1" ht="25.35" customHeight="1" x14ac:dyDescent="0.2">
      <c r="A157" s="210">
        <f t="shared" si="22"/>
        <v>146</v>
      </c>
      <c r="B157" s="171" t="str">
        <f t="shared" si="19"/>
        <v/>
      </c>
      <c r="C157" s="44"/>
      <c r="D157" s="17" t="str">
        <f t="shared" si="23"/>
        <v/>
      </c>
      <c r="E157" s="17" t="str">
        <f t="shared" si="24"/>
        <v/>
      </c>
      <c r="F157" s="97"/>
      <c r="G157" s="97"/>
      <c r="H157" s="16"/>
      <c r="I157" s="16"/>
      <c r="J157" s="23"/>
      <c r="K157" s="117"/>
      <c r="L157" s="219"/>
      <c r="M157" s="220"/>
      <c r="N157" s="221"/>
      <c r="O157" s="222"/>
      <c r="P157" s="223"/>
      <c r="Q157" s="226">
        <f t="shared" si="25"/>
        <v>0</v>
      </c>
      <c r="R157" s="254" t="str">
        <f t="shared" si="20"/>
        <v/>
      </c>
      <c r="S157" s="227">
        <f t="shared" si="21"/>
        <v>0</v>
      </c>
      <c r="T157" s="227"/>
      <c r="W157" s="126"/>
    </row>
    <row r="158" spans="1:23" s="208" customFormat="1" ht="25.35" customHeight="1" x14ac:dyDescent="0.2">
      <c r="A158" s="210">
        <f t="shared" si="22"/>
        <v>147</v>
      </c>
      <c r="B158" s="171" t="str">
        <f t="shared" si="19"/>
        <v/>
      </c>
      <c r="C158" s="44"/>
      <c r="D158" s="17" t="str">
        <f t="shared" si="23"/>
        <v/>
      </c>
      <c r="E158" s="17" t="str">
        <f t="shared" si="24"/>
        <v/>
      </c>
      <c r="F158" s="97"/>
      <c r="G158" s="97"/>
      <c r="H158" s="16"/>
      <c r="I158" s="16"/>
      <c r="J158" s="23"/>
      <c r="K158" s="117"/>
      <c r="L158" s="219"/>
      <c r="M158" s="220"/>
      <c r="N158" s="221"/>
      <c r="O158" s="222"/>
      <c r="P158" s="223"/>
      <c r="Q158" s="226">
        <f t="shared" si="25"/>
        <v>0</v>
      </c>
      <c r="R158" s="254" t="str">
        <f t="shared" si="20"/>
        <v/>
      </c>
      <c r="S158" s="227">
        <f t="shared" si="21"/>
        <v>0</v>
      </c>
      <c r="T158" s="227"/>
      <c r="W158" s="126"/>
    </row>
    <row r="159" spans="1:23" s="208" customFormat="1" ht="25.35" customHeight="1" x14ac:dyDescent="0.2">
      <c r="A159" s="210">
        <f t="shared" si="22"/>
        <v>148</v>
      </c>
      <c r="B159" s="171" t="str">
        <f t="shared" si="19"/>
        <v/>
      </c>
      <c r="C159" s="44"/>
      <c r="D159" s="17" t="str">
        <f t="shared" si="23"/>
        <v/>
      </c>
      <c r="E159" s="17" t="str">
        <f t="shared" si="24"/>
        <v/>
      </c>
      <c r="F159" s="97"/>
      <c r="G159" s="97"/>
      <c r="H159" s="16"/>
      <c r="I159" s="16"/>
      <c r="J159" s="23"/>
      <c r="K159" s="117"/>
      <c r="L159" s="219"/>
      <c r="M159" s="220"/>
      <c r="N159" s="221"/>
      <c r="O159" s="222"/>
      <c r="P159" s="223"/>
      <c r="Q159" s="226">
        <f t="shared" si="25"/>
        <v>0</v>
      </c>
      <c r="R159" s="254" t="str">
        <f t="shared" si="20"/>
        <v/>
      </c>
      <c r="S159" s="227">
        <f t="shared" si="21"/>
        <v>0</v>
      </c>
      <c r="T159" s="227"/>
      <c r="W159" s="126"/>
    </row>
    <row r="160" spans="1:23" s="208" customFormat="1" ht="25.35" customHeight="1" x14ac:dyDescent="0.2">
      <c r="A160" s="210">
        <f t="shared" si="22"/>
        <v>149</v>
      </c>
      <c r="B160" s="171" t="str">
        <f t="shared" si="19"/>
        <v/>
      </c>
      <c r="C160" s="44"/>
      <c r="D160" s="17" t="str">
        <f t="shared" si="23"/>
        <v/>
      </c>
      <c r="E160" s="17" t="str">
        <f t="shared" si="24"/>
        <v/>
      </c>
      <c r="F160" s="97"/>
      <c r="G160" s="97"/>
      <c r="H160" s="16"/>
      <c r="I160" s="16"/>
      <c r="J160" s="23"/>
      <c r="K160" s="117"/>
      <c r="L160" s="219"/>
      <c r="M160" s="220"/>
      <c r="N160" s="221"/>
      <c r="O160" s="222"/>
      <c r="P160" s="223"/>
      <c r="Q160" s="226">
        <f t="shared" si="25"/>
        <v>0</v>
      </c>
      <c r="R160" s="254" t="str">
        <f t="shared" si="20"/>
        <v/>
      </c>
      <c r="S160" s="227">
        <f t="shared" si="21"/>
        <v>0</v>
      </c>
      <c r="T160" s="227"/>
      <c r="W160" s="126"/>
    </row>
    <row r="161" spans="1:23" s="208" customFormat="1" ht="25.35" customHeight="1" x14ac:dyDescent="0.2">
      <c r="A161" s="210">
        <f t="shared" si="22"/>
        <v>150</v>
      </c>
      <c r="B161" s="171" t="str">
        <f t="shared" si="19"/>
        <v/>
      </c>
      <c r="C161" s="44"/>
      <c r="D161" s="17" t="str">
        <f t="shared" si="23"/>
        <v/>
      </c>
      <c r="E161" s="17" t="str">
        <f t="shared" si="24"/>
        <v/>
      </c>
      <c r="F161" s="97"/>
      <c r="G161" s="97"/>
      <c r="H161" s="16"/>
      <c r="I161" s="16"/>
      <c r="J161" s="23"/>
      <c r="K161" s="117"/>
      <c r="L161" s="219"/>
      <c r="M161" s="220"/>
      <c r="N161" s="221"/>
      <c r="O161" s="222"/>
      <c r="P161" s="223"/>
      <c r="Q161" s="226">
        <f t="shared" si="25"/>
        <v>0</v>
      </c>
      <c r="R161" s="254" t="str">
        <f t="shared" si="20"/>
        <v/>
      </c>
      <c r="S161" s="227">
        <f t="shared" si="21"/>
        <v>0</v>
      </c>
      <c r="T161" s="227"/>
      <c r="W161" s="126"/>
    </row>
    <row r="162" spans="1:23" s="208" customFormat="1" ht="25.35" customHeight="1" x14ac:dyDescent="0.2">
      <c r="A162" s="210">
        <f t="shared" si="22"/>
        <v>151</v>
      </c>
      <c r="B162" s="171" t="str">
        <f t="shared" si="19"/>
        <v/>
      </c>
      <c r="C162" s="44"/>
      <c r="D162" s="17" t="str">
        <f t="shared" si="23"/>
        <v/>
      </c>
      <c r="E162" s="17" t="str">
        <f t="shared" si="24"/>
        <v/>
      </c>
      <c r="F162" s="97"/>
      <c r="G162" s="97"/>
      <c r="H162" s="16"/>
      <c r="I162" s="16"/>
      <c r="J162" s="23"/>
      <c r="K162" s="117"/>
      <c r="L162" s="219"/>
      <c r="M162" s="220"/>
      <c r="N162" s="221"/>
      <c r="O162" s="222"/>
      <c r="P162" s="223"/>
      <c r="Q162" s="226">
        <f t="shared" si="25"/>
        <v>0</v>
      </c>
      <c r="R162" s="254" t="str">
        <f t="shared" si="20"/>
        <v/>
      </c>
      <c r="S162" s="227">
        <f t="shared" si="21"/>
        <v>0</v>
      </c>
      <c r="T162" s="227"/>
      <c r="W162" s="126"/>
    </row>
    <row r="163" spans="1:23" s="208" customFormat="1" ht="25.35" customHeight="1" x14ac:dyDescent="0.2">
      <c r="A163" s="210">
        <f t="shared" si="22"/>
        <v>152</v>
      </c>
      <c r="B163" s="171" t="str">
        <f t="shared" si="19"/>
        <v/>
      </c>
      <c r="C163" s="44"/>
      <c r="D163" s="17" t="str">
        <f t="shared" si="23"/>
        <v/>
      </c>
      <c r="E163" s="17" t="str">
        <f t="shared" si="24"/>
        <v/>
      </c>
      <c r="F163" s="97"/>
      <c r="G163" s="97"/>
      <c r="H163" s="16"/>
      <c r="I163" s="16"/>
      <c r="J163" s="23"/>
      <c r="K163" s="117"/>
      <c r="L163" s="219"/>
      <c r="M163" s="220"/>
      <c r="N163" s="221"/>
      <c r="O163" s="222"/>
      <c r="P163" s="223"/>
      <c r="Q163" s="226">
        <f t="shared" si="25"/>
        <v>0</v>
      </c>
      <c r="R163" s="254" t="str">
        <f t="shared" si="20"/>
        <v/>
      </c>
      <c r="S163" s="227">
        <f t="shared" si="21"/>
        <v>0</v>
      </c>
      <c r="T163" s="227"/>
      <c r="W163" s="126"/>
    </row>
    <row r="164" spans="1:23" s="208" customFormat="1" ht="25.35" customHeight="1" x14ac:dyDescent="0.2">
      <c r="A164" s="210">
        <f t="shared" si="22"/>
        <v>153</v>
      </c>
      <c r="B164" s="171" t="str">
        <f t="shared" si="19"/>
        <v/>
      </c>
      <c r="C164" s="44"/>
      <c r="D164" s="17" t="str">
        <f t="shared" si="23"/>
        <v/>
      </c>
      <c r="E164" s="17" t="str">
        <f t="shared" si="24"/>
        <v/>
      </c>
      <c r="F164" s="97"/>
      <c r="G164" s="97"/>
      <c r="H164" s="16"/>
      <c r="I164" s="16"/>
      <c r="J164" s="23"/>
      <c r="K164" s="117"/>
      <c r="L164" s="219"/>
      <c r="M164" s="220"/>
      <c r="N164" s="221"/>
      <c r="O164" s="222"/>
      <c r="P164" s="223"/>
      <c r="Q164" s="226">
        <f t="shared" si="25"/>
        <v>0</v>
      </c>
      <c r="R164" s="254" t="str">
        <f t="shared" si="20"/>
        <v/>
      </c>
      <c r="S164" s="227">
        <f t="shared" si="21"/>
        <v>0</v>
      </c>
      <c r="T164" s="227"/>
      <c r="W164" s="126"/>
    </row>
    <row r="165" spans="1:23" s="208" customFormat="1" ht="25.35" customHeight="1" x14ac:dyDescent="0.2">
      <c r="A165" s="210">
        <f t="shared" si="22"/>
        <v>154</v>
      </c>
      <c r="B165" s="171" t="str">
        <f t="shared" si="19"/>
        <v/>
      </c>
      <c r="C165" s="44"/>
      <c r="D165" s="17" t="str">
        <f t="shared" si="23"/>
        <v/>
      </c>
      <c r="E165" s="17" t="str">
        <f t="shared" si="24"/>
        <v/>
      </c>
      <c r="F165" s="97"/>
      <c r="G165" s="97"/>
      <c r="H165" s="16"/>
      <c r="I165" s="16"/>
      <c r="J165" s="23"/>
      <c r="K165" s="117"/>
      <c r="L165" s="219"/>
      <c r="M165" s="220"/>
      <c r="N165" s="221"/>
      <c r="O165" s="222"/>
      <c r="P165" s="223"/>
      <c r="Q165" s="226">
        <f t="shared" si="25"/>
        <v>0</v>
      </c>
      <c r="R165" s="254" t="str">
        <f t="shared" si="20"/>
        <v/>
      </c>
      <c r="S165" s="227">
        <f t="shared" si="21"/>
        <v>0</v>
      </c>
      <c r="T165" s="227"/>
      <c r="W165" s="126"/>
    </row>
    <row r="166" spans="1:23" s="208" customFormat="1" ht="25.35" customHeight="1" x14ac:dyDescent="0.2">
      <c r="A166" s="210">
        <f t="shared" si="22"/>
        <v>155</v>
      </c>
      <c r="B166" s="171" t="str">
        <f t="shared" si="19"/>
        <v/>
      </c>
      <c r="C166" s="44"/>
      <c r="D166" s="17" t="str">
        <f t="shared" si="23"/>
        <v/>
      </c>
      <c r="E166" s="17" t="str">
        <f t="shared" si="24"/>
        <v/>
      </c>
      <c r="F166" s="97"/>
      <c r="G166" s="97"/>
      <c r="H166" s="16"/>
      <c r="I166" s="16"/>
      <c r="J166" s="23"/>
      <c r="K166" s="117"/>
      <c r="L166" s="219"/>
      <c r="M166" s="220"/>
      <c r="N166" s="221"/>
      <c r="O166" s="222"/>
      <c r="P166" s="223"/>
      <c r="Q166" s="226">
        <f t="shared" si="25"/>
        <v>0</v>
      </c>
      <c r="R166" s="254" t="str">
        <f t="shared" si="20"/>
        <v/>
      </c>
      <c r="S166" s="227">
        <f t="shared" si="21"/>
        <v>0</v>
      </c>
      <c r="T166" s="227"/>
      <c r="W166" s="126"/>
    </row>
    <row r="167" spans="1:23" s="208" customFormat="1" ht="25.35" customHeight="1" x14ac:dyDescent="0.2">
      <c r="A167" s="210">
        <f t="shared" si="22"/>
        <v>156</v>
      </c>
      <c r="B167" s="171" t="str">
        <f t="shared" si="19"/>
        <v/>
      </c>
      <c r="C167" s="44"/>
      <c r="D167" s="17" t="str">
        <f t="shared" si="23"/>
        <v/>
      </c>
      <c r="E167" s="17" t="str">
        <f t="shared" si="24"/>
        <v/>
      </c>
      <c r="F167" s="97"/>
      <c r="G167" s="97"/>
      <c r="H167" s="16"/>
      <c r="I167" s="16"/>
      <c r="J167" s="23"/>
      <c r="K167" s="117"/>
      <c r="L167" s="219"/>
      <c r="M167" s="220"/>
      <c r="N167" s="221"/>
      <c r="O167" s="222"/>
      <c r="P167" s="223"/>
      <c r="Q167" s="226">
        <f t="shared" si="25"/>
        <v>0</v>
      </c>
      <c r="R167" s="254" t="str">
        <f t="shared" si="20"/>
        <v/>
      </c>
      <c r="S167" s="227">
        <f t="shared" si="21"/>
        <v>0</v>
      </c>
      <c r="T167" s="227"/>
      <c r="W167" s="126"/>
    </row>
    <row r="168" spans="1:23" s="208" customFormat="1" ht="25.35" customHeight="1" x14ac:dyDescent="0.2">
      <c r="A168" s="210">
        <f t="shared" si="22"/>
        <v>157</v>
      </c>
      <c r="B168" s="171" t="str">
        <f t="shared" si="19"/>
        <v/>
      </c>
      <c r="C168" s="44"/>
      <c r="D168" s="17" t="str">
        <f t="shared" si="23"/>
        <v/>
      </c>
      <c r="E168" s="17" t="str">
        <f t="shared" si="24"/>
        <v/>
      </c>
      <c r="F168" s="97"/>
      <c r="G168" s="97"/>
      <c r="H168" s="16"/>
      <c r="I168" s="16"/>
      <c r="J168" s="23"/>
      <c r="K168" s="117"/>
      <c r="L168" s="219"/>
      <c r="M168" s="220"/>
      <c r="N168" s="221"/>
      <c r="O168" s="222"/>
      <c r="P168" s="223"/>
      <c r="Q168" s="226">
        <f t="shared" si="25"/>
        <v>0</v>
      </c>
      <c r="R168" s="254" t="str">
        <f t="shared" si="20"/>
        <v/>
      </c>
      <c r="S168" s="227">
        <f t="shared" si="21"/>
        <v>0</v>
      </c>
      <c r="T168" s="227"/>
      <c r="W168" s="126"/>
    </row>
    <row r="169" spans="1:23" s="208" customFormat="1" ht="25.35" customHeight="1" x14ac:dyDescent="0.2">
      <c r="A169" s="210">
        <f t="shared" si="22"/>
        <v>158</v>
      </c>
      <c r="B169" s="171" t="str">
        <f t="shared" si="19"/>
        <v/>
      </c>
      <c r="C169" s="44"/>
      <c r="D169" s="17" t="str">
        <f t="shared" si="23"/>
        <v/>
      </c>
      <c r="E169" s="17" t="str">
        <f t="shared" si="24"/>
        <v/>
      </c>
      <c r="F169" s="97"/>
      <c r="G169" s="97"/>
      <c r="H169" s="16"/>
      <c r="I169" s="16"/>
      <c r="J169" s="23"/>
      <c r="K169" s="117"/>
      <c r="L169" s="219"/>
      <c r="M169" s="220"/>
      <c r="N169" s="221"/>
      <c r="O169" s="222"/>
      <c r="P169" s="223"/>
      <c r="Q169" s="226">
        <f t="shared" si="25"/>
        <v>0</v>
      </c>
      <c r="R169" s="254" t="str">
        <f t="shared" si="20"/>
        <v/>
      </c>
      <c r="S169" s="227">
        <f t="shared" si="21"/>
        <v>0</v>
      </c>
      <c r="T169" s="227"/>
      <c r="W169" s="126"/>
    </row>
    <row r="170" spans="1:23" s="208" customFormat="1" ht="25.35" customHeight="1" x14ac:dyDescent="0.2">
      <c r="A170" s="210">
        <f t="shared" si="22"/>
        <v>159</v>
      </c>
      <c r="B170" s="171" t="str">
        <f t="shared" si="19"/>
        <v/>
      </c>
      <c r="C170" s="44"/>
      <c r="D170" s="17" t="str">
        <f t="shared" si="23"/>
        <v/>
      </c>
      <c r="E170" s="17" t="str">
        <f t="shared" si="24"/>
        <v/>
      </c>
      <c r="F170" s="97"/>
      <c r="G170" s="97"/>
      <c r="H170" s="16"/>
      <c r="I170" s="16"/>
      <c r="J170" s="23"/>
      <c r="K170" s="117"/>
      <c r="L170" s="219"/>
      <c r="M170" s="220"/>
      <c r="N170" s="221"/>
      <c r="O170" s="222"/>
      <c r="P170" s="223"/>
      <c r="Q170" s="226">
        <f t="shared" si="25"/>
        <v>0</v>
      </c>
      <c r="R170" s="254" t="str">
        <f t="shared" si="20"/>
        <v/>
      </c>
      <c r="S170" s="227">
        <f t="shared" si="21"/>
        <v>0</v>
      </c>
      <c r="T170" s="227"/>
      <c r="W170" s="126"/>
    </row>
    <row r="171" spans="1:23" s="208" customFormat="1" ht="25.35" customHeight="1" x14ac:dyDescent="0.2">
      <c r="A171" s="210">
        <f t="shared" si="22"/>
        <v>160</v>
      </c>
      <c r="B171" s="171" t="str">
        <f t="shared" si="19"/>
        <v/>
      </c>
      <c r="C171" s="44"/>
      <c r="D171" s="17" t="str">
        <f t="shared" si="23"/>
        <v/>
      </c>
      <c r="E171" s="17" t="str">
        <f t="shared" si="24"/>
        <v/>
      </c>
      <c r="F171" s="97"/>
      <c r="G171" s="97"/>
      <c r="H171" s="16"/>
      <c r="I171" s="16"/>
      <c r="J171" s="23"/>
      <c r="K171" s="117"/>
      <c r="L171" s="219"/>
      <c r="M171" s="220"/>
      <c r="N171" s="221"/>
      <c r="O171" s="222"/>
      <c r="P171" s="223"/>
      <c r="Q171" s="226">
        <f t="shared" si="25"/>
        <v>0</v>
      </c>
      <c r="R171" s="254" t="str">
        <f t="shared" si="20"/>
        <v/>
      </c>
      <c r="S171" s="227">
        <f t="shared" si="21"/>
        <v>0</v>
      </c>
      <c r="T171" s="227"/>
      <c r="W171" s="126"/>
    </row>
    <row r="172" spans="1:23" s="208" customFormat="1" ht="25.35" customHeight="1" x14ac:dyDescent="0.2">
      <c r="A172" s="210">
        <f t="shared" si="22"/>
        <v>161</v>
      </c>
      <c r="B172" s="171" t="str">
        <f t="shared" si="19"/>
        <v/>
      </c>
      <c r="C172" s="44"/>
      <c r="D172" s="17" t="str">
        <f t="shared" si="23"/>
        <v/>
      </c>
      <c r="E172" s="17" t="str">
        <f t="shared" si="24"/>
        <v/>
      </c>
      <c r="F172" s="97"/>
      <c r="G172" s="97"/>
      <c r="H172" s="16"/>
      <c r="I172" s="16"/>
      <c r="J172" s="23"/>
      <c r="K172" s="117"/>
      <c r="L172" s="219"/>
      <c r="M172" s="220"/>
      <c r="N172" s="221"/>
      <c r="O172" s="222"/>
      <c r="P172" s="223"/>
      <c r="Q172" s="226">
        <f t="shared" si="25"/>
        <v>0</v>
      </c>
      <c r="R172" s="254" t="str">
        <f t="shared" ref="R172:R204" si="26">IF(G172="","",TEXT(G172,"G/標準"))</f>
        <v/>
      </c>
      <c r="S172" s="227">
        <f t="shared" ref="S172:S203" si="27">IF(R172="",0,COUNTIF($R$12:$R$211,R172))</f>
        <v>0</v>
      </c>
      <c r="T172" s="227"/>
      <c r="W172" s="126"/>
    </row>
    <row r="173" spans="1:23" s="208" customFormat="1" ht="25.35" customHeight="1" x14ac:dyDescent="0.2">
      <c r="A173" s="210">
        <f t="shared" si="22"/>
        <v>162</v>
      </c>
      <c r="B173" s="171" t="str">
        <f t="shared" si="19"/>
        <v/>
      </c>
      <c r="C173" s="44"/>
      <c r="D173" s="17" t="str">
        <f t="shared" si="23"/>
        <v/>
      </c>
      <c r="E173" s="17" t="str">
        <f t="shared" si="24"/>
        <v/>
      </c>
      <c r="F173" s="97"/>
      <c r="G173" s="97"/>
      <c r="H173" s="16"/>
      <c r="I173" s="16"/>
      <c r="J173" s="23"/>
      <c r="K173" s="117"/>
      <c r="L173" s="219"/>
      <c r="M173" s="220"/>
      <c r="N173" s="221"/>
      <c r="O173" s="222"/>
      <c r="P173" s="223"/>
      <c r="Q173" s="226">
        <f t="shared" si="25"/>
        <v>0</v>
      </c>
      <c r="R173" s="254" t="str">
        <f t="shared" si="26"/>
        <v/>
      </c>
      <c r="S173" s="227">
        <f t="shared" si="27"/>
        <v>0</v>
      </c>
      <c r="T173" s="227"/>
      <c r="W173" s="126"/>
    </row>
    <row r="174" spans="1:23" s="208" customFormat="1" ht="25.35" customHeight="1" x14ac:dyDescent="0.2">
      <c r="A174" s="210">
        <f t="shared" si="22"/>
        <v>163</v>
      </c>
      <c r="B174" s="171" t="str">
        <f t="shared" si="19"/>
        <v/>
      </c>
      <c r="C174" s="44"/>
      <c r="D174" s="17" t="str">
        <f t="shared" si="23"/>
        <v/>
      </c>
      <c r="E174" s="17" t="str">
        <f t="shared" si="24"/>
        <v/>
      </c>
      <c r="F174" s="97"/>
      <c r="G174" s="97"/>
      <c r="H174" s="16"/>
      <c r="I174" s="16"/>
      <c r="J174" s="23"/>
      <c r="K174" s="117"/>
      <c r="L174" s="219"/>
      <c r="M174" s="220"/>
      <c r="N174" s="221"/>
      <c r="O174" s="222"/>
      <c r="P174" s="223"/>
      <c r="Q174" s="226">
        <f t="shared" si="25"/>
        <v>0</v>
      </c>
      <c r="R174" s="254" t="str">
        <f t="shared" si="26"/>
        <v/>
      </c>
      <c r="S174" s="227">
        <f t="shared" si="27"/>
        <v>0</v>
      </c>
      <c r="T174" s="227"/>
      <c r="W174" s="126"/>
    </row>
    <row r="175" spans="1:23" s="208" customFormat="1" ht="25.35" customHeight="1" x14ac:dyDescent="0.2">
      <c r="A175" s="210">
        <f t="shared" si="22"/>
        <v>164</v>
      </c>
      <c r="B175" s="171" t="str">
        <f t="shared" si="19"/>
        <v/>
      </c>
      <c r="C175" s="44"/>
      <c r="D175" s="17" t="str">
        <f t="shared" si="23"/>
        <v/>
      </c>
      <c r="E175" s="17" t="str">
        <f t="shared" si="24"/>
        <v/>
      </c>
      <c r="F175" s="97"/>
      <c r="G175" s="97"/>
      <c r="H175" s="16"/>
      <c r="I175" s="16"/>
      <c r="J175" s="23"/>
      <c r="K175" s="117"/>
      <c r="L175" s="219"/>
      <c r="M175" s="220"/>
      <c r="N175" s="221"/>
      <c r="O175" s="222"/>
      <c r="P175" s="223"/>
      <c r="Q175" s="226">
        <f t="shared" si="25"/>
        <v>0</v>
      </c>
      <c r="R175" s="254" t="str">
        <f t="shared" si="26"/>
        <v/>
      </c>
      <c r="S175" s="227">
        <f t="shared" si="27"/>
        <v>0</v>
      </c>
      <c r="T175" s="227"/>
      <c r="W175" s="126"/>
    </row>
    <row r="176" spans="1:23" s="208" customFormat="1" ht="25.35" customHeight="1" x14ac:dyDescent="0.2">
      <c r="A176" s="210">
        <f t="shared" si="22"/>
        <v>165</v>
      </c>
      <c r="B176" s="171" t="str">
        <f t="shared" si="19"/>
        <v/>
      </c>
      <c r="C176" s="44"/>
      <c r="D176" s="17" t="str">
        <f t="shared" si="23"/>
        <v/>
      </c>
      <c r="E176" s="17" t="str">
        <f t="shared" si="24"/>
        <v/>
      </c>
      <c r="F176" s="97"/>
      <c r="G176" s="97"/>
      <c r="H176" s="16"/>
      <c r="I176" s="16"/>
      <c r="J176" s="23"/>
      <c r="K176" s="117"/>
      <c r="L176" s="219"/>
      <c r="M176" s="220"/>
      <c r="N176" s="221"/>
      <c r="O176" s="222"/>
      <c r="P176" s="223"/>
      <c r="Q176" s="226">
        <f t="shared" si="25"/>
        <v>0</v>
      </c>
      <c r="R176" s="254" t="str">
        <f t="shared" si="26"/>
        <v/>
      </c>
      <c r="S176" s="227">
        <f t="shared" si="27"/>
        <v>0</v>
      </c>
      <c r="T176" s="227"/>
      <c r="W176" s="126"/>
    </row>
    <row r="177" spans="1:23" s="208" customFormat="1" ht="25.35" customHeight="1" x14ac:dyDescent="0.2">
      <c r="A177" s="210">
        <f t="shared" si="22"/>
        <v>166</v>
      </c>
      <c r="B177" s="171" t="str">
        <f t="shared" si="19"/>
        <v/>
      </c>
      <c r="C177" s="44"/>
      <c r="D177" s="17" t="str">
        <f t="shared" si="23"/>
        <v/>
      </c>
      <c r="E177" s="17" t="str">
        <f t="shared" si="24"/>
        <v/>
      </c>
      <c r="F177" s="97"/>
      <c r="G177" s="97"/>
      <c r="H177" s="16"/>
      <c r="I177" s="16"/>
      <c r="J177" s="23"/>
      <c r="K177" s="117"/>
      <c r="L177" s="219"/>
      <c r="M177" s="220"/>
      <c r="N177" s="221"/>
      <c r="O177" s="222"/>
      <c r="P177" s="223"/>
      <c r="Q177" s="226">
        <f t="shared" si="25"/>
        <v>0</v>
      </c>
      <c r="R177" s="254" t="str">
        <f t="shared" si="26"/>
        <v/>
      </c>
      <c r="S177" s="227">
        <f t="shared" si="27"/>
        <v>0</v>
      </c>
      <c r="T177" s="227"/>
      <c r="W177" s="126"/>
    </row>
    <row r="178" spans="1:23" s="208" customFormat="1" ht="25.35" customHeight="1" x14ac:dyDescent="0.2">
      <c r="A178" s="210">
        <f t="shared" si="22"/>
        <v>167</v>
      </c>
      <c r="B178" s="171" t="str">
        <f t="shared" si="19"/>
        <v/>
      </c>
      <c r="C178" s="44"/>
      <c r="D178" s="17" t="str">
        <f t="shared" si="23"/>
        <v/>
      </c>
      <c r="E178" s="17" t="str">
        <f t="shared" si="24"/>
        <v/>
      </c>
      <c r="F178" s="97"/>
      <c r="G178" s="97"/>
      <c r="H178" s="16"/>
      <c r="I178" s="16"/>
      <c r="J178" s="23"/>
      <c r="K178" s="117"/>
      <c r="L178" s="219"/>
      <c r="M178" s="220"/>
      <c r="N178" s="221"/>
      <c r="O178" s="222"/>
      <c r="P178" s="223"/>
      <c r="Q178" s="226">
        <f t="shared" si="25"/>
        <v>0</v>
      </c>
      <c r="R178" s="254" t="str">
        <f t="shared" si="26"/>
        <v/>
      </c>
      <c r="S178" s="227">
        <f t="shared" si="27"/>
        <v>0</v>
      </c>
      <c r="T178" s="227"/>
      <c r="W178" s="126"/>
    </row>
    <row r="179" spans="1:23" s="208" customFormat="1" ht="25.35" customHeight="1" x14ac:dyDescent="0.2">
      <c r="A179" s="210">
        <f t="shared" si="22"/>
        <v>168</v>
      </c>
      <c r="B179" s="171" t="str">
        <f t="shared" si="19"/>
        <v/>
      </c>
      <c r="C179" s="44"/>
      <c r="D179" s="17" t="str">
        <f t="shared" si="23"/>
        <v/>
      </c>
      <c r="E179" s="17" t="str">
        <f t="shared" si="24"/>
        <v/>
      </c>
      <c r="F179" s="97"/>
      <c r="G179" s="97"/>
      <c r="H179" s="16"/>
      <c r="I179" s="16"/>
      <c r="J179" s="23"/>
      <c r="K179" s="117"/>
      <c r="L179" s="219"/>
      <c r="M179" s="220"/>
      <c r="N179" s="221"/>
      <c r="O179" s="222"/>
      <c r="P179" s="223"/>
      <c r="Q179" s="226">
        <f t="shared" si="25"/>
        <v>0</v>
      </c>
      <c r="R179" s="254" t="str">
        <f t="shared" si="26"/>
        <v/>
      </c>
      <c r="S179" s="227">
        <f t="shared" si="27"/>
        <v>0</v>
      </c>
      <c r="T179" s="227"/>
      <c r="W179" s="126"/>
    </row>
    <row r="180" spans="1:23" s="208" customFormat="1" ht="25.35" customHeight="1" x14ac:dyDescent="0.2">
      <c r="A180" s="210">
        <f t="shared" si="22"/>
        <v>169</v>
      </c>
      <c r="B180" s="171" t="str">
        <f t="shared" si="19"/>
        <v/>
      </c>
      <c r="C180" s="44"/>
      <c r="D180" s="17" t="str">
        <f t="shared" si="23"/>
        <v/>
      </c>
      <c r="E180" s="17" t="str">
        <f t="shared" si="24"/>
        <v/>
      </c>
      <c r="F180" s="97"/>
      <c r="G180" s="97"/>
      <c r="H180" s="16"/>
      <c r="I180" s="16"/>
      <c r="J180" s="23"/>
      <c r="K180" s="117"/>
      <c r="L180" s="219"/>
      <c r="M180" s="220"/>
      <c r="N180" s="221"/>
      <c r="O180" s="222"/>
      <c r="P180" s="223"/>
      <c r="Q180" s="226">
        <f t="shared" si="25"/>
        <v>0</v>
      </c>
      <c r="R180" s="254" t="str">
        <f t="shared" si="26"/>
        <v/>
      </c>
      <c r="S180" s="227">
        <f t="shared" si="27"/>
        <v>0</v>
      </c>
      <c r="T180" s="227"/>
      <c r="W180" s="126"/>
    </row>
    <row r="181" spans="1:23" s="208" customFormat="1" ht="25.35" customHeight="1" x14ac:dyDescent="0.2">
      <c r="A181" s="210">
        <f t="shared" si="22"/>
        <v>170</v>
      </c>
      <c r="B181" s="171" t="str">
        <f t="shared" si="19"/>
        <v/>
      </c>
      <c r="C181" s="44"/>
      <c r="D181" s="17" t="str">
        <f t="shared" si="23"/>
        <v/>
      </c>
      <c r="E181" s="17" t="str">
        <f t="shared" si="24"/>
        <v/>
      </c>
      <c r="F181" s="97"/>
      <c r="G181" s="97"/>
      <c r="H181" s="16"/>
      <c r="I181" s="16"/>
      <c r="J181" s="23"/>
      <c r="K181" s="117"/>
      <c r="L181" s="219"/>
      <c r="M181" s="220"/>
      <c r="N181" s="221"/>
      <c r="O181" s="222"/>
      <c r="P181" s="223"/>
      <c r="Q181" s="226">
        <f t="shared" si="25"/>
        <v>0</v>
      </c>
      <c r="R181" s="254" t="str">
        <f t="shared" si="26"/>
        <v/>
      </c>
      <c r="S181" s="227">
        <f t="shared" si="27"/>
        <v>0</v>
      </c>
      <c r="T181" s="227"/>
      <c r="W181" s="126"/>
    </row>
    <row r="182" spans="1:23" s="208" customFormat="1" ht="25.35" customHeight="1" x14ac:dyDescent="0.2">
      <c r="A182" s="210">
        <f t="shared" si="22"/>
        <v>171</v>
      </c>
      <c r="B182" s="171" t="str">
        <f t="shared" si="19"/>
        <v/>
      </c>
      <c r="C182" s="44"/>
      <c r="D182" s="17" t="str">
        <f t="shared" si="23"/>
        <v/>
      </c>
      <c r="E182" s="17" t="str">
        <f t="shared" si="24"/>
        <v/>
      </c>
      <c r="F182" s="97"/>
      <c r="G182" s="97"/>
      <c r="H182" s="16"/>
      <c r="I182" s="16"/>
      <c r="J182" s="23"/>
      <c r="K182" s="117"/>
      <c r="L182" s="219"/>
      <c r="M182" s="220"/>
      <c r="N182" s="221"/>
      <c r="O182" s="222"/>
      <c r="P182" s="223"/>
      <c r="Q182" s="226">
        <f t="shared" si="25"/>
        <v>0</v>
      </c>
      <c r="R182" s="254" t="str">
        <f t="shared" si="26"/>
        <v/>
      </c>
      <c r="S182" s="227">
        <f t="shared" si="27"/>
        <v>0</v>
      </c>
      <c r="T182" s="227"/>
      <c r="W182" s="126"/>
    </row>
    <row r="183" spans="1:23" s="208" customFormat="1" ht="25.35" customHeight="1" x14ac:dyDescent="0.2">
      <c r="A183" s="210">
        <f t="shared" si="22"/>
        <v>172</v>
      </c>
      <c r="B183" s="171" t="str">
        <f t="shared" si="19"/>
        <v/>
      </c>
      <c r="C183" s="44"/>
      <c r="D183" s="17" t="str">
        <f t="shared" si="23"/>
        <v/>
      </c>
      <c r="E183" s="17" t="str">
        <f t="shared" si="24"/>
        <v/>
      </c>
      <c r="F183" s="97"/>
      <c r="G183" s="97"/>
      <c r="H183" s="16"/>
      <c r="I183" s="16"/>
      <c r="J183" s="23"/>
      <c r="K183" s="117"/>
      <c r="L183" s="219"/>
      <c r="M183" s="220"/>
      <c r="N183" s="221"/>
      <c r="O183" s="222"/>
      <c r="P183" s="223"/>
      <c r="Q183" s="226">
        <f t="shared" si="25"/>
        <v>0</v>
      </c>
      <c r="R183" s="254" t="str">
        <f t="shared" si="26"/>
        <v/>
      </c>
      <c r="S183" s="227">
        <f t="shared" si="27"/>
        <v>0</v>
      </c>
      <c r="T183" s="227"/>
      <c r="W183" s="126"/>
    </row>
    <row r="184" spans="1:23" s="208" customFormat="1" ht="25.35" customHeight="1" x14ac:dyDescent="0.2">
      <c r="A184" s="210">
        <f t="shared" si="22"/>
        <v>173</v>
      </c>
      <c r="B184" s="171" t="str">
        <f t="shared" si="19"/>
        <v/>
      </c>
      <c r="C184" s="44"/>
      <c r="D184" s="17" t="str">
        <f t="shared" si="23"/>
        <v/>
      </c>
      <c r="E184" s="17" t="str">
        <f t="shared" si="24"/>
        <v/>
      </c>
      <c r="F184" s="97"/>
      <c r="G184" s="97"/>
      <c r="H184" s="16"/>
      <c r="I184" s="16"/>
      <c r="J184" s="23"/>
      <c r="K184" s="117"/>
      <c r="L184" s="219"/>
      <c r="M184" s="220"/>
      <c r="N184" s="221"/>
      <c r="O184" s="222"/>
      <c r="P184" s="223"/>
      <c r="Q184" s="226">
        <f t="shared" si="25"/>
        <v>0</v>
      </c>
      <c r="R184" s="254" t="str">
        <f t="shared" si="26"/>
        <v/>
      </c>
      <c r="S184" s="227">
        <f t="shared" si="27"/>
        <v>0</v>
      </c>
      <c r="T184" s="227"/>
      <c r="W184" s="126"/>
    </row>
    <row r="185" spans="1:23" s="208" customFormat="1" ht="25.35" customHeight="1" x14ac:dyDescent="0.2">
      <c r="A185" s="210">
        <f t="shared" si="22"/>
        <v>174</v>
      </c>
      <c r="B185" s="171" t="str">
        <f t="shared" si="19"/>
        <v/>
      </c>
      <c r="C185" s="44"/>
      <c r="D185" s="17" t="str">
        <f t="shared" si="23"/>
        <v/>
      </c>
      <c r="E185" s="17" t="str">
        <f t="shared" si="24"/>
        <v/>
      </c>
      <c r="F185" s="97"/>
      <c r="G185" s="97"/>
      <c r="H185" s="16"/>
      <c r="I185" s="16"/>
      <c r="J185" s="23"/>
      <c r="K185" s="117"/>
      <c r="L185" s="219"/>
      <c r="M185" s="220"/>
      <c r="N185" s="221"/>
      <c r="O185" s="222"/>
      <c r="P185" s="223"/>
      <c r="Q185" s="226">
        <f t="shared" si="25"/>
        <v>0</v>
      </c>
      <c r="R185" s="254" t="str">
        <f t="shared" si="26"/>
        <v/>
      </c>
      <c r="S185" s="227">
        <f t="shared" si="27"/>
        <v>0</v>
      </c>
      <c r="T185" s="227"/>
      <c r="W185" s="126"/>
    </row>
    <row r="186" spans="1:23" s="208" customFormat="1" ht="25.35" customHeight="1" x14ac:dyDescent="0.2">
      <c r="A186" s="210">
        <f t="shared" si="22"/>
        <v>175</v>
      </c>
      <c r="B186" s="171" t="str">
        <f t="shared" si="19"/>
        <v/>
      </c>
      <c r="C186" s="44"/>
      <c r="D186" s="17" t="str">
        <f t="shared" si="23"/>
        <v/>
      </c>
      <c r="E186" s="17" t="str">
        <f t="shared" si="24"/>
        <v/>
      </c>
      <c r="F186" s="97"/>
      <c r="G186" s="97"/>
      <c r="H186" s="16"/>
      <c r="I186" s="16"/>
      <c r="J186" s="23"/>
      <c r="K186" s="117"/>
      <c r="L186" s="219"/>
      <c r="M186" s="220"/>
      <c r="N186" s="221"/>
      <c r="O186" s="222"/>
      <c r="P186" s="223"/>
      <c r="Q186" s="226">
        <f t="shared" si="25"/>
        <v>0</v>
      </c>
      <c r="R186" s="254" t="str">
        <f t="shared" si="26"/>
        <v/>
      </c>
      <c r="S186" s="227">
        <f t="shared" si="27"/>
        <v>0</v>
      </c>
      <c r="T186" s="227"/>
      <c r="W186" s="126"/>
    </row>
    <row r="187" spans="1:23" s="208" customFormat="1" ht="25.35" customHeight="1" x14ac:dyDescent="0.2">
      <c r="A187" s="210">
        <f t="shared" si="22"/>
        <v>176</v>
      </c>
      <c r="B187" s="171" t="str">
        <f t="shared" si="19"/>
        <v/>
      </c>
      <c r="C187" s="44"/>
      <c r="D187" s="17" t="str">
        <f t="shared" si="23"/>
        <v/>
      </c>
      <c r="E187" s="17" t="str">
        <f t="shared" si="24"/>
        <v/>
      </c>
      <c r="F187" s="97"/>
      <c r="G187" s="97"/>
      <c r="H187" s="16"/>
      <c r="I187" s="16"/>
      <c r="J187" s="23"/>
      <c r="K187" s="117"/>
      <c r="L187" s="219"/>
      <c r="M187" s="220"/>
      <c r="N187" s="221"/>
      <c r="O187" s="222"/>
      <c r="P187" s="223"/>
      <c r="Q187" s="226">
        <f t="shared" si="25"/>
        <v>0</v>
      </c>
      <c r="R187" s="254" t="str">
        <f t="shared" si="26"/>
        <v/>
      </c>
      <c r="S187" s="227">
        <f t="shared" si="27"/>
        <v>0</v>
      </c>
      <c r="T187" s="227"/>
      <c r="W187" s="126"/>
    </row>
    <row r="188" spans="1:23" s="208" customFormat="1" ht="25.35" customHeight="1" x14ac:dyDescent="0.2">
      <c r="A188" s="210">
        <f t="shared" si="22"/>
        <v>177</v>
      </c>
      <c r="B188" s="171" t="str">
        <f t="shared" si="19"/>
        <v/>
      </c>
      <c r="C188" s="44"/>
      <c r="D188" s="17" t="str">
        <f t="shared" si="23"/>
        <v/>
      </c>
      <c r="E188" s="17" t="str">
        <f t="shared" si="24"/>
        <v/>
      </c>
      <c r="F188" s="97"/>
      <c r="G188" s="97"/>
      <c r="H188" s="16"/>
      <c r="I188" s="16"/>
      <c r="J188" s="23"/>
      <c r="K188" s="117"/>
      <c r="L188" s="219"/>
      <c r="M188" s="220"/>
      <c r="N188" s="221"/>
      <c r="O188" s="222"/>
      <c r="P188" s="223"/>
      <c r="Q188" s="226">
        <f t="shared" si="25"/>
        <v>0</v>
      </c>
      <c r="R188" s="254" t="str">
        <f t="shared" si="26"/>
        <v/>
      </c>
      <c r="S188" s="227">
        <f t="shared" si="27"/>
        <v>0</v>
      </c>
      <c r="T188" s="227"/>
      <c r="W188" s="126"/>
    </row>
    <row r="189" spans="1:23" s="208" customFormat="1" ht="25.35" customHeight="1" x14ac:dyDescent="0.2">
      <c r="A189" s="210">
        <f t="shared" si="22"/>
        <v>178</v>
      </c>
      <c r="B189" s="171" t="str">
        <f t="shared" si="19"/>
        <v/>
      </c>
      <c r="C189" s="44"/>
      <c r="D189" s="17" t="str">
        <f t="shared" si="23"/>
        <v/>
      </c>
      <c r="E189" s="17" t="str">
        <f t="shared" si="24"/>
        <v/>
      </c>
      <c r="F189" s="97"/>
      <c r="G189" s="97"/>
      <c r="H189" s="16"/>
      <c r="I189" s="16"/>
      <c r="J189" s="23"/>
      <c r="K189" s="117"/>
      <c r="L189" s="219"/>
      <c r="M189" s="220"/>
      <c r="N189" s="221"/>
      <c r="O189" s="222"/>
      <c r="P189" s="223"/>
      <c r="Q189" s="226">
        <f t="shared" si="25"/>
        <v>0</v>
      </c>
      <c r="R189" s="254" t="str">
        <f t="shared" si="26"/>
        <v/>
      </c>
      <c r="S189" s="227">
        <f t="shared" si="27"/>
        <v>0</v>
      </c>
      <c r="T189" s="227"/>
      <c r="W189" s="126"/>
    </row>
    <row r="190" spans="1:23" s="208" customFormat="1" ht="25.35" customHeight="1" x14ac:dyDescent="0.2">
      <c r="A190" s="210">
        <f t="shared" si="22"/>
        <v>179</v>
      </c>
      <c r="B190" s="171" t="str">
        <f t="shared" si="19"/>
        <v/>
      </c>
      <c r="C190" s="44"/>
      <c r="D190" s="17" t="str">
        <f t="shared" si="23"/>
        <v/>
      </c>
      <c r="E190" s="17" t="str">
        <f t="shared" si="24"/>
        <v/>
      </c>
      <c r="F190" s="97"/>
      <c r="G190" s="97"/>
      <c r="H190" s="16"/>
      <c r="I190" s="16"/>
      <c r="J190" s="23"/>
      <c r="K190" s="117"/>
      <c r="L190" s="219"/>
      <c r="M190" s="220"/>
      <c r="N190" s="221"/>
      <c r="O190" s="222"/>
      <c r="P190" s="223"/>
      <c r="Q190" s="226">
        <f t="shared" si="25"/>
        <v>0</v>
      </c>
      <c r="R190" s="254" t="str">
        <f t="shared" si="26"/>
        <v/>
      </c>
      <c r="S190" s="227">
        <f t="shared" si="27"/>
        <v>0</v>
      </c>
      <c r="T190" s="227"/>
      <c r="W190" s="126"/>
    </row>
    <row r="191" spans="1:23" s="208" customFormat="1" ht="25.35" customHeight="1" x14ac:dyDescent="0.2">
      <c r="A191" s="210">
        <f t="shared" si="22"/>
        <v>180</v>
      </c>
      <c r="B191" s="171" t="str">
        <f t="shared" si="19"/>
        <v/>
      </c>
      <c r="C191" s="44"/>
      <c r="D191" s="17" t="str">
        <f t="shared" si="23"/>
        <v/>
      </c>
      <c r="E191" s="17" t="str">
        <f t="shared" si="24"/>
        <v/>
      </c>
      <c r="F191" s="97"/>
      <c r="G191" s="97"/>
      <c r="H191" s="16"/>
      <c r="I191" s="16"/>
      <c r="J191" s="23"/>
      <c r="K191" s="117"/>
      <c r="L191" s="219"/>
      <c r="M191" s="220"/>
      <c r="N191" s="221"/>
      <c r="O191" s="222"/>
      <c r="P191" s="223"/>
      <c r="Q191" s="226">
        <f t="shared" si="25"/>
        <v>0</v>
      </c>
      <c r="R191" s="254" t="str">
        <f t="shared" si="26"/>
        <v/>
      </c>
      <c r="S191" s="227">
        <f t="shared" si="27"/>
        <v>0</v>
      </c>
      <c r="T191" s="227"/>
      <c r="W191" s="126"/>
    </row>
    <row r="192" spans="1:23" s="208" customFormat="1" ht="25.35" customHeight="1" x14ac:dyDescent="0.2">
      <c r="A192" s="210">
        <f t="shared" si="22"/>
        <v>181</v>
      </c>
      <c r="B192" s="171" t="str">
        <f t="shared" si="19"/>
        <v/>
      </c>
      <c r="C192" s="44"/>
      <c r="D192" s="17" t="str">
        <f t="shared" si="23"/>
        <v/>
      </c>
      <c r="E192" s="17" t="str">
        <f t="shared" si="24"/>
        <v/>
      </c>
      <c r="F192" s="97"/>
      <c r="G192" s="97"/>
      <c r="H192" s="16"/>
      <c r="I192" s="16"/>
      <c r="J192" s="23"/>
      <c r="K192" s="117"/>
      <c r="L192" s="219"/>
      <c r="M192" s="220"/>
      <c r="N192" s="221"/>
      <c r="O192" s="222"/>
      <c r="P192" s="223"/>
      <c r="Q192" s="226">
        <f t="shared" si="25"/>
        <v>0</v>
      </c>
      <c r="R192" s="254" t="str">
        <f t="shared" si="26"/>
        <v/>
      </c>
      <c r="S192" s="227">
        <f t="shared" si="27"/>
        <v>0</v>
      </c>
      <c r="T192" s="227"/>
      <c r="W192" s="126"/>
    </row>
    <row r="193" spans="1:23" s="208" customFormat="1" ht="25.35" customHeight="1" x14ac:dyDescent="0.2">
      <c r="A193" s="210">
        <f t="shared" si="22"/>
        <v>182</v>
      </c>
      <c r="B193" s="171" t="str">
        <f t="shared" si="19"/>
        <v/>
      </c>
      <c r="C193" s="44"/>
      <c r="D193" s="17" t="str">
        <f t="shared" si="23"/>
        <v/>
      </c>
      <c r="E193" s="17" t="str">
        <f t="shared" si="24"/>
        <v/>
      </c>
      <c r="F193" s="97"/>
      <c r="G193" s="97"/>
      <c r="H193" s="16"/>
      <c r="I193" s="16"/>
      <c r="J193" s="23"/>
      <c r="K193" s="117"/>
      <c r="L193" s="219"/>
      <c r="M193" s="220"/>
      <c r="N193" s="221"/>
      <c r="O193" s="222"/>
      <c r="P193" s="223"/>
      <c r="Q193" s="226">
        <f t="shared" si="25"/>
        <v>0</v>
      </c>
      <c r="R193" s="254" t="str">
        <f t="shared" si="26"/>
        <v/>
      </c>
      <c r="S193" s="227">
        <f t="shared" si="27"/>
        <v>0</v>
      </c>
      <c r="T193" s="227"/>
      <c r="W193" s="126"/>
    </row>
    <row r="194" spans="1:23" s="208" customFormat="1" ht="25.35" customHeight="1" x14ac:dyDescent="0.2">
      <c r="A194" s="210">
        <f t="shared" si="22"/>
        <v>183</v>
      </c>
      <c r="B194" s="171" t="str">
        <f t="shared" si="19"/>
        <v/>
      </c>
      <c r="C194" s="44"/>
      <c r="D194" s="17" t="str">
        <f t="shared" si="23"/>
        <v/>
      </c>
      <c r="E194" s="17" t="str">
        <f t="shared" si="24"/>
        <v/>
      </c>
      <c r="F194" s="97"/>
      <c r="G194" s="97"/>
      <c r="H194" s="16"/>
      <c r="I194" s="16"/>
      <c r="J194" s="23"/>
      <c r="K194" s="117"/>
      <c r="L194" s="219"/>
      <c r="M194" s="220"/>
      <c r="N194" s="221"/>
      <c r="O194" s="222"/>
      <c r="P194" s="223"/>
      <c r="Q194" s="226">
        <f t="shared" si="25"/>
        <v>0</v>
      </c>
      <c r="R194" s="254" t="str">
        <f t="shared" si="26"/>
        <v/>
      </c>
      <c r="S194" s="227">
        <f t="shared" si="27"/>
        <v>0</v>
      </c>
      <c r="T194" s="227"/>
      <c r="W194" s="126"/>
    </row>
    <row r="195" spans="1:23" s="208" customFormat="1" ht="25.35" customHeight="1" x14ac:dyDescent="0.2">
      <c r="A195" s="210">
        <f t="shared" si="22"/>
        <v>184</v>
      </c>
      <c r="B195" s="171" t="str">
        <f t="shared" si="19"/>
        <v/>
      </c>
      <c r="C195" s="44"/>
      <c r="D195" s="17" t="str">
        <f t="shared" si="23"/>
        <v/>
      </c>
      <c r="E195" s="17" t="str">
        <f t="shared" si="24"/>
        <v/>
      </c>
      <c r="F195" s="97"/>
      <c r="G195" s="97"/>
      <c r="H195" s="16"/>
      <c r="I195" s="16"/>
      <c r="J195" s="23"/>
      <c r="K195" s="117"/>
      <c r="L195" s="219"/>
      <c r="M195" s="220"/>
      <c r="N195" s="221"/>
      <c r="O195" s="222"/>
      <c r="P195" s="223"/>
      <c r="Q195" s="226">
        <f t="shared" si="25"/>
        <v>0</v>
      </c>
      <c r="R195" s="254" t="str">
        <f t="shared" si="26"/>
        <v/>
      </c>
      <c r="S195" s="227">
        <f t="shared" si="27"/>
        <v>0</v>
      </c>
      <c r="T195" s="227"/>
      <c r="W195" s="126"/>
    </row>
    <row r="196" spans="1:23" s="208" customFormat="1" ht="25.35" customHeight="1" x14ac:dyDescent="0.2">
      <c r="A196" s="210">
        <f t="shared" si="22"/>
        <v>185</v>
      </c>
      <c r="B196" s="171" t="str">
        <f t="shared" si="19"/>
        <v/>
      </c>
      <c r="C196" s="44"/>
      <c r="D196" s="17" t="str">
        <f t="shared" si="23"/>
        <v/>
      </c>
      <c r="E196" s="17" t="str">
        <f t="shared" si="24"/>
        <v/>
      </c>
      <c r="F196" s="97"/>
      <c r="G196" s="97"/>
      <c r="H196" s="16"/>
      <c r="I196" s="16"/>
      <c r="J196" s="23"/>
      <c r="K196" s="117"/>
      <c r="L196" s="219"/>
      <c r="M196" s="220"/>
      <c r="N196" s="221"/>
      <c r="O196" s="222"/>
      <c r="P196" s="223"/>
      <c r="Q196" s="226">
        <f t="shared" si="25"/>
        <v>0</v>
      </c>
      <c r="R196" s="254" t="str">
        <f t="shared" si="26"/>
        <v/>
      </c>
      <c r="S196" s="227">
        <f t="shared" si="27"/>
        <v>0</v>
      </c>
      <c r="T196" s="227"/>
      <c r="W196" s="126"/>
    </row>
    <row r="197" spans="1:23" s="208" customFormat="1" ht="25.35" customHeight="1" x14ac:dyDescent="0.2">
      <c r="A197" s="210">
        <f t="shared" si="22"/>
        <v>186</v>
      </c>
      <c r="B197" s="171" t="str">
        <f t="shared" si="19"/>
        <v/>
      </c>
      <c r="C197" s="44"/>
      <c r="D197" s="17" t="str">
        <f t="shared" si="23"/>
        <v/>
      </c>
      <c r="E197" s="17" t="str">
        <f t="shared" si="24"/>
        <v/>
      </c>
      <c r="F197" s="97"/>
      <c r="G197" s="97"/>
      <c r="H197" s="16"/>
      <c r="I197" s="16"/>
      <c r="J197" s="23"/>
      <c r="K197" s="117"/>
      <c r="L197" s="219"/>
      <c r="M197" s="220"/>
      <c r="N197" s="221"/>
      <c r="O197" s="222"/>
      <c r="P197" s="223"/>
      <c r="Q197" s="226">
        <f t="shared" si="25"/>
        <v>0</v>
      </c>
      <c r="R197" s="254" t="str">
        <f t="shared" si="26"/>
        <v/>
      </c>
      <c r="S197" s="227">
        <f t="shared" si="27"/>
        <v>0</v>
      </c>
      <c r="T197" s="227"/>
      <c r="W197" s="126"/>
    </row>
    <row r="198" spans="1:23" s="208" customFormat="1" ht="25.35" customHeight="1" x14ac:dyDescent="0.2">
      <c r="A198" s="210">
        <f t="shared" si="22"/>
        <v>187</v>
      </c>
      <c r="B198" s="171" t="str">
        <f t="shared" si="19"/>
        <v/>
      </c>
      <c r="C198" s="44"/>
      <c r="D198" s="17" t="str">
        <f t="shared" si="23"/>
        <v/>
      </c>
      <c r="E198" s="17" t="str">
        <f t="shared" si="24"/>
        <v/>
      </c>
      <c r="F198" s="97"/>
      <c r="G198" s="97"/>
      <c r="H198" s="16"/>
      <c r="I198" s="16"/>
      <c r="J198" s="23"/>
      <c r="K198" s="117"/>
      <c r="L198" s="219"/>
      <c r="M198" s="220"/>
      <c r="N198" s="221"/>
      <c r="O198" s="222"/>
      <c r="P198" s="223"/>
      <c r="Q198" s="226">
        <f t="shared" si="25"/>
        <v>0</v>
      </c>
      <c r="R198" s="254" t="str">
        <f t="shared" si="26"/>
        <v/>
      </c>
      <c r="S198" s="227">
        <f t="shared" si="27"/>
        <v>0</v>
      </c>
      <c r="T198" s="227"/>
      <c r="W198" s="126"/>
    </row>
    <row r="199" spans="1:23" s="208" customFormat="1" ht="25.35" customHeight="1" x14ac:dyDescent="0.2">
      <c r="A199" s="210">
        <f t="shared" si="22"/>
        <v>188</v>
      </c>
      <c r="B199" s="171" t="str">
        <f t="shared" si="19"/>
        <v/>
      </c>
      <c r="C199" s="44"/>
      <c r="D199" s="17" t="str">
        <f t="shared" si="23"/>
        <v/>
      </c>
      <c r="E199" s="17" t="str">
        <f t="shared" si="24"/>
        <v/>
      </c>
      <c r="F199" s="97"/>
      <c r="G199" s="97"/>
      <c r="H199" s="16"/>
      <c r="I199" s="16"/>
      <c r="J199" s="23"/>
      <c r="K199" s="117"/>
      <c r="L199" s="219"/>
      <c r="M199" s="220"/>
      <c r="N199" s="221"/>
      <c r="O199" s="222"/>
      <c r="P199" s="223"/>
      <c r="Q199" s="226">
        <f t="shared" si="25"/>
        <v>0</v>
      </c>
      <c r="R199" s="254" t="str">
        <f t="shared" si="26"/>
        <v/>
      </c>
      <c r="S199" s="227">
        <f t="shared" si="27"/>
        <v>0</v>
      </c>
      <c r="T199" s="227"/>
      <c r="W199" s="126"/>
    </row>
    <row r="200" spans="1:23" s="208" customFormat="1" ht="25.35" customHeight="1" x14ac:dyDescent="0.2">
      <c r="A200" s="210">
        <f t="shared" si="22"/>
        <v>189</v>
      </c>
      <c r="B200" s="171" t="str">
        <f t="shared" si="19"/>
        <v/>
      </c>
      <c r="C200" s="44"/>
      <c r="D200" s="17" t="str">
        <f t="shared" si="23"/>
        <v/>
      </c>
      <c r="E200" s="17" t="str">
        <f t="shared" si="24"/>
        <v/>
      </c>
      <c r="F200" s="97"/>
      <c r="G200" s="97"/>
      <c r="H200" s="16"/>
      <c r="I200" s="16"/>
      <c r="J200" s="23"/>
      <c r="K200" s="117"/>
      <c r="L200" s="219"/>
      <c r="M200" s="220"/>
      <c r="N200" s="221"/>
      <c r="O200" s="222"/>
      <c r="P200" s="223"/>
      <c r="Q200" s="226">
        <f t="shared" si="25"/>
        <v>0</v>
      </c>
      <c r="R200" s="254" t="str">
        <f t="shared" si="26"/>
        <v/>
      </c>
      <c r="S200" s="227">
        <f t="shared" si="27"/>
        <v>0</v>
      </c>
      <c r="T200" s="227"/>
      <c r="W200" s="126"/>
    </row>
    <row r="201" spans="1:23" s="208" customFormat="1" ht="25.35" customHeight="1" x14ac:dyDescent="0.2">
      <c r="A201" s="210">
        <f t="shared" si="22"/>
        <v>190</v>
      </c>
      <c r="B201" s="171" t="str">
        <f t="shared" si="19"/>
        <v/>
      </c>
      <c r="C201" s="44"/>
      <c r="D201" s="17" t="str">
        <f t="shared" si="23"/>
        <v/>
      </c>
      <c r="E201" s="17" t="str">
        <f t="shared" si="24"/>
        <v/>
      </c>
      <c r="F201" s="97"/>
      <c r="G201" s="97"/>
      <c r="H201" s="16"/>
      <c r="I201" s="16"/>
      <c r="J201" s="23"/>
      <c r="K201" s="117"/>
      <c r="L201" s="219"/>
      <c r="M201" s="220"/>
      <c r="N201" s="221"/>
      <c r="O201" s="222"/>
      <c r="P201" s="223"/>
      <c r="Q201" s="226">
        <f t="shared" si="25"/>
        <v>0</v>
      </c>
      <c r="R201" s="254" t="str">
        <f t="shared" si="26"/>
        <v/>
      </c>
      <c r="S201" s="227">
        <f t="shared" si="27"/>
        <v>0</v>
      </c>
      <c r="T201" s="227"/>
      <c r="W201" s="126"/>
    </row>
    <row r="202" spans="1:23" s="208" customFormat="1" ht="25.35" customHeight="1" x14ac:dyDescent="0.2">
      <c r="A202" s="210">
        <f t="shared" si="22"/>
        <v>191</v>
      </c>
      <c r="B202" s="171" t="str">
        <f t="shared" si="19"/>
        <v/>
      </c>
      <c r="C202" s="44"/>
      <c r="D202" s="17" t="str">
        <f t="shared" si="23"/>
        <v/>
      </c>
      <c r="E202" s="17" t="str">
        <f t="shared" si="24"/>
        <v/>
      </c>
      <c r="F202" s="97"/>
      <c r="G202" s="97"/>
      <c r="H202" s="16"/>
      <c r="I202" s="16"/>
      <c r="J202" s="23"/>
      <c r="K202" s="117"/>
      <c r="L202" s="219"/>
      <c r="M202" s="220"/>
      <c r="N202" s="221"/>
      <c r="O202" s="222"/>
      <c r="P202" s="223"/>
      <c r="Q202" s="226">
        <f t="shared" si="25"/>
        <v>0</v>
      </c>
      <c r="R202" s="254" t="str">
        <f t="shared" si="26"/>
        <v/>
      </c>
      <c r="S202" s="227">
        <f t="shared" si="27"/>
        <v>0</v>
      </c>
      <c r="T202" s="227"/>
      <c r="W202" s="126"/>
    </row>
    <row r="203" spans="1:23" s="208" customFormat="1" ht="25.35" customHeight="1" x14ac:dyDescent="0.2">
      <c r="A203" s="210">
        <f t="shared" si="22"/>
        <v>192</v>
      </c>
      <c r="B203" s="171" t="str">
        <f t="shared" ref="B203:B210" si="28">IF($C203="","","高効率空調")</f>
        <v/>
      </c>
      <c r="C203" s="44"/>
      <c r="D203" s="17" t="str">
        <f t="shared" si="23"/>
        <v/>
      </c>
      <c r="E203" s="17" t="str">
        <f t="shared" si="24"/>
        <v/>
      </c>
      <c r="F203" s="97"/>
      <c r="G203" s="97"/>
      <c r="H203" s="16"/>
      <c r="I203" s="16"/>
      <c r="J203" s="23"/>
      <c r="K203" s="117"/>
      <c r="L203" s="219"/>
      <c r="M203" s="220"/>
      <c r="N203" s="221"/>
      <c r="O203" s="222"/>
      <c r="P203" s="223"/>
      <c r="Q203" s="226">
        <f t="shared" si="25"/>
        <v>0</v>
      </c>
      <c r="R203" s="254" t="str">
        <f t="shared" si="26"/>
        <v/>
      </c>
      <c r="S203" s="227">
        <f t="shared" si="27"/>
        <v>0</v>
      </c>
      <c r="T203" s="227"/>
      <c r="W203" s="126"/>
    </row>
    <row r="204" spans="1:23" s="208" customFormat="1" ht="25.35" customHeight="1" x14ac:dyDescent="0.2">
      <c r="A204" s="210">
        <f t="shared" si="22"/>
        <v>193</v>
      </c>
      <c r="B204" s="171" t="str">
        <f t="shared" si="28"/>
        <v/>
      </c>
      <c r="C204" s="44"/>
      <c r="D204" s="17" t="str">
        <f t="shared" si="23"/>
        <v/>
      </c>
      <c r="E204" s="17" t="str">
        <f t="shared" si="24"/>
        <v/>
      </c>
      <c r="F204" s="97"/>
      <c r="G204" s="97"/>
      <c r="H204" s="16"/>
      <c r="I204" s="16"/>
      <c r="J204" s="23"/>
      <c r="K204" s="117"/>
      <c r="L204" s="219"/>
      <c r="M204" s="220"/>
      <c r="N204" s="221"/>
      <c r="O204" s="222"/>
      <c r="P204" s="223"/>
      <c r="Q204" s="226">
        <f t="shared" si="25"/>
        <v>0</v>
      </c>
      <c r="R204" s="254" t="str">
        <f t="shared" si="26"/>
        <v/>
      </c>
      <c r="S204" s="227">
        <f t="shared" ref="S204:S211" si="29">IF(R204="",0,COUNTIF($R$12:$R$211,R204))</f>
        <v>0</v>
      </c>
      <c r="T204" s="227"/>
      <c r="W204" s="126"/>
    </row>
    <row r="205" spans="1:23" s="208" customFormat="1" ht="25.35" customHeight="1" x14ac:dyDescent="0.2">
      <c r="A205" s="210">
        <f t="shared" ref="A205:A210" si="30">ROW()-11</f>
        <v>194</v>
      </c>
      <c r="B205" s="171" t="str">
        <f t="shared" si="28"/>
        <v/>
      </c>
      <c r="C205" s="44"/>
      <c r="D205" s="17" t="str">
        <f t="shared" ref="D205:D210" si="31">IF($C$2="","",IF($B205&lt;&gt;"",$C$2,""))</f>
        <v/>
      </c>
      <c r="E205" s="17" t="str">
        <f t="shared" ref="E205:E210" si="32">IF($F$2="","",IF($B205&lt;&gt;"",$F$2,""))</f>
        <v/>
      </c>
      <c r="F205" s="97"/>
      <c r="G205" s="97"/>
      <c r="H205" s="16"/>
      <c r="I205" s="16"/>
      <c r="J205" s="23"/>
      <c r="K205" s="117"/>
      <c r="L205" s="219"/>
      <c r="M205" s="220"/>
      <c r="N205" s="221"/>
      <c r="O205" s="222"/>
      <c r="P205" s="223"/>
      <c r="Q205" s="226">
        <f t="shared" ref="Q205:Q211" si="33">IF(AND(($C205&lt;&gt;""),(OR(F205="",G205="",H205="",I205=""))),1,0)</f>
        <v>0</v>
      </c>
      <c r="R205" s="254" t="str">
        <f t="shared" ref="R205:R211" si="34">IF(G205="","",TEXT(G205,"G/標準"))</f>
        <v/>
      </c>
      <c r="S205" s="227">
        <f t="shared" si="29"/>
        <v>0</v>
      </c>
      <c r="T205" s="227"/>
      <c r="W205" s="126"/>
    </row>
    <row r="206" spans="1:23" s="208" customFormat="1" ht="25.35" customHeight="1" x14ac:dyDescent="0.2">
      <c r="A206" s="210">
        <f t="shared" si="30"/>
        <v>195</v>
      </c>
      <c r="B206" s="171" t="str">
        <f t="shared" si="28"/>
        <v/>
      </c>
      <c r="C206" s="44"/>
      <c r="D206" s="17" t="str">
        <f t="shared" si="31"/>
        <v/>
      </c>
      <c r="E206" s="17" t="str">
        <f t="shared" si="32"/>
        <v/>
      </c>
      <c r="F206" s="97"/>
      <c r="G206" s="97"/>
      <c r="H206" s="16"/>
      <c r="I206" s="16"/>
      <c r="J206" s="23"/>
      <c r="K206" s="117"/>
      <c r="L206" s="219"/>
      <c r="M206" s="220"/>
      <c r="N206" s="221"/>
      <c r="O206" s="222"/>
      <c r="P206" s="223"/>
      <c r="Q206" s="226">
        <f t="shared" si="33"/>
        <v>0</v>
      </c>
      <c r="R206" s="254" t="str">
        <f t="shared" si="34"/>
        <v/>
      </c>
      <c r="S206" s="227">
        <f t="shared" si="29"/>
        <v>0</v>
      </c>
      <c r="T206" s="227"/>
      <c r="W206" s="126"/>
    </row>
    <row r="207" spans="1:23" s="208" customFormat="1" ht="25.35" customHeight="1" x14ac:dyDescent="0.2">
      <c r="A207" s="210">
        <f t="shared" si="30"/>
        <v>196</v>
      </c>
      <c r="B207" s="171" t="str">
        <f t="shared" si="28"/>
        <v/>
      </c>
      <c r="C207" s="44"/>
      <c r="D207" s="17" t="str">
        <f t="shared" si="31"/>
        <v/>
      </c>
      <c r="E207" s="17" t="str">
        <f t="shared" si="32"/>
        <v/>
      </c>
      <c r="F207" s="97"/>
      <c r="G207" s="97"/>
      <c r="H207" s="16"/>
      <c r="I207" s="16"/>
      <c r="J207" s="23"/>
      <c r="K207" s="117"/>
      <c r="L207" s="219"/>
      <c r="M207" s="220"/>
      <c r="N207" s="221"/>
      <c r="O207" s="222"/>
      <c r="P207" s="223"/>
      <c r="Q207" s="226">
        <f t="shared" si="33"/>
        <v>0</v>
      </c>
      <c r="R207" s="254" t="str">
        <f t="shared" si="34"/>
        <v/>
      </c>
      <c r="S207" s="227">
        <f t="shared" si="29"/>
        <v>0</v>
      </c>
      <c r="T207" s="227"/>
      <c r="W207" s="126"/>
    </row>
    <row r="208" spans="1:23" s="208" customFormat="1" ht="25.35" customHeight="1" x14ac:dyDescent="0.2">
      <c r="A208" s="210">
        <f t="shared" si="30"/>
        <v>197</v>
      </c>
      <c r="B208" s="171" t="str">
        <f t="shared" si="28"/>
        <v/>
      </c>
      <c r="C208" s="44"/>
      <c r="D208" s="17" t="str">
        <f t="shared" si="31"/>
        <v/>
      </c>
      <c r="E208" s="17" t="str">
        <f t="shared" si="32"/>
        <v/>
      </c>
      <c r="F208" s="97"/>
      <c r="G208" s="97"/>
      <c r="H208" s="16"/>
      <c r="I208" s="16"/>
      <c r="J208" s="23"/>
      <c r="K208" s="117"/>
      <c r="L208" s="219"/>
      <c r="M208" s="220"/>
      <c r="N208" s="221"/>
      <c r="O208" s="222"/>
      <c r="P208" s="223"/>
      <c r="Q208" s="226">
        <f t="shared" si="33"/>
        <v>0</v>
      </c>
      <c r="R208" s="254" t="str">
        <f t="shared" si="34"/>
        <v/>
      </c>
      <c r="S208" s="227">
        <f t="shared" si="29"/>
        <v>0</v>
      </c>
      <c r="T208" s="227"/>
      <c r="W208" s="126"/>
    </row>
    <row r="209" spans="1:23" s="208" customFormat="1" ht="25.35" customHeight="1" x14ac:dyDescent="0.2">
      <c r="A209" s="210">
        <f t="shared" si="30"/>
        <v>198</v>
      </c>
      <c r="B209" s="171" t="str">
        <f t="shared" si="28"/>
        <v/>
      </c>
      <c r="C209" s="44"/>
      <c r="D209" s="17" t="str">
        <f t="shared" si="31"/>
        <v/>
      </c>
      <c r="E209" s="17" t="str">
        <f t="shared" si="32"/>
        <v/>
      </c>
      <c r="F209" s="97"/>
      <c r="G209" s="97"/>
      <c r="H209" s="16"/>
      <c r="I209" s="16"/>
      <c r="J209" s="23"/>
      <c r="K209" s="117"/>
      <c r="L209" s="219"/>
      <c r="M209" s="220"/>
      <c r="N209" s="221"/>
      <c r="O209" s="222"/>
      <c r="P209" s="223"/>
      <c r="Q209" s="226">
        <f t="shared" si="33"/>
        <v>0</v>
      </c>
      <c r="R209" s="254" t="str">
        <f t="shared" si="34"/>
        <v/>
      </c>
      <c r="S209" s="227">
        <f t="shared" si="29"/>
        <v>0</v>
      </c>
      <c r="T209" s="227"/>
      <c r="W209" s="126"/>
    </row>
    <row r="210" spans="1:23" s="208" customFormat="1" ht="25.35" customHeight="1" x14ac:dyDescent="0.2">
      <c r="A210" s="210">
        <f t="shared" si="30"/>
        <v>199</v>
      </c>
      <c r="B210" s="171" t="str">
        <f t="shared" si="28"/>
        <v/>
      </c>
      <c r="C210" s="44"/>
      <c r="D210" s="17" t="str">
        <f t="shared" si="31"/>
        <v/>
      </c>
      <c r="E210" s="17" t="str">
        <f t="shared" si="32"/>
        <v/>
      </c>
      <c r="F210" s="97"/>
      <c r="G210" s="97"/>
      <c r="H210" s="16"/>
      <c r="I210" s="16"/>
      <c r="J210" s="23"/>
      <c r="K210" s="117"/>
      <c r="L210" s="219"/>
      <c r="M210" s="220"/>
      <c r="N210" s="221"/>
      <c r="O210" s="222"/>
      <c r="P210" s="223"/>
      <c r="Q210" s="226">
        <f t="shared" si="33"/>
        <v>0</v>
      </c>
      <c r="R210" s="254" t="str">
        <f t="shared" si="34"/>
        <v/>
      </c>
      <c r="S210" s="227">
        <f t="shared" si="29"/>
        <v>0</v>
      </c>
      <c r="T210" s="227"/>
      <c r="W210" s="126"/>
    </row>
    <row r="211" spans="1:23" s="208" customFormat="1" ht="25.35" customHeight="1" thickBot="1" x14ac:dyDescent="0.25">
      <c r="A211" s="232">
        <f t="shared" ref="A211" si="35">ROW()-11</f>
        <v>200</v>
      </c>
      <c r="B211" s="179" t="str">
        <f t="shared" ref="B211" si="36">IF($C211="","","高効率空調")</f>
        <v/>
      </c>
      <c r="C211" s="46"/>
      <c r="D211" s="26" t="str">
        <f t="shared" ref="D211" si="37">IF($C$2="","",IF($B211&lt;&gt;"",$C$2,""))</f>
        <v/>
      </c>
      <c r="E211" s="26" t="str">
        <f t="shared" ref="E211" si="38">IF($F$2="","",IF($B211&lt;&gt;"",$F$2,""))</f>
        <v/>
      </c>
      <c r="F211" s="98"/>
      <c r="G211" s="98"/>
      <c r="H211" s="28"/>
      <c r="I211" s="28"/>
      <c r="J211" s="29"/>
      <c r="K211" s="118"/>
      <c r="L211" s="246"/>
      <c r="M211" s="247"/>
      <c r="N211" s="221"/>
      <c r="O211" s="222"/>
      <c r="P211" s="223"/>
      <c r="Q211" s="226">
        <f t="shared" si="33"/>
        <v>0</v>
      </c>
      <c r="R211" s="254" t="str">
        <f t="shared" si="34"/>
        <v/>
      </c>
      <c r="S211" s="227">
        <f t="shared" si="29"/>
        <v>0</v>
      </c>
      <c r="T211" s="227"/>
      <c r="W211" s="126"/>
    </row>
    <row r="212" spans="1:23" x14ac:dyDescent="0.2">
      <c r="Q212" s="243"/>
      <c r="R212" s="243"/>
      <c r="S212" s="243"/>
      <c r="T212" s="243"/>
    </row>
    <row r="213" spans="1:23" x14ac:dyDescent="0.2">
      <c r="Q213" s="244">
        <f>SUM(Q10,Q12:Q211)</f>
        <v>0</v>
      </c>
      <c r="R213" s="245"/>
      <c r="S213" s="244">
        <f>IF(COUNTIF(S12:S211,"&gt;=2"),2,1)</f>
        <v>1</v>
      </c>
      <c r="T213" s="244"/>
    </row>
  </sheetData>
  <sheetProtection algorithmName="SHA-512" hashValue="2/gbzhRSMju0wwb2f3zzUmBPmnbDYQrkiyiInYTVP51mA1gDO9oiWaqkFOlEEER8wIVLvMhLho9bJ6wDC8lDxg==" saltValue="ib7+QZ5Oye6KedPMUn/oWQ==" spinCount="100000" sheet="1" objects="1" scenarios="1" autoFilter="0"/>
  <autoFilter ref="A10:P210" xr:uid="{00000000-0009-0000-0000-000003000000}"/>
  <dataConsolidate link="1"/>
  <mergeCells count="22">
    <mergeCell ref="A1:B1"/>
    <mergeCell ref="A2:B2"/>
    <mergeCell ref="C2:D2"/>
    <mergeCell ref="F9:F10"/>
    <mergeCell ref="G9:G10"/>
    <mergeCell ref="A3:B3"/>
    <mergeCell ref="C3:E3"/>
    <mergeCell ref="A4:E4"/>
    <mergeCell ref="A9:A10"/>
    <mergeCell ref="B9:B10"/>
    <mergeCell ref="C9:C10"/>
    <mergeCell ref="D9:D10"/>
    <mergeCell ref="E9:E10"/>
    <mergeCell ref="J1:K1"/>
    <mergeCell ref="F2:G2"/>
    <mergeCell ref="C1:G1"/>
    <mergeCell ref="M9:M10"/>
    <mergeCell ref="N9:P9"/>
    <mergeCell ref="J9:J10"/>
    <mergeCell ref="K9:K10"/>
    <mergeCell ref="L9:L10"/>
    <mergeCell ref="H9:I9"/>
  </mergeCells>
  <phoneticPr fontId="8"/>
  <conditionalFormatting sqref="C2:D2 F2 C3 G3">
    <cfRule type="expression" dxfId="5" priority="9">
      <formula>AND($G$4&gt;0,C2="")</formula>
    </cfRule>
  </conditionalFormatting>
  <conditionalFormatting sqref="F11:I211">
    <cfRule type="expression" dxfId="4" priority="6">
      <formula>AND($C11&lt;&gt;"",F11="")</formula>
    </cfRule>
  </conditionalFormatting>
  <conditionalFormatting sqref="G12:G211">
    <cfRule type="expression" dxfId="3" priority="5">
      <formula>$Y12&gt;=2</formula>
    </cfRule>
    <cfRule type="expression" dxfId="2" priority="15">
      <formula>$S12&gt;=2</formula>
    </cfRule>
  </conditionalFormatting>
  <conditionalFormatting sqref="K2">
    <cfRule type="expression" dxfId="1" priority="76">
      <formula>$Q$213&gt;=1</formula>
    </cfRule>
  </conditionalFormatting>
  <conditionalFormatting sqref="K3">
    <cfRule type="expression" dxfId="0" priority="77">
      <formula>$S$213&gt;=2</formula>
    </cfRule>
  </conditionalFormatting>
  <dataValidations count="13">
    <dataValidation type="list" allowBlank="1" showInputMessage="1" showErrorMessage="1" sqref="C3:E3" xr:uid="{37AEE7F6-52D4-43A9-A47E-C9FE8825DD16}">
      <formula1>"あり,なし"</formula1>
    </dataValidation>
    <dataValidation type="textLength" operator="lessThanOrEqual" allowBlank="1" showErrorMessage="1" error="50字以内で入力してください。" prompt="50字以内で入力してください。" sqref="C2:D2" xr:uid="{B94AEEDF-823F-4752-939D-FE9583B31B9F}">
      <formula1>50</formula1>
    </dataValidation>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40F892AE-CDED-416F-BA92-AA5E6CFE1E69}"/>
    <dataValidation imeMode="fullKatakana" operator="lessThanOrEqual" allowBlank="1" showInputMessage="1" showErrorMessage="1" sqref="E2" xr:uid="{DA56BCA0-7D7D-4D7A-8031-4511F4062E87}"/>
    <dataValidation type="textLength" imeMode="fullKatakana" operator="lessThanOrEqual" allowBlank="1" showErrorMessage="1" error="全角カタカナで入力してください。_x000a_法人格は不要です。" prompt="全角カタカナで入力してください。_x000a_法人格は不要です。" sqref="F2" xr:uid="{1D2E7543-D919-4C76-99F8-C590893ACAF5}">
      <formula1>255</formula1>
    </dataValidation>
    <dataValidation allowBlank="1" showInputMessage="1" sqref="K9:K11 J9:J10 L9:P9" xr:uid="{A05B6598-F809-408D-9824-992466706BFB}"/>
    <dataValidation type="textLength" operator="lessThanOrEqual" allowBlank="1" showInputMessage="1" showErrorMessage="1" errorTitle="無効な入力" error="50文字以下で入力してください。" sqref="G11:G211" xr:uid="{3A05048A-C18B-463B-B656-828B616248EB}">
      <formula1>50</formula1>
    </dataValidation>
    <dataValidation type="list" allowBlank="1" showInputMessage="1" showErrorMessage="1" sqref="L12:L211" xr:uid="{E5A9D3BC-C204-4725-BFC3-538C73C0E5A3}">
      <formula1>"そのまま,移動,自由記入"</formula1>
    </dataValidation>
    <dataValidation type="list" allowBlank="1" showInputMessage="1" showErrorMessage="1" sqref="O11:O211" xr:uid="{98ED48E6-EB0C-4272-84D9-8C91CD8AC084}">
      <formula1>"OK,NG"</formula1>
    </dataValidation>
    <dataValidation type="textLength" operator="lessThanOrEqual" allowBlank="1" showInputMessage="1" showErrorMessage="1" errorTitle="無効な入力" error="40文字以内で入力してください。" sqref="F11:F211" xr:uid="{3F7BEFB2-62A1-4855-B609-1C6C74D8E4C5}">
      <formula1>40</formula1>
    </dataValidation>
    <dataValidation type="custom" allowBlank="1" showInputMessage="1" showErrorMessage="1" errorTitle="無効な入力" error="整数で値を入力して下さい。" sqref="J12:J211 H12:I1048576" xr:uid="{0AEB5601-D893-450C-9746-BA0A1DCA4421}">
      <formula1>H12=INT(H12)</formula1>
    </dataValidation>
    <dataValidation type="list" allowBlank="1" showInputMessage="1" showErrorMessage="1" sqref="N11:N211" xr:uid="{688C54B8-6E1D-48C8-9043-D3C8FCDB0BC4}">
      <formula1>"✓"</formula1>
    </dataValidation>
    <dataValidation type="textLength" operator="lessThanOrEqual" allowBlank="1" showInputMessage="1" showErrorMessage="1" errorTitle="無効な入力" error="40文字以下で入力してください。" sqref="K12:K211" xr:uid="{710E31D7-B684-4CBC-BC63-15C154BA6A91}">
      <formula1>200</formula1>
    </dataValidation>
  </dataValidations>
  <pageMargins left="0.23622047244094491" right="0.23622047244094491" top="0.74803149606299213" bottom="0.74803149606299213" header="0.31496062992125984" footer="0.31496062992125984"/>
  <pageSetup paperSize="8" scale="12" fitToHeight="0" orientation="landscape" r:id="rId1"/>
  <headerFooter>
    <oddHeader>&amp;R&amp;"-,太字"&amp;48&amp;F</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9817F3-64E9-420C-B970-2FF144B81424}">
          <x14:formula1>
            <xm:f>※編集不可※選択項目!$A$2</xm:f>
          </x14:formula1>
          <xm:sqref>C11:C211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38:B52"/>
  <sheetViews>
    <sheetView zoomScaleNormal="100" workbookViewId="0"/>
  </sheetViews>
  <sheetFormatPr defaultColWidth="9" defaultRowHeight="16.2" x14ac:dyDescent="0.2"/>
  <cols>
    <col min="1" max="1" width="2.59765625" style="270" customWidth="1"/>
    <col min="2" max="6" width="8" style="270" customWidth="1"/>
    <col min="7" max="11" width="9" style="270"/>
    <col min="12" max="12" width="3.59765625" style="270" customWidth="1"/>
    <col min="13" max="13" width="8.5" style="270" customWidth="1"/>
    <col min="14" max="16384" width="9" style="270"/>
  </cols>
  <sheetData>
    <row r="38" spans="2:2" x14ac:dyDescent="0.2">
      <c r="B38" s="269"/>
    </row>
    <row r="39" spans="2:2" x14ac:dyDescent="0.2">
      <c r="B39" s="271"/>
    </row>
    <row r="40" spans="2:2" x14ac:dyDescent="0.2">
      <c r="B40" s="271"/>
    </row>
    <row r="41" spans="2:2" x14ac:dyDescent="0.2">
      <c r="B41" s="271"/>
    </row>
    <row r="42" spans="2:2" x14ac:dyDescent="0.2">
      <c r="B42" s="271"/>
    </row>
    <row r="43" spans="2:2" x14ac:dyDescent="0.2">
      <c r="B43" s="271"/>
    </row>
    <row r="44" spans="2:2" x14ac:dyDescent="0.2">
      <c r="B44" s="271"/>
    </row>
    <row r="45" spans="2:2" x14ac:dyDescent="0.2">
      <c r="B45" s="271"/>
    </row>
    <row r="46" spans="2:2" ht="16.5" customHeight="1" x14ac:dyDescent="0.2">
      <c r="B46" s="271"/>
    </row>
    <row r="47" spans="2:2" ht="16.5" customHeight="1" x14ac:dyDescent="0.2">
      <c r="B47" s="271"/>
    </row>
    <row r="48" spans="2:2" x14ac:dyDescent="0.2">
      <c r="B48" s="271"/>
    </row>
    <row r="49" spans="2:2" x14ac:dyDescent="0.2">
      <c r="B49" s="271"/>
    </row>
    <row r="50" spans="2:2" x14ac:dyDescent="0.2">
      <c r="B50" s="271"/>
    </row>
    <row r="51" spans="2:2" x14ac:dyDescent="0.2">
      <c r="B51" s="271"/>
    </row>
    <row r="52" spans="2:2" x14ac:dyDescent="0.2">
      <c r="B52" s="272"/>
    </row>
  </sheetData>
  <sheetProtection algorithmName="SHA-512" hashValue="scTqK7n4VPBEXgBVZcb7x70iNQ8APQ6R3ezTv8IpPxyOxsSjvJzb2oMZzUYr0aDKujw1AZ7fErFNoI9c1t9ybQ==" saltValue="aLJcsVlSKspZgOwS/dcK/g==" spinCount="100000" sheet="1" objects="1" scenarios="1" selectLockedCells="1" selectUnlockedCells="1"/>
  <phoneticPr fontId="8"/>
  <printOptions horizontalCentered="1"/>
  <pageMargins left="0.70866141732283472" right="0.70866141732283472" top="0.74803149606299213" bottom="0.74803149606299213" header="0.31496062992125984" footer="0.31496062992125984"/>
  <pageSetup paperSize="9" scale="90" orientation="portrait" r:id="rId1"/>
  <colBreaks count="1" manualBreakCount="1">
    <brk id="10" max="5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E15C-C45E-4C9E-B04D-B8C9BEEA238B}">
  <sheetPr codeName="Sheet3"/>
  <dimension ref="A1:B27"/>
  <sheetViews>
    <sheetView view="pageBreakPreview" zoomScale="85" zoomScaleNormal="100" zoomScaleSheetLayoutView="85" workbookViewId="0"/>
  </sheetViews>
  <sheetFormatPr defaultColWidth="8.19921875" defaultRowHeight="13.2" x14ac:dyDescent="0.2"/>
  <cols>
    <col min="1" max="1" width="12.296875" style="47" customWidth="1"/>
    <col min="2" max="2" width="83.59765625" style="47" customWidth="1"/>
    <col min="3" max="16384" width="8.19921875" style="47"/>
  </cols>
  <sheetData>
    <row r="1" spans="1:2" s="107" customFormat="1" ht="30" customHeight="1" x14ac:dyDescent="0.2">
      <c r="A1" s="61" t="s">
        <v>132</v>
      </c>
    </row>
    <row r="2" spans="1:2" ht="22.5" customHeight="1" x14ac:dyDescent="0.2">
      <c r="A2" s="62" t="s">
        <v>133</v>
      </c>
      <c r="B2" s="108" t="s">
        <v>196</v>
      </c>
    </row>
    <row r="3" spans="1:2" ht="22.5" customHeight="1" x14ac:dyDescent="0.2">
      <c r="A3" s="62" t="s">
        <v>134</v>
      </c>
      <c r="B3" s="109" t="s">
        <v>197</v>
      </c>
    </row>
    <row r="4" spans="1:2" ht="19.5" customHeight="1" x14ac:dyDescent="0.2">
      <c r="A4" s="386" t="s">
        <v>135</v>
      </c>
      <c r="B4" s="389" t="s">
        <v>198</v>
      </c>
    </row>
    <row r="5" spans="1:2" ht="19.5" customHeight="1" x14ac:dyDescent="0.2">
      <c r="A5" s="387"/>
      <c r="B5" s="390"/>
    </row>
    <row r="6" spans="1:2" ht="19.5" customHeight="1" x14ac:dyDescent="0.2">
      <c r="A6" s="387"/>
      <c r="B6" s="390"/>
    </row>
    <row r="7" spans="1:2" ht="19.5" customHeight="1" x14ac:dyDescent="0.2">
      <c r="A7" s="387"/>
      <c r="B7" s="390"/>
    </row>
    <row r="8" spans="1:2" ht="19.5" customHeight="1" x14ac:dyDescent="0.2">
      <c r="A8" s="387"/>
      <c r="B8" s="390"/>
    </row>
    <row r="9" spans="1:2" ht="19.5" customHeight="1" x14ac:dyDescent="0.2">
      <c r="A9" s="387"/>
      <c r="B9" s="390"/>
    </row>
    <row r="10" spans="1:2" ht="19.5" customHeight="1" x14ac:dyDescent="0.2">
      <c r="A10" s="387"/>
      <c r="B10" s="390"/>
    </row>
    <row r="11" spans="1:2" ht="19.5" customHeight="1" x14ac:dyDescent="0.2">
      <c r="A11" s="387"/>
      <c r="B11" s="390"/>
    </row>
    <row r="12" spans="1:2" ht="19.5" customHeight="1" x14ac:dyDescent="0.2">
      <c r="A12" s="387"/>
      <c r="B12" s="390"/>
    </row>
    <row r="13" spans="1:2" ht="19.5" customHeight="1" x14ac:dyDescent="0.2">
      <c r="A13" s="387"/>
      <c r="B13" s="390"/>
    </row>
    <row r="14" spans="1:2" ht="19.5" customHeight="1" x14ac:dyDescent="0.2">
      <c r="A14" s="387"/>
      <c r="B14" s="390"/>
    </row>
    <row r="15" spans="1:2" ht="19.5" customHeight="1" x14ac:dyDescent="0.2">
      <c r="A15" s="387"/>
      <c r="B15" s="390"/>
    </row>
    <row r="16" spans="1:2" ht="19.5" customHeight="1" x14ac:dyDescent="0.2">
      <c r="A16" s="387"/>
      <c r="B16" s="390"/>
    </row>
    <row r="17" spans="1:2" ht="19.5" customHeight="1" x14ac:dyDescent="0.2">
      <c r="A17" s="387"/>
      <c r="B17" s="390"/>
    </row>
    <row r="18" spans="1:2" ht="19.5" customHeight="1" x14ac:dyDescent="0.2">
      <c r="A18" s="387"/>
      <c r="B18" s="390"/>
    </row>
    <row r="19" spans="1:2" ht="19.5" customHeight="1" x14ac:dyDescent="0.2">
      <c r="A19" s="387"/>
      <c r="B19" s="390"/>
    </row>
    <row r="20" spans="1:2" ht="19.5" customHeight="1" x14ac:dyDescent="0.2">
      <c r="A20" s="387"/>
      <c r="B20" s="390"/>
    </row>
    <row r="21" spans="1:2" ht="19.5" customHeight="1" x14ac:dyDescent="0.2">
      <c r="A21" s="387"/>
      <c r="B21" s="390"/>
    </row>
    <row r="22" spans="1:2" ht="19.5" customHeight="1" x14ac:dyDescent="0.2">
      <c r="A22" s="387"/>
      <c r="B22" s="390"/>
    </row>
    <row r="23" spans="1:2" ht="19.5" customHeight="1" x14ac:dyDescent="0.2">
      <c r="A23" s="387"/>
      <c r="B23" s="390"/>
    </row>
    <row r="24" spans="1:2" ht="19.5" customHeight="1" x14ac:dyDescent="0.2">
      <c r="A24" s="387"/>
      <c r="B24" s="390"/>
    </row>
    <row r="25" spans="1:2" ht="19.5" customHeight="1" x14ac:dyDescent="0.2">
      <c r="A25" s="387"/>
      <c r="B25" s="390"/>
    </row>
    <row r="26" spans="1:2" ht="19.5" customHeight="1" x14ac:dyDescent="0.2">
      <c r="A26" s="387"/>
      <c r="B26" s="390"/>
    </row>
    <row r="27" spans="1:2" ht="19.5" customHeight="1" x14ac:dyDescent="0.2">
      <c r="A27" s="388"/>
      <c r="B27" s="391"/>
    </row>
  </sheetData>
  <sheetProtection algorithmName="SHA-512" hashValue="pgae71pSm8hIoK6Zu7uX97F7k0IVdtoE0ZYkW05MxNtGmOiyHLQ4UEoU3/umKZ32B+GNFGk/xryTpKcW2sw78g==" saltValue="hx4uP84IglAGX6yvuRaOPg==" spinCount="100000" sheet="1" objects="1" scenarios="1"/>
  <mergeCells count="2">
    <mergeCell ref="A4:A27"/>
    <mergeCell ref="B4:B27"/>
  </mergeCells>
  <phoneticPr fontId="8"/>
  <hyperlinks>
    <hyperlink ref="B2" r:id="rId1" xr:uid="{45C6353E-B62B-4BD8-9E01-7A8B31C1B605}"/>
  </hyperlinks>
  <pageMargins left="0.7" right="0.7" top="0.75" bottom="0.75" header="0.3" footer="0.3"/>
  <pageSetup paperSize="9" scale="74"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pageSetUpPr fitToPage="1"/>
  </sheetPr>
  <dimension ref="A1:AB53"/>
  <sheetViews>
    <sheetView zoomScale="85" zoomScaleNormal="85" workbookViewId="0"/>
  </sheetViews>
  <sheetFormatPr defaultColWidth="9" defaultRowHeight="14.4" x14ac:dyDescent="0.2"/>
  <cols>
    <col min="1" max="1" width="22.09765625" customWidth="1"/>
    <col min="2" max="2" width="28.09765625" bestFit="1" customWidth="1"/>
    <col min="3" max="4" width="28.09765625" customWidth="1"/>
    <col min="5" max="5" width="18" customWidth="1"/>
    <col min="7" max="7" width="16" customWidth="1"/>
    <col min="9" max="9" width="17.5" bestFit="1" customWidth="1"/>
    <col min="10" max="10" width="30.19921875" bestFit="1" customWidth="1"/>
    <col min="12" max="12" width="22.59765625" customWidth="1"/>
    <col min="13" max="13" width="31.09765625" bestFit="1" customWidth="1"/>
    <col min="14" max="14" width="15" bestFit="1" customWidth="1"/>
    <col min="15" max="15" width="20.59765625" bestFit="1" customWidth="1"/>
    <col min="16" max="16" width="24.09765625" bestFit="1" customWidth="1"/>
    <col min="17" max="17" width="15" bestFit="1" customWidth="1"/>
    <col min="20" max="20" width="33.59765625" customWidth="1"/>
    <col min="23" max="23" width="28.59765625" customWidth="1"/>
    <col min="24" max="24" width="36.5" bestFit="1" customWidth="1"/>
  </cols>
  <sheetData>
    <row r="1" spans="1:28" ht="30" x14ac:dyDescent="0.2">
      <c r="A1" s="2" t="s">
        <v>1</v>
      </c>
      <c r="B1" s="2" t="s">
        <v>2</v>
      </c>
      <c r="C1" s="2" t="s">
        <v>154</v>
      </c>
      <c r="D1" s="2" t="s">
        <v>54</v>
      </c>
      <c r="E1" s="2" t="s">
        <v>13</v>
      </c>
      <c r="F1" s="2" t="s">
        <v>12</v>
      </c>
      <c r="G1" s="2" t="s">
        <v>10</v>
      </c>
      <c r="H1" s="2" t="s">
        <v>17</v>
      </c>
      <c r="I1" s="2" t="s">
        <v>173</v>
      </c>
      <c r="J1" s="2" t="s">
        <v>176</v>
      </c>
      <c r="L1" s="60"/>
      <c r="M1" s="2" t="s">
        <v>63</v>
      </c>
      <c r="N1" s="73" t="s">
        <v>6</v>
      </c>
      <c r="O1" s="73" t="s">
        <v>62</v>
      </c>
      <c r="P1" s="74" t="s">
        <v>95</v>
      </c>
      <c r="Q1" s="74" t="s">
        <v>110</v>
      </c>
      <c r="R1" s="74" t="s">
        <v>180</v>
      </c>
      <c r="S1" s="103" t="s">
        <v>181</v>
      </c>
      <c r="T1" s="2" t="s">
        <v>103</v>
      </c>
      <c r="U1" s="60"/>
      <c r="V1" s="60"/>
      <c r="W1" s="60"/>
      <c r="X1" s="60"/>
      <c r="Y1" s="60"/>
      <c r="Z1" s="60"/>
      <c r="AA1" s="60"/>
      <c r="AB1" s="60"/>
    </row>
    <row r="2" spans="1:28" ht="16.5" customHeight="1" x14ac:dyDescent="0.3">
      <c r="A2" s="3" t="s">
        <v>7</v>
      </c>
      <c r="B2" s="3" t="s">
        <v>68</v>
      </c>
      <c r="C2" s="3" t="s">
        <v>96</v>
      </c>
      <c r="D2" s="3" t="s">
        <v>155</v>
      </c>
      <c r="E2" s="3" t="s">
        <v>14</v>
      </c>
      <c r="F2" s="3" t="s">
        <v>16</v>
      </c>
      <c r="G2" s="3" t="s">
        <v>8</v>
      </c>
      <c r="H2" s="3" t="s">
        <v>18</v>
      </c>
      <c r="I2" s="3" t="s">
        <v>172</v>
      </c>
      <c r="J2" s="3" t="s">
        <v>177</v>
      </c>
      <c r="L2" s="60"/>
      <c r="M2" s="75"/>
      <c r="N2" s="76"/>
      <c r="O2" s="76"/>
      <c r="P2" s="77">
        <v>0</v>
      </c>
      <c r="Q2" s="76"/>
      <c r="R2" s="78">
        <f>R3</f>
        <v>6.3</v>
      </c>
      <c r="S2" s="78">
        <f>S3</f>
        <v>6.6</v>
      </c>
      <c r="T2" s="79"/>
      <c r="U2" s="60" t="s">
        <v>124</v>
      </c>
      <c r="V2" s="80" t="s">
        <v>11</v>
      </c>
      <c r="W2" s="80"/>
      <c r="X2" s="80"/>
      <c r="Y2" s="60"/>
      <c r="Z2" s="60"/>
      <c r="AA2" s="60"/>
      <c r="AB2" s="60"/>
    </row>
    <row r="3" spans="1:28" ht="15" x14ac:dyDescent="0.3">
      <c r="A3" s="60"/>
      <c r="B3" s="3" t="s">
        <v>69</v>
      </c>
      <c r="C3" s="3" t="s">
        <v>97</v>
      </c>
      <c r="D3" s="3" t="s">
        <v>156</v>
      </c>
      <c r="E3" s="3" t="s">
        <v>15</v>
      </c>
      <c r="F3" s="3" t="s">
        <v>149</v>
      </c>
      <c r="G3" s="3" t="s">
        <v>9</v>
      </c>
      <c r="H3" s="3" t="s">
        <v>19</v>
      </c>
      <c r="I3" s="60"/>
      <c r="J3" s="60"/>
      <c r="L3" s="60" t="str">
        <f>N3&amp;O3</f>
        <v>店舗用４方向カセット形</v>
      </c>
      <c r="M3" s="3" t="str">
        <f>N3&amp;O3&amp;P3</f>
        <v>店舗用４方向カセット形3.6</v>
      </c>
      <c r="N3" s="81" t="s">
        <v>66</v>
      </c>
      <c r="O3" s="81" t="s">
        <v>56</v>
      </c>
      <c r="P3" s="82">
        <v>3.6</v>
      </c>
      <c r="Q3" s="81" t="s">
        <v>75</v>
      </c>
      <c r="R3" s="81">
        <v>6.3</v>
      </c>
      <c r="S3" s="105">
        <v>6.6</v>
      </c>
      <c r="T3" s="104" t="str">
        <f>N3&amp;O3&amp;Q3</f>
        <v>店舗用４方向カセット形40形</v>
      </c>
      <c r="U3" s="60"/>
      <c r="V3" s="83" t="s">
        <v>24</v>
      </c>
      <c r="W3" s="83" t="s">
        <v>6</v>
      </c>
      <c r="X3" s="83" t="s">
        <v>21</v>
      </c>
      <c r="Y3" s="3" t="s">
        <v>25</v>
      </c>
      <c r="Z3" s="60"/>
      <c r="AA3" s="84" t="s">
        <v>75</v>
      </c>
      <c r="AB3" s="84">
        <v>6.3</v>
      </c>
    </row>
    <row r="4" spans="1:28" ht="15" x14ac:dyDescent="0.3">
      <c r="A4" s="60"/>
      <c r="B4" s="3" t="s">
        <v>22</v>
      </c>
      <c r="C4" s="3" t="s">
        <v>98</v>
      </c>
      <c r="D4" s="3" t="s">
        <v>100</v>
      </c>
      <c r="E4" s="60"/>
      <c r="F4" s="3" t="s">
        <v>150</v>
      </c>
      <c r="G4" s="60"/>
      <c r="H4" s="60"/>
      <c r="I4" s="60"/>
      <c r="J4" s="60"/>
      <c r="L4" s="60"/>
      <c r="M4" s="3" t="str">
        <f t="shared" ref="M4:M51" si="0">N4&amp;O4&amp;P4</f>
        <v>店舗用４方向カセット形4</v>
      </c>
      <c r="N4" s="81" t="s">
        <v>66</v>
      </c>
      <c r="O4" s="81" t="s">
        <v>56</v>
      </c>
      <c r="P4" s="82">
        <v>4</v>
      </c>
      <c r="Q4" s="81" t="s">
        <v>76</v>
      </c>
      <c r="R4" s="81">
        <v>6.2</v>
      </c>
      <c r="S4" s="105">
        <v>6.5</v>
      </c>
      <c r="T4" s="104" t="str">
        <f t="shared" ref="T4:T51" si="1">N4&amp;O4&amp;Q4</f>
        <v>店舗用４方向カセット形45形</v>
      </c>
      <c r="U4" s="60"/>
      <c r="V4" s="85" t="s">
        <v>9</v>
      </c>
      <c r="W4" s="3" t="s">
        <v>68</v>
      </c>
      <c r="X4" s="3" t="str">
        <f>V4&amp;W4</f>
        <v>非該当店舗用４方向カセット形</v>
      </c>
      <c r="Y4" s="86">
        <v>1</v>
      </c>
      <c r="Z4" s="60"/>
      <c r="AA4" s="84" t="s">
        <v>76</v>
      </c>
      <c r="AB4" s="84">
        <v>6.2</v>
      </c>
    </row>
    <row r="5" spans="1:28" ht="15" x14ac:dyDescent="0.3">
      <c r="A5" s="60"/>
      <c r="B5" s="3" t="s">
        <v>70</v>
      </c>
      <c r="C5" s="60"/>
      <c r="D5" s="3" t="s">
        <v>99</v>
      </c>
      <c r="E5" s="60"/>
      <c r="F5" s="60"/>
      <c r="G5" s="60"/>
      <c r="H5" s="60"/>
      <c r="I5" s="60"/>
      <c r="J5" s="60"/>
      <c r="L5" s="60"/>
      <c r="M5" s="3" t="str">
        <f t="shared" si="0"/>
        <v>店舗用４方向カセット形4.5</v>
      </c>
      <c r="N5" s="81" t="s">
        <v>66</v>
      </c>
      <c r="O5" s="81" t="s">
        <v>56</v>
      </c>
      <c r="P5" s="82">
        <v>4.5</v>
      </c>
      <c r="Q5" s="81" t="s">
        <v>77</v>
      </c>
      <c r="R5" s="81">
        <v>6.2</v>
      </c>
      <c r="S5" s="105">
        <v>6.5</v>
      </c>
      <c r="T5" s="104" t="str">
        <f t="shared" si="1"/>
        <v>店舗用４方向カセット形50形</v>
      </c>
      <c r="U5" s="60"/>
      <c r="V5" s="87" t="s">
        <v>9</v>
      </c>
      <c r="W5" s="3" t="s">
        <v>69</v>
      </c>
      <c r="X5" s="3" t="str">
        <f t="shared" ref="X5:X13" si="2">V5&amp;W5</f>
        <v>非該当店舗用４方向カセット形以外</v>
      </c>
      <c r="Y5" s="88">
        <v>1</v>
      </c>
      <c r="Z5" s="60"/>
      <c r="AA5" s="84" t="s">
        <v>77</v>
      </c>
      <c r="AB5" s="84">
        <v>6.2</v>
      </c>
    </row>
    <row r="6" spans="1:28" ht="15" x14ac:dyDescent="0.3">
      <c r="A6" s="60"/>
      <c r="B6" s="3" t="s">
        <v>71</v>
      </c>
      <c r="C6" s="60"/>
      <c r="D6" s="3" t="s">
        <v>59</v>
      </c>
      <c r="E6" s="60"/>
      <c r="F6" s="60"/>
      <c r="G6" s="60"/>
      <c r="H6" s="60"/>
      <c r="I6" s="60"/>
      <c r="J6" s="60"/>
      <c r="L6" s="60"/>
      <c r="M6" s="3" t="str">
        <f t="shared" si="0"/>
        <v>店舗用４方向カセット形5</v>
      </c>
      <c r="N6" s="81" t="s">
        <v>66</v>
      </c>
      <c r="O6" s="81" t="s">
        <v>56</v>
      </c>
      <c r="P6" s="82">
        <v>5</v>
      </c>
      <c r="Q6" s="81" t="s">
        <v>78</v>
      </c>
      <c r="R6" s="81">
        <v>6.1</v>
      </c>
      <c r="S6" s="105">
        <v>6.4</v>
      </c>
      <c r="T6" s="104" t="str">
        <f t="shared" si="1"/>
        <v>店舗用４方向カセット形56形</v>
      </c>
      <c r="U6" s="60"/>
      <c r="V6" s="87" t="s">
        <v>9</v>
      </c>
      <c r="W6" s="3" t="s">
        <v>123</v>
      </c>
      <c r="X6" s="3" t="str">
        <f t="shared" si="2"/>
        <v>非該当ビル用マルチ</v>
      </c>
      <c r="Y6" s="88">
        <v>1</v>
      </c>
      <c r="Z6" s="60"/>
      <c r="AA6" s="84" t="s">
        <v>78</v>
      </c>
      <c r="AB6" s="84">
        <v>6.1</v>
      </c>
    </row>
    <row r="7" spans="1:28" ht="16.2" x14ac:dyDescent="0.3">
      <c r="B7" s="1"/>
      <c r="C7" s="1"/>
      <c r="D7" s="1"/>
      <c r="E7" s="1"/>
      <c r="L7" s="60"/>
      <c r="M7" s="3" t="str">
        <f t="shared" si="0"/>
        <v>店舗用４方向カセット形5.6</v>
      </c>
      <c r="N7" s="81" t="s">
        <v>66</v>
      </c>
      <c r="O7" s="81" t="s">
        <v>56</v>
      </c>
      <c r="P7" s="82">
        <v>5.6</v>
      </c>
      <c r="Q7" s="81" t="s">
        <v>79</v>
      </c>
      <c r="R7" s="81">
        <v>6.1</v>
      </c>
      <c r="S7" s="105">
        <v>6.4</v>
      </c>
      <c r="T7" s="104" t="str">
        <f t="shared" si="1"/>
        <v>店舗用４方向カセット形63形</v>
      </c>
      <c r="U7" s="60"/>
      <c r="V7" s="87" t="s">
        <v>9</v>
      </c>
      <c r="W7" s="3" t="s">
        <v>70</v>
      </c>
      <c r="X7" s="3" t="str">
        <f t="shared" si="2"/>
        <v>非該当設備用直吹き形</v>
      </c>
      <c r="Y7" s="88">
        <v>1</v>
      </c>
      <c r="Z7" s="60"/>
      <c r="AA7" s="84" t="s">
        <v>79</v>
      </c>
      <c r="AB7" s="84">
        <v>6.1</v>
      </c>
    </row>
    <row r="8" spans="1:28" ht="15" x14ac:dyDescent="0.3">
      <c r="L8" s="60"/>
      <c r="M8" s="3" t="str">
        <f t="shared" si="0"/>
        <v>店舗用４方向カセット形7.1</v>
      </c>
      <c r="N8" s="81" t="s">
        <v>66</v>
      </c>
      <c r="O8" s="81" t="s">
        <v>56</v>
      </c>
      <c r="P8" s="82">
        <v>7.1</v>
      </c>
      <c r="Q8" s="81" t="s">
        <v>80</v>
      </c>
      <c r="R8" s="81">
        <v>6</v>
      </c>
      <c r="S8" s="105">
        <v>6.3</v>
      </c>
      <c r="T8" s="104" t="str">
        <f t="shared" si="1"/>
        <v>店舗用４方向カセット形80形</v>
      </c>
      <c r="U8" s="60"/>
      <c r="V8" s="89" t="s">
        <v>9</v>
      </c>
      <c r="W8" s="3" t="s">
        <v>71</v>
      </c>
      <c r="X8" s="3" t="str">
        <f t="shared" si="2"/>
        <v>非該当設備用ダクト形</v>
      </c>
      <c r="Y8" s="88">
        <v>1</v>
      </c>
      <c r="Z8" s="60"/>
      <c r="AA8" s="84" t="s">
        <v>80</v>
      </c>
      <c r="AB8" s="84">
        <v>6</v>
      </c>
    </row>
    <row r="9" spans="1:28" ht="15" x14ac:dyDescent="0.3">
      <c r="L9" s="60"/>
      <c r="M9" s="3" t="str">
        <f t="shared" si="0"/>
        <v>店舗用４方向カセット形10</v>
      </c>
      <c r="N9" s="81" t="s">
        <v>66</v>
      </c>
      <c r="O9" s="81" t="s">
        <v>56</v>
      </c>
      <c r="P9" s="82">
        <v>10</v>
      </c>
      <c r="Q9" s="81" t="s">
        <v>81</v>
      </c>
      <c r="R9" s="81">
        <v>6.3</v>
      </c>
      <c r="S9" s="105">
        <v>6.6</v>
      </c>
      <c r="T9" s="104" t="str">
        <f t="shared" si="1"/>
        <v>店舗用４方向カセット形112形</v>
      </c>
      <c r="U9" s="60"/>
      <c r="V9" s="85" t="s">
        <v>8</v>
      </c>
      <c r="W9" s="3" t="s">
        <v>68</v>
      </c>
      <c r="X9" s="3" t="str">
        <f t="shared" si="2"/>
        <v>該当店舗用４方向カセット形</v>
      </c>
      <c r="Y9" s="86">
        <v>0.9</v>
      </c>
      <c r="Z9" s="60"/>
      <c r="AA9" s="84" t="s">
        <v>81</v>
      </c>
      <c r="AB9" s="84">
        <v>6.3</v>
      </c>
    </row>
    <row r="10" spans="1:28" ht="15" x14ac:dyDescent="0.3">
      <c r="L10" s="60"/>
      <c r="M10" s="3" t="str">
        <f t="shared" si="0"/>
        <v>店舗用４方向カセット形12.5</v>
      </c>
      <c r="N10" s="81" t="s">
        <v>66</v>
      </c>
      <c r="O10" s="81" t="s">
        <v>56</v>
      </c>
      <c r="P10" s="82">
        <v>12.5</v>
      </c>
      <c r="Q10" s="81" t="s">
        <v>82</v>
      </c>
      <c r="R10" s="81">
        <v>6</v>
      </c>
      <c r="S10" s="105">
        <v>6.3</v>
      </c>
      <c r="T10" s="104" t="str">
        <f t="shared" si="1"/>
        <v>店舗用４方向カセット形140形</v>
      </c>
      <c r="U10" s="60"/>
      <c r="V10" s="87" t="s">
        <v>8</v>
      </c>
      <c r="W10" s="3" t="s">
        <v>69</v>
      </c>
      <c r="X10" s="3" t="str">
        <f t="shared" si="2"/>
        <v>該当店舗用４方向カセット形以外</v>
      </c>
      <c r="Y10" s="88">
        <v>0.9</v>
      </c>
      <c r="Z10" s="60"/>
      <c r="AA10" s="84" t="s">
        <v>82</v>
      </c>
      <c r="AB10" s="84">
        <v>6</v>
      </c>
    </row>
    <row r="11" spans="1:28" ht="15" x14ac:dyDescent="0.3">
      <c r="L11" s="60"/>
      <c r="M11" s="3" t="str">
        <f t="shared" si="0"/>
        <v>店舗用４方向カセット形14</v>
      </c>
      <c r="N11" s="81" t="s">
        <v>66</v>
      </c>
      <c r="O11" s="81" t="s">
        <v>56</v>
      </c>
      <c r="P11" s="82">
        <v>14</v>
      </c>
      <c r="Q11" s="81" t="s">
        <v>83</v>
      </c>
      <c r="R11" s="81">
        <v>5.8</v>
      </c>
      <c r="S11" s="105">
        <v>6.1</v>
      </c>
      <c r="T11" s="104" t="str">
        <f t="shared" si="1"/>
        <v>店舗用４方向カセット形160形</v>
      </c>
      <c r="U11" s="60"/>
      <c r="V11" s="87" t="s">
        <v>8</v>
      </c>
      <c r="W11" s="3" t="s">
        <v>123</v>
      </c>
      <c r="X11" s="3" t="str">
        <f t="shared" si="2"/>
        <v>該当ビル用マルチ</v>
      </c>
      <c r="Y11" s="88">
        <v>0.9</v>
      </c>
      <c r="Z11" s="60"/>
      <c r="AA11" s="84" t="s">
        <v>83</v>
      </c>
      <c r="AB11" s="84">
        <v>5.8</v>
      </c>
    </row>
    <row r="12" spans="1:28" ht="15" x14ac:dyDescent="0.3">
      <c r="L12" s="60"/>
      <c r="M12" s="3" t="str">
        <f t="shared" si="0"/>
        <v>店舗用４方向カセット形20</v>
      </c>
      <c r="N12" s="81" t="s">
        <v>66</v>
      </c>
      <c r="O12" s="81" t="s">
        <v>56</v>
      </c>
      <c r="P12" s="82">
        <v>20</v>
      </c>
      <c r="Q12" s="81" t="s">
        <v>84</v>
      </c>
      <c r="R12" s="81">
        <v>5.4</v>
      </c>
      <c r="S12" s="105">
        <v>5.6</v>
      </c>
      <c r="T12" s="104" t="str">
        <f t="shared" si="1"/>
        <v>店舗用４方向カセット形224形</v>
      </c>
      <c r="U12" s="60"/>
      <c r="V12" s="87" t="s">
        <v>8</v>
      </c>
      <c r="W12" s="3" t="s">
        <v>70</v>
      </c>
      <c r="X12" s="3" t="str">
        <f t="shared" si="2"/>
        <v>該当設備用直吹き形</v>
      </c>
      <c r="Y12" s="88">
        <v>0.9</v>
      </c>
      <c r="Z12" s="60"/>
      <c r="AA12" s="84" t="s">
        <v>84</v>
      </c>
      <c r="AB12" s="84">
        <v>5.4</v>
      </c>
    </row>
    <row r="13" spans="1:28" ht="16.5" customHeight="1" x14ac:dyDescent="0.3">
      <c r="L13" s="60"/>
      <c r="M13" s="3" t="str">
        <f t="shared" si="0"/>
        <v>店舗用４方向カセット形25</v>
      </c>
      <c r="N13" s="81" t="s">
        <v>66</v>
      </c>
      <c r="O13" s="81" t="s">
        <v>56</v>
      </c>
      <c r="P13" s="82">
        <v>25</v>
      </c>
      <c r="Q13" s="81" t="s">
        <v>85</v>
      </c>
      <c r="R13" s="81">
        <v>5</v>
      </c>
      <c r="S13" s="105">
        <v>5.3</v>
      </c>
      <c r="T13" s="104" t="str">
        <f t="shared" si="1"/>
        <v>店舗用４方向カセット形280形</v>
      </c>
      <c r="U13" s="60"/>
      <c r="V13" s="89" t="s">
        <v>8</v>
      </c>
      <c r="W13" s="3" t="s">
        <v>71</v>
      </c>
      <c r="X13" s="3" t="str">
        <f t="shared" si="2"/>
        <v>該当設備用ダクト形</v>
      </c>
      <c r="Y13" s="88">
        <v>0.9</v>
      </c>
      <c r="Z13" s="60"/>
      <c r="AA13" s="84" t="s">
        <v>85</v>
      </c>
      <c r="AB13" s="84">
        <v>5</v>
      </c>
    </row>
    <row r="14" spans="1:28" ht="15" x14ac:dyDescent="0.2">
      <c r="L14" s="60"/>
      <c r="M14" s="3"/>
      <c r="N14" s="81"/>
      <c r="O14" s="81"/>
      <c r="P14" s="82">
        <v>0</v>
      </c>
      <c r="Q14" s="81"/>
      <c r="R14" s="90">
        <f>R15</f>
        <v>5.4</v>
      </c>
      <c r="S14" s="90">
        <f>S15</f>
        <v>5.6</v>
      </c>
      <c r="T14" s="104"/>
      <c r="U14" s="60" t="s">
        <v>124</v>
      </c>
      <c r="V14" s="60"/>
      <c r="W14" s="60"/>
      <c r="X14" s="60"/>
      <c r="Y14" s="60"/>
      <c r="Z14" s="60"/>
      <c r="AA14" s="84" t="s">
        <v>75</v>
      </c>
      <c r="AB14" s="84">
        <v>5.4</v>
      </c>
    </row>
    <row r="15" spans="1:28" ht="15" x14ac:dyDescent="0.2">
      <c r="L15" s="60" t="str">
        <f>N15&amp;O15</f>
        <v>店舗用４方向カセット形以外</v>
      </c>
      <c r="M15" s="3" t="str">
        <f t="shared" si="0"/>
        <v>店舗用４方向カセット形以外3.6</v>
      </c>
      <c r="N15" s="81" t="s">
        <v>66</v>
      </c>
      <c r="O15" s="81" t="s">
        <v>60</v>
      </c>
      <c r="P15" s="82">
        <v>3.6</v>
      </c>
      <c r="Q15" s="81" t="s">
        <v>75</v>
      </c>
      <c r="R15" s="81">
        <v>5.4</v>
      </c>
      <c r="S15" s="105">
        <v>5.6</v>
      </c>
      <c r="T15" s="104" t="str">
        <f t="shared" si="1"/>
        <v>店舗用４方向カセット形以外40形</v>
      </c>
      <c r="U15" s="60"/>
      <c r="V15" s="60"/>
      <c r="W15" s="60"/>
      <c r="X15" s="60"/>
      <c r="Y15" s="60"/>
      <c r="Z15" s="60"/>
      <c r="AA15" s="84" t="s">
        <v>76</v>
      </c>
      <c r="AB15" s="84">
        <v>5.2</v>
      </c>
    </row>
    <row r="16" spans="1:28" ht="15" x14ac:dyDescent="0.2">
      <c r="L16" s="60"/>
      <c r="M16" s="3" t="str">
        <f t="shared" si="0"/>
        <v>店舗用４方向カセット形以外4</v>
      </c>
      <c r="N16" s="81" t="s">
        <v>66</v>
      </c>
      <c r="O16" s="81" t="s">
        <v>60</v>
      </c>
      <c r="P16" s="82">
        <v>4</v>
      </c>
      <c r="Q16" s="81" t="s">
        <v>76</v>
      </c>
      <c r="R16" s="81">
        <v>5.2</v>
      </c>
      <c r="S16" s="105">
        <v>5.5</v>
      </c>
      <c r="T16" s="104" t="str">
        <f t="shared" si="1"/>
        <v>店舗用４方向カセット形以外45形</v>
      </c>
      <c r="U16" s="60"/>
      <c r="V16" s="60"/>
      <c r="W16" s="60"/>
      <c r="X16" s="60"/>
      <c r="Y16" s="60"/>
      <c r="Z16" s="60"/>
      <c r="AA16" s="84" t="s">
        <v>77</v>
      </c>
      <c r="AB16" s="84">
        <v>5.2</v>
      </c>
    </row>
    <row r="17" spans="12:28" ht="15" x14ac:dyDescent="0.2">
      <c r="L17" s="60"/>
      <c r="M17" s="3" t="str">
        <f t="shared" si="0"/>
        <v>店舗用４方向カセット形以外4.5</v>
      </c>
      <c r="N17" s="81" t="s">
        <v>66</v>
      </c>
      <c r="O17" s="81" t="s">
        <v>60</v>
      </c>
      <c r="P17" s="82">
        <v>4.5</v>
      </c>
      <c r="Q17" s="81" t="s">
        <v>77</v>
      </c>
      <c r="R17" s="81">
        <v>5.2</v>
      </c>
      <c r="S17" s="105">
        <v>5.5</v>
      </c>
      <c r="T17" s="104" t="str">
        <f t="shared" si="1"/>
        <v>店舗用４方向カセット形以外50形</v>
      </c>
      <c r="U17" s="60"/>
      <c r="V17" s="60"/>
      <c r="W17" s="60"/>
      <c r="X17" s="60"/>
      <c r="Y17" s="60"/>
      <c r="Z17" s="60"/>
      <c r="AA17" s="84" t="s">
        <v>78</v>
      </c>
      <c r="AB17" s="84">
        <v>5.0999999999999996</v>
      </c>
    </row>
    <row r="18" spans="12:28" ht="15" x14ac:dyDescent="0.2">
      <c r="L18" s="60"/>
      <c r="M18" s="3" t="str">
        <f t="shared" si="0"/>
        <v>店舗用４方向カセット形以外5</v>
      </c>
      <c r="N18" s="81" t="s">
        <v>66</v>
      </c>
      <c r="O18" s="81" t="s">
        <v>60</v>
      </c>
      <c r="P18" s="82">
        <v>5</v>
      </c>
      <c r="Q18" s="81" t="s">
        <v>78</v>
      </c>
      <c r="R18" s="81">
        <v>5.0999999999999996</v>
      </c>
      <c r="S18" s="105">
        <v>5.4</v>
      </c>
      <c r="T18" s="104" t="str">
        <f t="shared" si="1"/>
        <v>店舗用４方向カセット形以外56形</v>
      </c>
      <c r="U18" s="60"/>
      <c r="V18" s="60"/>
      <c r="W18" s="60"/>
      <c r="X18" s="60"/>
      <c r="Y18" s="60"/>
      <c r="Z18" s="60"/>
      <c r="AA18" s="84" t="s">
        <v>79</v>
      </c>
      <c r="AB18" s="84">
        <v>5.0999999999999996</v>
      </c>
    </row>
    <row r="19" spans="12:28" ht="15" x14ac:dyDescent="0.2">
      <c r="L19" s="60"/>
      <c r="M19" s="3" t="str">
        <f t="shared" si="0"/>
        <v>店舗用４方向カセット形以外5.6</v>
      </c>
      <c r="N19" s="81" t="s">
        <v>66</v>
      </c>
      <c r="O19" s="81" t="s">
        <v>60</v>
      </c>
      <c r="P19" s="82">
        <v>5.6</v>
      </c>
      <c r="Q19" s="81" t="s">
        <v>79</v>
      </c>
      <c r="R19" s="81">
        <v>5.0999999999999996</v>
      </c>
      <c r="S19" s="105">
        <v>5.4</v>
      </c>
      <c r="T19" s="104" t="str">
        <f t="shared" si="1"/>
        <v>店舗用４方向カセット形以外63形</v>
      </c>
      <c r="U19" s="60"/>
      <c r="V19" s="60"/>
      <c r="W19" s="60"/>
      <c r="X19" s="60"/>
      <c r="Y19" s="60"/>
      <c r="Z19" s="60"/>
      <c r="AA19" s="84" t="s">
        <v>80</v>
      </c>
      <c r="AB19" s="84">
        <v>5</v>
      </c>
    </row>
    <row r="20" spans="12:28" ht="15" x14ac:dyDescent="0.2">
      <c r="L20" s="60"/>
      <c r="M20" s="3" t="str">
        <f t="shared" si="0"/>
        <v>店舗用４方向カセット形以外7.1</v>
      </c>
      <c r="N20" s="81" t="s">
        <v>66</v>
      </c>
      <c r="O20" s="81" t="s">
        <v>60</v>
      </c>
      <c r="P20" s="82">
        <v>7.1</v>
      </c>
      <c r="Q20" s="81" t="s">
        <v>80</v>
      </c>
      <c r="R20" s="81">
        <v>5</v>
      </c>
      <c r="S20" s="105">
        <v>5.3</v>
      </c>
      <c r="T20" s="104" t="str">
        <f t="shared" si="1"/>
        <v>店舗用４方向カセット形以外80形</v>
      </c>
      <c r="U20" s="60"/>
      <c r="V20" s="60"/>
      <c r="W20" s="60"/>
      <c r="X20" s="60"/>
      <c r="Y20" s="60"/>
      <c r="Z20" s="60"/>
      <c r="AA20" s="84" t="s">
        <v>81</v>
      </c>
      <c r="AB20" s="84">
        <v>5.4</v>
      </c>
    </row>
    <row r="21" spans="12:28" ht="15" x14ac:dyDescent="0.2">
      <c r="L21" s="60"/>
      <c r="M21" s="3" t="str">
        <f t="shared" si="0"/>
        <v>店舗用４方向カセット形以外10</v>
      </c>
      <c r="N21" s="81" t="s">
        <v>66</v>
      </c>
      <c r="O21" s="81" t="s">
        <v>60</v>
      </c>
      <c r="P21" s="82">
        <v>10</v>
      </c>
      <c r="Q21" s="81" t="s">
        <v>81</v>
      </c>
      <c r="R21" s="81">
        <v>5.4</v>
      </c>
      <c r="S21" s="105">
        <v>5.6</v>
      </c>
      <c r="T21" s="104" t="str">
        <f t="shared" si="1"/>
        <v>店舗用４方向カセット形以外112形</v>
      </c>
      <c r="U21" s="60"/>
      <c r="V21" s="60"/>
      <c r="W21" s="60"/>
      <c r="X21" s="60"/>
      <c r="Y21" s="60"/>
      <c r="Z21" s="60"/>
      <c r="AA21" s="84" t="s">
        <v>82</v>
      </c>
      <c r="AB21" s="84">
        <v>5</v>
      </c>
    </row>
    <row r="22" spans="12:28" ht="15" x14ac:dyDescent="0.2">
      <c r="L22" s="60"/>
      <c r="M22" s="3" t="str">
        <f t="shared" si="0"/>
        <v>店舗用４方向カセット形以外12.5</v>
      </c>
      <c r="N22" s="81" t="s">
        <v>66</v>
      </c>
      <c r="O22" s="81" t="s">
        <v>60</v>
      </c>
      <c r="P22" s="82">
        <v>12.5</v>
      </c>
      <c r="Q22" s="81" t="s">
        <v>82</v>
      </c>
      <c r="R22" s="81">
        <v>5</v>
      </c>
      <c r="S22" s="105">
        <v>5.3</v>
      </c>
      <c r="T22" s="104" t="str">
        <f>N22&amp;O22&amp;Q22</f>
        <v>店舗用４方向カセット形以外140形</v>
      </c>
      <c r="U22" s="60"/>
      <c r="V22" s="60"/>
      <c r="W22" s="60"/>
      <c r="X22" s="60"/>
      <c r="Y22" s="60"/>
      <c r="Z22" s="60"/>
      <c r="AA22" s="84" t="s">
        <v>83</v>
      </c>
      <c r="AB22" s="84">
        <v>4.9000000000000004</v>
      </c>
    </row>
    <row r="23" spans="12:28" ht="15" x14ac:dyDescent="0.2">
      <c r="L23" s="60"/>
      <c r="M23" s="3" t="str">
        <f t="shared" si="0"/>
        <v>店舗用４方向カセット形以外14</v>
      </c>
      <c r="N23" s="81" t="s">
        <v>66</v>
      </c>
      <c r="O23" s="81" t="s">
        <v>60</v>
      </c>
      <c r="P23" s="82">
        <v>14</v>
      </c>
      <c r="Q23" s="81" t="s">
        <v>83</v>
      </c>
      <c r="R23" s="81">
        <v>4.9000000000000004</v>
      </c>
      <c r="S23" s="105">
        <v>5.2</v>
      </c>
      <c r="T23" s="104" t="str">
        <f t="shared" si="1"/>
        <v>店舗用４方向カセット形以外160形</v>
      </c>
      <c r="U23" s="60"/>
      <c r="V23" s="60"/>
      <c r="W23" s="60"/>
      <c r="X23" s="60"/>
      <c r="Y23" s="60"/>
      <c r="Z23" s="60"/>
      <c r="AA23" s="84" t="s">
        <v>84</v>
      </c>
      <c r="AB23" s="84">
        <v>4.5</v>
      </c>
    </row>
    <row r="24" spans="12:28" ht="15" x14ac:dyDescent="0.2">
      <c r="L24" s="60"/>
      <c r="M24" s="3" t="str">
        <f t="shared" si="0"/>
        <v>店舗用４方向カセット形以外20</v>
      </c>
      <c r="N24" s="81" t="s">
        <v>66</v>
      </c>
      <c r="O24" s="81" t="s">
        <v>60</v>
      </c>
      <c r="P24" s="82">
        <v>20</v>
      </c>
      <c r="Q24" s="81" t="s">
        <v>84</v>
      </c>
      <c r="R24" s="81">
        <v>4.5</v>
      </c>
      <c r="S24" s="105">
        <v>4.7</v>
      </c>
      <c r="T24" s="104" t="str">
        <f t="shared" si="1"/>
        <v>店舗用４方向カセット形以外224形</v>
      </c>
      <c r="U24" s="60"/>
      <c r="V24" s="60"/>
      <c r="W24" s="60"/>
      <c r="X24" s="60"/>
      <c r="Y24" s="60"/>
      <c r="Z24" s="60"/>
      <c r="AA24" s="84" t="s">
        <v>85</v>
      </c>
      <c r="AB24" s="84">
        <v>4.2</v>
      </c>
    </row>
    <row r="25" spans="12:28" ht="15" x14ac:dyDescent="0.2">
      <c r="L25" s="60"/>
      <c r="M25" s="3" t="str">
        <f t="shared" si="0"/>
        <v>店舗用４方向カセット形以外25</v>
      </c>
      <c r="N25" s="81" t="s">
        <v>66</v>
      </c>
      <c r="O25" s="81" t="s">
        <v>60</v>
      </c>
      <c r="P25" s="82">
        <v>25</v>
      </c>
      <c r="Q25" s="81" t="s">
        <v>85</v>
      </c>
      <c r="R25" s="81">
        <v>4.2</v>
      </c>
      <c r="S25" s="105">
        <v>4.4000000000000004</v>
      </c>
      <c r="T25" s="104" t="str">
        <f t="shared" si="1"/>
        <v>店舗用４方向カセット形以外280形</v>
      </c>
      <c r="U25" s="60"/>
      <c r="V25" s="60"/>
      <c r="W25" s="60"/>
      <c r="X25" s="60"/>
      <c r="Y25" s="60"/>
      <c r="Z25" s="60"/>
      <c r="AA25" s="84" t="s">
        <v>80</v>
      </c>
      <c r="AB25" s="84">
        <v>6</v>
      </c>
    </row>
    <row r="26" spans="12:28" ht="15" x14ac:dyDescent="0.2">
      <c r="L26" s="60"/>
      <c r="M26" s="3"/>
      <c r="N26" s="81"/>
      <c r="O26" s="81"/>
      <c r="P26" s="82">
        <v>0</v>
      </c>
      <c r="Q26" s="81"/>
      <c r="R26" s="90">
        <f>R27</f>
        <v>6</v>
      </c>
      <c r="S26" s="90">
        <f>S27</f>
        <v>6.2</v>
      </c>
      <c r="T26" s="104"/>
      <c r="U26" s="60" t="s">
        <v>124</v>
      </c>
      <c r="V26" s="60"/>
      <c r="W26" s="60"/>
      <c r="X26" s="60"/>
      <c r="Y26" s="60"/>
      <c r="Z26" s="60"/>
      <c r="AA26" s="84" t="s">
        <v>86</v>
      </c>
      <c r="AB26" s="84">
        <v>6</v>
      </c>
    </row>
    <row r="27" spans="12:28" ht="15" x14ac:dyDescent="0.2">
      <c r="L27" s="60" t="str">
        <f>N27&amp;O27</f>
        <v>ビル用マルチ</v>
      </c>
      <c r="M27" s="3" t="str">
        <f t="shared" si="0"/>
        <v>ビル用マルチ8</v>
      </c>
      <c r="N27" s="81" t="s">
        <v>57</v>
      </c>
      <c r="O27" s="81" t="s">
        <v>73</v>
      </c>
      <c r="P27" s="82">
        <v>8</v>
      </c>
      <c r="Q27" s="81" t="s">
        <v>80</v>
      </c>
      <c r="R27" s="81">
        <v>6</v>
      </c>
      <c r="S27" s="105">
        <v>6.2</v>
      </c>
      <c r="T27" s="104" t="str">
        <f t="shared" si="1"/>
        <v>ビル用マルチ80形</v>
      </c>
      <c r="U27" s="60"/>
      <c r="V27" s="60"/>
      <c r="W27" s="60"/>
      <c r="X27" s="60"/>
      <c r="Y27" s="60"/>
      <c r="Z27" s="60"/>
      <c r="AA27" s="84" t="s">
        <v>81</v>
      </c>
      <c r="AB27" s="84">
        <v>5.8</v>
      </c>
    </row>
    <row r="28" spans="12:28" ht="15" x14ac:dyDescent="0.2">
      <c r="L28" s="60"/>
      <c r="M28" s="3" t="str">
        <f t="shared" si="0"/>
        <v>ビル用マルチ10</v>
      </c>
      <c r="N28" s="81" t="s">
        <v>57</v>
      </c>
      <c r="O28" s="81" t="s">
        <v>73</v>
      </c>
      <c r="P28" s="82">
        <v>10</v>
      </c>
      <c r="Q28" s="81" t="s">
        <v>86</v>
      </c>
      <c r="R28" s="81">
        <v>6</v>
      </c>
      <c r="S28" s="105">
        <v>6.2</v>
      </c>
      <c r="T28" s="104" t="str">
        <f t="shared" si="1"/>
        <v>ビル用マルチ100形</v>
      </c>
      <c r="U28" s="60"/>
      <c r="V28" s="60"/>
      <c r="W28" s="60"/>
      <c r="X28" s="60"/>
      <c r="Y28" s="60"/>
      <c r="Z28" s="60"/>
      <c r="AA28" s="84" t="s">
        <v>82</v>
      </c>
      <c r="AB28" s="84">
        <v>5.5</v>
      </c>
    </row>
    <row r="29" spans="12:28" ht="15" x14ac:dyDescent="0.2">
      <c r="L29" s="60"/>
      <c r="M29" s="3" t="str">
        <f t="shared" si="0"/>
        <v>ビル用マルチ11.2</v>
      </c>
      <c r="N29" s="81" t="s">
        <v>57</v>
      </c>
      <c r="O29" s="81" t="s">
        <v>73</v>
      </c>
      <c r="P29" s="82">
        <v>11.2</v>
      </c>
      <c r="Q29" s="81" t="s">
        <v>81</v>
      </c>
      <c r="R29" s="81">
        <v>5.8</v>
      </c>
      <c r="S29" s="105">
        <v>5.9</v>
      </c>
      <c r="T29" s="104" t="str">
        <f t="shared" si="1"/>
        <v>ビル用マルチ112形</v>
      </c>
      <c r="U29" s="60"/>
      <c r="V29" s="60"/>
      <c r="W29" s="60"/>
      <c r="X29" s="60"/>
      <c r="Y29" s="60"/>
      <c r="Z29" s="60"/>
      <c r="AA29" s="84" t="s">
        <v>83</v>
      </c>
      <c r="AB29" s="84">
        <v>5.2</v>
      </c>
    </row>
    <row r="30" spans="12:28" ht="15" x14ac:dyDescent="0.2">
      <c r="L30" s="60"/>
      <c r="M30" s="3" t="str">
        <f t="shared" si="0"/>
        <v>ビル用マルチ14</v>
      </c>
      <c r="N30" s="81" t="s">
        <v>57</v>
      </c>
      <c r="O30" s="81" t="s">
        <v>73</v>
      </c>
      <c r="P30" s="82">
        <v>14</v>
      </c>
      <c r="Q30" s="81" t="s">
        <v>82</v>
      </c>
      <c r="R30" s="81">
        <v>5.5</v>
      </c>
      <c r="S30" s="105">
        <v>5.6</v>
      </c>
      <c r="T30" s="104" t="str">
        <f t="shared" si="1"/>
        <v>ビル用マルチ140形</v>
      </c>
      <c r="U30" s="60"/>
      <c r="V30" s="60"/>
      <c r="W30" s="60"/>
      <c r="X30" s="60"/>
      <c r="Y30" s="60"/>
      <c r="Z30" s="60"/>
      <c r="AA30" s="84" t="s">
        <v>87</v>
      </c>
      <c r="AB30" s="84">
        <v>6</v>
      </c>
    </row>
    <row r="31" spans="12:28" ht="15" x14ac:dyDescent="0.2">
      <c r="L31" s="60"/>
      <c r="M31" s="3" t="str">
        <f t="shared" si="0"/>
        <v>ビル用マルチ16</v>
      </c>
      <c r="N31" s="81" t="s">
        <v>57</v>
      </c>
      <c r="O31" s="81" t="s">
        <v>73</v>
      </c>
      <c r="P31" s="82">
        <v>16</v>
      </c>
      <c r="Q31" s="81" t="s">
        <v>83</v>
      </c>
      <c r="R31" s="81">
        <v>5.2</v>
      </c>
      <c r="S31" s="105">
        <v>5.4</v>
      </c>
      <c r="T31" s="104" t="str">
        <f t="shared" si="1"/>
        <v>ビル用マルチ160形</v>
      </c>
      <c r="U31" s="60"/>
      <c r="V31" s="60"/>
      <c r="W31" s="60"/>
      <c r="X31" s="60"/>
      <c r="Y31" s="60"/>
      <c r="Z31" s="60"/>
      <c r="AA31" s="84" t="s">
        <v>84</v>
      </c>
      <c r="AB31" s="84">
        <v>5.8</v>
      </c>
    </row>
    <row r="32" spans="12:28" ht="15" x14ac:dyDescent="0.2">
      <c r="L32" s="60"/>
      <c r="M32" s="3" t="str">
        <f t="shared" si="0"/>
        <v>ビル用マルチ20</v>
      </c>
      <c r="N32" s="81" t="s">
        <v>57</v>
      </c>
      <c r="O32" s="81" t="s">
        <v>73</v>
      </c>
      <c r="P32" s="82">
        <v>20</v>
      </c>
      <c r="Q32" s="81" t="s">
        <v>87</v>
      </c>
      <c r="R32" s="81">
        <v>6</v>
      </c>
      <c r="S32" s="105">
        <v>6.2</v>
      </c>
      <c r="T32" s="104" t="str">
        <f t="shared" si="1"/>
        <v>ビル用マルチ200形</v>
      </c>
      <c r="U32" s="60"/>
      <c r="V32" s="60"/>
      <c r="W32" s="60"/>
      <c r="X32" s="60"/>
      <c r="Y32" s="60"/>
      <c r="Z32" s="60"/>
      <c r="AA32" s="84" t="s">
        <v>88</v>
      </c>
      <c r="AB32" s="84">
        <v>5.6</v>
      </c>
    </row>
    <row r="33" spans="12:28" ht="15" x14ac:dyDescent="0.2">
      <c r="L33" s="60"/>
      <c r="M33" s="3" t="str">
        <f t="shared" si="0"/>
        <v>ビル用マルチ22.4</v>
      </c>
      <c r="N33" s="81" t="s">
        <v>57</v>
      </c>
      <c r="O33" s="81" t="s">
        <v>73</v>
      </c>
      <c r="P33" s="82">
        <v>22.4</v>
      </c>
      <c r="Q33" s="81" t="s">
        <v>84</v>
      </c>
      <c r="R33" s="81">
        <v>5.8</v>
      </c>
      <c r="S33" s="105">
        <v>5.9</v>
      </c>
      <c r="T33" s="104" t="str">
        <f t="shared" si="1"/>
        <v>ビル用マルチ224形</v>
      </c>
      <c r="U33" s="60"/>
      <c r="V33" s="60"/>
      <c r="W33" s="60"/>
      <c r="X33" s="60"/>
      <c r="Y33" s="60"/>
      <c r="Z33" s="60"/>
      <c r="AA33" s="84" t="s">
        <v>85</v>
      </c>
      <c r="AB33" s="84">
        <v>5.4</v>
      </c>
    </row>
    <row r="34" spans="12:28" ht="15" x14ac:dyDescent="0.2">
      <c r="L34" s="60"/>
      <c r="M34" s="3" t="str">
        <f t="shared" si="0"/>
        <v>ビル用マルチ25</v>
      </c>
      <c r="N34" s="81" t="s">
        <v>57</v>
      </c>
      <c r="O34" s="81" t="s">
        <v>73</v>
      </c>
      <c r="P34" s="82">
        <v>25</v>
      </c>
      <c r="Q34" s="81" t="s">
        <v>88</v>
      </c>
      <c r="R34" s="81">
        <v>5.6</v>
      </c>
      <c r="S34" s="105">
        <v>5.7</v>
      </c>
      <c r="T34" s="104" t="str">
        <f t="shared" si="1"/>
        <v>ビル用マルチ250形</v>
      </c>
      <c r="U34" s="60"/>
      <c r="V34" s="60"/>
      <c r="W34" s="60"/>
      <c r="X34" s="60"/>
      <c r="Y34" s="60"/>
      <c r="Z34" s="60"/>
      <c r="AA34" s="84" t="s">
        <v>89</v>
      </c>
      <c r="AB34" s="84">
        <v>5.2</v>
      </c>
    </row>
    <row r="35" spans="12:28" ht="15" x14ac:dyDescent="0.2">
      <c r="L35" s="60"/>
      <c r="M35" s="3" t="str">
        <f t="shared" si="0"/>
        <v>ビル用マルチ28</v>
      </c>
      <c r="N35" s="81" t="s">
        <v>57</v>
      </c>
      <c r="O35" s="81" t="s">
        <v>73</v>
      </c>
      <c r="P35" s="82">
        <v>28</v>
      </c>
      <c r="Q35" s="81" t="s">
        <v>85</v>
      </c>
      <c r="R35" s="81">
        <v>5.4</v>
      </c>
      <c r="S35" s="105">
        <v>5.5</v>
      </c>
      <c r="T35" s="104" t="str">
        <f t="shared" si="1"/>
        <v>ビル用マルチ280形</v>
      </c>
      <c r="U35" s="60"/>
      <c r="V35" s="60"/>
      <c r="W35" s="60"/>
      <c r="X35" s="60"/>
      <c r="Y35" s="60"/>
      <c r="Z35" s="60"/>
      <c r="AA35" s="84" t="s">
        <v>90</v>
      </c>
      <c r="AB35" s="84">
        <v>5</v>
      </c>
    </row>
    <row r="36" spans="12:28" ht="15" x14ac:dyDescent="0.2">
      <c r="L36" s="60"/>
      <c r="M36" s="3" t="str">
        <f t="shared" si="0"/>
        <v>ビル用マルチ30</v>
      </c>
      <c r="N36" s="81" t="s">
        <v>57</v>
      </c>
      <c r="O36" s="81" t="s">
        <v>73</v>
      </c>
      <c r="P36" s="82">
        <v>30</v>
      </c>
      <c r="Q36" s="81" t="s">
        <v>89</v>
      </c>
      <c r="R36" s="81">
        <v>5.2</v>
      </c>
      <c r="S36" s="105">
        <v>5.4</v>
      </c>
      <c r="T36" s="104" t="str">
        <f t="shared" si="1"/>
        <v>ビル用マルチ300形</v>
      </c>
      <c r="U36" s="60"/>
      <c r="V36" s="60"/>
      <c r="W36" s="60"/>
      <c r="X36" s="60"/>
      <c r="Y36" s="60"/>
      <c r="Z36" s="60"/>
      <c r="AA36" s="84" t="s">
        <v>91</v>
      </c>
      <c r="AB36" s="84">
        <v>5</v>
      </c>
    </row>
    <row r="37" spans="12:28" ht="15" x14ac:dyDescent="0.2">
      <c r="L37" s="60"/>
      <c r="M37" s="3" t="str">
        <f t="shared" si="0"/>
        <v>ビル用マルチ33.5</v>
      </c>
      <c r="N37" s="81" t="s">
        <v>57</v>
      </c>
      <c r="O37" s="81" t="s">
        <v>73</v>
      </c>
      <c r="P37" s="82">
        <v>33.5</v>
      </c>
      <c r="Q37" s="81" t="s">
        <v>90</v>
      </c>
      <c r="R37" s="81">
        <v>5</v>
      </c>
      <c r="S37" s="105">
        <v>5.2</v>
      </c>
      <c r="T37" s="104" t="str">
        <f t="shared" si="1"/>
        <v>ビル用マルチ335形</v>
      </c>
      <c r="U37" s="60"/>
      <c r="V37" s="60"/>
      <c r="W37" s="60"/>
      <c r="X37" s="60"/>
      <c r="Y37" s="60"/>
      <c r="Z37" s="60"/>
      <c r="AA37" s="84" t="s">
        <v>92</v>
      </c>
      <c r="AB37" s="84">
        <v>4.8</v>
      </c>
    </row>
    <row r="38" spans="12:28" ht="15" x14ac:dyDescent="0.2">
      <c r="L38" s="60"/>
      <c r="M38" s="3" t="str">
        <f t="shared" si="0"/>
        <v>ビル用マルチ40</v>
      </c>
      <c r="N38" s="81" t="s">
        <v>57</v>
      </c>
      <c r="O38" s="81" t="s">
        <v>73</v>
      </c>
      <c r="P38" s="82">
        <v>40</v>
      </c>
      <c r="Q38" s="81" t="s">
        <v>91</v>
      </c>
      <c r="R38" s="81">
        <v>5</v>
      </c>
      <c r="S38" s="105">
        <v>5.2</v>
      </c>
      <c r="T38" s="104" t="str">
        <f t="shared" si="1"/>
        <v>ビル用マルチ400形</v>
      </c>
      <c r="U38" s="60"/>
      <c r="V38" s="60"/>
      <c r="W38" s="60"/>
      <c r="X38" s="60"/>
      <c r="Y38" s="60"/>
      <c r="Z38" s="60"/>
      <c r="AA38" s="84" t="s">
        <v>93</v>
      </c>
      <c r="AB38" s="84">
        <v>4.5999999999999996</v>
      </c>
    </row>
    <row r="39" spans="12:28" ht="15" x14ac:dyDescent="0.2">
      <c r="L39" s="60"/>
      <c r="M39" s="3" t="str">
        <f t="shared" si="0"/>
        <v>ビル用マルチ45</v>
      </c>
      <c r="N39" s="81" t="s">
        <v>57</v>
      </c>
      <c r="O39" s="81" t="s">
        <v>73</v>
      </c>
      <c r="P39" s="82">
        <v>45</v>
      </c>
      <c r="Q39" s="81" t="s">
        <v>92</v>
      </c>
      <c r="R39" s="81">
        <v>4.8</v>
      </c>
      <c r="S39" s="105">
        <v>5</v>
      </c>
      <c r="T39" s="104" t="str">
        <f t="shared" si="1"/>
        <v>ビル用マルチ450形</v>
      </c>
      <c r="U39" s="60"/>
      <c r="V39" s="60"/>
      <c r="W39" s="60"/>
      <c r="X39" s="60"/>
      <c r="Y39" s="60"/>
      <c r="Z39" s="60"/>
      <c r="AA39" s="84" t="s">
        <v>94</v>
      </c>
      <c r="AB39" s="84">
        <v>4.5</v>
      </c>
    </row>
    <row r="40" spans="12:28" ht="15" x14ac:dyDescent="0.2">
      <c r="L40" s="60"/>
      <c r="M40" s="3" t="str">
        <f t="shared" si="0"/>
        <v>ビル用マルチ50</v>
      </c>
      <c r="N40" s="81" t="s">
        <v>57</v>
      </c>
      <c r="O40" s="81" t="s">
        <v>73</v>
      </c>
      <c r="P40" s="82">
        <v>50</v>
      </c>
      <c r="Q40" s="81" t="s">
        <v>93</v>
      </c>
      <c r="R40" s="81">
        <v>4.5999999999999996</v>
      </c>
      <c r="S40" s="105">
        <v>4.7</v>
      </c>
      <c r="T40" s="104" t="str">
        <f t="shared" si="1"/>
        <v>ビル用マルチ500形</v>
      </c>
      <c r="U40" s="60"/>
      <c r="V40" s="60"/>
      <c r="W40" s="60"/>
      <c r="X40" s="60"/>
      <c r="Y40" s="60"/>
      <c r="Z40" s="60"/>
      <c r="AA40" s="84" t="s">
        <v>84</v>
      </c>
      <c r="AB40" s="84">
        <v>5</v>
      </c>
    </row>
    <row r="41" spans="12:28" ht="15" x14ac:dyDescent="0.2">
      <c r="L41" s="60"/>
      <c r="M41" s="3" t="str">
        <f t="shared" si="0"/>
        <v>ビル用マルチ50.4</v>
      </c>
      <c r="N41" s="81" t="s">
        <v>57</v>
      </c>
      <c r="O41" s="81" t="s">
        <v>73</v>
      </c>
      <c r="P41" s="82">
        <v>50.4</v>
      </c>
      <c r="Q41" s="81" t="s">
        <v>94</v>
      </c>
      <c r="R41" s="81">
        <v>4.5</v>
      </c>
      <c r="S41" s="105">
        <v>4.5999999999999996</v>
      </c>
      <c r="T41" s="104" t="str">
        <f t="shared" si="1"/>
        <v>ビル用マルチ504形</v>
      </c>
      <c r="U41" s="60"/>
      <c r="V41" s="60"/>
      <c r="W41" s="60"/>
      <c r="X41" s="60"/>
      <c r="Y41" s="60"/>
      <c r="Z41" s="60"/>
      <c r="AA41" s="84" t="s">
        <v>85</v>
      </c>
      <c r="AB41" s="84">
        <v>5</v>
      </c>
    </row>
    <row r="42" spans="12:28" ht="15" x14ac:dyDescent="0.2">
      <c r="L42" s="60"/>
      <c r="M42" s="3"/>
      <c r="N42" s="81"/>
      <c r="O42" s="81"/>
      <c r="P42" s="82">
        <v>0</v>
      </c>
      <c r="Q42" s="81"/>
      <c r="R42" s="90">
        <f>R45</f>
        <v>5</v>
      </c>
      <c r="S42" s="90">
        <f>S45</f>
        <v>5.2</v>
      </c>
      <c r="T42" s="104"/>
      <c r="U42" s="60" t="s">
        <v>124</v>
      </c>
      <c r="V42" s="60"/>
      <c r="W42" s="60"/>
      <c r="X42" s="60"/>
      <c r="Y42" s="60"/>
      <c r="Z42" s="60"/>
      <c r="AA42" s="84" t="s">
        <v>84</v>
      </c>
      <c r="AB42" s="84">
        <v>4.8</v>
      </c>
    </row>
    <row r="43" spans="12:28" ht="15" x14ac:dyDescent="0.2">
      <c r="L43" s="60" t="str">
        <f>N45&amp;O45</f>
        <v>設備用直吹き形</v>
      </c>
      <c r="M43" s="3"/>
      <c r="N43" s="81"/>
      <c r="O43" s="81"/>
      <c r="P43" s="82"/>
      <c r="Q43" s="81"/>
      <c r="R43" s="81"/>
      <c r="S43" s="105"/>
      <c r="T43" s="104"/>
      <c r="U43" s="60"/>
      <c r="V43" s="60"/>
      <c r="W43" s="60"/>
      <c r="X43" s="60"/>
      <c r="Y43" s="60"/>
      <c r="Z43" s="60"/>
      <c r="AA43" s="84" t="s">
        <v>85</v>
      </c>
      <c r="AB43" s="84">
        <v>4.8</v>
      </c>
    </row>
    <row r="44" spans="12:28" ht="15" x14ac:dyDescent="0.2">
      <c r="L44" s="60"/>
      <c r="M44" s="3"/>
      <c r="N44" s="81"/>
      <c r="O44" s="81"/>
      <c r="P44" s="82"/>
      <c r="Q44" s="81"/>
      <c r="R44" s="81"/>
      <c r="S44" s="105"/>
      <c r="T44" s="104"/>
      <c r="U44" s="60"/>
      <c r="V44" s="60"/>
      <c r="W44" s="60"/>
      <c r="X44" s="60"/>
      <c r="Y44" s="60"/>
      <c r="Z44" s="60"/>
      <c r="AA44" s="60"/>
      <c r="AB44" s="60"/>
    </row>
    <row r="45" spans="12:28" ht="15" x14ac:dyDescent="0.2">
      <c r="L45" s="60"/>
      <c r="M45" s="3" t="str">
        <f t="shared" si="0"/>
        <v>設備用直吹き形20</v>
      </c>
      <c r="N45" s="81" t="s">
        <v>58</v>
      </c>
      <c r="O45" s="81" t="s">
        <v>61</v>
      </c>
      <c r="P45" s="82">
        <v>20</v>
      </c>
      <c r="Q45" s="81" t="s">
        <v>84</v>
      </c>
      <c r="R45" s="81">
        <v>5</v>
      </c>
      <c r="S45" s="105">
        <v>5.2</v>
      </c>
      <c r="T45" s="104" t="str">
        <f t="shared" si="1"/>
        <v>設備用直吹き形224形</v>
      </c>
      <c r="U45" s="60"/>
      <c r="V45" s="60"/>
      <c r="W45" s="60"/>
      <c r="X45" s="60"/>
      <c r="Y45" s="60"/>
      <c r="Z45" s="60"/>
      <c r="AA45" s="60"/>
      <c r="AB45" s="60"/>
    </row>
    <row r="46" spans="12:28" ht="15" x14ac:dyDescent="0.2">
      <c r="L46" s="60"/>
      <c r="M46" s="3" t="str">
        <f t="shared" si="0"/>
        <v>設備用直吹き形25</v>
      </c>
      <c r="N46" s="81" t="s">
        <v>58</v>
      </c>
      <c r="O46" s="81" t="s">
        <v>61</v>
      </c>
      <c r="P46" s="82">
        <v>25</v>
      </c>
      <c r="Q46" s="81" t="s">
        <v>85</v>
      </c>
      <c r="R46" s="81">
        <v>5</v>
      </c>
      <c r="S46" s="105">
        <v>5.2</v>
      </c>
      <c r="T46" s="104" t="str">
        <f t="shared" si="1"/>
        <v>設備用直吹き形280形</v>
      </c>
      <c r="U46" s="60"/>
      <c r="V46" s="60"/>
      <c r="W46" s="60"/>
      <c r="X46" s="60"/>
      <c r="Y46" s="60"/>
      <c r="Z46" s="60"/>
      <c r="AA46" s="60"/>
      <c r="AB46" s="60"/>
    </row>
    <row r="47" spans="12:28" ht="15" x14ac:dyDescent="0.2">
      <c r="L47" s="60"/>
      <c r="M47" s="3"/>
      <c r="N47" s="81"/>
      <c r="O47" s="81"/>
      <c r="P47" s="82">
        <v>0</v>
      </c>
      <c r="Q47" s="81"/>
      <c r="R47" s="90">
        <f>R50</f>
        <v>4.8</v>
      </c>
      <c r="S47" s="268">
        <f>S50</f>
        <v>5</v>
      </c>
      <c r="T47" s="104"/>
      <c r="U47" s="60" t="s">
        <v>124</v>
      </c>
      <c r="V47" s="60"/>
      <c r="W47" s="60"/>
      <c r="X47" s="60"/>
      <c r="Y47" s="60"/>
      <c r="Z47" s="60"/>
      <c r="AA47" s="60"/>
      <c r="AB47" s="60"/>
    </row>
    <row r="48" spans="12:28" ht="15" x14ac:dyDescent="0.2">
      <c r="L48" s="60" t="str">
        <f>N50&amp;O50</f>
        <v>設備用ダクト形</v>
      </c>
      <c r="M48" s="3"/>
      <c r="N48" s="81"/>
      <c r="O48" s="81"/>
      <c r="P48" s="82"/>
      <c r="Q48" s="81"/>
      <c r="R48" s="81"/>
      <c r="S48" s="105"/>
      <c r="T48" s="104"/>
      <c r="U48" s="60"/>
      <c r="V48" s="60"/>
      <c r="W48" s="60"/>
      <c r="X48" s="60"/>
      <c r="Y48" s="60"/>
      <c r="Z48" s="60"/>
      <c r="AA48" s="60"/>
      <c r="AB48" s="60"/>
    </row>
    <row r="49" spans="12:28" ht="15" x14ac:dyDescent="0.2">
      <c r="L49" s="60"/>
      <c r="M49" s="3"/>
      <c r="N49" s="81"/>
      <c r="O49" s="81"/>
      <c r="P49" s="82"/>
      <c r="Q49" s="81"/>
      <c r="R49" s="81"/>
      <c r="S49" s="105"/>
      <c r="T49" s="104"/>
      <c r="U49" s="60"/>
      <c r="V49" s="60"/>
      <c r="W49" s="60"/>
      <c r="X49" s="60"/>
      <c r="Y49" s="60"/>
      <c r="Z49" s="60"/>
      <c r="AA49" s="60"/>
      <c r="AB49" s="60"/>
    </row>
    <row r="50" spans="12:28" ht="15" x14ac:dyDescent="0.2">
      <c r="L50" s="60"/>
      <c r="M50" s="3" t="str">
        <f t="shared" si="0"/>
        <v>設備用ダクト形20</v>
      </c>
      <c r="N50" s="81" t="s">
        <v>58</v>
      </c>
      <c r="O50" s="81" t="s">
        <v>59</v>
      </c>
      <c r="P50" s="82">
        <v>20</v>
      </c>
      <c r="Q50" s="81" t="s">
        <v>84</v>
      </c>
      <c r="R50" s="81">
        <v>4.8</v>
      </c>
      <c r="S50" s="105">
        <v>5</v>
      </c>
      <c r="T50" s="104" t="str">
        <f t="shared" si="1"/>
        <v>設備用ダクト形224形</v>
      </c>
      <c r="U50" s="60"/>
      <c r="V50" s="60"/>
      <c r="W50" s="60"/>
      <c r="X50" s="60"/>
      <c r="Y50" s="60"/>
      <c r="Z50" s="60"/>
      <c r="AA50" s="60"/>
      <c r="AB50" s="60"/>
    </row>
    <row r="51" spans="12:28" ht="15" x14ac:dyDescent="0.2">
      <c r="L51" s="60"/>
      <c r="M51" s="3" t="str">
        <f t="shared" si="0"/>
        <v>設備用ダクト形25</v>
      </c>
      <c r="N51" s="81" t="s">
        <v>58</v>
      </c>
      <c r="O51" s="81" t="s">
        <v>59</v>
      </c>
      <c r="P51" s="82">
        <v>25</v>
      </c>
      <c r="Q51" s="81" t="s">
        <v>85</v>
      </c>
      <c r="R51" s="81">
        <v>4.8</v>
      </c>
      <c r="S51" s="105">
        <v>5</v>
      </c>
      <c r="T51" s="104" t="str">
        <f t="shared" si="1"/>
        <v>設備用ダクト形280形</v>
      </c>
      <c r="U51" s="60"/>
      <c r="V51" s="60"/>
      <c r="W51" s="60"/>
      <c r="X51" s="60"/>
      <c r="Y51" s="60"/>
      <c r="Z51" s="60"/>
      <c r="AA51" s="60"/>
      <c r="AB51" s="60"/>
    </row>
    <row r="52" spans="12:28" ht="15" x14ac:dyDescent="0.2">
      <c r="L52" s="60"/>
      <c r="M52" s="60"/>
      <c r="N52" s="60"/>
      <c r="O52" s="60"/>
      <c r="P52" s="60"/>
      <c r="Q52" s="60"/>
      <c r="R52" s="60"/>
      <c r="S52" s="60"/>
      <c r="T52" s="60"/>
      <c r="U52" s="60"/>
      <c r="V52" s="60"/>
      <c r="W52" s="60"/>
      <c r="X52" s="60"/>
      <c r="Y52" s="60"/>
      <c r="Z52" s="60"/>
      <c r="AA52" s="60"/>
      <c r="AB52" s="60"/>
    </row>
    <row r="53" spans="12:28" ht="15" x14ac:dyDescent="0.2">
      <c r="L53" s="60"/>
      <c r="M53" s="60"/>
      <c r="N53" s="60"/>
      <c r="O53" s="60"/>
      <c r="P53" s="60"/>
      <c r="Q53" s="60"/>
      <c r="R53" s="60"/>
      <c r="S53" s="60"/>
      <c r="T53" s="60"/>
      <c r="U53" s="60"/>
      <c r="V53" s="60"/>
      <c r="W53" s="60"/>
      <c r="X53" s="60"/>
      <c r="Y53" s="60"/>
      <c r="Z53" s="60"/>
      <c r="AA53" s="60"/>
      <c r="AB53" s="60"/>
    </row>
  </sheetData>
  <autoFilter ref="N1:R51" xr:uid="{00000000-0009-0000-0000-000005000000}"/>
  <phoneticPr fontId="8"/>
  <pageMargins left="0.7" right="0.7" top="0.75" bottom="0.75" header="0.3" footer="0.3"/>
  <pageSetup paperSize="9" scale="26"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入力例（本体）</vt:lpstr>
      <vt:lpstr>入力例（AI制御装置）</vt:lpstr>
      <vt:lpstr>新規登録用（本体）</vt:lpstr>
      <vt:lpstr>新規登録用（AI制御装置）</vt:lpstr>
      <vt:lpstr>基準値</vt:lpstr>
      <vt:lpstr>登録申請メールテンプレート</vt:lpstr>
      <vt:lpstr>※編集不可※選択項目</vt:lpstr>
      <vt:lpstr>'新規登録用（AI制御装置）'!_FilterDatabase</vt:lpstr>
      <vt:lpstr>'新規登録用（本体）'!_FilterDatabase</vt:lpstr>
      <vt:lpstr>'入力例（AI制御装置）'!_FilterDatabase</vt:lpstr>
      <vt:lpstr>'入力例（本体）'!_FilterDatabase</vt:lpstr>
      <vt:lpstr>基準値!Print_Area</vt:lpstr>
      <vt:lpstr>'新規登録用（AI制御装置）'!Print_Area</vt:lpstr>
      <vt:lpstr>'新規登録用（本体）'!Print_Area</vt:lpstr>
      <vt:lpstr>登録申請メールテンプレート!Print_Area</vt:lpstr>
      <vt:lpstr>'入力例（AI制御装置）'!Print_Area</vt:lpstr>
      <vt:lpstr>'入力例（本体）'!Print_Area</vt:lpstr>
      <vt:lpstr>'新規登録用（AI制御装置）'!Print_Titles</vt:lpstr>
      <vt:lpstr>'新規登録用（本体）'!Print_Titles</vt:lpstr>
      <vt:lpstr>'入力例（AI制御装置）'!Print_Titles</vt:lpstr>
      <vt:lpstr>'入力例（本体）'!Print_Titles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2016-07-14T09:41:32Z</dcterms:created>
  <dcterms:modified xsi:type="dcterms:W3CDTF">2026-03-03T01:42:56Z</dcterms:modified>
</cp:coreProperties>
</file>