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8E2AE08F-35C9-43CE-94DC-629B87D24DAB}" xr6:coauthVersionLast="47" xr6:coauthVersionMax="47" xr10:uidLastSave="{00000000-0000-0000-0000-000000000000}"/>
  <workbookProtection workbookAlgorithmName="SHA-512" workbookHashValue="mnp+cAxwxosS7LqWd1E5cWKBaOXkSfKnWMA63FzYvfZKEXnkr/Rq4Dq7KpV/MmWlmH77k4+/iEl5KTGpuneabw==" workbookSaltValue="qRRrIC5Xl671vcglBHY7hA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24" r:id="rId1"/>
    <sheet name="新規登録用" sheetId="18" r:id="rId2"/>
    <sheet name="基準値" sheetId="20" r:id="rId3"/>
    <sheet name="登録申請メールテンプレート" sheetId="25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新規登録用!$A$10:$AQ$10</definedName>
    <definedName name="_xlnm._FilterDatabase" localSheetId="0" hidden="1">入力例!$A$10:$AQ$10</definedName>
    <definedName name="_xlnm.Print_Area" localSheetId="2">基準値!$A$1:$M$26</definedName>
    <definedName name="_xlnm.Print_Area" localSheetId="1">新規登録用!$A$1:$AQ$61</definedName>
    <definedName name="_xlnm.Print_Area" localSheetId="3">登録申請メールテンプレート!$A$1:$B$27</definedName>
    <definedName name="_xlnm.Print_Area" localSheetId="0">入力例!$A$1:$AQ$46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" i="18" l="1"/>
  <c r="AP63" i="18"/>
  <c r="AN63" i="18"/>
  <c r="AO61" i="18"/>
  <c r="AP61" i="18" s="1"/>
  <c r="AN61" i="18"/>
  <c r="AL61" i="18"/>
  <c r="AK61" i="18"/>
  <c r="AJ61" i="18"/>
  <c r="AH61" i="18" a="1"/>
  <c r="AH61" i="18" s="1"/>
  <c r="V61" i="18" s="1"/>
  <c r="AG61" i="18"/>
  <c r="AI61" i="18" s="1"/>
  <c r="AG61" i="18" a="1"/>
  <c r="AF61" i="18"/>
  <c r="AM61" i="18" s="1"/>
  <c r="AO60" i="18"/>
  <c r="AP60" i="18" s="1"/>
  <c r="AN60" i="18"/>
  <c r="AM60" i="18"/>
  <c r="AK60" i="18"/>
  <c r="AJ60" i="18"/>
  <c r="AH60" i="18" a="1"/>
  <c r="AH60" i="18" s="1"/>
  <c r="AG60" i="18" a="1"/>
  <c r="AG60" i="18" s="1"/>
  <c r="AF60" i="18"/>
  <c r="AL60" i="18" s="1"/>
  <c r="AP59" i="18"/>
  <c r="AO59" i="18"/>
  <c r="AN59" i="18"/>
  <c r="AM59" i="18"/>
  <c r="AK59" i="18"/>
  <c r="AJ59" i="18"/>
  <c r="AH59" i="18"/>
  <c r="AH59" i="18" a="1"/>
  <c r="AG59" i="18" a="1"/>
  <c r="AG59" i="18" s="1"/>
  <c r="AF59" i="18"/>
  <c r="AL59" i="18" s="1"/>
  <c r="AO58" i="18"/>
  <c r="AP58" i="18" s="1"/>
  <c r="AN58" i="18"/>
  <c r="AM58" i="18"/>
  <c r="AK58" i="18"/>
  <c r="AJ58" i="18"/>
  <c r="AH58" i="18" a="1"/>
  <c r="AH58" i="18" s="1"/>
  <c r="AG58" i="18"/>
  <c r="AI58" i="18" s="1"/>
  <c r="AG58" i="18" a="1"/>
  <c r="AF58" i="18"/>
  <c r="AL58" i="18" s="1"/>
  <c r="AO57" i="18"/>
  <c r="AP57" i="18" s="1"/>
  <c r="AN57" i="18"/>
  <c r="AK57" i="18"/>
  <c r="AJ57" i="18"/>
  <c r="AH57" i="18" a="1"/>
  <c r="AH57" i="18" s="1"/>
  <c r="AG57" i="18" a="1"/>
  <c r="AG57" i="18" s="1"/>
  <c r="AF57" i="18"/>
  <c r="AL57" i="18" s="1"/>
  <c r="AO56" i="18"/>
  <c r="AP56" i="18" s="1"/>
  <c r="AN56" i="18"/>
  <c r="AM56" i="18"/>
  <c r="AK56" i="18"/>
  <c r="AJ56" i="18"/>
  <c r="AH56" i="18" a="1"/>
  <c r="AH56" i="18" s="1"/>
  <c r="AG56" i="18" a="1"/>
  <c r="AG56" i="18" s="1"/>
  <c r="AF56" i="18"/>
  <c r="AL56" i="18" s="1"/>
  <c r="AP55" i="18"/>
  <c r="AO55" i="18"/>
  <c r="AN55" i="18"/>
  <c r="AM55" i="18"/>
  <c r="AK55" i="18"/>
  <c r="AJ55" i="18"/>
  <c r="AH55" i="18"/>
  <c r="AH55" i="18" a="1"/>
  <c r="AG55" i="18" a="1"/>
  <c r="AG55" i="18" s="1"/>
  <c r="AF55" i="18"/>
  <c r="AL55" i="18" s="1"/>
  <c r="AO54" i="18"/>
  <c r="AP54" i="18" s="1"/>
  <c r="AN54" i="18"/>
  <c r="AM54" i="18"/>
  <c r="AK54" i="18"/>
  <c r="AJ54" i="18"/>
  <c r="AH54" i="18" a="1"/>
  <c r="AH54" i="18" s="1"/>
  <c r="AG54" i="18"/>
  <c r="AI54" i="18" s="1"/>
  <c r="AG54" i="18" a="1"/>
  <c r="AF54" i="18"/>
  <c r="AL54" i="18" s="1"/>
  <c r="AO53" i="18"/>
  <c r="AP53" i="18" s="1"/>
  <c r="AN53" i="18"/>
  <c r="AK53" i="18"/>
  <c r="AJ53" i="18"/>
  <c r="AH53" i="18" a="1"/>
  <c r="AH53" i="18" s="1"/>
  <c r="AG53" i="18" a="1"/>
  <c r="AG53" i="18" s="1"/>
  <c r="AF53" i="18"/>
  <c r="AM53" i="18" s="1"/>
  <c r="AO52" i="18"/>
  <c r="AP52" i="18" s="1"/>
  <c r="AN52" i="18"/>
  <c r="AM52" i="18"/>
  <c r="AK52" i="18"/>
  <c r="AJ52" i="18"/>
  <c r="AH52" i="18" a="1"/>
  <c r="AH52" i="18" s="1"/>
  <c r="AG52" i="18" a="1"/>
  <c r="AG52" i="18" s="1"/>
  <c r="AF52" i="18"/>
  <c r="AL52" i="18" s="1"/>
  <c r="AP51" i="18"/>
  <c r="AO51" i="18"/>
  <c r="AN51" i="18"/>
  <c r="AM51" i="18"/>
  <c r="AK51" i="18"/>
  <c r="AJ51" i="18"/>
  <c r="AH51" i="18"/>
  <c r="AH51" i="18" a="1"/>
  <c r="AG51" i="18" a="1"/>
  <c r="AG51" i="18" s="1"/>
  <c r="AF51" i="18"/>
  <c r="AL51" i="18" s="1"/>
  <c r="AO50" i="18"/>
  <c r="AP50" i="18" s="1"/>
  <c r="AN50" i="18"/>
  <c r="AM50" i="18"/>
  <c r="AK50" i="18"/>
  <c r="AJ50" i="18"/>
  <c r="AH50" i="18" a="1"/>
  <c r="AH50" i="18" s="1"/>
  <c r="AG50" i="18"/>
  <c r="AI50" i="18" s="1"/>
  <c r="AG50" i="18" a="1"/>
  <c r="AF50" i="18"/>
  <c r="AL50" i="18" s="1"/>
  <c r="AO49" i="18"/>
  <c r="AP49" i="18" s="1"/>
  <c r="AN49" i="18"/>
  <c r="AK49" i="18"/>
  <c r="AJ49" i="18"/>
  <c r="AH49" i="18" a="1"/>
  <c r="AH49" i="18" s="1"/>
  <c r="AG49" i="18" a="1"/>
  <c r="AG49" i="18" s="1"/>
  <c r="AF49" i="18"/>
  <c r="AM49" i="18" s="1"/>
  <c r="AO48" i="18"/>
  <c r="AP48" i="18" s="1"/>
  <c r="AN48" i="18"/>
  <c r="AM48" i="18"/>
  <c r="AK48" i="18"/>
  <c r="AJ48" i="18"/>
  <c r="AH48" i="18" a="1"/>
  <c r="AH48" i="18" s="1"/>
  <c r="AG48" i="18" a="1"/>
  <c r="AG48" i="18" s="1"/>
  <c r="AF48" i="18"/>
  <c r="AL48" i="18" s="1"/>
  <c r="AP47" i="18"/>
  <c r="AO47" i="18"/>
  <c r="AN47" i="18"/>
  <c r="AM47" i="18"/>
  <c r="AK47" i="18"/>
  <c r="AJ47" i="18"/>
  <c r="AH47" i="18"/>
  <c r="AH47" i="18" a="1"/>
  <c r="AG47" i="18" a="1"/>
  <c r="AG47" i="18" s="1"/>
  <c r="AF47" i="18"/>
  <c r="AL47" i="18" s="1"/>
  <c r="AO46" i="18"/>
  <c r="AP46" i="18" s="1"/>
  <c r="AN46" i="18"/>
  <c r="AM46" i="18"/>
  <c r="AK46" i="18"/>
  <c r="AJ46" i="18"/>
  <c r="AH46" i="18" a="1"/>
  <c r="AH46" i="18" s="1"/>
  <c r="AG46" i="18"/>
  <c r="AI46" i="18" s="1"/>
  <c r="AG46" i="18" a="1"/>
  <c r="AF46" i="18"/>
  <c r="AL46" i="18" s="1"/>
  <c r="AO45" i="18"/>
  <c r="AP45" i="18" s="1"/>
  <c r="AN45" i="18"/>
  <c r="AK45" i="18"/>
  <c r="AJ45" i="18"/>
  <c r="AH45" i="18" a="1"/>
  <c r="AH45" i="18" s="1"/>
  <c r="AG45" i="18" a="1"/>
  <c r="AG45" i="18" s="1"/>
  <c r="AF45" i="18"/>
  <c r="AL45" i="18" s="1"/>
  <c r="AO44" i="18"/>
  <c r="AP44" i="18" s="1"/>
  <c r="AN44" i="18"/>
  <c r="AM44" i="18"/>
  <c r="AK44" i="18"/>
  <c r="AJ44" i="18"/>
  <c r="AH44" i="18" a="1"/>
  <c r="AH44" i="18" s="1"/>
  <c r="AG44" i="18" a="1"/>
  <c r="AG44" i="18" s="1"/>
  <c r="AF44" i="18"/>
  <c r="AL44" i="18" s="1"/>
  <c r="AP43" i="18"/>
  <c r="AO43" i="18"/>
  <c r="AN43" i="18"/>
  <c r="AM43" i="18"/>
  <c r="AK43" i="18"/>
  <c r="AJ43" i="18"/>
  <c r="AH43" i="18"/>
  <c r="AH43" i="18" a="1"/>
  <c r="AG43" i="18" a="1"/>
  <c r="AG43" i="18" s="1"/>
  <c r="AF43" i="18"/>
  <c r="AL43" i="18" s="1"/>
  <c r="AO42" i="18"/>
  <c r="AP42" i="18" s="1"/>
  <c r="AN42" i="18"/>
  <c r="AM42" i="18"/>
  <c r="AK42" i="18"/>
  <c r="AJ42" i="18"/>
  <c r="AH42" i="18" a="1"/>
  <c r="AH42" i="18" s="1"/>
  <c r="AG42" i="18"/>
  <c r="AG42" i="18" a="1"/>
  <c r="AF42" i="18"/>
  <c r="AL42" i="18" s="1"/>
  <c r="AO41" i="18"/>
  <c r="AP41" i="18" s="1"/>
  <c r="AN41" i="18"/>
  <c r="AK41" i="18"/>
  <c r="AJ41" i="18"/>
  <c r="AH41" i="18" a="1"/>
  <c r="AH41" i="18" s="1"/>
  <c r="AG41" i="18" a="1"/>
  <c r="AG41" i="18" s="1"/>
  <c r="AF41" i="18"/>
  <c r="AM41" i="18" s="1"/>
  <c r="AO40" i="18"/>
  <c r="AP40" i="18" s="1"/>
  <c r="AN40" i="18"/>
  <c r="AM40" i="18"/>
  <c r="AK40" i="18"/>
  <c r="AJ40" i="18"/>
  <c r="AH40" i="18" a="1"/>
  <c r="AH40" i="18" s="1"/>
  <c r="AG40" i="18" a="1"/>
  <c r="AG40" i="18" s="1"/>
  <c r="AF40" i="18"/>
  <c r="AL40" i="18" s="1"/>
  <c r="AP39" i="18"/>
  <c r="AO39" i="18"/>
  <c r="AN39" i="18"/>
  <c r="AM39" i="18"/>
  <c r="AK39" i="18"/>
  <c r="AJ39" i="18"/>
  <c r="AH39" i="18"/>
  <c r="AH39" i="18" a="1"/>
  <c r="AG39" i="18" a="1"/>
  <c r="AG39" i="18" s="1"/>
  <c r="AF39" i="18"/>
  <c r="AL39" i="18" s="1"/>
  <c r="AO38" i="18"/>
  <c r="AP38" i="18" s="1"/>
  <c r="AN38" i="18"/>
  <c r="AM38" i="18"/>
  <c r="AK38" i="18"/>
  <c r="AJ38" i="18"/>
  <c r="AH38" i="18" a="1"/>
  <c r="AH38" i="18" s="1"/>
  <c r="AG38" i="18"/>
  <c r="AI38" i="18" s="1"/>
  <c r="AG38" i="18" a="1"/>
  <c r="AF38" i="18"/>
  <c r="AL38" i="18" s="1"/>
  <c r="AO37" i="18"/>
  <c r="AP37" i="18" s="1"/>
  <c r="AN37" i="18"/>
  <c r="AL37" i="18"/>
  <c r="AK37" i="18"/>
  <c r="AJ37" i="18"/>
  <c r="AH37" i="18" a="1"/>
  <c r="AH37" i="18" s="1"/>
  <c r="AG37" i="18" a="1"/>
  <c r="AG37" i="18" s="1"/>
  <c r="AF37" i="18"/>
  <c r="AM37" i="18" s="1"/>
  <c r="AO36" i="18"/>
  <c r="AP36" i="18" s="1"/>
  <c r="AN36" i="18"/>
  <c r="AM36" i="18"/>
  <c r="AK36" i="18"/>
  <c r="AJ36" i="18"/>
  <c r="AH36" i="18" a="1"/>
  <c r="AH36" i="18" s="1"/>
  <c r="AG36" i="18" a="1"/>
  <c r="AG36" i="18" s="1"/>
  <c r="AF36" i="18"/>
  <c r="AL36" i="18" s="1"/>
  <c r="AP35" i="18"/>
  <c r="AO35" i="18"/>
  <c r="AN35" i="18"/>
  <c r="AM35" i="18"/>
  <c r="AK35" i="18"/>
  <c r="AJ35" i="18"/>
  <c r="AH35" i="18"/>
  <c r="AH35" i="18" a="1"/>
  <c r="AG35" i="18" a="1"/>
  <c r="AG35" i="18" s="1"/>
  <c r="AF35" i="18"/>
  <c r="AL35" i="18" s="1"/>
  <c r="AO34" i="18"/>
  <c r="AP34" i="18" s="1"/>
  <c r="AN34" i="18"/>
  <c r="AM34" i="18"/>
  <c r="AK34" i="18"/>
  <c r="AJ34" i="18"/>
  <c r="AH34" i="18" a="1"/>
  <c r="AH34" i="18" s="1"/>
  <c r="AG34" i="18"/>
  <c r="AI34" i="18" s="1"/>
  <c r="AG34" i="18" a="1"/>
  <c r="AF34" i="18"/>
  <c r="AL34" i="18" s="1"/>
  <c r="AO33" i="18"/>
  <c r="AP33" i="18" s="1"/>
  <c r="AN33" i="18"/>
  <c r="AK33" i="18"/>
  <c r="AJ33" i="18"/>
  <c r="AH33" i="18" a="1"/>
  <c r="AH33" i="18" s="1"/>
  <c r="AG33" i="18" a="1"/>
  <c r="AG33" i="18" s="1"/>
  <c r="AF33" i="18"/>
  <c r="AL33" i="18" s="1"/>
  <c r="AO32" i="18"/>
  <c r="AP32" i="18" s="1"/>
  <c r="AN32" i="18"/>
  <c r="AM32" i="18"/>
  <c r="AK32" i="18"/>
  <c r="AJ32" i="18"/>
  <c r="AH32" i="18" a="1"/>
  <c r="AH32" i="18" s="1"/>
  <c r="AG32" i="18" a="1"/>
  <c r="AG32" i="18" s="1"/>
  <c r="AF32" i="18"/>
  <c r="AL32" i="18" s="1"/>
  <c r="AP31" i="18"/>
  <c r="AO31" i="18"/>
  <c r="AN31" i="18"/>
  <c r="AM31" i="18"/>
  <c r="AK31" i="18"/>
  <c r="AJ31" i="18"/>
  <c r="AH31" i="18"/>
  <c r="AH31" i="18" a="1"/>
  <c r="AG31" i="18" a="1"/>
  <c r="AG31" i="18" s="1"/>
  <c r="AF31" i="18"/>
  <c r="AL31" i="18" s="1"/>
  <c r="AO30" i="18"/>
  <c r="AP30" i="18" s="1"/>
  <c r="AN30" i="18"/>
  <c r="AM30" i="18"/>
  <c r="AK30" i="18"/>
  <c r="AJ30" i="18"/>
  <c r="AH30" i="18" a="1"/>
  <c r="AH30" i="18" s="1"/>
  <c r="AG30" i="18"/>
  <c r="AI30" i="18" s="1"/>
  <c r="AG30" i="18" a="1"/>
  <c r="AF30" i="18"/>
  <c r="AL30" i="18" s="1"/>
  <c r="AO29" i="18"/>
  <c r="AP29" i="18" s="1"/>
  <c r="AN29" i="18"/>
  <c r="AK29" i="18"/>
  <c r="AJ29" i="18"/>
  <c r="AH29" i="18" a="1"/>
  <c r="AH29" i="18" s="1"/>
  <c r="AG29" i="18" a="1"/>
  <c r="AG29" i="18" s="1"/>
  <c r="AF29" i="18"/>
  <c r="AM29" i="18" s="1"/>
  <c r="AO28" i="18"/>
  <c r="AP28" i="18" s="1"/>
  <c r="AN28" i="18"/>
  <c r="AM28" i="18"/>
  <c r="AK28" i="18"/>
  <c r="AJ28" i="18"/>
  <c r="AH28" i="18" a="1"/>
  <c r="AH28" i="18" s="1"/>
  <c r="AG28" i="18" a="1"/>
  <c r="AG28" i="18" s="1"/>
  <c r="AF28" i="18"/>
  <c r="AL28" i="18" s="1"/>
  <c r="AP27" i="18"/>
  <c r="AO27" i="18"/>
  <c r="AN27" i="18"/>
  <c r="AM27" i="18"/>
  <c r="AK27" i="18"/>
  <c r="AJ27" i="18"/>
  <c r="AH27" i="18"/>
  <c r="AH27" i="18" a="1"/>
  <c r="AG27" i="18" a="1"/>
  <c r="AG27" i="18" s="1"/>
  <c r="AF27" i="18"/>
  <c r="AL27" i="18" s="1"/>
  <c r="AO26" i="18"/>
  <c r="AP26" i="18" s="1"/>
  <c r="AN26" i="18"/>
  <c r="AM26" i="18"/>
  <c r="AK26" i="18"/>
  <c r="AJ26" i="18"/>
  <c r="AH26" i="18" a="1"/>
  <c r="AH26" i="18" s="1"/>
  <c r="AG26" i="18"/>
  <c r="V26" i="18" s="1"/>
  <c r="AG26" i="18" a="1"/>
  <c r="AF26" i="18"/>
  <c r="AL26" i="18" s="1"/>
  <c r="AO25" i="18"/>
  <c r="AP25" i="18" s="1"/>
  <c r="AN25" i="18"/>
  <c r="AK25" i="18"/>
  <c r="AJ25" i="18"/>
  <c r="AH25" i="18" a="1"/>
  <c r="AH25" i="18" s="1"/>
  <c r="AG25" i="18" a="1"/>
  <c r="AG25" i="18" s="1"/>
  <c r="AF25" i="18"/>
  <c r="AL25" i="18" s="1"/>
  <c r="AO24" i="18"/>
  <c r="AP24" i="18" s="1"/>
  <c r="AN24" i="18"/>
  <c r="AM24" i="18"/>
  <c r="AK24" i="18"/>
  <c r="AJ24" i="18"/>
  <c r="AH24" i="18" a="1"/>
  <c r="AH24" i="18" s="1"/>
  <c r="AG24" i="18" a="1"/>
  <c r="AG24" i="18" s="1"/>
  <c r="AF24" i="18"/>
  <c r="AL24" i="18" s="1"/>
  <c r="AP23" i="18"/>
  <c r="AO23" i="18"/>
  <c r="AN23" i="18"/>
  <c r="AM23" i="18"/>
  <c r="AK23" i="18"/>
  <c r="AJ23" i="18"/>
  <c r="AH23" i="18"/>
  <c r="AH23" i="18" a="1"/>
  <c r="AG23" i="18" a="1"/>
  <c r="AG23" i="18" s="1"/>
  <c r="AF23" i="18"/>
  <c r="AL23" i="18" s="1"/>
  <c r="AO22" i="18"/>
  <c r="AP22" i="18" s="1"/>
  <c r="AN22" i="18"/>
  <c r="AM22" i="18"/>
  <c r="AK22" i="18"/>
  <c r="AJ22" i="18"/>
  <c r="AH22" i="18" a="1"/>
  <c r="AH22" i="18" s="1"/>
  <c r="AG22" i="18"/>
  <c r="AI22" i="18" s="1"/>
  <c r="AG22" i="18" a="1"/>
  <c r="AF22" i="18"/>
  <c r="AL22" i="18" s="1"/>
  <c r="AO21" i="18"/>
  <c r="AP21" i="18" s="1"/>
  <c r="AN21" i="18"/>
  <c r="AK21" i="18"/>
  <c r="AJ21" i="18"/>
  <c r="AH21" i="18" a="1"/>
  <c r="AH21" i="18" s="1"/>
  <c r="AG21" i="18" a="1"/>
  <c r="AG21" i="18" s="1"/>
  <c r="AF21" i="18"/>
  <c r="AL21" i="18" s="1"/>
  <c r="AO20" i="18"/>
  <c r="AP20" i="18" s="1"/>
  <c r="AN20" i="18"/>
  <c r="AM20" i="18"/>
  <c r="AK20" i="18"/>
  <c r="AJ20" i="18"/>
  <c r="AH20" i="18" a="1"/>
  <c r="AH20" i="18" s="1"/>
  <c r="AG20" i="18" a="1"/>
  <c r="AG20" i="18" s="1"/>
  <c r="AF20" i="18"/>
  <c r="AL20" i="18" s="1"/>
  <c r="AP19" i="18"/>
  <c r="AO19" i="18"/>
  <c r="AN19" i="18"/>
  <c r="AM19" i="18"/>
  <c r="AK19" i="18"/>
  <c r="AJ19" i="18"/>
  <c r="AH19" i="18"/>
  <c r="AH19" i="18" a="1"/>
  <c r="AG19" i="18" a="1"/>
  <c r="AG19" i="18" s="1"/>
  <c r="AF19" i="18"/>
  <c r="AL19" i="18" s="1"/>
  <c r="AO18" i="18"/>
  <c r="AP18" i="18" s="1"/>
  <c r="AN18" i="18"/>
  <c r="AM18" i="18"/>
  <c r="AK18" i="18"/>
  <c r="AJ18" i="18"/>
  <c r="AH18" i="18" a="1"/>
  <c r="AH18" i="18" s="1"/>
  <c r="AG18" i="18"/>
  <c r="AI18" i="18" s="1"/>
  <c r="AG18" i="18" a="1"/>
  <c r="AF18" i="18"/>
  <c r="AL18" i="18" s="1"/>
  <c r="AO17" i="18"/>
  <c r="AP17" i="18" s="1"/>
  <c r="AN17" i="18"/>
  <c r="AK17" i="18"/>
  <c r="AJ17" i="18"/>
  <c r="AH17" i="18" a="1"/>
  <c r="AH17" i="18" s="1"/>
  <c r="AG17" i="18" a="1"/>
  <c r="AG17" i="18" s="1"/>
  <c r="AF17" i="18"/>
  <c r="AL17" i="18" s="1"/>
  <c r="AO16" i="18"/>
  <c r="AP16" i="18" s="1"/>
  <c r="AN16" i="18"/>
  <c r="AM16" i="18"/>
  <c r="AK16" i="18"/>
  <c r="AJ16" i="18"/>
  <c r="AH16" i="18" a="1"/>
  <c r="AH16" i="18" s="1"/>
  <c r="AG16" i="18" a="1"/>
  <c r="AG16" i="18" s="1"/>
  <c r="AF16" i="18"/>
  <c r="AL16" i="18" s="1"/>
  <c r="AP15" i="18"/>
  <c r="AO15" i="18"/>
  <c r="AN15" i="18"/>
  <c r="AM15" i="18"/>
  <c r="AK15" i="18"/>
  <c r="AJ15" i="18"/>
  <c r="AH15" i="18"/>
  <c r="AH15" i="18" a="1"/>
  <c r="AG15" i="18" a="1"/>
  <c r="AG15" i="18" s="1"/>
  <c r="AF15" i="18"/>
  <c r="AL15" i="18" s="1"/>
  <c r="AO14" i="18"/>
  <c r="AP14" i="18" s="1"/>
  <c r="AN14" i="18"/>
  <c r="AM14" i="18"/>
  <c r="AK14" i="18"/>
  <c r="AJ14" i="18"/>
  <c r="AH14" i="18" a="1"/>
  <c r="AH14" i="18" s="1"/>
  <c r="AG14" i="18"/>
  <c r="AI14" i="18" s="1"/>
  <c r="AG14" i="18" a="1"/>
  <c r="AF14" i="18"/>
  <c r="AL14" i="18" s="1"/>
  <c r="AO13" i="18"/>
  <c r="AP13" i="18" s="1"/>
  <c r="AN13" i="18"/>
  <c r="AK13" i="18"/>
  <c r="AJ13" i="18"/>
  <c r="AH13" i="18" a="1"/>
  <c r="AH13" i="18" s="1"/>
  <c r="AG13" i="18" a="1"/>
  <c r="AG13" i="18" s="1"/>
  <c r="AF13" i="18"/>
  <c r="AL13" i="18" s="1"/>
  <c r="AG12" i="18" a="1"/>
  <c r="AG12" i="18" s="1"/>
  <c r="AO12" i="18"/>
  <c r="AP12" i="18" s="1"/>
  <c r="AN12" i="18"/>
  <c r="AM12" i="18"/>
  <c r="AM63" i="18" s="1"/>
  <c r="AL12" i="18"/>
  <c r="AL63" i="18" s="1"/>
  <c r="AK12" i="18"/>
  <c r="N12" i="18"/>
  <c r="I12" i="18"/>
  <c r="H12" i="18"/>
  <c r="AF12" i="24"/>
  <c r="AH12" i="24" s="1" a="1"/>
  <c r="AH12" i="24" s="1"/>
  <c r="H11" i="24"/>
  <c r="I11" i="24"/>
  <c r="AK12" i="24"/>
  <c r="AG12" i="24" l="1" a="1"/>
  <c r="AG12" i="24" s="1"/>
  <c r="AI12" i="24" s="1"/>
  <c r="AJ12" i="24" s="1"/>
  <c r="AI49" i="18"/>
  <c r="V49" i="18"/>
  <c r="AI44" i="18"/>
  <c r="V44" i="18"/>
  <c r="AI45" i="18"/>
  <c r="V45" i="18"/>
  <c r="V47" i="18"/>
  <c r="AI47" i="18"/>
  <c r="AI60" i="18"/>
  <c r="V60" i="18"/>
  <c r="V16" i="18"/>
  <c r="AI16" i="18"/>
  <c r="AI17" i="18"/>
  <c r="V17" i="18"/>
  <c r="V19" i="18"/>
  <c r="AI19" i="18"/>
  <c r="V32" i="18"/>
  <c r="AI32" i="18"/>
  <c r="AI33" i="18"/>
  <c r="V33" i="18"/>
  <c r="V35" i="18"/>
  <c r="AI35" i="18"/>
  <c r="AI20" i="18"/>
  <c r="V20" i="18"/>
  <c r="AI21" i="18"/>
  <c r="V21" i="18"/>
  <c r="V23" i="18"/>
  <c r="AI23" i="18"/>
  <c r="AI36" i="18"/>
  <c r="V36" i="18"/>
  <c r="AI37" i="18"/>
  <c r="V37" i="18"/>
  <c r="AI48" i="18"/>
  <c r="V48" i="18"/>
  <c r="V39" i="18"/>
  <c r="AI39" i="18"/>
  <c r="V52" i="18"/>
  <c r="AI52" i="18"/>
  <c r="AI53" i="18"/>
  <c r="V53" i="18"/>
  <c r="V55" i="18"/>
  <c r="AI55" i="18"/>
  <c r="V51" i="18"/>
  <c r="AI51" i="18"/>
  <c r="AI24" i="18"/>
  <c r="V24" i="18"/>
  <c r="V25" i="18"/>
  <c r="AI25" i="18"/>
  <c r="V27" i="18"/>
  <c r="AI27" i="18"/>
  <c r="V40" i="18"/>
  <c r="AI40" i="18"/>
  <c r="AI41" i="18"/>
  <c r="V41" i="18"/>
  <c r="V42" i="18"/>
  <c r="V43" i="18"/>
  <c r="AI43" i="18"/>
  <c r="V56" i="18"/>
  <c r="AI56" i="18"/>
  <c r="AI57" i="18"/>
  <c r="V57" i="18"/>
  <c r="V59" i="18"/>
  <c r="AI59" i="18"/>
  <c r="V13" i="18"/>
  <c r="AI13" i="18"/>
  <c r="AI15" i="18"/>
  <c r="V15" i="18"/>
  <c r="AI28" i="18"/>
  <c r="V28" i="18"/>
  <c r="AI29" i="18"/>
  <c r="V29" i="18"/>
  <c r="AI31" i="18"/>
  <c r="V31" i="18"/>
  <c r="AL53" i="18"/>
  <c r="V18" i="18"/>
  <c r="V50" i="18"/>
  <c r="AL29" i="18"/>
  <c r="V14" i="18"/>
  <c r="V22" i="18"/>
  <c r="V30" i="18"/>
  <c r="V38" i="18"/>
  <c r="V46" i="18"/>
  <c r="V54" i="18"/>
  <c r="AL41" i="18"/>
  <c r="AL49" i="18"/>
  <c r="AM17" i="18"/>
  <c r="AM21" i="18"/>
  <c r="AM25" i="18"/>
  <c r="AM33" i="18"/>
  <c r="AM45" i="18"/>
  <c r="AM57" i="18"/>
  <c r="AM13" i="18"/>
  <c r="V34" i="18"/>
  <c r="V58" i="18"/>
  <c r="AI26" i="18"/>
  <c r="AI42" i="18"/>
  <c r="AF46" i="24"/>
  <c r="AF45" i="24"/>
  <c r="AF44" i="24"/>
  <c r="AM44" i="24" s="1"/>
  <c r="AF43" i="24"/>
  <c r="AF42" i="24"/>
  <c r="AF41" i="24"/>
  <c r="AF40" i="24"/>
  <c r="AF39" i="24"/>
  <c r="AF38" i="24"/>
  <c r="AF37" i="24"/>
  <c r="AF36" i="24"/>
  <c r="AF35" i="24"/>
  <c r="AF34" i="24"/>
  <c r="AF33" i="24"/>
  <c r="AF32" i="24"/>
  <c r="AF31" i="24"/>
  <c r="AF30" i="24"/>
  <c r="AF29" i="24"/>
  <c r="AF28" i="24"/>
  <c r="AF27" i="24"/>
  <c r="AF26" i="24"/>
  <c r="AF25" i="24"/>
  <c r="AF24" i="24"/>
  <c r="AF23" i="24"/>
  <c r="AF22" i="24"/>
  <c r="AF21" i="24"/>
  <c r="AF20" i="24"/>
  <c r="AF19" i="24"/>
  <c r="AF18" i="24"/>
  <c r="AF17" i="24"/>
  <c r="AF16" i="24"/>
  <c r="AF15" i="24"/>
  <c r="AF14" i="24"/>
  <c r="AF13" i="24"/>
  <c r="AH12" i="18" a="1"/>
  <c r="AH12" i="18" s="1"/>
  <c r="V12" i="18" s="1"/>
  <c r="AO46" i="24"/>
  <c r="AP46" i="24" s="1"/>
  <c r="AN46" i="24"/>
  <c r="AK46" i="24"/>
  <c r="AJ46" i="24"/>
  <c r="AH46" i="24" a="1"/>
  <c r="AH46" i="24" s="1"/>
  <c r="AG46" i="24" a="1"/>
  <c r="AG46" i="24" s="1"/>
  <c r="AO45" i="24"/>
  <c r="AP45" i="24" s="1"/>
  <c r="AN45" i="24"/>
  <c r="AM45" i="24"/>
  <c r="AK45" i="24"/>
  <c r="AJ45" i="24"/>
  <c r="AH45" i="24" a="1"/>
  <c r="AH45" i="24" s="1"/>
  <c r="AG45" i="24" a="1"/>
  <c r="AG45" i="24" s="1"/>
  <c r="AL45" i="24"/>
  <c r="AO44" i="24"/>
  <c r="AP44" i="24" s="1"/>
  <c r="AN44" i="24"/>
  <c r="AK44" i="24"/>
  <c r="AJ44" i="24"/>
  <c r="AH44" i="24" a="1"/>
  <c r="AH44" i="24" s="1"/>
  <c r="AG44" i="24" a="1"/>
  <c r="AG44" i="24" s="1"/>
  <c r="AO43" i="24"/>
  <c r="AP43" i="24" s="1"/>
  <c r="AN43" i="24"/>
  <c r="AK43" i="24"/>
  <c r="AJ43" i="24"/>
  <c r="AH43" i="24" a="1"/>
  <c r="AH43" i="24" s="1"/>
  <c r="AG43" i="24" a="1"/>
  <c r="AG43" i="24" s="1"/>
  <c r="AO42" i="24"/>
  <c r="AP42" i="24" s="1"/>
  <c r="AN42" i="24"/>
  <c r="AK42" i="24"/>
  <c r="AJ42" i="24"/>
  <c r="AH42" i="24" a="1"/>
  <c r="AH42" i="24" s="1"/>
  <c r="AG42" i="24" a="1"/>
  <c r="AG42" i="24" s="1"/>
  <c r="AO41" i="24"/>
  <c r="AP41" i="24" s="1"/>
  <c r="AN41" i="24"/>
  <c r="AK41" i="24"/>
  <c r="AJ41" i="24"/>
  <c r="AH41" i="24" a="1"/>
  <c r="AH41" i="24" s="1"/>
  <c r="AG41" i="24" a="1"/>
  <c r="AG41" i="24" s="1"/>
  <c r="AM41" i="24"/>
  <c r="AO40" i="24"/>
  <c r="AP40" i="24" s="1"/>
  <c r="AN40" i="24"/>
  <c r="AK40" i="24"/>
  <c r="AJ40" i="24"/>
  <c r="AH40" i="24" a="1"/>
  <c r="AH40" i="24" s="1"/>
  <c r="AG40" i="24" a="1"/>
  <c r="AG40" i="24" s="1"/>
  <c r="AO39" i="24"/>
  <c r="AP39" i="24" s="1"/>
  <c r="AN39" i="24"/>
  <c r="AK39" i="24"/>
  <c r="AJ39" i="24"/>
  <c r="AH39" i="24" a="1"/>
  <c r="AH39" i="24" s="1"/>
  <c r="AG39" i="24" a="1"/>
  <c r="AG39" i="24" s="1"/>
  <c r="AO38" i="24"/>
  <c r="AP38" i="24" s="1"/>
  <c r="AN38" i="24"/>
  <c r="AM38" i="24"/>
  <c r="AK38" i="24"/>
  <c r="AJ38" i="24"/>
  <c r="AH38" i="24" a="1"/>
  <c r="AH38" i="24" s="1"/>
  <c r="AG38" i="24" a="1"/>
  <c r="AG38" i="24" s="1"/>
  <c r="AL38" i="24"/>
  <c r="AO37" i="24"/>
  <c r="AP37" i="24" s="1"/>
  <c r="AN37" i="24"/>
  <c r="AM37" i="24"/>
  <c r="AK37" i="24"/>
  <c r="AJ37" i="24"/>
  <c r="AH37" i="24" a="1"/>
  <c r="AH37" i="24" s="1"/>
  <c r="AG37" i="24" a="1"/>
  <c r="AG37" i="24" s="1"/>
  <c r="AL37" i="24"/>
  <c r="AO36" i="24"/>
  <c r="AP36" i="24" s="1"/>
  <c r="AN36" i="24"/>
  <c r="AK36" i="24"/>
  <c r="AJ36" i="24"/>
  <c r="AH36" i="24" a="1"/>
  <c r="AH36" i="24" s="1"/>
  <c r="AG36" i="24" a="1"/>
  <c r="AG36" i="24" s="1"/>
  <c r="AM36" i="24"/>
  <c r="AO35" i="24"/>
  <c r="AP35" i="24" s="1"/>
  <c r="AN35" i="24"/>
  <c r="AK35" i="24"/>
  <c r="AJ35" i="24"/>
  <c r="AH35" i="24" a="1"/>
  <c r="AH35" i="24" s="1"/>
  <c r="AG35" i="24" a="1"/>
  <c r="AG35" i="24" s="1"/>
  <c r="AO34" i="24"/>
  <c r="AP34" i="24" s="1"/>
  <c r="AN34" i="24"/>
  <c r="AK34" i="24"/>
  <c r="AJ34" i="24"/>
  <c r="AH34" i="24" a="1"/>
  <c r="AH34" i="24" s="1"/>
  <c r="AG34" i="24" a="1"/>
  <c r="AG34" i="24" s="1"/>
  <c r="AO33" i="24"/>
  <c r="AP33" i="24" s="1"/>
  <c r="AN33" i="24"/>
  <c r="AL33" i="24"/>
  <c r="AK33" i="24"/>
  <c r="AJ33" i="24"/>
  <c r="AH33" i="24" a="1"/>
  <c r="AH33" i="24" s="1"/>
  <c r="AG33" i="24" a="1"/>
  <c r="AG33" i="24" s="1"/>
  <c r="AM33" i="24"/>
  <c r="AO32" i="24"/>
  <c r="AP32" i="24" s="1"/>
  <c r="AN32" i="24"/>
  <c r="AK32" i="24"/>
  <c r="AJ32" i="24"/>
  <c r="AH32" i="24" a="1"/>
  <c r="AH32" i="24" s="1"/>
  <c r="AG32" i="24" a="1"/>
  <c r="AG32" i="24" s="1"/>
  <c r="AO31" i="24"/>
  <c r="AP31" i="24" s="1"/>
  <c r="AN31" i="24"/>
  <c r="AK31" i="24"/>
  <c r="AJ31" i="24"/>
  <c r="AH31" i="24" a="1"/>
  <c r="AH31" i="24" s="1"/>
  <c r="AG31" i="24" a="1"/>
  <c r="AG31" i="24" s="1"/>
  <c r="AO30" i="24"/>
  <c r="AP30" i="24" s="1"/>
  <c r="AN30" i="24"/>
  <c r="AM30" i="24"/>
  <c r="AK30" i="24"/>
  <c r="AJ30" i="24"/>
  <c r="AH30" i="24" a="1"/>
  <c r="AH30" i="24" s="1"/>
  <c r="AG30" i="24" a="1"/>
  <c r="AG30" i="24" s="1"/>
  <c r="AL30" i="24"/>
  <c r="AO29" i="24"/>
  <c r="AP29" i="24" s="1"/>
  <c r="AN29" i="24"/>
  <c r="AM29" i="24"/>
  <c r="AK29" i="24"/>
  <c r="AJ29" i="24"/>
  <c r="AH29" i="24" a="1"/>
  <c r="AH29" i="24" s="1"/>
  <c r="AG29" i="24" a="1"/>
  <c r="AG29" i="24" s="1"/>
  <c r="AL29" i="24"/>
  <c r="AO28" i="24"/>
  <c r="AP28" i="24" s="1"/>
  <c r="AN28" i="24"/>
  <c r="AK28" i="24"/>
  <c r="AJ28" i="24"/>
  <c r="AH28" i="24" a="1"/>
  <c r="AH28" i="24" s="1"/>
  <c r="AG28" i="24" a="1"/>
  <c r="AG28" i="24" s="1"/>
  <c r="AM28" i="24"/>
  <c r="AO27" i="24"/>
  <c r="AP27" i="24" s="1"/>
  <c r="AN27" i="24"/>
  <c r="AK27" i="24"/>
  <c r="AJ27" i="24"/>
  <c r="AH27" i="24" a="1"/>
  <c r="AH27" i="24" s="1"/>
  <c r="AG27" i="24" a="1"/>
  <c r="AG27" i="24" s="1"/>
  <c r="AO26" i="24"/>
  <c r="AP26" i="24" s="1"/>
  <c r="AN26" i="24"/>
  <c r="AK26" i="24"/>
  <c r="AJ26" i="24"/>
  <c r="AH26" i="24" a="1"/>
  <c r="AH26" i="24" s="1"/>
  <c r="AG26" i="24" a="1"/>
  <c r="AG26" i="24" s="1"/>
  <c r="AO25" i="24"/>
  <c r="AP25" i="24" s="1"/>
  <c r="AN25" i="24"/>
  <c r="AK25" i="24"/>
  <c r="AJ25" i="24"/>
  <c r="AH25" i="24" a="1"/>
  <c r="AH25" i="24" s="1"/>
  <c r="AG25" i="24" a="1"/>
  <c r="AG25" i="24" s="1"/>
  <c r="AL25" i="24"/>
  <c r="AO24" i="24"/>
  <c r="AP24" i="24" s="1"/>
  <c r="AN24" i="24"/>
  <c r="AK24" i="24"/>
  <c r="AJ24" i="24"/>
  <c r="AH24" i="24" a="1"/>
  <c r="AH24" i="24" s="1"/>
  <c r="AG24" i="24" a="1"/>
  <c r="AG24" i="24" s="1"/>
  <c r="AO23" i="24"/>
  <c r="AP23" i="24" s="1"/>
  <c r="AN23" i="24"/>
  <c r="AK23" i="24"/>
  <c r="AJ23" i="24"/>
  <c r="AH23" i="24" a="1"/>
  <c r="AH23" i="24" s="1"/>
  <c r="AG23" i="24" a="1"/>
  <c r="AG23" i="24" s="1"/>
  <c r="AO22" i="24"/>
  <c r="AP22" i="24" s="1"/>
  <c r="AN22" i="24"/>
  <c r="AK22" i="24"/>
  <c r="AJ22" i="24"/>
  <c r="AH22" i="24" a="1"/>
  <c r="AH22" i="24" s="1"/>
  <c r="AG22" i="24" a="1"/>
  <c r="AG22" i="24" s="1"/>
  <c r="AO21" i="24"/>
  <c r="AP21" i="24" s="1"/>
  <c r="AN21" i="24"/>
  <c r="AM21" i="24"/>
  <c r="AK21" i="24"/>
  <c r="AJ21" i="24"/>
  <c r="AH21" i="24" a="1"/>
  <c r="AH21" i="24" s="1"/>
  <c r="AG21" i="24" a="1"/>
  <c r="AG21" i="24" s="1"/>
  <c r="AL21" i="24"/>
  <c r="AO20" i="24"/>
  <c r="AP20" i="24" s="1"/>
  <c r="AN20" i="24"/>
  <c r="AK20" i="24"/>
  <c r="AJ20" i="24"/>
  <c r="AH20" i="24" a="1"/>
  <c r="AH20" i="24" s="1"/>
  <c r="AG20" i="24" a="1"/>
  <c r="AG20" i="24" s="1"/>
  <c r="AM20" i="24"/>
  <c r="AO19" i="24"/>
  <c r="AP19" i="24" s="1"/>
  <c r="AN19" i="24"/>
  <c r="AK19" i="24"/>
  <c r="AO18" i="24"/>
  <c r="AN18" i="24"/>
  <c r="AK18" i="24"/>
  <c r="AO17" i="24"/>
  <c r="AN17" i="24"/>
  <c r="AK17" i="24"/>
  <c r="AL17" i="24"/>
  <c r="AO16" i="24"/>
  <c r="AN16" i="24"/>
  <c r="AK16" i="24"/>
  <c r="AO15" i="24"/>
  <c r="AN15" i="24"/>
  <c r="AK15" i="24"/>
  <c r="AO14" i="24"/>
  <c r="AN14" i="24"/>
  <c r="AK14" i="24"/>
  <c r="AO13" i="24"/>
  <c r="AN13" i="24"/>
  <c r="AK13" i="24"/>
  <c r="AN12" i="24"/>
  <c r="AB63" i="18"/>
  <c r="AI30" i="24" l="1"/>
  <c r="V30" i="24"/>
  <c r="AI32" i="24"/>
  <c r="V32" i="24"/>
  <c r="AI39" i="24"/>
  <c r="V39" i="24"/>
  <c r="AI35" i="24"/>
  <c r="V35" i="24"/>
  <c r="AI20" i="24"/>
  <c r="V20" i="24"/>
  <c r="AI24" i="24"/>
  <c r="V24" i="24"/>
  <c r="AI33" i="24"/>
  <c r="V33" i="24"/>
  <c r="AI43" i="24"/>
  <c r="V43" i="24"/>
  <c r="AI23" i="24"/>
  <c r="V23" i="24"/>
  <c r="AI28" i="24"/>
  <c r="V28" i="24"/>
  <c r="AI42" i="24"/>
  <c r="V42" i="24"/>
  <c r="AI31" i="24"/>
  <c r="V31" i="24"/>
  <c r="AI27" i="24"/>
  <c r="V27" i="24"/>
  <c r="AI40" i="24"/>
  <c r="V40" i="24"/>
  <c r="AI41" i="24"/>
  <c r="V41" i="24"/>
  <c r="AI22" i="24"/>
  <c r="V22" i="24"/>
  <c r="AI37" i="24"/>
  <c r="V37" i="24"/>
  <c r="AI29" i="24"/>
  <c r="V29" i="24"/>
  <c r="AI21" i="24"/>
  <c r="V21" i="24"/>
  <c r="AI26" i="24"/>
  <c r="V26" i="24"/>
  <c r="AI36" i="24"/>
  <c r="V36" i="24"/>
  <c r="AI38" i="24"/>
  <c r="V38" i="24"/>
  <c r="AI46" i="24"/>
  <c r="V46" i="24"/>
  <c r="AI45" i="24"/>
  <c r="V45" i="24"/>
  <c r="AI25" i="24"/>
  <c r="V25" i="24"/>
  <c r="AI34" i="24"/>
  <c r="V34" i="24"/>
  <c r="AI44" i="24"/>
  <c r="V44" i="24"/>
  <c r="AM22" i="24"/>
  <c r="AL22" i="24"/>
  <c r="AM43" i="24"/>
  <c r="AL43" i="24"/>
  <c r="AM19" i="24"/>
  <c r="AG19" i="24" a="1"/>
  <c r="AG19" i="24" s="1"/>
  <c r="AL19" i="24"/>
  <c r="AH19" i="24" a="1"/>
  <c r="AH19" i="24" s="1"/>
  <c r="AM23" i="24"/>
  <c r="AL23" i="24"/>
  <c r="AM24" i="24"/>
  <c r="AL24" i="24"/>
  <c r="AM31" i="24"/>
  <c r="AL31" i="24"/>
  <c r="AL32" i="24"/>
  <c r="AM32" i="24"/>
  <c r="AL42" i="24"/>
  <c r="AM42" i="24"/>
  <c r="AL34" i="24"/>
  <c r="AM34" i="24"/>
  <c r="AH15" i="24" a="1"/>
  <c r="AH15" i="24" s="1"/>
  <c r="AM15" i="24"/>
  <c r="AG15" i="24" a="1"/>
  <c r="AG15" i="24" s="1"/>
  <c r="AL15" i="24"/>
  <c r="AM27" i="24"/>
  <c r="AL27" i="24"/>
  <c r="AM35" i="24"/>
  <c r="AL35" i="24"/>
  <c r="AH14" i="24" a="1"/>
  <c r="AH14" i="24" s="1"/>
  <c r="AM14" i="24"/>
  <c r="AG14" i="24" a="1"/>
  <c r="AG14" i="24" s="1"/>
  <c r="AL14" i="24"/>
  <c r="AL16" i="24"/>
  <c r="AH16" i="24" a="1"/>
  <c r="AH16" i="24" s="1"/>
  <c r="AM16" i="24"/>
  <c r="AG16" i="24" a="1"/>
  <c r="AG16" i="24" s="1"/>
  <c r="AL26" i="24"/>
  <c r="AM26" i="24"/>
  <c r="AM39" i="24"/>
  <c r="AL39" i="24"/>
  <c r="AL40" i="24"/>
  <c r="AM40" i="24"/>
  <c r="AM46" i="24"/>
  <c r="AL46" i="24"/>
  <c r="AH13" i="24" a="1"/>
  <c r="AH13" i="24" s="1"/>
  <c r="AM13" i="24"/>
  <c r="AG13" i="24" a="1"/>
  <c r="AG13" i="24" s="1"/>
  <c r="AL13" i="24"/>
  <c r="AL18" i="24"/>
  <c r="AG18" i="24" a="1"/>
  <c r="AG18" i="24" s="1"/>
  <c r="AM18" i="24"/>
  <c r="AH18" i="24" a="1"/>
  <c r="AH18" i="24" s="1"/>
  <c r="AH17" i="24" a="1"/>
  <c r="AH17" i="24" s="1"/>
  <c r="AL41" i="24"/>
  <c r="AM17" i="24"/>
  <c r="AM25" i="24"/>
  <c r="AG17" i="24" a="1"/>
  <c r="AG17" i="24" s="1"/>
  <c r="AL20" i="24"/>
  <c r="AL28" i="24"/>
  <c r="AL36" i="24"/>
  <c r="AL44" i="24"/>
  <c r="AI16" i="24" l="1"/>
  <c r="AJ16" i="24" s="1"/>
  <c r="V16" i="24"/>
  <c r="AI18" i="24"/>
  <c r="AJ18" i="24" s="1"/>
  <c r="V18" i="24"/>
  <c r="AI17" i="24"/>
  <c r="AJ17" i="24" s="1"/>
  <c r="V17" i="24"/>
  <c r="AI13" i="24"/>
  <c r="AJ13" i="24" s="1"/>
  <c r="V13" i="24"/>
  <c r="AI14" i="24"/>
  <c r="AJ14" i="24" s="1"/>
  <c r="V14" i="24"/>
  <c r="AI15" i="24"/>
  <c r="AJ15" i="24" s="1"/>
  <c r="V15" i="24"/>
  <c r="AI19" i="24"/>
  <c r="AJ19" i="24" s="1"/>
  <c r="V19" i="24"/>
  <c r="AO12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A4" i="24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A4" i="18"/>
  <c r="Q46" i="24"/>
  <c r="Q45" i="24"/>
  <c r="Q44" i="24"/>
  <c r="Q43" i="24"/>
  <c r="Q42" i="24"/>
  <c r="Q41" i="24"/>
  <c r="Q40" i="24"/>
  <c r="Q39" i="24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K46" i="24"/>
  <c r="K45" i="24"/>
  <c r="K44" i="24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Q11" i="18"/>
  <c r="N11" i="18"/>
  <c r="K11" i="18"/>
  <c r="I11" i="18"/>
  <c r="H11" i="18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I61" i="18"/>
  <c r="H61" i="18"/>
  <c r="I60" i="18"/>
  <c r="H60" i="18"/>
  <c r="I59" i="18"/>
  <c r="H59" i="18"/>
  <c r="I58" i="18"/>
  <c r="H58" i="18"/>
  <c r="I57" i="18"/>
  <c r="H57" i="18"/>
  <c r="I56" i="18"/>
  <c r="H56" i="18"/>
  <c r="I55" i="18"/>
  <c r="H55" i="18"/>
  <c r="I54" i="18"/>
  <c r="H54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I45" i="18"/>
  <c r="H45" i="18"/>
  <c r="I44" i="18"/>
  <c r="H44" i="18"/>
  <c r="I43" i="18"/>
  <c r="H43" i="18"/>
  <c r="I42" i="18"/>
  <c r="H42" i="18"/>
  <c r="I41" i="18"/>
  <c r="H41" i="18"/>
  <c r="I40" i="18"/>
  <c r="H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K12" i="18"/>
  <c r="AP12" i="24" l="1"/>
  <c r="AP13" i="24"/>
  <c r="AP14" i="24"/>
  <c r="AP16" i="24"/>
  <c r="AP17" i="24"/>
  <c r="AP15" i="24"/>
  <c r="AP18" i="24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G4" i="18" s="1"/>
  <c r="AK10" i="18" s="1"/>
  <c r="AK63" i="18" s="1"/>
  <c r="AN64" i="18" s="1"/>
  <c r="B13" i="24"/>
  <c r="B14" i="24"/>
  <c r="B15" i="24"/>
  <c r="B16" i="24"/>
  <c r="B17" i="24"/>
  <c r="B18" i="24"/>
  <c r="B19" i="24"/>
  <c r="G4" i="24" s="1"/>
  <c r="AK10" i="24" s="1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12" i="24"/>
  <c r="E40" i="24" l="1"/>
  <c r="D40" i="24"/>
  <c r="E32" i="24"/>
  <c r="D32" i="24"/>
  <c r="E24" i="24"/>
  <c r="D24" i="24"/>
  <c r="E16" i="24"/>
  <c r="D16" i="24"/>
  <c r="E46" i="24"/>
  <c r="D46" i="24"/>
  <c r="E39" i="24"/>
  <c r="D39" i="24"/>
  <c r="E31" i="24"/>
  <c r="D31" i="24"/>
  <c r="E23" i="24"/>
  <c r="D23" i="24"/>
  <c r="E15" i="24"/>
  <c r="D15" i="24"/>
  <c r="E12" i="24"/>
  <c r="D12" i="24"/>
  <c r="E38" i="24"/>
  <c r="D38" i="24"/>
  <c r="E30" i="24"/>
  <c r="D30" i="24"/>
  <c r="E22" i="24"/>
  <c r="D22" i="24"/>
  <c r="D14" i="24"/>
  <c r="E14" i="24"/>
  <c r="E45" i="24"/>
  <c r="D45" i="24"/>
  <c r="E37" i="24"/>
  <c r="D37" i="24"/>
  <c r="E29" i="24"/>
  <c r="D29" i="24"/>
  <c r="E21" i="24"/>
  <c r="D21" i="24"/>
  <c r="E13" i="24"/>
  <c r="D13" i="24"/>
  <c r="E44" i="24"/>
  <c r="D44" i="24"/>
  <c r="E36" i="24"/>
  <c r="D36" i="24"/>
  <c r="E28" i="24"/>
  <c r="D28" i="24"/>
  <c r="E20" i="24"/>
  <c r="D20" i="24"/>
  <c r="E43" i="24"/>
  <c r="D43" i="24"/>
  <c r="E35" i="24"/>
  <c r="D35" i="24"/>
  <c r="E27" i="24"/>
  <c r="D27" i="24"/>
  <c r="E19" i="24"/>
  <c r="D19" i="24"/>
  <c r="E42" i="24"/>
  <c r="D42" i="24"/>
  <c r="E34" i="24"/>
  <c r="D34" i="24"/>
  <c r="D26" i="24"/>
  <c r="E26" i="24"/>
  <c r="D18" i="24"/>
  <c r="E18" i="24"/>
  <c r="E41" i="24"/>
  <c r="D41" i="24"/>
  <c r="E33" i="24"/>
  <c r="D33" i="24"/>
  <c r="E25" i="24"/>
  <c r="D25" i="24"/>
  <c r="E17" i="24"/>
  <c r="D17" i="24"/>
  <c r="U46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8" i="24"/>
  <c r="C6" i="24"/>
  <c r="B6" i="24"/>
  <c r="Z4" i="24"/>
  <c r="AK48" i="24"/>
  <c r="V12" i="24" l="1"/>
  <c r="U12" i="24"/>
  <c r="AL12" i="24"/>
  <c r="AM12" i="24"/>
  <c r="AQ23" i="24"/>
  <c r="AQ30" i="24"/>
  <c r="AQ36" i="24"/>
  <c r="AQ37" i="24"/>
  <c r="AQ41" i="24"/>
  <c r="AQ24" i="24"/>
  <c r="AQ46" i="24"/>
  <c r="AQ22" i="24"/>
  <c r="AQ31" i="24"/>
  <c r="AQ38" i="24"/>
  <c r="AQ39" i="24"/>
  <c r="AQ25" i="24"/>
  <c r="AQ27" i="24"/>
  <c r="AQ42" i="24"/>
  <c r="AQ45" i="24"/>
  <c r="U15" i="24"/>
  <c r="AQ32" i="24"/>
  <c r="AQ40" i="24"/>
  <c r="AQ21" i="24"/>
  <c r="AQ28" i="24"/>
  <c r="AQ29" i="24"/>
  <c r="AQ33" i="24"/>
  <c r="AQ20" i="24"/>
  <c r="U19" i="24"/>
  <c r="AQ26" i="24"/>
  <c r="AQ34" i="24"/>
  <c r="AQ35" i="24"/>
  <c r="AQ43" i="24"/>
  <c r="AQ44" i="24"/>
  <c r="U13" i="24"/>
  <c r="U16" i="24"/>
  <c r="AQ18" i="24"/>
  <c r="AN48" i="24"/>
  <c r="U17" i="24"/>
  <c r="U14" i="24"/>
  <c r="AQ12" i="24" l="1"/>
  <c r="AQ14" i="24"/>
  <c r="AQ13" i="24"/>
  <c r="AQ16" i="24"/>
  <c r="AQ19" i="24"/>
  <c r="AQ17" i="24"/>
  <c r="AQ15" i="24"/>
  <c r="AP48" i="24"/>
  <c r="AM48" i="24"/>
  <c r="AL48" i="24"/>
  <c r="AN49" i="24" l="1"/>
  <c r="AQ48" i="24"/>
  <c r="Z4" i="18" l="1"/>
  <c r="U16" i="18" l="1"/>
  <c r="AQ16" i="18" s="1"/>
  <c r="U18" i="18"/>
  <c r="AQ18" i="18" s="1"/>
  <c r="U19" i="18"/>
  <c r="AQ19" i="18" s="1"/>
  <c r="U20" i="18"/>
  <c r="AQ20" i="18" s="1"/>
  <c r="U21" i="18"/>
  <c r="AQ21" i="18" s="1"/>
  <c r="U22" i="18"/>
  <c r="AQ22" i="18" s="1"/>
  <c r="U23" i="18"/>
  <c r="AQ23" i="18" s="1"/>
  <c r="U24" i="18"/>
  <c r="AQ24" i="18" s="1"/>
  <c r="U25" i="18"/>
  <c r="AQ25" i="18" s="1"/>
  <c r="U26" i="18"/>
  <c r="AQ26" i="18" s="1"/>
  <c r="U27" i="18"/>
  <c r="AQ27" i="18" s="1"/>
  <c r="U28" i="18"/>
  <c r="AQ28" i="18" s="1"/>
  <c r="U29" i="18"/>
  <c r="AQ29" i="18" s="1"/>
  <c r="U30" i="18"/>
  <c r="AQ30" i="18" s="1"/>
  <c r="U31" i="18"/>
  <c r="AQ31" i="18" s="1"/>
  <c r="U32" i="18"/>
  <c r="AQ32" i="18" s="1"/>
  <c r="U33" i="18"/>
  <c r="AQ33" i="18" s="1"/>
  <c r="U34" i="18"/>
  <c r="AQ34" i="18" s="1"/>
  <c r="U35" i="18"/>
  <c r="AQ35" i="18" s="1"/>
  <c r="U36" i="18"/>
  <c r="AQ36" i="18" s="1"/>
  <c r="U37" i="18"/>
  <c r="AQ37" i="18" s="1"/>
  <c r="U38" i="18"/>
  <c r="AQ38" i="18" s="1"/>
  <c r="U39" i="18"/>
  <c r="AQ39" i="18" s="1"/>
  <c r="U40" i="18"/>
  <c r="AQ40" i="18" s="1"/>
  <c r="U41" i="18"/>
  <c r="AQ41" i="18" s="1"/>
  <c r="U42" i="18"/>
  <c r="AQ42" i="18" s="1"/>
  <c r="U43" i="18"/>
  <c r="AQ43" i="18" s="1"/>
  <c r="U44" i="18"/>
  <c r="AQ44" i="18" s="1"/>
  <c r="U45" i="18"/>
  <c r="AQ45" i="18" s="1"/>
  <c r="U46" i="18"/>
  <c r="AQ46" i="18" s="1"/>
  <c r="U47" i="18"/>
  <c r="AQ47" i="18" s="1"/>
  <c r="U48" i="18"/>
  <c r="AQ48" i="18" s="1"/>
  <c r="U49" i="18"/>
  <c r="AQ49" i="18" s="1"/>
  <c r="U50" i="18"/>
  <c r="AQ50" i="18" s="1"/>
  <c r="U51" i="18"/>
  <c r="AQ51" i="18" s="1"/>
  <c r="U52" i="18"/>
  <c r="AQ52" i="18" s="1"/>
  <c r="U53" i="18"/>
  <c r="AQ53" i="18" s="1"/>
  <c r="U54" i="18"/>
  <c r="AQ54" i="18" s="1"/>
  <c r="U55" i="18"/>
  <c r="AQ55" i="18" s="1"/>
  <c r="U56" i="18"/>
  <c r="AQ56" i="18" s="1"/>
  <c r="U57" i="18"/>
  <c r="AQ57" i="18" s="1"/>
  <c r="U58" i="18"/>
  <c r="AQ58" i="18" s="1"/>
  <c r="U59" i="18"/>
  <c r="AQ59" i="18" s="1"/>
  <c r="U60" i="18"/>
  <c r="AQ60" i="18" s="1"/>
  <c r="U61" i="18"/>
  <c r="AQ61" i="18" s="1"/>
  <c r="U17" i="18" l="1"/>
  <c r="AQ17" i="18" s="1"/>
  <c r="U15" i="18"/>
  <c r="AQ15" i="18" s="1"/>
  <c r="U14" i="18"/>
  <c r="AQ14" i="18" s="1"/>
  <c r="U13" i="18"/>
  <c r="AQ13" i="18" s="1"/>
  <c r="AI12" i="18" l="1"/>
  <c r="AJ12" i="18" s="1"/>
  <c r="U12" i="18" l="1"/>
  <c r="AQ12" i="18" l="1"/>
  <c r="AQ63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<sst xmlns="http://schemas.openxmlformats.org/spreadsheetml/2006/main" count="328" uniqueCount="135">
  <si>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</si>
  <si>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</si>
  <si>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</si>
  <si>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</si>
  <si>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</si>
  <si>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</si>
  <si>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</si>
  <si>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</si>
  <si>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</si>
  <si>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</si>
  <si>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</si>
  <si>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</si>
  <si>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</si>
  <si>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</si>
  <si>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</si>
  <si>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</si>
  <si>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</si>
  <si>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</si>
  <si>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</si>
  <si>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</si>
  <si>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</si>
  <si>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</si>
  <si>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</si>
  <si>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</si>
  <si>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</si>
  <si>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</si>
  <si>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</si>
  <si>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中間期</t>
    <rPh sb="0" eb="3">
      <t>チュウカンキ</t>
    </rPh>
    <phoneticPr fontId="18"/>
  </si>
  <si>
    <t>夏期</t>
    <rPh sb="0" eb="1">
      <t>ナツ</t>
    </rPh>
    <rPh sb="1" eb="2">
      <t>キ</t>
    </rPh>
    <phoneticPr fontId="18"/>
  </si>
  <si>
    <t>冬期</t>
    <rPh sb="0" eb="2">
      <t>トウキ</t>
    </rPh>
    <phoneticPr fontId="18"/>
  </si>
  <si>
    <t>10kw以下</t>
    <rPh sb="4" eb="6">
      <t>イカ</t>
    </rPh>
    <phoneticPr fontId="18"/>
  </si>
  <si>
    <t>10kw超</t>
    <rPh sb="4" eb="5">
      <t>チョウ</t>
    </rPh>
    <phoneticPr fontId="18"/>
  </si>
  <si>
    <t>基準値</t>
    <rPh sb="0" eb="3">
      <t>キジュンチ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</si>
  <si>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</si>
  <si>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</si>
  <si>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●●万円／kW</t>
    <rPh sb="2" eb="4">
      <t>マンエン</t>
    </rPh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</si>
  <si>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</si>
  <si>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t>掛かり増し経費
（設計費・工事費）</t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</si>
  <si>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測定条件①</t>
    <rPh sb="0" eb="4">
      <t>ソクテイジョウケン</t>
    </rPh>
    <phoneticPr fontId="18"/>
  </si>
  <si>
    <t>測定条件②</t>
    <rPh sb="0" eb="4">
      <t>ソクテイジョウケン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</si>
  <si>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</si>
  <si>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中間期</t>
    <rPh sb="0" eb="3">
      <t>チュウカンキ</t>
    </rPh>
    <phoneticPr fontId="18"/>
  </si>
  <si>
    <t>測定条件②</t>
    <rPh sb="0" eb="4">
      <t>ソクテイジョウケン</t>
    </rPh>
    <phoneticPr fontId="18"/>
  </si>
  <si>
    <t>夏期</t>
    <rPh sb="0" eb="2">
      <t>カキ</t>
    </rPh>
    <phoneticPr fontId="18"/>
  </si>
  <si>
    <t>冬期</t>
    <rPh sb="0" eb="2">
      <t>トウキ</t>
    </rPh>
    <phoneticPr fontId="18"/>
  </si>
  <si>
    <t>最終更新日</t>
    <rPh sb="0" eb="2">
      <t>サイシュウ</t>
    </rPh>
    <rPh sb="2" eb="5">
      <t>コウシンビ</t>
    </rPh>
    <phoneticPr fontId="18"/>
  </si>
  <si>
    <t>測定条件①</t>
    <rPh sb="0" eb="2">
      <t>ソクテイ</t>
    </rPh>
    <rPh sb="2" eb="4">
      <t>ジョウケン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</si>
  <si>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</si>
  <si>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</si>
  <si>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中間期</t>
    <rPh sb="0" eb="3">
      <t>チュウカンキ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</si>
  <si>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</si>
  <si>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</si>
  <si>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</si>
  <si>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</si>
  <si>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熱源／方式</t>
    <rPh sb="0" eb="2">
      <t>ネツゲン</t>
    </rPh>
    <rPh sb="3" eb="5">
      <t>ホウシキ</t>
    </rPh>
    <phoneticPr fontId="18"/>
  </si>
  <si>
    <t>温水出口温度：60℃～65℃
（ΔT：温水入出口温度差）：3℃～7℃</t>
    <rPh sb="0" eb="4">
      <t>オンスイデグチ</t>
    </rPh>
    <rPh sb="4" eb="6">
      <t>オンド</t>
    </rPh>
    <rPh sb="19" eb="21">
      <t>オンスイ</t>
    </rPh>
    <rPh sb="21" eb="22">
      <t>イ</t>
    </rPh>
    <rPh sb="22" eb="24">
      <t>デグチ</t>
    </rPh>
    <rPh sb="24" eb="27">
      <t>オンドサ</t>
    </rPh>
    <phoneticPr fontId="18"/>
  </si>
  <si>
    <t>外気温度 乾球温度：16℃DB
湿球温度：12℃WB</t>
    <rPh sb="0" eb="2">
      <t>ガイキ</t>
    </rPh>
    <rPh sb="2" eb="4">
      <t>オンド</t>
    </rPh>
    <rPh sb="5" eb="7">
      <t>カンキュウ</t>
    </rPh>
    <rPh sb="7" eb="9">
      <t>オンド</t>
    </rPh>
    <rPh sb="16" eb="18">
      <t>シツキュウ</t>
    </rPh>
    <rPh sb="18" eb="20">
      <t>オンド</t>
    </rPh>
    <phoneticPr fontId="18"/>
  </si>
  <si>
    <t>外気温度 乾球温度：25℃DB
湿球温度：21℃WB</t>
    <rPh sb="0" eb="2">
      <t>ガイキ</t>
    </rPh>
    <rPh sb="2" eb="4">
      <t>オンド</t>
    </rPh>
    <rPh sb="5" eb="7">
      <t>カンキュウ</t>
    </rPh>
    <rPh sb="7" eb="9">
      <t>オンド</t>
    </rPh>
    <rPh sb="16" eb="18">
      <t>シツキュウ</t>
    </rPh>
    <rPh sb="18" eb="20">
      <t>オンド</t>
    </rPh>
    <phoneticPr fontId="18"/>
  </si>
  <si>
    <t>外気温度 乾球温度：7℃DB
湿球温度：6℃WB</t>
    <rPh sb="0" eb="2">
      <t>ガイキ</t>
    </rPh>
    <rPh sb="2" eb="4">
      <t>オンド</t>
    </rPh>
    <rPh sb="5" eb="7">
      <t>カンキュウ</t>
    </rPh>
    <rPh sb="7" eb="9">
      <t>オンド</t>
    </rPh>
    <rPh sb="15" eb="17">
      <t>シツキュウ</t>
    </rPh>
    <rPh sb="17" eb="19">
      <t>オンド</t>
    </rPh>
    <phoneticPr fontId="18"/>
  </si>
  <si>
    <t>循環加温式ヒートポンプ</t>
    <rPh sb="0" eb="4">
      <t>ジュンカンカオン</t>
    </rPh>
    <rPh sb="4" eb="5">
      <t>シキ</t>
    </rPh>
    <phoneticPr fontId="18"/>
  </si>
  <si>
    <t>非公表</t>
    <rPh sb="0" eb="3">
      <t>ヒコウヒョウ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</si>
  <si>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</si>
  <si>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</si>
  <si>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</si>
  <si>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XYZヒートポンプ</t>
  </si>
  <si>
    <t>AAA-BBB</t>
    <phoneticPr fontId="18"/>
  </si>
  <si>
    <t>ABCヒートポンプ</t>
    <phoneticPr fontId="18"/>
  </si>
  <si>
    <t>BBB-CCC-1</t>
    <phoneticPr fontId="18"/>
  </si>
  <si>
    <t>BBB-CCC-2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</si>
  <si>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</si>
  <si>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</si>
  <si>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</si>
  <si>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18" eb="21">
      <t>ミニュウリョク</t>
    </rPh>
    <phoneticPr fontId="18"/>
  </si>
  <si>
    <t>未入力項目があります。
ご確認のうえ未入力の項目に入力してください。</t>
    <rPh sb="19" eb="21">
      <t>ニュウリョク</t>
    </rPh>
    <phoneticPr fontId="18"/>
  </si>
  <si>
    <t>産業ヒートポンプ</t>
    <rPh sb="0" eb="2">
      <t>サンギョウ</t>
    </rPh>
    <phoneticPr fontId="18"/>
  </si>
  <si>
    <t>＜備考＞</t>
  </si>
  <si>
    <t>※　温水最高出口温度が６０℃以上の製品で、表に示す①～③のいずれかの測定条件において、COPが基準値を満たすこと。</t>
  </si>
  <si>
    <t>○○○株式会社</t>
  </si>
  <si>
    <t>○○○株式会社</t>
    <rPh sb="3" eb="7">
      <t>カブシキカイシャ</t>
    </rPh>
    <phoneticPr fontId="18"/>
  </si>
  <si>
    <t>マルマルマル</t>
  </si>
  <si>
    <t>マルマルマル</t>
    <phoneticPr fontId="18"/>
  </si>
  <si>
    <t>○○○株式会社</t>
    <phoneticPr fontId="18"/>
  </si>
  <si>
    <t>Ver.</t>
    <phoneticPr fontId="18"/>
  </si>
  <si>
    <t>測定条件②(中間期)</t>
    <rPh sb="0" eb="4">
      <t>ソクテイジョウケン</t>
    </rPh>
    <rPh sb="6" eb="9">
      <t>チュウカンキ</t>
    </rPh>
    <phoneticPr fontId="18"/>
  </si>
  <si>
    <t>測定条件②(夏期)</t>
    <rPh sb="0" eb="4">
      <t>ソクテイジョウケン</t>
    </rPh>
    <rPh sb="6" eb="8">
      <t>カキ</t>
    </rPh>
    <phoneticPr fontId="18"/>
  </si>
  <si>
    <t>測定条件②(冬期)</t>
    <rPh sb="0" eb="4">
      <t>ソクテイジョウケン</t>
    </rPh>
    <rPh sb="6" eb="8">
      <t>トウキ</t>
    </rPh>
    <phoneticPr fontId="18"/>
  </si>
  <si>
    <t>申請区分</t>
    <rPh sb="0" eb="2">
      <t>シンセイ</t>
    </rPh>
    <rPh sb="2" eb="4">
      <t>クブン</t>
    </rPh>
    <phoneticPr fontId="18"/>
  </si>
  <si>
    <t>空気熱源／循環式</t>
    <rPh sb="0" eb="2">
      <t>クウキ</t>
    </rPh>
    <rPh sb="2" eb="4">
      <t>ネツゲン</t>
    </rPh>
    <rPh sb="5" eb="8">
      <t>ジュンカンシキ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</si>
  <si>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</si>
  <si>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産業ヒートポンプ(循環加温式ヒートポンプ)</t>
    <rPh sb="0" eb="2">
      <t>サンギョウ</t>
    </rPh>
    <rPh sb="9" eb="11">
      <t>ジュンカン</t>
    </rPh>
    <rPh sb="11" eb="13">
      <t>カオン</t>
    </rPh>
    <rPh sb="13" eb="14">
      <t>シキ</t>
    </rPh>
    <phoneticPr fontId="18"/>
  </si>
  <si>
    <t>性能値(COP)：</t>
    <rPh sb="0" eb="2">
      <t>セイノウ</t>
    </rPh>
    <rPh sb="2" eb="3">
      <t>チ</t>
    </rPh>
    <phoneticPr fontId="18"/>
  </si>
  <si>
    <t>必須(条件有)</t>
    <rPh sb="0" eb="2">
      <t>ヒッス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</si>
  <si>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</si>
  <si>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(COP)</t>
  </si>
  <si>
    <t>性能値
(COP)</t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</si>
  <si>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</si>
  <si>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yyyy/mm/dd</t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</si>
  <si>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</si>
  <si>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</si>
  <si>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t>申請区分</t>
    <rPh sb="0" eb="4">
      <t>シンセイクブン</t>
    </rPh>
    <phoneticPr fontId="18"/>
  </si>
  <si>
    <t>1.0</t>
    <phoneticPr fontId="18"/>
  </si>
  <si>
    <t>重複判定用</t>
    <rPh sb="0" eb="5">
      <t>チョウフクハンテイヨウ</t>
    </rPh>
    <phoneticPr fontId="18"/>
  </si>
  <si>
    <t>重複判定用</t>
    <rPh sb="0" eb="5">
      <t>チョウフクハンテイヨウ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</si>
  <si>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</si>
  <si>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</si>
  <si>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</si>
  <si>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ワイルドカード
未入力判定</t>
    <rPh sb="8" eb="11">
      <t>ミニュウリョク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</si>
  <si>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</si>
  <si>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夏期
未入力判定</t>
    <rPh sb="0" eb="2">
      <t>カキ</t>
    </rPh>
    <phoneticPr fontId="18"/>
  </si>
  <si>
    <t>冬期
未入力判定</t>
    <rPh sb="0" eb="2">
      <t>トウキ</t>
    </rPh>
    <phoneticPr fontId="18"/>
  </si>
  <si>
    <t>1-1</t>
  </si>
  <si>
    <t>1-2</t>
  </si>
  <si>
    <t>2-1</t>
  </si>
  <si>
    <t>2-2</t>
  </si>
  <si>
    <t>3-1</t>
  </si>
  <si>
    <t>3-2</t>
  </si>
  <si>
    <t>引用番号</t>
    <rPh sb="0" eb="4">
      <t>インヨウバンゴウ</t>
    </rPh>
    <phoneticPr fontId="18"/>
  </si>
  <si>
    <t>申請区分</t>
    <rPh sb="0" eb="4">
      <t>シンセイクブン</t>
    </rPh>
    <phoneticPr fontId="18"/>
  </si>
  <si>
    <t>加熱能力</t>
    <rPh sb="0" eb="4">
      <t>カネツノウリョク</t>
    </rPh>
    <phoneticPr fontId="18"/>
  </si>
  <si>
    <t>基準値_算出</t>
    <rPh sb="0" eb="3">
      <t>キジュンチ</t>
    </rPh>
    <rPh sb="4" eb="6">
      <t>サンシュツ</t>
    </rPh>
    <phoneticPr fontId="18"/>
  </si>
  <si>
    <t>加熱能力_抽出</t>
    <rPh sb="0" eb="2">
      <t>カネツ</t>
    </rPh>
    <rPh sb="2" eb="4">
      <t>ノウリョク</t>
    </rPh>
    <rPh sb="5" eb="7">
      <t>チュウシュツ</t>
    </rPh>
    <phoneticPr fontId="18"/>
  </si>
  <si>
    <t>消費電力_抽出</t>
    <rPh sb="0" eb="4">
      <t>ショウヒデンリョク</t>
    </rPh>
    <rPh sb="5" eb="7">
      <t>チュウシュツ</t>
    </rPh>
    <phoneticPr fontId="18"/>
  </si>
  <si>
    <t>基準値_算出用
(加熱能力基準判定)</t>
    <rPh sb="0" eb="3">
      <t>キジュンチ</t>
    </rPh>
    <rPh sb="4" eb="6">
      <t>サンシュツ</t>
    </rPh>
    <rPh sb="6" eb="7">
      <t>ヨウ</t>
    </rPh>
    <rPh sb="9" eb="11">
      <t>カネツ</t>
    </rPh>
    <rPh sb="11" eb="13">
      <t>ノウリョク</t>
    </rPh>
    <rPh sb="13" eb="15">
      <t>キジュン</t>
    </rPh>
    <rPh sb="15" eb="17">
      <t>ハンテイ</t>
    </rPh>
    <phoneticPr fontId="18"/>
  </si>
  <si>
    <t>申請区分_分類</t>
    <rPh sb="0" eb="4">
      <t>シンセイクブン</t>
    </rPh>
    <rPh sb="5" eb="7">
      <t>ブンルイ</t>
    </rPh>
    <phoneticPr fontId="18"/>
  </si>
  <si>
    <t>aaaa-bbbb■</t>
    <phoneticPr fontId="18"/>
  </si>
  <si>
    <t>BBB-VVV■</t>
  </si>
  <si>
    <t>BBB-EEE■</t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</si>
  <si>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※60(℃)以上の
整数を入力</t>
    </r>
    <rPh sb="16" eb="18">
      <t>イジョウ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</si>
  <si>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※60(℃)以上の
整数を入力</t>
    </r>
    <phoneticPr fontId="18"/>
  </si>
  <si>
    <t>-FL(●●仕様),-GK(○○タイプ)</t>
  </si>
  <si>
    <t>型番</t>
    <rPh sb="0" eb="2">
      <t>カタバン</t>
    </rPh>
    <phoneticPr fontId="18"/>
  </si>
  <si>
    <t>型番</t>
    <rPh sb="0" eb="2">
      <t>カタバン</t>
    </rPh>
    <phoneticPr fontId="18"/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</si>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</sst>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7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4"/>
      <color rgb="FFFF0000"/>
      <name val="Meiryo UI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51" fillId="41" borderId="22" xfId="169" applyFont="1" applyFill="1" applyBorder="1" applyAlignment="1">
      <alignment horizontal="center" vertical="center"/>
    </xf>
    <xf numFmtId="0" fontId="51" fillId="41" borderId="24" xfId="169" applyFont="1" applyFill="1" applyBorder="1" applyAlignment="1">
      <alignment horizontal="center" vertical="center" wrapText="1"/>
    </xf>
    <xf numFmtId="0" fontId="51" fillId="40" borderId="24" xfId="169" applyFont="1" applyFill="1" applyBorder="1" applyAlignment="1">
      <alignment horizontal="center" vertical="center" shrinkToFit="1"/>
    </xf>
    <xf numFmtId="0" fontId="52" fillId="0" borderId="10" xfId="169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8" xfId="169" applyFont="1" applyBorder="1" applyAlignment="1" applyProtection="1">
      <alignment horizontal="center" vertical="center" shrinkToFit="1"/>
      <protection locked="0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47" fillId="0" borderId="0" xfId="169" applyFont="1" applyAlignment="1">
      <alignment horizontal="center" vertical="center"/>
    </xf>
    <xf numFmtId="0" fontId="45" fillId="38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/>
    </xf>
    <xf numFmtId="0" fontId="45" fillId="0" borderId="10" xfId="169" applyFont="1" applyBorder="1" applyAlignment="1">
      <alignment horizontal="center" vertical="center"/>
    </xf>
    <xf numFmtId="0" fontId="51" fillId="0" borderId="0" xfId="169" applyFont="1" applyAlignment="1">
      <alignment horizontal="center" vertical="center"/>
    </xf>
    <xf numFmtId="0" fontId="51" fillId="0" borderId="0" xfId="169" applyFont="1">
      <alignment vertical="center"/>
    </xf>
    <xf numFmtId="0" fontId="51" fillId="0" borderId="15" xfId="169" applyFont="1" applyBorder="1">
      <alignment vertical="center"/>
    </xf>
    <xf numFmtId="0" fontId="45" fillId="38" borderId="14" xfId="0" applyFont="1" applyFill="1" applyBorder="1" applyAlignment="1">
      <alignment horizontal="center" vertical="center" wrapText="1"/>
    </xf>
    <xf numFmtId="0" fontId="45" fillId="38" borderId="14" xfId="169" applyFont="1" applyFill="1" applyBorder="1" applyAlignment="1">
      <alignment horizontal="center" vertical="center" wrapTex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8" xfId="102" quotePrefix="1" applyNumberFormat="1" applyFont="1" applyFill="1" applyBorder="1" applyAlignment="1" applyProtection="1">
      <alignment horizontal="center" vertical="center" shrinkToFit="1"/>
    </xf>
    <xf numFmtId="0" fontId="56" fillId="0" borderId="0" xfId="169" applyFont="1" applyAlignment="1">
      <alignment vertical="center" wrapText="1"/>
    </xf>
    <xf numFmtId="0" fontId="47" fillId="0" borderId="0" xfId="169" applyFont="1">
      <alignment vertical="center"/>
    </xf>
    <xf numFmtId="0" fontId="45" fillId="0" borderId="10" xfId="0" quotePrefix="1" applyFont="1" applyBorder="1" applyAlignment="1">
      <alignment horizontal="center" vertical="center"/>
    </xf>
    <xf numFmtId="0" fontId="52" fillId="0" borderId="24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7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33" borderId="28" xfId="102" quotePrefix="1" applyNumberFormat="1" applyFont="1" applyFill="1" applyBorder="1" applyAlignment="1" applyProtection="1">
      <alignment horizontal="center" vertical="center" wrapText="1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28" xfId="102" applyNumberFormat="1" applyFont="1" applyFill="1" applyBorder="1" applyAlignment="1" applyProtection="1">
      <alignment horizontal="center" vertical="center" shrinkToFit="1"/>
    </xf>
    <xf numFmtId="0" fontId="51" fillId="41" borderId="41" xfId="169" applyFont="1" applyFill="1" applyBorder="1" applyAlignment="1">
      <alignment horizontal="center" vertical="center"/>
    </xf>
    <xf numFmtId="0" fontId="52" fillId="33" borderId="28" xfId="169" applyFont="1" applyFill="1" applyBorder="1" applyAlignment="1">
      <alignment horizontal="center" vertical="center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0" fillId="37" borderId="10" xfId="169" applyFont="1" applyFill="1" applyBorder="1" applyAlignment="1">
      <alignment horizontal="center" vertical="center"/>
    </xf>
    <xf numFmtId="0" fontId="50" fillId="37" borderId="10" xfId="169" applyFont="1" applyFill="1" applyBorder="1" applyAlignment="1">
      <alignment horizontal="center" vertical="center" wrapText="1"/>
    </xf>
    <xf numFmtId="0" fontId="50" fillId="37" borderId="22" xfId="169" applyFont="1" applyFill="1" applyBorder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27" xfId="169" applyFont="1" applyFill="1" applyBorder="1" applyAlignment="1">
      <alignment horizontal="center" vertical="center" wrapText="1"/>
    </xf>
    <xf numFmtId="0" fontId="1" fillId="0" borderId="0" xfId="177">
      <alignment vertical="center"/>
    </xf>
    <xf numFmtId="0" fontId="47" fillId="39" borderId="34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39" borderId="21" xfId="169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2" fillId="0" borderId="0" xfId="0" applyFont="1">
      <alignment vertical="center"/>
    </xf>
    <xf numFmtId="0" fontId="53" fillId="0" borderId="0" xfId="0" applyFont="1">
      <alignment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48" fillId="0" borderId="0" xfId="169" applyFont="1">
      <alignment vertical="center"/>
    </xf>
    <xf numFmtId="0" fontId="43" fillId="0" borderId="0" xfId="169" applyFont="1" applyAlignment="1">
      <alignment vertical="top"/>
    </xf>
    <xf numFmtId="0" fontId="57" fillId="0" borderId="0" xfId="169" applyFont="1">
      <alignment vertical="center"/>
    </xf>
    <xf numFmtId="0" fontId="48" fillId="35" borderId="10" xfId="169" applyFont="1" applyFill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60" fillId="0" borderId="0" xfId="169" applyFont="1">
      <alignment vertical="center"/>
    </xf>
    <xf numFmtId="0" fontId="44" fillId="0" borderId="33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1" fillId="40" borderId="25" xfId="102" applyNumberFormat="1" applyFont="1" applyFill="1" applyBorder="1" applyAlignment="1" applyProtection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/>
    </xf>
    <xf numFmtId="176" fontId="45" fillId="0" borderId="10" xfId="0" applyNumberFormat="1" applyFont="1" applyBorder="1" applyAlignment="1">
      <alignment horizontal="center" vertical="center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</xf>
    <xf numFmtId="0" fontId="51" fillId="0" borderId="39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1" fillId="47" borderId="10" xfId="171" applyFont="1" applyFill="1" applyBorder="1" applyAlignment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52" fillId="33" borderId="28" xfId="169" applyFont="1" applyFill="1" applyBorder="1" applyAlignment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61" fillId="0" borderId="0" xfId="169" applyFont="1" applyAlignment="1">
      <alignment horizontal="center" vertical="center"/>
    </xf>
    <xf numFmtId="0" fontId="61" fillId="42" borderId="10" xfId="169" applyFont="1" applyFill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 wrapText="1"/>
    </xf>
    <xf numFmtId="0" fontId="64" fillId="0" borderId="0" xfId="177" applyFont="1">
      <alignment vertical="center"/>
    </xf>
    <xf numFmtId="0" fontId="32" fillId="0" borderId="10" xfId="177" applyFont="1" applyBorder="1" applyAlignment="1">
      <alignment horizontal="center" vertical="center"/>
    </xf>
    <xf numFmtId="0" fontId="61" fillId="0" borderId="0" xfId="169" applyFont="1" applyAlignment="1">
      <alignment horizontal="center" vertical="center" wrapTex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28" xfId="102" applyNumberFormat="1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52" fillId="0" borderId="28" xfId="102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28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38" xfId="102" applyNumberFormat="1" applyFont="1" applyFill="1" applyBorder="1" applyAlignment="1" applyProtection="1">
      <alignment horizontal="center" vertical="center"/>
      <protection locked="0"/>
    </xf>
    <xf numFmtId="14" fontId="48" fillId="0" borderId="10" xfId="170" applyNumberFormat="1" applyFont="1" applyBorder="1" applyAlignment="1">
      <alignment horizontal="center" vertical="center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1" fillId="40" borderId="24" xfId="102" applyNumberFormat="1" applyFont="1" applyFill="1" applyBorder="1" applyAlignment="1" applyProtection="1">
      <alignment horizontal="center" vertical="center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3" fillId="34" borderId="0" xfId="0" applyFont="1" applyFill="1">
      <alignment vertical="center"/>
    </xf>
    <xf numFmtId="0" fontId="45" fillId="34" borderId="0" xfId="169" applyFont="1" applyFill="1" applyAlignment="1">
      <alignment horizontal="center" vertical="center"/>
    </xf>
    <xf numFmtId="0" fontId="61" fillId="47" borderId="24" xfId="171" applyFont="1" applyFill="1" applyBorder="1" applyAlignment="1">
      <alignment horizontal="center" vertical="center"/>
    </xf>
    <xf numFmtId="0" fontId="53" fillId="47" borderId="10" xfId="171" applyFont="1" applyFill="1" applyBorder="1" applyAlignment="1">
      <alignment horizontal="center" vertical="center" wrapText="1"/>
    </xf>
    <xf numFmtId="2" fontId="61" fillId="0" borderId="10" xfId="169" applyNumberFormat="1" applyFont="1" applyBorder="1" applyAlignment="1">
      <alignment horizontal="center" vertical="center"/>
    </xf>
    <xf numFmtId="0" fontId="61" fillId="42" borderId="10" xfId="169" applyFont="1" applyFill="1" applyBorder="1" applyAlignment="1">
      <alignment horizontal="center" vertical="center" wrapText="1"/>
    </xf>
    <xf numFmtId="0" fontId="51" fillId="48" borderId="23" xfId="169" applyFont="1" applyFill="1" applyBorder="1" applyAlignment="1">
      <alignment horizontal="center" vertical="center"/>
    </xf>
    <xf numFmtId="0" fontId="51" fillId="48" borderId="26" xfId="169" applyFont="1" applyFill="1" applyBorder="1" applyAlignment="1">
      <alignment horizontal="center" vertical="center"/>
    </xf>
    <xf numFmtId="0" fontId="51" fillId="48" borderId="10" xfId="169" applyFont="1" applyFill="1" applyBorder="1" applyAlignment="1">
      <alignment horizontal="center" vertical="center"/>
    </xf>
    <xf numFmtId="0" fontId="51" fillId="48" borderId="11" xfId="169" applyFont="1" applyFill="1" applyBorder="1" applyAlignment="1">
      <alignment horizontal="center" vertical="center"/>
    </xf>
    <xf numFmtId="0" fontId="52" fillId="48" borderId="17" xfId="0" applyFont="1" applyFill="1" applyBorder="1" applyAlignment="1">
      <alignment horizontal="center" vertical="center" wrapText="1"/>
    </xf>
    <xf numFmtId="0" fontId="51" fillId="49" borderId="23" xfId="169" applyFont="1" applyFill="1" applyBorder="1" applyAlignment="1">
      <alignment horizontal="center" vertical="center"/>
    </xf>
    <xf numFmtId="0" fontId="51" fillId="49" borderId="10" xfId="169" applyFont="1" applyFill="1" applyBorder="1" applyAlignment="1">
      <alignment horizontal="center" vertical="center"/>
    </xf>
    <xf numFmtId="0" fontId="52" fillId="49" borderId="17" xfId="0" applyFont="1" applyFill="1" applyBorder="1" applyAlignment="1">
      <alignment horizontal="center" vertical="center"/>
    </xf>
    <xf numFmtId="0" fontId="52" fillId="49" borderId="26" xfId="0" applyFont="1" applyFill="1" applyBorder="1" applyAlignment="1">
      <alignment horizontal="center" vertical="center"/>
    </xf>
    <xf numFmtId="0" fontId="51" fillId="49" borderId="10" xfId="0" applyFont="1" applyFill="1" applyBorder="1" applyAlignment="1">
      <alignment horizontal="center" vertical="center"/>
    </xf>
    <xf numFmtId="0" fontId="52" fillId="49" borderId="30" xfId="0" applyFont="1" applyFill="1" applyBorder="1" applyAlignment="1">
      <alignment horizontal="center" vertical="center"/>
    </xf>
    <xf numFmtId="0" fontId="51" fillId="49" borderId="25" xfId="0" applyFont="1" applyFill="1" applyBorder="1" applyAlignment="1">
      <alignment horizontal="center" vertical="center"/>
    </xf>
    <xf numFmtId="0" fontId="52" fillId="50" borderId="28" xfId="169" applyFont="1" applyFill="1" applyBorder="1" applyAlignment="1">
      <alignment horizontal="center" vertical="center"/>
    </xf>
    <xf numFmtId="0" fontId="52" fillId="50" borderId="28" xfId="0" applyFont="1" applyFill="1" applyBorder="1" applyAlignment="1">
      <alignment horizontal="center" vertical="center"/>
    </xf>
    <xf numFmtId="0" fontId="52" fillId="51" borderId="28" xfId="0" applyFont="1" applyFill="1" applyBorder="1" applyAlignment="1">
      <alignment horizontal="center" vertical="center"/>
    </xf>
    <xf numFmtId="0" fontId="52" fillId="51" borderId="39" xfId="0" applyFont="1" applyFill="1" applyBorder="1" applyAlignment="1">
      <alignment horizontal="center" vertical="center"/>
    </xf>
    <xf numFmtId="0" fontId="52" fillId="52" borderId="28" xfId="169" applyFont="1" applyFill="1" applyBorder="1" applyAlignment="1">
      <alignment horizontal="center" vertical="center"/>
    </xf>
    <xf numFmtId="0" fontId="51" fillId="53" borderId="10" xfId="169" applyFont="1" applyFill="1" applyBorder="1" applyAlignment="1">
      <alignment horizontal="center" vertical="center" shrinkToFit="1"/>
    </xf>
    <xf numFmtId="49" fontId="51" fillId="53" borderId="10" xfId="102" applyNumberFormat="1" applyFont="1" applyFill="1" applyBorder="1" applyAlignment="1" applyProtection="1">
      <alignment horizontal="center" vertical="center" shrinkToFit="1"/>
    </xf>
    <xf numFmtId="0" fontId="51" fillId="53" borderId="10" xfId="102" applyNumberFormat="1" applyFont="1" applyFill="1" applyBorder="1" applyAlignment="1" applyProtection="1">
      <alignment horizontal="center" vertical="center" wrapText="1" shrinkToFit="1"/>
    </xf>
    <xf numFmtId="0" fontId="51" fillId="53" borderId="10" xfId="102" applyNumberFormat="1" applyFont="1" applyFill="1" applyBorder="1" applyAlignment="1" applyProtection="1">
      <alignment horizontal="center" vertical="center" shrinkToFit="1"/>
    </xf>
    <xf numFmtId="0" fontId="51" fillId="53" borderId="11" xfId="102" applyNumberFormat="1" applyFont="1" applyFill="1" applyBorder="1" applyAlignment="1" applyProtection="1">
      <alignment horizontal="center" vertical="center"/>
    </xf>
    <xf numFmtId="49" fontId="51" fillId="53" borderId="10" xfId="102" quotePrefix="1" applyNumberFormat="1" applyFont="1" applyFill="1" applyBorder="1" applyAlignment="1" applyProtection="1">
      <alignment horizontal="center" vertical="center" shrinkToFit="1"/>
    </xf>
    <xf numFmtId="0" fontId="52" fillId="49" borderId="17" xfId="0" applyFont="1" applyFill="1" applyBorder="1" applyAlignment="1">
      <alignment horizontal="center" vertical="center" wrapText="1"/>
    </xf>
    <xf numFmtId="0" fontId="69" fillId="0" borderId="10" xfId="177" applyFont="1" applyBorder="1">
      <alignment vertical="center"/>
    </xf>
    <xf numFmtId="49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5" xfId="102" applyNumberFormat="1" applyFont="1" applyFill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39" xfId="102" applyNumberFormat="1" applyFont="1" applyFill="1" applyBorder="1" applyAlignment="1" applyProtection="1">
      <alignment horizontal="center" vertical="center" shrinkToFit="1"/>
      <protection locked="0"/>
    </xf>
    <xf numFmtId="0" fontId="27" fillId="0" borderId="10" xfId="179" applyFont="1" applyFill="1" applyBorder="1" applyAlignment="1" applyProtection="1">
      <alignment vertical="center" wrapText="1"/>
    </xf>
    <xf numFmtId="0" fontId="51" fillId="53" borderId="25" xfId="102" applyNumberFormat="1" applyFont="1" applyFill="1" applyBorder="1" applyAlignment="1" applyProtection="1">
      <alignment horizontal="center" vertical="center" shrinkToFit="1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9" xfId="169" applyFont="1" applyBorder="1" applyAlignment="1">
      <alignment horizontal="center" vertical="center"/>
    </xf>
    <xf numFmtId="0" fontId="54" fillId="0" borderId="19" xfId="170" applyFont="1" applyBorder="1" applyAlignment="1">
      <alignment horizontal="left" vertical="center" wrapText="1" shrinkToFit="1"/>
    </xf>
    <xf numFmtId="0" fontId="54" fillId="0" borderId="16" xfId="170" applyFont="1" applyBorder="1" applyAlignment="1">
      <alignment horizontal="left" vertical="center" wrapText="1" shrinkToFit="1"/>
    </xf>
    <xf numFmtId="0" fontId="54" fillId="0" borderId="18" xfId="170" applyFont="1" applyBorder="1" applyAlignment="1">
      <alignment horizontal="left" vertical="center" wrapText="1" shrinkToFit="1"/>
    </xf>
    <xf numFmtId="0" fontId="54" fillId="0" borderId="12" xfId="170" applyFont="1" applyBorder="1" applyAlignment="1">
      <alignment horizontal="left" vertical="center" wrapText="1" shrinkToFit="1"/>
    </xf>
    <xf numFmtId="0" fontId="50" fillId="0" borderId="10" xfId="170" applyFont="1" applyBorder="1" applyAlignment="1">
      <alignment horizontal="left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12" xfId="169" applyFont="1" applyBorder="1" applyAlignment="1">
      <alignment horizontal="center" vertical="center" wrapText="1"/>
    </xf>
    <xf numFmtId="0" fontId="51" fillId="49" borderId="17" xfId="169" applyFont="1" applyFill="1" applyBorder="1" applyAlignment="1">
      <alignment horizontal="center" vertical="center"/>
    </xf>
    <xf numFmtId="0" fontId="51" fillId="49" borderId="14" xfId="169" applyFont="1" applyFill="1" applyBorder="1" applyAlignment="1">
      <alignment horizontal="center" vertical="center"/>
    </xf>
    <xf numFmtId="0" fontId="51" fillId="49" borderId="17" xfId="169" applyFont="1" applyFill="1" applyBorder="1" applyAlignment="1">
      <alignment horizontal="center" vertical="center" wrapText="1"/>
    </xf>
    <xf numFmtId="0" fontId="52" fillId="44" borderId="40" xfId="0" applyFont="1" applyFill="1" applyBorder="1" applyAlignment="1">
      <alignment horizontal="center" vertical="center" wrapText="1"/>
    </xf>
    <xf numFmtId="0" fontId="52" fillId="44" borderId="15" xfId="0" applyFont="1" applyFill="1" applyBorder="1" applyAlignment="1">
      <alignment horizontal="center" vertical="center" wrapText="1"/>
    </xf>
    <xf numFmtId="0" fontId="52" fillId="44" borderId="16" xfId="0" applyFont="1" applyFill="1" applyBorder="1" applyAlignment="1">
      <alignment horizontal="center" vertical="center" wrapText="1"/>
    </xf>
    <xf numFmtId="0" fontId="52" fillId="0" borderId="31" xfId="169" applyFont="1" applyBorder="1" applyAlignment="1">
      <alignment horizontal="center" vertical="center"/>
    </xf>
    <xf numFmtId="0" fontId="52" fillId="0" borderId="32" xfId="169" applyFont="1" applyBorder="1" applyAlignment="1">
      <alignment horizontal="center" vertical="center"/>
    </xf>
    <xf numFmtId="0" fontId="52" fillId="48" borderId="17" xfId="169" applyFont="1" applyFill="1" applyBorder="1" applyAlignment="1">
      <alignment horizontal="center" vertical="center" wrapText="1"/>
    </xf>
    <xf numFmtId="0" fontId="52" fillId="48" borderId="14" xfId="169" applyFont="1" applyFill="1" applyBorder="1" applyAlignment="1">
      <alignment horizontal="center" vertical="center"/>
    </xf>
    <xf numFmtId="0" fontId="52" fillId="48" borderId="17" xfId="169" applyFont="1" applyFill="1" applyBorder="1" applyAlignment="1">
      <alignment horizontal="center" vertical="center"/>
    </xf>
    <xf numFmtId="0" fontId="52" fillId="49" borderId="17" xfId="169" applyFont="1" applyFill="1" applyBorder="1" applyAlignment="1">
      <alignment horizontal="center" vertical="center" wrapText="1"/>
    </xf>
    <xf numFmtId="0" fontId="52" fillId="49" borderId="14" xfId="169" applyFont="1" applyFill="1" applyBorder="1" applyAlignment="1">
      <alignment horizontal="center" vertical="center"/>
    </xf>
    <xf numFmtId="0" fontId="52" fillId="49" borderId="36" xfId="0" applyFont="1" applyFill="1" applyBorder="1" applyAlignment="1">
      <alignment horizontal="center" vertical="center"/>
    </xf>
    <xf numFmtId="0" fontId="52" fillId="49" borderId="37" xfId="0" applyFont="1" applyFill="1" applyBorder="1" applyAlignment="1">
      <alignment horizontal="center" vertical="center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32" xfId="0" applyFont="1" applyFill="1" applyBorder="1" applyAlignment="1">
      <alignment horizontal="center" vertical="center" wrapText="1"/>
    </xf>
    <xf numFmtId="0" fontId="52" fillId="36" borderId="45" xfId="0" applyFont="1" applyFill="1" applyBorder="1" applyAlignment="1">
      <alignment horizontal="center" vertical="center" wrapText="1"/>
    </xf>
    <xf numFmtId="0" fontId="52" fillId="36" borderId="37" xfId="0" applyFont="1" applyFill="1" applyBorder="1" applyAlignment="1">
      <alignment horizontal="center" vertical="center" wrapText="1"/>
    </xf>
    <xf numFmtId="0" fontId="61" fillId="47" borderId="46" xfId="171" applyFont="1" applyFill="1" applyBorder="1" applyAlignment="1">
      <alignment horizontal="center" vertical="center"/>
    </xf>
    <xf numFmtId="0" fontId="61" fillId="47" borderId="13" xfId="171" applyFont="1" applyFill="1" applyBorder="1" applyAlignment="1">
      <alignment horizontal="center" vertical="center"/>
    </xf>
    <xf numFmtId="0" fontId="61" fillId="47" borderId="12" xfId="171" applyFont="1" applyFill="1" applyBorder="1" applyAlignment="1">
      <alignment horizontal="center" vertical="center"/>
    </xf>
    <xf numFmtId="0" fontId="52" fillId="49" borderId="17" xfId="0" applyFont="1" applyFill="1" applyBorder="1" applyAlignment="1">
      <alignment horizontal="center" vertical="center" wrapText="1"/>
    </xf>
    <xf numFmtId="0" fontId="52" fillId="49" borderId="14" xfId="0" applyFont="1" applyFill="1" applyBorder="1" applyAlignment="1">
      <alignment horizontal="center" vertical="center" wrapText="1"/>
    </xf>
    <xf numFmtId="0" fontId="52" fillId="45" borderId="40" xfId="0" applyFont="1" applyFill="1" applyBorder="1" applyAlignment="1">
      <alignment horizontal="center" vertical="center" wrapText="1"/>
    </xf>
    <xf numFmtId="0" fontId="52" fillId="45" borderId="15" xfId="0" applyFont="1" applyFill="1" applyBorder="1" applyAlignment="1">
      <alignment horizontal="center" vertical="center" wrapText="1"/>
    </xf>
    <xf numFmtId="0" fontId="52" fillId="46" borderId="40" xfId="0" applyFont="1" applyFill="1" applyBorder="1" applyAlignment="1">
      <alignment horizontal="center" vertical="center" wrapText="1"/>
    </xf>
    <xf numFmtId="0" fontId="52" fillId="46" borderId="15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0" fontId="47" fillId="39" borderId="34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39" borderId="21" xfId="169" applyFont="1" applyFill="1" applyBorder="1" applyAlignment="1">
      <alignment horizontal="center" vertical="center"/>
    </xf>
    <xf numFmtId="0" fontId="56" fillId="0" borderId="23" xfId="169" applyFont="1" applyBorder="1" applyAlignment="1">
      <alignment horizontal="center" vertical="center" wrapText="1"/>
    </xf>
    <xf numFmtId="0" fontId="56" fillId="0" borderId="30" xfId="169" applyFont="1" applyBorder="1" applyAlignment="1">
      <alignment horizontal="center" vertical="center" wrapText="1"/>
    </xf>
    <xf numFmtId="0" fontId="56" fillId="0" borderId="10" xfId="169" applyFont="1" applyBorder="1" applyAlignment="1">
      <alignment horizontal="center" vertical="center" wrapText="1"/>
    </xf>
    <xf numFmtId="0" fontId="56" fillId="0" borderId="25" xfId="169" applyFont="1" applyBorder="1" applyAlignment="1">
      <alignment horizontal="center" vertical="center" wrapText="1"/>
    </xf>
    <xf numFmtId="0" fontId="56" fillId="0" borderId="28" xfId="169" applyFont="1" applyBorder="1" applyAlignment="1">
      <alignment horizontal="center" vertical="center" wrapText="1"/>
    </xf>
    <xf numFmtId="0" fontId="56" fillId="0" borderId="39" xfId="169" applyFont="1" applyBorder="1" applyAlignment="1">
      <alignment horizontal="center" vertical="center" wrapText="1"/>
    </xf>
    <xf numFmtId="0" fontId="54" fillId="0" borderId="19" xfId="169" applyFont="1" applyBorder="1" applyAlignment="1" applyProtection="1">
      <alignment horizontal="left" vertical="center" wrapText="1" shrinkToFit="1"/>
      <protection locked="0"/>
    </xf>
    <xf numFmtId="0" fontId="54" fillId="0" borderId="16" xfId="169" applyFont="1" applyBorder="1" applyAlignment="1" applyProtection="1">
      <alignment horizontal="left" vertical="center" wrapText="1" shrinkToFit="1"/>
      <protection locked="0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0" fontId="32" fillId="0" borderId="35" xfId="177" applyFont="1" applyBorder="1" applyAlignment="1">
      <alignment horizontal="center" vertical="top" wrapText="1"/>
    </xf>
    <xf numFmtId="0" fontId="32" fillId="0" borderId="17" xfId="177" applyFont="1" applyBorder="1" applyAlignment="1">
      <alignment horizontal="center" vertical="top" wrapText="1"/>
    </xf>
    <xf numFmtId="0" fontId="32" fillId="0" borderId="14" xfId="177" applyFont="1" applyBorder="1" applyAlignment="1">
      <alignment horizontal="center" vertical="top" wrapText="1"/>
    </xf>
    <xf numFmtId="0" fontId="70" fillId="0" borderId="35" xfId="177" applyFont="1" applyBorder="1" applyAlignment="1">
      <alignment vertical="center" wrapText="1"/>
    </xf>
    <xf numFmtId="0" fontId="59" fillId="0" borderId="17" xfId="177" applyFont="1" applyBorder="1" applyAlignment="1">
      <alignment vertical="center" wrapText="1"/>
    </xf>
    <xf numFmtId="0" fontId="59" fillId="0" borderId="14" xfId="177" applyFont="1" applyBorder="1" applyAlignment="1">
      <alignment vertical="center" wrapText="1"/>
    </xf>
    <xf numFmtId="0" fontId="61" fillId="0" borderId="10" xfId="169" applyFont="1" applyBorder="1" applyAlignment="1">
      <alignment horizontal="center" vertical="center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21A9C8E1-95DD-423C-BF5B-2468EFE34CF3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1DE8D58D-3097-4E7F-A234-42BA46BF8804}"/>
    <cellStyle name="良い" xfId="6" builtinId="26" customBuiltin="1"/>
    <cellStyle name="良い 2" xfId="176" xr:uid="{00000000-0005-0000-0000-0000B2000000}"/>
  </cellStyles>
  <dxfs count="2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BF1DE"/>
      <color rgb="FFFDEADA"/>
      <color rgb="FFDBEEF4"/>
      <color rgb="FF93CDDD"/>
      <color rgb="FFF2F2F2"/>
      <color rgb="FFD9D9D9"/>
      <color rgb="FF92CDDC"/>
      <color rgb="FFDAEEF3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584673</xdr:colOff>
      <xdr:row>1</xdr:row>
      <xdr:rowOff>1111022</xdr:rowOff>
    </xdr:from>
    <xdr:to>
      <xdr:col>17</xdr:col>
      <xdr:colOff>64077</xdr:colOff>
      <xdr:row>3</xdr:row>
      <xdr:rowOff>1355887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6A62519-65F7-46F0-96EF-FCC4B3B07325}"/>
            </a:ext>
          </a:extLst>
        </xdr:cNvPr>
        <xdr:cNvGrpSpPr/>
      </xdr:nvGrpSpPr>
      <xdr:grpSpPr>
        <a:xfrm>
          <a:off x="37711680" y="1581788"/>
          <a:ext cx="7937027" cy="3327501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E2D3FF8-C44B-4D3A-9CCD-2A07BF47AF8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8287290D-6665-4CE7-BCED-FDF410DDA6E9}"/>
              </a:ext>
            </a:extLst>
          </xdr:cNvPr>
          <xdr:cNvGrpSpPr/>
        </xdr:nvGrpSpPr>
        <xdr:grpSpPr>
          <a:xfrm>
            <a:off x="25407424" y="849725"/>
            <a:ext cx="5420733" cy="530237"/>
            <a:chOff x="20798072" y="530440"/>
            <a:chExt cx="2538759" cy="32365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833B086-CE42-4C92-A7AA-9AF2ED051923}"/>
                </a:ext>
              </a:extLst>
            </xdr:cNvPr>
            <xdr:cNvSpPr/>
          </xdr:nvSpPr>
          <xdr:spPr>
            <a:xfrm>
              <a:off x="20798072" y="530440"/>
              <a:ext cx="773138" cy="323651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361BF275-6454-4001-837C-89B3265CA56C}"/>
                </a:ext>
              </a:extLst>
            </xdr:cNvPr>
            <xdr:cNvSpPr/>
          </xdr:nvSpPr>
          <xdr:spPr>
            <a:xfrm>
              <a:off x="21750611" y="530440"/>
              <a:ext cx="1586220" cy="3236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63202F4-A4A3-4822-BF8B-B0E74412F28D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210" y="692266"/>
              <a:ext cx="17940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90EA167-4BA5-46E4-A269-649D02B6BACC}"/>
              </a:ext>
            </a:extLst>
          </xdr:cNvPr>
          <xdr:cNvGrpSpPr/>
        </xdr:nvGrpSpPr>
        <xdr:grpSpPr>
          <a:xfrm>
            <a:off x="25407429" y="1589912"/>
            <a:ext cx="5420728" cy="530238"/>
            <a:chOff x="20809325" y="534006"/>
            <a:chExt cx="2538601" cy="323652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FEC7EB2E-B9E2-4D0F-AEAD-E4292519DFF3}"/>
                </a:ext>
              </a:extLst>
            </xdr:cNvPr>
            <xdr:cNvSpPr/>
          </xdr:nvSpPr>
          <xdr:spPr>
            <a:xfrm>
              <a:off x="20809325" y="534007"/>
              <a:ext cx="773205" cy="323651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FE74EF9-B7E3-4431-B41B-70242347D77D}"/>
                </a:ext>
              </a:extLst>
            </xdr:cNvPr>
            <xdr:cNvSpPr/>
          </xdr:nvSpPr>
          <xdr:spPr>
            <a:xfrm>
              <a:off x="21761803" y="534006"/>
              <a:ext cx="1586123" cy="32365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10A009D-FAF2-4C5D-96E6-8E7A30742AC3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5832"/>
              <a:ext cx="17927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C1B521D-E730-431E-8C25-9077172A9C2A}"/>
              </a:ext>
            </a:extLst>
          </xdr:cNvPr>
          <xdr:cNvGrpSpPr/>
        </xdr:nvGrpSpPr>
        <xdr:grpSpPr>
          <a:xfrm>
            <a:off x="25407428" y="2330104"/>
            <a:ext cx="5421852" cy="530237"/>
            <a:chOff x="20809322" y="536487"/>
            <a:chExt cx="2539179" cy="326073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A0776FB5-762F-4E49-B93B-898FE2F373B4}"/>
                </a:ext>
              </a:extLst>
            </xdr:cNvPr>
            <xdr:cNvSpPr/>
          </xdr:nvSpPr>
          <xdr:spPr>
            <a:xfrm>
              <a:off x="20809322" y="536487"/>
              <a:ext cx="773205" cy="326073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27BAB66-0DB8-44B8-98AC-92AF64DE952C}"/>
                </a:ext>
              </a:extLst>
            </xdr:cNvPr>
            <xdr:cNvSpPr/>
          </xdr:nvSpPr>
          <xdr:spPr>
            <a:xfrm>
              <a:off x="21761821" y="536487"/>
              <a:ext cx="1586680" cy="326073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76F8152-69F1-422A-84EE-5BB6F36D1EC4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7" y="699524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1073729</xdr:colOff>
      <xdr:row>1</xdr:row>
      <xdr:rowOff>1162050</xdr:rowOff>
    </xdr:from>
    <xdr:to>
      <xdr:col>42</xdr:col>
      <xdr:colOff>277092</xdr:colOff>
      <xdr:row>3</xdr:row>
      <xdr:rowOff>114072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56068B2-6890-4A60-BC80-3D31F138AD61}"/>
            </a:ext>
          </a:extLst>
        </xdr:cNvPr>
        <xdr:cNvSpPr/>
      </xdr:nvSpPr>
      <xdr:spPr>
        <a:xfrm>
          <a:off x="73481047" y="1629641"/>
          <a:ext cx="18495818" cy="20346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7</xdr:col>
      <xdr:colOff>238969</xdr:colOff>
      <xdr:row>0</xdr:row>
      <xdr:rowOff>80283</xdr:rowOff>
    </xdr:from>
    <xdr:to>
      <xdr:col>8</xdr:col>
      <xdr:colOff>2981738</xdr:colOff>
      <xdr:row>3</xdr:row>
      <xdr:rowOff>1073191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B558E0CC-85BB-4C55-9111-32B80D8B62B6}"/>
            </a:ext>
          </a:extLst>
        </xdr:cNvPr>
        <xdr:cNvSpPr/>
      </xdr:nvSpPr>
      <xdr:spPr>
        <a:xfrm>
          <a:off x="17615290" y="80283"/>
          <a:ext cx="4892698" cy="4530765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9524</xdr:colOff>
      <xdr:row>1</xdr:row>
      <xdr:rowOff>71437</xdr:rowOff>
    </xdr:from>
    <xdr:to>
      <xdr:col>12</xdr:col>
      <xdr:colOff>599640</xdr:colOff>
      <xdr:row>4</xdr:row>
      <xdr:rowOff>3031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52AA1B58-2E15-4B67-A298-9E0D3654CC41}"/>
            </a:ext>
          </a:extLst>
        </xdr:cNvPr>
        <xdr:cNvSpPr/>
      </xdr:nvSpPr>
      <xdr:spPr>
        <a:xfrm>
          <a:off x="31108649" y="547687"/>
          <a:ext cx="590116" cy="4074969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2008910</xdr:colOff>
      <xdr:row>18</xdr:row>
      <xdr:rowOff>363685</xdr:rowOff>
    </xdr:from>
    <xdr:to>
      <xdr:col>3</xdr:col>
      <xdr:colOff>4331</xdr:colOff>
      <xdr:row>21</xdr:row>
      <xdr:rowOff>279259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6923E29D-B90B-49F7-99F9-305AE6C32103}"/>
            </a:ext>
          </a:extLst>
        </xdr:cNvPr>
        <xdr:cNvSpPr/>
      </xdr:nvSpPr>
      <xdr:spPr>
        <a:xfrm>
          <a:off x="2961410" y="12798140"/>
          <a:ext cx="3225512" cy="1630074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0</xdr:colOff>
      <xdr:row>18</xdr:row>
      <xdr:rowOff>12993</xdr:rowOff>
    </xdr:from>
    <xdr:to>
      <xdr:col>7</xdr:col>
      <xdr:colOff>0</xdr:colOff>
      <xdr:row>19</xdr:row>
      <xdr:rowOff>32223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FF71D649-0936-4B6E-8A03-E71B6F2679D4}"/>
            </a:ext>
          </a:extLst>
        </xdr:cNvPr>
        <xdr:cNvSpPr/>
      </xdr:nvSpPr>
      <xdr:spPr>
        <a:xfrm rot="5400000">
          <a:off x="14217272" y="10093131"/>
          <a:ext cx="590730" cy="529936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3838141</xdr:colOff>
      <xdr:row>20</xdr:row>
      <xdr:rowOff>13920</xdr:rowOff>
    </xdr:from>
    <xdr:to>
      <xdr:col>10</xdr:col>
      <xdr:colOff>2299768</xdr:colOff>
      <xdr:row>24</xdr:row>
      <xdr:rowOff>536864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73EED76A-586E-4654-B6A2-9D601A5CE7F8}"/>
            </a:ext>
          </a:extLst>
        </xdr:cNvPr>
        <xdr:cNvSpPr/>
      </xdr:nvSpPr>
      <xdr:spPr>
        <a:xfrm>
          <a:off x="23338414" y="13591375"/>
          <a:ext cx="4281921" cy="2808944"/>
        </a:xfrm>
        <a:prstGeom prst="wedgeRoundRectCallout">
          <a:avLst>
            <a:gd name="adj1" fmla="val -25175"/>
            <a:gd name="adj2" fmla="val -93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④最高出口温度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④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最高出口温度を整数で入力してください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循環加温ヒートポンプの場合、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60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℃以上であること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をご確認ください</a:t>
          </a:r>
          <a:endParaRPr kumimoji="1" lang="ja-JP" altLang="en-US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3844637</xdr:colOff>
      <xdr:row>18</xdr:row>
      <xdr:rowOff>19486</xdr:rowOff>
    </xdr:from>
    <xdr:to>
      <xdr:col>13</xdr:col>
      <xdr:colOff>-1</xdr:colOff>
      <xdr:row>19</xdr:row>
      <xdr:rowOff>38716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3152C74E-E906-44C5-9855-CBBC701ECF1F}"/>
            </a:ext>
          </a:extLst>
        </xdr:cNvPr>
        <xdr:cNvSpPr/>
      </xdr:nvSpPr>
      <xdr:spPr>
        <a:xfrm rot="5400000">
          <a:off x="31561431" y="10056329"/>
          <a:ext cx="590730" cy="5385954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34636</xdr:colOff>
      <xdr:row>16</xdr:row>
      <xdr:rowOff>8661</xdr:rowOff>
    </xdr:from>
    <xdr:to>
      <xdr:col>16</xdr:col>
      <xdr:colOff>51954</xdr:colOff>
      <xdr:row>17</xdr:row>
      <xdr:rowOff>27891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6045DA9-92B5-4C03-AB68-B144C252B609}"/>
            </a:ext>
          </a:extLst>
        </xdr:cNvPr>
        <xdr:cNvSpPr/>
      </xdr:nvSpPr>
      <xdr:spPr>
        <a:xfrm rot="5400000">
          <a:off x="40843976" y="8902503"/>
          <a:ext cx="590730" cy="5385955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34635</xdr:colOff>
      <xdr:row>18</xdr:row>
      <xdr:rowOff>17320</xdr:rowOff>
    </xdr:from>
    <xdr:to>
      <xdr:col>19</xdr:col>
      <xdr:colOff>54429</xdr:colOff>
      <xdr:row>18</xdr:row>
      <xdr:rowOff>517073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C0B7370F-1002-4E4E-AF97-85A7E6260A76}"/>
            </a:ext>
          </a:extLst>
        </xdr:cNvPr>
        <xdr:cNvSpPr/>
      </xdr:nvSpPr>
      <xdr:spPr>
        <a:xfrm rot="5400000">
          <a:off x="50121292" y="10007436"/>
          <a:ext cx="499753" cy="5388431"/>
        </a:xfrm>
        <a:prstGeom prst="rightBrace">
          <a:avLst>
            <a:gd name="adj1" fmla="val 53633"/>
            <a:gd name="adj2" fmla="val 5074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225135</xdr:colOff>
      <xdr:row>20</xdr:row>
      <xdr:rowOff>106077</xdr:rowOff>
    </xdr:from>
    <xdr:to>
      <xdr:col>13</xdr:col>
      <xdr:colOff>5782</xdr:colOff>
      <xdr:row>25</xdr:row>
      <xdr:rowOff>22661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21408A31-8641-40DB-89A6-1BCE93034241}"/>
            </a:ext>
          </a:extLst>
        </xdr:cNvPr>
        <xdr:cNvSpPr/>
      </xdr:nvSpPr>
      <xdr:spPr>
        <a:xfrm>
          <a:off x="28419135" y="13614259"/>
          <a:ext cx="4602029" cy="2756766"/>
        </a:xfrm>
        <a:prstGeom prst="wedgeRoundRectCallout">
          <a:avLst>
            <a:gd name="adj1" fmla="val -2951"/>
            <a:gd name="adj2" fmla="val -702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⑥消費電力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⑤加熱能力を入力してください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332220</xdr:colOff>
      <xdr:row>18</xdr:row>
      <xdr:rowOff>11834</xdr:rowOff>
    </xdr:from>
    <xdr:to>
      <xdr:col>15</xdr:col>
      <xdr:colOff>2234046</xdr:colOff>
      <xdr:row>23</xdr:row>
      <xdr:rowOff>29152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E159CD28-A5BF-49BD-AB16-6B6CD0CBA883}"/>
            </a:ext>
          </a:extLst>
        </xdr:cNvPr>
        <xdr:cNvSpPr/>
      </xdr:nvSpPr>
      <xdr:spPr>
        <a:xfrm>
          <a:off x="38743947" y="12446289"/>
          <a:ext cx="4586144" cy="2874818"/>
        </a:xfrm>
        <a:prstGeom prst="wedgeRoundRectCallout">
          <a:avLst>
            <a:gd name="adj1" fmla="val 358"/>
            <a:gd name="adj2" fmla="val -663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⑪で夏期を選択した場合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⑧消費電力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⑦加熱能力を入力してください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2278117</xdr:colOff>
      <xdr:row>19</xdr:row>
      <xdr:rowOff>388794</xdr:rowOff>
    </xdr:from>
    <xdr:to>
      <xdr:col>22</xdr:col>
      <xdr:colOff>408705</xdr:colOff>
      <xdr:row>27</xdr:row>
      <xdr:rowOff>121229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CFE344D0-F493-4275-AB18-BD02DB40AB4E}"/>
            </a:ext>
          </a:extLst>
        </xdr:cNvPr>
        <xdr:cNvSpPr/>
      </xdr:nvSpPr>
      <xdr:spPr>
        <a:xfrm>
          <a:off x="49480553" y="13328939"/>
          <a:ext cx="5819861" cy="4276726"/>
        </a:xfrm>
        <a:prstGeom prst="wedgeRoundRectCallout">
          <a:avLst>
            <a:gd name="adj1" fmla="val -30111"/>
            <a:gd name="adj2" fmla="val -735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⑪申請区分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⑪申請する型番の区分を選択してください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・「中間期」を選択した場合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列「中間期」情報のみを入力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・「夏期」を選択した場合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　＆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列「夏期」　の情報を入力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・「冬期」を選択した場合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⇒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列「中間期」　＆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R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S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列「冬期」　の情報を入力</a:t>
          </a:r>
        </a:p>
      </xdr:txBody>
    </xdr:sp>
    <xdr:clientData/>
  </xdr:twoCellAnchor>
  <xdr:twoCellAnchor editAs="oneCell">
    <xdr:from>
      <xdr:col>17</xdr:col>
      <xdr:colOff>190499</xdr:colOff>
      <xdr:row>20</xdr:row>
      <xdr:rowOff>6414</xdr:rowOff>
    </xdr:from>
    <xdr:to>
      <xdr:col>18</xdr:col>
      <xdr:colOff>2164772</xdr:colOff>
      <xdr:row>25</xdr:row>
      <xdr:rowOff>152400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5673066C-CFD3-4DD8-883B-03D194E270D0}"/>
            </a:ext>
          </a:extLst>
        </xdr:cNvPr>
        <xdr:cNvSpPr/>
      </xdr:nvSpPr>
      <xdr:spPr>
        <a:xfrm>
          <a:off x="44982244" y="13514596"/>
          <a:ext cx="4384964" cy="2986168"/>
        </a:xfrm>
        <a:prstGeom prst="wedgeRoundRectCallout">
          <a:avLst>
            <a:gd name="adj1" fmla="val 1045"/>
            <a:gd name="adj2" fmla="val -6900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⑪で冬期を選択した場合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加熱能力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⑩消費電力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⑨加熱能力を入力してください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⑩消費電力を入力してください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407432</xdr:colOff>
      <xdr:row>20</xdr:row>
      <xdr:rowOff>45032</xdr:rowOff>
    </xdr:from>
    <xdr:to>
      <xdr:col>6</xdr:col>
      <xdr:colOff>2981903</xdr:colOff>
      <xdr:row>26</xdr:row>
      <xdr:rowOff>31465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8D80DB3-7F09-449E-9D4F-0F37CCA33224}"/>
            </a:ext>
          </a:extLst>
        </xdr:cNvPr>
        <xdr:cNvSpPr/>
      </xdr:nvSpPr>
      <xdr:spPr>
        <a:xfrm>
          <a:off x="11265932" y="13622487"/>
          <a:ext cx="5830289" cy="3415433"/>
        </a:xfrm>
        <a:prstGeom prst="wedgeRoundRectCallout">
          <a:avLst>
            <a:gd name="adj1" fmla="val -1637"/>
            <a:gd name="adj2" fmla="val -6435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88125</xdr:colOff>
      <xdr:row>26</xdr:row>
      <xdr:rowOff>201615</xdr:rowOff>
    </xdr:from>
    <xdr:to>
      <xdr:col>7</xdr:col>
      <xdr:colOff>143</xdr:colOff>
      <xdr:row>30</xdr:row>
      <xdr:rowOff>66101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3DEC9132-74DA-4584-B334-A09C8E2AED44}"/>
            </a:ext>
          </a:extLst>
        </xdr:cNvPr>
        <xdr:cNvSpPr/>
      </xdr:nvSpPr>
      <xdr:spPr>
        <a:xfrm>
          <a:off x="10946625" y="17208070"/>
          <a:ext cx="6423654" cy="215048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22</xdr:col>
      <xdr:colOff>4384</xdr:colOff>
      <xdr:row>27</xdr:row>
      <xdr:rowOff>19482</xdr:rowOff>
    </xdr:from>
    <xdr:to>
      <xdr:col>24</xdr:col>
      <xdr:colOff>536861</xdr:colOff>
      <xdr:row>40</xdr:row>
      <xdr:rowOff>126567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F39DBCEF-FE76-FD85-0400-47C1E58C5E91}"/>
            </a:ext>
          </a:extLst>
        </xdr:cNvPr>
        <xdr:cNvGrpSpPr/>
      </xdr:nvGrpSpPr>
      <xdr:grpSpPr>
        <a:xfrm>
          <a:off x="55858695" y="17597437"/>
          <a:ext cx="7684886" cy="7533410"/>
          <a:chOff x="54513940" y="17995755"/>
          <a:chExt cx="7987378" cy="7533410"/>
        </a:xfrm>
      </xdr:grpSpPr>
      <xdr:sp macro="" textlink="">
        <xdr:nvSpPr>
          <xdr:cNvPr id="44" name="吹き出し: 角を丸めた四角形 43">
            <a:extLst>
              <a:ext uri="{FF2B5EF4-FFF2-40B4-BE49-F238E27FC236}">
                <a16:creationId xmlns:a16="http://schemas.microsoft.com/office/drawing/2014/main" id="{D8D93C62-2EA1-462A-B7ED-FA11C7A2BBFC}"/>
              </a:ext>
            </a:extLst>
          </xdr:cNvPr>
          <xdr:cNvSpPr/>
        </xdr:nvSpPr>
        <xdr:spPr>
          <a:xfrm>
            <a:off x="54513940" y="17995755"/>
            <a:ext cx="7987378" cy="7533410"/>
          </a:xfrm>
          <a:prstGeom prst="wedgeRoundRectCallout">
            <a:avLst>
              <a:gd name="adj1" fmla="val 18483"/>
              <a:gd name="adj2" fmla="val -115308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⑬ワイルドカードの内訳一覧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⑬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だ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3D51D5D9-F8FB-4995-A85F-BDC56B080F53}"/>
              </a:ext>
            </a:extLst>
          </xdr:cNvPr>
          <xdr:cNvSpPr/>
        </xdr:nvSpPr>
        <xdr:spPr>
          <a:xfrm>
            <a:off x="54739077" y="19468240"/>
            <a:ext cx="7537106" cy="516687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12</xdr:col>
      <xdr:colOff>831420</xdr:colOff>
      <xdr:row>0</xdr:row>
      <xdr:rowOff>163512</xdr:rowOff>
    </xdr:from>
    <xdr:to>
      <xdr:col>14</xdr:col>
      <xdr:colOff>532</xdr:colOff>
      <xdr:row>2</xdr:row>
      <xdr:rowOff>258762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6510181B-63CC-4BF5-AF27-B71862AAEE7C}"/>
            </a:ext>
          </a:extLst>
        </xdr:cNvPr>
        <xdr:cNvSpPr/>
      </xdr:nvSpPr>
      <xdr:spPr>
        <a:xfrm>
          <a:off x="31657784" y="163512"/>
          <a:ext cx="5159124" cy="2104159"/>
        </a:xfrm>
        <a:prstGeom prst="wedgeRoundRectCallout">
          <a:avLst>
            <a:gd name="adj1" fmla="val -52779"/>
            <a:gd name="adj2" fmla="val 6724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12</xdr:col>
      <xdr:colOff>2164772</xdr:colOff>
      <xdr:row>2</xdr:row>
      <xdr:rowOff>498331</xdr:rowOff>
    </xdr:from>
    <xdr:to>
      <xdr:col>14</xdr:col>
      <xdr:colOff>294408</xdr:colOff>
      <xdr:row>3</xdr:row>
      <xdr:rowOff>1350536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255C3922-5142-4875-948A-D8B2B9550484}"/>
            </a:ext>
          </a:extLst>
        </xdr:cNvPr>
        <xdr:cNvSpPr/>
      </xdr:nvSpPr>
      <xdr:spPr>
        <a:xfrm>
          <a:off x="35831317" y="2507240"/>
          <a:ext cx="4675909" cy="239352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1758951</xdr:colOff>
      <xdr:row>21</xdr:row>
      <xdr:rowOff>466586</xdr:rowOff>
    </xdr:from>
    <xdr:to>
      <xdr:col>4</xdr:col>
      <xdr:colOff>447099</xdr:colOff>
      <xdr:row>28</xdr:row>
      <xdr:rowOff>412465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48A48CEC-AA8C-423B-9155-70463866CB1C}"/>
            </a:ext>
          </a:extLst>
        </xdr:cNvPr>
        <xdr:cNvSpPr/>
      </xdr:nvSpPr>
      <xdr:spPr>
        <a:xfrm>
          <a:off x="2624860" y="14615541"/>
          <a:ext cx="5996421" cy="3946379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22</xdr:col>
      <xdr:colOff>498764</xdr:colOff>
      <xdr:row>19</xdr:row>
      <xdr:rowOff>294699</xdr:rowOff>
    </xdr:from>
    <xdr:to>
      <xdr:col>23</xdr:col>
      <xdr:colOff>2355271</xdr:colOff>
      <xdr:row>23</xdr:row>
      <xdr:rowOff>41564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1A4DE57E-20A5-4B07-AC30-BE6EB564BD80}"/>
            </a:ext>
          </a:extLst>
        </xdr:cNvPr>
        <xdr:cNvSpPr/>
      </xdr:nvSpPr>
      <xdr:spPr>
        <a:xfrm>
          <a:off x="55390473" y="13234844"/>
          <a:ext cx="4031671" cy="2019011"/>
        </a:xfrm>
        <a:prstGeom prst="wedgeRoundRectCallout">
          <a:avLst>
            <a:gd name="adj1" fmla="val -32316"/>
            <a:gd name="adj2" fmla="val -9504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⑫希望小売価格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⑫希望小売価格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23</xdr:col>
      <xdr:colOff>4315688</xdr:colOff>
      <xdr:row>20</xdr:row>
      <xdr:rowOff>190499</xdr:rowOff>
    </xdr:from>
    <xdr:to>
      <xdr:col>24</xdr:col>
      <xdr:colOff>2621279</xdr:colOff>
      <xdr:row>23</xdr:row>
      <xdr:rowOff>522720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4650CEB2-EC5D-4FC8-9F0F-A0E93096E36C}"/>
            </a:ext>
          </a:extLst>
        </xdr:cNvPr>
        <xdr:cNvSpPr/>
      </xdr:nvSpPr>
      <xdr:spPr>
        <a:xfrm>
          <a:off x="61382561" y="13698681"/>
          <a:ext cx="3154682" cy="2036330"/>
        </a:xfrm>
        <a:prstGeom prst="wedgeRoundRectCallout">
          <a:avLst>
            <a:gd name="adj1" fmla="val 13562"/>
            <a:gd name="adj2" fmla="val -1159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⑭備考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⑭備考を入力してください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201943</xdr:colOff>
      <xdr:row>1</xdr:row>
      <xdr:rowOff>1146091</xdr:rowOff>
    </xdr:from>
    <xdr:to>
      <xdr:col>13</xdr:col>
      <xdr:colOff>3543300</xdr:colOff>
      <xdr:row>4</xdr:row>
      <xdr:rowOff>307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8652541" y="1613682"/>
          <a:ext cx="8253370" cy="3426216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23" y="849725"/>
            <a:ext cx="5420738" cy="514041"/>
            <a:chOff x="20798069" y="530440"/>
            <a:chExt cx="2538761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69" y="530440"/>
              <a:ext cx="773137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09" y="530440"/>
              <a:ext cx="158622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206" y="687323"/>
              <a:ext cx="179403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6" y="1589915"/>
            <a:ext cx="5420730" cy="514042"/>
            <a:chOff x="20809324" y="534008"/>
            <a:chExt cx="2538602" cy="313766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4" y="534008"/>
              <a:ext cx="773205" cy="313766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3" y="534008"/>
              <a:ext cx="158612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2529" y="690891"/>
              <a:ext cx="17927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26" y="2330105"/>
            <a:ext cx="5420733" cy="514960"/>
            <a:chOff x="20809322" y="536487"/>
            <a:chExt cx="2538655" cy="316678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2" y="536487"/>
              <a:ext cx="773205" cy="316678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6487"/>
              <a:ext cx="1586156" cy="316678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2527" y="694826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1056409</xdr:colOff>
      <xdr:row>1</xdr:row>
      <xdr:rowOff>1066800</xdr:rowOff>
    </xdr:from>
    <xdr:to>
      <xdr:col>42</xdr:col>
      <xdr:colOff>692727</xdr:colOff>
      <xdr:row>3</xdr:row>
      <xdr:rowOff>18822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2E78C20-4C98-41E8-8FCB-354B8F3B167B}"/>
            </a:ext>
          </a:extLst>
        </xdr:cNvPr>
        <xdr:cNvSpPr/>
      </xdr:nvSpPr>
      <xdr:spPr>
        <a:xfrm>
          <a:off x="70866000" y="1534391"/>
          <a:ext cx="19829318" cy="20000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657224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34004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循環加温式ヒートポンプ／基準値</a:t>
          </a:r>
        </a:p>
      </xdr:txBody>
    </xdr:sp>
    <xdr:clientData/>
  </xdr:twoCellAnchor>
  <xdr:twoCellAnchor editAs="oneCell">
    <xdr:from>
      <xdr:col>0</xdr:col>
      <xdr:colOff>38100</xdr:colOff>
      <xdr:row>5</xdr:row>
      <xdr:rowOff>38100</xdr:rowOff>
    </xdr:from>
    <xdr:to>
      <xdr:col>9</xdr:col>
      <xdr:colOff>251460</xdr:colOff>
      <xdr:row>19</xdr:row>
      <xdr:rowOff>45720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9939E7D-BC86-4A8D-82AE-5B478C9E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95350"/>
          <a:ext cx="6385560" cy="2407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268941</xdr:colOff>
      <xdr:row>7</xdr:row>
      <xdr:rowOff>112058</xdr:rowOff>
    </xdr:from>
    <xdr:to>
      <xdr:col>4</xdr:col>
      <xdr:colOff>2868705</xdr:colOff>
      <xdr:row>8</xdr:row>
      <xdr:rowOff>179293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DD12CD-AB7D-4A43-8D5C-B0B6A99087AC}"/>
            </a:ext>
          </a:extLst>
        </xdr:cNvPr>
        <xdr:cNvSpPr/>
      </xdr:nvSpPr>
      <xdr:spPr>
        <a:xfrm>
          <a:off x="268941" y="4112558"/>
          <a:ext cx="10455088" cy="63873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82FE-D719-4EC9-A900-BF97141E2001}">
  <sheetPr>
    <pageSetUpPr fitToPage="1"/>
  </sheetPr>
  <dimension ref="A1:AR49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71" customWidth="1"/>
    <col min="2" max="2" width="33.453125" style="71" customWidth="1"/>
    <col min="3" max="3" width="35.08984375" style="1" customWidth="1"/>
    <col min="4" max="4" width="36.08984375" style="1" customWidth="1"/>
    <col min="5" max="5" width="38.36328125" style="1" customWidth="1"/>
    <col min="6" max="7" width="46.6328125" style="1" customWidth="1"/>
    <col min="8" max="8" width="30.6328125" style="1" customWidth="1"/>
    <col min="9" max="9" width="54.90625" style="1" bestFit="1" customWidth="1"/>
    <col min="10" max="10" width="25.6328125" style="1" customWidth="1"/>
    <col min="11" max="11" width="50.6328125" style="1" customWidth="1"/>
    <col min="12" max="13" width="35.1796875" style="1" customWidth="1"/>
    <col min="14" max="14" width="50.6328125" style="1" customWidth="1"/>
    <col min="15" max="16" width="35.1796875" style="1" customWidth="1"/>
    <col min="17" max="17" width="50.6328125" style="1" customWidth="1"/>
    <col min="18" max="19" width="35.1796875" style="1" customWidth="1"/>
    <col min="20" max="21" width="25.6328125" style="1" customWidth="1"/>
    <col min="22" max="22" width="25.6328125" customWidth="1"/>
    <col min="23" max="23" width="31.6328125" style="52" customWidth="1"/>
    <col min="24" max="24" width="70.6328125" style="1" customWidth="1"/>
    <col min="25" max="25" width="39.453125" style="52" customWidth="1"/>
    <col min="26" max="26" width="12" style="52" hidden="1" customWidth="1" outlineLevel="1"/>
    <col min="27" max="27" width="23.81640625" style="52" hidden="1" customWidth="1" outlineLevel="1"/>
    <col min="28" max="29" width="12.453125" style="52" hidden="1" customWidth="1" outlineLevel="1"/>
    <col min="30" max="30" width="23.36328125" style="52" hidden="1" customWidth="1" outlineLevel="1"/>
    <col min="31" max="31" width="8.36328125" style="1" hidden="1" customWidth="1" outlineLevel="1"/>
    <col min="32" max="43" width="15.6328125" style="1" hidden="1" customWidth="1" outlineLevel="1"/>
    <col min="44" max="44" width="25.6328125" style="1" customWidth="1" collapsed="1"/>
    <col min="45" max="46" width="25.6328125" style="1" customWidth="1"/>
    <col min="47" max="48" width="9" style="1" customWidth="1"/>
    <col min="49" max="16384" width="9" style="1"/>
  </cols>
  <sheetData>
    <row r="1" spans="1:43" ht="36.75" customHeight="1" x14ac:dyDescent="0.2">
      <c r="A1" s="156" t="s">
        <v>89</v>
      </c>
      <c r="B1" s="157"/>
      <c r="C1" s="157"/>
      <c r="D1" s="157"/>
      <c r="E1" s="157"/>
      <c r="F1" s="157"/>
      <c r="G1" s="158"/>
      <c r="J1" s="47" t="s">
        <v>13</v>
      </c>
      <c r="K1" s="48"/>
      <c r="L1" s="49"/>
      <c r="O1" s="13"/>
      <c r="T1"/>
      <c r="V1" s="52"/>
      <c r="X1" s="24"/>
      <c r="AB1" s="53"/>
      <c r="AC1" s="53"/>
      <c r="AD1" s="53"/>
      <c r="AE1" s="53"/>
    </row>
    <row r="2" spans="1:43" ht="120.75" customHeight="1" x14ac:dyDescent="0.2">
      <c r="A2" s="159" t="s">
        <v>17</v>
      </c>
      <c r="B2" s="160"/>
      <c r="C2" s="161" t="s">
        <v>78</v>
      </c>
      <c r="D2" s="162"/>
      <c r="E2" s="54" t="s">
        <v>24</v>
      </c>
      <c r="F2" s="163" t="s">
        <v>80</v>
      </c>
      <c r="G2" s="164"/>
      <c r="J2" s="41" t="s">
        <v>11</v>
      </c>
      <c r="K2" s="166" t="s">
        <v>72</v>
      </c>
      <c r="L2" s="167"/>
      <c r="O2" s="24"/>
      <c r="P2" s="55"/>
      <c r="Q2" s="56"/>
      <c r="R2" s="56"/>
      <c r="S2" s="56"/>
      <c r="T2"/>
      <c r="V2" s="52"/>
      <c r="X2" s="24"/>
      <c r="Z2" s="57"/>
      <c r="AA2" s="57"/>
      <c r="AB2" s="57"/>
      <c r="AC2" s="57"/>
      <c r="AD2" s="57"/>
    </row>
    <row r="3" spans="1:43" ht="120.75" customHeight="1" x14ac:dyDescent="0.2">
      <c r="A3" s="165" t="s">
        <v>88</v>
      </c>
      <c r="B3" s="165"/>
      <c r="C3" s="165"/>
      <c r="D3" s="165"/>
      <c r="E3" s="165"/>
      <c r="F3" s="58" t="s">
        <v>22</v>
      </c>
      <c r="G3" s="103" t="s">
        <v>96</v>
      </c>
      <c r="J3" s="41" t="s">
        <v>12</v>
      </c>
      <c r="K3" s="166" t="s">
        <v>47</v>
      </c>
      <c r="L3" s="167"/>
      <c r="O3" s="24"/>
      <c r="P3" s="56"/>
      <c r="R3" s="56"/>
      <c r="T3"/>
      <c r="V3" s="52"/>
      <c r="X3" s="24"/>
      <c r="Z3" s="57"/>
      <c r="AA3" s="57"/>
      <c r="AB3" s="57"/>
      <c r="AC3" s="57"/>
      <c r="AD3" s="57"/>
    </row>
    <row r="4" spans="1:43" ht="120.75" customHeight="1" x14ac:dyDescent="0.2">
      <c r="A4" s="165"/>
      <c r="B4" s="165"/>
      <c r="C4" s="165"/>
      <c r="D4" s="165"/>
      <c r="E4" s="165"/>
      <c r="F4" s="59" t="s">
        <v>23</v>
      </c>
      <c r="G4" s="59">
        <f>COUNTIF($B$12:$B$46,"産業ヒートポンプ")</f>
        <v>7</v>
      </c>
      <c r="J4" s="42" t="s">
        <v>90</v>
      </c>
      <c r="K4" s="166" t="s">
        <v>48</v>
      </c>
      <c r="L4" s="167"/>
      <c r="O4" s="24"/>
      <c r="P4" s="24"/>
      <c r="Q4" s="55"/>
      <c r="S4" s="56"/>
      <c r="U4"/>
      <c r="V4" s="52"/>
      <c r="X4" s="24"/>
      <c r="Z4" s="60" t="str">
        <f>IF(COUNTIF(Z12:Z46,"✓")=0,"",COUNTIF(Z12:Z46,"✓"))</f>
        <v/>
      </c>
      <c r="AA4" s="60" t="str">
        <f>IF(COUNTIF(AA12:AA46,"✓")=0,"",COUNTIF(AA12:AA46,"✓"))</f>
        <v/>
      </c>
      <c r="AB4" s="60"/>
      <c r="AC4" s="60"/>
      <c r="AD4" s="60"/>
    </row>
    <row r="5" spans="1:43" s="2" customFormat="1" ht="30" customHeight="1" thickBo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/>
      <c r="V5" s="63"/>
      <c r="W5" s="63"/>
      <c r="X5" s="62"/>
      <c r="Y5" s="63"/>
      <c r="Z5" s="62"/>
      <c r="AA5" s="62"/>
      <c r="AB5" s="62"/>
      <c r="AC5" s="62"/>
      <c r="AD5" s="62"/>
      <c r="AE5" s="62"/>
      <c r="AF5" s="62"/>
      <c r="AG5" s="62"/>
      <c r="AH5" s="62"/>
      <c r="AI5" s="62"/>
    </row>
    <row r="6" spans="1:43" s="3" customFormat="1" ht="36" customHeight="1" x14ac:dyDescent="0.2">
      <c r="A6" s="4" t="s">
        <v>15</v>
      </c>
      <c r="B6" s="125">
        <f t="shared" ref="B6:Y6" si="0">COLUMN()-1</f>
        <v>1</v>
      </c>
      <c r="C6" s="125">
        <f t="shared" si="0"/>
        <v>2</v>
      </c>
      <c r="D6" s="126">
        <f t="shared" si="0"/>
        <v>3</v>
      </c>
      <c r="E6" s="130">
        <f t="shared" si="0"/>
        <v>4</v>
      </c>
      <c r="F6" s="125">
        <f t="shared" si="0"/>
        <v>5</v>
      </c>
      <c r="G6" s="125">
        <f t="shared" si="0"/>
        <v>6</v>
      </c>
      <c r="H6" s="130">
        <f t="shared" si="0"/>
        <v>7</v>
      </c>
      <c r="I6" s="130">
        <f t="shared" si="0"/>
        <v>8</v>
      </c>
      <c r="J6" s="130">
        <f t="shared" si="0"/>
        <v>9</v>
      </c>
      <c r="K6" s="130">
        <f t="shared" si="0"/>
        <v>10</v>
      </c>
      <c r="L6" s="125">
        <f t="shared" si="0"/>
        <v>11</v>
      </c>
      <c r="M6" s="130">
        <f t="shared" si="0"/>
        <v>12</v>
      </c>
      <c r="N6" s="130">
        <f t="shared" si="0"/>
        <v>13</v>
      </c>
      <c r="O6" s="130">
        <f t="shared" si="0"/>
        <v>14</v>
      </c>
      <c r="P6" s="130">
        <f t="shared" si="0"/>
        <v>15</v>
      </c>
      <c r="Q6" s="130">
        <f t="shared" si="0"/>
        <v>16</v>
      </c>
      <c r="R6" s="130">
        <f t="shared" si="0"/>
        <v>17</v>
      </c>
      <c r="S6" s="130">
        <f t="shared" si="0"/>
        <v>18</v>
      </c>
      <c r="T6" s="130">
        <f t="shared" si="0"/>
        <v>19</v>
      </c>
      <c r="U6" s="130">
        <f t="shared" si="0"/>
        <v>20</v>
      </c>
      <c r="V6" s="130">
        <f t="shared" si="0"/>
        <v>21</v>
      </c>
      <c r="W6" s="133">
        <f t="shared" si="0"/>
        <v>22</v>
      </c>
      <c r="X6" s="130">
        <f t="shared" si="0"/>
        <v>23</v>
      </c>
      <c r="Y6" s="135">
        <f t="shared" si="0"/>
        <v>24</v>
      </c>
      <c r="Z6" s="109"/>
      <c r="AA6" s="72"/>
      <c r="AB6" s="72"/>
      <c r="AC6" s="72"/>
      <c r="AD6" s="72"/>
      <c r="AF6"/>
      <c r="AG6"/>
      <c r="AH6"/>
      <c r="AI6"/>
      <c r="AN6"/>
    </row>
    <row r="7" spans="1:43" s="3" customFormat="1" ht="39" x14ac:dyDescent="0.2">
      <c r="A7" s="5" t="s">
        <v>5</v>
      </c>
      <c r="B7" s="127" t="s">
        <v>6</v>
      </c>
      <c r="C7" s="127" t="s">
        <v>6</v>
      </c>
      <c r="D7" s="128" t="s">
        <v>6</v>
      </c>
      <c r="E7" s="131" t="s">
        <v>60</v>
      </c>
      <c r="F7" s="127" t="s">
        <v>6</v>
      </c>
      <c r="G7" s="127" t="s">
        <v>6</v>
      </c>
      <c r="H7" s="131" t="s">
        <v>7</v>
      </c>
      <c r="I7" s="131" t="s">
        <v>7</v>
      </c>
      <c r="J7" s="131" t="s">
        <v>7</v>
      </c>
      <c r="K7" s="131" t="s">
        <v>7</v>
      </c>
      <c r="L7" s="127" t="s">
        <v>6</v>
      </c>
      <c r="M7" s="131" t="s">
        <v>7</v>
      </c>
      <c r="N7" s="131" t="s">
        <v>7</v>
      </c>
      <c r="O7" s="131" t="s">
        <v>7</v>
      </c>
      <c r="P7" s="131" t="s">
        <v>7</v>
      </c>
      <c r="Q7" s="131" t="s">
        <v>7</v>
      </c>
      <c r="R7" s="131" t="s">
        <v>7</v>
      </c>
      <c r="S7" s="131" t="s">
        <v>7</v>
      </c>
      <c r="T7" s="131" t="s">
        <v>7</v>
      </c>
      <c r="U7" s="131" t="s">
        <v>7</v>
      </c>
      <c r="V7" s="131" t="s">
        <v>7</v>
      </c>
      <c r="W7" s="134" t="s">
        <v>60</v>
      </c>
      <c r="X7" s="131" t="s">
        <v>61</v>
      </c>
      <c r="Y7" s="136" t="s">
        <v>60</v>
      </c>
      <c r="Z7" s="110"/>
      <c r="AA7" s="73"/>
      <c r="AB7" s="73"/>
      <c r="AC7" s="73"/>
      <c r="AD7" s="73"/>
      <c r="AF7"/>
      <c r="AG7"/>
      <c r="AH7"/>
      <c r="AI7"/>
      <c r="AK7" s="17"/>
      <c r="AL7" s="17"/>
      <c r="AM7" s="17"/>
      <c r="AN7"/>
      <c r="AO7" s="17"/>
      <c r="AP7" s="17"/>
      <c r="AQ7" s="17"/>
    </row>
    <row r="8" spans="1:43" s="3" customFormat="1" ht="31.5" customHeight="1" thickBot="1" x14ac:dyDescent="0.25">
      <c r="A8" s="38" t="s">
        <v>21</v>
      </c>
      <c r="B8" s="39" t="s">
        <v>16</v>
      </c>
      <c r="C8" s="137" t="s">
        <v>9</v>
      </c>
      <c r="D8" s="39" t="s">
        <v>16</v>
      </c>
      <c r="E8" s="39" t="s">
        <v>16</v>
      </c>
      <c r="F8" s="137" t="s">
        <v>9</v>
      </c>
      <c r="G8" s="137" t="s">
        <v>9</v>
      </c>
      <c r="H8" s="39" t="s">
        <v>16</v>
      </c>
      <c r="I8" s="39" t="s">
        <v>16</v>
      </c>
      <c r="J8" s="137" t="s">
        <v>9</v>
      </c>
      <c r="K8" s="39" t="s">
        <v>16</v>
      </c>
      <c r="L8" s="137" t="s">
        <v>9</v>
      </c>
      <c r="M8" s="137" t="s">
        <v>9</v>
      </c>
      <c r="N8" s="39" t="s">
        <v>16</v>
      </c>
      <c r="O8" s="137" t="s">
        <v>91</v>
      </c>
      <c r="P8" s="137" t="s">
        <v>91</v>
      </c>
      <c r="Q8" s="39" t="s">
        <v>16</v>
      </c>
      <c r="R8" s="137" t="s">
        <v>91</v>
      </c>
      <c r="S8" s="137" t="s">
        <v>91</v>
      </c>
      <c r="T8" s="137" t="s">
        <v>9</v>
      </c>
      <c r="U8" s="39" t="s">
        <v>16</v>
      </c>
      <c r="V8" s="39" t="s">
        <v>16</v>
      </c>
      <c r="W8" s="139" t="s">
        <v>10</v>
      </c>
      <c r="X8" s="138" t="s">
        <v>92</v>
      </c>
      <c r="Y8" s="140" t="s">
        <v>10</v>
      </c>
      <c r="Z8" s="111"/>
      <c r="AA8" s="112"/>
      <c r="AB8" s="72"/>
      <c r="AC8" s="72"/>
      <c r="AD8" s="72"/>
      <c r="AF8"/>
      <c r="AG8"/>
      <c r="AH8"/>
      <c r="AI8"/>
      <c r="AJ8"/>
      <c r="AK8" s="17"/>
      <c r="AL8" s="17"/>
      <c r="AM8" s="17"/>
      <c r="AN8"/>
      <c r="AO8" s="17"/>
      <c r="AP8" s="17"/>
      <c r="AQ8" s="17"/>
    </row>
    <row r="9" spans="1:43" s="3" customFormat="1" ht="35.25" customHeight="1" x14ac:dyDescent="0.2">
      <c r="A9" s="174" t="s">
        <v>8</v>
      </c>
      <c r="B9" s="176" t="s">
        <v>19</v>
      </c>
      <c r="C9" s="176" t="s">
        <v>34</v>
      </c>
      <c r="D9" s="178" t="s">
        <v>17</v>
      </c>
      <c r="E9" s="179" t="s">
        <v>33</v>
      </c>
      <c r="F9" s="178" t="s">
        <v>0</v>
      </c>
      <c r="G9" s="178" t="s">
        <v>2</v>
      </c>
      <c r="H9" s="168" t="s">
        <v>54</v>
      </c>
      <c r="I9" s="168" t="s">
        <v>46</v>
      </c>
      <c r="J9" s="170" t="s">
        <v>127</v>
      </c>
      <c r="K9" s="171" t="s">
        <v>27</v>
      </c>
      <c r="L9" s="172"/>
      <c r="M9" s="173"/>
      <c r="N9" s="192" t="s">
        <v>43</v>
      </c>
      <c r="O9" s="193"/>
      <c r="P9" s="193"/>
      <c r="Q9" s="194" t="s">
        <v>29</v>
      </c>
      <c r="R9" s="195"/>
      <c r="S9" s="196"/>
      <c r="T9" s="190" t="s">
        <v>99</v>
      </c>
      <c r="U9" s="190" t="s">
        <v>93</v>
      </c>
      <c r="V9" s="190" t="s">
        <v>94</v>
      </c>
      <c r="W9" s="190" t="s">
        <v>95</v>
      </c>
      <c r="X9" s="168" t="s">
        <v>62</v>
      </c>
      <c r="Y9" s="181" t="s">
        <v>1</v>
      </c>
      <c r="Z9" s="183" t="s">
        <v>103</v>
      </c>
      <c r="AA9" s="185" t="s">
        <v>104</v>
      </c>
      <c r="AB9" s="187" t="s">
        <v>69</v>
      </c>
      <c r="AC9" s="188"/>
      <c r="AD9" s="189"/>
      <c r="AE9"/>
      <c r="AF9"/>
      <c r="AG9"/>
      <c r="AH9"/>
      <c r="AI9"/>
      <c r="AJ9"/>
      <c r="AK9" s="14" t="s">
        <v>105</v>
      </c>
      <c r="AL9" s="18"/>
      <c r="AM9" s="18"/>
      <c r="AO9" s="18"/>
      <c r="AP9" s="18"/>
      <c r="AQ9" s="18"/>
    </row>
    <row r="10" spans="1:43" s="3" customFormat="1" ht="46.5" customHeight="1" x14ac:dyDescent="0.2">
      <c r="A10" s="175"/>
      <c r="B10" s="177"/>
      <c r="C10" s="177"/>
      <c r="D10" s="177"/>
      <c r="E10" s="180"/>
      <c r="F10" s="177"/>
      <c r="G10" s="177"/>
      <c r="H10" s="169"/>
      <c r="I10" s="169"/>
      <c r="J10" s="169"/>
      <c r="K10" s="132" t="s">
        <v>40</v>
      </c>
      <c r="L10" s="129" t="s">
        <v>98</v>
      </c>
      <c r="M10" s="148" t="s">
        <v>97</v>
      </c>
      <c r="N10" s="132" t="s">
        <v>40</v>
      </c>
      <c r="O10" s="148" t="s">
        <v>98</v>
      </c>
      <c r="P10" s="148" t="s">
        <v>97</v>
      </c>
      <c r="Q10" s="132" t="s">
        <v>39</v>
      </c>
      <c r="R10" s="148" t="s">
        <v>98</v>
      </c>
      <c r="S10" s="148" t="s">
        <v>97</v>
      </c>
      <c r="T10" s="191"/>
      <c r="U10" s="191"/>
      <c r="V10" s="191"/>
      <c r="W10" s="191"/>
      <c r="X10" s="169"/>
      <c r="Y10" s="182"/>
      <c r="Z10" s="184"/>
      <c r="AA10" s="186"/>
      <c r="AB10" s="121" t="s">
        <v>70</v>
      </c>
      <c r="AC10" s="74" t="s">
        <v>71</v>
      </c>
      <c r="AD10" s="122" t="s">
        <v>1</v>
      </c>
      <c r="AE10"/>
      <c r="AF10"/>
      <c r="AG10"/>
      <c r="AH10"/>
      <c r="AI10"/>
      <c r="AJ10"/>
      <c r="AK10" s="15">
        <f>IF(AND($G$4&gt;0,OR($C$2="",$F$2="",$G$3="")),1,0)</f>
        <v>0</v>
      </c>
      <c r="AL10" s="19"/>
      <c r="AM10" s="19"/>
      <c r="AO10" s="19" t="s">
        <v>130</v>
      </c>
      <c r="AP10" s="19"/>
      <c r="AQ10" s="19"/>
    </row>
    <row r="11" spans="1:43" s="3" customFormat="1" ht="45" customHeight="1" x14ac:dyDescent="0.2">
      <c r="A11" s="6" t="s">
        <v>4</v>
      </c>
      <c r="B11" s="35" t="s">
        <v>74</v>
      </c>
      <c r="C11" s="142" t="s">
        <v>59</v>
      </c>
      <c r="D11" s="36" t="s">
        <v>77</v>
      </c>
      <c r="E11" s="36" t="s">
        <v>79</v>
      </c>
      <c r="F11" s="145" t="s">
        <v>20</v>
      </c>
      <c r="G11" s="143" t="s">
        <v>124</v>
      </c>
      <c r="H11" s="36" t="str">
        <f>IF($C11="","",※編集不可※選択項目!$C$2)</f>
        <v>空気熱源／循環式</v>
      </c>
      <c r="I11" s="94" t="str">
        <f>IF($C11="","",※編集不可※選択項目!$D$2)</f>
        <v>温水出口温度：60℃～65℃
（ΔT：温水入出口温度差）：3℃～7℃</v>
      </c>
      <c r="J11" s="144">
        <v>100</v>
      </c>
      <c r="K11" s="94" t="str">
        <f>IF($C11="","",※編集不可※選択項目!$E$2)</f>
        <v>外気温度 乾球温度：16℃DB
湿球温度：12℃WB</v>
      </c>
      <c r="L11" s="145">
        <v>30.55</v>
      </c>
      <c r="M11" s="145">
        <v>9.61</v>
      </c>
      <c r="N11" s="94" t="str">
        <f>IF($C11="","",※編集不可※選択項目!$F$2)</f>
        <v>外気温度 乾球温度：25℃DB
湿球温度：21℃WB</v>
      </c>
      <c r="O11" s="36"/>
      <c r="P11" s="36"/>
      <c r="Q11" s="94" t="str">
        <f>IF($C11="","",※編集不可※選択項目!$G$2)</f>
        <v>外気温度 乾球温度：7℃DB
湿球温度：6℃WB</v>
      </c>
      <c r="R11" s="36"/>
      <c r="S11" s="36"/>
      <c r="T11" s="145" t="s">
        <v>27</v>
      </c>
      <c r="U11" s="22">
        <v>3.09</v>
      </c>
      <c r="V11" s="34">
        <v>3.17</v>
      </c>
      <c r="W11" s="146">
        <v>1555</v>
      </c>
      <c r="X11" s="147" t="s">
        <v>129</v>
      </c>
      <c r="Y11" s="155"/>
      <c r="Z11" s="115"/>
      <c r="AA11" s="64"/>
      <c r="AB11" s="116"/>
      <c r="AC11" s="117"/>
      <c r="AD11" s="118"/>
      <c r="AE11"/>
      <c r="AF11" s="14" t="s">
        <v>123</v>
      </c>
      <c r="AG11" s="14" t="s">
        <v>120</v>
      </c>
      <c r="AH11" s="14" t="s">
        <v>121</v>
      </c>
      <c r="AI11" s="14" t="s">
        <v>122</v>
      </c>
      <c r="AJ11" s="14" t="s">
        <v>119</v>
      </c>
      <c r="AK11" s="20" t="s">
        <v>107</v>
      </c>
      <c r="AL11" s="20" t="s">
        <v>108</v>
      </c>
      <c r="AM11" s="20" t="s">
        <v>109</v>
      </c>
      <c r="AN11" s="14" t="s">
        <v>106</v>
      </c>
      <c r="AO11" s="20" t="s">
        <v>101</v>
      </c>
      <c r="AP11" s="21" t="s">
        <v>14</v>
      </c>
      <c r="AQ11" s="21" t="s">
        <v>25</v>
      </c>
    </row>
    <row r="12" spans="1:43" s="3" customFormat="1" ht="45" customHeight="1" x14ac:dyDescent="0.2">
      <c r="A12" s="27">
        <f>ROW()-11</f>
        <v>1</v>
      </c>
      <c r="B12" s="28" t="str">
        <f>IF($C12="","","産業ヒートポンプ")</f>
        <v>産業ヒートポンプ</v>
      </c>
      <c r="C12" s="65" t="s">
        <v>59</v>
      </c>
      <c r="D12" s="92" t="str">
        <f>IF($C$2="","",IF($B12&lt;&gt;"",$C$2,""))</f>
        <v>○○○株式会社</v>
      </c>
      <c r="E12" s="92" t="str">
        <f>IF($F$2="","",IF($B12&lt;&gt;"",$F$2,""))</f>
        <v>マルマルマル</v>
      </c>
      <c r="F12" s="104" t="s">
        <v>64</v>
      </c>
      <c r="G12" s="66" t="s">
        <v>3</v>
      </c>
      <c r="H12" s="31" t="str">
        <f>IF($C12="","",※編集不可※選択項目!$C$2)</f>
        <v>空気熱源／循環式</v>
      </c>
      <c r="I12" s="31" t="str">
        <f>IF($C12="","",※編集不可※選択項目!$D$2)</f>
        <v>温水出口温度：60℃～65℃
（ΔT：温水入出口温度差）：3℃～7℃</v>
      </c>
      <c r="J12" s="106">
        <v>100</v>
      </c>
      <c r="K12" s="97" t="str">
        <f>IF($C12="","",※編集不可※選択項目!$E$2)</f>
        <v>外気温度 乾球温度：16℃DB
湿球温度：12℃WB</v>
      </c>
      <c r="L12" s="107">
        <v>30.5</v>
      </c>
      <c r="M12" s="107">
        <v>9.5</v>
      </c>
      <c r="N12" s="97" t="str">
        <f>IF($C12="","",※編集不可※選択項目!$F$2)</f>
        <v>外気温度 乾球温度：25℃DB
湿球温度：21℃WB</v>
      </c>
      <c r="O12" s="107"/>
      <c r="P12" s="107"/>
      <c r="Q12" s="97" t="str">
        <f>IF($C12="","",※編集不可※選択項目!$G$2)</f>
        <v>外気温度 乾球温度：7℃DB
湿球温度：6℃WB</v>
      </c>
      <c r="R12" s="107"/>
      <c r="S12" s="107"/>
      <c r="T12" s="105" t="s">
        <v>27</v>
      </c>
      <c r="U12" s="22">
        <f>IF($AJ12="","",$AJ12)</f>
        <v>3.09</v>
      </c>
      <c r="V12" s="33">
        <f>IFERROR(IF(OR($AG12="",$AH12=""),"",ROUNDDOWN($AG12/$AH12,2)),"")</f>
        <v>3.21</v>
      </c>
      <c r="W12" s="108">
        <v>820</v>
      </c>
      <c r="X12" s="66"/>
      <c r="Y12" s="151"/>
      <c r="Z12" s="113"/>
      <c r="AA12" s="67"/>
      <c r="AB12" s="75"/>
      <c r="AC12" s="76"/>
      <c r="AD12" s="77"/>
      <c r="AE12"/>
      <c r="AF12" s="15">
        <f>IF($T12="",0,MATCH($T12,※編集不可※選択項目!$H$2:$H$4,0))</f>
        <v>1</v>
      </c>
      <c r="AG12" s="68" cm="1">
        <f t="array" ref="AG12">IF($C12="","",_xlfn.IFS($AF12=1,L12,$AF12=2,O12,$AF12=3,R12,$AF12=0,""))</f>
        <v>30.5</v>
      </c>
      <c r="AH12" s="68" cm="1">
        <f t="array" ref="AH12">IF($C12="","",_xlfn.IFS($AF12=1,M12,$AF12=2,P12,$AF12=3,S12,$AF12=0,""))</f>
        <v>9.5</v>
      </c>
      <c r="AI12" s="15">
        <f>IF(AG12="",0,IF(AG12&lt;=10,1,2))</f>
        <v>2</v>
      </c>
      <c r="AJ12" s="15">
        <f>IF($T12="","",INDEX(※編集不可※選択項目!$M$2:$M$7,MATCH($AF12&amp;"-"&amp;$AI12,※編集不可※選択項目!$L$2:$L$7,0)))</f>
        <v>3.09</v>
      </c>
      <c r="AK12" s="15">
        <f>IF(AND($C12&lt;&gt;"",OR(F12="",G12="",J12="",L12="",M12="",T12="")),1,0)</f>
        <v>0</v>
      </c>
      <c r="AL12" s="26">
        <f>IF(AND($C12&lt;&gt;"",$AF12=2,OR(O12="",P12="")),1,0)</f>
        <v>0</v>
      </c>
      <c r="AM12" s="26">
        <f>IF(AND($C12&lt;&gt;"",$AF12=3,OR(R12="",S12="")),1,0)</f>
        <v>0</v>
      </c>
      <c r="AN12" s="15">
        <f>IF(AND($G12&lt;&gt;"",COUNTIF($G12,"*■*")&gt;0,$X12=""),1,0)</f>
        <v>0</v>
      </c>
      <c r="AO12" s="26" t="str">
        <f>TEXT(IF(G12="","",G12),"G/標準")</f>
        <v>aaaa-bbbb</v>
      </c>
      <c r="AP12" s="16">
        <f t="shared" ref="AP12:AP46" si="1">IF(AO12="",0,COUNTIF($AO$12:$AO$46,AO12))</f>
        <v>1</v>
      </c>
      <c r="AQ12" s="16">
        <f>IF($U12&gt;$V12,1,0)</f>
        <v>0</v>
      </c>
    </row>
    <row r="13" spans="1:43" s="3" customFormat="1" ht="45" customHeight="1" x14ac:dyDescent="0.2">
      <c r="A13" s="27">
        <f t="shared" ref="A13:A46" si="2">ROW()-11</f>
        <v>2</v>
      </c>
      <c r="B13" s="28" t="str">
        <f t="shared" ref="B13:B46" si="3">IF($C13="","","産業ヒートポンプ")</f>
        <v>産業ヒートポンプ</v>
      </c>
      <c r="C13" s="65" t="s">
        <v>59</v>
      </c>
      <c r="D13" s="92" t="str">
        <f t="shared" ref="D13:D46" si="4">IF($C$2="","",IF($B13&lt;&gt;"",$C$2,""))</f>
        <v>○○○株式会社</v>
      </c>
      <c r="E13" s="92" t="str">
        <f t="shared" ref="E13:E46" si="5">IF($F$2="","",IF($B13&lt;&gt;"",$F$2,""))</f>
        <v>マルマルマル</v>
      </c>
      <c r="F13" s="104" t="s">
        <v>64</v>
      </c>
      <c r="G13" s="66" t="s">
        <v>65</v>
      </c>
      <c r="H13" s="31" t="str">
        <f>IF($C13="","",※編集不可※選択項目!$C$2)</f>
        <v>空気熱源／循環式</v>
      </c>
      <c r="I13" s="31" t="str">
        <f>IF($C13="","",※編集不可※選択項目!$D$2)</f>
        <v>温水出口温度：60℃～65℃
（ΔT：温水入出口温度差）：3℃～7℃</v>
      </c>
      <c r="J13" s="106">
        <v>100</v>
      </c>
      <c r="K13" s="97" t="str">
        <f>IF($C13="","",※編集不可※選択項目!$E$2)</f>
        <v>外気温度 乾球温度：16℃DB
湿球温度：12℃WB</v>
      </c>
      <c r="L13" s="107">
        <v>30.5</v>
      </c>
      <c r="M13" s="107"/>
      <c r="N13" s="97" t="str">
        <f>IF($C13="","",※編集不可※選択項目!$F$2)</f>
        <v>外気温度 乾球温度：25℃DB
湿球温度：21℃WB</v>
      </c>
      <c r="O13" s="107"/>
      <c r="P13" s="107"/>
      <c r="Q13" s="97" t="str">
        <f>IF($C13="","",※編集不可※選択項目!$G$2)</f>
        <v>外気温度 乾球温度：7℃DB
湿球温度：6℃WB</v>
      </c>
      <c r="R13" s="107"/>
      <c r="S13" s="107"/>
      <c r="T13" s="105" t="s">
        <v>27</v>
      </c>
      <c r="U13" s="22">
        <f t="shared" ref="U13:U43" si="6">IF($AJ13="","",$AJ13)</f>
        <v>3.09</v>
      </c>
      <c r="V13" s="33" t="str">
        <f t="shared" ref="V13:V14" si="7">IFERROR(IF(OR($AG13="",$AH13=""),"",ROUNDDOWN($AG13/$AH13,2)),"")</f>
        <v/>
      </c>
      <c r="W13" s="108"/>
      <c r="X13" s="66"/>
      <c r="Y13" s="151"/>
      <c r="Z13" s="113"/>
      <c r="AA13" s="67"/>
      <c r="AB13" s="75"/>
      <c r="AC13" s="76"/>
      <c r="AD13" s="77"/>
      <c r="AE13"/>
      <c r="AF13" s="15">
        <f>IF($T13="",0,MATCH($T13,※編集不可※選択項目!$H$2:$H$4,0))</f>
        <v>1</v>
      </c>
      <c r="AG13" s="68" cm="1">
        <f t="array" ref="AG13">IF($C13="","",_xlfn.IFS($AF13=1,L13,$AF13=2,O13,$AF13=3,R13,$AF13=0,""))</f>
        <v>30.5</v>
      </c>
      <c r="AH13" s="68" cm="1">
        <f t="array" ref="AH13">IF($C13="","",_xlfn.IFS($AF13=1,M13,$AF13=2,P13,$AF13=3,S13,$AF13=0,""))</f>
        <v>0</v>
      </c>
      <c r="AI13" s="15">
        <f t="shared" ref="AI13:AI46" si="8">IF(AG13="",0,IF(AG13&lt;=10,1,2))</f>
        <v>2</v>
      </c>
      <c r="AJ13" s="15">
        <f>IF($T13="","",INDEX(※編集不可※選択項目!$M$2:$M$7,MATCH($AF13&amp;"-"&amp;$AI13,※編集不可※選択項目!$L$2:$L$7,0)))</f>
        <v>3.09</v>
      </c>
      <c r="AK13" s="15">
        <f t="shared" ref="AK13:AK46" si="9">IF(AND($C13&lt;&gt;"",OR(F13="",G13="",J13="",L13="",M13="",T13="")),1,0)</f>
        <v>1</v>
      </c>
      <c r="AL13" s="26">
        <f t="shared" ref="AL13:AL46" si="10">IF(AND($C13&lt;&gt;"",$AF13=2,OR(O13="",P13="")),1,0)</f>
        <v>0</v>
      </c>
      <c r="AM13" s="26">
        <f t="shared" ref="AM13:AM46" si="11">IF(AND($C13&lt;&gt;"",$AF13=3,OR(R13="",S13="")),1,0)</f>
        <v>0</v>
      </c>
      <c r="AN13" s="15">
        <f t="shared" ref="AN13:AN46" si="12">IF(AND($G13&lt;&gt;"",COUNTIF($G13,"*■*")&gt;0,$X13=""),1,0)</f>
        <v>0</v>
      </c>
      <c r="AO13" s="26" t="str">
        <f t="shared" ref="AO13:AO46" si="13">TEXT(IF(G13="","",G13),"G/標準")</f>
        <v>AAA-BBB</v>
      </c>
      <c r="AP13" s="16">
        <f t="shared" si="1"/>
        <v>2</v>
      </c>
      <c r="AQ13" s="16">
        <f t="shared" ref="AQ13:AQ46" si="14">IF($U13&gt;$V13,1,0)</f>
        <v>0</v>
      </c>
    </row>
    <row r="14" spans="1:43" s="3" customFormat="1" ht="45" customHeight="1" x14ac:dyDescent="0.2">
      <c r="A14" s="27">
        <f t="shared" si="2"/>
        <v>3</v>
      </c>
      <c r="B14" s="28" t="str">
        <f t="shared" si="3"/>
        <v>産業ヒートポンプ</v>
      </c>
      <c r="C14" s="65" t="s">
        <v>59</v>
      </c>
      <c r="D14" s="92" t="str">
        <f t="shared" si="4"/>
        <v>○○○株式会社</v>
      </c>
      <c r="E14" s="92" t="str">
        <f t="shared" si="5"/>
        <v>マルマルマル</v>
      </c>
      <c r="F14" s="104" t="s">
        <v>64</v>
      </c>
      <c r="G14" s="66" t="s">
        <v>65</v>
      </c>
      <c r="H14" s="31" t="str">
        <f>IF($C14="","",※編集不可※選択項目!$C$2)</f>
        <v>空気熱源／循環式</v>
      </c>
      <c r="I14" s="31" t="str">
        <f>IF($C14="","",※編集不可※選択項目!$D$2)</f>
        <v>温水出口温度：60℃～65℃
（ΔT：温水入出口温度差）：3℃～7℃</v>
      </c>
      <c r="J14" s="106">
        <v>65</v>
      </c>
      <c r="K14" s="97" t="str">
        <f>IF($C14="","",※編集不可※選択項目!$E$2)</f>
        <v>外気温度 乾球温度：16℃DB
湿球温度：12℃WB</v>
      </c>
      <c r="L14" s="107">
        <v>5.6</v>
      </c>
      <c r="M14" s="107">
        <v>2.08</v>
      </c>
      <c r="N14" s="97" t="str">
        <f>IF($C14="","",※編集不可※選択項目!$F$2)</f>
        <v>外気温度 乾球温度：25℃DB
湿球温度：21℃WB</v>
      </c>
      <c r="O14" s="107"/>
      <c r="P14" s="107"/>
      <c r="Q14" s="97" t="str">
        <f>IF($C14="","",※編集不可※選択項目!$G$2)</f>
        <v>外気温度 乾球温度：7℃DB
湿球温度：6℃WB</v>
      </c>
      <c r="R14" s="107"/>
      <c r="S14" s="107"/>
      <c r="T14" s="105" t="s">
        <v>27</v>
      </c>
      <c r="U14" s="22">
        <f t="shared" si="6"/>
        <v>2.15</v>
      </c>
      <c r="V14" s="33">
        <f t="shared" si="7"/>
        <v>2.69</v>
      </c>
      <c r="W14" s="108"/>
      <c r="X14" s="66"/>
      <c r="Y14" s="151"/>
      <c r="Z14" s="113"/>
      <c r="AA14" s="67"/>
      <c r="AB14" s="75"/>
      <c r="AC14" s="76"/>
      <c r="AD14" s="77"/>
      <c r="AE14"/>
      <c r="AF14" s="15">
        <f>IF($T14="",0,MATCH($T14,※編集不可※選択項目!$H$2:$H$4,0))</f>
        <v>1</v>
      </c>
      <c r="AG14" s="68" cm="1">
        <f t="array" ref="AG14">IF($C14="","",_xlfn.IFS($AF14=1,L14,$AF14=2,O14,$AF14=3,R14,$AF14=0,""))</f>
        <v>5.6</v>
      </c>
      <c r="AH14" s="68" cm="1">
        <f t="array" ref="AH14">IF($C14="","",_xlfn.IFS($AF14=1,M14,$AF14=2,P14,$AF14=3,S14,$AF14=0,""))</f>
        <v>2.08</v>
      </c>
      <c r="AI14" s="15">
        <f t="shared" si="8"/>
        <v>1</v>
      </c>
      <c r="AJ14" s="15">
        <f>IF($T14="","",INDEX(※編集不可※選択項目!$M$2:$M$7,MATCH($AF14&amp;"-"&amp;$AI14,※編集不可※選択項目!$L$2:$L$7,0)))</f>
        <v>2.15</v>
      </c>
      <c r="AK14" s="15">
        <f t="shared" si="9"/>
        <v>0</v>
      </c>
      <c r="AL14" s="26">
        <f t="shared" si="10"/>
        <v>0</v>
      </c>
      <c r="AM14" s="26">
        <f t="shared" si="11"/>
        <v>0</v>
      </c>
      <c r="AN14" s="15">
        <f t="shared" si="12"/>
        <v>0</v>
      </c>
      <c r="AO14" s="26" t="str">
        <f t="shared" si="13"/>
        <v>AAA-BBB</v>
      </c>
      <c r="AP14" s="16">
        <f t="shared" si="1"/>
        <v>2</v>
      </c>
      <c r="AQ14" s="16">
        <f t="shared" si="14"/>
        <v>0</v>
      </c>
    </row>
    <row r="15" spans="1:43" s="3" customFormat="1" ht="45" customHeight="1" x14ac:dyDescent="0.2">
      <c r="A15" s="27">
        <f t="shared" si="2"/>
        <v>4</v>
      </c>
      <c r="B15" s="28" t="str">
        <f t="shared" si="3"/>
        <v>産業ヒートポンプ</v>
      </c>
      <c r="C15" s="65" t="s">
        <v>59</v>
      </c>
      <c r="D15" s="92" t="str">
        <f t="shared" si="4"/>
        <v>○○○株式会社</v>
      </c>
      <c r="E15" s="92" t="str">
        <f t="shared" si="5"/>
        <v>マルマルマル</v>
      </c>
      <c r="F15" s="105" t="s">
        <v>64</v>
      </c>
      <c r="G15" s="66" t="s">
        <v>67</v>
      </c>
      <c r="H15" s="31" t="str">
        <f>IF($C15="","",※編集不可※選択項目!$C$2)</f>
        <v>空気熱源／循環式</v>
      </c>
      <c r="I15" s="31" t="str">
        <f>IF($C15="","",※編集不可※選択項目!$D$2)</f>
        <v>温水出口温度：60℃～65℃
（ΔT：温水入出口温度差）：3℃～7℃</v>
      </c>
      <c r="J15" s="106">
        <v>75</v>
      </c>
      <c r="K15" s="97" t="str">
        <f>IF($C15="","",※編集不可※選択項目!$E$2)</f>
        <v>外気温度 乾球温度：16℃DB
湿球温度：12℃WB</v>
      </c>
      <c r="L15" s="107">
        <v>40.549999999999997</v>
      </c>
      <c r="M15" s="107">
        <v>14.7</v>
      </c>
      <c r="N15" s="97" t="str">
        <f>IF($C15="","",※編集不可※選択項目!$F$2)</f>
        <v>外気温度 乾球温度：25℃DB
湿球温度：21℃WB</v>
      </c>
      <c r="O15" s="107">
        <v>40.549999999999997</v>
      </c>
      <c r="P15" s="107">
        <v>12.06</v>
      </c>
      <c r="Q15" s="97" t="str">
        <f>IF($C15="","",※編集不可※選択項目!$G$2)</f>
        <v>外気温度 乾球温度：7℃DB
湿球温度：6℃WB</v>
      </c>
      <c r="R15" s="107"/>
      <c r="S15" s="107"/>
      <c r="T15" s="105" t="s">
        <v>28</v>
      </c>
      <c r="U15" s="22">
        <f t="shared" si="6"/>
        <v>3.09</v>
      </c>
      <c r="V15" s="33">
        <f>IFERROR(IF(OR($AG15="",$AH15=""),"",ROUNDDOWN($AG15/$AH15,2)),"")</f>
        <v>3.36</v>
      </c>
      <c r="W15" s="108">
        <v>920</v>
      </c>
      <c r="X15" s="66"/>
      <c r="Y15" s="151"/>
      <c r="Z15" s="113"/>
      <c r="AA15" s="67"/>
      <c r="AB15" s="75"/>
      <c r="AC15" s="76"/>
      <c r="AD15" s="77"/>
      <c r="AE15"/>
      <c r="AF15" s="15">
        <f>IF($T15="",0,MATCH($T15,※編集不可※選択項目!$H$2:$H$4,0))</f>
        <v>2</v>
      </c>
      <c r="AG15" s="68" cm="1">
        <f t="array" ref="AG15">IF($C15="","",_xlfn.IFS($AF15=1,L15,$AF15=2,O15,$AF15=3,R15,$AF15=0,""))</f>
        <v>40.549999999999997</v>
      </c>
      <c r="AH15" s="68" cm="1">
        <f t="array" ref="AH15">IF($C15="","",_xlfn.IFS($AF15=1,M15,$AF15=2,P15,$AF15=3,S15,$AF15=0,""))</f>
        <v>12.06</v>
      </c>
      <c r="AI15" s="15">
        <f t="shared" si="8"/>
        <v>2</v>
      </c>
      <c r="AJ15" s="15">
        <f>IF($T15="","",INDEX(※編集不可※選択項目!$M$2:$M$7,MATCH($AF15&amp;"-"&amp;$AI15,※編集不可※選択項目!$L$2:$L$7,0)))</f>
        <v>3.09</v>
      </c>
      <c r="AK15" s="15">
        <f t="shared" si="9"/>
        <v>0</v>
      </c>
      <c r="AL15" s="26">
        <f t="shared" si="10"/>
        <v>0</v>
      </c>
      <c r="AM15" s="26">
        <f t="shared" si="11"/>
        <v>0</v>
      </c>
      <c r="AN15" s="15">
        <f t="shared" si="12"/>
        <v>0</v>
      </c>
      <c r="AO15" s="26" t="str">
        <f t="shared" si="13"/>
        <v>BBB-CCC-1</v>
      </c>
      <c r="AP15" s="16">
        <f t="shared" si="1"/>
        <v>1</v>
      </c>
      <c r="AQ15" s="16">
        <f t="shared" si="14"/>
        <v>0</v>
      </c>
    </row>
    <row r="16" spans="1:43" s="3" customFormat="1" ht="45" customHeight="1" x14ac:dyDescent="0.2">
      <c r="A16" s="27">
        <f t="shared" si="2"/>
        <v>5</v>
      </c>
      <c r="B16" s="28" t="str">
        <f t="shared" si="3"/>
        <v>産業ヒートポンプ</v>
      </c>
      <c r="C16" s="65" t="s">
        <v>59</v>
      </c>
      <c r="D16" s="92" t="str">
        <f t="shared" si="4"/>
        <v>○○○株式会社</v>
      </c>
      <c r="E16" s="92" t="str">
        <f t="shared" si="5"/>
        <v>マルマルマル</v>
      </c>
      <c r="F16" s="105" t="s">
        <v>66</v>
      </c>
      <c r="G16" s="66" t="s">
        <v>68</v>
      </c>
      <c r="H16" s="31" t="str">
        <f>IF($C16="","",※編集不可※選択項目!$C$2)</f>
        <v>空気熱源／循環式</v>
      </c>
      <c r="I16" s="31" t="str">
        <f>IF($C16="","",※編集不可※選択項目!$D$2)</f>
        <v>温水出口温度：60℃～65℃
（ΔT：温水入出口温度差）：3℃～7℃</v>
      </c>
      <c r="J16" s="106">
        <v>75</v>
      </c>
      <c r="K16" s="97" t="str">
        <f>IF($C16="","",※編集不可※選択項目!$E$2)</f>
        <v>外気温度 乾球温度：16℃DB
湿球温度：12℃WB</v>
      </c>
      <c r="L16" s="107">
        <v>40.549999999999997</v>
      </c>
      <c r="M16" s="107">
        <v>14.7</v>
      </c>
      <c r="N16" s="97" t="str">
        <f>IF($C16="","",※編集不可※選択項目!$F$2)</f>
        <v>外気温度 乾球温度：25℃DB
湿球温度：21℃WB</v>
      </c>
      <c r="O16" s="107">
        <v>40</v>
      </c>
      <c r="P16" s="107">
        <v>15</v>
      </c>
      <c r="Q16" s="97" t="str">
        <f>IF($C16="","",※編集不可※選択項目!$G$2)</f>
        <v>外気温度 乾球温度：7℃DB
湿球温度：6℃WB</v>
      </c>
      <c r="R16" s="107"/>
      <c r="S16" s="107"/>
      <c r="T16" s="105" t="s">
        <v>28</v>
      </c>
      <c r="U16" s="22">
        <f t="shared" si="6"/>
        <v>3.09</v>
      </c>
      <c r="V16" s="33">
        <f>IFERROR(IF(OR($AG16="",$AH16=""),"",ROUNDDOWN($AG16/$AH16,2)),"")</f>
        <v>2.66</v>
      </c>
      <c r="W16" s="108"/>
      <c r="X16" s="66"/>
      <c r="Y16" s="151"/>
      <c r="Z16" s="113"/>
      <c r="AA16" s="67"/>
      <c r="AB16" s="75"/>
      <c r="AC16" s="76"/>
      <c r="AD16" s="77"/>
      <c r="AE16"/>
      <c r="AF16" s="15">
        <f>IF($T16="",0,MATCH($T16,※編集不可※選択項目!$H$2:$H$4,0))</f>
        <v>2</v>
      </c>
      <c r="AG16" s="68" cm="1">
        <f t="array" ref="AG16">IF($C16="","",_xlfn.IFS($AF16=1,L16,$AF16=2,O16,$AF16=3,R16,$AF16=0,""))</f>
        <v>40</v>
      </c>
      <c r="AH16" s="68" cm="1">
        <f t="array" ref="AH16">IF($C16="","",_xlfn.IFS($AF16=1,M16,$AF16=2,P16,$AF16=3,S16,$AF16=0,""))</f>
        <v>15</v>
      </c>
      <c r="AI16" s="15">
        <f t="shared" si="8"/>
        <v>2</v>
      </c>
      <c r="AJ16" s="15">
        <f>IF($T16="","",INDEX(※編集不可※選択項目!$M$2:$M$7,MATCH($AF16&amp;"-"&amp;$AI16,※編集不可※選択項目!$L$2:$L$7,0)))</f>
        <v>3.09</v>
      </c>
      <c r="AK16" s="15">
        <f t="shared" si="9"/>
        <v>0</v>
      </c>
      <c r="AL16" s="26">
        <f t="shared" si="10"/>
        <v>0</v>
      </c>
      <c r="AM16" s="26">
        <f t="shared" si="11"/>
        <v>0</v>
      </c>
      <c r="AN16" s="15">
        <f t="shared" si="12"/>
        <v>0</v>
      </c>
      <c r="AO16" s="26" t="str">
        <f t="shared" si="13"/>
        <v>BBB-CCC-2</v>
      </c>
      <c r="AP16" s="16">
        <f t="shared" si="1"/>
        <v>1</v>
      </c>
      <c r="AQ16" s="16">
        <f t="shared" si="14"/>
        <v>1</v>
      </c>
    </row>
    <row r="17" spans="1:43" s="3" customFormat="1" ht="45" customHeight="1" x14ac:dyDescent="0.2">
      <c r="A17" s="27">
        <f t="shared" si="2"/>
        <v>6</v>
      </c>
      <c r="B17" s="28" t="str">
        <f t="shared" si="3"/>
        <v>産業ヒートポンプ</v>
      </c>
      <c r="C17" s="65" t="s">
        <v>59</v>
      </c>
      <c r="D17" s="92" t="str">
        <f t="shared" si="4"/>
        <v>○○○株式会社</v>
      </c>
      <c r="E17" s="92" t="str">
        <f t="shared" si="5"/>
        <v>マルマルマル</v>
      </c>
      <c r="F17" s="105" t="s">
        <v>66</v>
      </c>
      <c r="G17" s="66" t="s">
        <v>125</v>
      </c>
      <c r="H17" s="31" t="str">
        <f>IF($C17="","",※編集不可※選択項目!$C$2)</f>
        <v>空気熱源／循環式</v>
      </c>
      <c r="I17" s="31" t="str">
        <f>IF($C17="","",※編集不可※選択項目!$D$2)</f>
        <v>温水出口温度：60℃～65℃
（ΔT：温水入出口温度差）：3℃～7℃</v>
      </c>
      <c r="J17" s="106">
        <v>70</v>
      </c>
      <c r="K17" s="97" t="str">
        <f>IF($C17="","",※編集不可※選択項目!$E$2)</f>
        <v>外気温度 乾球温度：16℃DB
湿球温度：12℃WB</v>
      </c>
      <c r="L17" s="107">
        <v>43.5</v>
      </c>
      <c r="M17" s="107">
        <v>14.66</v>
      </c>
      <c r="N17" s="97" t="str">
        <f>IF($C17="","",※編集不可※選択項目!$F$2)</f>
        <v>外気温度 乾球温度：25℃DB
湿球温度：21℃WB</v>
      </c>
      <c r="O17" s="107"/>
      <c r="P17" s="107"/>
      <c r="Q17" s="97" t="str">
        <f>IF($C17="","",※編集不可※選択項目!$G$2)</f>
        <v>外気温度 乾球温度：7℃DB
湿球温度：6℃WB</v>
      </c>
      <c r="R17" s="107">
        <v>45.44</v>
      </c>
      <c r="S17" s="107">
        <v>17.8</v>
      </c>
      <c r="T17" s="105" t="s">
        <v>29</v>
      </c>
      <c r="U17" s="22">
        <f t="shared" si="6"/>
        <v>2.1</v>
      </c>
      <c r="V17" s="33">
        <f>IFERROR(IF(OR($AG17="",$AH17=""),"",ROUNDDOWN($AG17/$AH17,2)),"")</f>
        <v>2.5499999999999998</v>
      </c>
      <c r="W17" s="108">
        <v>995</v>
      </c>
      <c r="X17" s="66" t="s">
        <v>129</v>
      </c>
      <c r="Y17" s="151"/>
      <c r="Z17" s="113"/>
      <c r="AA17" s="67"/>
      <c r="AB17" s="75"/>
      <c r="AC17" s="76"/>
      <c r="AD17" s="77"/>
      <c r="AE17"/>
      <c r="AF17" s="15">
        <f>IF($T17="",0,MATCH($T17,※編集不可※選択項目!$H$2:$H$4,0))</f>
        <v>3</v>
      </c>
      <c r="AG17" s="68" cm="1">
        <f t="array" ref="AG17">IF($C17="","",_xlfn.IFS($AF17=1,L17,$AF17=2,O17,$AF17=3,R17,$AF17=0,""))</f>
        <v>45.44</v>
      </c>
      <c r="AH17" s="68" cm="1">
        <f t="array" ref="AH17">IF($C17="","",_xlfn.IFS($AF17=1,M17,$AF17=2,P17,$AF17=3,S17,$AF17=0,""))</f>
        <v>17.8</v>
      </c>
      <c r="AI17" s="15">
        <f t="shared" si="8"/>
        <v>2</v>
      </c>
      <c r="AJ17" s="15">
        <f>IF($T17="","",INDEX(※編集不可※選択項目!$M$2:$M$7,MATCH($AF17&amp;"-"&amp;$AI17,※編集不可※選択項目!$L$2:$L$7,0)))</f>
        <v>2.1</v>
      </c>
      <c r="AK17" s="15">
        <f t="shared" si="9"/>
        <v>0</v>
      </c>
      <c r="AL17" s="26">
        <f t="shared" si="10"/>
        <v>0</v>
      </c>
      <c r="AM17" s="26">
        <f t="shared" si="11"/>
        <v>0</v>
      </c>
      <c r="AN17" s="15">
        <f t="shared" si="12"/>
        <v>0</v>
      </c>
      <c r="AO17" s="26" t="str">
        <f t="shared" si="13"/>
        <v>BBB-VVV■</v>
      </c>
      <c r="AP17" s="16">
        <f t="shared" si="1"/>
        <v>1</v>
      </c>
      <c r="AQ17" s="16">
        <f t="shared" si="14"/>
        <v>0</v>
      </c>
    </row>
    <row r="18" spans="1:43" s="3" customFormat="1" ht="45" customHeight="1" x14ac:dyDescent="0.2">
      <c r="A18" s="27">
        <f t="shared" si="2"/>
        <v>7</v>
      </c>
      <c r="B18" s="28" t="str">
        <f t="shared" si="3"/>
        <v>産業ヒートポンプ</v>
      </c>
      <c r="C18" s="65" t="s">
        <v>59</v>
      </c>
      <c r="D18" s="92" t="str">
        <f t="shared" si="4"/>
        <v>○○○株式会社</v>
      </c>
      <c r="E18" s="92" t="str">
        <f t="shared" si="5"/>
        <v>マルマルマル</v>
      </c>
      <c r="F18" s="105" t="s">
        <v>66</v>
      </c>
      <c r="G18" s="66" t="s">
        <v>126</v>
      </c>
      <c r="H18" s="31" t="str">
        <f>IF($C18="","",※編集不可※選択項目!$C$2)</f>
        <v>空気熱源／循環式</v>
      </c>
      <c r="I18" s="31" t="str">
        <f>IF($C18="","",※編集不可※選択項目!$D$2)</f>
        <v>温水出口温度：60℃～65℃
（ΔT：温水入出口温度差）：3℃～7℃</v>
      </c>
      <c r="J18" s="106">
        <v>70</v>
      </c>
      <c r="K18" s="97" t="str">
        <f>IF($C18="","",※編集不可※選択項目!$E$2)</f>
        <v>外気温度 乾球温度：16℃DB
湿球温度：12℃WB</v>
      </c>
      <c r="L18" s="107">
        <v>21.9</v>
      </c>
      <c r="M18" s="107">
        <v>7.33</v>
      </c>
      <c r="N18" s="97" t="str">
        <f>IF($C18="","",※編集不可※選択項目!$F$2)</f>
        <v>外気温度 乾球温度：25℃DB
湿球温度：21℃WB</v>
      </c>
      <c r="O18" s="107"/>
      <c r="P18" s="107"/>
      <c r="Q18" s="97" t="str">
        <f>IF($C18="","",※編集不可※選択項目!$G$2)</f>
        <v>外気温度 乾球温度：7℃DB
湿球温度：6℃WB</v>
      </c>
      <c r="R18" s="107">
        <v>14.66</v>
      </c>
      <c r="S18" s="107">
        <v>6.25</v>
      </c>
      <c r="T18" s="105" t="s">
        <v>29</v>
      </c>
      <c r="U18" s="22">
        <f t="shared" si="6"/>
        <v>2.1</v>
      </c>
      <c r="V18" s="33">
        <f>IFERROR(IF(OR($AG18="",$AH18=""),"",ROUNDDOWN($AG18/$AH18,2)),"")</f>
        <v>2.34</v>
      </c>
      <c r="W18" s="108">
        <v>1020</v>
      </c>
      <c r="X18" s="69" t="s">
        <v>129</v>
      </c>
      <c r="Y18" s="151"/>
      <c r="Z18" s="113"/>
      <c r="AA18" s="67"/>
      <c r="AB18" s="75"/>
      <c r="AC18" s="76"/>
      <c r="AD18" s="77"/>
      <c r="AE18"/>
      <c r="AF18" s="15">
        <f>IF($T18="",0,MATCH($T18,※編集不可※選択項目!$H$2:$H$4,0))</f>
        <v>3</v>
      </c>
      <c r="AG18" s="68" cm="1">
        <f t="array" ref="AG18">IF($C18="","",_xlfn.IFS($AF18=1,L18,$AF18=2,O18,$AF18=3,R18,$AF18=0,""))</f>
        <v>14.66</v>
      </c>
      <c r="AH18" s="68" cm="1">
        <f t="array" ref="AH18">IF($C18="","",_xlfn.IFS($AF18=1,M18,$AF18=2,P18,$AF18=3,S18,$AF18=0,""))</f>
        <v>6.25</v>
      </c>
      <c r="AI18" s="15">
        <f t="shared" si="8"/>
        <v>2</v>
      </c>
      <c r="AJ18" s="15">
        <f>IF($T18="","",INDEX(※編集不可※選択項目!$M$2:$M$7,MATCH($AF18&amp;"-"&amp;$AI18,※編集不可※選択項目!$L$2:$L$7,0)))</f>
        <v>2.1</v>
      </c>
      <c r="AK18" s="15">
        <f t="shared" si="9"/>
        <v>0</v>
      </c>
      <c r="AL18" s="26">
        <f t="shared" si="10"/>
        <v>0</v>
      </c>
      <c r="AM18" s="26">
        <f t="shared" si="11"/>
        <v>0</v>
      </c>
      <c r="AN18" s="15">
        <f t="shared" si="12"/>
        <v>0</v>
      </c>
      <c r="AO18" s="26" t="str">
        <f t="shared" si="13"/>
        <v>BBB-EEE■</v>
      </c>
      <c r="AP18" s="16">
        <f t="shared" si="1"/>
        <v>1</v>
      </c>
      <c r="AQ18" s="16">
        <f t="shared" si="14"/>
        <v>0</v>
      </c>
    </row>
    <row r="19" spans="1:43" s="3" customFormat="1" ht="45" customHeight="1" x14ac:dyDescent="0.2">
      <c r="A19" s="27">
        <f t="shared" si="2"/>
        <v>8</v>
      </c>
      <c r="B19" s="28" t="str">
        <f t="shared" si="3"/>
        <v/>
      </c>
      <c r="C19" s="65"/>
      <c r="D19" s="92" t="str">
        <f t="shared" si="4"/>
        <v/>
      </c>
      <c r="E19" s="92" t="str">
        <f t="shared" si="5"/>
        <v/>
      </c>
      <c r="F19" s="105"/>
      <c r="G19" s="66"/>
      <c r="H19" s="31" t="str">
        <f>IF($C19="","",※編集不可※選択項目!$C$2)</f>
        <v/>
      </c>
      <c r="I19" s="31" t="str">
        <f>IF($C19="","",※編集不可※選択項目!$D$2)</f>
        <v/>
      </c>
      <c r="J19" s="106"/>
      <c r="K19" s="97" t="str">
        <f>IF($C19="","",※編集不可※選択項目!$E$2)</f>
        <v/>
      </c>
      <c r="L19" s="107"/>
      <c r="M19" s="107"/>
      <c r="N19" s="97" t="str">
        <f>IF($C19="","",※編集不可※選択項目!$F$2)</f>
        <v/>
      </c>
      <c r="O19" s="107"/>
      <c r="P19" s="107"/>
      <c r="Q19" s="97" t="str">
        <f>IF($C19="","",※編集不可※選択項目!$G$2)</f>
        <v/>
      </c>
      <c r="R19" s="107"/>
      <c r="S19" s="107"/>
      <c r="T19" s="105"/>
      <c r="U19" s="22" t="str">
        <f t="shared" si="6"/>
        <v/>
      </c>
      <c r="V19" s="33" t="str">
        <f t="shared" ref="V19:V46" si="15">IFERROR(IF(OR($AG19="",$AH19=""),"",ROUNDDOWN($AG19/$AH19,2)),"")</f>
        <v/>
      </c>
      <c r="W19" s="108"/>
      <c r="X19" s="69"/>
      <c r="Y19" s="151"/>
      <c r="Z19" s="113"/>
      <c r="AA19" s="67"/>
      <c r="AB19" s="75"/>
      <c r="AC19" s="76"/>
      <c r="AD19" s="77"/>
      <c r="AE19"/>
      <c r="AF19" s="15">
        <f>IF($T19="",0,MATCH($T19,※編集不可※選択項目!$H$2:$H$4,0))</f>
        <v>0</v>
      </c>
      <c r="AG19" s="68" t="str" cm="1">
        <f t="array" ref="AG19">IF($C19="","",_xlfn.IFS($AF19=1,L19,$AF19=2,O19,$AF19=3,R19,$AF19=0,""))</f>
        <v/>
      </c>
      <c r="AH19" s="68" t="str" cm="1">
        <f t="array" ref="AH19">IF($C19="","",_xlfn.IFS($AF19=1,M19,$AF19=2,P19,$AF19=3,S19,$AF19=0,""))</f>
        <v/>
      </c>
      <c r="AI19" s="15">
        <f t="shared" si="8"/>
        <v>0</v>
      </c>
      <c r="AJ19" s="15" t="str">
        <f>IF($T19="","",INDEX(※編集不可※選択項目!$M$2:$M$7,MATCH($AF19&amp;"-"&amp;$AI19,※編集不可※選択項目!$L$2:$L$7,0)))</f>
        <v/>
      </c>
      <c r="AK19" s="15">
        <f t="shared" si="9"/>
        <v>0</v>
      </c>
      <c r="AL19" s="26">
        <f t="shared" si="10"/>
        <v>0</v>
      </c>
      <c r="AM19" s="26">
        <f t="shared" si="11"/>
        <v>0</v>
      </c>
      <c r="AN19" s="15">
        <f t="shared" si="12"/>
        <v>0</v>
      </c>
      <c r="AO19" s="26" t="str">
        <f t="shared" si="13"/>
        <v/>
      </c>
      <c r="AP19" s="16">
        <f t="shared" si="1"/>
        <v>0</v>
      </c>
      <c r="AQ19" s="16">
        <f t="shared" si="14"/>
        <v>0</v>
      </c>
    </row>
    <row r="20" spans="1:43" s="3" customFormat="1" ht="45" customHeight="1" x14ac:dyDescent="0.2">
      <c r="A20" s="27">
        <f t="shared" si="2"/>
        <v>9</v>
      </c>
      <c r="B20" s="28" t="str">
        <f t="shared" si="3"/>
        <v/>
      </c>
      <c r="C20" s="65"/>
      <c r="D20" s="92" t="str">
        <f t="shared" si="4"/>
        <v/>
      </c>
      <c r="E20" s="92" t="str">
        <f t="shared" si="5"/>
        <v/>
      </c>
      <c r="F20" s="105"/>
      <c r="G20" s="66"/>
      <c r="H20" s="31" t="str">
        <f>IF($C20="","",※編集不可※選択項目!$C$2)</f>
        <v/>
      </c>
      <c r="I20" s="31" t="str">
        <f>IF($C20="","",※編集不可※選択項目!$D$2)</f>
        <v/>
      </c>
      <c r="J20" s="106"/>
      <c r="K20" s="97" t="str">
        <f>IF($C20="","",※編集不可※選択項目!$E$2)</f>
        <v/>
      </c>
      <c r="L20" s="107"/>
      <c r="M20" s="107"/>
      <c r="N20" s="97" t="str">
        <f>IF($C20="","",※編集不可※選択項目!$F$2)</f>
        <v/>
      </c>
      <c r="O20" s="107"/>
      <c r="P20" s="107"/>
      <c r="Q20" s="97" t="str">
        <f>IF($C20="","",※編集不可※選択項目!$G$2)</f>
        <v/>
      </c>
      <c r="R20" s="107"/>
      <c r="S20" s="107"/>
      <c r="T20" s="105"/>
      <c r="U20" s="22" t="str">
        <f t="shared" si="6"/>
        <v/>
      </c>
      <c r="V20" s="33" t="str">
        <f t="shared" si="15"/>
        <v/>
      </c>
      <c r="W20" s="108"/>
      <c r="X20" s="66"/>
      <c r="Y20" s="151"/>
      <c r="Z20" s="113"/>
      <c r="AA20" s="67"/>
      <c r="AB20" s="75"/>
      <c r="AC20" s="76"/>
      <c r="AD20" s="77"/>
      <c r="AE20"/>
      <c r="AF20" s="15">
        <f>IF($T20="",0,MATCH($T20,※編集不可※選択項目!$H$2:$H$4,0))</f>
        <v>0</v>
      </c>
      <c r="AG20" s="68" t="str" cm="1">
        <f t="array" ref="AG20">IF($C20="","",_xlfn.IFS($AF20=1,L20,$AF20=2,O20,$AF20=3,R20,$AF20=0,""))</f>
        <v/>
      </c>
      <c r="AH20" s="68" t="str" cm="1">
        <f t="array" ref="AH20">IF($C20="","",_xlfn.IFS($AF20=1,M20,$AF20=2,P20,$AF20=3,S20,$AF20=0,""))</f>
        <v/>
      </c>
      <c r="AI20" s="15">
        <f t="shared" si="8"/>
        <v>0</v>
      </c>
      <c r="AJ20" s="15" t="str">
        <f>IF($T20="","",INDEX(※編集不可※選択項目!$M$2:$M$7,MATCH($AF20&amp;"-"&amp;$AI20,※編集不可※選択項目!$L$2:$L$7,0)))</f>
        <v/>
      </c>
      <c r="AK20" s="15">
        <f t="shared" si="9"/>
        <v>0</v>
      </c>
      <c r="AL20" s="26">
        <f t="shared" si="10"/>
        <v>0</v>
      </c>
      <c r="AM20" s="26">
        <f t="shared" si="11"/>
        <v>0</v>
      </c>
      <c r="AN20" s="15">
        <f t="shared" si="12"/>
        <v>0</v>
      </c>
      <c r="AO20" s="26" t="str">
        <f t="shared" si="13"/>
        <v/>
      </c>
      <c r="AP20" s="16">
        <f t="shared" si="1"/>
        <v>0</v>
      </c>
      <c r="AQ20" s="16">
        <f t="shared" si="14"/>
        <v>0</v>
      </c>
    </row>
    <row r="21" spans="1:43" s="3" customFormat="1" ht="45" customHeight="1" x14ac:dyDescent="0.2">
      <c r="A21" s="27">
        <f t="shared" si="2"/>
        <v>10</v>
      </c>
      <c r="B21" s="28" t="str">
        <f t="shared" si="3"/>
        <v/>
      </c>
      <c r="C21" s="65"/>
      <c r="D21" s="92" t="str">
        <f t="shared" si="4"/>
        <v/>
      </c>
      <c r="E21" s="92" t="str">
        <f t="shared" si="5"/>
        <v/>
      </c>
      <c r="F21" s="105"/>
      <c r="G21" s="66"/>
      <c r="H21" s="31" t="str">
        <f>IF($C21="","",※編集不可※選択項目!$C$2)</f>
        <v/>
      </c>
      <c r="I21" s="31" t="str">
        <f>IF($C21="","",※編集不可※選択項目!$D$2)</f>
        <v/>
      </c>
      <c r="J21" s="106"/>
      <c r="K21" s="97" t="str">
        <f>IF($C21="","",※編集不可※選択項目!$E$2)</f>
        <v/>
      </c>
      <c r="L21" s="107"/>
      <c r="M21" s="107"/>
      <c r="N21" s="97" t="str">
        <f>IF($C21="","",※編集不可※選択項目!$F$2)</f>
        <v/>
      </c>
      <c r="O21" s="107"/>
      <c r="P21" s="107"/>
      <c r="Q21" s="97" t="str">
        <f>IF($C21="","",※編集不可※選択項目!$G$2)</f>
        <v/>
      </c>
      <c r="R21" s="107"/>
      <c r="S21" s="107"/>
      <c r="T21" s="105"/>
      <c r="U21" s="22" t="str">
        <f t="shared" si="6"/>
        <v/>
      </c>
      <c r="V21" s="33" t="str">
        <f t="shared" si="15"/>
        <v/>
      </c>
      <c r="W21" s="108"/>
      <c r="X21" s="66"/>
      <c r="Y21" s="151"/>
      <c r="Z21" s="113"/>
      <c r="AA21" s="67"/>
      <c r="AB21" s="75"/>
      <c r="AC21" s="76"/>
      <c r="AD21" s="77"/>
      <c r="AE21"/>
      <c r="AF21" s="15">
        <f>IF($T21="",0,MATCH($T21,※編集不可※選択項目!$H$2:$H$4,0))</f>
        <v>0</v>
      </c>
      <c r="AG21" s="68" t="str" cm="1">
        <f t="array" ref="AG21">IF($C21="","",_xlfn.IFS($AF21=1,L21,$AF21=2,O21,$AF21=3,R21,$AF21=0,""))</f>
        <v/>
      </c>
      <c r="AH21" s="68" t="str" cm="1">
        <f t="array" ref="AH21">IF($C21="","",_xlfn.IFS($AF21=1,M21,$AF21=2,P21,$AF21=3,S21,$AF21=0,""))</f>
        <v/>
      </c>
      <c r="AI21" s="15">
        <f t="shared" si="8"/>
        <v>0</v>
      </c>
      <c r="AJ21" s="15" t="str">
        <f>IF($T21="","",INDEX(※編集不可※選択項目!$M$2:$M$7,MATCH($AF21&amp;"-"&amp;$AI21,※編集不可※選択項目!$L$2:$L$7,0)))</f>
        <v/>
      </c>
      <c r="AK21" s="15">
        <f t="shared" si="9"/>
        <v>0</v>
      </c>
      <c r="AL21" s="26">
        <f t="shared" si="10"/>
        <v>0</v>
      </c>
      <c r="AM21" s="26">
        <f t="shared" si="11"/>
        <v>0</v>
      </c>
      <c r="AN21" s="15">
        <f t="shared" si="12"/>
        <v>0</v>
      </c>
      <c r="AO21" s="26" t="str">
        <f t="shared" si="13"/>
        <v/>
      </c>
      <c r="AP21" s="16">
        <f t="shared" si="1"/>
        <v>0</v>
      </c>
      <c r="AQ21" s="16">
        <f t="shared" si="14"/>
        <v>0</v>
      </c>
    </row>
    <row r="22" spans="1:43" s="3" customFormat="1" ht="45" customHeight="1" x14ac:dyDescent="0.2">
      <c r="A22" s="27">
        <f t="shared" si="2"/>
        <v>11</v>
      </c>
      <c r="B22" s="28" t="str">
        <f t="shared" si="3"/>
        <v/>
      </c>
      <c r="C22" s="65"/>
      <c r="D22" s="92" t="str">
        <f t="shared" si="4"/>
        <v/>
      </c>
      <c r="E22" s="92" t="str">
        <f t="shared" si="5"/>
        <v/>
      </c>
      <c r="F22" s="105"/>
      <c r="G22" s="66"/>
      <c r="H22" s="31" t="str">
        <f>IF($C22="","",※編集不可※選択項目!$C$2)</f>
        <v/>
      </c>
      <c r="I22" s="31" t="str">
        <f>IF($C22="","",※編集不可※選択項目!$D$2)</f>
        <v/>
      </c>
      <c r="J22" s="106"/>
      <c r="K22" s="97" t="str">
        <f>IF($C22="","",※編集不可※選択項目!$E$2)</f>
        <v/>
      </c>
      <c r="L22" s="107"/>
      <c r="M22" s="107"/>
      <c r="N22" s="97" t="str">
        <f>IF($C22="","",※編集不可※選択項目!$F$2)</f>
        <v/>
      </c>
      <c r="O22" s="107"/>
      <c r="P22" s="107"/>
      <c r="Q22" s="97" t="str">
        <f>IF($C22="","",※編集不可※選択項目!$G$2)</f>
        <v/>
      </c>
      <c r="R22" s="107"/>
      <c r="S22" s="107"/>
      <c r="T22" s="105"/>
      <c r="U22" s="22" t="str">
        <f t="shared" si="6"/>
        <v/>
      </c>
      <c r="V22" s="33" t="str">
        <f t="shared" si="15"/>
        <v/>
      </c>
      <c r="W22" s="108"/>
      <c r="X22" s="66"/>
      <c r="Y22" s="151"/>
      <c r="Z22" s="113"/>
      <c r="AA22" s="67"/>
      <c r="AB22" s="75"/>
      <c r="AC22" s="76"/>
      <c r="AD22" s="77"/>
      <c r="AE22"/>
      <c r="AF22" s="15">
        <f>IF($T22="",0,MATCH($T22,※編集不可※選択項目!$H$2:$H$4,0))</f>
        <v>0</v>
      </c>
      <c r="AG22" s="68" t="str" cm="1">
        <f t="array" ref="AG22">IF($C22="","",_xlfn.IFS($AF22=1,L22,$AF22=2,O22,$AF22=3,R22,$AF22=0,""))</f>
        <v/>
      </c>
      <c r="AH22" s="68" t="str" cm="1">
        <f t="array" ref="AH22">IF($C22="","",_xlfn.IFS($AF22=1,M22,$AF22=2,P22,$AF22=3,S22,$AF22=0,""))</f>
        <v/>
      </c>
      <c r="AI22" s="15">
        <f t="shared" si="8"/>
        <v>0</v>
      </c>
      <c r="AJ22" s="15" t="str">
        <f>IF($T22="","",INDEX(※編集不可※選択項目!$M$2:$M$7,MATCH($AF22&amp;"-"&amp;$AI22,※編集不可※選択項目!$L$2:$L$7,0)))</f>
        <v/>
      </c>
      <c r="AK22" s="15">
        <f t="shared" si="9"/>
        <v>0</v>
      </c>
      <c r="AL22" s="26">
        <f t="shared" si="10"/>
        <v>0</v>
      </c>
      <c r="AM22" s="26">
        <f t="shared" si="11"/>
        <v>0</v>
      </c>
      <c r="AN22" s="15">
        <f t="shared" si="12"/>
        <v>0</v>
      </c>
      <c r="AO22" s="26" t="str">
        <f t="shared" si="13"/>
        <v/>
      </c>
      <c r="AP22" s="16">
        <f t="shared" si="1"/>
        <v>0</v>
      </c>
      <c r="AQ22" s="16">
        <f t="shared" si="14"/>
        <v>0</v>
      </c>
    </row>
    <row r="23" spans="1:43" s="3" customFormat="1" ht="45" customHeight="1" x14ac:dyDescent="0.2">
      <c r="A23" s="27">
        <f t="shared" si="2"/>
        <v>12</v>
      </c>
      <c r="B23" s="28" t="str">
        <f t="shared" si="3"/>
        <v/>
      </c>
      <c r="C23" s="65"/>
      <c r="D23" s="92" t="str">
        <f t="shared" si="4"/>
        <v/>
      </c>
      <c r="E23" s="92" t="str">
        <f t="shared" si="5"/>
        <v/>
      </c>
      <c r="F23" s="105"/>
      <c r="G23" s="66"/>
      <c r="H23" s="31" t="str">
        <f>IF($C23="","",※編集不可※選択項目!$C$2)</f>
        <v/>
      </c>
      <c r="I23" s="31" t="str">
        <f>IF($C23="","",※編集不可※選択項目!$D$2)</f>
        <v/>
      </c>
      <c r="J23" s="106"/>
      <c r="K23" s="97" t="str">
        <f>IF($C23="","",※編集不可※選択項目!$E$2)</f>
        <v/>
      </c>
      <c r="L23" s="107"/>
      <c r="M23" s="107"/>
      <c r="N23" s="97" t="str">
        <f>IF($C23="","",※編集不可※選択項目!$F$2)</f>
        <v/>
      </c>
      <c r="O23" s="107"/>
      <c r="P23" s="107"/>
      <c r="Q23" s="97" t="str">
        <f>IF($C23="","",※編集不可※選択項目!$G$2)</f>
        <v/>
      </c>
      <c r="R23" s="107"/>
      <c r="S23" s="107"/>
      <c r="T23" s="105"/>
      <c r="U23" s="22" t="str">
        <f t="shared" si="6"/>
        <v/>
      </c>
      <c r="V23" s="33" t="str">
        <f t="shared" si="15"/>
        <v/>
      </c>
      <c r="W23" s="108"/>
      <c r="X23" s="66"/>
      <c r="Y23" s="151"/>
      <c r="Z23" s="113"/>
      <c r="AA23" s="67"/>
      <c r="AB23" s="75"/>
      <c r="AC23" s="76"/>
      <c r="AD23" s="77"/>
      <c r="AE23"/>
      <c r="AF23" s="15">
        <f>IF($T23="",0,MATCH($T23,※編集不可※選択項目!$H$2:$H$4,0))</f>
        <v>0</v>
      </c>
      <c r="AG23" s="68" t="str" cm="1">
        <f t="array" ref="AG23">IF($C23="","",_xlfn.IFS($AF23=1,L23,$AF23=2,O23,$AF23=3,R23,$AF23=0,""))</f>
        <v/>
      </c>
      <c r="AH23" s="68" t="str" cm="1">
        <f t="array" ref="AH23">IF($C23="","",_xlfn.IFS($AF23=1,M23,$AF23=2,P23,$AF23=3,S23,$AF23=0,""))</f>
        <v/>
      </c>
      <c r="AI23" s="15">
        <f t="shared" si="8"/>
        <v>0</v>
      </c>
      <c r="AJ23" s="15" t="str">
        <f>IF($T23="","",INDEX(※編集不可※選択項目!$M$2:$M$7,MATCH($AF23&amp;"-"&amp;$AI23,※編集不可※選択項目!$L$2:$L$7,0)))</f>
        <v/>
      </c>
      <c r="AK23" s="15">
        <f t="shared" si="9"/>
        <v>0</v>
      </c>
      <c r="AL23" s="26">
        <f t="shared" si="10"/>
        <v>0</v>
      </c>
      <c r="AM23" s="26">
        <f t="shared" si="11"/>
        <v>0</v>
      </c>
      <c r="AN23" s="15">
        <f t="shared" si="12"/>
        <v>0</v>
      </c>
      <c r="AO23" s="26" t="str">
        <f t="shared" si="13"/>
        <v/>
      </c>
      <c r="AP23" s="16">
        <f t="shared" si="1"/>
        <v>0</v>
      </c>
      <c r="AQ23" s="16">
        <f t="shared" si="14"/>
        <v>0</v>
      </c>
    </row>
    <row r="24" spans="1:43" s="3" customFormat="1" ht="45" customHeight="1" x14ac:dyDescent="0.2">
      <c r="A24" s="27">
        <f t="shared" si="2"/>
        <v>13</v>
      </c>
      <c r="B24" s="28" t="str">
        <f t="shared" si="3"/>
        <v/>
      </c>
      <c r="C24" s="65"/>
      <c r="D24" s="92" t="str">
        <f t="shared" si="4"/>
        <v/>
      </c>
      <c r="E24" s="92" t="str">
        <f t="shared" si="5"/>
        <v/>
      </c>
      <c r="F24" s="105"/>
      <c r="G24" s="66"/>
      <c r="H24" s="31" t="str">
        <f>IF($C24="","",※編集不可※選択項目!$C$2)</f>
        <v/>
      </c>
      <c r="I24" s="31" t="str">
        <f>IF($C24="","",※編集不可※選択項目!$D$2)</f>
        <v/>
      </c>
      <c r="J24" s="106"/>
      <c r="K24" s="97" t="str">
        <f>IF($C24="","",※編集不可※選択項目!$E$2)</f>
        <v/>
      </c>
      <c r="L24" s="107"/>
      <c r="M24" s="107"/>
      <c r="N24" s="97" t="str">
        <f>IF($C24="","",※編集不可※選択項目!$F$2)</f>
        <v/>
      </c>
      <c r="O24" s="107"/>
      <c r="P24" s="107"/>
      <c r="Q24" s="97" t="str">
        <f>IF($C24="","",※編集不可※選択項目!$G$2)</f>
        <v/>
      </c>
      <c r="R24" s="107"/>
      <c r="S24" s="107"/>
      <c r="T24" s="105"/>
      <c r="U24" s="22" t="str">
        <f t="shared" si="6"/>
        <v/>
      </c>
      <c r="V24" s="33" t="str">
        <f t="shared" si="15"/>
        <v/>
      </c>
      <c r="W24" s="108"/>
      <c r="X24" s="66"/>
      <c r="Y24" s="151"/>
      <c r="Z24" s="113"/>
      <c r="AA24" s="67"/>
      <c r="AB24" s="75"/>
      <c r="AC24" s="76"/>
      <c r="AD24" s="77"/>
      <c r="AE24"/>
      <c r="AF24" s="15">
        <f>IF($T24="",0,MATCH($T24,※編集不可※選択項目!$H$2:$H$4,0))</f>
        <v>0</v>
      </c>
      <c r="AG24" s="68" t="str" cm="1">
        <f t="array" ref="AG24">IF($C24="","",_xlfn.IFS($AF24=1,L24,$AF24=2,O24,$AF24=3,R24,$AF24=0,""))</f>
        <v/>
      </c>
      <c r="AH24" s="68" t="str" cm="1">
        <f t="array" ref="AH24">IF($C24="","",_xlfn.IFS($AF24=1,M24,$AF24=2,P24,$AF24=3,S24,$AF24=0,""))</f>
        <v/>
      </c>
      <c r="AI24" s="15">
        <f t="shared" si="8"/>
        <v>0</v>
      </c>
      <c r="AJ24" s="15" t="str">
        <f>IF($T24="","",INDEX(※編集不可※選択項目!$M$2:$M$7,MATCH($AF24&amp;"-"&amp;$AI24,※編集不可※選択項目!$L$2:$L$7,0)))</f>
        <v/>
      </c>
      <c r="AK24" s="15">
        <f t="shared" si="9"/>
        <v>0</v>
      </c>
      <c r="AL24" s="26">
        <f t="shared" si="10"/>
        <v>0</v>
      </c>
      <c r="AM24" s="26">
        <f t="shared" si="11"/>
        <v>0</v>
      </c>
      <c r="AN24" s="15">
        <f t="shared" si="12"/>
        <v>0</v>
      </c>
      <c r="AO24" s="26" t="str">
        <f t="shared" si="13"/>
        <v/>
      </c>
      <c r="AP24" s="16">
        <f t="shared" si="1"/>
        <v>0</v>
      </c>
      <c r="AQ24" s="16">
        <f t="shared" si="14"/>
        <v>0</v>
      </c>
    </row>
    <row r="25" spans="1:43" s="3" customFormat="1" ht="45" customHeight="1" x14ac:dyDescent="0.2">
      <c r="A25" s="27">
        <f t="shared" si="2"/>
        <v>14</v>
      </c>
      <c r="B25" s="28" t="str">
        <f t="shared" si="3"/>
        <v/>
      </c>
      <c r="C25" s="65"/>
      <c r="D25" s="92" t="str">
        <f t="shared" si="4"/>
        <v/>
      </c>
      <c r="E25" s="92" t="str">
        <f t="shared" si="5"/>
        <v/>
      </c>
      <c r="F25" s="105"/>
      <c r="G25" s="66"/>
      <c r="H25" s="31" t="str">
        <f>IF($C25="","",※編集不可※選択項目!$C$2)</f>
        <v/>
      </c>
      <c r="I25" s="31" t="str">
        <f>IF($C25="","",※編集不可※選択項目!$D$2)</f>
        <v/>
      </c>
      <c r="J25" s="106"/>
      <c r="K25" s="97" t="str">
        <f>IF($C25="","",※編集不可※選択項目!$E$2)</f>
        <v/>
      </c>
      <c r="L25" s="107"/>
      <c r="M25" s="107"/>
      <c r="N25" s="97" t="str">
        <f>IF($C25="","",※編集不可※選択項目!$F$2)</f>
        <v/>
      </c>
      <c r="O25" s="107"/>
      <c r="P25" s="107"/>
      <c r="Q25" s="97" t="str">
        <f>IF($C25="","",※編集不可※選択項目!$G$2)</f>
        <v/>
      </c>
      <c r="R25" s="107"/>
      <c r="S25" s="107"/>
      <c r="T25" s="105"/>
      <c r="U25" s="22" t="str">
        <f t="shared" si="6"/>
        <v/>
      </c>
      <c r="V25" s="33" t="str">
        <f t="shared" si="15"/>
        <v/>
      </c>
      <c r="W25" s="108"/>
      <c r="X25" s="66"/>
      <c r="Y25" s="151"/>
      <c r="Z25" s="113"/>
      <c r="AA25" s="67"/>
      <c r="AB25" s="75"/>
      <c r="AC25" s="76"/>
      <c r="AD25" s="77"/>
      <c r="AE25"/>
      <c r="AF25" s="15">
        <f>IF($T25="",0,MATCH($T25,※編集不可※選択項目!$H$2:$H$4,0))</f>
        <v>0</v>
      </c>
      <c r="AG25" s="68" t="str" cm="1">
        <f t="array" ref="AG25">IF($C25="","",_xlfn.IFS($AF25=1,L25,$AF25=2,O25,$AF25=3,R25,$AF25=0,""))</f>
        <v/>
      </c>
      <c r="AH25" s="68" t="str" cm="1">
        <f t="array" ref="AH25">IF($C25="","",_xlfn.IFS($AF25=1,M25,$AF25=2,P25,$AF25=3,S25,$AF25=0,""))</f>
        <v/>
      </c>
      <c r="AI25" s="15">
        <f t="shared" si="8"/>
        <v>0</v>
      </c>
      <c r="AJ25" s="15" t="str">
        <f>IF($T25="","",INDEX(※編集不可※選択項目!$M$2:$M$7,MATCH($AF25&amp;"-"&amp;$AI25,※編集不可※選択項目!$L$2:$L$7,0)))</f>
        <v/>
      </c>
      <c r="AK25" s="15">
        <f t="shared" si="9"/>
        <v>0</v>
      </c>
      <c r="AL25" s="26">
        <f t="shared" si="10"/>
        <v>0</v>
      </c>
      <c r="AM25" s="26">
        <f t="shared" si="11"/>
        <v>0</v>
      </c>
      <c r="AN25" s="15">
        <f t="shared" si="12"/>
        <v>0</v>
      </c>
      <c r="AO25" s="26" t="str">
        <f t="shared" si="13"/>
        <v/>
      </c>
      <c r="AP25" s="16">
        <f t="shared" si="1"/>
        <v>0</v>
      </c>
      <c r="AQ25" s="16">
        <f t="shared" si="14"/>
        <v>0</v>
      </c>
    </row>
    <row r="26" spans="1:43" s="3" customFormat="1" ht="45" customHeight="1" x14ac:dyDescent="0.2">
      <c r="A26" s="27">
        <f t="shared" si="2"/>
        <v>15</v>
      </c>
      <c r="B26" s="28" t="str">
        <f t="shared" si="3"/>
        <v/>
      </c>
      <c r="C26" s="65"/>
      <c r="D26" s="92" t="str">
        <f t="shared" si="4"/>
        <v/>
      </c>
      <c r="E26" s="92" t="str">
        <f t="shared" si="5"/>
        <v/>
      </c>
      <c r="F26" s="105"/>
      <c r="G26" s="66"/>
      <c r="H26" s="31" t="str">
        <f>IF($C26="","",※編集不可※選択項目!$C$2)</f>
        <v/>
      </c>
      <c r="I26" s="31" t="str">
        <f>IF($C26="","",※編集不可※選択項目!$D$2)</f>
        <v/>
      </c>
      <c r="J26" s="106"/>
      <c r="K26" s="97" t="str">
        <f>IF($C26="","",※編集不可※選択項目!$E$2)</f>
        <v/>
      </c>
      <c r="L26" s="107"/>
      <c r="M26" s="107"/>
      <c r="N26" s="97" t="str">
        <f>IF($C26="","",※編集不可※選択項目!$F$2)</f>
        <v/>
      </c>
      <c r="O26" s="107"/>
      <c r="P26" s="107"/>
      <c r="Q26" s="97" t="str">
        <f>IF($C26="","",※編集不可※選択項目!$G$2)</f>
        <v/>
      </c>
      <c r="R26" s="107"/>
      <c r="S26" s="107"/>
      <c r="T26" s="105"/>
      <c r="U26" s="22" t="str">
        <f t="shared" si="6"/>
        <v/>
      </c>
      <c r="V26" s="33" t="str">
        <f t="shared" si="15"/>
        <v/>
      </c>
      <c r="W26" s="108"/>
      <c r="X26" s="66"/>
      <c r="Y26" s="151"/>
      <c r="Z26" s="113"/>
      <c r="AA26" s="67"/>
      <c r="AB26" s="75"/>
      <c r="AC26" s="76"/>
      <c r="AD26" s="77"/>
      <c r="AE26"/>
      <c r="AF26" s="15">
        <f>IF($T26="",0,MATCH($T26,※編集不可※選択項目!$H$2:$H$4,0))</f>
        <v>0</v>
      </c>
      <c r="AG26" s="68" t="str" cm="1">
        <f t="array" ref="AG26">IF($C26="","",_xlfn.IFS($AF26=1,L26,$AF26=2,O26,$AF26=3,R26,$AF26=0,""))</f>
        <v/>
      </c>
      <c r="AH26" s="68" t="str" cm="1">
        <f t="array" ref="AH26">IF($C26="","",_xlfn.IFS($AF26=1,M26,$AF26=2,P26,$AF26=3,S26,$AF26=0,""))</f>
        <v/>
      </c>
      <c r="AI26" s="15">
        <f t="shared" si="8"/>
        <v>0</v>
      </c>
      <c r="AJ26" s="15" t="str">
        <f>IF($T26="","",INDEX(※編集不可※選択項目!$M$2:$M$7,MATCH($AF26&amp;"-"&amp;$AI26,※編集不可※選択項目!$L$2:$L$7,0)))</f>
        <v/>
      </c>
      <c r="AK26" s="15">
        <f t="shared" si="9"/>
        <v>0</v>
      </c>
      <c r="AL26" s="26">
        <f t="shared" si="10"/>
        <v>0</v>
      </c>
      <c r="AM26" s="26">
        <f t="shared" si="11"/>
        <v>0</v>
      </c>
      <c r="AN26" s="15">
        <f t="shared" si="12"/>
        <v>0</v>
      </c>
      <c r="AO26" s="26" t="str">
        <f t="shared" si="13"/>
        <v/>
      </c>
      <c r="AP26" s="16">
        <f t="shared" si="1"/>
        <v>0</v>
      </c>
      <c r="AQ26" s="16">
        <f t="shared" si="14"/>
        <v>0</v>
      </c>
    </row>
    <row r="27" spans="1:43" s="3" customFormat="1" ht="45" customHeight="1" x14ac:dyDescent="0.2">
      <c r="A27" s="27">
        <f t="shared" si="2"/>
        <v>16</v>
      </c>
      <c r="B27" s="28" t="str">
        <f t="shared" si="3"/>
        <v/>
      </c>
      <c r="C27" s="65"/>
      <c r="D27" s="92" t="str">
        <f t="shared" si="4"/>
        <v/>
      </c>
      <c r="E27" s="92" t="str">
        <f t="shared" si="5"/>
        <v/>
      </c>
      <c r="F27" s="105"/>
      <c r="G27" s="66"/>
      <c r="H27" s="31" t="str">
        <f>IF($C27="","",※編集不可※選択項目!$C$2)</f>
        <v/>
      </c>
      <c r="I27" s="31" t="str">
        <f>IF($C27="","",※編集不可※選択項目!$D$2)</f>
        <v/>
      </c>
      <c r="J27" s="106"/>
      <c r="K27" s="97" t="str">
        <f>IF($C27="","",※編集不可※選択項目!$E$2)</f>
        <v/>
      </c>
      <c r="L27" s="107"/>
      <c r="M27" s="107"/>
      <c r="N27" s="97" t="str">
        <f>IF($C27="","",※編集不可※選択項目!$F$2)</f>
        <v/>
      </c>
      <c r="O27" s="107"/>
      <c r="P27" s="107"/>
      <c r="Q27" s="97" t="str">
        <f>IF($C27="","",※編集不可※選択項目!$G$2)</f>
        <v/>
      </c>
      <c r="R27" s="107"/>
      <c r="S27" s="107"/>
      <c r="T27" s="105"/>
      <c r="U27" s="22" t="str">
        <f t="shared" si="6"/>
        <v/>
      </c>
      <c r="V27" s="33" t="str">
        <f t="shared" si="15"/>
        <v/>
      </c>
      <c r="W27" s="108"/>
      <c r="X27" s="66"/>
      <c r="Y27" s="151"/>
      <c r="Z27" s="113"/>
      <c r="AA27" s="67"/>
      <c r="AB27" s="75"/>
      <c r="AC27" s="76"/>
      <c r="AD27" s="77"/>
      <c r="AE27"/>
      <c r="AF27" s="15">
        <f>IF($T27="",0,MATCH($T27,※編集不可※選択項目!$H$2:$H$4,0))</f>
        <v>0</v>
      </c>
      <c r="AG27" s="68" t="str" cm="1">
        <f t="array" ref="AG27">IF($C27="","",_xlfn.IFS($AF27=1,L27,$AF27=2,O27,$AF27=3,R27,$AF27=0,""))</f>
        <v/>
      </c>
      <c r="AH27" s="68" t="str" cm="1">
        <f t="array" ref="AH27">IF($C27="","",_xlfn.IFS($AF27=1,M27,$AF27=2,P27,$AF27=3,S27,$AF27=0,""))</f>
        <v/>
      </c>
      <c r="AI27" s="15">
        <f t="shared" si="8"/>
        <v>0</v>
      </c>
      <c r="AJ27" s="15" t="str">
        <f>IF($T27="","",INDEX(※編集不可※選択項目!$M$2:$M$7,MATCH($AF27&amp;"-"&amp;$AI27,※編集不可※選択項目!$L$2:$L$7,0)))</f>
        <v/>
      </c>
      <c r="AK27" s="15">
        <f t="shared" si="9"/>
        <v>0</v>
      </c>
      <c r="AL27" s="26">
        <f t="shared" si="10"/>
        <v>0</v>
      </c>
      <c r="AM27" s="26">
        <f t="shared" si="11"/>
        <v>0</v>
      </c>
      <c r="AN27" s="15">
        <f t="shared" si="12"/>
        <v>0</v>
      </c>
      <c r="AO27" s="26" t="str">
        <f t="shared" si="13"/>
        <v/>
      </c>
      <c r="AP27" s="16">
        <f t="shared" si="1"/>
        <v>0</v>
      </c>
      <c r="AQ27" s="16">
        <f t="shared" si="14"/>
        <v>0</v>
      </c>
    </row>
    <row r="28" spans="1:43" s="3" customFormat="1" ht="45" customHeight="1" x14ac:dyDescent="0.2">
      <c r="A28" s="27">
        <f t="shared" si="2"/>
        <v>17</v>
      </c>
      <c r="B28" s="28" t="str">
        <f t="shared" si="3"/>
        <v/>
      </c>
      <c r="C28" s="65"/>
      <c r="D28" s="92" t="str">
        <f t="shared" si="4"/>
        <v/>
      </c>
      <c r="E28" s="92" t="str">
        <f t="shared" si="5"/>
        <v/>
      </c>
      <c r="F28" s="105"/>
      <c r="G28" s="66"/>
      <c r="H28" s="31" t="str">
        <f>IF($C28="","",※編集不可※選択項目!$C$2)</f>
        <v/>
      </c>
      <c r="I28" s="31" t="str">
        <f>IF($C28="","",※編集不可※選択項目!$D$2)</f>
        <v/>
      </c>
      <c r="J28" s="106"/>
      <c r="K28" s="97" t="str">
        <f>IF($C28="","",※編集不可※選択項目!$E$2)</f>
        <v/>
      </c>
      <c r="L28" s="107"/>
      <c r="M28" s="107"/>
      <c r="N28" s="97" t="str">
        <f>IF($C28="","",※編集不可※選択項目!$F$2)</f>
        <v/>
      </c>
      <c r="O28" s="107"/>
      <c r="P28" s="107"/>
      <c r="Q28" s="97" t="str">
        <f>IF($C28="","",※編集不可※選択項目!$G$2)</f>
        <v/>
      </c>
      <c r="R28" s="107"/>
      <c r="S28" s="107"/>
      <c r="T28" s="105"/>
      <c r="U28" s="22" t="str">
        <f t="shared" si="6"/>
        <v/>
      </c>
      <c r="V28" s="33" t="str">
        <f t="shared" si="15"/>
        <v/>
      </c>
      <c r="W28" s="108"/>
      <c r="X28" s="66"/>
      <c r="Y28" s="151"/>
      <c r="Z28" s="113"/>
      <c r="AA28" s="67"/>
      <c r="AB28" s="75"/>
      <c r="AC28" s="76"/>
      <c r="AD28" s="77"/>
      <c r="AE28"/>
      <c r="AF28" s="15">
        <f>IF($T28="",0,MATCH($T28,※編集不可※選択項目!$H$2:$H$4,0))</f>
        <v>0</v>
      </c>
      <c r="AG28" s="68" t="str" cm="1">
        <f t="array" ref="AG28">IF($C28="","",_xlfn.IFS($AF28=1,L28,$AF28=2,O28,$AF28=3,R28,$AF28=0,""))</f>
        <v/>
      </c>
      <c r="AH28" s="68" t="str" cm="1">
        <f t="array" ref="AH28">IF($C28="","",_xlfn.IFS($AF28=1,M28,$AF28=2,P28,$AF28=3,S28,$AF28=0,""))</f>
        <v/>
      </c>
      <c r="AI28" s="15">
        <f t="shared" si="8"/>
        <v>0</v>
      </c>
      <c r="AJ28" s="15" t="str">
        <f>IF($T28="","",INDEX(※編集不可※選択項目!$M$2:$M$7,MATCH($AF28&amp;"-"&amp;$AI28,※編集不可※選択項目!$L$2:$L$7,0)))</f>
        <v/>
      </c>
      <c r="AK28" s="15">
        <f t="shared" si="9"/>
        <v>0</v>
      </c>
      <c r="AL28" s="26">
        <f t="shared" si="10"/>
        <v>0</v>
      </c>
      <c r="AM28" s="26">
        <f t="shared" si="11"/>
        <v>0</v>
      </c>
      <c r="AN28" s="15">
        <f t="shared" si="12"/>
        <v>0</v>
      </c>
      <c r="AO28" s="26" t="str">
        <f t="shared" si="13"/>
        <v/>
      </c>
      <c r="AP28" s="16">
        <f t="shared" si="1"/>
        <v>0</v>
      </c>
      <c r="AQ28" s="16">
        <f t="shared" si="14"/>
        <v>0</v>
      </c>
    </row>
    <row r="29" spans="1:43" s="3" customFormat="1" ht="45" customHeight="1" x14ac:dyDescent="0.2">
      <c r="A29" s="27">
        <f t="shared" si="2"/>
        <v>18</v>
      </c>
      <c r="B29" s="28" t="str">
        <f t="shared" si="3"/>
        <v/>
      </c>
      <c r="C29" s="65"/>
      <c r="D29" s="92" t="str">
        <f t="shared" si="4"/>
        <v/>
      </c>
      <c r="E29" s="92" t="str">
        <f t="shared" si="5"/>
        <v/>
      </c>
      <c r="F29" s="105"/>
      <c r="G29" s="66"/>
      <c r="H29" s="31" t="str">
        <f>IF($C29="","",※編集不可※選択項目!$C$2)</f>
        <v/>
      </c>
      <c r="I29" s="31" t="str">
        <f>IF($C29="","",※編集不可※選択項目!$D$2)</f>
        <v/>
      </c>
      <c r="J29" s="106"/>
      <c r="K29" s="97" t="str">
        <f>IF($C29="","",※編集不可※選択項目!$E$2)</f>
        <v/>
      </c>
      <c r="L29" s="107"/>
      <c r="M29" s="107"/>
      <c r="N29" s="97" t="str">
        <f>IF($C29="","",※編集不可※選択項目!$F$2)</f>
        <v/>
      </c>
      <c r="O29" s="107"/>
      <c r="P29" s="107"/>
      <c r="Q29" s="97" t="str">
        <f>IF($C29="","",※編集不可※選択項目!$G$2)</f>
        <v/>
      </c>
      <c r="R29" s="107"/>
      <c r="S29" s="107"/>
      <c r="T29" s="105"/>
      <c r="U29" s="22" t="str">
        <f t="shared" si="6"/>
        <v/>
      </c>
      <c r="V29" s="33" t="str">
        <f t="shared" si="15"/>
        <v/>
      </c>
      <c r="W29" s="108"/>
      <c r="X29" s="66"/>
      <c r="Y29" s="151"/>
      <c r="Z29" s="113"/>
      <c r="AA29" s="67"/>
      <c r="AB29" s="75"/>
      <c r="AC29" s="76"/>
      <c r="AD29" s="77"/>
      <c r="AE29"/>
      <c r="AF29" s="15">
        <f>IF($T29="",0,MATCH($T29,※編集不可※選択項目!$H$2:$H$4,0))</f>
        <v>0</v>
      </c>
      <c r="AG29" s="68" t="str" cm="1">
        <f t="array" ref="AG29">IF($C29="","",_xlfn.IFS($AF29=1,L29,$AF29=2,O29,$AF29=3,R29,$AF29=0,""))</f>
        <v/>
      </c>
      <c r="AH29" s="68" t="str" cm="1">
        <f t="array" ref="AH29">IF($C29="","",_xlfn.IFS($AF29=1,M29,$AF29=2,P29,$AF29=3,S29,$AF29=0,""))</f>
        <v/>
      </c>
      <c r="AI29" s="15">
        <f t="shared" si="8"/>
        <v>0</v>
      </c>
      <c r="AJ29" s="15" t="str">
        <f>IF($T29="","",INDEX(※編集不可※選択項目!$M$2:$M$7,MATCH($AF29&amp;"-"&amp;$AI29,※編集不可※選択項目!$L$2:$L$7,0)))</f>
        <v/>
      </c>
      <c r="AK29" s="15">
        <f t="shared" si="9"/>
        <v>0</v>
      </c>
      <c r="AL29" s="26">
        <f t="shared" si="10"/>
        <v>0</v>
      </c>
      <c r="AM29" s="26">
        <f t="shared" si="11"/>
        <v>0</v>
      </c>
      <c r="AN29" s="15">
        <f t="shared" si="12"/>
        <v>0</v>
      </c>
      <c r="AO29" s="26" t="str">
        <f t="shared" si="13"/>
        <v/>
      </c>
      <c r="AP29" s="16">
        <f t="shared" si="1"/>
        <v>0</v>
      </c>
      <c r="AQ29" s="16">
        <f t="shared" si="14"/>
        <v>0</v>
      </c>
    </row>
    <row r="30" spans="1:43" s="3" customFormat="1" ht="45" customHeight="1" x14ac:dyDescent="0.2">
      <c r="A30" s="27">
        <f t="shared" si="2"/>
        <v>19</v>
      </c>
      <c r="B30" s="28" t="str">
        <f t="shared" si="3"/>
        <v/>
      </c>
      <c r="C30" s="65"/>
      <c r="D30" s="92" t="str">
        <f t="shared" si="4"/>
        <v/>
      </c>
      <c r="E30" s="92" t="str">
        <f t="shared" si="5"/>
        <v/>
      </c>
      <c r="F30" s="105"/>
      <c r="G30" s="66"/>
      <c r="H30" s="31" t="str">
        <f>IF($C30="","",※編集不可※選択項目!$C$2)</f>
        <v/>
      </c>
      <c r="I30" s="31" t="str">
        <f>IF($C30="","",※編集不可※選択項目!$D$2)</f>
        <v/>
      </c>
      <c r="J30" s="106"/>
      <c r="K30" s="97" t="str">
        <f>IF($C30="","",※編集不可※選択項目!$E$2)</f>
        <v/>
      </c>
      <c r="L30" s="107"/>
      <c r="M30" s="107"/>
      <c r="N30" s="97" t="str">
        <f>IF($C30="","",※編集不可※選択項目!$F$2)</f>
        <v/>
      </c>
      <c r="O30" s="107"/>
      <c r="P30" s="107"/>
      <c r="Q30" s="97" t="str">
        <f>IF($C30="","",※編集不可※選択項目!$G$2)</f>
        <v/>
      </c>
      <c r="R30" s="107"/>
      <c r="S30" s="107"/>
      <c r="T30" s="105"/>
      <c r="U30" s="22" t="str">
        <f t="shared" si="6"/>
        <v/>
      </c>
      <c r="V30" s="33" t="str">
        <f t="shared" si="15"/>
        <v/>
      </c>
      <c r="W30" s="108"/>
      <c r="X30" s="66"/>
      <c r="Y30" s="151"/>
      <c r="Z30" s="113"/>
      <c r="AA30" s="67"/>
      <c r="AB30" s="75"/>
      <c r="AC30" s="76"/>
      <c r="AD30" s="77"/>
      <c r="AE30"/>
      <c r="AF30" s="15">
        <f>IF($T30="",0,MATCH($T30,※編集不可※選択項目!$H$2:$H$4,0))</f>
        <v>0</v>
      </c>
      <c r="AG30" s="68" t="str" cm="1">
        <f t="array" ref="AG30">IF($C30="","",_xlfn.IFS($AF30=1,L30,$AF30=2,O30,$AF30=3,R30,$AF30=0,""))</f>
        <v/>
      </c>
      <c r="AH30" s="68" t="str" cm="1">
        <f t="array" ref="AH30">IF($C30="","",_xlfn.IFS($AF30=1,M30,$AF30=2,P30,$AF30=3,S30,$AF30=0,""))</f>
        <v/>
      </c>
      <c r="AI30" s="15">
        <f t="shared" si="8"/>
        <v>0</v>
      </c>
      <c r="AJ30" s="15" t="str">
        <f>IF($T30="","",INDEX(※編集不可※選択項目!$M$2:$M$7,MATCH($AF30&amp;"-"&amp;$AI30,※編集不可※選択項目!$L$2:$L$7,0)))</f>
        <v/>
      </c>
      <c r="AK30" s="15">
        <f t="shared" si="9"/>
        <v>0</v>
      </c>
      <c r="AL30" s="26">
        <f t="shared" si="10"/>
        <v>0</v>
      </c>
      <c r="AM30" s="26">
        <f t="shared" si="11"/>
        <v>0</v>
      </c>
      <c r="AN30" s="15">
        <f t="shared" si="12"/>
        <v>0</v>
      </c>
      <c r="AO30" s="26" t="str">
        <f t="shared" si="13"/>
        <v/>
      </c>
      <c r="AP30" s="16">
        <f t="shared" si="1"/>
        <v>0</v>
      </c>
      <c r="AQ30" s="16">
        <f t="shared" si="14"/>
        <v>0</v>
      </c>
    </row>
    <row r="31" spans="1:43" s="3" customFormat="1" ht="45" customHeight="1" x14ac:dyDescent="0.2">
      <c r="A31" s="27">
        <f t="shared" si="2"/>
        <v>20</v>
      </c>
      <c r="B31" s="28" t="str">
        <f t="shared" si="3"/>
        <v/>
      </c>
      <c r="C31" s="65"/>
      <c r="D31" s="92" t="str">
        <f t="shared" si="4"/>
        <v/>
      </c>
      <c r="E31" s="92" t="str">
        <f t="shared" si="5"/>
        <v/>
      </c>
      <c r="F31" s="105"/>
      <c r="G31" s="66"/>
      <c r="H31" s="31" t="str">
        <f>IF($C31="","",※編集不可※選択項目!$C$2)</f>
        <v/>
      </c>
      <c r="I31" s="31" t="str">
        <f>IF($C31="","",※編集不可※選択項目!$D$2)</f>
        <v/>
      </c>
      <c r="J31" s="106"/>
      <c r="K31" s="97" t="str">
        <f>IF($C31="","",※編集不可※選択項目!$E$2)</f>
        <v/>
      </c>
      <c r="L31" s="107"/>
      <c r="M31" s="107"/>
      <c r="N31" s="97" t="str">
        <f>IF($C31="","",※編集不可※選択項目!$F$2)</f>
        <v/>
      </c>
      <c r="O31" s="107"/>
      <c r="P31" s="107"/>
      <c r="Q31" s="97" t="str">
        <f>IF($C31="","",※編集不可※選択項目!$G$2)</f>
        <v/>
      </c>
      <c r="R31" s="107"/>
      <c r="S31" s="107"/>
      <c r="T31" s="105"/>
      <c r="U31" s="22" t="str">
        <f t="shared" si="6"/>
        <v/>
      </c>
      <c r="V31" s="33" t="str">
        <f t="shared" si="15"/>
        <v/>
      </c>
      <c r="W31" s="108"/>
      <c r="X31" s="66"/>
      <c r="Y31" s="151"/>
      <c r="Z31" s="113"/>
      <c r="AA31" s="67"/>
      <c r="AB31" s="75"/>
      <c r="AC31" s="76"/>
      <c r="AD31" s="77"/>
      <c r="AE31"/>
      <c r="AF31" s="15">
        <f>IF($T31="",0,MATCH($T31,※編集不可※選択項目!$H$2:$H$4,0))</f>
        <v>0</v>
      </c>
      <c r="AG31" s="68" t="str" cm="1">
        <f t="array" ref="AG31">IF($C31="","",_xlfn.IFS($AF31=1,L31,$AF31=2,O31,$AF31=3,R31,$AF31=0,""))</f>
        <v/>
      </c>
      <c r="AH31" s="68" t="str" cm="1">
        <f t="array" ref="AH31">IF($C31="","",_xlfn.IFS($AF31=1,M31,$AF31=2,P31,$AF31=3,S31,$AF31=0,""))</f>
        <v/>
      </c>
      <c r="AI31" s="15">
        <f t="shared" si="8"/>
        <v>0</v>
      </c>
      <c r="AJ31" s="15" t="str">
        <f>IF($T31="","",INDEX(※編集不可※選択項目!$M$2:$M$7,MATCH($AF31&amp;"-"&amp;$AI31,※編集不可※選択項目!$L$2:$L$7,0)))</f>
        <v/>
      </c>
      <c r="AK31" s="15">
        <f t="shared" si="9"/>
        <v>0</v>
      </c>
      <c r="AL31" s="26">
        <f t="shared" si="10"/>
        <v>0</v>
      </c>
      <c r="AM31" s="26">
        <f t="shared" si="11"/>
        <v>0</v>
      </c>
      <c r="AN31" s="15">
        <f t="shared" si="12"/>
        <v>0</v>
      </c>
      <c r="AO31" s="26" t="str">
        <f t="shared" si="13"/>
        <v/>
      </c>
      <c r="AP31" s="16">
        <f t="shared" si="1"/>
        <v>0</v>
      </c>
      <c r="AQ31" s="16">
        <f t="shared" si="14"/>
        <v>0</v>
      </c>
    </row>
    <row r="32" spans="1:43" s="3" customFormat="1" ht="45" customHeight="1" x14ac:dyDescent="0.2">
      <c r="A32" s="27">
        <f t="shared" si="2"/>
        <v>21</v>
      </c>
      <c r="B32" s="28" t="str">
        <f t="shared" si="3"/>
        <v/>
      </c>
      <c r="C32" s="65"/>
      <c r="D32" s="92" t="str">
        <f t="shared" si="4"/>
        <v/>
      </c>
      <c r="E32" s="92" t="str">
        <f t="shared" si="5"/>
        <v/>
      </c>
      <c r="F32" s="105"/>
      <c r="G32" s="66"/>
      <c r="H32" s="31" t="str">
        <f>IF($C32="","",※編集不可※選択項目!$C$2)</f>
        <v/>
      </c>
      <c r="I32" s="31" t="str">
        <f>IF($C32="","",※編集不可※選択項目!$D$2)</f>
        <v/>
      </c>
      <c r="J32" s="106"/>
      <c r="K32" s="97" t="str">
        <f>IF($C32="","",※編集不可※選択項目!$E$2)</f>
        <v/>
      </c>
      <c r="L32" s="107"/>
      <c r="M32" s="107"/>
      <c r="N32" s="97" t="str">
        <f>IF($C32="","",※編集不可※選択項目!$F$2)</f>
        <v/>
      </c>
      <c r="O32" s="107"/>
      <c r="P32" s="107"/>
      <c r="Q32" s="97" t="str">
        <f>IF($C32="","",※編集不可※選択項目!$G$2)</f>
        <v/>
      </c>
      <c r="R32" s="107"/>
      <c r="S32" s="107"/>
      <c r="T32" s="105"/>
      <c r="U32" s="22" t="str">
        <f t="shared" si="6"/>
        <v/>
      </c>
      <c r="V32" s="33" t="str">
        <f t="shared" si="15"/>
        <v/>
      </c>
      <c r="W32" s="108"/>
      <c r="X32" s="66"/>
      <c r="Y32" s="151"/>
      <c r="Z32" s="113"/>
      <c r="AA32" s="67"/>
      <c r="AB32" s="75"/>
      <c r="AC32" s="76"/>
      <c r="AD32" s="77"/>
      <c r="AE32"/>
      <c r="AF32" s="15">
        <f>IF($T32="",0,MATCH($T32,※編集不可※選択項目!$H$2:$H$4,0))</f>
        <v>0</v>
      </c>
      <c r="AG32" s="68" t="str" cm="1">
        <f t="array" ref="AG32">IF($C32="","",_xlfn.IFS($AF32=1,L32,$AF32=2,O32,$AF32=3,R32,$AF32=0,""))</f>
        <v/>
      </c>
      <c r="AH32" s="68" t="str" cm="1">
        <f t="array" ref="AH32">IF($C32="","",_xlfn.IFS($AF32=1,M32,$AF32=2,P32,$AF32=3,S32,$AF32=0,""))</f>
        <v/>
      </c>
      <c r="AI32" s="15">
        <f t="shared" si="8"/>
        <v>0</v>
      </c>
      <c r="AJ32" s="15" t="str">
        <f>IF($T32="","",INDEX(※編集不可※選択項目!$M$2:$M$7,MATCH($AF32&amp;"-"&amp;$AI32,※編集不可※選択項目!$L$2:$L$7,0)))</f>
        <v/>
      </c>
      <c r="AK32" s="15">
        <f t="shared" si="9"/>
        <v>0</v>
      </c>
      <c r="AL32" s="26">
        <f t="shared" si="10"/>
        <v>0</v>
      </c>
      <c r="AM32" s="26">
        <f t="shared" si="11"/>
        <v>0</v>
      </c>
      <c r="AN32" s="15">
        <f t="shared" si="12"/>
        <v>0</v>
      </c>
      <c r="AO32" s="26" t="str">
        <f t="shared" si="13"/>
        <v/>
      </c>
      <c r="AP32" s="16">
        <f t="shared" si="1"/>
        <v>0</v>
      </c>
      <c r="AQ32" s="16">
        <f t="shared" si="14"/>
        <v>0</v>
      </c>
    </row>
    <row r="33" spans="1:43" s="3" customFormat="1" ht="45" customHeight="1" x14ac:dyDescent="0.2">
      <c r="A33" s="27">
        <f t="shared" si="2"/>
        <v>22</v>
      </c>
      <c r="B33" s="28" t="str">
        <f t="shared" si="3"/>
        <v/>
      </c>
      <c r="C33" s="65"/>
      <c r="D33" s="92" t="str">
        <f t="shared" si="4"/>
        <v/>
      </c>
      <c r="E33" s="92" t="str">
        <f t="shared" si="5"/>
        <v/>
      </c>
      <c r="F33" s="105"/>
      <c r="G33" s="66"/>
      <c r="H33" s="31" t="str">
        <f>IF($C33="","",※編集不可※選択項目!$C$2)</f>
        <v/>
      </c>
      <c r="I33" s="31" t="str">
        <f>IF($C33="","",※編集不可※選択項目!$D$2)</f>
        <v/>
      </c>
      <c r="J33" s="106"/>
      <c r="K33" s="97" t="str">
        <f>IF($C33="","",※編集不可※選択項目!$E$2)</f>
        <v/>
      </c>
      <c r="L33" s="107"/>
      <c r="M33" s="107"/>
      <c r="N33" s="97" t="str">
        <f>IF($C33="","",※編集不可※選択項目!$F$2)</f>
        <v/>
      </c>
      <c r="O33" s="107"/>
      <c r="P33" s="107"/>
      <c r="Q33" s="97" t="str">
        <f>IF($C33="","",※編集不可※選択項目!$G$2)</f>
        <v/>
      </c>
      <c r="R33" s="107"/>
      <c r="S33" s="107"/>
      <c r="T33" s="105"/>
      <c r="U33" s="22" t="str">
        <f t="shared" si="6"/>
        <v/>
      </c>
      <c r="V33" s="33" t="str">
        <f t="shared" si="15"/>
        <v/>
      </c>
      <c r="W33" s="108"/>
      <c r="X33" s="66"/>
      <c r="Y33" s="151"/>
      <c r="Z33" s="113"/>
      <c r="AA33" s="67"/>
      <c r="AB33" s="75"/>
      <c r="AC33" s="76"/>
      <c r="AD33" s="77"/>
      <c r="AE33"/>
      <c r="AF33" s="15">
        <f>IF($T33="",0,MATCH($T33,※編集不可※選択項目!$H$2:$H$4,0))</f>
        <v>0</v>
      </c>
      <c r="AG33" s="68" t="str" cm="1">
        <f t="array" ref="AG33">IF($C33="","",_xlfn.IFS($AF33=1,L33,$AF33=2,O33,$AF33=3,R33,$AF33=0,""))</f>
        <v/>
      </c>
      <c r="AH33" s="68" t="str" cm="1">
        <f t="array" ref="AH33">IF($C33="","",_xlfn.IFS($AF33=1,M33,$AF33=2,P33,$AF33=3,S33,$AF33=0,""))</f>
        <v/>
      </c>
      <c r="AI33" s="15">
        <f t="shared" si="8"/>
        <v>0</v>
      </c>
      <c r="AJ33" s="15" t="str">
        <f>IF($T33="","",INDEX(※編集不可※選択項目!$M$2:$M$7,MATCH($AF33&amp;"-"&amp;$AI33,※編集不可※選択項目!$L$2:$L$7,0)))</f>
        <v/>
      </c>
      <c r="AK33" s="15">
        <f t="shared" si="9"/>
        <v>0</v>
      </c>
      <c r="AL33" s="26">
        <f t="shared" si="10"/>
        <v>0</v>
      </c>
      <c r="AM33" s="26">
        <f t="shared" si="11"/>
        <v>0</v>
      </c>
      <c r="AN33" s="15">
        <f t="shared" si="12"/>
        <v>0</v>
      </c>
      <c r="AO33" s="26" t="str">
        <f t="shared" si="13"/>
        <v/>
      </c>
      <c r="AP33" s="16">
        <f t="shared" si="1"/>
        <v>0</v>
      </c>
      <c r="AQ33" s="16">
        <f t="shared" si="14"/>
        <v>0</v>
      </c>
    </row>
    <row r="34" spans="1:43" s="3" customFormat="1" ht="45" customHeight="1" x14ac:dyDescent="0.2">
      <c r="A34" s="27">
        <f t="shared" si="2"/>
        <v>23</v>
      </c>
      <c r="B34" s="28" t="str">
        <f t="shared" si="3"/>
        <v/>
      </c>
      <c r="C34" s="65"/>
      <c r="D34" s="92" t="str">
        <f t="shared" si="4"/>
        <v/>
      </c>
      <c r="E34" s="92" t="str">
        <f t="shared" si="5"/>
        <v/>
      </c>
      <c r="F34" s="105"/>
      <c r="G34" s="66"/>
      <c r="H34" s="31" t="str">
        <f>IF($C34="","",※編集不可※選択項目!$C$2)</f>
        <v/>
      </c>
      <c r="I34" s="31" t="str">
        <f>IF($C34="","",※編集不可※選択項目!$D$2)</f>
        <v/>
      </c>
      <c r="J34" s="106"/>
      <c r="K34" s="97" t="str">
        <f>IF($C34="","",※編集不可※選択項目!$E$2)</f>
        <v/>
      </c>
      <c r="L34" s="107"/>
      <c r="M34" s="107"/>
      <c r="N34" s="97" t="str">
        <f>IF($C34="","",※編集不可※選択項目!$F$2)</f>
        <v/>
      </c>
      <c r="O34" s="107"/>
      <c r="P34" s="107"/>
      <c r="Q34" s="97" t="str">
        <f>IF($C34="","",※編集不可※選択項目!$G$2)</f>
        <v/>
      </c>
      <c r="R34" s="107"/>
      <c r="S34" s="107"/>
      <c r="T34" s="105"/>
      <c r="U34" s="22" t="str">
        <f t="shared" si="6"/>
        <v/>
      </c>
      <c r="V34" s="33" t="str">
        <f t="shared" si="15"/>
        <v/>
      </c>
      <c r="W34" s="108"/>
      <c r="X34" s="66"/>
      <c r="Y34" s="151"/>
      <c r="Z34" s="113"/>
      <c r="AA34" s="67"/>
      <c r="AB34" s="75"/>
      <c r="AC34" s="76"/>
      <c r="AD34" s="77"/>
      <c r="AE34"/>
      <c r="AF34" s="15">
        <f>IF($T34="",0,MATCH($T34,※編集不可※選択項目!$H$2:$H$4,0))</f>
        <v>0</v>
      </c>
      <c r="AG34" s="68" t="str" cm="1">
        <f t="array" ref="AG34">IF($C34="","",_xlfn.IFS($AF34=1,L34,$AF34=2,O34,$AF34=3,R34,$AF34=0,""))</f>
        <v/>
      </c>
      <c r="AH34" s="68" t="str" cm="1">
        <f t="array" ref="AH34">IF($C34="","",_xlfn.IFS($AF34=1,M34,$AF34=2,P34,$AF34=3,S34,$AF34=0,""))</f>
        <v/>
      </c>
      <c r="AI34" s="15">
        <f t="shared" si="8"/>
        <v>0</v>
      </c>
      <c r="AJ34" s="15" t="str">
        <f>IF($T34="","",INDEX(※編集不可※選択項目!$M$2:$M$7,MATCH($AF34&amp;"-"&amp;$AI34,※編集不可※選択項目!$L$2:$L$7,0)))</f>
        <v/>
      </c>
      <c r="AK34" s="15">
        <f t="shared" si="9"/>
        <v>0</v>
      </c>
      <c r="AL34" s="26">
        <f t="shared" si="10"/>
        <v>0</v>
      </c>
      <c r="AM34" s="26">
        <f t="shared" si="11"/>
        <v>0</v>
      </c>
      <c r="AN34" s="15">
        <f t="shared" si="12"/>
        <v>0</v>
      </c>
      <c r="AO34" s="26" t="str">
        <f t="shared" si="13"/>
        <v/>
      </c>
      <c r="AP34" s="16">
        <f t="shared" si="1"/>
        <v>0</v>
      </c>
      <c r="AQ34" s="16">
        <f t="shared" si="14"/>
        <v>0</v>
      </c>
    </row>
    <row r="35" spans="1:43" s="3" customFormat="1" ht="45" customHeight="1" x14ac:dyDescent="0.2">
      <c r="A35" s="27">
        <f t="shared" si="2"/>
        <v>24</v>
      </c>
      <c r="B35" s="28" t="str">
        <f t="shared" si="3"/>
        <v/>
      </c>
      <c r="C35" s="65"/>
      <c r="D35" s="92" t="str">
        <f t="shared" si="4"/>
        <v/>
      </c>
      <c r="E35" s="92" t="str">
        <f t="shared" si="5"/>
        <v/>
      </c>
      <c r="F35" s="105"/>
      <c r="G35" s="66"/>
      <c r="H35" s="31" t="str">
        <f>IF($C35="","",※編集不可※選択項目!$C$2)</f>
        <v/>
      </c>
      <c r="I35" s="31" t="str">
        <f>IF($C35="","",※編集不可※選択項目!$D$2)</f>
        <v/>
      </c>
      <c r="J35" s="106"/>
      <c r="K35" s="97" t="str">
        <f>IF($C35="","",※編集不可※選択項目!$E$2)</f>
        <v/>
      </c>
      <c r="L35" s="107"/>
      <c r="M35" s="107"/>
      <c r="N35" s="97" t="str">
        <f>IF($C35="","",※編集不可※選択項目!$F$2)</f>
        <v/>
      </c>
      <c r="O35" s="107"/>
      <c r="P35" s="107"/>
      <c r="Q35" s="97" t="str">
        <f>IF($C35="","",※編集不可※選択項目!$G$2)</f>
        <v/>
      </c>
      <c r="R35" s="107"/>
      <c r="S35" s="107"/>
      <c r="T35" s="105"/>
      <c r="U35" s="22" t="str">
        <f t="shared" si="6"/>
        <v/>
      </c>
      <c r="V35" s="33" t="str">
        <f t="shared" si="15"/>
        <v/>
      </c>
      <c r="W35" s="108"/>
      <c r="X35" s="66"/>
      <c r="Y35" s="151"/>
      <c r="Z35" s="113"/>
      <c r="AA35" s="67"/>
      <c r="AB35" s="75"/>
      <c r="AC35" s="76"/>
      <c r="AD35" s="77"/>
      <c r="AE35"/>
      <c r="AF35" s="15">
        <f>IF($T35="",0,MATCH($T35,※編集不可※選択項目!$H$2:$H$4,0))</f>
        <v>0</v>
      </c>
      <c r="AG35" s="68" t="str" cm="1">
        <f t="array" ref="AG35">IF($C35="","",_xlfn.IFS($AF35=1,L35,$AF35=2,O35,$AF35=3,R35,$AF35=0,""))</f>
        <v/>
      </c>
      <c r="AH35" s="68" t="str" cm="1">
        <f t="array" ref="AH35">IF($C35="","",_xlfn.IFS($AF35=1,M35,$AF35=2,P35,$AF35=3,S35,$AF35=0,""))</f>
        <v/>
      </c>
      <c r="AI35" s="15">
        <f t="shared" si="8"/>
        <v>0</v>
      </c>
      <c r="AJ35" s="15" t="str">
        <f>IF($T35="","",INDEX(※編集不可※選択項目!$M$2:$M$7,MATCH($AF35&amp;"-"&amp;$AI35,※編集不可※選択項目!$L$2:$L$7,0)))</f>
        <v/>
      </c>
      <c r="AK35" s="15">
        <f t="shared" si="9"/>
        <v>0</v>
      </c>
      <c r="AL35" s="26">
        <f t="shared" si="10"/>
        <v>0</v>
      </c>
      <c r="AM35" s="26">
        <f t="shared" si="11"/>
        <v>0</v>
      </c>
      <c r="AN35" s="15">
        <f t="shared" si="12"/>
        <v>0</v>
      </c>
      <c r="AO35" s="26" t="str">
        <f t="shared" si="13"/>
        <v/>
      </c>
      <c r="AP35" s="16">
        <f t="shared" si="1"/>
        <v>0</v>
      </c>
      <c r="AQ35" s="16">
        <f t="shared" si="14"/>
        <v>0</v>
      </c>
    </row>
    <row r="36" spans="1:43" s="3" customFormat="1" ht="45" customHeight="1" x14ac:dyDescent="0.2">
      <c r="A36" s="27">
        <f t="shared" si="2"/>
        <v>25</v>
      </c>
      <c r="B36" s="28" t="str">
        <f t="shared" si="3"/>
        <v/>
      </c>
      <c r="C36" s="65"/>
      <c r="D36" s="92" t="str">
        <f t="shared" si="4"/>
        <v/>
      </c>
      <c r="E36" s="92" t="str">
        <f t="shared" si="5"/>
        <v/>
      </c>
      <c r="F36" s="105"/>
      <c r="G36" s="66"/>
      <c r="H36" s="31" t="str">
        <f>IF($C36="","",※編集不可※選択項目!$C$2)</f>
        <v/>
      </c>
      <c r="I36" s="31" t="str">
        <f>IF($C36="","",※編集不可※選択項目!$D$2)</f>
        <v/>
      </c>
      <c r="J36" s="106"/>
      <c r="K36" s="97" t="str">
        <f>IF($C36="","",※編集不可※選択項目!$E$2)</f>
        <v/>
      </c>
      <c r="L36" s="107"/>
      <c r="M36" s="107"/>
      <c r="N36" s="97" t="str">
        <f>IF($C36="","",※編集不可※選択項目!$F$2)</f>
        <v/>
      </c>
      <c r="O36" s="107"/>
      <c r="P36" s="107"/>
      <c r="Q36" s="97" t="str">
        <f>IF($C36="","",※編集不可※選択項目!$G$2)</f>
        <v/>
      </c>
      <c r="R36" s="107"/>
      <c r="S36" s="107"/>
      <c r="T36" s="105"/>
      <c r="U36" s="22" t="str">
        <f t="shared" si="6"/>
        <v/>
      </c>
      <c r="V36" s="33" t="str">
        <f t="shared" si="15"/>
        <v/>
      </c>
      <c r="W36" s="108"/>
      <c r="X36" s="66"/>
      <c r="Y36" s="151"/>
      <c r="Z36" s="113"/>
      <c r="AA36" s="67"/>
      <c r="AB36" s="75"/>
      <c r="AC36" s="76"/>
      <c r="AD36" s="77"/>
      <c r="AE36"/>
      <c r="AF36" s="15">
        <f>IF($T36="",0,MATCH($T36,※編集不可※選択項目!$H$2:$H$4,0))</f>
        <v>0</v>
      </c>
      <c r="AG36" s="68" t="str" cm="1">
        <f t="array" ref="AG36">IF($C36="","",_xlfn.IFS($AF36=1,L36,$AF36=2,O36,$AF36=3,R36,$AF36=0,""))</f>
        <v/>
      </c>
      <c r="AH36" s="68" t="str" cm="1">
        <f t="array" ref="AH36">IF($C36="","",_xlfn.IFS($AF36=1,M36,$AF36=2,P36,$AF36=3,S36,$AF36=0,""))</f>
        <v/>
      </c>
      <c r="AI36" s="15">
        <f t="shared" si="8"/>
        <v>0</v>
      </c>
      <c r="AJ36" s="15" t="str">
        <f>IF($T36="","",INDEX(※編集不可※選択項目!$M$2:$M$7,MATCH($AF36&amp;"-"&amp;$AI36,※編集不可※選択項目!$L$2:$L$7,0)))</f>
        <v/>
      </c>
      <c r="AK36" s="15">
        <f t="shared" si="9"/>
        <v>0</v>
      </c>
      <c r="AL36" s="26">
        <f t="shared" si="10"/>
        <v>0</v>
      </c>
      <c r="AM36" s="26">
        <f t="shared" si="11"/>
        <v>0</v>
      </c>
      <c r="AN36" s="15">
        <f t="shared" si="12"/>
        <v>0</v>
      </c>
      <c r="AO36" s="26" t="str">
        <f t="shared" si="13"/>
        <v/>
      </c>
      <c r="AP36" s="16">
        <f t="shared" si="1"/>
        <v>0</v>
      </c>
      <c r="AQ36" s="16">
        <f t="shared" si="14"/>
        <v>0</v>
      </c>
    </row>
    <row r="37" spans="1:43" s="3" customFormat="1" ht="45" customHeight="1" x14ac:dyDescent="0.2">
      <c r="A37" s="27">
        <f t="shared" si="2"/>
        <v>26</v>
      </c>
      <c r="B37" s="28" t="str">
        <f t="shared" si="3"/>
        <v/>
      </c>
      <c r="C37" s="65"/>
      <c r="D37" s="92" t="str">
        <f t="shared" si="4"/>
        <v/>
      </c>
      <c r="E37" s="92" t="str">
        <f t="shared" si="5"/>
        <v/>
      </c>
      <c r="F37" s="105"/>
      <c r="G37" s="66"/>
      <c r="H37" s="31" t="str">
        <f>IF($C37="","",※編集不可※選択項目!$C$2)</f>
        <v/>
      </c>
      <c r="I37" s="31" t="str">
        <f>IF($C37="","",※編集不可※選択項目!$D$2)</f>
        <v/>
      </c>
      <c r="J37" s="106"/>
      <c r="K37" s="97" t="str">
        <f>IF($C37="","",※編集不可※選択項目!$E$2)</f>
        <v/>
      </c>
      <c r="L37" s="107"/>
      <c r="M37" s="107"/>
      <c r="N37" s="97" t="str">
        <f>IF($C37="","",※編集不可※選択項目!$F$2)</f>
        <v/>
      </c>
      <c r="O37" s="107"/>
      <c r="P37" s="107"/>
      <c r="Q37" s="97" t="str">
        <f>IF($C37="","",※編集不可※選択項目!$G$2)</f>
        <v/>
      </c>
      <c r="R37" s="107"/>
      <c r="S37" s="107"/>
      <c r="T37" s="105"/>
      <c r="U37" s="22" t="str">
        <f t="shared" si="6"/>
        <v/>
      </c>
      <c r="V37" s="33" t="str">
        <f t="shared" si="15"/>
        <v/>
      </c>
      <c r="W37" s="108"/>
      <c r="X37" s="66"/>
      <c r="Y37" s="151"/>
      <c r="Z37" s="113"/>
      <c r="AA37" s="67"/>
      <c r="AB37" s="75"/>
      <c r="AC37" s="76"/>
      <c r="AD37" s="77"/>
      <c r="AE37"/>
      <c r="AF37" s="15">
        <f>IF($T37="",0,MATCH($T37,※編集不可※選択項目!$H$2:$H$4,0))</f>
        <v>0</v>
      </c>
      <c r="AG37" s="68" t="str" cm="1">
        <f t="array" ref="AG37">IF($C37="","",_xlfn.IFS($AF37=1,L37,$AF37=2,O37,$AF37=3,R37,$AF37=0,""))</f>
        <v/>
      </c>
      <c r="AH37" s="68" t="str" cm="1">
        <f t="array" ref="AH37">IF($C37="","",_xlfn.IFS($AF37=1,M37,$AF37=2,P37,$AF37=3,S37,$AF37=0,""))</f>
        <v/>
      </c>
      <c r="AI37" s="15">
        <f t="shared" si="8"/>
        <v>0</v>
      </c>
      <c r="AJ37" s="15" t="str">
        <f>IF($T37="","",INDEX(※編集不可※選択項目!$M$2:$M$7,MATCH($AF37&amp;"-"&amp;$AI37,※編集不可※選択項目!$L$2:$L$7,0)))</f>
        <v/>
      </c>
      <c r="AK37" s="15">
        <f t="shared" si="9"/>
        <v>0</v>
      </c>
      <c r="AL37" s="26">
        <f t="shared" si="10"/>
        <v>0</v>
      </c>
      <c r="AM37" s="26">
        <f t="shared" si="11"/>
        <v>0</v>
      </c>
      <c r="AN37" s="15">
        <f t="shared" si="12"/>
        <v>0</v>
      </c>
      <c r="AO37" s="26" t="str">
        <f t="shared" si="13"/>
        <v/>
      </c>
      <c r="AP37" s="16">
        <f t="shared" si="1"/>
        <v>0</v>
      </c>
      <c r="AQ37" s="16">
        <f t="shared" si="14"/>
        <v>0</v>
      </c>
    </row>
    <row r="38" spans="1:43" s="3" customFormat="1" ht="45" customHeight="1" x14ac:dyDescent="0.2">
      <c r="A38" s="27">
        <f t="shared" si="2"/>
        <v>27</v>
      </c>
      <c r="B38" s="28" t="str">
        <f t="shared" si="3"/>
        <v/>
      </c>
      <c r="C38" s="65"/>
      <c r="D38" s="92" t="str">
        <f t="shared" si="4"/>
        <v/>
      </c>
      <c r="E38" s="92" t="str">
        <f t="shared" si="5"/>
        <v/>
      </c>
      <c r="F38" s="105"/>
      <c r="G38" s="66"/>
      <c r="H38" s="31" t="str">
        <f>IF($C38="","",※編集不可※選択項目!$C$2)</f>
        <v/>
      </c>
      <c r="I38" s="31" t="str">
        <f>IF($C38="","",※編集不可※選択項目!$D$2)</f>
        <v/>
      </c>
      <c r="J38" s="106"/>
      <c r="K38" s="97" t="str">
        <f>IF($C38="","",※編集不可※選択項目!$E$2)</f>
        <v/>
      </c>
      <c r="L38" s="107"/>
      <c r="M38" s="107"/>
      <c r="N38" s="97" t="str">
        <f>IF($C38="","",※編集不可※選択項目!$F$2)</f>
        <v/>
      </c>
      <c r="O38" s="107"/>
      <c r="P38" s="107"/>
      <c r="Q38" s="97" t="str">
        <f>IF($C38="","",※編集不可※選択項目!$G$2)</f>
        <v/>
      </c>
      <c r="R38" s="107"/>
      <c r="S38" s="107"/>
      <c r="T38" s="105"/>
      <c r="U38" s="22" t="str">
        <f t="shared" si="6"/>
        <v/>
      </c>
      <c r="V38" s="33" t="str">
        <f t="shared" si="15"/>
        <v/>
      </c>
      <c r="W38" s="108"/>
      <c r="X38" s="66"/>
      <c r="Y38" s="151"/>
      <c r="Z38" s="113"/>
      <c r="AA38" s="67"/>
      <c r="AB38" s="75"/>
      <c r="AC38" s="76"/>
      <c r="AD38" s="77"/>
      <c r="AE38"/>
      <c r="AF38" s="15">
        <f>IF($T38="",0,MATCH($T38,※編集不可※選択項目!$H$2:$H$4,0))</f>
        <v>0</v>
      </c>
      <c r="AG38" s="68" t="str" cm="1">
        <f t="array" ref="AG38">IF($C38="","",_xlfn.IFS($AF38=1,L38,$AF38=2,O38,$AF38=3,R38,$AF38=0,""))</f>
        <v/>
      </c>
      <c r="AH38" s="68" t="str" cm="1">
        <f t="array" ref="AH38">IF($C38="","",_xlfn.IFS($AF38=1,M38,$AF38=2,P38,$AF38=3,S38,$AF38=0,""))</f>
        <v/>
      </c>
      <c r="AI38" s="15">
        <f t="shared" si="8"/>
        <v>0</v>
      </c>
      <c r="AJ38" s="15" t="str">
        <f>IF($T38="","",INDEX(※編集不可※選択項目!$M$2:$M$7,MATCH($AF38&amp;"-"&amp;$AI38,※編集不可※選択項目!$L$2:$L$7,0)))</f>
        <v/>
      </c>
      <c r="AK38" s="15">
        <f t="shared" si="9"/>
        <v>0</v>
      </c>
      <c r="AL38" s="26">
        <f t="shared" si="10"/>
        <v>0</v>
      </c>
      <c r="AM38" s="26">
        <f t="shared" si="11"/>
        <v>0</v>
      </c>
      <c r="AN38" s="15">
        <f t="shared" si="12"/>
        <v>0</v>
      </c>
      <c r="AO38" s="26" t="str">
        <f t="shared" si="13"/>
        <v/>
      </c>
      <c r="AP38" s="16">
        <f t="shared" si="1"/>
        <v>0</v>
      </c>
      <c r="AQ38" s="16">
        <f t="shared" si="14"/>
        <v>0</v>
      </c>
    </row>
    <row r="39" spans="1:43" s="3" customFormat="1" ht="45" customHeight="1" x14ac:dyDescent="0.2">
      <c r="A39" s="27">
        <f t="shared" si="2"/>
        <v>28</v>
      </c>
      <c r="B39" s="28" t="str">
        <f t="shared" si="3"/>
        <v/>
      </c>
      <c r="C39" s="65"/>
      <c r="D39" s="92" t="str">
        <f t="shared" si="4"/>
        <v/>
      </c>
      <c r="E39" s="92" t="str">
        <f t="shared" si="5"/>
        <v/>
      </c>
      <c r="F39" s="105"/>
      <c r="G39" s="66"/>
      <c r="H39" s="31" t="str">
        <f>IF($C39="","",※編集不可※選択項目!$C$2)</f>
        <v/>
      </c>
      <c r="I39" s="31" t="str">
        <f>IF($C39="","",※編集不可※選択項目!$D$2)</f>
        <v/>
      </c>
      <c r="J39" s="106"/>
      <c r="K39" s="97" t="str">
        <f>IF($C39="","",※編集不可※選択項目!$E$2)</f>
        <v/>
      </c>
      <c r="L39" s="107"/>
      <c r="M39" s="107"/>
      <c r="N39" s="97" t="str">
        <f>IF($C39="","",※編集不可※選択項目!$F$2)</f>
        <v/>
      </c>
      <c r="O39" s="107"/>
      <c r="P39" s="107"/>
      <c r="Q39" s="97" t="str">
        <f>IF($C39="","",※編集不可※選択項目!$G$2)</f>
        <v/>
      </c>
      <c r="R39" s="107"/>
      <c r="S39" s="107"/>
      <c r="T39" s="105"/>
      <c r="U39" s="22" t="str">
        <f t="shared" si="6"/>
        <v/>
      </c>
      <c r="V39" s="33" t="str">
        <f t="shared" si="15"/>
        <v/>
      </c>
      <c r="W39" s="108"/>
      <c r="X39" s="66"/>
      <c r="Y39" s="151"/>
      <c r="Z39" s="113"/>
      <c r="AA39" s="67"/>
      <c r="AB39" s="75"/>
      <c r="AC39" s="76"/>
      <c r="AD39" s="77"/>
      <c r="AE39"/>
      <c r="AF39" s="15">
        <f>IF($T39="",0,MATCH($T39,※編集不可※選択項目!$H$2:$H$4,0))</f>
        <v>0</v>
      </c>
      <c r="AG39" s="68" t="str" cm="1">
        <f t="array" ref="AG39">IF($C39="","",_xlfn.IFS($AF39=1,L39,$AF39=2,O39,$AF39=3,R39,$AF39=0,""))</f>
        <v/>
      </c>
      <c r="AH39" s="68" t="str" cm="1">
        <f t="array" ref="AH39">IF($C39="","",_xlfn.IFS($AF39=1,M39,$AF39=2,P39,$AF39=3,S39,$AF39=0,""))</f>
        <v/>
      </c>
      <c r="AI39" s="15">
        <f t="shared" si="8"/>
        <v>0</v>
      </c>
      <c r="AJ39" s="15" t="str">
        <f>IF($T39="","",INDEX(※編集不可※選択項目!$M$2:$M$7,MATCH($AF39&amp;"-"&amp;$AI39,※編集不可※選択項目!$L$2:$L$7,0)))</f>
        <v/>
      </c>
      <c r="AK39" s="15">
        <f t="shared" si="9"/>
        <v>0</v>
      </c>
      <c r="AL39" s="26">
        <f t="shared" si="10"/>
        <v>0</v>
      </c>
      <c r="AM39" s="26">
        <f t="shared" si="11"/>
        <v>0</v>
      </c>
      <c r="AN39" s="15">
        <f t="shared" si="12"/>
        <v>0</v>
      </c>
      <c r="AO39" s="26" t="str">
        <f t="shared" si="13"/>
        <v/>
      </c>
      <c r="AP39" s="16">
        <f t="shared" si="1"/>
        <v>0</v>
      </c>
      <c r="AQ39" s="16">
        <f t="shared" si="14"/>
        <v>0</v>
      </c>
    </row>
    <row r="40" spans="1:43" s="3" customFormat="1" ht="45" customHeight="1" x14ac:dyDescent="0.2">
      <c r="A40" s="27">
        <f t="shared" si="2"/>
        <v>29</v>
      </c>
      <c r="B40" s="28" t="str">
        <f t="shared" si="3"/>
        <v/>
      </c>
      <c r="C40" s="65"/>
      <c r="D40" s="92" t="str">
        <f t="shared" si="4"/>
        <v/>
      </c>
      <c r="E40" s="92" t="str">
        <f t="shared" si="5"/>
        <v/>
      </c>
      <c r="F40" s="105"/>
      <c r="G40" s="66"/>
      <c r="H40" s="31" t="str">
        <f>IF($C40="","",※編集不可※選択項目!$C$2)</f>
        <v/>
      </c>
      <c r="I40" s="31" t="str">
        <f>IF($C40="","",※編集不可※選択項目!$D$2)</f>
        <v/>
      </c>
      <c r="J40" s="106"/>
      <c r="K40" s="97" t="str">
        <f>IF($C40="","",※編集不可※選択項目!$E$2)</f>
        <v/>
      </c>
      <c r="L40" s="107"/>
      <c r="M40" s="107"/>
      <c r="N40" s="97" t="str">
        <f>IF($C40="","",※編集不可※選択項目!$F$2)</f>
        <v/>
      </c>
      <c r="O40" s="107"/>
      <c r="P40" s="107"/>
      <c r="Q40" s="97" t="str">
        <f>IF($C40="","",※編集不可※選択項目!$G$2)</f>
        <v/>
      </c>
      <c r="R40" s="107"/>
      <c r="S40" s="107"/>
      <c r="T40" s="105"/>
      <c r="U40" s="22" t="str">
        <f t="shared" si="6"/>
        <v/>
      </c>
      <c r="V40" s="33" t="str">
        <f t="shared" si="15"/>
        <v/>
      </c>
      <c r="W40" s="108"/>
      <c r="X40" s="66"/>
      <c r="Y40" s="151"/>
      <c r="Z40" s="113"/>
      <c r="AA40" s="67"/>
      <c r="AB40" s="75"/>
      <c r="AC40" s="76"/>
      <c r="AD40" s="77"/>
      <c r="AE40"/>
      <c r="AF40" s="15">
        <f>IF($T40="",0,MATCH($T40,※編集不可※選択項目!$H$2:$H$4,0))</f>
        <v>0</v>
      </c>
      <c r="AG40" s="68" t="str" cm="1">
        <f t="array" ref="AG40">IF($C40="","",_xlfn.IFS($AF40=1,L40,$AF40=2,O40,$AF40=3,R40,$AF40=0,""))</f>
        <v/>
      </c>
      <c r="AH40" s="68" t="str" cm="1">
        <f t="array" ref="AH40">IF($C40="","",_xlfn.IFS($AF40=1,M40,$AF40=2,P40,$AF40=3,S40,$AF40=0,""))</f>
        <v/>
      </c>
      <c r="AI40" s="15">
        <f t="shared" si="8"/>
        <v>0</v>
      </c>
      <c r="AJ40" s="15" t="str">
        <f>IF($T40="","",INDEX(※編集不可※選択項目!$M$2:$M$7,MATCH($AF40&amp;"-"&amp;$AI40,※編集不可※選択項目!$L$2:$L$7,0)))</f>
        <v/>
      </c>
      <c r="AK40" s="15">
        <f t="shared" si="9"/>
        <v>0</v>
      </c>
      <c r="AL40" s="26">
        <f t="shared" si="10"/>
        <v>0</v>
      </c>
      <c r="AM40" s="26">
        <f t="shared" si="11"/>
        <v>0</v>
      </c>
      <c r="AN40" s="15">
        <f t="shared" si="12"/>
        <v>0</v>
      </c>
      <c r="AO40" s="26" t="str">
        <f t="shared" si="13"/>
        <v/>
      </c>
      <c r="AP40" s="16">
        <f t="shared" si="1"/>
        <v>0</v>
      </c>
      <c r="AQ40" s="16">
        <f t="shared" si="14"/>
        <v>0</v>
      </c>
    </row>
    <row r="41" spans="1:43" s="3" customFormat="1" ht="45" customHeight="1" x14ac:dyDescent="0.2">
      <c r="A41" s="27">
        <f t="shared" si="2"/>
        <v>30</v>
      </c>
      <c r="B41" s="28" t="str">
        <f t="shared" si="3"/>
        <v/>
      </c>
      <c r="C41" s="65"/>
      <c r="D41" s="92" t="str">
        <f t="shared" si="4"/>
        <v/>
      </c>
      <c r="E41" s="92" t="str">
        <f t="shared" si="5"/>
        <v/>
      </c>
      <c r="F41" s="105"/>
      <c r="G41" s="66"/>
      <c r="H41" s="31" t="str">
        <f>IF($C41="","",※編集不可※選択項目!$C$2)</f>
        <v/>
      </c>
      <c r="I41" s="31" t="str">
        <f>IF($C41="","",※編集不可※選択項目!$D$2)</f>
        <v/>
      </c>
      <c r="J41" s="106"/>
      <c r="K41" s="97" t="str">
        <f>IF($C41="","",※編集不可※選択項目!$E$2)</f>
        <v/>
      </c>
      <c r="L41" s="107"/>
      <c r="M41" s="107"/>
      <c r="N41" s="97" t="str">
        <f>IF($C41="","",※編集不可※選択項目!$F$2)</f>
        <v/>
      </c>
      <c r="O41" s="107"/>
      <c r="P41" s="107"/>
      <c r="Q41" s="97" t="str">
        <f>IF($C41="","",※編集不可※選択項目!$G$2)</f>
        <v/>
      </c>
      <c r="R41" s="107"/>
      <c r="S41" s="107"/>
      <c r="T41" s="105"/>
      <c r="U41" s="22" t="str">
        <f t="shared" si="6"/>
        <v/>
      </c>
      <c r="V41" s="33" t="str">
        <f t="shared" si="15"/>
        <v/>
      </c>
      <c r="W41" s="108"/>
      <c r="X41" s="66"/>
      <c r="Y41" s="151"/>
      <c r="Z41" s="113"/>
      <c r="AA41" s="67"/>
      <c r="AB41" s="75"/>
      <c r="AC41" s="76"/>
      <c r="AD41" s="77"/>
      <c r="AE41"/>
      <c r="AF41" s="15">
        <f>IF($T41="",0,MATCH($T41,※編集不可※選択項目!$H$2:$H$4,0))</f>
        <v>0</v>
      </c>
      <c r="AG41" s="68" t="str" cm="1">
        <f t="array" ref="AG41">IF($C41="","",_xlfn.IFS($AF41=1,L41,$AF41=2,O41,$AF41=3,R41,$AF41=0,""))</f>
        <v/>
      </c>
      <c r="AH41" s="68" t="str" cm="1">
        <f t="array" ref="AH41">IF($C41="","",_xlfn.IFS($AF41=1,M41,$AF41=2,P41,$AF41=3,S41,$AF41=0,""))</f>
        <v/>
      </c>
      <c r="AI41" s="15">
        <f t="shared" si="8"/>
        <v>0</v>
      </c>
      <c r="AJ41" s="15" t="str">
        <f>IF($T41="","",INDEX(※編集不可※選択項目!$M$2:$M$7,MATCH($AF41&amp;"-"&amp;$AI41,※編集不可※選択項目!$L$2:$L$7,0)))</f>
        <v/>
      </c>
      <c r="AK41" s="15">
        <f t="shared" si="9"/>
        <v>0</v>
      </c>
      <c r="AL41" s="26">
        <f t="shared" si="10"/>
        <v>0</v>
      </c>
      <c r="AM41" s="26">
        <f t="shared" si="11"/>
        <v>0</v>
      </c>
      <c r="AN41" s="15">
        <f t="shared" si="12"/>
        <v>0</v>
      </c>
      <c r="AO41" s="26" t="str">
        <f t="shared" si="13"/>
        <v/>
      </c>
      <c r="AP41" s="16">
        <f t="shared" si="1"/>
        <v>0</v>
      </c>
      <c r="AQ41" s="16">
        <f t="shared" si="14"/>
        <v>0</v>
      </c>
    </row>
    <row r="42" spans="1:43" s="3" customFormat="1" ht="45" customHeight="1" x14ac:dyDescent="0.2">
      <c r="A42" s="27">
        <f t="shared" si="2"/>
        <v>31</v>
      </c>
      <c r="B42" s="28" t="str">
        <f t="shared" si="3"/>
        <v/>
      </c>
      <c r="C42" s="65"/>
      <c r="D42" s="92" t="str">
        <f t="shared" si="4"/>
        <v/>
      </c>
      <c r="E42" s="92" t="str">
        <f t="shared" si="5"/>
        <v/>
      </c>
      <c r="F42" s="105"/>
      <c r="G42" s="66"/>
      <c r="H42" s="31" t="str">
        <f>IF($C42="","",※編集不可※選択項目!$C$2)</f>
        <v/>
      </c>
      <c r="I42" s="31" t="str">
        <f>IF($C42="","",※編集不可※選択項目!$D$2)</f>
        <v/>
      </c>
      <c r="J42" s="106"/>
      <c r="K42" s="97" t="str">
        <f>IF($C42="","",※編集不可※選択項目!$E$2)</f>
        <v/>
      </c>
      <c r="L42" s="107"/>
      <c r="M42" s="107"/>
      <c r="N42" s="97" t="str">
        <f>IF($C42="","",※編集不可※選択項目!$F$2)</f>
        <v/>
      </c>
      <c r="O42" s="107"/>
      <c r="P42" s="107"/>
      <c r="Q42" s="97" t="str">
        <f>IF($C42="","",※編集不可※選択項目!$G$2)</f>
        <v/>
      </c>
      <c r="R42" s="107"/>
      <c r="S42" s="107"/>
      <c r="T42" s="105"/>
      <c r="U42" s="22" t="str">
        <f t="shared" si="6"/>
        <v/>
      </c>
      <c r="V42" s="33" t="str">
        <f t="shared" si="15"/>
        <v/>
      </c>
      <c r="W42" s="108"/>
      <c r="X42" s="66"/>
      <c r="Y42" s="151"/>
      <c r="Z42" s="113"/>
      <c r="AA42" s="67"/>
      <c r="AB42" s="75"/>
      <c r="AC42" s="76"/>
      <c r="AD42" s="77"/>
      <c r="AE42"/>
      <c r="AF42" s="15">
        <f>IF($T42="",0,MATCH($T42,※編集不可※選択項目!$H$2:$H$4,0))</f>
        <v>0</v>
      </c>
      <c r="AG42" s="68" t="str" cm="1">
        <f t="array" ref="AG42">IF($C42="","",_xlfn.IFS($AF42=1,L42,$AF42=2,O42,$AF42=3,R42,$AF42=0,""))</f>
        <v/>
      </c>
      <c r="AH42" s="68" t="str" cm="1">
        <f t="array" ref="AH42">IF($C42="","",_xlfn.IFS($AF42=1,M42,$AF42=2,P42,$AF42=3,S42,$AF42=0,""))</f>
        <v/>
      </c>
      <c r="AI42" s="15">
        <f t="shared" si="8"/>
        <v>0</v>
      </c>
      <c r="AJ42" s="15" t="str">
        <f>IF($T42="","",INDEX(※編集不可※選択項目!$M$2:$M$7,MATCH($AF42&amp;"-"&amp;$AI42,※編集不可※選択項目!$L$2:$L$7,0)))</f>
        <v/>
      </c>
      <c r="AK42" s="15">
        <f t="shared" si="9"/>
        <v>0</v>
      </c>
      <c r="AL42" s="26">
        <f t="shared" si="10"/>
        <v>0</v>
      </c>
      <c r="AM42" s="26">
        <f t="shared" si="11"/>
        <v>0</v>
      </c>
      <c r="AN42" s="15">
        <f t="shared" si="12"/>
        <v>0</v>
      </c>
      <c r="AO42" s="26" t="str">
        <f t="shared" si="13"/>
        <v/>
      </c>
      <c r="AP42" s="16">
        <f t="shared" si="1"/>
        <v>0</v>
      </c>
      <c r="AQ42" s="16">
        <f t="shared" si="14"/>
        <v>0</v>
      </c>
    </row>
    <row r="43" spans="1:43" s="3" customFormat="1" ht="45" customHeight="1" x14ac:dyDescent="0.2">
      <c r="A43" s="27">
        <f t="shared" si="2"/>
        <v>32</v>
      </c>
      <c r="B43" s="28" t="str">
        <f t="shared" si="3"/>
        <v/>
      </c>
      <c r="C43" s="65"/>
      <c r="D43" s="92" t="str">
        <f t="shared" si="4"/>
        <v/>
      </c>
      <c r="E43" s="92" t="str">
        <f t="shared" si="5"/>
        <v/>
      </c>
      <c r="F43" s="105"/>
      <c r="G43" s="66"/>
      <c r="H43" s="31" t="str">
        <f>IF($C43="","",※編集不可※選択項目!$C$2)</f>
        <v/>
      </c>
      <c r="I43" s="31" t="str">
        <f>IF($C43="","",※編集不可※選択項目!$D$2)</f>
        <v/>
      </c>
      <c r="J43" s="106"/>
      <c r="K43" s="97" t="str">
        <f>IF($C43="","",※編集不可※選択項目!$E$2)</f>
        <v/>
      </c>
      <c r="L43" s="107"/>
      <c r="M43" s="107"/>
      <c r="N43" s="97" t="str">
        <f>IF($C43="","",※編集不可※選択項目!$F$2)</f>
        <v/>
      </c>
      <c r="O43" s="107"/>
      <c r="P43" s="107"/>
      <c r="Q43" s="97" t="str">
        <f>IF($C43="","",※編集不可※選択項目!$G$2)</f>
        <v/>
      </c>
      <c r="R43" s="107"/>
      <c r="S43" s="107"/>
      <c r="T43" s="105"/>
      <c r="U43" s="22" t="str">
        <f t="shared" si="6"/>
        <v/>
      </c>
      <c r="V43" s="33" t="str">
        <f t="shared" si="15"/>
        <v/>
      </c>
      <c r="W43" s="108"/>
      <c r="X43" s="66"/>
      <c r="Y43" s="151"/>
      <c r="Z43" s="113"/>
      <c r="AA43" s="67"/>
      <c r="AB43" s="75"/>
      <c r="AC43" s="76"/>
      <c r="AD43" s="77"/>
      <c r="AE43"/>
      <c r="AF43" s="15">
        <f>IF($T43="",0,MATCH($T43,※編集不可※選択項目!$H$2:$H$4,0))</f>
        <v>0</v>
      </c>
      <c r="AG43" s="68" t="str" cm="1">
        <f t="array" ref="AG43">IF($C43="","",_xlfn.IFS($AF43=1,L43,$AF43=2,O43,$AF43=3,R43,$AF43=0,""))</f>
        <v/>
      </c>
      <c r="AH43" s="68" t="str" cm="1">
        <f t="array" ref="AH43">IF($C43="","",_xlfn.IFS($AF43=1,M43,$AF43=2,P43,$AF43=3,S43,$AF43=0,""))</f>
        <v/>
      </c>
      <c r="AI43" s="15">
        <f t="shared" si="8"/>
        <v>0</v>
      </c>
      <c r="AJ43" s="15" t="str">
        <f>IF($T43="","",INDEX(※編集不可※選択項目!$M$2:$M$7,MATCH($AF43&amp;"-"&amp;$AI43,※編集不可※選択項目!$L$2:$L$7,0)))</f>
        <v/>
      </c>
      <c r="AK43" s="15">
        <f t="shared" si="9"/>
        <v>0</v>
      </c>
      <c r="AL43" s="26">
        <f t="shared" si="10"/>
        <v>0</v>
      </c>
      <c r="AM43" s="26">
        <f t="shared" si="11"/>
        <v>0</v>
      </c>
      <c r="AN43" s="15">
        <f t="shared" si="12"/>
        <v>0</v>
      </c>
      <c r="AO43" s="26" t="str">
        <f t="shared" si="13"/>
        <v/>
      </c>
      <c r="AP43" s="16">
        <f t="shared" si="1"/>
        <v>0</v>
      </c>
      <c r="AQ43" s="16">
        <f t="shared" si="14"/>
        <v>0</v>
      </c>
    </row>
    <row r="44" spans="1:43" s="3" customFormat="1" ht="45" customHeight="1" x14ac:dyDescent="0.2">
      <c r="A44" s="27">
        <f t="shared" si="2"/>
        <v>33</v>
      </c>
      <c r="B44" s="28" t="str">
        <f t="shared" si="3"/>
        <v/>
      </c>
      <c r="C44" s="65"/>
      <c r="D44" s="92" t="str">
        <f t="shared" si="4"/>
        <v/>
      </c>
      <c r="E44" s="92" t="str">
        <f t="shared" si="5"/>
        <v/>
      </c>
      <c r="F44" s="105"/>
      <c r="G44" s="66"/>
      <c r="H44" s="31" t="str">
        <f>IF($C44="","",※編集不可※選択項目!$C$2)</f>
        <v/>
      </c>
      <c r="I44" s="31" t="str">
        <f>IF($C44="","",※編集不可※選択項目!$D$2)</f>
        <v/>
      </c>
      <c r="J44" s="106"/>
      <c r="K44" s="97" t="str">
        <f>IF($C44="","",※編集不可※選択項目!$E$2)</f>
        <v/>
      </c>
      <c r="L44" s="107"/>
      <c r="M44" s="107"/>
      <c r="N44" s="97" t="str">
        <f>IF($C44="","",※編集不可※選択項目!$F$2)</f>
        <v/>
      </c>
      <c r="O44" s="107"/>
      <c r="P44" s="107"/>
      <c r="Q44" s="97" t="str">
        <f>IF($C44="","",※編集不可※選択項目!$G$2)</f>
        <v/>
      </c>
      <c r="R44" s="107"/>
      <c r="S44" s="107"/>
      <c r="T44" s="105"/>
      <c r="U44" s="22" t="str">
        <f t="shared" ref="U44:U46" si="16">IF($AJ44="","",$AJ44)</f>
        <v/>
      </c>
      <c r="V44" s="33" t="str">
        <f t="shared" si="15"/>
        <v/>
      </c>
      <c r="W44" s="108"/>
      <c r="X44" s="66"/>
      <c r="Y44" s="151"/>
      <c r="Z44" s="113"/>
      <c r="AA44" s="67"/>
      <c r="AB44" s="75"/>
      <c r="AC44" s="76"/>
      <c r="AD44" s="77"/>
      <c r="AE44"/>
      <c r="AF44" s="15">
        <f>IF($T44="",0,MATCH($T44,※編集不可※選択項目!$H$2:$H$4,0))</f>
        <v>0</v>
      </c>
      <c r="AG44" s="68" t="str" cm="1">
        <f t="array" ref="AG44">IF($C44="","",_xlfn.IFS($AF44=1,L44,$AF44=2,O44,$AF44=3,R44,$AF44=0,""))</f>
        <v/>
      </c>
      <c r="AH44" s="68" t="str" cm="1">
        <f t="array" ref="AH44">IF($C44="","",_xlfn.IFS($AF44=1,M44,$AF44=2,P44,$AF44=3,S44,$AF44=0,""))</f>
        <v/>
      </c>
      <c r="AI44" s="15">
        <f t="shared" si="8"/>
        <v>0</v>
      </c>
      <c r="AJ44" s="15" t="str">
        <f>IF($T44="","",INDEX(※編集不可※選択項目!$M$2:$M$7,MATCH($AF44&amp;"-"&amp;$AI44,※編集不可※選択項目!$L$2:$L$7,0)))</f>
        <v/>
      </c>
      <c r="AK44" s="15">
        <f t="shared" si="9"/>
        <v>0</v>
      </c>
      <c r="AL44" s="26">
        <f t="shared" si="10"/>
        <v>0</v>
      </c>
      <c r="AM44" s="26">
        <f t="shared" si="11"/>
        <v>0</v>
      </c>
      <c r="AN44" s="15">
        <f t="shared" si="12"/>
        <v>0</v>
      </c>
      <c r="AO44" s="26" t="str">
        <f t="shared" si="13"/>
        <v/>
      </c>
      <c r="AP44" s="16">
        <f t="shared" si="1"/>
        <v>0</v>
      </c>
      <c r="AQ44" s="16">
        <f t="shared" si="14"/>
        <v>0</v>
      </c>
    </row>
    <row r="45" spans="1:43" s="3" customFormat="1" ht="45" customHeight="1" x14ac:dyDescent="0.2">
      <c r="A45" s="27">
        <f t="shared" si="2"/>
        <v>34</v>
      </c>
      <c r="B45" s="28" t="str">
        <f t="shared" si="3"/>
        <v/>
      </c>
      <c r="C45" s="65"/>
      <c r="D45" s="92" t="str">
        <f t="shared" si="4"/>
        <v/>
      </c>
      <c r="E45" s="92" t="str">
        <f t="shared" si="5"/>
        <v/>
      </c>
      <c r="F45" s="105"/>
      <c r="G45" s="66"/>
      <c r="H45" s="31" t="str">
        <f>IF($C45="","",※編集不可※選択項目!$C$2)</f>
        <v/>
      </c>
      <c r="I45" s="31" t="str">
        <f>IF($C45="","",※編集不可※選択項目!$D$2)</f>
        <v/>
      </c>
      <c r="J45" s="106"/>
      <c r="K45" s="97" t="str">
        <f>IF($C45="","",※編集不可※選択項目!$E$2)</f>
        <v/>
      </c>
      <c r="L45" s="107"/>
      <c r="M45" s="107"/>
      <c r="N45" s="97" t="str">
        <f>IF($C45="","",※編集不可※選択項目!$F$2)</f>
        <v/>
      </c>
      <c r="O45" s="107"/>
      <c r="P45" s="107"/>
      <c r="Q45" s="97" t="str">
        <f>IF($C45="","",※編集不可※選択項目!$G$2)</f>
        <v/>
      </c>
      <c r="R45" s="107"/>
      <c r="S45" s="107"/>
      <c r="T45" s="105"/>
      <c r="U45" s="22" t="str">
        <f t="shared" si="16"/>
        <v/>
      </c>
      <c r="V45" s="33" t="str">
        <f t="shared" si="15"/>
        <v/>
      </c>
      <c r="W45" s="108"/>
      <c r="X45" s="66"/>
      <c r="Y45" s="151"/>
      <c r="Z45" s="113"/>
      <c r="AA45" s="67"/>
      <c r="AB45" s="75"/>
      <c r="AC45" s="76"/>
      <c r="AD45" s="77"/>
      <c r="AE45"/>
      <c r="AF45" s="15">
        <f>IF($T45="",0,MATCH($T45,※編集不可※選択項目!$H$2:$H$4,0))</f>
        <v>0</v>
      </c>
      <c r="AG45" s="68" t="str" cm="1">
        <f t="array" ref="AG45">IF($C45="","",_xlfn.IFS($AF45=1,L45,$AF45=2,O45,$AF45=3,R45,$AF45=0,""))</f>
        <v/>
      </c>
      <c r="AH45" s="68" t="str" cm="1">
        <f t="array" ref="AH45">IF($C45="","",_xlfn.IFS($AF45=1,M45,$AF45=2,P45,$AF45=3,S45,$AF45=0,""))</f>
        <v/>
      </c>
      <c r="AI45" s="15">
        <f t="shared" si="8"/>
        <v>0</v>
      </c>
      <c r="AJ45" s="15" t="str">
        <f>IF($T45="","",INDEX(※編集不可※選択項目!$M$2:$M$7,MATCH($AF45&amp;"-"&amp;$AI45,※編集不可※選択項目!$L$2:$L$7,0)))</f>
        <v/>
      </c>
      <c r="AK45" s="15">
        <f t="shared" si="9"/>
        <v>0</v>
      </c>
      <c r="AL45" s="26">
        <f t="shared" si="10"/>
        <v>0</v>
      </c>
      <c r="AM45" s="26">
        <f t="shared" si="11"/>
        <v>0</v>
      </c>
      <c r="AN45" s="15">
        <f t="shared" si="12"/>
        <v>0</v>
      </c>
      <c r="AO45" s="26" t="str">
        <f t="shared" si="13"/>
        <v/>
      </c>
      <c r="AP45" s="16">
        <f t="shared" si="1"/>
        <v>0</v>
      </c>
      <c r="AQ45" s="16">
        <f t="shared" si="14"/>
        <v>0</v>
      </c>
    </row>
    <row r="46" spans="1:43" s="3" customFormat="1" ht="45" customHeight="1" x14ac:dyDescent="0.2">
      <c r="A46" s="27">
        <f t="shared" si="2"/>
        <v>35</v>
      </c>
      <c r="B46" s="28" t="str">
        <f t="shared" si="3"/>
        <v/>
      </c>
      <c r="C46" s="65"/>
      <c r="D46" s="92" t="str">
        <f t="shared" si="4"/>
        <v/>
      </c>
      <c r="E46" s="92" t="str">
        <f t="shared" si="5"/>
        <v/>
      </c>
      <c r="F46" s="105"/>
      <c r="G46" s="66"/>
      <c r="H46" s="31" t="str">
        <f>IF($C46="","",※編集不可※選択項目!$C$2)</f>
        <v/>
      </c>
      <c r="I46" s="31" t="str">
        <f>IF($C46="","",※編集不可※選択項目!$D$2)</f>
        <v/>
      </c>
      <c r="J46" s="106"/>
      <c r="K46" s="97" t="str">
        <f>IF($C46="","",※編集不可※選択項目!$E$2)</f>
        <v/>
      </c>
      <c r="L46" s="107"/>
      <c r="M46" s="107"/>
      <c r="N46" s="97" t="str">
        <f>IF($C46="","",※編集不可※選択項目!$F$2)</f>
        <v/>
      </c>
      <c r="O46" s="107"/>
      <c r="P46" s="107"/>
      <c r="Q46" s="97" t="str">
        <f>IF($C46="","",※編集不可※選択項目!$G$2)</f>
        <v/>
      </c>
      <c r="R46" s="107"/>
      <c r="S46" s="107"/>
      <c r="T46" s="105"/>
      <c r="U46" s="22" t="str">
        <f t="shared" si="16"/>
        <v/>
      </c>
      <c r="V46" s="33" t="str">
        <f t="shared" si="15"/>
        <v/>
      </c>
      <c r="W46" s="108"/>
      <c r="X46" s="66"/>
      <c r="Y46" s="151"/>
      <c r="Z46" s="113"/>
      <c r="AA46" s="67"/>
      <c r="AB46" s="75"/>
      <c r="AC46" s="76"/>
      <c r="AD46" s="77"/>
      <c r="AE46"/>
      <c r="AF46" s="15">
        <f>IF($T46="",0,MATCH($T46,※編集不可※選択項目!$H$2:$H$4,0))</f>
        <v>0</v>
      </c>
      <c r="AG46" s="68" t="str" cm="1">
        <f t="array" ref="AG46">IF($C46="","",_xlfn.IFS($AF46=1,L46,$AF46=2,O46,$AF46=3,R46,$AF46=0,""))</f>
        <v/>
      </c>
      <c r="AH46" s="68" t="str" cm="1">
        <f t="array" ref="AH46">IF($C46="","",_xlfn.IFS($AF46=1,M46,$AF46=2,P46,$AF46=3,S46,$AF46=0,""))</f>
        <v/>
      </c>
      <c r="AI46" s="15">
        <f t="shared" si="8"/>
        <v>0</v>
      </c>
      <c r="AJ46" s="15" t="str">
        <f>IF($T46="","",INDEX(※編集不可※選択項目!$M$2:$M$7,MATCH($AF46&amp;"-"&amp;$AI46,※編集不可※選択項目!$L$2:$L$7,0)))</f>
        <v/>
      </c>
      <c r="AK46" s="15">
        <f t="shared" si="9"/>
        <v>0</v>
      </c>
      <c r="AL46" s="26">
        <f t="shared" si="10"/>
        <v>0</v>
      </c>
      <c r="AM46" s="26">
        <f t="shared" si="11"/>
        <v>0</v>
      </c>
      <c r="AN46" s="15">
        <f t="shared" si="12"/>
        <v>0</v>
      </c>
      <c r="AO46" s="26" t="str">
        <f t="shared" si="13"/>
        <v/>
      </c>
      <c r="AP46" s="16">
        <f t="shared" si="1"/>
        <v>0</v>
      </c>
      <c r="AQ46" s="16">
        <f t="shared" si="14"/>
        <v>0</v>
      </c>
    </row>
    <row r="48" spans="1:43" x14ac:dyDescent="0.2">
      <c r="AK48" s="120">
        <f>SUM(AK10,AK12:AK46)</f>
        <v>1</v>
      </c>
      <c r="AL48" s="120">
        <f>SUM(AL12:AL46)</f>
        <v>0</v>
      </c>
      <c r="AM48" s="120">
        <f>SUM(AM12:AM46)</f>
        <v>0</v>
      </c>
      <c r="AN48" s="120">
        <f>SUM(AN12:AN46)</f>
        <v>0</v>
      </c>
      <c r="AO48" s="120"/>
      <c r="AP48" s="120">
        <f>IF(COUNTIF(AP12:AP46,"&gt;=2"),2,1)</f>
        <v>2</v>
      </c>
      <c r="AQ48" s="120">
        <f>SUM(AQ12:AQ46)</f>
        <v>1</v>
      </c>
    </row>
    <row r="49" spans="40:40" x14ac:dyDescent="0.2">
      <c r="AN49" s="120">
        <f>SUM(AK48:AN48)</f>
        <v>1</v>
      </c>
    </row>
  </sheetData>
  <sheetProtection algorithmName="SHA-512" hashValue="/bUH+VlEY6QPzHtEc4dLmukjUBc3pWg4zxPmsQzH+ewlB02fUA+lvVxkAMguDXC7WkcXey0scu7WoyrT3QeXzw==" saltValue="ZfhPq1/gUzH1SAVG0Rmbjg==" spinCount="100000" sheet="1" objects="1" scenarios="1" selectLockedCells="1" selectUnlockedCells="1"/>
  <autoFilter ref="A10:AQ10" xr:uid="{30B182FE-D719-4EC9-A900-BF97141E2001}"/>
  <dataConsolidate/>
  <mergeCells count="30">
    <mergeCell ref="Y9:Y10"/>
    <mergeCell ref="Z9:Z10"/>
    <mergeCell ref="AA9:AA10"/>
    <mergeCell ref="AB9:AD9"/>
    <mergeCell ref="F9:F10"/>
    <mergeCell ref="G9:G10"/>
    <mergeCell ref="W9:W10"/>
    <mergeCell ref="N9:P9"/>
    <mergeCell ref="Q9:S9"/>
    <mergeCell ref="T9:T10"/>
    <mergeCell ref="U9:U10"/>
    <mergeCell ref="V9:V10"/>
    <mergeCell ref="A9:A10"/>
    <mergeCell ref="B9:B10"/>
    <mergeCell ref="C9:C10"/>
    <mergeCell ref="D9:D10"/>
    <mergeCell ref="E9:E10"/>
    <mergeCell ref="K2:L2"/>
    <mergeCell ref="K3:L3"/>
    <mergeCell ref="K4:L4"/>
    <mergeCell ref="X9:X10"/>
    <mergeCell ref="H9:H10"/>
    <mergeCell ref="I9:I10"/>
    <mergeCell ref="J9:J10"/>
    <mergeCell ref="K9:M9"/>
    <mergeCell ref="A1:G1"/>
    <mergeCell ref="A2:B2"/>
    <mergeCell ref="C2:D2"/>
    <mergeCell ref="F2:G2"/>
    <mergeCell ref="A3:E4"/>
  </mergeCells>
  <phoneticPr fontId="18"/>
  <conditionalFormatting sqref="C2:D2 F2 G3">
    <cfRule type="expression" dxfId="25" priority="9">
      <formula>AND($G$4&gt;0,C2="")</formula>
    </cfRule>
  </conditionalFormatting>
  <conditionalFormatting sqref="F12:G46 J12:J46 L12:M46 T12:T46">
    <cfRule type="expression" dxfId="24" priority="12">
      <formula>AND($C12&lt;&gt;"",F12="")</formula>
    </cfRule>
  </conditionalFormatting>
  <conditionalFormatting sqref="G12:G46">
    <cfRule type="expression" dxfId="23" priority="200">
      <formula>$AP12&gt;=2</formula>
    </cfRule>
  </conditionalFormatting>
  <conditionalFormatting sqref="K2">
    <cfRule type="expression" dxfId="22" priority="16">
      <formula>$AN$49&gt;=1</formula>
    </cfRule>
  </conditionalFormatting>
  <conditionalFormatting sqref="K3">
    <cfRule type="expression" dxfId="21" priority="17">
      <formula>$AP$48=2</formula>
    </cfRule>
  </conditionalFormatting>
  <conditionalFormatting sqref="K4">
    <cfRule type="expression" dxfId="20" priority="195">
      <formula>$AQ$48&gt;=1</formula>
    </cfRule>
  </conditionalFormatting>
  <conditionalFormatting sqref="O12:P46">
    <cfRule type="expression" dxfId="19" priority="1">
      <formula>$T12&lt;&gt;"夏期"</formula>
    </cfRule>
    <cfRule type="expression" dxfId="18" priority="13">
      <formula>AND($T12="夏期",O12="")</formula>
    </cfRule>
  </conditionalFormatting>
  <conditionalFormatting sqref="R12:S46">
    <cfRule type="expression" dxfId="17" priority="2">
      <formula>$T12&lt;&gt;"冬期"</formula>
    </cfRule>
    <cfRule type="expression" dxfId="16" priority="14">
      <formula>AND($T12="冬期",R12="")</formula>
    </cfRule>
  </conditionalFormatting>
  <conditionalFormatting sqref="V12:V46">
    <cfRule type="expression" dxfId="15" priority="196">
      <formula>$AQ12=1</formula>
    </cfRule>
  </conditionalFormatting>
  <conditionalFormatting sqref="X12:X46">
    <cfRule type="expression" dxfId="14" priority="4">
      <formula>COUNTIF($G12,"*■*")=0</formula>
    </cfRule>
    <cfRule type="expression" dxfId="13" priority="15">
      <formula>$AN12=1</formula>
    </cfRule>
  </conditionalFormatting>
  <dataValidations xWindow="780" yWindow="655" count="24">
    <dataValidation allowBlank="1" showInputMessage="1" sqref="W9:AD9" xr:uid="{C467A4AA-A49E-43F7-B618-174CF16E96A9}"/>
    <dataValidation allowBlank="1" showErrorMessage="1" sqref="K47:L1048576 H12:I46" xr:uid="{BB3F56E4-ED54-445B-87DF-640550C9244E}"/>
    <dataValidation type="textLength" operator="lessThanOrEqual" allowBlank="1" showErrorMessage="1" error="50字以内で入力してください。" prompt="50字以内で入力してください。" sqref="C2:D2" xr:uid="{39B2D045-D75E-4F90-8714-3C542A259A5F}">
      <formula1>50</formula1>
    </dataValidation>
    <dataValidation imeMode="fullKatakana" operator="lessThanOrEqual" allowBlank="1" showInputMessage="1" showErrorMessage="1" sqref="E2" xr:uid="{9431B5E2-76CB-45AA-A7CA-E363256E36F2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X3" xr:uid="{D5C9E4D1-EB4B-47C6-A257-DA924E20BAC3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X2" xr:uid="{653F8151-2139-4075-AB71-5C80DE74CCF3}">
      <formula1>40</formula1>
    </dataValidation>
    <dataValidation type="textLength" operator="lessThanOrEqual" allowBlank="1" showErrorMessage="1" error="200文字以下で入力してください。" sqref="X11" xr:uid="{C4E75556-82CC-427B-89B0-117B9622CBC0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1C9BDA9-535A-435B-882A-2AA704EB00EC}">
      <formula1>255</formula1>
    </dataValidation>
    <dataValidation type="textLength" operator="lessThanOrEqual" allowBlank="1" showInputMessage="1" showErrorMessage="1" errorTitle="無効な入力" error="40文字以下で入力してください。" sqref="Y11:Y46" xr:uid="{1C229EAA-3407-4ACF-A1F6-2680E7C061DD}">
      <formula1>40</formula1>
    </dataValidation>
    <dataValidation type="custom" allowBlank="1" showInputMessage="1" showErrorMessage="1" errorTitle="無効な入力" error="整数で値を入力して下さい。" sqref="W11:W46" xr:uid="{49ED3BF9-4FBC-49C3-8A6E-A0EC93BF1C83}">
      <formula1>W11=INT(W11)</formula1>
    </dataValidation>
    <dataValidation type="whole" allowBlank="1" showErrorMessage="1" errorTitle="無効な入力" error="60(℃)以上、4桁以内の数値を入力してください。" prompt="60(℃)以上、4文字以内の数値を入力してください。" sqref="J12:J46" xr:uid="{AA7D92CD-1E08-4658-AC16-AF7328C5C163}">
      <formula1>60</formula1>
      <formula2>9999</formula2>
    </dataValidation>
    <dataValidation type="textLength" operator="lessThanOrEqual" allowBlank="1" showInputMessage="1" showErrorMessage="1" errorTitle="無効な入力" error="40字以内で入力してください。" sqref="F12:F46" xr:uid="{B0AA0E10-ACF6-4FB9-A69F-76BD8B7CBC6A}">
      <formula1>40</formula1>
    </dataValidation>
    <dataValidation type="textLength" operator="lessThanOrEqual" allowBlank="1" showErrorMessage="1" errorTitle="無効な入力" error="200字以内で入力してください。" prompt="200字以内で入力してください。" sqref="X12:X46" xr:uid="{D876EE97-3A07-4591-B654-C604CBDB6DBD}">
      <formula1>200</formula1>
    </dataValidation>
    <dataValidation type="whole" operator="lessThanOrEqual" allowBlank="1" showErrorMessage="1" error="200文字以下で入力してください。" sqref="X12:X46" xr:uid="{43BA6920-CE2F-402B-8ADF-E7154ADA42A2}">
      <formula1>200</formula1>
    </dataValidation>
    <dataValidation type="list" allowBlank="1" showInputMessage="1" showErrorMessage="1" sqref="Z12:Z46" xr:uid="{3AF16E46-216C-4E80-B085-7E69208601EF}">
      <formula1>"そのまま,移動,自由記入"</formula1>
    </dataValidation>
    <dataValidation type="list" allowBlank="1" showInputMessage="1" showErrorMessage="1" sqref="AC11:AC46" xr:uid="{FF4904F8-D725-420A-8132-38EADE4B13E7}">
      <formula1>"OK,NG"</formula1>
    </dataValidation>
    <dataValidation type="list" allowBlank="1" showInputMessage="1" showErrorMessage="1" sqref="AB11:AB46" xr:uid="{9EA785BA-1A4B-4AE7-B9C5-ECBF186DD125}">
      <formula1>"✓"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S11:S46" xr:uid="{4CAF9D2D-902F-4521-BCC8-5A0CC69BB3BD}">
      <formula1>$S11*100=INT($S11*100)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R11:R46" xr:uid="{74B91811-6B53-4610-8C26-31A222EB12BE}">
      <formula1>$R11*100=INT($R11*100)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P11:P46" xr:uid="{7B365692-2E10-4018-9F61-375197EAD37C}">
      <formula1>$P11*100=INT($P11*100)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O11:O46" xr:uid="{D732E7C5-F8AB-4B87-97F7-AFE53FB36C2F}">
      <formula1>$O11*100=INT($O11*100)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M12:M46" xr:uid="{AA1311B5-3A75-40BE-B50A-B02F7E0679D0}">
      <formula1>$M12*100=INT($M12*100)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L12:L46" xr:uid="{E91CA680-9D43-4C5C-A5DE-E42E2AD012FD}">
      <formula1>$L12*100=INT($L12*100)</formula1>
    </dataValidation>
    <dataValidation type="textLength" operator="lessThanOrEqual" allowBlank="1" showInputMessage="1" showErrorMessage="1" errorTitle="無効な入力" error="50字以内で入力してください。" sqref="G12:G46" xr:uid="{1D09D755-1468-4FB0-A676-267631AB46FD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780" yWindow="655" count="3">
        <x14:dataValidation type="list" allowBlank="1" showInputMessage="1" showErrorMessage="1" xr:uid="{A6001370-CB9F-4F63-AADC-1CAD3AF88E02}">
          <x14:formula1>
            <xm:f>※編集不可※選択項目!$B$2</xm:f>
          </x14:formula1>
          <xm:sqref>C12:C46</xm:sqref>
        </x14:dataValidation>
        <x14:dataValidation type="list" operator="lessThanOrEqual" allowBlank="1" showInputMessage="1" showErrorMessage="1" error="5字以内で入力してください。" prompt="5字以内で入力してください。" xr:uid="{76001B9F-EDAD-4E7B-9258-F9341B911808}">
          <x14:formula1>
            <xm:f>※編集不可※選択項目!$H$2:$H$4</xm:f>
          </x14:formula1>
          <xm:sqref>T12:T46</xm:sqref>
        </x14:dataValidation>
        <x14:dataValidation type="list" allowBlank="1" showInputMessage="1" showErrorMessage="1" xr:uid="{B8C74373-F5DC-46BB-BA44-FDBF25926974}">
          <x14:formula1>
            <xm:f>※編集不可※選択項目!$H$2:$H$4</xm:f>
          </x14:formula1>
          <xm:sqref>T12:T46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R6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71" customWidth="1"/>
    <col min="2" max="2" width="35.08984375" style="71" customWidth="1"/>
    <col min="3" max="5" width="35.08984375" style="1" customWidth="1"/>
    <col min="6" max="7" width="46.6328125" style="1" customWidth="1"/>
    <col min="8" max="8" width="30.6328125" style="1" customWidth="1"/>
    <col min="9" max="9" width="54.90625" style="1" bestFit="1" customWidth="1"/>
    <col min="10" max="10" width="25.6328125" style="1" customWidth="1"/>
    <col min="11" max="11" width="50.6328125" style="1" customWidth="1"/>
    <col min="12" max="13" width="35.1796875" style="1" customWidth="1"/>
    <col min="14" max="14" width="50.6328125" style="1" customWidth="1"/>
    <col min="15" max="16" width="35.1796875" style="1" customWidth="1"/>
    <col min="17" max="17" width="50.6328125" style="1" customWidth="1"/>
    <col min="18" max="19" width="35.1796875" style="1" customWidth="1"/>
    <col min="20" max="21" width="25.6328125" style="1" customWidth="1"/>
    <col min="22" max="22" width="25.6328125" customWidth="1"/>
    <col min="23" max="23" width="31.6328125" style="52" customWidth="1"/>
    <col min="24" max="24" width="70.6328125" style="1" customWidth="1"/>
    <col min="25" max="25" width="39.453125" style="52" customWidth="1"/>
    <col min="26" max="26" width="12" style="52" hidden="1" customWidth="1" outlineLevel="1"/>
    <col min="27" max="27" width="23.81640625" style="52" hidden="1" customWidth="1" outlineLevel="1"/>
    <col min="28" max="29" width="12.453125" style="52" hidden="1" customWidth="1" outlineLevel="1"/>
    <col min="30" max="30" width="23.36328125" style="52" hidden="1" customWidth="1" outlineLevel="1"/>
    <col min="31" max="31" width="8.36328125" style="1" hidden="1" customWidth="1" outlineLevel="1"/>
    <col min="32" max="34" width="15.6328125" style="1" hidden="1" customWidth="1" outlineLevel="1"/>
    <col min="35" max="35" width="17.6328125" style="1" hidden="1" customWidth="1" outlineLevel="1"/>
    <col min="36" max="39" width="15.6328125" style="1" hidden="1" customWidth="1" outlineLevel="1"/>
    <col min="40" max="40" width="22.08984375" style="1" hidden="1" customWidth="1" outlineLevel="1"/>
    <col min="41" max="41" width="24.453125" style="1" hidden="1" customWidth="1" outlineLevel="1"/>
    <col min="42" max="42" width="10.08984375" style="1" hidden="1" customWidth="1" outlineLevel="1"/>
    <col min="43" max="43" width="11" style="1" hidden="1" customWidth="1" outlineLevel="1"/>
    <col min="44" max="44" width="9" style="1" collapsed="1"/>
    <col min="45" max="16384" width="9" style="1"/>
  </cols>
  <sheetData>
    <row r="1" spans="1:43" ht="36.75" customHeight="1" thickBot="1" x14ac:dyDescent="0.25">
      <c r="A1" s="156" t="s">
        <v>89</v>
      </c>
      <c r="B1" s="157"/>
      <c r="C1" s="157"/>
      <c r="D1" s="157"/>
      <c r="E1" s="157"/>
      <c r="F1" s="157"/>
      <c r="G1" s="158"/>
      <c r="I1" s="197" t="s">
        <v>13</v>
      </c>
      <c r="J1" s="198"/>
      <c r="K1" s="199"/>
      <c r="L1" s="25"/>
      <c r="M1" s="25"/>
      <c r="N1" s="25"/>
      <c r="O1" s="13"/>
      <c r="T1"/>
      <c r="V1" s="52"/>
      <c r="X1" s="24"/>
      <c r="Z1" s="53"/>
      <c r="AA1" s="53"/>
      <c r="AB1" s="53"/>
      <c r="AC1" s="53"/>
      <c r="AD1" s="53"/>
      <c r="AE1" s="53"/>
      <c r="AN1" s="79" t="s">
        <v>45</v>
      </c>
      <c r="AO1" s="53">
        <v>45706</v>
      </c>
      <c r="AP1" s="80" t="s">
        <v>82</v>
      </c>
      <c r="AQ1" s="81" t="s">
        <v>100</v>
      </c>
    </row>
    <row r="2" spans="1:43" ht="120" customHeight="1" x14ac:dyDescent="0.2">
      <c r="A2" s="159" t="s">
        <v>17</v>
      </c>
      <c r="B2" s="160"/>
      <c r="C2" s="206"/>
      <c r="D2" s="207"/>
      <c r="E2" s="54" t="s">
        <v>24</v>
      </c>
      <c r="F2" s="208"/>
      <c r="G2" s="209"/>
      <c r="I2" s="43" t="s">
        <v>11</v>
      </c>
      <c r="J2" s="200" t="s">
        <v>73</v>
      </c>
      <c r="K2" s="201"/>
      <c r="L2" s="24"/>
      <c r="M2" s="24"/>
      <c r="N2" s="24"/>
      <c r="O2" s="24"/>
      <c r="P2" s="55"/>
      <c r="Q2" s="56"/>
      <c r="R2" s="56"/>
      <c r="S2" s="56"/>
      <c r="T2"/>
      <c r="V2" s="52"/>
      <c r="X2" s="24"/>
      <c r="Z2" s="57"/>
      <c r="AA2" s="57"/>
      <c r="AB2" s="57"/>
      <c r="AC2" s="57"/>
      <c r="AD2" s="57"/>
    </row>
    <row r="3" spans="1:43" ht="120" customHeight="1" x14ac:dyDescent="0.2">
      <c r="A3" s="165" t="s">
        <v>88</v>
      </c>
      <c r="B3" s="165"/>
      <c r="C3" s="165"/>
      <c r="D3" s="165"/>
      <c r="E3" s="165"/>
      <c r="F3" s="58" t="s">
        <v>22</v>
      </c>
      <c r="G3" s="40"/>
      <c r="I3" s="44" t="s">
        <v>12</v>
      </c>
      <c r="J3" s="202" t="s">
        <v>47</v>
      </c>
      <c r="K3" s="203"/>
      <c r="L3" s="24"/>
      <c r="M3" s="24"/>
      <c r="N3" s="24"/>
      <c r="O3" s="24"/>
      <c r="P3" s="56"/>
      <c r="R3" s="56"/>
      <c r="T3"/>
      <c r="V3" s="52"/>
      <c r="X3" s="24"/>
      <c r="Z3" s="57"/>
      <c r="AA3" s="57"/>
      <c r="AB3" s="57"/>
      <c r="AC3" s="57"/>
      <c r="AD3" s="57"/>
    </row>
    <row r="4" spans="1:43" ht="120" customHeight="1" thickBot="1" x14ac:dyDescent="0.25">
      <c r="A4" s="165"/>
      <c r="B4" s="165"/>
      <c r="C4" s="165"/>
      <c r="D4" s="165"/>
      <c r="E4" s="165"/>
      <c r="F4" s="59" t="s">
        <v>23</v>
      </c>
      <c r="G4" s="59">
        <f>COUNTIF($B$12:$B$61,"産業ヒートポンプ")</f>
        <v>0</v>
      </c>
      <c r="I4" s="45" t="s">
        <v>90</v>
      </c>
      <c r="J4" s="204" t="s">
        <v>48</v>
      </c>
      <c r="K4" s="205"/>
      <c r="L4" s="24"/>
      <c r="M4" s="12"/>
      <c r="N4" s="24"/>
      <c r="O4" s="24"/>
      <c r="P4" s="24"/>
      <c r="Q4" s="55"/>
      <c r="S4" s="56"/>
      <c r="U4"/>
      <c r="V4" s="52"/>
      <c r="X4" s="24"/>
      <c r="Z4" s="60" t="str">
        <f>IF(COUNTIF(Z12:Z61,"✓")=0,"",COUNTIF(Z12:Z61,"✓"))</f>
        <v/>
      </c>
      <c r="AA4" s="60" t="str">
        <f>IF(COUNTIF(AA12:AA61,"✓")=0,"",COUNTIF(AA12:AA61,"✓"))</f>
        <v/>
      </c>
      <c r="AB4" s="60"/>
      <c r="AC4" s="60"/>
      <c r="AD4" s="60"/>
    </row>
    <row r="5" spans="1:43" s="2" customFormat="1" ht="29.25" customHeight="1" thickBo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/>
      <c r="V5" s="63"/>
      <c r="W5" s="63"/>
      <c r="X5" s="62"/>
      <c r="Y5" s="63"/>
      <c r="Z5" s="62"/>
      <c r="AA5" s="62"/>
      <c r="AB5" s="62"/>
      <c r="AC5" s="62"/>
      <c r="AD5" s="62"/>
      <c r="AE5" s="62"/>
      <c r="AF5" s="62"/>
      <c r="AG5" s="62"/>
      <c r="AH5" s="62"/>
      <c r="AI5" s="62"/>
    </row>
    <row r="6" spans="1:43" s="3" customFormat="1" ht="36" customHeight="1" x14ac:dyDescent="0.2">
      <c r="A6" s="4" t="s">
        <v>15</v>
      </c>
      <c r="B6" s="125">
        <f>COLUMN()-1</f>
        <v>1</v>
      </c>
      <c r="C6" s="125">
        <f t="shared" ref="C6:Y6" si="0">COLUMN()-1</f>
        <v>2</v>
      </c>
      <c r="D6" s="126">
        <f t="shared" si="0"/>
        <v>3</v>
      </c>
      <c r="E6" s="130">
        <f t="shared" si="0"/>
        <v>4</v>
      </c>
      <c r="F6" s="125">
        <f t="shared" si="0"/>
        <v>5</v>
      </c>
      <c r="G6" s="125">
        <f t="shared" si="0"/>
        <v>6</v>
      </c>
      <c r="H6" s="130">
        <f t="shared" si="0"/>
        <v>7</v>
      </c>
      <c r="I6" s="130">
        <f t="shared" si="0"/>
        <v>8</v>
      </c>
      <c r="J6" s="130">
        <f t="shared" si="0"/>
        <v>9</v>
      </c>
      <c r="K6" s="130">
        <f t="shared" si="0"/>
        <v>10</v>
      </c>
      <c r="L6" s="125">
        <f t="shared" si="0"/>
        <v>11</v>
      </c>
      <c r="M6" s="130">
        <f t="shared" si="0"/>
        <v>12</v>
      </c>
      <c r="N6" s="130">
        <f t="shared" si="0"/>
        <v>13</v>
      </c>
      <c r="O6" s="130">
        <f t="shared" si="0"/>
        <v>14</v>
      </c>
      <c r="P6" s="130">
        <f t="shared" si="0"/>
        <v>15</v>
      </c>
      <c r="Q6" s="130">
        <f t="shared" si="0"/>
        <v>16</v>
      </c>
      <c r="R6" s="130">
        <f t="shared" si="0"/>
        <v>17</v>
      </c>
      <c r="S6" s="130">
        <f t="shared" si="0"/>
        <v>18</v>
      </c>
      <c r="T6" s="130">
        <f t="shared" si="0"/>
        <v>19</v>
      </c>
      <c r="U6" s="130">
        <f t="shared" si="0"/>
        <v>20</v>
      </c>
      <c r="V6" s="130">
        <f t="shared" si="0"/>
        <v>21</v>
      </c>
      <c r="W6" s="133">
        <f t="shared" si="0"/>
        <v>22</v>
      </c>
      <c r="X6" s="130">
        <f t="shared" si="0"/>
        <v>23</v>
      </c>
      <c r="Y6" s="135">
        <f t="shared" si="0"/>
        <v>24</v>
      </c>
      <c r="Z6" s="109"/>
      <c r="AA6" s="72"/>
      <c r="AB6" s="72"/>
      <c r="AC6" s="72"/>
      <c r="AD6" s="72"/>
      <c r="AE6"/>
      <c r="AF6"/>
      <c r="AG6"/>
      <c r="AH6"/>
      <c r="AI6"/>
      <c r="AJ6"/>
      <c r="AN6"/>
    </row>
    <row r="7" spans="1:43" s="3" customFormat="1" ht="39" x14ac:dyDescent="0.2">
      <c r="A7" s="5" t="s">
        <v>5</v>
      </c>
      <c r="B7" s="127" t="s">
        <v>6</v>
      </c>
      <c r="C7" s="127" t="s">
        <v>6</v>
      </c>
      <c r="D7" s="128" t="s">
        <v>6</v>
      </c>
      <c r="E7" s="131" t="s">
        <v>63</v>
      </c>
      <c r="F7" s="127" t="s">
        <v>6</v>
      </c>
      <c r="G7" s="127" t="s">
        <v>6</v>
      </c>
      <c r="H7" s="131" t="s">
        <v>7</v>
      </c>
      <c r="I7" s="131" t="s">
        <v>7</v>
      </c>
      <c r="J7" s="131" t="s">
        <v>7</v>
      </c>
      <c r="K7" s="131" t="s">
        <v>7</v>
      </c>
      <c r="L7" s="127" t="s">
        <v>6</v>
      </c>
      <c r="M7" s="131" t="s">
        <v>7</v>
      </c>
      <c r="N7" s="131" t="s">
        <v>7</v>
      </c>
      <c r="O7" s="131" t="s">
        <v>7</v>
      </c>
      <c r="P7" s="131" t="s">
        <v>7</v>
      </c>
      <c r="Q7" s="131" t="s">
        <v>7</v>
      </c>
      <c r="R7" s="131" t="s">
        <v>7</v>
      </c>
      <c r="S7" s="131" t="s">
        <v>7</v>
      </c>
      <c r="T7" s="131" t="s">
        <v>7</v>
      </c>
      <c r="U7" s="131" t="s">
        <v>7</v>
      </c>
      <c r="V7" s="131" t="s">
        <v>7</v>
      </c>
      <c r="W7" s="134" t="s">
        <v>60</v>
      </c>
      <c r="X7" s="131" t="s">
        <v>61</v>
      </c>
      <c r="Y7" s="136" t="s">
        <v>60</v>
      </c>
      <c r="Z7" s="110"/>
      <c r="AA7" s="73"/>
      <c r="AB7" s="73"/>
      <c r="AC7" s="73"/>
      <c r="AD7" s="73"/>
      <c r="AE7"/>
      <c r="AF7"/>
      <c r="AG7"/>
      <c r="AH7"/>
      <c r="AI7"/>
      <c r="AJ7"/>
      <c r="AK7" s="17"/>
      <c r="AL7" s="17"/>
      <c r="AM7" s="17"/>
      <c r="AN7"/>
      <c r="AO7" s="17"/>
      <c r="AP7" s="17"/>
      <c r="AQ7" s="17"/>
    </row>
    <row r="8" spans="1:43" s="3" customFormat="1" ht="31.5" customHeight="1" thickBot="1" x14ac:dyDescent="0.25">
      <c r="A8" s="38" t="s">
        <v>21</v>
      </c>
      <c r="B8" s="141" t="s">
        <v>16</v>
      </c>
      <c r="C8" s="137" t="s">
        <v>9</v>
      </c>
      <c r="D8" s="141" t="s">
        <v>16</v>
      </c>
      <c r="E8" s="141" t="s">
        <v>16</v>
      </c>
      <c r="F8" s="137" t="s">
        <v>9</v>
      </c>
      <c r="G8" s="137" t="s">
        <v>9</v>
      </c>
      <c r="H8" s="141" t="s">
        <v>16</v>
      </c>
      <c r="I8" s="141" t="s">
        <v>16</v>
      </c>
      <c r="J8" s="137" t="s">
        <v>9</v>
      </c>
      <c r="K8" s="141" t="s">
        <v>16</v>
      </c>
      <c r="L8" s="137" t="s">
        <v>9</v>
      </c>
      <c r="M8" s="137" t="s">
        <v>9</v>
      </c>
      <c r="N8" s="141" t="s">
        <v>16</v>
      </c>
      <c r="O8" s="137" t="s">
        <v>91</v>
      </c>
      <c r="P8" s="137" t="s">
        <v>91</v>
      </c>
      <c r="Q8" s="141" t="s">
        <v>16</v>
      </c>
      <c r="R8" s="137" t="s">
        <v>91</v>
      </c>
      <c r="S8" s="137" t="s">
        <v>91</v>
      </c>
      <c r="T8" s="137" t="s">
        <v>9</v>
      </c>
      <c r="U8" s="141" t="s">
        <v>16</v>
      </c>
      <c r="V8" s="141" t="s">
        <v>16</v>
      </c>
      <c r="W8" s="139" t="s">
        <v>10</v>
      </c>
      <c r="X8" s="138" t="s">
        <v>92</v>
      </c>
      <c r="Y8" s="140" t="s">
        <v>10</v>
      </c>
      <c r="Z8" s="111"/>
      <c r="AA8" s="112"/>
      <c r="AB8" s="72"/>
      <c r="AC8" s="72"/>
      <c r="AD8" s="72"/>
      <c r="AE8"/>
      <c r="AF8"/>
      <c r="AG8"/>
      <c r="AH8"/>
      <c r="AI8"/>
      <c r="AK8" s="17"/>
      <c r="AL8" s="17"/>
      <c r="AM8" s="17"/>
      <c r="AN8"/>
      <c r="AO8" s="17"/>
      <c r="AP8" s="17"/>
      <c r="AQ8" s="17"/>
    </row>
    <row r="9" spans="1:43" s="3" customFormat="1" ht="35.25" customHeight="1" x14ac:dyDescent="0.2">
      <c r="A9" s="174" t="s">
        <v>8</v>
      </c>
      <c r="B9" s="176" t="s">
        <v>19</v>
      </c>
      <c r="C9" s="176" t="s">
        <v>34</v>
      </c>
      <c r="D9" s="178" t="s">
        <v>17</v>
      </c>
      <c r="E9" s="179" t="s">
        <v>33</v>
      </c>
      <c r="F9" s="178" t="s">
        <v>0</v>
      </c>
      <c r="G9" s="178" t="s">
        <v>2</v>
      </c>
      <c r="H9" s="168" t="s">
        <v>54</v>
      </c>
      <c r="I9" s="168" t="s">
        <v>46</v>
      </c>
      <c r="J9" s="170" t="s">
        <v>128</v>
      </c>
      <c r="K9" s="171" t="s">
        <v>41</v>
      </c>
      <c r="L9" s="172"/>
      <c r="M9" s="173"/>
      <c r="N9" s="192" t="s">
        <v>43</v>
      </c>
      <c r="O9" s="193"/>
      <c r="P9" s="193"/>
      <c r="Q9" s="194" t="s">
        <v>44</v>
      </c>
      <c r="R9" s="195"/>
      <c r="S9" s="196"/>
      <c r="T9" s="190" t="s">
        <v>99</v>
      </c>
      <c r="U9" s="190" t="s">
        <v>93</v>
      </c>
      <c r="V9" s="190" t="s">
        <v>94</v>
      </c>
      <c r="W9" s="190" t="s">
        <v>95</v>
      </c>
      <c r="X9" s="168" t="s">
        <v>62</v>
      </c>
      <c r="Y9" s="181" t="s">
        <v>1</v>
      </c>
      <c r="Z9" s="183" t="s">
        <v>103</v>
      </c>
      <c r="AA9" s="185" t="s">
        <v>104</v>
      </c>
      <c r="AB9" s="187" t="s">
        <v>69</v>
      </c>
      <c r="AC9" s="188"/>
      <c r="AD9" s="189"/>
      <c r="AE9"/>
      <c r="AF9"/>
      <c r="AG9"/>
      <c r="AH9"/>
      <c r="AI9"/>
      <c r="AK9" s="14" t="s">
        <v>105</v>
      </c>
      <c r="AL9" s="18"/>
      <c r="AM9" s="18"/>
      <c r="AO9" s="18"/>
      <c r="AP9" s="18"/>
      <c r="AQ9" s="18"/>
    </row>
    <row r="10" spans="1:43" s="3" customFormat="1" ht="46.5" customHeight="1" x14ac:dyDescent="0.2">
      <c r="A10" s="175"/>
      <c r="B10" s="177"/>
      <c r="C10" s="177"/>
      <c r="D10" s="177"/>
      <c r="E10" s="180"/>
      <c r="F10" s="177"/>
      <c r="G10" s="177"/>
      <c r="H10" s="169"/>
      <c r="I10" s="169"/>
      <c r="J10" s="169"/>
      <c r="K10" s="132" t="s">
        <v>40</v>
      </c>
      <c r="L10" s="129" t="s">
        <v>98</v>
      </c>
      <c r="M10" s="148" t="s">
        <v>97</v>
      </c>
      <c r="N10" s="132" t="s">
        <v>40</v>
      </c>
      <c r="O10" s="148" t="s">
        <v>98</v>
      </c>
      <c r="P10" s="148" t="s">
        <v>97</v>
      </c>
      <c r="Q10" s="132" t="s">
        <v>42</v>
      </c>
      <c r="R10" s="148" t="s">
        <v>98</v>
      </c>
      <c r="S10" s="148" t="s">
        <v>97</v>
      </c>
      <c r="T10" s="191"/>
      <c r="U10" s="191"/>
      <c r="V10" s="191"/>
      <c r="W10" s="191"/>
      <c r="X10" s="169"/>
      <c r="Y10" s="182"/>
      <c r="Z10" s="184"/>
      <c r="AA10" s="186"/>
      <c r="AB10" s="121" t="s">
        <v>70</v>
      </c>
      <c r="AC10" s="74" t="s">
        <v>71</v>
      </c>
      <c r="AD10" s="122" t="s">
        <v>1</v>
      </c>
      <c r="AE10"/>
      <c r="AF10"/>
      <c r="AG10"/>
      <c r="AH10"/>
      <c r="AI10"/>
      <c r="AJ10"/>
      <c r="AK10" s="15">
        <f>IF(AND($G$4&gt;0,OR($C$2="",$F$2="",$G$3="")),1,0)</f>
        <v>0</v>
      </c>
      <c r="AL10" s="19"/>
      <c r="AM10" s="19"/>
      <c r="AO10" s="19" t="s">
        <v>131</v>
      </c>
      <c r="AP10" s="19"/>
      <c r="AQ10" s="19"/>
    </row>
    <row r="11" spans="1:43" s="3" customFormat="1" ht="45" customHeight="1" x14ac:dyDescent="0.2">
      <c r="A11" s="6" t="s">
        <v>4</v>
      </c>
      <c r="B11" s="35" t="s">
        <v>74</v>
      </c>
      <c r="C11" s="142" t="s">
        <v>59</v>
      </c>
      <c r="D11" s="36" t="s">
        <v>81</v>
      </c>
      <c r="E11" s="36" t="s">
        <v>80</v>
      </c>
      <c r="F11" s="143" t="s">
        <v>20</v>
      </c>
      <c r="G11" s="143" t="s">
        <v>124</v>
      </c>
      <c r="H11" s="36" t="str">
        <f>IF($C11="","",※編集不可※選択項目!$C$2)</f>
        <v>空気熱源／循環式</v>
      </c>
      <c r="I11" s="94" t="str">
        <f>IF($C11="","",※編集不可※選択項目!$D$2)</f>
        <v>温水出口温度：60℃～65℃
（ΔT：温水入出口温度差）：3℃～7℃</v>
      </c>
      <c r="J11" s="144">
        <v>100</v>
      </c>
      <c r="K11" s="94" t="str">
        <f>IF($C11="","",※編集不可※選択項目!$E$2)</f>
        <v>外気温度 乾球温度：16℃DB
湿球温度：12℃WB</v>
      </c>
      <c r="L11" s="145">
        <v>30.55</v>
      </c>
      <c r="M11" s="145">
        <v>9.61</v>
      </c>
      <c r="N11" s="94" t="str">
        <f>IF($C11="","",※編集不可※選択項目!$F$2)</f>
        <v>外気温度 乾球温度：25℃DB
湿球温度：21℃WB</v>
      </c>
      <c r="O11" s="36"/>
      <c r="P11" s="36"/>
      <c r="Q11" s="94" t="str">
        <f>IF($C11="","",※編集不可※選択項目!$G$2)</f>
        <v>外気温度 乾球温度：7℃DB
湿球温度：6℃WB</v>
      </c>
      <c r="R11" s="36"/>
      <c r="S11" s="36"/>
      <c r="T11" s="145" t="s">
        <v>49</v>
      </c>
      <c r="U11" s="22">
        <v>3.09</v>
      </c>
      <c r="V11" s="34">
        <v>3.17</v>
      </c>
      <c r="W11" s="146">
        <v>1555</v>
      </c>
      <c r="X11" s="143" t="s">
        <v>129</v>
      </c>
      <c r="Y11" s="155"/>
      <c r="Z11" s="115"/>
      <c r="AA11" s="64"/>
      <c r="AB11" s="116"/>
      <c r="AC11" s="117"/>
      <c r="AD11" s="118"/>
      <c r="AE11"/>
      <c r="AF11" s="14" t="s">
        <v>123</v>
      </c>
      <c r="AG11" s="14" t="s">
        <v>120</v>
      </c>
      <c r="AH11" s="14" t="s">
        <v>121</v>
      </c>
      <c r="AI11" s="14" t="s">
        <v>122</v>
      </c>
      <c r="AJ11" s="14" t="s">
        <v>119</v>
      </c>
      <c r="AK11" s="20" t="s">
        <v>107</v>
      </c>
      <c r="AL11" s="20" t="s">
        <v>108</v>
      </c>
      <c r="AM11" s="20" t="s">
        <v>109</v>
      </c>
      <c r="AN11" s="14" t="s">
        <v>106</v>
      </c>
      <c r="AO11" s="20" t="s">
        <v>102</v>
      </c>
      <c r="AP11" s="21" t="s">
        <v>14</v>
      </c>
      <c r="AQ11" s="21" t="s">
        <v>25</v>
      </c>
    </row>
    <row r="12" spans="1:43" s="3" customFormat="1" ht="45" customHeight="1" x14ac:dyDescent="0.2">
      <c r="A12" s="27">
        <f>ROW()-11</f>
        <v>1</v>
      </c>
      <c r="B12" s="28" t="str">
        <f>IF($C12="","","産業ヒートポンプ")</f>
        <v/>
      </c>
      <c r="C12" s="7"/>
      <c r="D12" s="92" t="str">
        <f>IF($C$2="","",IF($B12&lt;&gt;"",$C$2,""))</f>
        <v/>
      </c>
      <c r="E12" s="92" t="str">
        <f>IF($F$2="","",IF($B12&lt;&gt;"",$F$2,""))</f>
        <v/>
      </c>
      <c r="F12" s="89"/>
      <c r="G12" s="30"/>
      <c r="H12" s="31" t="str">
        <f>IF($C12="","",※編集不可※選択項目!$C$2)</f>
        <v/>
      </c>
      <c r="I12" s="31" t="str">
        <f>IF($C12="","",※編集不可※選択項目!$D$2)</f>
        <v/>
      </c>
      <c r="J12" s="95"/>
      <c r="K12" s="97" t="str">
        <f>IF($C12="","",※編集不可※選択項目!$E$2)</f>
        <v/>
      </c>
      <c r="L12" s="99"/>
      <c r="M12" s="99"/>
      <c r="N12" s="97" t="str">
        <f>IF($C12="","",※編集不可※選択項目!$F$2)</f>
        <v/>
      </c>
      <c r="O12" s="99"/>
      <c r="P12" s="99"/>
      <c r="Q12" s="97" t="str">
        <f>IF($C12="","",※編集不可※選択項目!$G$2)</f>
        <v/>
      </c>
      <c r="R12" s="99"/>
      <c r="S12" s="99"/>
      <c r="T12" s="90"/>
      <c r="U12" s="22" t="str">
        <f>IF($AJ12="","",$AJ12)</f>
        <v/>
      </c>
      <c r="V12" s="33" t="str">
        <f>IFERROR(IF(OR($AG12="",$AH12=""),"",ROUNDDOWN($AG12/$AH12,2)),"")</f>
        <v/>
      </c>
      <c r="W12" s="101"/>
      <c r="X12" s="8"/>
      <c r="Y12" s="152"/>
      <c r="Z12" s="113"/>
      <c r="AA12" s="67"/>
      <c r="AB12" s="75"/>
      <c r="AC12" s="76"/>
      <c r="AD12" s="77"/>
      <c r="AE12"/>
      <c r="AF12" s="15">
        <f>IF($T12="",0,MATCH($T12,※編集不可※選択項目!$H$2:$H$4,0))</f>
        <v>0</v>
      </c>
      <c r="AG12" s="68" t="str" cm="1">
        <f t="array" ref="AG12">IF($C12="","",_xlfn.IFS($AF12=1,L12,$AF12=2,O12,$AF12=3,R12,$AF12=0,""))</f>
        <v/>
      </c>
      <c r="AH12" s="68" t="str" cm="1">
        <f t="array" ref="AH12">IF($C12="","",_xlfn.IFS($AF12=1,M12,$AF12=2,P12,$AF12=3,S12,$AF12=0,""))</f>
        <v/>
      </c>
      <c r="AI12" s="15">
        <f>IF(AG12="",0,IF(AG12&lt;=10,1,2))</f>
        <v>0</v>
      </c>
      <c r="AJ12" s="15" t="str">
        <f>IF($T12="","",INDEX(※編集不可※選択項目!$M$2:$M$7,MATCH($AF12&amp;"-"&amp;$AI12,※編集不可※選択項目!$L$2:$L$7,0)))</f>
        <v/>
      </c>
      <c r="AK12" s="15">
        <f>IF(AND($C12&lt;&gt;"",OR(F12="",G12="",J12="",L12="",M12="",T12="")),1,0)</f>
        <v>0</v>
      </c>
      <c r="AL12" s="26">
        <f>IF(AND($C12&lt;&gt;"",$AF12=2,OR(O12="",P12="")),1,0)</f>
        <v>0</v>
      </c>
      <c r="AM12" s="26">
        <f>IF(AND($C12&lt;&gt;"",$AF12=3,OR(R12="",S12="")),1,0)</f>
        <v>0</v>
      </c>
      <c r="AN12" s="15">
        <f>IF(AND($G12&lt;&gt;"",COUNTIF($G12,"*■*")&gt;0,$X12=""),1,0)</f>
        <v>0</v>
      </c>
      <c r="AO12" s="26" t="str">
        <f>TEXT(IF(G12="","",G12),"G/標準")</f>
        <v/>
      </c>
      <c r="AP12" s="16">
        <f>IF(AO12="",0,COUNTIF($AO$12:$AO$61,AO12))</f>
        <v>0</v>
      </c>
      <c r="AQ12" s="16">
        <f>IF($U12&gt;$V12,1,0)</f>
        <v>0</v>
      </c>
    </row>
    <row r="13" spans="1:43" s="3" customFormat="1" ht="45" customHeight="1" x14ac:dyDescent="0.2">
      <c r="A13" s="27">
        <f t="shared" ref="A13:A61" si="1">ROW()-11</f>
        <v>2</v>
      </c>
      <c r="B13" s="28" t="str">
        <f t="shared" ref="B13:B61" si="2">IF($C13="","","産業ヒートポンプ")</f>
        <v/>
      </c>
      <c r="C13" s="7"/>
      <c r="D13" s="92" t="str">
        <f t="shared" ref="D13:D61" si="3">IF($C$2="","",IF($B13&lt;&gt;"",$C$2,""))</f>
        <v/>
      </c>
      <c r="E13" s="92" t="str">
        <f t="shared" ref="E13:E61" si="4">IF($F$2="","",IF($B13&lt;&gt;"",$F$2,""))</f>
        <v/>
      </c>
      <c r="F13" s="89"/>
      <c r="G13" s="30"/>
      <c r="H13" s="31" t="str">
        <f>IF($C13="","",※編集不可※選択項目!$C$2)</f>
        <v/>
      </c>
      <c r="I13" s="31" t="str">
        <f>IF($C13="","",※編集不可※選択項目!$D$2)</f>
        <v/>
      </c>
      <c r="J13" s="95"/>
      <c r="K13" s="97" t="str">
        <f>IF($C13="","",※編集不可※選択項目!$E$2)</f>
        <v/>
      </c>
      <c r="L13" s="99"/>
      <c r="M13" s="99"/>
      <c r="N13" s="97" t="str">
        <f>IF($C13="","",※編集不可※選択項目!$F$2)</f>
        <v/>
      </c>
      <c r="O13" s="99"/>
      <c r="P13" s="99"/>
      <c r="Q13" s="97" t="str">
        <f>IF($C13="","",※編集不可※選択項目!$G$2)</f>
        <v/>
      </c>
      <c r="R13" s="99"/>
      <c r="S13" s="99"/>
      <c r="T13" s="90"/>
      <c r="U13" s="22" t="str">
        <f t="shared" ref="U13:U61" si="5">IF($AJ13="","",$AJ13)</f>
        <v/>
      </c>
      <c r="V13" s="33" t="str">
        <f t="shared" ref="V13:V61" si="6">IFERROR(IF(OR($AG13="",$AH13=""),"",ROUNDDOWN($AG13/$AH13,2)),"")</f>
        <v/>
      </c>
      <c r="W13" s="101"/>
      <c r="X13" s="8"/>
      <c r="Y13" s="152"/>
      <c r="Z13" s="113"/>
      <c r="AA13" s="67"/>
      <c r="AB13" s="75"/>
      <c r="AC13" s="76"/>
      <c r="AD13" s="77"/>
      <c r="AE13"/>
      <c r="AF13" s="15">
        <f>IF($T13="",0,MATCH($T13,※編集不可※選択項目!$H$2:$H$4,0))</f>
        <v>0</v>
      </c>
      <c r="AG13" s="68" t="str" cm="1">
        <f t="array" ref="AG13">IF($C13="","",_xlfn.IFS($AF13=1,L13,$AF13=2,O13,$AF13=3,R13,$AF13=0,""))</f>
        <v/>
      </c>
      <c r="AH13" s="68" t="str" cm="1">
        <f t="array" ref="AH13">IF($C13="","",_xlfn.IFS($AF13=1,M13,$AF13=2,P13,$AF13=3,S13,$AF13=0,""))</f>
        <v/>
      </c>
      <c r="AI13" s="15">
        <f t="shared" ref="AI13:AI61" si="7">IF(AG13="",0,IF(AG13&lt;=10,1,2))</f>
        <v>0</v>
      </c>
      <c r="AJ13" s="15" t="str">
        <f>IF($T13="","",INDEX(※編集不可※選択項目!$M$2:$M$7,MATCH($AF13&amp;"-"&amp;$AI13,※編集不可※選択項目!$L$2:$L$7,0)))</f>
        <v/>
      </c>
      <c r="AK13" s="15">
        <f t="shared" ref="AK13:AK61" si="8">IF(AND($C13&lt;&gt;"",OR(F13="",G13="",J13="",L13="",M13="",T13="")),1,0)</f>
        <v>0</v>
      </c>
      <c r="AL13" s="26">
        <f t="shared" ref="AL13:AL61" si="9">IF(AND($C13&lt;&gt;"",$AF13=2,OR(O13="",P13="")),1,0)</f>
        <v>0</v>
      </c>
      <c r="AM13" s="26">
        <f t="shared" ref="AM13:AM61" si="10">IF(AND($C13&lt;&gt;"",$AF13=3,OR(R13="",S13="")),1,0)</f>
        <v>0</v>
      </c>
      <c r="AN13" s="15">
        <f t="shared" ref="AN13:AN61" si="11">IF(AND($G13&lt;&gt;"",COUNTIF($G13,"*■*")&gt;0,$X13=""),1,0)</f>
        <v>0</v>
      </c>
      <c r="AO13" s="26" t="str">
        <f t="shared" ref="AO13:AO61" si="12">TEXT(IF(G13="","",G13),"G/標準")</f>
        <v/>
      </c>
      <c r="AP13" s="16">
        <f t="shared" ref="AP13:AP61" si="13">IF(AO13="",0,COUNTIF($AO$12:$AO$61,AO13))</f>
        <v>0</v>
      </c>
      <c r="AQ13" s="16">
        <f t="shared" ref="AQ13:AQ61" si="14">IF($U13&gt;$V13,1,0)</f>
        <v>0</v>
      </c>
    </row>
    <row r="14" spans="1:43" s="3" customFormat="1" ht="45" customHeight="1" x14ac:dyDescent="0.2">
      <c r="A14" s="27">
        <f t="shared" si="1"/>
        <v>3</v>
      </c>
      <c r="B14" s="28" t="str">
        <f t="shared" si="2"/>
        <v/>
      </c>
      <c r="C14" s="7"/>
      <c r="D14" s="92" t="str">
        <f t="shared" si="3"/>
        <v/>
      </c>
      <c r="E14" s="92" t="str">
        <f t="shared" si="4"/>
        <v/>
      </c>
      <c r="F14" s="89"/>
      <c r="G14" s="30"/>
      <c r="H14" s="31" t="str">
        <f>IF($C14="","",※編集不可※選択項目!$C$2)</f>
        <v/>
      </c>
      <c r="I14" s="31" t="str">
        <f>IF($C14="","",※編集不可※選択項目!$D$2)</f>
        <v/>
      </c>
      <c r="J14" s="95"/>
      <c r="K14" s="97" t="str">
        <f>IF($C14="","",※編集不可※選択項目!$E$2)</f>
        <v/>
      </c>
      <c r="L14" s="99"/>
      <c r="M14" s="99"/>
      <c r="N14" s="97" t="str">
        <f>IF($C14="","",※編集不可※選択項目!$F$2)</f>
        <v/>
      </c>
      <c r="O14" s="99"/>
      <c r="P14" s="99"/>
      <c r="Q14" s="97" t="str">
        <f>IF($C14="","",※編集不可※選択項目!$G$2)</f>
        <v/>
      </c>
      <c r="R14" s="99"/>
      <c r="S14" s="99"/>
      <c r="T14" s="90"/>
      <c r="U14" s="22" t="str">
        <f t="shared" si="5"/>
        <v/>
      </c>
      <c r="V14" s="33" t="str">
        <f t="shared" si="6"/>
        <v/>
      </c>
      <c r="W14" s="101"/>
      <c r="X14" s="8"/>
      <c r="Y14" s="152"/>
      <c r="Z14" s="113"/>
      <c r="AA14" s="67"/>
      <c r="AB14" s="75"/>
      <c r="AC14" s="76"/>
      <c r="AD14" s="77"/>
      <c r="AE14"/>
      <c r="AF14" s="15">
        <f>IF($T14="",0,MATCH($T14,※編集不可※選択項目!$H$2:$H$4,0))</f>
        <v>0</v>
      </c>
      <c r="AG14" s="68" t="str" cm="1">
        <f t="array" ref="AG14">IF($C14="","",_xlfn.IFS($AF14=1,L14,$AF14=2,O14,$AF14=3,R14,$AF14=0,""))</f>
        <v/>
      </c>
      <c r="AH14" s="68" t="str" cm="1">
        <f t="array" ref="AH14">IF($C14="","",_xlfn.IFS($AF14=1,M14,$AF14=2,P14,$AF14=3,S14,$AF14=0,""))</f>
        <v/>
      </c>
      <c r="AI14" s="15">
        <f t="shared" si="7"/>
        <v>0</v>
      </c>
      <c r="AJ14" s="15" t="str">
        <f>IF($T14="","",INDEX(※編集不可※選択項目!$M$2:$M$7,MATCH($AF14&amp;"-"&amp;$AI14,※編集不可※選択項目!$L$2:$L$7,0)))</f>
        <v/>
      </c>
      <c r="AK14" s="15">
        <f t="shared" si="8"/>
        <v>0</v>
      </c>
      <c r="AL14" s="26">
        <f t="shared" si="9"/>
        <v>0</v>
      </c>
      <c r="AM14" s="26">
        <f t="shared" si="10"/>
        <v>0</v>
      </c>
      <c r="AN14" s="15">
        <f t="shared" si="11"/>
        <v>0</v>
      </c>
      <c r="AO14" s="26" t="str">
        <f t="shared" si="12"/>
        <v/>
      </c>
      <c r="AP14" s="16">
        <f t="shared" si="13"/>
        <v>0</v>
      </c>
      <c r="AQ14" s="16">
        <f t="shared" si="14"/>
        <v>0</v>
      </c>
    </row>
    <row r="15" spans="1:43" s="3" customFormat="1" ht="45" customHeight="1" x14ac:dyDescent="0.2">
      <c r="A15" s="27">
        <f t="shared" si="1"/>
        <v>4</v>
      </c>
      <c r="B15" s="28" t="str">
        <f t="shared" si="2"/>
        <v/>
      </c>
      <c r="C15" s="7"/>
      <c r="D15" s="92" t="str">
        <f t="shared" si="3"/>
        <v/>
      </c>
      <c r="E15" s="92" t="str">
        <f t="shared" si="4"/>
        <v/>
      </c>
      <c r="F15" s="90"/>
      <c r="G15" s="30"/>
      <c r="H15" s="31" t="str">
        <f>IF($C15="","",※編集不可※選択項目!$C$2)</f>
        <v/>
      </c>
      <c r="I15" s="31" t="str">
        <f>IF($C15="","",※編集不可※選択項目!$D$2)</f>
        <v/>
      </c>
      <c r="J15" s="95"/>
      <c r="K15" s="97" t="str">
        <f>IF($C15="","",※編集不可※選択項目!$E$2)</f>
        <v/>
      </c>
      <c r="L15" s="99"/>
      <c r="M15" s="99"/>
      <c r="N15" s="97" t="str">
        <f>IF($C15="","",※編集不可※選択項目!$F$2)</f>
        <v/>
      </c>
      <c r="O15" s="99"/>
      <c r="P15" s="99"/>
      <c r="Q15" s="97" t="str">
        <f>IF($C15="","",※編集不可※選択項目!$G$2)</f>
        <v/>
      </c>
      <c r="R15" s="99"/>
      <c r="S15" s="99"/>
      <c r="T15" s="90"/>
      <c r="U15" s="22" t="str">
        <f t="shared" si="5"/>
        <v/>
      </c>
      <c r="V15" s="33" t="str">
        <f t="shared" si="6"/>
        <v/>
      </c>
      <c r="W15" s="101"/>
      <c r="X15" s="8"/>
      <c r="Y15" s="152"/>
      <c r="Z15" s="113"/>
      <c r="AA15" s="67"/>
      <c r="AB15" s="75"/>
      <c r="AC15" s="76"/>
      <c r="AD15" s="77"/>
      <c r="AE15"/>
      <c r="AF15" s="15">
        <f>IF($T15="",0,MATCH($T15,※編集不可※選択項目!$H$2:$H$4,0))</f>
        <v>0</v>
      </c>
      <c r="AG15" s="68" t="str" cm="1">
        <f t="array" ref="AG15">IF($C15="","",_xlfn.IFS($AF15=1,L15,$AF15=2,O15,$AF15=3,R15,$AF15=0,""))</f>
        <v/>
      </c>
      <c r="AH15" s="68" t="str" cm="1">
        <f t="array" ref="AH15">IF($C15="","",_xlfn.IFS($AF15=1,M15,$AF15=2,P15,$AF15=3,S15,$AF15=0,""))</f>
        <v/>
      </c>
      <c r="AI15" s="15">
        <f t="shared" si="7"/>
        <v>0</v>
      </c>
      <c r="AJ15" s="15" t="str">
        <f>IF($T15="","",INDEX(※編集不可※選択項目!$M$2:$M$7,MATCH($AF15&amp;"-"&amp;$AI15,※編集不可※選択項目!$L$2:$L$7,0)))</f>
        <v/>
      </c>
      <c r="AK15" s="15">
        <f t="shared" si="8"/>
        <v>0</v>
      </c>
      <c r="AL15" s="26">
        <f t="shared" si="9"/>
        <v>0</v>
      </c>
      <c r="AM15" s="26">
        <f t="shared" si="10"/>
        <v>0</v>
      </c>
      <c r="AN15" s="15">
        <f t="shared" si="11"/>
        <v>0</v>
      </c>
      <c r="AO15" s="26" t="str">
        <f t="shared" si="12"/>
        <v/>
      </c>
      <c r="AP15" s="16">
        <f t="shared" si="13"/>
        <v>0</v>
      </c>
      <c r="AQ15" s="16">
        <f t="shared" si="14"/>
        <v>0</v>
      </c>
    </row>
    <row r="16" spans="1:43" s="3" customFormat="1" ht="45" customHeight="1" x14ac:dyDescent="0.2">
      <c r="A16" s="27">
        <f t="shared" si="1"/>
        <v>5</v>
      </c>
      <c r="B16" s="28" t="str">
        <f t="shared" si="2"/>
        <v/>
      </c>
      <c r="C16" s="7"/>
      <c r="D16" s="92" t="str">
        <f t="shared" si="3"/>
        <v/>
      </c>
      <c r="E16" s="92" t="str">
        <f t="shared" si="4"/>
        <v/>
      </c>
      <c r="F16" s="90"/>
      <c r="G16" s="30"/>
      <c r="H16" s="31" t="str">
        <f>IF($C16="","",※編集不可※選択項目!$C$2)</f>
        <v/>
      </c>
      <c r="I16" s="31" t="str">
        <f>IF($C16="","",※編集不可※選択項目!$D$2)</f>
        <v/>
      </c>
      <c r="J16" s="95"/>
      <c r="K16" s="97" t="str">
        <f>IF($C16="","",※編集不可※選択項目!$E$2)</f>
        <v/>
      </c>
      <c r="L16" s="99"/>
      <c r="M16" s="99"/>
      <c r="N16" s="97" t="str">
        <f>IF($C16="","",※編集不可※選択項目!$F$2)</f>
        <v/>
      </c>
      <c r="O16" s="99"/>
      <c r="P16" s="99"/>
      <c r="Q16" s="97" t="str">
        <f>IF($C16="","",※編集不可※選択項目!$G$2)</f>
        <v/>
      </c>
      <c r="R16" s="99"/>
      <c r="S16" s="99"/>
      <c r="T16" s="90"/>
      <c r="U16" s="22" t="str">
        <f t="shared" si="5"/>
        <v/>
      </c>
      <c r="V16" s="33" t="str">
        <f t="shared" si="6"/>
        <v/>
      </c>
      <c r="W16" s="101"/>
      <c r="X16" s="8"/>
      <c r="Y16" s="152"/>
      <c r="Z16" s="113"/>
      <c r="AA16" s="67"/>
      <c r="AB16" s="75"/>
      <c r="AC16" s="76"/>
      <c r="AD16" s="77"/>
      <c r="AE16"/>
      <c r="AF16" s="15">
        <f>IF($T16="",0,MATCH($T16,※編集不可※選択項目!$H$2:$H$4,0))</f>
        <v>0</v>
      </c>
      <c r="AG16" s="68" t="str" cm="1">
        <f t="array" ref="AG16">IF($C16="","",_xlfn.IFS($AF16=1,L16,$AF16=2,O16,$AF16=3,R16,$AF16=0,""))</f>
        <v/>
      </c>
      <c r="AH16" s="68" t="str" cm="1">
        <f t="array" ref="AH16">IF($C16="","",_xlfn.IFS($AF16=1,M16,$AF16=2,P16,$AF16=3,S16,$AF16=0,""))</f>
        <v/>
      </c>
      <c r="AI16" s="15">
        <f t="shared" si="7"/>
        <v>0</v>
      </c>
      <c r="AJ16" s="15" t="str">
        <f>IF($T16="","",INDEX(※編集不可※選択項目!$M$2:$M$7,MATCH($AF16&amp;"-"&amp;$AI16,※編集不可※選択項目!$L$2:$L$7,0)))</f>
        <v/>
      </c>
      <c r="AK16" s="15">
        <f t="shared" si="8"/>
        <v>0</v>
      </c>
      <c r="AL16" s="26">
        <f t="shared" si="9"/>
        <v>0</v>
      </c>
      <c r="AM16" s="26">
        <f t="shared" si="10"/>
        <v>0</v>
      </c>
      <c r="AN16" s="15">
        <f t="shared" si="11"/>
        <v>0</v>
      </c>
      <c r="AO16" s="26" t="str">
        <f t="shared" si="12"/>
        <v/>
      </c>
      <c r="AP16" s="16">
        <f t="shared" si="13"/>
        <v>0</v>
      </c>
      <c r="AQ16" s="16">
        <f t="shared" si="14"/>
        <v>0</v>
      </c>
    </row>
    <row r="17" spans="1:43" s="3" customFormat="1" ht="45" customHeight="1" x14ac:dyDescent="0.2">
      <c r="A17" s="27">
        <f t="shared" si="1"/>
        <v>6</v>
      </c>
      <c r="B17" s="28" t="str">
        <f t="shared" si="2"/>
        <v/>
      </c>
      <c r="C17" s="7"/>
      <c r="D17" s="92" t="str">
        <f t="shared" si="3"/>
        <v/>
      </c>
      <c r="E17" s="92" t="str">
        <f t="shared" si="4"/>
        <v/>
      </c>
      <c r="F17" s="90"/>
      <c r="G17" s="30"/>
      <c r="H17" s="31" t="str">
        <f>IF($C17="","",※編集不可※選択項目!$C$2)</f>
        <v/>
      </c>
      <c r="I17" s="31" t="str">
        <f>IF($C17="","",※編集不可※選択項目!$D$2)</f>
        <v/>
      </c>
      <c r="J17" s="95"/>
      <c r="K17" s="97" t="str">
        <f>IF($C17="","",※編集不可※選択項目!$E$2)</f>
        <v/>
      </c>
      <c r="L17" s="99"/>
      <c r="M17" s="99"/>
      <c r="N17" s="97" t="str">
        <f>IF($C17="","",※編集不可※選択項目!$F$2)</f>
        <v/>
      </c>
      <c r="O17" s="99"/>
      <c r="P17" s="99"/>
      <c r="Q17" s="97" t="str">
        <f>IF($C17="","",※編集不可※選択項目!$G$2)</f>
        <v/>
      </c>
      <c r="R17" s="99"/>
      <c r="S17" s="99"/>
      <c r="T17" s="90"/>
      <c r="U17" s="22" t="str">
        <f t="shared" si="5"/>
        <v/>
      </c>
      <c r="V17" s="33" t="str">
        <f t="shared" si="6"/>
        <v/>
      </c>
      <c r="W17" s="101"/>
      <c r="X17" s="8"/>
      <c r="Y17" s="152"/>
      <c r="Z17" s="113"/>
      <c r="AA17" s="67"/>
      <c r="AB17" s="75"/>
      <c r="AC17" s="76"/>
      <c r="AD17" s="77"/>
      <c r="AE17"/>
      <c r="AF17" s="15">
        <f>IF($T17="",0,MATCH($T17,※編集不可※選択項目!$H$2:$H$4,0))</f>
        <v>0</v>
      </c>
      <c r="AG17" s="68" t="str" cm="1">
        <f t="array" ref="AG17">IF($C17="","",_xlfn.IFS($AF17=1,L17,$AF17=2,O17,$AF17=3,R17,$AF17=0,""))</f>
        <v/>
      </c>
      <c r="AH17" s="68" t="str" cm="1">
        <f t="array" ref="AH17">IF($C17="","",_xlfn.IFS($AF17=1,M17,$AF17=2,P17,$AF17=3,S17,$AF17=0,""))</f>
        <v/>
      </c>
      <c r="AI17" s="15">
        <f t="shared" si="7"/>
        <v>0</v>
      </c>
      <c r="AJ17" s="15" t="str">
        <f>IF($T17="","",INDEX(※編集不可※選択項目!$M$2:$M$7,MATCH($AF17&amp;"-"&amp;$AI17,※編集不可※選択項目!$L$2:$L$7,0)))</f>
        <v/>
      </c>
      <c r="AK17" s="15">
        <f t="shared" si="8"/>
        <v>0</v>
      </c>
      <c r="AL17" s="26">
        <f t="shared" si="9"/>
        <v>0</v>
      </c>
      <c r="AM17" s="26">
        <f t="shared" si="10"/>
        <v>0</v>
      </c>
      <c r="AN17" s="15">
        <f t="shared" si="11"/>
        <v>0</v>
      </c>
      <c r="AO17" s="26" t="str">
        <f t="shared" si="12"/>
        <v/>
      </c>
      <c r="AP17" s="16">
        <f t="shared" si="13"/>
        <v>0</v>
      </c>
      <c r="AQ17" s="16">
        <f t="shared" si="14"/>
        <v>0</v>
      </c>
    </row>
    <row r="18" spans="1:43" s="3" customFormat="1" ht="45" customHeight="1" x14ac:dyDescent="0.2">
      <c r="A18" s="27">
        <f t="shared" si="1"/>
        <v>7</v>
      </c>
      <c r="B18" s="28" t="str">
        <f t="shared" si="2"/>
        <v/>
      </c>
      <c r="C18" s="7"/>
      <c r="D18" s="92" t="str">
        <f t="shared" si="3"/>
        <v/>
      </c>
      <c r="E18" s="92" t="str">
        <f t="shared" si="4"/>
        <v/>
      </c>
      <c r="F18" s="90"/>
      <c r="G18" s="30"/>
      <c r="H18" s="31" t="str">
        <f>IF($C18="","",※編集不可※選択項目!$C$2)</f>
        <v/>
      </c>
      <c r="I18" s="31" t="str">
        <f>IF($C18="","",※編集不可※選択項目!$D$2)</f>
        <v/>
      </c>
      <c r="J18" s="95"/>
      <c r="K18" s="97" t="str">
        <f>IF($C18="","",※編集不可※選択項目!$E$2)</f>
        <v/>
      </c>
      <c r="L18" s="99"/>
      <c r="M18" s="99"/>
      <c r="N18" s="97" t="str">
        <f>IF($C18="","",※編集不可※選択項目!$F$2)</f>
        <v/>
      </c>
      <c r="O18" s="99"/>
      <c r="P18" s="99"/>
      <c r="Q18" s="97" t="str">
        <f>IF($C18="","",※編集不可※選択項目!$G$2)</f>
        <v/>
      </c>
      <c r="R18" s="99"/>
      <c r="S18" s="99"/>
      <c r="T18" s="90"/>
      <c r="U18" s="22" t="str">
        <f t="shared" si="5"/>
        <v/>
      </c>
      <c r="V18" s="33" t="str">
        <f t="shared" si="6"/>
        <v/>
      </c>
      <c r="W18" s="101"/>
      <c r="X18" s="8"/>
      <c r="Y18" s="152"/>
      <c r="Z18" s="113"/>
      <c r="AA18" s="67"/>
      <c r="AB18" s="75"/>
      <c r="AC18" s="76"/>
      <c r="AD18" s="77"/>
      <c r="AE18"/>
      <c r="AF18" s="15">
        <f>IF($T18="",0,MATCH($T18,※編集不可※選択項目!$H$2:$H$4,0))</f>
        <v>0</v>
      </c>
      <c r="AG18" s="68" t="str" cm="1">
        <f t="array" ref="AG18">IF($C18="","",_xlfn.IFS($AF18=1,L18,$AF18=2,O18,$AF18=3,R18,$AF18=0,""))</f>
        <v/>
      </c>
      <c r="AH18" s="68" t="str" cm="1">
        <f t="array" ref="AH18">IF($C18="","",_xlfn.IFS($AF18=1,M18,$AF18=2,P18,$AF18=3,S18,$AF18=0,""))</f>
        <v/>
      </c>
      <c r="AI18" s="15">
        <f t="shared" si="7"/>
        <v>0</v>
      </c>
      <c r="AJ18" s="15" t="str">
        <f>IF($T18="","",INDEX(※編集不可※選択項目!$M$2:$M$7,MATCH($AF18&amp;"-"&amp;$AI18,※編集不可※選択項目!$L$2:$L$7,0)))</f>
        <v/>
      </c>
      <c r="AK18" s="15">
        <f t="shared" si="8"/>
        <v>0</v>
      </c>
      <c r="AL18" s="26">
        <f t="shared" si="9"/>
        <v>0</v>
      </c>
      <c r="AM18" s="26">
        <f t="shared" si="10"/>
        <v>0</v>
      </c>
      <c r="AN18" s="15">
        <f t="shared" si="11"/>
        <v>0</v>
      </c>
      <c r="AO18" s="26" t="str">
        <f t="shared" si="12"/>
        <v/>
      </c>
      <c r="AP18" s="16">
        <f t="shared" si="13"/>
        <v>0</v>
      </c>
      <c r="AQ18" s="16">
        <f t="shared" si="14"/>
        <v>0</v>
      </c>
    </row>
    <row r="19" spans="1:43" s="3" customFormat="1" ht="45" customHeight="1" x14ac:dyDescent="0.2">
      <c r="A19" s="27">
        <f t="shared" si="1"/>
        <v>8</v>
      </c>
      <c r="B19" s="28" t="str">
        <f t="shared" si="2"/>
        <v/>
      </c>
      <c r="C19" s="7"/>
      <c r="D19" s="92" t="str">
        <f t="shared" si="3"/>
        <v/>
      </c>
      <c r="E19" s="92" t="str">
        <f t="shared" si="4"/>
        <v/>
      </c>
      <c r="F19" s="90"/>
      <c r="G19" s="30"/>
      <c r="H19" s="31" t="str">
        <f>IF($C19="","",※編集不可※選択項目!$C$2)</f>
        <v/>
      </c>
      <c r="I19" s="31" t="str">
        <f>IF($C19="","",※編集不可※選択項目!$D$2)</f>
        <v/>
      </c>
      <c r="J19" s="95"/>
      <c r="K19" s="97" t="str">
        <f>IF($C19="","",※編集不可※選択項目!$E$2)</f>
        <v/>
      </c>
      <c r="L19" s="99"/>
      <c r="M19" s="99"/>
      <c r="N19" s="97" t="str">
        <f>IF($C19="","",※編集不可※選択項目!$F$2)</f>
        <v/>
      </c>
      <c r="O19" s="99"/>
      <c r="P19" s="99"/>
      <c r="Q19" s="97" t="str">
        <f>IF($C19="","",※編集不可※選択項目!$G$2)</f>
        <v/>
      </c>
      <c r="R19" s="99"/>
      <c r="S19" s="99"/>
      <c r="T19" s="90"/>
      <c r="U19" s="22" t="str">
        <f t="shared" si="5"/>
        <v/>
      </c>
      <c r="V19" s="33" t="str">
        <f t="shared" si="6"/>
        <v/>
      </c>
      <c r="W19" s="101"/>
      <c r="X19" s="8"/>
      <c r="Y19" s="152"/>
      <c r="Z19" s="113"/>
      <c r="AA19" s="67"/>
      <c r="AB19" s="75"/>
      <c r="AC19" s="76"/>
      <c r="AD19" s="77"/>
      <c r="AE19"/>
      <c r="AF19" s="15">
        <f>IF($T19="",0,MATCH($T19,※編集不可※選択項目!$H$2:$H$4,0))</f>
        <v>0</v>
      </c>
      <c r="AG19" s="68" t="str" cm="1">
        <f t="array" ref="AG19">IF($C19="","",_xlfn.IFS($AF19=1,L19,$AF19=2,O19,$AF19=3,R19,$AF19=0,""))</f>
        <v/>
      </c>
      <c r="AH19" s="68" t="str" cm="1">
        <f t="array" ref="AH19">IF($C19="","",_xlfn.IFS($AF19=1,M19,$AF19=2,P19,$AF19=3,S19,$AF19=0,""))</f>
        <v/>
      </c>
      <c r="AI19" s="15">
        <f t="shared" si="7"/>
        <v>0</v>
      </c>
      <c r="AJ19" s="15" t="str">
        <f>IF($T19="","",INDEX(※編集不可※選択項目!$M$2:$M$7,MATCH($AF19&amp;"-"&amp;$AI19,※編集不可※選択項目!$L$2:$L$7,0)))</f>
        <v/>
      </c>
      <c r="AK19" s="15">
        <f t="shared" si="8"/>
        <v>0</v>
      </c>
      <c r="AL19" s="26">
        <f t="shared" si="9"/>
        <v>0</v>
      </c>
      <c r="AM19" s="26">
        <f t="shared" si="10"/>
        <v>0</v>
      </c>
      <c r="AN19" s="15">
        <f t="shared" si="11"/>
        <v>0</v>
      </c>
      <c r="AO19" s="26" t="str">
        <f t="shared" si="12"/>
        <v/>
      </c>
      <c r="AP19" s="16">
        <f t="shared" si="13"/>
        <v>0</v>
      </c>
      <c r="AQ19" s="16">
        <f t="shared" si="14"/>
        <v>0</v>
      </c>
    </row>
    <row r="20" spans="1:43" s="3" customFormat="1" ht="45" customHeight="1" x14ac:dyDescent="0.2">
      <c r="A20" s="27">
        <f t="shared" si="1"/>
        <v>9</v>
      </c>
      <c r="B20" s="28" t="str">
        <f t="shared" si="2"/>
        <v/>
      </c>
      <c r="C20" s="7"/>
      <c r="D20" s="92" t="str">
        <f t="shared" si="3"/>
        <v/>
      </c>
      <c r="E20" s="92" t="str">
        <f t="shared" si="4"/>
        <v/>
      </c>
      <c r="F20" s="90"/>
      <c r="G20" s="30"/>
      <c r="H20" s="31" t="str">
        <f>IF($C20="","",※編集不可※選択項目!$C$2)</f>
        <v/>
      </c>
      <c r="I20" s="31" t="str">
        <f>IF($C20="","",※編集不可※選択項目!$D$2)</f>
        <v/>
      </c>
      <c r="J20" s="95"/>
      <c r="K20" s="97" t="str">
        <f>IF($C20="","",※編集不可※選択項目!$E$2)</f>
        <v/>
      </c>
      <c r="L20" s="99"/>
      <c r="M20" s="99"/>
      <c r="N20" s="97" t="str">
        <f>IF($C20="","",※編集不可※選択項目!$F$2)</f>
        <v/>
      </c>
      <c r="O20" s="99"/>
      <c r="P20" s="99"/>
      <c r="Q20" s="97" t="str">
        <f>IF($C20="","",※編集不可※選択項目!$G$2)</f>
        <v/>
      </c>
      <c r="R20" s="99"/>
      <c r="S20" s="99"/>
      <c r="T20" s="90"/>
      <c r="U20" s="22" t="str">
        <f t="shared" si="5"/>
        <v/>
      </c>
      <c r="V20" s="33" t="str">
        <f t="shared" si="6"/>
        <v/>
      </c>
      <c r="W20" s="101"/>
      <c r="X20" s="8"/>
      <c r="Y20" s="152"/>
      <c r="Z20" s="113"/>
      <c r="AA20" s="67"/>
      <c r="AB20" s="75"/>
      <c r="AC20" s="76"/>
      <c r="AD20" s="77"/>
      <c r="AE20"/>
      <c r="AF20" s="15">
        <f>IF($T20="",0,MATCH($T20,※編集不可※選択項目!$H$2:$H$4,0))</f>
        <v>0</v>
      </c>
      <c r="AG20" s="68" t="str" cm="1">
        <f t="array" ref="AG20">IF($C20="","",_xlfn.IFS($AF20=1,L20,$AF20=2,O20,$AF20=3,R20,$AF20=0,""))</f>
        <v/>
      </c>
      <c r="AH20" s="68" t="str" cm="1">
        <f t="array" ref="AH20">IF($C20="","",_xlfn.IFS($AF20=1,M20,$AF20=2,P20,$AF20=3,S20,$AF20=0,""))</f>
        <v/>
      </c>
      <c r="AI20" s="15">
        <f t="shared" si="7"/>
        <v>0</v>
      </c>
      <c r="AJ20" s="15" t="str">
        <f>IF($T20="","",INDEX(※編集不可※選択項目!$M$2:$M$7,MATCH($AF20&amp;"-"&amp;$AI20,※編集不可※選択項目!$L$2:$L$7,0)))</f>
        <v/>
      </c>
      <c r="AK20" s="15">
        <f t="shared" si="8"/>
        <v>0</v>
      </c>
      <c r="AL20" s="26">
        <f t="shared" si="9"/>
        <v>0</v>
      </c>
      <c r="AM20" s="26">
        <f t="shared" si="10"/>
        <v>0</v>
      </c>
      <c r="AN20" s="15">
        <f t="shared" si="11"/>
        <v>0</v>
      </c>
      <c r="AO20" s="26" t="str">
        <f t="shared" si="12"/>
        <v/>
      </c>
      <c r="AP20" s="16">
        <f t="shared" si="13"/>
        <v>0</v>
      </c>
      <c r="AQ20" s="16">
        <f t="shared" si="14"/>
        <v>0</v>
      </c>
    </row>
    <row r="21" spans="1:43" s="3" customFormat="1" ht="45" customHeight="1" x14ac:dyDescent="0.2">
      <c r="A21" s="27">
        <f t="shared" si="1"/>
        <v>10</v>
      </c>
      <c r="B21" s="28" t="str">
        <f t="shared" si="2"/>
        <v/>
      </c>
      <c r="C21" s="7"/>
      <c r="D21" s="92" t="str">
        <f t="shared" si="3"/>
        <v/>
      </c>
      <c r="E21" s="92" t="str">
        <f t="shared" si="4"/>
        <v/>
      </c>
      <c r="F21" s="90"/>
      <c r="G21" s="30"/>
      <c r="H21" s="31" t="str">
        <f>IF($C21="","",※編集不可※選択項目!$C$2)</f>
        <v/>
      </c>
      <c r="I21" s="31" t="str">
        <f>IF($C21="","",※編集不可※選択項目!$D$2)</f>
        <v/>
      </c>
      <c r="J21" s="95"/>
      <c r="K21" s="97" t="str">
        <f>IF($C21="","",※編集不可※選択項目!$E$2)</f>
        <v/>
      </c>
      <c r="L21" s="99"/>
      <c r="M21" s="99"/>
      <c r="N21" s="97" t="str">
        <f>IF($C21="","",※編集不可※選択項目!$F$2)</f>
        <v/>
      </c>
      <c r="O21" s="99"/>
      <c r="P21" s="99"/>
      <c r="Q21" s="97" t="str">
        <f>IF($C21="","",※編集不可※選択項目!$G$2)</f>
        <v/>
      </c>
      <c r="R21" s="99"/>
      <c r="S21" s="99"/>
      <c r="T21" s="90"/>
      <c r="U21" s="22" t="str">
        <f t="shared" si="5"/>
        <v/>
      </c>
      <c r="V21" s="33" t="str">
        <f t="shared" si="6"/>
        <v/>
      </c>
      <c r="W21" s="101"/>
      <c r="X21" s="8"/>
      <c r="Y21" s="152"/>
      <c r="Z21" s="113"/>
      <c r="AA21" s="67"/>
      <c r="AB21" s="75"/>
      <c r="AC21" s="76"/>
      <c r="AD21" s="77"/>
      <c r="AE21"/>
      <c r="AF21" s="15">
        <f>IF($T21="",0,MATCH($T21,※編集不可※選択項目!$H$2:$H$4,0))</f>
        <v>0</v>
      </c>
      <c r="AG21" s="68" t="str" cm="1">
        <f t="array" ref="AG21">IF($C21="","",_xlfn.IFS($AF21=1,L21,$AF21=2,O21,$AF21=3,R21,$AF21=0,""))</f>
        <v/>
      </c>
      <c r="AH21" s="68" t="str" cm="1">
        <f t="array" ref="AH21">IF($C21="","",_xlfn.IFS($AF21=1,M21,$AF21=2,P21,$AF21=3,S21,$AF21=0,""))</f>
        <v/>
      </c>
      <c r="AI21" s="15">
        <f t="shared" si="7"/>
        <v>0</v>
      </c>
      <c r="AJ21" s="15" t="str">
        <f>IF($T21="","",INDEX(※編集不可※選択項目!$M$2:$M$7,MATCH($AF21&amp;"-"&amp;$AI21,※編集不可※選択項目!$L$2:$L$7,0)))</f>
        <v/>
      </c>
      <c r="AK21" s="15">
        <f t="shared" si="8"/>
        <v>0</v>
      </c>
      <c r="AL21" s="26">
        <f t="shared" si="9"/>
        <v>0</v>
      </c>
      <c r="AM21" s="26">
        <f t="shared" si="10"/>
        <v>0</v>
      </c>
      <c r="AN21" s="15">
        <f t="shared" si="11"/>
        <v>0</v>
      </c>
      <c r="AO21" s="26" t="str">
        <f t="shared" si="12"/>
        <v/>
      </c>
      <c r="AP21" s="16">
        <f t="shared" si="13"/>
        <v>0</v>
      </c>
      <c r="AQ21" s="16">
        <f t="shared" si="14"/>
        <v>0</v>
      </c>
    </row>
    <row r="22" spans="1:43" s="3" customFormat="1" ht="45" customHeight="1" x14ac:dyDescent="0.2">
      <c r="A22" s="27">
        <f t="shared" si="1"/>
        <v>11</v>
      </c>
      <c r="B22" s="28" t="str">
        <f t="shared" si="2"/>
        <v/>
      </c>
      <c r="C22" s="7"/>
      <c r="D22" s="92" t="str">
        <f t="shared" si="3"/>
        <v/>
      </c>
      <c r="E22" s="92" t="str">
        <f t="shared" si="4"/>
        <v/>
      </c>
      <c r="F22" s="90"/>
      <c r="G22" s="30"/>
      <c r="H22" s="31" t="str">
        <f>IF($C22="","",※編集不可※選択項目!$C$2)</f>
        <v/>
      </c>
      <c r="I22" s="31" t="str">
        <f>IF($C22="","",※編集不可※選択項目!$D$2)</f>
        <v/>
      </c>
      <c r="J22" s="95"/>
      <c r="K22" s="97" t="str">
        <f>IF($C22="","",※編集不可※選択項目!$E$2)</f>
        <v/>
      </c>
      <c r="L22" s="99"/>
      <c r="M22" s="99"/>
      <c r="N22" s="97" t="str">
        <f>IF($C22="","",※編集不可※選択項目!$F$2)</f>
        <v/>
      </c>
      <c r="O22" s="99"/>
      <c r="P22" s="99"/>
      <c r="Q22" s="97" t="str">
        <f>IF($C22="","",※編集不可※選択項目!$G$2)</f>
        <v/>
      </c>
      <c r="R22" s="99"/>
      <c r="S22" s="99"/>
      <c r="T22" s="90"/>
      <c r="U22" s="22" t="str">
        <f t="shared" si="5"/>
        <v/>
      </c>
      <c r="V22" s="33" t="str">
        <f t="shared" si="6"/>
        <v/>
      </c>
      <c r="W22" s="101"/>
      <c r="X22" s="8"/>
      <c r="Y22" s="152"/>
      <c r="Z22" s="113"/>
      <c r="AA22" s="67"/>
      <c r="AB22" s="75"/>
      <c r="AC22" s="76"/>
      <c r="AD22" s="77"/>
      <c r="AE22"/>
      <c r="AF22" s="15">
        <f>IF($T22="",0,MATCH($T22,※編集不可※選択項目!$H$2:$H$4,0))</f>
        <v>0</v>
      </c>
      <c r="AG22" s="68" t="str" cm="1">
        <f t="array" ref="AG22">IF($C22="","",_xlfn.IFS($AF22=1,L22,$AF22=2,O22,$AF22=3,R22,$AF22=0,""))</f>
        <v/>
      </c>
      <c r="AH22" s="68" t="str" cm="1">
        <f t="array" ref="AH22">IF($C22="","",_xlfn.IFS($AF22=1,M22,$AF22=2,P22,$AF22=3,S22,$AF22=0,""))</f>
        <v/>
      </c>
      <c r="AI22" s="15">
        <f t="shared" si="7"/>
        <v>0</v>
      </c>
      <c r="AJ22" s="15" t="str">
        <f>IF($T22="","",INDEX(※編集不可※選択項目!$M$2:$M$7,MATCH($AF22&amp;"-"&amp;$AI22,※編集不可※選択項目!$L$2:$L$7,0)))</f>
        <v/>
      </c>
      <c r="AK22" s="15">
        <f t="shared" si="8"/>
        <v>0</v>
      </c>
      <c r="AL22" s="26">
        <f t="shared" si="9"/>
        <v>0</v>
      </c>
      <c r="AM22" s="26">
        <f t="shared" si="10"/>
        <v>0</v>
      </c>
      <c r="AN22" s="15">
        <f t="shared" si="11"/>
        <v>0</v>
      </c>
      <c r="AO22" s="26" t="str">
        <f t="shared" si="12"/>
        <v/>
      </c>
      <c r="AP22" s="16">
        <f t="shared" si="13"/>
        <v>0</v>
      </c>
      <c r="AQ22" s="16">
        <f t="shared" si="14"/>
        <v>0</v>
      </c>
    </row>
    <row r="23" spans="1:43" s="3" customFormat="1" ht="45" customHeight="1" x14ac:dyDescent="0.2">
      <c r="A23" s="27">
        <f t="shared" si="1"/>
        <v>12</v>
      </c>
      <c r="B23" s="28" t="str">
        <f t="shared" si="2"/>
        <v/>
      </c>
      <c r="C23" s="7"/>
      <c r="D23" s="92" t="str">
        <f t="shared" si="3"/>
        <v/>
      </c>
      <c r="E23" s="92" t="str">
        <f t="shared" si="4"/>
        <v/>
      </c>
      <c r="F23" s="90"/>
      <c r="G23" s="30"/>
      <c r="H23" s="31" t="str">
        <f>IF($C23="","",※編集不可※選択項目!$C$2)</f>
        <v/>
      </c>
      <c r="I23" s="31" t="str">
        <f>IF($C23="","",※編集不可※選択項目!$D$2)</f>
        <v/>
      </c>
      <c r="J23" s="95"/>
      <c r="K23" s="97" t="str">
        <f>IF($C23="","",※編集不可※選択項目!$E$2)</f>
        <v/>
      </c>
      <c r="L23" s="99"/>
      <c r="M23" s="99"/>
      <c r="N23" s="97" t="str">
        <f>IF($C23="","",※編集不可※選択項目!$F$2)</f>
        <v/>
      </c>
      <c r="O23" s="99"/>
      <c r="P23" s="99"/>
      <c r="Q23" s="97" t="str">
        <f>IF($C23="","",※編集不可※選択項目!$G$2)</f>
        <v/>
      </c>
      <c r="R23" s="99"/>
      <c r="S23" s="99"/>
      <c r="T23" s="90"/>
      <c r="U23" s="22" t="str">
        <f t="shared" si="5"/>
        <v/>
      </c>
      <c r="V23" s="33" t="str">
        <f t="shared" si="6"/>
        <v/>
      </c>
      <c r="W23" s="101"/>
      <c r="X23" s="8"/>
      <c r="Y23" s="152"/>
      <c r="Z23" s="113"/>
      <c r="AA23" s="67"/>
      <c r="AB23" s="75"/>
      <c r="AC23" s="76"/>
      <c r="AD23" s="77"/>
      <c r="AE23"/>
      <c r="AF23" s="15">
        <f>IF($T23="",0,MATCH($T23,※編集不可※選択項目!$H$2:$H$4,0))</f>
        <v>0</v>
      </c>
      <c r="AG23" s="68" t="str" cm="1">
        <f t="array" ref="AG23">IF($C23="","",_xlfn.IFS($AF23=1,L23,$AF23=2,O23,$AF23=3,R23,$AF23=0,""))</f>
        <v/>
      </c>
      <c r="AH23" s="68" t="str" cm="1">
        <f t="array" ref="AH23">IF($C23="","",_xlfn.IFS($AF23=1,M23,$AF23=2,P23,$AF23=3,S23,$AF23=0,""))</f>
        <v/>
      </c>
      <c r="AI23" s="15">
        <f t="shared" si="7"/>
        <v>0</v>
      </c>
      <c r="AJ23" s="15" t="str">
        <f>IF($T23="","",INDEX(※編集不可※選択項目!$M$2:$M$7,MATCH($AF23&amp;"-"&amp;$AI23,※編集不可※選択項目!$L$2:$L$7,0)))</f>
        <v/>
      </c>
      <c r="AK23" s="15">
        <f t="shared" si="8"/>
        <v>0</v>
      </c>
      <c r="AL23" s="26">
        <f t="shared" si="9"/>
        <v>0</v>
      </c>
      <c r="AM23" s="26">
        <f t="shared" si="10"/>
        <v>0</v>
      </c>
      <c r="AN23" s="15">
        <f t="shared" si="11"/>
        <v>0</v>
      </c>
      <c r="AO23" s="26" t="str">
        <f t="shared" si="12"/>
        <v/>
      </c>
      <c r="AP23" s="16">
        <f t="shared" si="13"/>
        <v>0</v>
      </c>
      <c r="AQ23" s="16">
        <f t="shared" si="14"/>
        <v>0</v>
      </c>
    </row>
    <row r="24" spans="1:43" s="3" customFormat="1" ht="45" customHeight="1" x14ac:dyDescent="0.2">
      <c r="A24" s="27">
        <f t="shared" si="1"/>
        <v>13</v>
      </c>
      <c r="B24" s="28" t="str">
        <f t="shared" si="2"/>
        <v/>
      </c>
      <c r="C24" s="7"/>
      <c r="D24" s="92" t="str">
        <f t="shared" si="3"/>
        <v/>
      </c>
      <c r="E24" s="92" t="str">
        <f t="shared" si="4"/>
        <v/>
      </c>
      <c r="F24" s="90"/>
      <c r="G24" s="30"/>
      <c r="H24" s="31" t="str">
        <f>IF($C24="","",※編集不可※選択項目!$C$2)</f>
        <v/>
      </c>
      <c r="I24" s="31" t="str">
        <f>IF($C24="","",※編集不可※選択項目!$D$2)</f>
        <v/>
      </c>
      <c r="J24" s="95"/>
      <c r="K24" s="97" t="str">
        <f>IF($C24="","",※編集不可※選択項目!$E$2)</f>
        <v/>
      </c>
      <c r="L24" s="99"/>
      <c r="M24" s="99"/>
      <c r="N24" s="97" t="str">
        <f>IF($C24="","",※編集不可※選択項目!$F$2)</f>
        <v/>
      </c>
      <c r="O24" s="99"/>
      <c r="P24" s="99"/>
      <c r="Q24" s="97" t="str">
        <f>IF($C24="","",※編集不可※選択項目!$G$2)</f>
        <v/>
      </c>
      <c r="R24" s="99"/>
      <c r="S24" s="99"/>
      <c r="T24" s="90"/>
      <c r="U24" s="22" t="str">
        <f t="shared" si="5"/>
        <v/>
      </c>
      <c r="V24" s="33" t="str">
        <f t="shared" si="6"/>
        <v/>
      </c>
      <c r="W24" s="101"/>
      <c r="X24" s="8"/>
      <c r="Y24" s="152"/>
      <c r="Z24" s="113"/>
      <c r="AA24" s="67"/>
      <c r="AB24" s="75"/>
      <c r="AC24" s="76"/>
      <c r="AD24" s="77"/>
      <c r="AE24"/>
      <c r="AF24" s="15">
        <f>IF($T24="",0,MATCH($T24,※編集不可※選択項目!$H$2:$H$4,0))</f>
        <v>0</v>
      </c>
      <c r="AG24" s="68" t="str" cm="1">
        <f t="array" ref="AG24">IF($C24="","",_xlfn.IFS($AF24=1,L24,$AF24=2,O24,$AF24=3,R24,$AF24=0,""))</f>
        <v/>
      </c>
      <c r="AH24" s="68" t="str" cm="1">
        <f t="array" ref="AH24">IF($C24="","",_xlfn.IFS($AF24=1,M24,$AF24=2,P24,$AF24=3,S24,$AF24=0,""))</f>
        <v/>
      </c>
      <c r="AI24" s="15">
        <f t="shared" si="7"/>
        <v>0</v>
      </c>
      <c r="AJ24" s="15" t="str">
        <f>IF($T24="","",INDEX(※編集不可※選択項目!$M$2:$M$7,MATCH($AF24&amp;"-"&amp;$AI24,※編集不可※選択項目!$L$2:$L$7,0)))</f>
        <v/>
      </c>
      <c r="AK24" s="15">
        <f t="shared" si="8"/>
        <v>0</v>
      </c>
      <c r="AL24" s="26">
        <f t="shared" si="9"/>
        <v>0</v>
      </c>
      <c r="AM24" s="26">
        <f t="shared" si="10"/>
        <v>0</v>
      </c>
      <c r="AN24" s="15">
        <f t="shared" si="11"/>
        <v>0</v>
      </c>
      <c r="AO24" s="26" t="str">
        <f t="shared" si="12"/>
        <v/>
      </c>
      <c r="AP24" s="16">
        <f t="shared" si="13"/>
        <v>0</v>
      </c>
      <c r="AQ24" s="16">
        <f t="shared" si="14"/>
        <v>0</v>
      </c>
    </row>
    <row r="25" spans="1:43" s="3" customFormat="1" ht="45" customHeight="1" x14ac:dyDescent="0.2">
      <c r="A25" s="27">
        <f t="shared" si="1"/>
        <v>14</v>
      </c>
      <c r="B25" s="28" t="str">
        <f t="shared" si="2"/>
        <v/>
      </c>
      <c r="C25" s="7"/>
      <c r="D25" s="92" t="str">
        <f t="shared" si="3"/>
        <v/>
      </c>
      <c r="E25" s="92" t="str">
        <f t="shared" si="4"/>
        <v/>
      </c>
      <c r="F25" s="90"/>
      <c r="G25" s="30"/>
      <c r="H25" s="31" t="str">
        <f>IF($C25="","",※編集不可※選択項目!$C$2)</f>
        <v/>
      </c>
      <c r="I25" s="31" t="str">
        <f>IF($C25="","",※編集不可※選択項目!$D$2)</f>
        <v/>
      </c>
      <c r="J25" s="95"/>
      <c r="K25" s="97" t="str">
        <f>IF($C25="","",※編集不可※選択項目!$E$2)</f>
        <v/>
      </c>
      <c r="L25" s="99"/>
      <c r="M25" s="99"/>
      <c r="N25" s="97" t="str">
        <f>IF($C25="","",※編集不可※選択項目!$F$2)</f>
        <v/>
      </c>
      <c r="O25" s="99"/>
      <c r="P25" s="99"/>
      <c r="Q25" s="97" t="str">
        <f>IF($C25="","",※編集不可※選択項目!$G$2)</f>
        <v/>
      </c>
      <c r="R25" s="99"/>
      <c r="S25" s="99"/>
      <c r="T25" s="90"/>
      <c r="U25" s="22" t="str">
        <f t="shared" si="5"/>
        <v/>
      </c>
      <c r="V25" s="33" t="str">
        <f t="shared" si="6"/>
        <v/>
      </c>
      <c r="W25" s="101"/>
      <c r="X25" s="8"/>
      <c r="Y25" s="152"/>
      <c r="Z25" s="113"/>
      <c r="AA25" s="67"/>
      <c r="AB25" s="75"/>
      <c r="AC25" s="76"/>
      <c r="AD25" s="77"/>
      <c r="AE25"/>
      <c r="AF25" s="15">
        <f>IF($T25="",0,MATCH($T25,※編集不可※選択項目!$H$2:$H$4,0))</f>
        <v>0</v>
      </c>
      <c r="AG25" s="68" t="str" cm="1">
        <f t="array" ref="AG25">IF($C25="","",_xlfn.IFS($AF25=1,L25,$AF25=2,O25,$AF25=3,R25,$AF25=0,""))</f>
        <v/>
      </c>
      <c r="AH25" s="68" t="str" cm="1">
        <f t="array" ref="AH25">IF($C25="","",_xlfn.IFS($AF25=1,M25,$AF25=2,P25,$AF25=3,S25,$AF25=0,""))</f>
        <v/>
      </c>
      <c r="AI25" s="15">
        <f t="shared" si="7"/>
        <v>0</v>
      </c>
      <c r="AJ25" s="15" t="str">
        <f>IF($T25="","",INDEX(※編集不可※選択項目!$M$2:$M$7,MATCH($AF25&amp;"-"&amp;$AI25,※編集不可※選択項目!$L$2:$L$7,0)))</f>
        <v/>
      </c>
      <c r="AK25" s="15">
        <f t="shared" si="8"/>
        <v>0</v>
      </c>
      <c r="AL25" s="26">
        <f t="shared" si="9"/>
        <v>0</v>
      </c>
      <c r="AM25" s="26">
        <f t="shared" si="10"/>
        <v>0</v>
      </c>
      <c r="AN25" s="15">
        <f t="shared" si="11"/>
        <v>0</v>
      </c>
      <c r="AO25" s="26" t="str">
        <f t="shared" si="12"/>
        <v/>
      </c>
      <c r="AP25" s="16">
        <f t="shared" si="13"/>
        <v>0</v>
      </c>
      <c r="AQ25" s="16">
        <f t="shared" si="14"/>
        <v>0</v>
      </c>
    </row>
    <row r="26" spans="1:43" s="3" customFormat="1" ht="45" customHeight="1" x14ac:dyDescent="0.2">
      <c r="A26" s="27">
        <f t="shared" si="1"/>
        <v>15</v>
      </c>
      <c r="B26" s="28" t="str">
        <f t="shared" si="2"/>
        <v/>
      </c>
      <c r="C26" s="7"/>
      <c r="D26" s="92" t="str">
        <f t="shared" si="3"/>
        <v/>
      </c>
      <c r="E26" s="92" t="str">
        <f t="shared" si="4"/>
        <v/>
      </c>
      <c r="F26" s="90"/>
      <c r="G26" s="30"/>
      <c r="H26" s="31" t="str">
        <f>IF($C26="","",※編集不可※選択項目!$C$2)</f>
        <v/>
      </c>
      <c r="I26" s="31" t="str">
        <f>IF($C26="","",※編集不可※選択項目!$D$2)</f>
        <v/>
      </c>
      <c r="J26" s="95"/>
      <c r="K26" s="97" t="str">
        <f>IF($C26="","",※編集不可※選択項目!$E$2)</f>
        <v/>
      </c>
      <c r="L26" s="99"/>
      <c r="M26" s="99"/>
      <c r="N26" s="97" t="str">
        <f>IF($C26="","",※編集不可※選択項目!$F$2)</f>
        <v/>
      </c>
      <c r="O26" s="99"/>
      <c r="P26" s="99"/>
      <c r="Q26" s="97" t="str">
        <f>IF($C26="","",※編集不可※選択項目!$G$2)</f>
        <v/>
      </c>
      <c r="R26" s="99"/>
      <c r="S26" s="99"/>
      <c r="T26" s="90"/>
      <c r="U26" s="22" t="str">
        <f t="shared" si="5"/>
        <v/>
      </c>
      <c r="V26" s="33" t="str">
        <f t="shared" si="6"/>
        <v/>
      </c>
      <c r="W26" s="101"/>
      <c r="X26" s="8"/>
      <c r="Y26" s="152"/>
      <c r="Z26" s="113"/>
      <c r="AA26" s="67"/>
      <c r="AB26" s="75"/>
      <c r="AC26" s="76"/>
      <c r="AD26" s="77"/>
      <c r="AE26"/>
      <c r="AF26" s="15">
        <f>IF($T26="",0,MATCH($T26,※編集不可※選択項目!$H$2:$H$4,0))</f>
        <v>0</v>
      </c>
      <c r="AG26" s="68" t="str" cm="1">
        <f t="array" ref="AG26">IF($C26="","",_xlfn.IFS($AF26=1,L26,$AF26=2,O26,$AF26=3,R26,$AF26=0,""))</f>
        <v/>
      </c>
      <c r="AH26" s="68" t="str" cm="1">
        <f t="array" ref="AH26">IF($C26="","",_xlfn.IFS($AF26=1,M26,$AF26=2,P26,$AF26=3,S26,$AF26=0,""))</f>
        <v/>
      </c>
      <c r="AI26" s="15">
        <f t="shared" si="7"/>
        <v>0</v>
      </c>
      <c r="AJ26" s="15" t="str">
        <f>IF($T26="","",INDEX(※編集不可※選択項目!$M$2:$M$7,MATCH($AF26&amp;"-"&amp;$AI26,※編集不可※選択項目!$L$2:$L$7,0)))</f>
        <v/>
      </c>
      <c r="AK26" s="15">
        <f t="shared" si="8"/>
        <v>0</v>
      </c>
      <c r="AL26" s="26">
        <f t="shared" si="9"/>
        <v>0</v>
      </c>
      <c r="AM26" s="26">
        <f t="shared" si="10"/>
        <v>0</v>
      </c>
      <c r="AN26" s="15">
        <f t="shared" si="11"/>
        <v>0</v>
      </c>
      <c r="AO26" s="26" t="str">
        <f t="shared" si="12"/>
        <v/>
      </c>
      <c r="AP26" s="16">
        <f t="shared" si="13"/>
        <v>0</v>
      </c>
      <c r="AQ26" s="16">
        <f t="shared" si="14"/>
        <v>0</v>
      </c>
    </row>
    <row r="27" spans="1:43" s="3" customFormat="1" ht="45" customHeight="1" x14ac:dyDescent="0.2">
      <c r="A27" s="27">
        <f t="shared" si="1"/>
        <v>16</v>
      </c>
      <c r="B27" s="28" t="str">
        <f t="shared" si="2"/>
        <v/>
      </c>
      <c r="C27" s="7"/>
      <c r="D27" s="92" t="str">
        <f t="shared" si="3"/>
        <v/>
      </c>
      <c r="E27" s="92" t="str">
        <f t="shared" si="4"/>
        <v/>
      </c>
      <c r="F27" s="90"/>
      <c r="G27" s="30"/>
      <c r="H27" s="31" t="str">
        <f>IF($C27="","",※編集不可※選択項目!$C$2)</f>
        <v/>
      </c>
      <c r="I27" s="31" t="str">
        <f>IF($C27="","",※編集不可※選択項目!$D$2)</f>
        <v/>
      </c>
      <c r="J27" s="95"/>
      <c r="K27" s="97" t="str">
        <f>IF($C27="","",※編集不可※選択項目!$E$2)</f>
        <v/>
      </c>
      <c r="L27" s="99"/>
      <c r="M27" s="99"/>
      <c r="N27" s="97" t="str">
        <f>IF($C27="","",※編集不可※選択項目!$F$2)</f>
        <v/>
      </c>
      <c r="O27" s="99"/>
      <c r="P27" s="99"/>
      <c r="Q27" s="97" t="str">
        <f>IF($C27="","",※編集不可※選択項目!$G$2)</f>
        <v/>
      </c>
      <c r="R27" s="99"/>
      <c r="S27" s="99"/>
      <c r="T27" s="90"/>
      <c r="U27" s="22" t="str">
        <f t="shared" si="5"/>
        <v/>
      </c>
      <c r="V27" s="33" t="str">
        <f t="shared" si="6"/>
        <v/>
      </c>
      <c r="W27" s="101"/>
      <c r="X27" s="8"/>
      <c r="Y27" s="152"/>
      <c r="Z27" s="113"/>
      <c r="AA27" s="67"/>
      <c r="AB27" s="75"/>
      <c r="AC27" s="76"/>
      <c r="AD27" s="77"/>
      <c r="AE27"/>
      <c r="AF27" s="15">
        <f>IF($T27="",0,MATCH($T27,※編集不可※選択項目!$H$2:$H$4,0))</f>
        <v>0</v>
      </c>
      <c r="AG27" s="68" t="str" cm="1">
        <f t="array" ref="AG27">IF($C27="","",_xlfn.IFS($AF27=1,L27,$AF27=2,O27,$AF27=3,R27,$AF27=0,""))</f>
        <v/>
      </c>
      <c r="AH27" s="68" t="str" cm="1">
        <f t="array" ref="AH27">IF($C27="","",_xlfn.IFS($AF27=1,M27,$AF27=2,P27,$AF27=3,S27,$AF27=0,""))</f>
        <v/>
      </c>
      <c r="AI27" s="15">
        <f t="shared" si="7"/>
        <v>0</v>
      </c>
      <c r="AJ27" s="15" t="str">
        <f>IF($T27="","",INDEX(※編集不可※選択項目!$M$2:$M$7,MATCH($AF27&amp;"-"&amp;$AI27,※編集不可※選択項目!$L$2:$L$7,0)))</f>
        <v/>
      </c>
      <c r="AK27" s="15">
        <f t="shared" si="8"/>
        <v>0</v>
      </c>
      <c r="AL27" s="26">
        <f t="shared" si="9"/>
        <v>0</v>
      </c>
      <c r="AM27" s="26">
        <f t="shared" si="10"/>
        <v>0</v>
      </c>
      <c r="AN27" s="15">
        <f t="shared" si="11"/>
        <v>0</v>
      </c>
      <c r="AO27" s="26" t="str">
        <f t="shared" si="12"/>
        <v/>
      </c>
      <c r="AP27" s="16">
        <f t="shared" si="13"/>
        <v>0</v>
      </c>
      <c r="AQ27" s="16">
        <f t="shared" si="14"/>
        <v>0</v>
      </c>
    </row>
    <row r="28" spans="1:43" s="3" customFormat="1" ht="45" customHeight="1" x14ac:dyDescent="0.2">
      <c r="A28" s="27">
        <f t="shared" si="1"/>
        <v>17</v>
      </c>
      <c r="B28" s="28" t="str">
        <f t="shared" si="2"/>
        <v/>
      </c>
      <c r="C28" s="7"/>
      <c r="D28" s="92" t="str">
        <f t="shared" si="3"/>
        <v/>
      </c>
      <c r="E28" s="92" t="str">
        <f t="shared" si="4"/>
        <v/>
      </c>
      <c r="F28" s="90"/>
      <c r="G28" s="30"/>
      <c r="H28" s="31" t="str">
        <f>IF($C28="","",※編集不可※選択項目!$C$2)</f>
        <v/>
      </c>
      <c r="I28" s="31" t="str">
        <f>IF($C28="","",※編集不可※選択項目!$D$2)</f>
        <v/>
      </c>
      <c r="J28" s="95"/>
      <c r="K28" s="97" t="str">
        <f>IF($C28="","",※編集不可※選択項目!$E$2)</f>
        <v/>
      </c>
      <c r="L28" s="99"/>
      <c r="M28" s="99"/>
      <c r="N28" s="97" t="str">
        <f>IF($C28="","",※編集不可※選択項目!$F$2)</f>
        <v/>
      </c>
      <c r="O28" s="99"/>
      <c r="P28" s="99"/>
      <c r="Q28" s="97" t="str">
        <f>IF($C28="","",※編集不可※選択項目!$G$2)</f>
        <v/>
      </c>
      <c r="R28" s="99"/>
      <c r="S28" s="99"/>
      <c r="T28" s="90"/>
      <c r="U28" s="22" t="str">
        <f t="shared" si="5"/>
        <v/>
      </c>
      <c r="V28" s="33" t="str">
        <f t="shared" si="6"/>
        <v/>
      </c>
      <c r="W28" s="101"/>
      <c r="X28" s="8"/>
      <c r="Y28" s="152"/>
      <c r="Z28" s="113"/>
      <c r="AA28" s="67"/>
      <c r="AB28" s="75"/>
      <c r="AC28" s="76"/>
      <c r="AD28" s="77"/>
      <c r="AE28"/>
      <c r="AF28" s="15">
        <f>IF($T28="",0,MATCH($T28,※編集不可※選択項目!$H$2:$H$4,0))</f>
        <v>0</v>
      </c>
      <c r="AG28" s="68" t="str" cm="1">
        <f t="array" ref="AG28">IF($C28="","",_xlfn.IFS($AF28=1,L28,$AF28=2,O28,$AF28=3,R28,$AF28=0,""))</f>
        <v/>
      </c>
      <c r="AH28" s="68" t="str" cm="1">
        <f t="array" ref="AH28">IF($C28="","",_xlfn.IFS($AF28=1,M28,$AF28=2,P28,$AF28=3,S28,$AF28=0,""))</f>
        <v/>
      </c>
      <c r="AI28" s="15">
        <f t="shared" si="7"/>
        <v>0</v>
      </c>
      <c r="AJ28" s="15" t="str">
        <f>IF($T28="","",INDEX(※編集不可※選択項目!$M$2:$M$7,MATCH($AF28&amp;"-"&amp;$AI28,※編集不可※選択項目!$L$2:$L$7,0)))</f>
        <v/>
      </c>
      <c r="AK28" s="15">
        <f t="shared" si="8"/>
        <v>0</v>
      </c>
      <c r="AL28" s="26">
        <f t="shared" si="9"/>
        <v>0</v>
      </c>
      <c r="AM28" s="26">
        <f t="shared" si="10"/>
        <v>0</v>
      </c>
      <c r="AN28" s="15">
        <f t="shared" si="11"/>
        <v>0</v>
      </c>
      <c r="AO28" s="26" t="str">
        <f t="shared" si="12"/>
        <v/>
      </c>
      <c r="AP28" s="16">
        <f t="shared" si="13"/>
        <v>0</v>
      </c>
      <c r="AQ28" s="16">
        <f t="shared" si="14"/>
        <v>0</v>
      </c>
    </row>
    <row r="29" spans="1:43" s="3" customFormat="1" ht="45" customHeight="1" x14ac:dyDescent="0.2">
      <c r="A29" s="27">
        <f t="shared" si="1"/>
        <v>18</v>
      </c>
      <c r="B29" s="28" t="str">
        <f t="shared" si="2"/>
        <v/>
      </c>
      <c r="C29" s="7"/>
      <c r="D29" s="92" t="str">
        <f t="shared" si="3"/>
        <v/>
      </c>
      <c r="E29" s="92" t="str">
        <f t="shared" si="4"/>
        <v/>
      </c>
      <c r="F29" s="90"/>
      <c r="G29" s="30"/>
      <c r="H29" s="31" t="str">
        <f>IF($C29="","",※編集不可※選択項目!$C$2)</f>
        <v/>
      </c>
      <c r="I29" s="31" t="str">
        <f>IF($C29="","",※編集不可※選択項目!$D$2)</f>
        <v/>
      </c>
      <c r="J29" s="95"/>
      <c r="K29" s="97" t="str">
        <f>IF($C29="","",※編集不可※選択項目!$E$2)</f>
        <v/>
      </c>
      <c r="L29" s="99"/>
      <c r="M29" s="99"/>
      <c r="N29" s="97" t="str">
        <f>IF($C29="","",※編集不可※選択項目!$F$2)</f>
        <v/>
      </c>
      <c r="O29" s="99"/>
      <c r="P29" s="99"/>
      <c r="Q29" s="97" t="str">
        <f>IF($C29="","",※編集不可※選択項目!$G$2)</f>
        <v/>
      </c>
      <c r="R29" s="99"/>
      <c r="S29" s="99"/>
      <c r="T29" s="90"/>
      <c r="U29" s="22" t="str">
        <f t="shared" si="5"/>
        <v/>
      </c>
      <c r="V29" s="33" t="str">
        <f t="shared" si="6"/>
        <v/>
      </c>
      <c r="W29" s="101"/>
      <c r="X29" s="8"/>
      <c r="Y29" s="152"/>
      <c r="Z29" s="113"/>
      <c r="AA29" s="67"/>
      <c r="AB29" s="75"/>
      <c r="AC29" s="76"/>
      <c r="AD29" s="77"/>
      <c r="AE29"/>
      <c r="AF29" s="15">
        <f>IF($T29="",0,MATCH($T29,※編集不可※選択項目!$H$2:$H$4,0))</f>
        <v>0</v>
      </c>
      <c r="AG29" s="68" t="str" cm="1">
        <f t="array" ref="AG29">IF($C29="","",_xlfn.IFS($AF29=1,L29,$AF29=2,O29,$AF29=3,R29,$AF29=0,""))</f>
        <v/>
      </c>
      <c r="AH29" s="68" t="str" cm="1">
        <f t="array" ref="AH29">IF($C29="","",_xlfn.IFS($AF29=1,M29,$AF29=2,P29,$AF29=3,S29,$AF29=0,""))</f>
        <v/>
      </c>
      <c r="AI29" s="15">
        <f t="shared" si="7"/>
        <v>0</v>
      </c>
      <c r="AJ29" s="15" t="str">
        <f>IF($T29="","",INDEX(※編集不可※選択項目!$M$2:$M$7,MATCH($AF29&amp;"-"&amp;$AI29,※編集不可※選択項目!$L$2:$L$7,0)))</f>
        <v/>
      </c>
      <c r="AK29" s="15">
        <f t="shared" si="8"/>
        <v>0</v>
      </c>
      <c r="AL29" s="26">
        <f t="shared" si="9"/>
        <v>0</v>
      </c>
      <c r="AM29" s="26">
        <f t="shared" si="10"/>
        <v>0</v>
      </c>
      <c r="AN29" s="15">
        <f t="shared" si="11"/>
        <v>0</v>
      </c>
      <c r="AO29" s="26" t="str">
        <f t="shared" si="12"/>
        <v/>
      </c>
      <c r="AP29" s="16">
        <f t="shared" si="13"/>
        <v>0</v>
      </c>
      <c r="AQ29" s="16">
        <f t="shared" si="14"/>
        <v>0</v>
      </c>
    </row>
    <row r="30" spans="1:43" s="3" customFormat="1" ht="45" customHeight="1" x14ac:dyDescent="0.2">
      <c r="A30" s="27">
        <f t="shared" si="1"/>
        <v>19</v>
      </c>
      <c r="B30" s="28" t="str">
        <f t="shared" si="2"/>
        <v/>
      </c>
      <c r="C30" s="7"/>
      <c r="D30" s="92" t="str">
        <f t="shared" si="3"/>
        <v/>
      </c>
      <c r="E30" s="92" t="str">
        <f t="shared" si="4"/>
        <v/>
      </c>
      <c r="F30" s="90"/>
      <c r="G30" s="30"/>
      <c r="H30" s="31" t="str">
        <f>IF($C30="","",※編集不可※選択項目!$C$2)</f>
        <v/>
      </c>
      <c r="I30" s="31" t="str">
        <f>IF($C30="","",※編集不可※選択項目!$D$2)</f>
        <v/>
      </c>
      <c r="J30" s="95"/>
      <c r="K30" s="97" t="str">
        <f>IF($C30="","",※編集不可※選択項目!$E$2)</f>
        <v/>
      </c>
      <c r="L30" s="99"/>
      <c r="M30" s="99"/>
      <c r="N30" s="97" t="str">
        <f>IF($C30="","",※編集不可※選択項目!$F$2)</f>
        <v/>
      </c>
      <c r="O30" s="99"/>
      <c r="P30" s="99"/>
      <c r="Q30" s="97" t="str">
        <f>IF($C30="","",※編集不可※選択項目!$G$2)</f>
        <v/>
      </c>
      <c r="R30" s="99"/>
      <c r="S30" s="99"/>
      <c r="T30" s="90"/>
      <c r="U30" s="22" t="str">
        <f t="shared" si="5"/>
        <v/>
      </c>
      <c r="V30" s="33" t="str">
        <f t="shared" si="6"/>
        <v/>
      </c>
      <c r="W30" s="101"/>
      <c r="X30" s="8"/>
      <c r="Y30" s="152"/>
      <c r="Z30" s="113"/>
      <c r="AA30" s="67"/>
      <c r="AB30" s="75"/>
      <c r="AC30" s="76"/>
      <c r="AD30" s="77"/>
      <c r="AE30"/>
      <c r="AF30" s="15">
        <f>IF($T30="",0,MATCH($T30,※編集不可※選択項目!$H$2:$H$4,0))</f>
        <v>0</v>
      </c>
      <c r="AG30" s="68" t="str" cm="1">
        <f t="array" ref="AG30">IF($C30="","",_xlfn.IFS($AF30=1,L30,$AF30=2,O30,$AF30=3,R30,$AF30=0,""))</f>
        <v/>
      </c>
      <c r="AH30" s="68" t="str" cm="1">
        <f t="array" ref="AH30">IF($C30="","",_xlfn.IFS($AF30=1,M30,$AF30=2,P30,$AF30=3,S30,$AF30=0,""))</f>
        <v/>
      </c>
      <c r="AI30" s="15">
        <f t="shared" si="7"/>
        <v>0</v>
      </c>
      <c r="AJ30" s="15" t="str">
        <f>IF($T30="","",INDEX(※編集不可※選択項目!$M$2:$M$7,MATCH($AF30&amp;"-"&amp;$AI30,※編集不可※選択項目!$L$2:$L$7,0)))</f>
        <v/>
      </c>
      <c r="AK30" s="15">
        <f t="shared" si="8"/>
        <v>0</v>
      </c>
      <c r="AL30" s="26">
        <f t="shared" si="9"/>
        <v>0</v>
      </c>
      <c r="AM30" s="26">
        <f t="shared" si="10"/>
        <v>0</v>
      </c>
      <c r="AN30" s="15">
        <f t="shared" si="11"/>
        <v>0</v>
      </c>
      <c r="AO30" s="26" t="str">
        <f t="shared" si="12"/>
        <v/>
      </c>
      <c r="AP30" s="16">
        <f t="shared" si="13"/>
        <v>0</v>
      </c>
      <c r="AQ30" s="16">
        <f t="shared" si="14"/>
        <v>0</v>
      </c>
    </row>
    <row r="31" spans="1:43" s="3" customFormat="1" ht="45" customHeight="1" x14ac:dyDescent="0.2">
      <c r="A31" s="27">
        <f t="shared" si="1"/>
        <v>20</v>
      </c>
      <c r="B31" s="28" t="str">
        <f t="shared" si="2"/>
        <v/>
      </c>
      <c r="C31" s="7"/>
      <c r="D31" s="92" t="str">
        <f t="shared" si="3"/>
        <v/>
      </c>
      <c r="E31" s="92" t="str">
        <f t="shared" si="4"/>
        <v/>
      </c>
      <c r="F31" s="90"/>
      <c r="G31" s="30"/>
      <c r="H31" s="31" t="str">
        <f>IF($C31="","",※編集不可※選択項目!$C$2)</f>
        <v/>
      </c>
      <c r="I31" s="31" t="str">
        <f>IF($C31="","",※編集不可※選択項目!$D$2)</f>
        <v/>
      </c>
      <c r="J31" s="95"/>
      <c r="K31" s="97" t="str">
        <f>IF($C31="","",※編集不可※選択項目!$E$2)</f>
        <v/>
      </c>
      <c r="L31" s="99"/>
      <c r="M31" s="99"/>
      <c r="N31" s="97" t="str">
        <f>IF($C31="","",※編集不可※選択項目!$F$2)</f>
        <v/>
      </c>
      <c r="O31" s="99"/>
      <c r="P31" s="99"/>
      <c r="Q31" s="97" t="str">
        <f>IF($C31="","",※編集不可※選択項目!$G$2)</f>
        <v/>
      </c>
      <c r="R31" s="99"/>
      <c r="S31" s="99"/>
      <c r="T31" s="90"/>
      <c r="U31" s="22" t="str">
        <f t="shared" si="5"/>
        <v/>
      </c>
      <c r="V31" s="33" t="str">
        <f t="shared" si="6"/>
        <v/>
      </c>
      <c r="W31" s="101"/>
      <c r="X31" s="8"/>
      <c r="Y31" s="152"/>
      <c r="Z31" s="113"/>
      <c r="AA31" s="67"/>
      <c r="AB31" s="75"/>
      <c r="AC31" s="76"/>
      <c r="AD31" s="77"/>
      <c r="AE31"/>
      <c r="AF31" s="15">
        <f>IF($T31="",0,MATCH($T31,※編集不可※選択項目!$H$2:$H$4,0))</f>
        <v>0</v>
      </c>
      <c r="AG31" s="68" t="str" cm="1">
        <f t="array" ref="AG31">IF($C31="","",_xlfn.IFS($AF31=1,L31,$AF31=2,O31,$AF31=3,R31,$AF31=0,""))</f>
        <v/>
      </c>
      <c r="AH31" s="68" t="str" cm="1">
        <f t="array" ref="AH31">IF($C31="","",_xlfn.IFS($AF31=1,M31,$AF31=2,P31,$AF31=3,S31,$AF31=0,""))</f>
        <v/>
      </c>
      <c r="AI31" s="15">
        <f t="shared" si="7"/>
        <v>0</v>
      </c>
      <c r="AJ31" s="15" t="str">
        <f>IF($T31="","",INDEX(※編集不可※選択項目!$M$2:$M$7,MATCH($AF31&amp;"-"&amp;$AI31,※編集不可※選択項目!$L$2:$L$7,0)))</f>
        <v/>
      </c>
      <c r="AK31" s="15">
        <f t="shared" si="8"/>
        <v>0</v>
      </c>
      <c r="AL31" s="26">
        <f t="shared" si="9"/>
        <v>0</v>
      </c>
      <c r="AM31" s="26">
        <f t="shared" si="10"/>
        <v>0</v>
      </c>
      <c r="AN31" s="15">
        <f t="shared" si="11"/>
        <v>0</v>
      </c>
      <c r="AO31" s="26" t="str">
        <f t="shared" si="12"/>
        <v/>
      </c>
      <c r="AP31" s="16">
        <f t="shared" si="13"/>
        <v>0</v>
      </c>
      <c r="AQ31" s="16">
        <f t="shared" si="14"/>
        <v>0</v>
      </c>
    </row>
    <row r="32" spans="1:43" s="3" customFormat="1" ht="45" customHeight="1" x14ac:dyDescent="0.2">
      <c r="A32" s="27">
        <f t="shared" si="1"/>
        <v>21</v>
      </c>
      <c r="B32" s="28" t="str">
        <f t="shared" si="2"/>
        <v/>
      </c>
      <c r="C32" s="7"/>
      <c r="D32" s="92" t="str">
        <f t="shared" si="3"/>
        <v/>
      </c>
      <c r="E32" s="92" t="str">
        <f t="shared" si="4"/>
        <v/>
      </c>
      <c r="F32" s="90"/>
      <c r="G32" s="30"/>
      <c r="H32" s="31" t="str">
        <f>IF($C32="","",※編集不可※選択項目!$C$2)</f>
        <v/>
      </c>
      <c r="I32" s="31" t="str">
        <f>IF($C32="","",※編集不可※選択項目!$D$2)</f>
        <v/>
      </c>
      <c r="J32" s="95"/>
      <c r="K32" s="97" t="str">
        <f>IF($C32="","",※編集不可※選択項目!$E$2)</f>
        <v/>
      </c>
      <c r="L32" s="99"/>
      <c r="M32" s="99"/>
      <c r="N32" s="97" t="str">
        <f>IF($C32="","",※編集不可※選択項目!$F$2)</f>
        <v/>
      </c>
      <c r="O32" s="99"/>
      <c r="P32" s="99"/>
      <c r="Q32" s="97" t="str">
        <f>IF($C32="","",※編集不可※選択項目!$G$2)</f>
        <v/>
      </c>
      <c r="R32" s="99"/>
      <c r="S32" s="99"/>
      <c r="T32" s="90"/>
      <c r="U32" s="22" t="str">
        <f t="shared" si="5"/>
        <v/>
      </c>
      <c r="V32" s="33" t="str">
        <f t="shared" si="6"/>
        <v/>
      </c>
      <c r="W32" s="101"/>
      <c r="X32" s="8"/>
      <c r="Y32" s="152"/>
      <c r="Z32" s="113"/>
      <c r="AA32" s="67"/>
      <c r="AB32" s="75"/>
      <c r="AC32" s="76"/>
      <c r="AD32" s="77"/>
      <c r="AE32"/>
      <c r="AF32" s="15">
        <f>IF($T32="",0,MATCH($T32,※編集不可※選択項目!$H$2:$H$4,0))</f>
        <v>0</v>
      </c>
      <c r="AG32" s="68" t="str" cm="1">
        <f t="array" ref="AG32">IF($C32="","",_xlfn.IFS($AF32=1,L32,$AF32=2,O32,$AF32=3,R32,$AF32=0,""))</f>
        <v/>
      </c>
      <c r="AH32" s="68" t="str" cm="1">
        <f t="array" ref="AH32">IF($C32="","",_xlfn.IFS($AF32=1,M32,$AF32=2,P32,$AF32=3,S32,$AF32=0,""))</f>
        <v/>
      </c>
      <c r="AI32" s="15">
        <f t="shared" si="7"/>
        <v>0</v>
      </c>
      <c r="AJ32" s="15" t="str">
        <f>IF($T32="","",INDEX(※編集不可※選択項目!$M$2:$M$7,MATCH($AF32&amp;"-"&amp;$AI32,※編集不可※選択項目!$L$2:$L$7,0)))</f>
        <v/>
      </c>
      <c r="AK32" s="15">
        <f t="shared" si="8"/>
        <v>0</v>
      </c>
      <c r="AL32" s="26">
        <f t="shared" si="9"/>
        <v>0</v>
      </c>
      <c r="AM32" s="26">
        <f t="shared" si="10"/>
        <v>0</v>
      </c>
      <c r="AN32" s="15">
        <f t="shared" si="11"/>
        <v>0</v>
      </c>
      <c r="AO32" s="26" t="str">
        <f t="shared" si="12"/>
        <v/>
      </c>
      <c r="AP32" s="16">
        <f t="shared" si="13"/>
        <v>0</v>
      </c>
      <c r="AQ32" s="16">
        <f t="shared" si="14"/>
        <v>0</v>
      </c>
    </row>
    <row r="33" spans="1:43" s="3" customFormat="1" ht="45" customHeight="1" x14ac:dyDescent="0.2">
      <c r="A33" s="27">
        <f t="shared" si="1"/>
        <v>22</v>
      </c>
      <c r="B33" s="28" t="str">
        <f t="shared" si="2"/>
        <v/>
      </c>
      <c r="C33" s="7"/>
      <c r="D33" s="92" t="str">
        <f t="shared" si="3"/>
        <v/>
      </c>
      <c r="E33" s="92" t="str">
        <f t="shared" si="4"/>
        <v/>
      </c>
      <c r="F33" s="90"/>
      <c r="G33" s="30"/>
      <c r="H33" s="31" t="str">
        <f>IF($C33="","",※編集不可※選択項目!$C$2)</f>
        <v/>
      </c>
      <c r="I33" s="31" t="str">
        <f>IF($C33="","",※編集不可※選択項目!$D$2)</f>
        <v/>
      </c>
      <c r="J33" s="95"/>
      <c r="K33" s="97" t="str">
        <f>IF($C33="","",※編集不可※選択項目!$E$2)</f>
        <v/>
      </c>
      <c r="L33" s="99"/>
      <c r="M33" s="99"/>
      <c r="N33" s="97" t="str">
        <f>IF($C33="","",※編集不可※選択項目!$F$2)</f>
        <v/>
      </c>
      <c r="O33" s="99"/>
      <c r="P33" s="99"/>
      <c r="Q33" s="97" t="str">
        <f>IF($C33="","",※編集不可※選択項目!$G$2)</f>
        <v/>
      </c>
      <c r="R33" s="99"/>
      <c r="S33" s="99"/>
      <c r="T33" s="90"/>
      <c r="U33" s="22" t="str">
        <f t="shared" si="5"/>
        <v/>
      </c>
      <c r="V33" s="33" t="str">
        <f t="shared" si="6"/>
        <v/>
      </c>
      <c r="W33" s="101"/>
      <c r="X33" s="8"/>
      <c r="Y33" s="152"/>
      <c r="Z33" s="113"/>
      <c r="AA33" s="67"/>
      <c r="AB33" s="75"/>
      <c r="AC33" s="76"/>
      <c r="AD33" s="77"/>
      <c r="AE33"/>
      <c r="AF33" s="15">
        <f>IF($T33="",0,MATCH($T33,※編集不可※選択項目!$H$2:$H$4,0))</f>
        <v>0</v>
      </c>
      <c r="AG33" s="68" t="str" cm="1">
        <f t="array" ref="AG33">IF($C33="","",_xlfn.IFS($AF33=1,L33,$AF33=2,O33,$AF33=3,R33,$AF33=0,""))</f>
        <v/>
      </c>
      <c r="AH33" s="68" t="str" cm="1">
        <f t="array" ref="AH33">IF($C33="","",_xlfn.IFS($AF33=1,M33,$AF33=2,P33,$AF33=3,S33,$AF33=0,""))</f>
        <v/>
      </c>
      <c r="AI33" s="15">
        <f t="shared" si="7"/>
        <v>0</v>
      </c>
      <c r="AJ33" s="15" t="str">
        <f>IF($T33="","",INDEX(※編集不可※選択項目!$M$2:$M$7,MATCH($AF33&amp;"-"&amp;$AI33,※編集不可※選択項目!$L$2:$L$7,0)))</f>
        <v/>
      </c>
      <c r="AK33" s="15">
        <f t="shared" si="8"/>
        <v>0</v>
      </c>
      <c r="AL33" s="26">
        <f t="shared" si="9"/>
        <v>0</v>
      </c>
      <c r="AM33" s="26">
        <f t="shared" si="10"/>
        <v>0</v>
      </c>
      <c r="AN33" s="15">
        <f t="shared" si="11"/>
        <v>0</v>
      </c>
      <c r="AO33" s="26" t="str">
        <f t="shared" si="12"/>
        <v/>
      </c>
      <c r="AP33" s="16">
        <f t="shared" si="13"/>
        <v>0</v>
      </c>
      <c r="AQ33" s="16">
        <f t="shared" si="14"/>
        <v>0</v>
      </c>
    </row>
    <row r="34" spans="1:43" s="3" customFormat="1" ht="45" customHeight="1" x14ac:dyDescent="0.2">
      <c r="A34" s="27">
        <f t="shared" si="1"/>
        <v>23</v>
      </c>
      <c r="B34" s="28" t="str">
        <f t="shared" si="2"/>
        <v/>
      </c>
      <c r="C34" s="7"/>
      <c r="D34" s="92" t="str">
        <f t="shared" si="3"/>
        <v/>
      </c>
      <c r="E34" s="92" t="str">
        <f t="shared" si="4"/>
        <v/>
      </c>
      <c r="F34" s="90"/>
      <c r="G34" s="30"/>
      <c r="H34" s="31" t="str">
        <f>IF($C34="","",※編集不可※選択項目!$C$2)</f>
        <v/>
      </c>
      <c r="I34" s="31" t="str">
        <f>IF($C34="","",※編集不可※選択項目!$D$2)</f>
        <v/>
      </c>
      <c r="J34" s="95"/>
      <c r="K34" s="97" t="str">
        <f>IF($C34="","",※編集不可※選択項目!$E$2)</f>
        <v/>
      </c>
      <c r="L34" s="99"/>
      <c r="M34" s="99"/>
      <c r="N34" s="97" t="str">
        <f>IF($C34="","",※編集不可※選択項目!$F$2)</f>
        <v/>
      </c>
      <c r="O34" s="99"/>
      <c r="P34" s="99"/>
      <c r="Q34" s="97" t="str">
        <f>IF($C34="","",※編集不可※選択項目!$G$2)</f>
        <v/>
      </c>
      <c r="R34" s="99"/>
      <c r="S34" s="99"/>
      <c r="T34" s="90"/>
      <c r="U34" s="22" t="str">
        <f t="shared" si="5"/>
        <v/>
      </c>
      <c r="V34" s="33" t="str">
        <f t="shared" si="6"/>
        <v/>
      </c>
      <c r="W34" s="101"/>
      <c r="X34" s="8"/>
      <c r="Y34" s="152"/>
      <c r="Z34" s="113"/>
      <c r="AA34" s="67"/>
      <c r="AB34" s="75"/>
      <c r="AC34" s="76"/>
      <c r="AD34" s="77"/>
      <c r="AE34"/>
      <c r="AF34" s="15">
        <f>IF($T34="",0,MATCH($T34,※編集不可※選択項目!$H$2:$H$4,0))</f>
        <v>0</v>
      </c>
      <c r="AG34" s="68" t="str" cm="1">
        <f t="array" ref="AG34">IF($C34="","",_xlfn.IFS($AF34=1,L34,$AF34=2,O34,$AF34=3,R34,$AF34=0,""))</f>
        <v/>
      </c>
      <c r="AH34" s="68" t="str" cm="1">
        <f t="array" ref="AH34">IF($C34="","",_xlfn.IFS($AF34=1,M34,$AF34=2,P34,$AF34=3,S34,$AF34=0,""))</f>
        <v/>
      </c>
      <c r="AI34" s="15">
        <f t="shared" si="7"/>
        <v>0</v>
      </c>
      <c r="AJ34" s="15" t="str">
        <f>IF($T34="","",INDEX(※編集不可※選択項目!$M$2:$M$7,MATCH($AF34&amp;"-"&amp;$AI34,※編集不可※選択項目!$L$2:$L$7,0)))</f>
        <v/>
      </c>
      <c r="AK34" s="15">
        <f t="shared" si="8"/>
        <v>0</v>
      </c>
      <c r="AL34" s="26">
        <f t="shared" si="9"/>
        <v>0</v>
      </c>
      <c r="AM34" s="26">
        <f t="shared" si="10"/>
        <v>0</v>
      </c>
      <c r="AN34" s="15">
        <f t="shared" si="11"/>
        <v>0</v>
      </c>
      <c r="AO34" s="26" t="str">
        <f t="shared" si="12"/>
        <v/>
      </c>
      <c r="AP34" s="16">
        <f t="shared" si="13"/>
        <v>0</v>
      </c>
      <c r="AQ34" s="16">
        <f t="shared" si="14"/>
        <v>0</v>
      </c>
    </row>
    <row r="35" spans="1:43" s="3" customFormat="1" ht="45" customHeight="1" x14ac:dyDescent="0.2">
      <c r="A35" s="27">
        <f t="shared" si="1"/>
        <v>24</v>
      </c>
      <c r="B35" s="28" t="str">
        <f t="shared" si="2"/>
        <v/>
      </c>
      <c r="C35" s="7"/>
      <c r="D35" s="92" t="str">
        <f t="shared" si="3"/>
        <v/>
      </c>
      <c r="E35" s="92" t="str">
        <f t="shared" si="4"/>
        <v/>
      </c>
      <c r="F35" s="90"/>
      <c r="G35" s="30"/>
      <c r="H35" s="31" t="str">
        <f>IF($C35="","",※編集不可※選択項目!$C$2)</f>
        <v/>
      </c>
      <c r="I35" s="31" t="str">
        <f>IF($C35="","",※編集不可※選択項目!$D$2)</f>
        <v/>
      </c>
      <c r="J35" s="95"/>
      <c r="K35" s="97" t="str">
        <f>IF($C35="","",※編集不可※選択項目!$E$2)</f>
        <v/>
      </c>
      <c r="L35" s="99"/>
      <c r="M35" s="99"/>
      <c r="N35" s="97" t="str">
        <f>IF($C35="","",※編集不可※選択項目!$F$2)</f>
        <v/>
      </c>
      <c r="O35" s="99"/>
      <c r="P35" s="99"/>
      <c r="Q35" s="97" t="str">
        <f>IF($C35="","",※編集不可※選択項目!$G$2)</f>
        <v/>
      </c>
      <c r="R35" s="99"/>
      <c r="S35" s="99"/>
      <c r="T35" s="90"/>
      <c r="U35" s="22" t="str">
        <f t="shared" si="5"/>
        <v/>
      </c>
      <c r="V35" s="33" t="str">
        <f t="shared" si="6"/>
        <v/>
      </c>
      <c r="W35" s="101"/>
      <c r="X35" s="8"/>
      <c r="Y35" s="152"/>
      <c r="Z35" s="113"/>
      <c r="AA35" s="67"/>
      <c r="AB35" s="75"/>
      <c r="AC35" s="76"/>
      <c r="AD35" s="77"/>
      <c r="AE35"/>
      <c r="AF35" s="15">
        <f>IF($T35="",0,MATCH($T35,※編集不可※選択項目!$H$2:$H$4,0))</f>
        <v>0</v>
      </c>
      <c r="AG35" s="68" t="str" cm="1">
        <f t="array" ref="AG35">IF($C35="","",_xlfn.IFS($AF35=1,L35,$AF35=2,O35,$AF35=3,R35,$AF35=0,""))</f>
        <v/>
      </c>
      <c r="AH35" s="68" t="str" cm="1">
        <f t="array" ref="AH35">IF($C35="","",_xlfn.IFS($AF35=1,M35,$AF35=2,P35,$AF35=3,S35,$AF35=0,""))</f>
        <v/>
      </c>
      <c r="AI35" s="15">
        <f t="shared" si="7"/>
        <v>0</v>
      </c>
      <c r="AJ35" s="15" t="str">
        <f>IF($T35="","",INDEX(※編集不可※選択項目!$M$2:$M$7,MATCH($AF35&amp;"-"&amp;$AI35,※編集不可※選択項目!$L$2:$L$7,0)))</f>
        <v/>
      </c>
      <c r="AK35" s="15">
        <f t="shared" si="8"/>
        <v>0</v>
      </c>
      <c r="AL35" s="26">
        <f t="shared" si="9"/>
        <v>0</v>
      </c>
      <c r="AM35" s="26">
        <f t="shared" si="10"/>
        <v>0</v>
      </c>
      <c r="AN35" s="15">
        <f t="shared" si="11"/>
        <v>0</v>
      </c>
      <c r="AO35" s="26" t="str">
        <f t="shared" si="12"/>
        <v/>
      </c>
      <c r="AP35" s="16">
        <f t="shared" si="13"/>
        <v>0</v>
      </c>
      <c r="AQ35" s="16">
        <f t="shared" si="14"/>
        <v>0</v>
      </c>
    </row>
    <row r="36" spans="1:43" s="3" customFormat="1" ht="45" customHeight="1" x14ac:dyDescent="0.2">
      <c r="A36" s="27">
        <f t="shared" si="1"/>
        <v>25</v>
      </c>
      <c r="B36" s="28" t="str">
        <f t="shared" si="2"/>
        <v/>
      </c>
      <c r="C36" s="7"/>
      <c r="D36" s="92" t="str">
        <f t="shared" si="3"/>
        <v/>
      </c>
      <c r="E36" s="92" t="str">
        <f t="shared" si="4"/>
        <v/>
      </c>
      <c r="F36" s="90"/>
      <c r="G36" s="30"/>
      <c r="H36" s="31" t="str">
        <f>IF($C36="","",※編集不可※選択項目!$C$2)</f>
        <v/>
      </c>
      <c r="I36" s="31" t="str">
        <f>IF($C36="","",※編集不可※選択項目!$D$2)</f>
        <v/>
      </c>
      <c r="J36" s="95"/>
      <c r="K36" s="97" t="str">
        <f>IF($C36="","",※編集不可※選択項目!$E$2)</f>
        <v/>
      </c>
      <c r="L36" s="99"/>
      <c r="M36" s="99"/>
      <c r="N36" s="97" t="str">
        <f>IF($C36="","",※編集不可※選択項目!$F$2)</f>
        <v/>
      </c>
      <c r="O36" s="99"/>
      <c r="P36" s="99"/>
      <c r="Q36" s="97" t="str">
        <f>IF($C36="","",※編集不可※選択項目!$G$2)</f>
        <v/>
      </c>
      <c r="R36" s="99"/>
      <c r="S36" s="99"/>
      <c r="T36" s="90"/>
      <c r="U36" s="22" t="str">
        <f t="shared" si="5"/>
        <v/>
      </c>
      <c r="V36" s="33" t="str">
        <f t="shared" si="6"/>
        <v/>
      </c>
      <c r="W36" s="101"/>
      <c r="X36" s="8"/>
      <c r="Y36" s="152"/>
      <c r="Z36" s="113"/>
      <c r="AA36" s="67"/>
      <c r="AB36" s="75"/>
      <c r="AC36" s="76"/>
      <c r="AD36" s="77"/>
      <c r="AE36"/>
      <c r="AF36" s="15">
        <f>IF($T36="",0,MATCH($T36,※編集不可※選択項目!$H$2:$H$4,0))</f>
        <v>0</v>
      </c>
      <c r="AG36" s="68" t="str" cm="1">
        <f t="array" ref="AG36">IF($C36="","",_xlfn.IFS($AF36=1,L36,$AF36=2,O36,$AF36=3,R36,$AF36=0,""))</f>
        <v/>
      </c>
      <c r="AH36" s="68" t="str" cm="1">
        <f t="array" ref="AH36">IF($C36="","",_xlfn.IFS($AF36=1,M36,$AF36=2,P36,$AF36=3,S36,$AF36=0,""))</f>
        <v/>
      </c>
      <c r="AI36" s="15">
        <f t="shared" si="7"/>
        <v>0</v>
      </c>
      <c r="AJ36" s="15" t="str">
        <f>IF($T36="","",INDEX(※編集不可※選択項目!$M$2:$M$7,MATCH($AF36&amp;"-"&amp;$AI36,※編集不可※選択項目!$L$2:$L$7,0)))</f>
        <v/>
      </c>
      <c r="AK36" s="15">
        <f t="shared" si="8"/>
        <v>0</v>
      </c>
      <c r="AL36" s="26">
        <f t="shared" si="9"/>
        <v>0</v>
      </c>
      <c r="AM36" s="26">
        <f t="shared" si="10"/>
        <v>0</v>
      </c>
      <c r="AN36" s="15">
        <f t="shared" si="11"/>
        <v>0</v>
      </c>
      <c r="AO36" s="26" t="str">
        <f t="shared" si="12"/>
        <v/>
      </c>
      <c r="AP36" s="16">
        <f t="shared" si="13"/>
        <v>0</v>
      </c>
      <c r="AQ36" s="16">
        <f t="shared" si="14"/>
        <v>0</v>
      </c>
    </row>
    <row r="37" spans="1:43" s="3" customFormat="1" ht="45" customHeight="1" x14ac:dyDescent="0.2">
      <c r="A37" s="27">
        <f t="shared" si="1"/>
        <v>26</v>
      </c>
      <c r="B37" s="28" t="str">
        <f t="shared" si="2"/>
        <v/>
      </c>
      <c r="C37" s="7"/>
      <c r="D37" s="92" t="str">
        <f t="shared" si="3"/>
        <v/>
      </c>
      <c r="E37" s="92" t="str">
        <f t="shared" si="4"/>
        <v/>
      </c>
      <c r="F37" s="90"/>
      <c r="G37" s="30"/>
      <c r="H37" s="31" t="str">
        <f>IF($C37="","",※編集不可※選択項目!$C$2)</f>
        <v/>
      </c>
      <c r="I37" s="31" t="str">
        <f>IF($C37="","",※編集不可※選択項目!$D$2)</f>
        <v/>
      </c>
      <c r="J37" s="95"/>
      <c r="K37" s="97" t="str">
        <f>IF($C37="","",※編集不可※選択項目!$E$2)</f>
        <v/>
      </c>
      <c r="L37" s="99"/>
      <c r="M37" s="99"/>
      <c r="N37" s="97" t="str">
        <f>IF($C37="","",※編集不可※選択項目!$F$2)</f>
        <v/>
      </c>
      <c r="O37" s="99"/>
      <c r="P37" s="99"/>
      <c r="Q37" s="97" t="str">
        <f>IF($C37="","",※編集不可※選択項目!$G$2)</f>
        <v/>
      </c>
      <c r="R37" s="99"/>
      <c r="S37" s="99"/>
      <c r="T37" s="90"/>
      <c r="U37" s="22" t="str">
        <f t="shared" si="5"/>
        <v/>
      </c>
      <c r="V37" s="33" t="str">
        <f t="shared" si="6"/>
        <v/>
      </c>
      <c r="W37" s="101"/>
      <c r="X37" s="8"/>
      <c r="Y37" s="152"/>
      <c r="Z37" s="113"/>
      <c r="AA37" s="67"/>
      <c r="AB37" s="75"/>
      <c r="AC37" s="76"/>
      <c r="AD37" s="77"/>
      <c r="AE37"/>
      <c r="AF37" s="15">
        <f>IF($T37="",0,MATCH($T37,※編集不可※選択項目!$H$2:$H$4,0))</f>
        <v>0</v>
      </c>
      <c r="AG37" s="68" t="str" cm="1">
        <f t="array" ref="AG37">IF($C37="","",_xlfn.IFS($AF37=1,L37,$AF37=2,O37,$AF37=3,R37,$AF37=0,""))</f>
        <v/>
      </c>
      <c r="AH37" s="68" t="str" cm="1">
        <f t="array" ref="AH37">IF($C37="","",_xlfn.IFS($AF37=1,M37,$AF37=2,P37,$AF37=3,S37,$AF37=0,""))</f>
        <v/>
      </c>
      <c r="AI37" s="15">
        <f t="shared" si="7"/>
        <v>0</v>
      </c>
      <c r="AJ37" s="15" t="str">
        <f>IF($T37="","",INDEX(※編集不可※選択項目!$M$2:$M$7,MATCH($AF37&amp;"-"&amp;$AI37,※編集不可※選択項目!$L$2:$L$7,0)))</f>
        <v/>
      </c>
      <c r="AK37" s="15">
        <f t="shared" si="8"/>
        <v>0</v>
      </c>
      <c r="AL37" s="26">
        <f t="shared" si="9"/>
        <v>0</v>
      </c>
      <c r="AM37" s="26">
        <f t="shared" si="10"/>
        <v>0</v>
      </c>
      <c r="AN37" s="15">
        <f t="shared" si="11"/>
        <v>0</v>
      </c>
      <c r="AO37" s="26" t="str">
        <f t="shared" si="12"/>
        <v/>
      </c>
      <c r="AP37" s="16">
        <f t="shared" si="13"/>
        <v>0</v>
      </c>
      <c r="AQ37" s="16">
        <f t="shared" si="14"/>
        <v>0</v>
      </c>
    </row>
    <row r="38" spans="1:43" s="3" customFormat="1" ht="45" customHeight="1" x14ac:dyDescent="0.2">
      <c r="A38" s="27">
        <f t="shared" si="1"/>
        <v>27</v>
      </c>
      <c r="B38" s="28" t="str">
        <f t="shared" si="2"/>
        <v/>
      </c>
      <c r="C38" s="7"/>
      <c r="D38" s="92" t="str">
        <f t="shared" si="3"/>
        <v/>
      </c>
      <c r="E38" s="92" t="str">
        <f t="shared" si="4"/>
        <v/>
      </c>
      <c r="F38" s="90"/>
      <c r="G38" s="30"/>
      <c r="H38" s="31" t="str">
        <f>IF($C38="","",※編集不可※選択項目!$C$2)</f>
        <v/>
      </c>
      <c r="I38" s="31" t="str">
        <f>IF($C38="","",※編集不可※選択項目!$D$2)</f>
        <v/>
      </c>
      <c r="J38" s="95"/>
      <c r="K38" s="97" t="str">
        <f>IF($C38="","",※編集不可※選択項目!$E$2)</f>
        <v/>
      </c>
      <c r="L38" s="99"/>
      <c r="M38" s="99"/>
      <c r="N38" s="97" t="str">
        <f>IF($C38="","",※編集不可※選択項目!$F$2)</f>
        <v/>
      </c>
      <c r="O38" s="99"/>
      <c r="P38" s="99"/>
      <c r="Q38" s="97" t="str">
        <f>IF($C38="","",※編集不可※選択項目!$G$2)</f>
        <v/>
      </c>
      <c r="R38" s="99"/>
      <c r="S38" s="99"/>
      <c r="T38" s="90"/>
      <c r="U38" s="22" t="str">
        <f t="shared" si="5"/>
        <v/>
      </c>
      <c r="V38" s="33" t="str">
        <f t="shared" si="6"/>
        <v/>
      </c>
      <c r="W38" s="101"/>
      <c r="X38" s="8"/>
      <c r="Y38" s="152"/>
      <c r="Z38" s="113"/>
      <c r="AA38" s="67"/>
      <c r="AB38" s="75"/>
      <c r="AC38" s="76"/>
      <c r="AD38" s="77"/>
      <c r="AE38"/>
      <c r="AF38" s="15">
        <f>IF($T38="",0,MATCH($T38,※編集不可※選択項目!$H$2:$H$4,0))</f>
        <v>0</v>
      </c>
      <c r="AG38" s="68" t="str" cm="1">
        <f t="array" ref="AG38">IF($C38="","",_xlfn.IFS($AF38=1,L38,$AF38=2,O38,$AF38=3,R38,$AF38=0,""))</f>
        <v/>
      </c>
      <c r="AH38" s="68" t="str" cm="1">
        <f t="array" ref="AH38">IF($C38="","",_xlfn.IFS($AF38=1,M38,$AF38=2,P38,$AF38=3,S38,$AF38=0,""))</f>
        <v/>
      </c>
      <c r="AI38" s="15">
        <f t="shared" si="7"/>
        <v>0</v>
      </c>
      <c r="AJ38" s="15" t="str">
        <f>IF($T38="","",INDEX(※編集不可※選択項目!$M$2:$M$7,MATCH($AF38&amp;"-"&amp;$AI38,※編集不可※選択項目!$L$2:$L$7,0)))</f>
        <v/>
      </c>
      <c r="AK38" s="15">
        <f t="shared" si="8"/>
        <v>0</v>
      </c>
      <c r="AL38" s="26">
        <f t="shared" si="9"/>
        <v>0</v>
      </c>
      <c r="AM38" s="26">
        <f t="shared" si="10"/>
        <v>0</v>
      </c>
      <c r="AN38" s="15">
        <f t="shared" si="11"/>
        <v>0</v>
      </c>
      <c r="AO38" s="26" t="str">
        <f t="shared" si="12"/>
        <v/>
      </c>
      <c r="AP38" s="16">
        <f t="shared" si="13"/>
        <v>0</v>
      </c>
      <c r="AQ38" s="16">
        <f t="shared" si="14"/>
        <v>0</v>
      </c>
    </row>
    <row r="39" spans="1:43" s="3" customFormat="1" ht="45" customHeight="1" x14ac:dyDescent="0.2">
      <c r="A39" s="27">
        <f t="shared" si="1"/>
        <v>28</v>
      </c>
      <c r="B39" s="28" t="str">
        <f t="shared" si="2"/>
        <v/>
      </c>
      <c r="C39" s="7"/>
      <c r="D39" s="92" t="str">
        <f t="shared" si="3"/>
        <v/>
      </c>
      <c r="E39" s="92" t="str">
        <f t="shared" si="4"/>
        <v/>
      </c>
      <c r="F39" s="90"/>
      <c r="G39" s="30"/>
      <c r="H39" s="31" t="str">
        <f>IF($C39="","",※編集不可※選択項目!$C$2)</f>
        <v/>
      </c>
      <c r="I39" s="31" t="str">
        <f>IF($C39="","",※編集不可※選択項目!$D$2)</f>
        <v/>
      </c>
      <c r="J39" s="95"/>
      <c r="K39" s="97" t="str">
        <f>IF($C39="","",※編集不可※選択項目!$E$2)</f>
        <v/>
      </c>
      <c r="L39" s="99"/>
      <c r="M39" s="99"/>
      <c r="N39" s="97" t="str">
        <f>IF($C39="","",※編集不可※選択項目!$F$2)</f>
        <v/>
      </c>
      <c r="O39" s="99"/>
      <c r="P39" s="99"/>
      <c r="Q39" s="97" t="str">
        <f>IF($C39="","",※編集不可※選択項目!$G$2)</f>
        <v/>
      </c>
      <c r="R39" s="99"/>
      <c r="S39" s="99"/>
      <c r="T39" s="90"/>
      <c r="U39" s="22" t="str">
        <f t="shared" si="5"/>
        <v/>
      </c>
      <c r="V39" s="33" t="str">
        <f t="shared" si="6"/>
        <v/>
      </c>
      <c r="W39" s="101"/>
      <c r="X39" s="8"/>
      <c r="Y39" s="152"/>
      <c r="Z39" s="113"/>
      <c r="AA39" s="67"/>
      <c r="AB39" s="75"/>
      <c r="AC39" s="76"/>
      <c r="AD39" s="77"/>
      <c r="AE39"/>
      <c r="AF39" s="15">
        <f>IF($T39="",0,MATCH($T39,※編集不可※選択項目!$H$2:$H$4,0))</f>
        <v>0</v>
      </c>
      <c r="AG39" s="68" t="str" cm="1">
        <f t="array" ref="AG39">IF($C39="","",_xlfn.IFS($AF39=1,L39,$AF39=2,O39,$AF39=3,R39,$AF39=0,""))</f>
        <v/>
      </c>
      <c r="AH39" s="68" t="str" cm="1">
        <f t="array" ref="AH39">IF($C39="","",_xlfn.IFS($AF39=1,M39,$AF39=2,P39,$AF39=3,S39,$AF39=0,""))</f>
        <v/>
      </c>
      <c r="AI39" s="15">
        <f t="shared" si="7"/>
        <v>0</v>
      </c>
      <c r="AJ39" s="15" t="str">
        <f>IF($T39="","",INDEX(※編集不可※選択項目!$M$2:$M$7,MATCH($AF39&amp;"-"&amp;$AI39,※編集不可※選択項目!$L$2:$L$7,0)))</f>
        <v/>
      </c>
      <c r="AK39" s="15">
        <f t="shared" si="8"/>
        <v>0</v>
      </c>
      <c r="AL39" s="26">
        <f t="shared" si="9"/>
        <v>0</v>
      </c>
      <c r="AM39" s="26">
        <f t="shared" si="10"/>
        <v>0</v>
      </c>
      <c r="AN39" s="15">
        <f t="shared" si="11"/>
        <v>0</v>
      </c>
      <c r="AO39" s="26" t="str">
        <f t="shared" si="12"/>
        <v/>
      </c>
      <c r="AP39" s="16">
        <f t="shared" si="13"/>
        <v>0</v>
      </c>
      <c r="AQ39" s="16">
        <f t="shared" si="14"/>
        <v>0</v>
      </c>
    </row>
    <row r="40" spans="1:43" s="3" customFormat="1" ht="45" customHeight="1" x14ac:dyDescent="0.2">
      <c r="A40" s="27">
        <f t="shared" si="1"/>
        <v>29</v>
      </c>
      <c r="B40" s="28" t="str">
        <f t="shared" si="2"/>
        <v/>
      </c>
      <c r="C40" s="7"/>
      <c r="D40" s="92" t="str">
        <f t="shared" si="3"/>
        <v/>
      </c>
      <c r="E40" s="92" t="str">
        <f t="shared" si="4"/>
        <v/>
      </c>
      <c r="F40" s="90"/>
      <c r="G40" s="30"/>
      <c r="H40" s="31" t="str">
        <f>IF($C40="","",※編集不可※選択項目!$C$2)</f>
        <v/>
      </c>
      <c r="I40" s="31" t="str">
        <f>IF($C40="","",※編集不可※選択項目!$D$2)</f>
        <v/>
      </c>
      <c r="J40" s="95"/>
      <c r="K40" s="97" t="str">
        <f>IF($C40="","",※編集不可※選択項目!$E$2)</f>
        <v/>
      </c>
      <c r="L40" s="99"/>
      <c r="M40" s="99"/>
      <c r="N40" s="97" t="str">
        <f>IF($C40="","",※編集不可※選択項目!$F$2)</f>
        <v/>
      </c>
      <c r="O40" s="99"/>
      <c r="P40" s="99"/>
      <c r="Q40" s="97" t="str">
        <f>IF($C40="","",※編集不可※選択項目!$G$2)</f>
        <v/>
      </c>
      <c r="R40" s="99"/>
      <c r="S40" s="99"/>
      <c r="T40" s="90"/>
      <c r="U40" s="22" t="str">
        <f t="shared" si="5"/>
        <v/>
      </c>
      <c r="V40" s="33" t="str">
        <f t="shared" si="6"/>
        <v/>
      </c>
      <c r="W40" s="101"/>
      <c r="X40" s="8"/>
      <c r="Y40" s="152"/>
      <c r="Z40" s="113"/>
      <c r="AA40" s="67"/>
      <c r="AB40" s="75"/>
      <c r="AC40" s="76"/>
      <c r="AD40" s="77"/>
      <c r="AE40"/>
      <c r="AF40" s="15">
        <f>IF($T40="",0,MATCH($T40,※編集不可※選択項目!$H$2:$H$4,0))</f>
        <v>0</v>
      </c>
      <c r="AG40" s="68" t="str" cm="1">
        <f t="array" ref="AG40">IF($C40="","",_xlfn.IFS($AF40=1,L40,$AF40=2,O40,$AF40=3,R40,$AF40=0,""))</f>
        <v/>
      </c>
      <c r="AH40" s="68" t="str" cm="1">
        <f t="array" ref="AH40">IF($C40="","",_xlfn.IFS($AF40=1,M40,$AF40=2,P40,$AF40=3,S40,$AF40=0,""))</f>
        <v/>
      </c>
      <c r="AI40" s="15">
        <f t="shared" si="7"/>
        <v>0</v>
      </c>
      <c r="AJ40" s="15" t="str">
        <f>IF($T40="","",INDEX(※編集不可※選択項目!$M$2:$M$7,MATCH($AF40&amp;"-"&amp;$AI40,※編集不可※選択項目!$L$2:$L$7,0)))</f>
        <v/>
      </c>
      <c r="AK40" s="15">
        <f t="shared" si="8"/>
        <v>0</v>
      </c>
      <c r="AL40" s="26">
        <f t="shared" si="9"/>
        <v>0</v>
      </c>
      <c r="AM40" s="26">
        <f t="shared" si="10"/>
        <v>0</v>
      </c>
      <c r="AN40" s="15">
        <f t="shared" si="11"/>
        <v>0</v>
      </c>
      <c r="AO40" s="26" t="str">
        <f t="shared" si="12"/>
        <v/>
      </c>
      <c r="AP40" s="16">
        <f t="shared" si="13"/>
        <v>0</v>
      </c>
      <c r="AQ40" s="16">
        <f t="shared" si="14"/>
        <v>0</v>
      </c>
    </row>
    <row r="41" spans="1:43" s="3" customFormat="1" ht="45" customHeight="1" x14ac:dyDescent="0.2">
      <c r="A41" s="27">
        <f t="shared" si="1"/>
        <v>30</v>
      </c>
      <c r="B41" s="28" t="str">
        <f t="shared" si="2"/>
        <v/>
      </c>
      <c r="C41" s="7"/>
      <c r="D41" s="92" t="str">
        <f t="shared" si="3"/>
        <v/>
      </c>
      <c r="E41" s="92" t="str">
        <f t="shared" si="4"/>
        <v/>
      </c>
      <c r="F41" s="90"/>
      <c r="G41" s="30"/>
      <c r="H41" s="31" t="str">
        <f>IF($C41="","",※編集不可※選択項目!$C$2)</f>
        <v/>
      </c>
      <c r="I41" s="31" t="str">
        <f>IF($C41="","",※編集不可※選択項目!$D$2)</f>
        <v/>
      </c>
      <c r="J41" s="95"/>
      <c r="K41" s="97" t="str">
        <f>IF($C41="","",※編集不可※選択項目!$E$2)</f>
        <v/>
      </c>
      <c r="L41" s="99"/>
      <c r="M41" s="99"/>
      <c r="N41" s="97" t="str">
        <f>IF($C41="","",※編集不可※選択項目!$F$2)</f>
        <v/>
      </c>
      <c r="O41" s="99"/>
      <c r="P41" s="99"/>
      <c r="Q41" s="97" t="str">
        <f>IF($C41="","",※編集不可※選択項目!$G$2)</f>
        <v/>
      </c>
      <c r="R41" s="99"/>
      <c r="S41" s="99"/>
      <c r="T41" s="90"/>
      <c r="U41" s="22" t="str">
        <f t="shared" si="5"/>
        <v/>
      </c>
      <c r="V41" s="33" t="str">
        <f t="shared" si="6"/>
        <v/>
      </c>
      <c r="W41" s="101"/>
      <c r="X41" s="8"/>
      <c r="Y41" s="152"/>
      <c r="Z41" s="113"/>
      <c r="AA41" s="67"/>
      <c r="AB41" s="75"/>
      <c r="AC41" s="76"/>
      <c r="AD41" s="77"/>
      <c r="AE41"/>
      <c r="AF41" s="15">
        <f>IF($T41="",0,MATCH($T41,※編集不可※選択項目!$H$2:$H$4,0))</f>
        <v>0</v>
      </c>
      <c r="AG41" s="68" t="str" cm="1">
        <f t="array" ref="AG41">IF($C41="","",_xlfn.IFS($AF41=1,L41,$AF41=2,O41,$AF41=3,R41,$AF41=0,""))</f>
        <v/>
      </c>
      <c r="AH41" s="68" t="str" cm="1">
        <f t="array" ref="AH41">IF($C41="","",_xlfn.IFS($AF41=1,M41,$AF41=2,P41,$AF41=3,S41,$AF41=0,""))</f>
        <v/>
      </c>
      <c r="AI41" s="15">
        <f t="shared" si="7"/>
        <v>0</v>
      </c>
      <c r="AJ41" s="15" t="str">
        <f>IF($T41="","",INDEX(※編集不可※選択項目!$M$2:$M$7,MATCH($AF41&amp;"-"&amp;$AI41,※編集不可※選択項目!$L$2:$L$7,0)))</f>
        <v/>
      </c>
      <c r="AK41" s="15">
        <f t="shared" si="8"/>
        <v>0</v>
      </c>
      <c r="AL41" s="26">
        <f t="shared" si="9"/>
        <v>0</v>
      </c>
      <c r="AM41" s="26">
        <f t="shared" si="10"/>
        <v>0</v>
      </c>
      <c r="AN41" s="15">
        <f t="shared" si="11"/>
        <v>0</v>
      </c>
      <c r="AO41" s="26" t="str">
        <f t="shared" si="12"/>
        <v/>
      </c>
      <c r="AP41" s="16">
        <f t="shared" si="13"/>
        <v>0</v>
      </c>
      <c r="AQ41" s="16">
        <f t="shared" si="14"/>
        <v>0</v>
      </c>
    </row>
    <row r="42" spans="1:43" s="3" customFormat="1" ht="45" customHeight="1" x14ac:dyDescent="0.2">
      <c r="A42" s="27">
        <f t="shared" si="1"/>
        <v>31</v>
      </c>
      <c r="B42" s="28" t="str">
        <f t="shared" si="2"/>
        <v/>
      </c>
      <c r="C42" s="7"/>
      <c r="D42" s="92" t="str">
        <f t="shared" si="3"/>
        <v/>
      </c>
      <c r="E42" s="92" t="str">
        <f t="shared" si="4"/>
        <v/>
      </c>
      <c r="F42" s="90"/>
      <c r="G42" s="30"/>
      <c r="H42" s="31" t="str">
        <f>IF($C42="","",※編集不可※選択項目!$C$2)</f>
        <v/>
      </c>
      <c r="I42" s="31" t="str">
        <f>IF($C42="","",※編集不可※選択項目!$D$2)</f>
        <v/>
      </c>
      <c r="J42" s="95"/>
      <c r="K42" s="97" t="str">
        <f>IF($C42="","",※編集不可※選択項目!$E$2)</f>
        <v/>
      </c>
      <c r="L42" s="99"/>
      <c r="M42" s="99"/>
      <c r="N42" s="97" t="str">
        <f>IF($C42="","",※編集不可※選択項目!$F$2)</f>
        <v/>
      </c>
      <c r="O42" s="99"/>
      <c r="P42" s="99"/>
      <c r="Q42" s="97" t="str">
        <f>IF($C42="","",※編集不可※選択項目!$G$2)</f>
        <v/>
      </c>
      <c r="R42" s="99"/>
      <c r="S42" s="99"/>
      <c r="T42" s="90"/>
      <c r="U42" s="22" t="str">
        <f t="shared" si="5"/>
        <v/>
      </c>
      <c r="V42" s="33" t="str">
        <f t="shared" si="6"/>
        <v/>
      </c>
      <c r="W42" s="101"/>
      <c r="X42" s="8"/>
      <c r="Y42" s="152"/>
      <c r="Z42" s="113"/>
      <c r="AA42" s="67"/>
      <c r="AB42" s="75"/>
      <c r="AC42" s="76"/>
      <c r="AD42" s="77"/>
      <c r="AE42"/>
      <c r="AF42" s="15">
        <f>IF($T42="",0,MATCH($T42,※編集不可※選択項目!$H$2:$H$4,0))</f>
        <v>0</v>
      </c>
      <c r="AG42" s="68" t="str" cm="1">
        <f t="array" ref="AG42">IF($C42="","",_xlfn.IFS($AF42=1,L42,$AF42=2,O42,$AF42=3,R42,$AF42=0,""))</f>
        <v/>
      </c>
      <c r="AH42" s="68" t="str" cm="1">
        <f t="array" ref="AH42">IF($C42="","",_xlfn.IFS($AF42=1,M42,$AF42=2,P42,$AF42=3,S42,$AF42=0,""))</f>
        <v/>
      </c>
      <c r="AI42" s="15">
        <f t="shared" si="7"/>
        <v>0</v>
      </c>
      <c r="AJ42" s="15" t="str">
        <f>IF($T42="","",INDEX(※編集不可※選択項目!$M$2:$M$7,MATCH($AF42&amp;"-"&amp;$AI42,※編集不可※選択項目!$L$2:$L$7,0)))</f>
        <v/>
      </c>
      <c r="AK42" s="15">
        <f t="shared" si="8"/>
        <v>0</v>
      </c>
      <c r="AL42" s="26">
        <f t="shared" si="9"/>
        <v>0</v>
      </c>
      <c r="AM42" s="26">
        <f t="shared" si="10"/>
        <v>0</v>
      </c>
      <c r="AN42" s="15">
        <f t="shared" si="11"/>
        <v>0</v>
      </c>
      <c r="AO42" s="26" t="str">
        <f t="shared" si="12"/>
        <v/>
      </c>
      <c r="AP42" s="16">
        <f t="shared" si="13"/>
        <v>0</v>
      </c>
      <c r="AQ42" s="16">
        <f t="shared" si="14"/>
        <v>0</v>
      </c>
    </row>
    <row r="43" spans="1:43" s="3" customFormat="1" ht="45" customHeight="1" x14ac:dyDescent="0.2">
      <c r="A43" s="27">
        <f t="shared" si="1"/>
        <v>32</v>
      </c>
      <c r="B43" s="28" t="str">
        <f t="shared" si="2"/>
        <v/>
      </c>
      <c r="C43" s="7"/>
      <c r="D43" s="92" t="str">
        <f t="shared" si="3"/>
        <v/>
      </c>
      <c r="E43" s="92" t="str">
        <f t="shared" si="4"/>
        <v/>
      </c>
      <c r="F43" s="90"/>
      <c r="G43" s="30"/>
      <c r="H43" s="31" t="str">
        <f>IF($C43="","",※編集不可※選択項目!$C$2)</f>
        <v/>
      </c>
      <c r="I43" s="31" t="str">
        <f>IF($C43="","",※編集不可※選択項目!$D$2)</f>
        <v/>
      </c>
      <c r="J43" s="95"/>
      <c r="K43" s="97" t="str">
        <f>IF($C43="","",※編集不可※選択項目!$E$2)</f>
        <v/>
      </c>
      <c r="L43" s="99"/>
      <c r="M43" s="99"/>
      <c r="N43" s="97" t="str">
        <f>IF($C43="","",※編集不可※選択項目!$F$2)</f>
        <v/>
      </c>
      <c r="O43" s="99"/>
      <c r="P43" s="99"/>
      <c r="Q43" s="97" t="str">
        <f>IF($C43="","",※編集不可※選択項目!$G$2)</f>
        <v/>
      </c>
      <c r="R43" s="99"/>
      <c r="S43" s="99"/>
      <c r="T43" s="90"/>
      <c r="U43" s="22" t="str">
        <f t="shared" si="5"/>
        <v/>
      </c>
      <c r="V43" s="33" t="str">
        <f t="shared" si="6"/>
        <v/>
      </c>
      <c r="W43" s="101"/>
      <c r="X43" s="8"/>
      <c r="Y43" s="152"/>
      <c r="Z43" s="113"/>
      <c r="AA43" s="67"/>
      <c r="AB43" s="75"/>
      <c r="AC43" s="76"/>
      <c r="AD43" s="77"/>
      <c r="AE43"/>
      <c r="AF43" s="15">
        <f>IF($T43="",0,MATCH($T43,※編集不可※選択項目!$H$2:$H$4,0))</f>
        <v>0</v>
      </c>
      <c r="AG43" s="68" t="str" cm="1">
        <f t="array" ref="AG43">IF($C43="","",_xlfn.IFS($AF43=1,L43,$AF43=2,O43,$AF43=3,R43,$AF43=0,""))</f>
        <v/>
      </c>
      <c r="AH43" s="68" t="str" cm="1">
        <f t="array" ref="AH43">IF($C43="","",_xlfn.IFS($AF43=1,M43,$AF43=2,P43,$AF43=3,S43,$AF43=0,""))</f>
        <v/>
      </c>
      <c r="AI43" s="15">
        <f t="shared" si="7"/>
        <v>0</v>
      </c>
      <c r="AJ43" s="15" t="str">
        <f>IF($T43="","",INDEX(※編集不可※選択項目!$M$2:$M$7,MATCH($AF43&amp;"-"&amp;$AI43,※編集不可※選択項目!$L$2:$L$7,0)))</f>
        <v/>
      </c>
      <c r="AK43" s="15">
        <f t="shared" si="8"/>
        <v>0</v>
      </c>
      <c r="AL43" s="26">
        <f t="shared" si="9"/>
        <v>0</v>
      </c>
      <c r="AM43" s="26">
        <f t="shared" si="10"/>
        <v>0</v>
      </c>
      <c r="AN43" s="15">
        <f t="shared" si="11"/>
        <v>0</v>
      </c>
      <c r="AO43" s="26" t="str">
        <f t="shared" si="12"/>
        <v/>
      </c>
      <c r="AP43" s="16">
        <f t="shared" si="13"/>
        <v>0</v>
      </c>
      <c r="AQ43" s="16">
        <f t="shared" si="14"/>
        <v>0</v>
      </c>
    </row>
    <row r="44" spans="1:43" s="3" customFormat="1" ht="45" customHeight="1" x14ac:dyDescent="0.2">
      <c r="A44" s="27">
        <f t="shared" si="1"/>
        <v>33</v>
      </c>
      <c r="B44" s="28" t="str">
        <f t="shared" si="2"/>
        <v/>
      </c>
      <c r="C44" s="7"/>
      <c r="D44" s="92" t="str">
        <f t="shared" si="3"/>
        <v/>
      </c>
      <c r="E44" s="92" t="str">
        <f t="shared" si="4"/>
        <v/>
      </c>
      <c r="F44" s="90"/>
      <c r="G44" s="30"/>
      <c r="H44" s="31" t="str">
        <f>IF($C44="","",※編集不可※選択項目!$C$2)</f>
        <v/>
      </c>
      <c r="I44" s="31" t="str">
        <f>IF($C44="","",※編集不可※選択項目!$D$2)</f>
        <v/>
      </c>
      <c r="J44" s="95"/>
      <c r="K44" s="97" t="str">
        <f>IF($C44="","",※編集不可※選択項目!$E$2)</f>
        <v/>
      </c>
      <c r="L44" s="99"/>
      <c r="M44" s="99"/>
      <c r="N44" s="97" t="str">
        <f>IF($C44="","",※編集不可※選択項目!$F$2)</f>
        <v/>
      </c>
      <c r="O44" s="99"/>
      <c r="P44" s="99"/>
      <c r="Q44" s="97" t="str">
        <f>IF($C44="","",※編集不可※選択項目!$G$2)</f>
        <v/>
      </c>
      <c r="R44" s="99"/>
      <c r="S44" s="99"/>
      <c r="T44" s="90"/>
      <c r="U44" s="22" t="str">
        <f t="shared" si="5"/>
        <v/>
      </c>
      <c r="V44" s="33" t="str">
        <f t="shared" si="6"/>
        <v/>
      </c>
      <c r="W44" s="101"/>
      <c r="X44" s="8"/>
      <c r="Y44" s="152"/>
      <c r="Z44" s="113"/>
      <c r="AA44" s="67"/>
      <c r="AB44" s="75"/>
      <c r="AC44" s="76"/>
      <c r="AD44" s="77"/>
      <c r="AE44"/>
      <c r="AF44" s="15">
        <f>IF($T44="",0,MATCH($T44,※編集不可※選択項目!$H$2:$H$4,0))</f>
        <v>0</v>
      </c>
      <c r="AG44" s="68" t="str" cm="1">
        <f t="array" ref="AG44">IF($C44="","",_xlfn.IFS($AF44=1,L44,$AF44=2,O44,$AF44=3,R44,$AF44=0,""))</f>
        <v/>
      </c>
      <c r="AH44" s="68" t="str" cm="1">
        <f t="array" ref="AH44">IF($C44="","",_xlfn.IFS($AF44=1,M44,$AF44=2,P44,$AF44=3,S44,$AF44=0,""))</f>
        <v/>
      </c>
      <c r="AI44" s="15">
        <f t="shared" si="7"/>
        <v>0</v>
      </c>
      <c r="AJ44" s="15" t="str">
        <f>IF($T44="","",INDEX(※編集不可※選択項目!$M$2:$M$7,MATCH($AF44&amp;"-"&amp;$AI44,※編集不可※選択項目!$L$2:$L$7,0)))</f>
        <v/>
      </c>
      <c r="AK44" s="15">
        <f t="shared" si="8"/>
        <v>0</v>
      </c>
      <c r="AL44" s="26">
        <f t="shared" si="9"/>
        <v>0</v>
      </c>
      <c r="AM44" s="26">
        <f t="shared" si="10"/>
        <v>0</v>
      </c>
      <c r="AN44" s="15">
        <f t="shared" si="11"/>
        <v>0</v>
      </c>
      <c r="AO44" s="26" t="str">
        <f t="shared" si="12"/>
        <v/>
      </c>
      <c r="AP44" s="16">
        <f t="shared" si="13"/>
        <v>0</v>
      </c>
      <c r="AQ44" s="16">
        <f t="shared" si="14"/>
        <v>0</v>
      </c>
    </row>
    <row r="45" spans="1:43" s="3" customFormat="1" ht="45" customHeight="1" x14ac:dyDescent="0.2">
      <c r="A45" s="27">
        <f t="shared" si="1"/>
        <v>34</v>
      </c>
      <c r="B45" s="28" t="str">
        <f t="shared" si="2"/>
        <v/>
      </c>
      <c r="C45" s="7"/>
      <c r="D45" s="92" t="str">
        <f t="shared" si="3"/>
        <v/>
      </c>
      <c r="E45" s="92" t="str">
        <f t="shared" si="4"/>
        <v/>
      </c>
      <c r="F45" s="90"/>
      <c r="G45" s="30"/>
      <c r="H45" s="31" t="str">
        <f>IF($C45="","",※編集不可※選択項目!$C$2)</f>
        <v/>
      </c>
      <c r="I45" s="31" t="str">
        <f>IF($C45="","",※編集不可※選択項目!$D$2)</f>
        <v/>
      </c>
      <c r="J45" s="95"/>
      <c r="K45" s="97" t="str">
        <f>IF($C45="","",※編集不可※選択項目!$E$2)</f>
        <v/>
      </c>
      <c r="L45" s="99"/>
      <c r="M45" s="99"/>
      <c r="N45" s="97" t="str">
        <f>IF($C45="","",※編集不可※選択項目!$F$2)</f>
        <v/>
      </c>
      <c r="O45" s="99"/>
      <c r="P45" s="99"/>
      <c r="Q45" s="97" t="str">
        <f>IF($C45="","",※編集不可※選択項目!$G$2)</f>
        <v/>
      </c>
      <c r="R45" s="99"/>
      <c r="S45" s="99"/>
      <c r="T45" s="90"/>
      <c r="U45" s="22" t="str">
        <f t="shared" si="5"/>
        <v/>
      </c>
      <c r="V45" s="33" t="str">
        <f t="shared" si="6"/>
        <v/>
      </c>
      <c r="W45" s="101"/>
      <c r="X45" s="8"/>
      <c r="Y45" s="152"/>
      <c r="Z45" s="113"/>
      <c r="AA45" s="67"/>
      <c r="AB45" s="75"/>
      <c r="AC45" s="76"/>
      <c r="AD45" s="77"/>
      <c r="AE45"/>
      <c r="AF45" s="15">
        <f>IF($T45="",0,MATCH($T45,※編集不可※選択項目!$H$2:$H$4,0))</f>
        <v>0</v>
      </c>
      <c r="AG45" s="68" t="str" cm="1">
        <f t="array" ref="AG45">IF($C45="","",_xlfn.IFS($AF45=1,L45,$AF45=2,O45,$AF45=3,R45,$AF45=0,""))</f>
        <v/>
      </c>
      <c r="AH45" s="68" t="str" cm="1">
        <f t="array" ref="AH45">IF($C45="","",_xlfn.IFS($AF45=1,M45,$AF45=2,P45,$AF45=3,S45,$AF45=0,""))</f>
        <v/>
      </c>
      <c r="AI45" s="15">
        <f t="shared" si="7"/>
        <v>0</v>
      </c>
      <c r="AJ45" s="15" t="str">
        <f>IF($T45="","",INDEX(※編集不可※選択項目!$M$2:$M$7,MATCH($AF45&amp;"-"&amp;$AI45,※編集不可※選択項目!$L$2:$L$7,0)))</f>
        <v/>
      </c>
      <c r="AK45" s="15">
        <f t="shared" si="8"/>
        <v>0</v>
      </c>
      <c r="AL45" s="26">
        <f t="shared" si="9"/>
        <v>0</v>
      </c>
      <c r="AM45" s="26">
        <f t="shared" si="10"/>
        <v>0</v>
      </c>
      <c r="AN45" s="15">
        <f t="shared" si="11"/>
        <v>0</v>
      </c>
      <c r="AO45" s="26" t="str">
        <f t="shared" si="12"/>
        <v/>
      </c>
      <c r="AP45" s="16">
        <f t="shared" si="13"/>
        <v>0</v>
      </c>
      <c r="AQ45" s="16">
        <f t="shared" si="14"/>
        <v>0</v>
      </c>
    </row>
    <row r="46" spans="1:43" s="3" customFormat="1" ht="45" customHeight="1" x14ac:dyDescent="0.2">
      <c r="A46" s="27">
        <f t="shared" si="1"/>
        <v>35</v>
      </c>
      <c r="B46" s="28" t="str">
        <f t="shared" si="2"/>
        <v/>
      </c>
      <c r="C46" s="7"/>
      <c r="D46" s="92" t="str">
        <f t="shared" si="3"/>
        <v/>
      </c>
      <c r="E46" s="92" t="str">
        <f t="shared" si="4"/>
        <v/>
      </c>
      <c r="F46" s="90"/>
      <c r="G46" s="30"/>
      <c r="H46" s="31" t="str">
        <f>IF($C46="","",※編集不可※選択項目!$C$2)</f>
        <v/>
      </c>
      <c r="I46" s="31" t="str">
        <f>IF($C46="","",※編集不可※選択項目!$D$2)</f>
        <v/>
      </c>
      <c r="J46" s="95"/>
      <c r="K46" s="97" t="str">
        <f>IF($C46="","",※編集不可※選択項目!$E$2)</f>
        <v/>
      </c>
      <c r="L46" s="99"/>
      <c r="M46" s="99"/>
      <c r="N46" s="97" t="str">
        <f>IF($C46="","",※編集不可※選択項目!$F$2)</f>
        <v/>
      </c>
      <c r="O46" s="99"/>
      <c r="P46" s="99"/>
      <c r="Q46" s="97" t="str">
        <f>IF($C46="","",※編集不可※選択項目!$G$2)</f>
        <v/>
      </c>
      <c r="R46" s="99"/>
      <c r="S46" s="99"/>
      <c r="T46" s="90"/>
      <c r="U46" s="22" t="str">
        <f t="shared" si="5"/>
        <v/>
      </c>
      <c r="V46" s="33" t="str">
        <f t="shared" si="6"/>
        <v/>
      </c>
      <c r="W46" s="101"/>
      <c r="X46" s="8"/>
      <c r="Y46" s="152"/>
      <c r="Z46" s="113"/>
      <c r="AA46" s="67"/>
      <c r="AB46" s="75"/>
      <c r="AC46" s="76"/>
      <c r="AD46" s="77"/>
      <c r="AE46"/>
      <c r="AF46" s="15">
        <f>IF($T46="",0,MATCH($T46,※編集不可※選択項目!$H$2:$H$4,0))</f>
        <v>0</v>
      </c>
      <c r="AG46" s="68" t="str" cm="1">
        <f t="array" ref="AG46">IF($C46="","",_xlfn.IFS($AF46=1,L46,$AF46=2,O46,$AF46=3,R46,$AF46=0,""))</f>
        <v/>
      </c>
      <c r="AH46" s="68" t="str" cm="1">
        <f t="array" ref="AH46">IF($C46="","",_xlfn.IFS($AF46=1,M46,$AF46=2,P46,$AF46=3,S46,$AF46=0,""))</f>
        <v/>
      </c>
      <c r="AI46" s="15">
        <f t="shared" si="7"/>
        <v>0</v>
      </c>
      <c r="AJ46" s="15" t="str">
        <f>IF($T46="","",INDEX(※編集不可※選択項目!$M$2:$M$7,MATCH($AF46&amp;"-"&amp;$AI46,※編集不可※選択項目!$L$2:$L$7,0)))</f>
        <v/>
      </c>
      <c r="AK46" s="15">
        <f t="shared" si="8"/>
        <v>0</v>
      </c>
      <c r="AL46" s="26">
        <f t="shared" si="9"/>
        <v>0</v>
      </c>
      <c r="AM46" s="26">
        <f t="shared" si="10"/>
        <v>0</v>
      </c>
      <c r="AN46" s="15">
        <f t="shared" si="11"/>
        <v>0</v>
      </c>
      <c r="AO46" s="26" t="str">
        <f t="shared" si="12"/>
        <v/>
      </c>
      <c r="AP46" s="16">
        <f t="shared" si="13"/>
        <v>0</v>
      </c>
      <c r="AQ46" s="16">
        <f t="shared" si="14"/>
        <v>0</v>
      </c>
    </row>
    <row r="47" spans="1:43" s="3" customFormat="1" ht="45" customHeight="1" x14ac:dyDescent="0.2">
      <c r="A47" s="27">
        <f t="shared" si="1"/>
        <v>36</v>
      </c>
      <c r="B47" s="28" t="str">
        <f t="shared" si="2"/>
        <v/>
      </c>
      <c r="C47" s="7"/>
      <c r="D47" s="92" t="str">
        <f t="shared" si="3"/>
        <v/>
      </c>
      <c r="E47" s="92" t="str">
        <f t="shared" si="4"/>
        <v/>
      </c>
      <c r="F47" s="90"/>
      <c r="G47" s="30"/>
      <c r="H47" s="31" t="str">
        <f>IF($C47="","",※編集不可※選択項目!$C$2)</f>
        <v/>
      </c>
      <c r="I47" s="31" t="str">
        <f>IF($C47="","",※編集不可※選択項目!$D$2)</f>
        <v/>
      </c>
      <c r="J47" s="95"/>
      <c r="K47" s="97" t="str">
        <f>IF($C47="","",※編集不可※選択項目!$E$2)</f>
        <v/>
      </c>
      <c r="L47" s="99"/>
      <c r="M47" s="99"/>
      <c r="N47" s="97" t="str">
        <f>IF($C47="","",※編集不可※選択項目!$F$2)</f>
        <v/>
      </c>
      <c r="O47" s="99"/>
      <c r="P47" s="99"/>
      <c r="Q47" s="97" t="str">
        <f>IF($C47="","",※編集不可※選択項目!$G$2)</f>
        <v/>
      </c>
      <c r="R47" s="99"/>
      <c r="S47" s="99"/>
      <c r="T47" s="90"/>
      <c r="U47" s="22" t="str">
        <f t="shared" si="5"/>
        <v/>
      </c>
      <c r="V47" s="33" t="str">
        <f t="shared" si="6"/>
        <v/>
      </c>
      <c r="W47" s="101"/>
      <c r="X47" s="8"/>
      <c r="Y47" s="152"/>
      <c r="Z47" s="113"/>
      <c r="AA47" s="67"/>
      <c r="AB47" s="75"/>
      <c r="AC47" s="76"/>
      <c r="AD47" s="77"/>
      <c r="AE47"/>
      <c r="AF47" s="15">
        <f>IF($T47="",0,MATCH($T47,※編集不可※選択項目!$H$2:$H$4,0))</f>
        <v>0</v>
      </c>
      <c r="AG47" s="68" t="str" cm="1">
        <f t="array" ref="AG47">IF($C47="","",_xlfn.IFS($AF47=1,L47,$AF47=2,O47,$AF47=3,R47,$AF47=0,""))</f>
        <v/>
      </c>
      <c r="AH47" s="68" t="str" cm="1">
        <f t="array" ref="AH47">IF($C47="","",_xlfn.IFS($AF47=1,M47,$AF47=2,P47,$AF47=3,S47,$AF47=0,""))</f>
        <v/>
      </c>
      <c r="AI47" s="15">
        <f t="shared" si="7"/>
        <v>0</v>
      </c>
      <c r="AJ47" s="15" t="str">
        <f>IF($T47="","",INDEX(※編集不可※選択項目!$M$2:$M$7,MATCH($AF47&amp;"-"&amp;$AI47,※編集不可※選択項目!$L$2:$L$7,0)))</f>
        <v/>
      </c>
      <c r="AK47" s="15">
        <f t="shared" si="8"/>
        <v>0</v>
      </c>
      <c r="AL47" s="26">
        <f t="shared" si="9"/>
        <v>0</v>
      </c>
      <c r="AM47" s="26">
        <f t="shared" si="10"/>
        <v>0</v>
      </c>
      <c r="AN47" s="15">
        <f t="shared" si="11"/>
        <v>0</v>
      </c>
      <c r="AO47" s="26" t="str">
        <f t="shared" si="12"/>
        <v/>
      </c>
      <c r="AP47" s="16">
        <f t="shared" si="13"/>
        <v>0</v>
      </c>
      <c r="AQ47" s="16">
        <f t="shared" si="14"/>
        <v>0</v>
      </c>
    </row>
    <row r="48" spans="1:43" s="3" customFormat="1" ht="45" customHeight="1" x14ac:dyDescent="0.2">
      <c r="A48" s="27">
        <f t="shared" si="1"/>
        <v>37</v>
      </c>
      <c r="B48" s="28" t="str">
        <f t="shared" si="2"/>
        <v/>
      </c>
      <c r="C48" s="7"/>
      <c r="D48" s="92" t="str">
        <f t="shared" si="3"/>
        <v/>
      </c>
      <c r="E48" s="92" t="str">
        <f t="shared" si="4"/>
        <v/>
      </c>
      <c r="F48" s="90"/>
      <c r="G48" s="30"/>
      <c r="H48" s="31" t="str">
        <f>IF($C48="","",※編集不可※選択項目!$C$2)</f>
        <v/>
      </c>
      <c r="I48" s="31" t="str">
        <f>IF($C48="","",※編集不可※選択項目!$D$2)</f>
        <v/>
      </c>
      <c r="J48" s="95"/>
      <c r="K48" s="97" t="str">
        <f>IF($C48="","",※編集不可※選択項目!$E$2)</f>
        <v/>
      </c>
      <c r="L48" s="99"/>
      <c r="M48" s="99"/>
      <c r="N48" s="97" t="str">
        <f>IF($C48="","",※編集不可※選択項目!$F$2)</f>
        <v/>
      </c>
      <c r="O48" s="99"/>
      <c r="P48" s="99"/>
      <c r="Q48" s="97" t="str">
        <f>IF($C48="","",※編集不可※選択項目!$G$2)</f>
        <v/>
      </c>
      <c r="R48" s="99"/>
      <c r="S48" s="99"/>
      <c r="T48" s="90"/>
      <c r="U48" s="22" t="str">
        <f t="shared" si="5"/>
        <v/>
      </c>
      <c r="V48" s="33" t="str">
        <f t="shared" si="6"/>
        <v/>
      </c>
      <c r="W48" s="101"/>
      <c r="X48" s="8"/>
      <c r="Y48" s="152"/>
      <c r="Z48" s="113"/>
      <c r="AA48" s="67"/>
      <c r="AB48" s="75"/>
      <c r="AC48" s="76"/>
      <c r="AD48" s="77"/>
      <c r="AE48"/>
      <c r="AF48" s="15">
        <f>IF($T48="",0,MATCH($T48,※編集不可※選択項目!$H$2:$H$4,0))</f>
        <v>0</v>
      </c>
      <c r="AG48" s="68" t="str" cm="1">
        <f t="array" ref="AG48">IF($C48="","",_xlfn.IFS($AF48=1,L48,$AF48=2,O48,$AF48=3,R48,$AF48=0,""))</f>
        <v/>
      </c>
      <c r="AH48" s="68" t="str" cm="1">
        <f t="array" ref="AH48">IF($C48="","",_xlfn.IFS($AF48=1,M48,$AF48=2,P48,$AF48=3,S48,$AF48=0,""))</f>
        <v/>
      </c>
      <c r="AI48" s="15">
        <f t="shared" si="7"/>
        <v>0</v>
      </c>
      <c r="AJ48" s="15" t="str">
        <f>IF($T48="","",INDEX(※編集不可※選択項目!$M$2:$M$7,MATCH($AF48&amp;"-"&amp;$AI48,※編集不可※選択項目!$L$2:$L$7,0)))</f>
        <v/>
      </c>
      <c r="AK48" s="15">
        <f t="shared" si="8"/>
        <v>0</v>
      </c>
      <c r="AL48" s="26">
        <f t="shared" si="9"/>
        <v>0</v>
      </c>
      <c r="AM48" s="26">
        <f t="shared" si="10"/>
        <v>0</v>
      </c>
      <c r="AN48" s="15">
        <f t="shared" si="11"/>
        <v>0</v>
      </c>
      <c r="AO48" s="26" t="str">
        <f t="shared" si="12"/>
        <v/>
      </c>
      <c r="AP48" s="16">
        <f t="shared" si="13"/>
        <v>0</v>
      </c>
      <c r="AQ48" s="16">
        <f t="shared" si="14"/>
        <v>0</v>
      </c>
    </row>
    <row r="49" spans="1:43" s="3" customFormat="1" ht="45" customHeight="1" x14ac:dyDescent="0.2">
      <c r="A49" s="27">
        <f t="shared" si="1"/>
        <v>38</v>
      </c>
      <c r="B49" s="28" t="str">
        <f t="shared" si="2"/>
        <v/>
      </c>
      <c r="C49" s="7"/>
      <c r="D49" s="92" t="str">
        <f t="shared" si="3"/>
        <v/>
      </c>
      <c r="E49" s="92" t="str">
        <f t="shared" si="4"/>
        <v/>
      </c>
      <c r="F49" s="90"/>
      <c r="G49" s="30"/>
      <c r="H49" s="31" t="str">
        <f>IF($C49="","",※編集不可※選択項目!$C$2)</f>
        <v/>
      </c>
      <c r="I49" s="31" t="str">
        <f>IF($C49="","",※編集不可※選択項目!$D$2)</f>
        <v/>
      </c>
      <c r="J49" s="95"/>
      <c r="K49" s="97" t="str">
        <f>IF($C49="","",※編集不可※選択項目!$E$2)</f>
        <v/>
      </c>
      <c r="L49" s="99"/>
      <c r="M49" s="99"/>
      <c r="N49" s="97" t="str">
        <f>IF($C49="","",※編集不可※選択項目!$F$2)</f>
        <v/>
      </c>
      <c r="O49" s="99"/>
      <c r="P49" s="99"/>
      <c r="Q49" s="97" t="str">
        <f>IF($C49="","",※編集不可※選択項目!$G$2)</f>
        <v/>
      </c>
      <c r="R49" s="99"/>
      <c r="S49" s="99"/>
      <c r="T49" s="90"/>
      <c r="U49" s="22" t="str">
        <f t="shared" si="5"/>
        <v/>
      </c>
      <c r="V49" s="33" t="str">
        <f t="shared" si="6"/>
        <v/>
      </c>
      <c r="W49" s="101"/>
      <c r="X49" s="8"/>
      <c r="Y49" s="152"/>
      <c r="Z49" s="113"/>
      <c r="AA49" s="67"/>
      <c r="AB49" s="75"/>
      <c r="AC49" s="76"/>
      <c r="AD49" s="77"/>
      <c r="AE49"/>
      <c r="AF49" s="15">
        <f>IF($T49="",0,MATCH($T49,※編集不可※選択項目!$H$2:$H$4,0))</f>
        <v>0</v>
      </c>
      <c r="AG49" s="68" t="str" cm="1">
        <f t="array" ref="AG49">IF($C49="","",_xlfn.IFS($AF49=1,L49,$AF49=2,O49,$AF49=3,R49,$AF49=0,""))</f>
        <v/>
      </c>
      <c r="AH49" s="68" t="str" cm="1">
        <f t="array" ref="AH49">IF($C49="","",_xlfn.IFS($AF49=1,M49,$AF49=2,P49,$AF49=3,S49,$AF49=0,""))</f>
        <v/>
      </c>
      <c r="AI49" s="15">
        <f t="shared" si="7"/>
        <v>0</v>
      </c>
      <c r="AJ49" s="15" t="str">
        <f>IF($T49="","",INDEX(※編集不可※選択項目!$M$2:$M$7,MATCH($AF49&amp;"-"&amp;$AI49,※編集不可※選択項目!$L$2:$L$7,0)))</f>
        <v/>
      </c>
      <c r="AK49" s="15">
        <f t="shared" si="8"/>
        <v>0</v>
      </c>
      <c r="AL49" s="26">
        <f t="shared" si="9"/>
        <v>0</v>
      </c>
      <c r="AM49" s="26">
        <f t="shared" si="10"/>
        <v>0</v>
      </c>
      <c r="AN49" s="15">
        <f t="shared" si="11"/>
        <v>0</v>
      </c>
      <c r="AO49" s="26" t="str">
        <f t="shared" si="12"/>
        <v/>
      </c>
      <c r="AP49" s="16">
        <f t="shared" si="13"/>
        <v>0</v>
      </c>
      <c r="AQ49" s="16">
        <f t="shared" si="14"/>
        <v>0</v>
      </c>
    </row>
    <row r="50" spans="1:43" s="3" customFormat="1" ht="45" customHeight="1" x14ac:dyDescent="0.2">
      <c r="A50" s="27">
        <f t="shared" si="1"/>
        <v>39</v>
      </c>
      <c r="B50" s="28" t="str">
        <f t="shared" si="2"/>
        <v/>
      </c>
      <c r="C50" s="7"/>
      <c r="D50" s="92" t="str">
        <f t="shared" si="3"/>
        <v/>
      </c>
      <c r="E50" s="92" t="str">
        <f t="shared" si="4"/>
        <v/>
      </c>
      <c r="F50" s="90"/>
      <c r="G50" s="30"/>
      <c r="H50" s="31" t="str">
        <f>IF($C50="","",※編集不可※選択項目!$C$2)</f>
        <v/>
      </c>
      <c r="I50" s="31" t="str">
        <f>IF($C50="","",※編集不可※選択項目!$D$2)</f>
        <v/>
      </c>
      <c r="J50" s="95"/>
      <c r="K50" s="97" t="str">
        <f>IF($C50="","",※編集不可※選択項目!$E$2)</f>
        <v/>
      </c>
      <c r="L50" s="99"/>
      <c r="M50" s="99"/>
      <c r="N50" s="97" t="str">
        <f>IF($C50="","",※編集不可※選択項目!$F$2)</f>
        <v/>
      </c>
      <c r="O50" s="99"/>
      <c r="P50" s="99"/>
      <c r="Q50" s="97" t="str">
        <f>IF($C50="","",※編集不可※選択項目!$G$2)</f>
        <v/>
      </c>
      <c r="R50" s="99"/>
      <c r="S50" s="99"/>
      <c r="T50" s="90"/>
      <c r="U50" s="22" t="str">
        <f t="shared" si="5"/>
        <v/>
      </c>
      <c r="V50" s="33" t="str">
        <f t="shared" si="6"/>
        <v/>
      </c>
      <c r="W50" s="101"/>
      <c r="X50" s="8"/>
      <c r="Y50" s="152"/>
      <c r="Z50" s="113"/>
      <c r="AA50" s="67"/>
      <c r="AB50" s="75"/>
      <c r="AC50" s="76"/>
      <c r="AD50" s="77"/>
      <c r="AE50"/>
      <c r="AF50" s="15">
        <f>IF($T50="",0,MATCH($T50,※編集不可※選択項目!$H$2:$H$4,0))</f>
        <v>0</v>
      </c>
      <c r="AG50" s="68" t="str" cm="1">
        <f t="array" ref="AG50">IF($C50="","",_xlfn.IFS($AF50=1,L50,$AF50=2,O50,$AF50=3,R50,$AF50=0,""))</f>
        <v/>
      </c>
      <c r="AH50" s="68" t="str" cm="1">
        <f t="array" ref="AH50">IF($C50="","",_xlfn.IFS($AF50=1,M50,$AF50=2,P50,$AF50=3,S50,$AF50=0,""))</f>
        <v/>
      </c>
      <c r="AI50" s="15">
        <f t="shared" si="7"/>
        <v>0</v>
      </c>
      <c r="AJ50" s="15" t="str">
        <f>IF($T50="","",INDEX(※編集不可※選択項目!$M$2:$M$7,MATCH($AF50&amp;"-"&amp;$AI50,※編集不可※選択項目!$L$2:$L$7,0)))</f>
        <v/>
      </c>
      <c r="AK50" s="15">
        <f t="shared" si="8"/>
        <v>0</v>
      </c>
      <c r="AL50" s="26">
        <f t="shared" si="9"/>
        <v>0</v>
      </c>
      <c r="AM50" s="26">
        <f t="shared" si="10"/>
        <v>0</v>
      </c>
      <c r="AN50" s="15">
        <f t="shared" si="11"/>
        <v>0</v>
      </c>
      <c r="AO50" s="26" t="str">
        <f t="shared" si="12"/>
        <v/>
      </c>
      <c r="AP50" s="16">
        <f t="shared" si="13"/>
        <v>0</v>
      </c>
      <c r="AQ50" s="16">
        <f t="shared" si="14"/>
        <v>0</v>
      </c>
    </row>
    <row r="51" spans="1:43" s="3" customFormat="1" ht="45" customHeight="1" x14ac:dyDescent="0.2">
      <c r="A51" s="27">
        <f t="shared" si="1"/>
        <v>40</v>
      </c>
      <c r="B51" s="28" t="str">
        <f t="shared" si="2"/>
        <v/>
      </c>
      <c r="C51" s="7"/>
      <c r="D51" s="92" t="str">
        <f t="shared" si="3"/>
        <v/>
      </c>
      <c r="E51" s="92" t="str">
        <f t="shared" si="4"/>
        <v/>
      </c>
      <c r="F51" s="90"/>
      <c r="G51" s="30"/>
      <c r="H51" s="31" t="str">
        <f>IF($C51="","",※編集不可※選択項目!$C$2)</f>
        <v/>
      </c>
      <c r="I51" s="31" t="str">
        <f>IF($C51="","",※編集不可※選択項目!$D$2)</f>
        <v/>
      </c>
      <c r="J51" s="95"/>
      <c r="K51" s="97" t="str">
        <f>IF($C51="","",※編集不可※選択項目!$E$2)</f>
        <v/>
      </c>
      <c r="L51" s="99"/>
      <c r="M51" s="99"/>
      <c r="N51" s="97" t="str">
        <f>IF($C51="","",※編集不可※選択項目!$F$2)</f>
        <v/>
      </c>
      <c r="O51" s="99"/>
      <c r="P51" s="99"/>
      <c r="Q51" s="97" t="str">
        <f>IF($C51="","",※編集不可※選択項目!$G$2)</f>
        <v/>
      </c>
      <c r="R51" s="99"/>
      <c r="S51" s="99"/>
      <c r="T51" s="90"/>
      <c r="U51" s="22" t="str">
        <f t="shared" si="5"/>
        <v/>
      </c>
      <c r="V51" s="33" t="str">
        <f t="shared" si="6"/>
        <v/>
      </c>
      <c r="W51" s="101"/>
      <c r="X51" s="8"/>
      <c r="Y51" s="152"/>
      <c r="Z51" s="113"/>
      <c r="AA51" s="67"/>
      <c r="AB51" s="75"/>
      <c r="AC51" s="76"/>
      <c r="AD51" s="77"/>
      <c r="AE51"/>
      <c r="AF51" s="15">
        <f>IF($T51="",0,MATCH($T51,※編集不可※選択項目!$H$2:$H$4,0))</f>
        <v>0</v>
      </c>
      <c r="AG51" s="68" t="str" cm="1">
        <f t="array" ref="AG51">IF($C51="","",_xlfn.IFS($AF51=1,L51,$AF51=2,O51,$AF51=3,R51,$AF51=0,""))</f>
        <v/>
      </c>
      <c r="AH51" s="68" t="str" cm="1">
        <f t="array" ref="AH51">IF($C51="","",_xlfn.IFS($AF51=1,M51,$AF51=2,P51,$AF51=3,S51,$AF51=0,""))</f>
        <v/>
      </c>
      <c r="AI51" s="15">
        <f t="shared" si="7"/>
        <v>0</v>
      </c>
      <c r="AJ51" s="15" t="str">
        <f>IF($T51="","",INDEX(※編集不可※選択項目!$M$2:$M$7,MATCH($AF51&amp;"-"&amp;$AI51,※編集不可※選択項目!$L$2:$L$7,0)))</f>
        <v/>
      </c>
      <c r="AK51" s="15">
        <f t="shared" si="8"/>
        <v>0</v>
      </c>
      <c r="AL51" s="26">
        <f t="shared" si="9"/>
        <v>0</v>
      </c>
      <c r="AM51" s="26">
        <f t="shared" si="10"/>
        <v>0</v>
      </c>
      <c r="AN51" s="15">
        <f t="shared" si="11"/>
        <v>0</v>
      </c>
      <c r="AO51" s="26" t="str">
        <f t="shared" si="12"/>
        <v/>
      </c>
      <c r="AP51" s="16">
        <f t="shared" si="13"/>
        <v>0</v>
      </c>
      <c r="AQ51" s="16">
        <f t="shared" si="14"/>
        <v>0</v>
      </c>
    </row>
    <row r="52" spans="1:43" s="3" customFormat="1" ht="45" customHeight="1" x14ac:dyDescent="0.2">
      <c r="A52" s="27">
        <f t="shared" si="1"/>
        <v>41</v>
      </c>
      <c r="B52" s="28" t="str">
        <f t="shared" si="2"/>
        <v/>
      </c>
      <c r="C52" s="7"/>
      <c r="D52" s="92" t="str">
        <f t="shared" si="3"/>
        <v/>
      </c>
      <c r="E52" s="92" t="str">
        <f t="shared" si="4"/>
        <v/>
      </c>
      <c r="F52" s="90"/>
      <c r="G52" s="30"/>
      <c r="H52" s="31" t="str">
        <f>IF($C52="","",※編集不可※選択項目!$C$2)</f>
        <v/>
      </c>
      <c r="I52" s="31" t="str">
        <f>IF($C52="","",※編集不可※選択項目!$D$2)</f>
        <v/>
      </c>
      <c r="J52" s="95"/>
      <c r="K52" s="97" t="str">
        <f>IF($C52="","",※編集不可※選択項目!$E$2)</f>
        <v/>
      </c>
      <c r="L52" s="99"/>
      <c r="M52" s="99"/>
      <c r="N52" s="97" t="str">
        <f>IF($C52="","",※編集不可※選択項目!$F$2)</f>
        <v/>
      </c>
      <c r="O52" s="99"/>
      <c r="P52" s="99"/>
      <c r="Q52" s="97" t="str">
        <f>IF($C52="","",※編集不可※選択項目!$G$2)</f>
        <v/>
      </c>
      <c r="R52" s="99"/>
      <c r="S52" s="99"/>
      <c r="T52" s="90"/>
      <c r="U52" s="22" t="str">
        <f t="shared" si="5"/>
        <v/>
      </c>
      <c r="V52" s="33" t="str">
        <f t="shared" si="6"/>
        <v/>
      </c>
      <c r="W52" s="101"/>
      <c r="X52" s="8"/>
      <c r="Y52" s="152"/>
      <c r="Z52" s="113"/>
      <c r="AA52" s="67"/>
      <c r="AB52" s="75"/>
      <c r="AC52" s="76"/>
      <c r="AD52" s="77"/>
      <c r="AE52"/>
      <c r="AF52" s="15">
        <f>IF($T52="",0,MATCH($T52,※編集不可※選択項目!$H$2:$H$4,0))</f>
        <v>0</v>
      </c>
      <c r="AG52" s="68" t="str" cm="1">
        <f t="array" ref="AG52">IF($C52="","",_xlfn.IFS($AF52=1,L52,$AF52=2,O52,$AF52=3,R52,$AF52=0,""))</f>
        <v/>
      </c>
      <c r="AH52" s="68" t="str" cm="1">
        <f t="array" ref="AH52">IF($C52="","",_xlfn.IFS($AF52=1,M52,$AF52=2,P52,$AF52=3,S52,$AF52=0,""))</f>
        <v/>
      </c>
      <c r="AI52" s="15">
        <f t="shared" si="7"/>
        <v>0</v>
      </c>
      <c r="AJ52" s="15" t="str">
        <f>IF($T52="","",INDEX(※編集不可※選択項目!$M$2:$M$7,MATCH($AF52&amp;"-"&amp;$AI52,※編集不可※選択項目!$L$2:$L$7,0)))</f>
        <v/>
      </c>
      <c r="AK52" s="15">
        <f t="shared" si="8"/>
        <v>0</v>
      </c>
      <c r="AL52" s="26">
        <f t="shared" si="9"/>
        <v>0</v>
      </c>
      <c r="AM52" s="26">
        <f t="shared" si="10"/>
        <v>0</v>
      </c>
      <c r="AN52" s="15">
        <f t="shared" si="11"/>
        <v>0</v>
      </c>
      <c r="AO52" s="26" t="str">
        <f t="shared" si="12"/>
        <v/>
      </c>
      <c r="AP52" s="16">
        <f t="shared" si="13"/>
        <v>0</v>
      </c>
      <c r="AQ52" s="16">
        <f t="shared" si="14"/>
        <v>0</v>
      </c>
    </row>
    <row r="53" spans="1:43" s="3" customFormat="1" ht="45" customHeight="1" x14ac:dyDescent="0.2">
      <c r="A53" s="27">
        <f t="shared" si="1"/>
        <v>42</v>
      </c>
      <c r="B53" s="28" t="str">
        <f t="shared" si="2"/>
        <v/>
      </c>
      <c r="C53" s="7"/>
      <c r="D53" s="92" t="str">
        <f t="shared" si="3"/>
        <v/>
      </c>
      <c r="E53" s="92" t="str">
        <f t="shared" si="4"/>
        <v/>
      </c>
      <c r="F53" s="90"/>
      <c r="G53" s="30"/>
      <c r="H53" s="31" t="str">
        <f>IF($C53="","",※編集不可※選択項目!$C$2)</f>
        <v/>
      </c>
      <c r="I53" s="31" t="str">
        <f>IF($C53="","",※編集不可※選択項目!$D$2)</f>
        <v/>
      </c>
      <c r="J53" s="95"/>
      <c r="K53" s="97" t="str">
        <f>IF($C53="","",※編集不可※選択項目!$E$2)</f>
        <v/>
      </c>
      <c r="L53" s="99"/>
      <c r="M53" s="99"/>
      <c r="N53" s="97" t="str">
        <f>IF($C53="","",※編集不可※選択項目!$F$2)</f>
        <v/>
      </c>
      <c r="O53" s="99"/>
      <c r="P53" s="99"/>
      <c r="Q53" s="97" t="str">
        <f>IF($C53="","",※編集不可※選択項目!$G$2)</f>
        <v/>
      </c>
      <c r="R53" s="99"/>
      <c r="S53" s="99"/>
      <c r="T53" s="90"/>
      <c r="U53" s="22" t="str">
        <f t="shared" si="5"/>
        <v/>
      </c>
      <c r="V53" s="33" t="str">
        <f t="shared" si="6"/>
        <v/>
      </c>
      <c r="W53" s="101"/>
      <c r="X53" s="8"/>
      <c r="Y53" s="152"/>
      <c r="Z53" s="113"/>
      <c r="AA53" s="67"/>
      <c r="AB53" s="75"/>
      <c r="AC53" s="76"/>
      <c r="AD53" s="77"/>
      <c r="AE53"/>
      <c r="AF53" s="15">
        <f>IF($T53="",0,MATCH($T53,※編集不可※選択項目!$H$2:$H$4,0))</f>
        <v>0</v>
      </c>
      <c r="AG53" s="68" t="str" cm="1">
        <f t="array" ref="AG53">IF($C53="","",_xlfn.IFS($AF53=1,L53,$AF53=2,O53,$AF53=3,R53,$AF53=0,""))</f>
        <v/>
      </c>
      <c r="AH53" s="68" t="str" cm="1">
        <f t="array" ref="AH53">IF($C53="","",_xlfn.IFS($AF53=1,M53,$AF53=2,P53,$AF53=3,S53,$AF53=0,""))</f>
        <v/>
      </c>
      <c r="AI53" s="15">
        <f t="shared" si="7"/>
        <v>0</v>
      </c>
      <c r="AJ53" s="15" t="str">
        <f>IF($T53="","",INDEX(※編集不可※選択項目!$M$2:$M$7,MATCH($AF53&amp;"-"&amp;$AI53,※編集不可※選択項目!$L$2:$L$7,0)))</f>
        <v/>
      </c>
      <c r="AK53" s="15">
        <f t="shared" si="8"/>
        <v>0</v>
      </c>
      <c r="AL53" s="26">
        <f t="shared" si="9"/>
        <v>0</v>
      </c>
      <c r="AM53" s="26">
        <f t="shared" si="10"/>
        <v>0</v>
      </c>
      <c r="AN53" s="15">
        <f t="shared" si="11"/>
        <v>0</v>
      </c>
      <c r="AO53" s="26" t="str">
        <f t="shared" si="12"/>
        <v/>
      </c>
      <c r="AP53" s="16">
        <f t="shared" si="13"/>
        <v>0</v>
      </c>
      <c r="AQ53" s="16">
        <f t="shared" si="14"/>
        <v>0</v>
      </c>
    </row>
    <row r="54" spans="1:43" s="3" customFormat="1" ht="45" customHeight="1" x14ac:dyDescent="0.2">
      <c r="A54" s="27">
        <f t="shared" si="1"/>
        <v>43</v>
      </c>
      <c r="B54" s="28" t="str">
        <f t="shared" si="2"/>
        <v/>
      </c>
      <c r="C54" s="7"/>
      <c r="D54" s="92" t="str">
        <f t="shared" si="3"/>
        <v/>
      </c>
      <c r="E54" s="92" t="str">
        <f t="shared" si="4"/>
        <v/>
      </c>
      <c r="F54" s="90"/>
      <c r="G54" s="30"/>
      <c r="H54" s="31" t="str">
        <f>IF($C54="","",※編集不可※選択項目!$C$2)</f>
        <v/>
      </c>
      <c r="I54" s="31" t="str">
        <f>IF($C54="","",※編集不可※選択項目!$D$2)</f>
        <v/>
      </c>
      <c r="J54" s="95"/>
      <c r="K54" s="97" t="str">
        <f>IF($C54="","",※編集不可※選択項目!$E$2)</f>
        <v/>
      </c>
      <c r="L54" s="99"/>
      <c r="M54" s="99"/>
      <c r="N54" s="97" t="str">
        <f>IF($C54="","",※編集不可※選択項目!$F$2)</f>
        <v/>
      </c>
      <c r="O54" s="99"/>
      <c r="P54" s="99"/>
      <c r="Q54" s="97" t="str">
        <f>IF($C54="","",※編集不可※選択項目!$G$2)</f>
        <v/>
      </c>
      <c r="R54" s="99"/>
      <c r="S54" s="99"/>
      <c r="T54" s="90"/>
      <c r="U54" s="22" t="str">
        <f t="shared" si="5"/>
        <v/>
      </c>
      <c r="V54" s="33" t="str">
        <f t="shared" si="6"/>
        <v/>
      </c>
      <c r="W54" s="101"/>
      <c r="X54" s="8"/>
      <c r="Y54" s="152"/>
      <c r="Z54" s="113"/>
      <c r="AA54" s="67"/>
      <c r="AB54" s="75"/>
      <c r="AC54" s="76"/>
      <c r="AD54" s="77"/>
      <c r="AE54"/>
      <c r="AF54" s="15">
        <f>IF($T54="",0,MATCH($T54,※編集不可※選択項目!$H$2:$H$4,0))</f>
        <v>0</v>
      </c>
      <c r="AG54" s="68" t="str" cm="1">
        <f t="array" ref="AG54">IF($C54="","",_xlfn.IFS($AF54=1,L54,$AF54=2,O54,$AF54=3,R54,$AF54=0,""))</f>
        <v/>
      </c>
      <c r="AH54" s="68" t="str" cm="1">
        <f t="array" ref="AH54">IF($C54="","",_xlfn.IFS($AF54=1,M54,$AF54=2,P54,$AF54=3,S54,$AF54=0,""))</f>
        <v/>
      </c>
      <c r="AI54" s="15">
        <f t="shared" si="7"/>
        <v>0</v>
      </c>
      <c r="AJ54" s="15" t="str">
        <f>IF($T54="","",INDEX(※編集不可※選択項目!$M$2:$M$7,MATCH($AF54&amp;"-"&amp;$AI54,※編集不可※選択項目!$L$2:$L$7,0)))</f>
        <v/>
      </c>
      <c r="AK54" s="15">
        <f t="shared" si="8"/>
        <v>0</v>
      </c>
      <c r="AL54" s="26">
        <f t="shared" si="9"/>
        <v>0</v>
      </c>
      <c r="AM54" s="26">
        <f t="shared" si="10"/>
        <v>0</v>
      </c>
      <c r="AN54" s="15">
        <f t="shared" si="11"/>
        <v>0</v>
      </c>
      <c r="AO54" s="26" t="str">
        <f t="shared" si="12"/>
        <v/>
      </c>
      <c r="AP54" s="16">
        <f t="shared" si="13"/>
        <v>0</v>
      </c>
      <c r="AQ54" s="16">
        <f t="shared" si="14"/>
        <v>0</v>
      </c>
    </row>
    <row r="55" spans="1:43" s="3" customFormat="1" ht="45" customHeight="1" x14ac:dyDescent="0.2">
      <c r="A55" s="27">
        <f t="shared" si="1"/>
        <v>44</v>
      </c>
      <c r="B55" s="28" t="str">
        <f t="shared" si="2"/>
        <v/>
      </c>
      <c r="C55" s="7"/>
      <c r="D55" s="92" t="str">
        <f t="shared" si="3"/>
        <v/>
      </c>
      <c r="E55" s="92" t="str">
        <f t="shared" si="4"/>
        <v/>
      </c>
      <c r="F55" s="90"/>
      <c r="G55" s="30"/>
      <c r="H55" s="31" t="str">
        <f>IF($C55="","",※編集不可※選択項目!$C$2)</f>
        <v/>
      </c>
      <c r="I55" s="31" t="str">
        <f>IF($C55="","",※編集不可※選択項目!$D$2)</f>
        <v/>
      </c>
      <c r="J55" s="95"/>
      <c r="K55" s="97" t="str">
        <f>IF($C55="","",※編集不可※選択項目!$E$2)</f>
        <v/>
      </c>
      <c r="L55" s="99"/>
      <c r="M55" s="99"/>
      <c r="N55" s="97" t="str">
        <f>IF($C55="","",※編集不可※選択項目!$F$2)</f>
        <v/>
      </c>
      <c r="O55" s="99"/>
      <c r="P55" s="99"/>
      <c r="Q55" s="97" t="str">
        <f>IF($C55="","",※編集不可※選択項目!$G$2)</f>
        <v/>
      </c>
      <c r="R55" s="99"/>
      <c r="S55" s="99"/>
      <c r="T55" s="90"/>
      <c r="U55" s="22" t="str">
        <f t="shared" si="5"/>
        <v/>
      </c>
      <c r="V55" s="33" t="str">
        <f t="shared" si="6"/>
        <v/>
      </c>
      <c r="W55" s="101"/>
      <c r="X55" s="8"/>
      <c r="Y55" s="152"/>
      <c r="Z55" s="113"/>
      <c r="AA55" s="67"/>
      <c r="AB55" s="75"/>
      <c r="AC55" s="76"/>
      <c r="AD55" s="77"/>
      <c r="AE55"/>
      <c r="AF55" s="15">
        <f>IF($T55="",0,MATCH($T55,※編集不可※選択項目!$H$2:$H$4,0))</f>
        <v>0</v>
      </c>
      <c r="AG55" s="68" t="str" cm="1">
        <f t="array" ref="AG55">IF($C55="","",_xlfn.IFS($AF55=1,L55,$AF55=2,O55,$AF55=3,R55,$AF55=0,""))</f>
        <v/>
      </c>
      <c r="AH55" s="68" t="str" cm="1">
        <f t="array" ref="AH55">IF($C55="","",_xlfn.IFS($AF55=1,M55,$AF55=2,P55,$AF55=3,S55,$AF55=0,""))</f>
        <v/>
      </c>
      <c r="AI55" s="15">
        <f t="shared" si="7"/>
        <v>0</v>
      </c>
      <c r="AJ55" s="15" t="str">
        <f>IF($T55="","",INDEX(※編集不可※選択項目!$M$2:$M$7,MATCH($AF55&amp;"-"&amp;$AI55,※編集不可※選択項目!$L$2:$L$7,0)))</f>
        <v/>
      </c>
      <c r="AK55" s="15">
        <f t="shared" si="8"/>
        <v>0</v>
      </c>
      <c r="AL55" s="26">
        <f t="shared" si="9"/>
        <v>0</v>
      </c>
      <c r="AM55" s="26">
        <f t="shared" si="10"/>
        <v>0</v>
      </c>
      <c r="AN55" s="15">
        <f t="shared" si="11"/>
        <v>0</v>
      </c>
      <c r="AO55" s="26" t="str">
        <f t="shared" si="12"/>
        <v/>
      </c>
      <c r="AP55" s="16">
        <f t="shared" si="13"/>
        <v>0</v>
      </c>
      <c r="AQ55" s="16">
        <f t="shared" si="14"/>
        <v>0</v>
      </c>
    </row>
    <row r="56" spans="1:43" s="3" customFormat="1" ht="45" customHeight="1" x14ac:dyDescent="0.2">
      <c r="A56" s="27">
        <f t="shared" si="1"/>
        <v>45</v>
      </c>
      <c r="B56" s="28" t="str">
        <f t="shared" si="2"/>
        <v/>
      </c>
      <c r="C56" s="7"/>
      <c r="D56" s="92" t="str">
        <f t="shared" si="3"/>
        <v/>
      </c>
      <c r="E56" s="92" t="str">
        <f t="shared" si="4"/>
        <v/>
      </c>
      <c r="F56" s="90"/>
      <c r="G56" s="30"/>
      <c r="H56" s="31" t="str">
        <f>IF($C56="","",※編集不可※選択項目!$C$2)</f>
        <v/>
      </c>
      <c r="I56" s="31" t="str">
        <f>IF($C56="","",※編集不可※選択項目!$D$2)</f>
        <v/>
      </c>
      <c r="J56" s="95"/>
      <c r="K56" s="97" t="str">
        <f>IF($C56="","",※編集不可※選択項目!$E$2)</f>
        <v/>
      </c>
      <c r="L56" s="99"/>
      <c r="M56" s="99"/>
      <c r="N56" s="97" t="str">
        <f>IF($C56="","",※編集不可※選択項目!$F$2)</f>
        <v/>
      </c>
      <c r="O56" s="99"/>
      <c r="P56" s="99"/>
      <c r="Q56" s="97" t="str">
        <f>IF($C56="","",※編集不可※選択項目!$G$2)</f>
        <v/>
      </c>
      <c r="R56" s="99"/>
      <c r="S56" s="99"/>
      <c r="T56" s="90"/>
      <c r="U56" s="22" t="str">
        <f t="shared" si="5"/>
        <v/>
      </c>
      <c r="V56" s="33" t="str">
        <f t="shared" si="6"/>
        <v/>
      </c>
      <c r="W56" s="101"/>
      <c r="X56" s="8"/>
      <c r="Y56" s="152"/>
      <c r="Z56" s="113"/>
      <c r="AA56" s="67"/>
      <c r="AB56" s="75"/>
      <c r="AC56" s="76"/>
      <c r="AD56" s="77"/>
      <c r="AE56"/>
      <c r="AF56" s="15">
        <f>IF($T56="",0,MATCH($T56,※編集不可※選択項目!$H$2:$H$4,0))</f>
        <v>0</v>
      </c>
      <c r="AG56" s="68" t="str" cm="1">
        <f t="array" ref="AG56">IF($C56="","",_xlfn.IFS($AF56=1,L56,$AF56=2,O56,$AF56=3,R56,$AF56=0,""))</f>
        <v/>
      </c>
      <c r="AH56" s="68" t="str" cm="1">
        <f t="array" ref="AH56">IF($C56="","",_xlfn.IFS($AF56=1,M56,$AF56=2,P56,$AF56=3,S56,$AF56=0,""))</f>
        <v/>
      </c>
      <c r="AI56" s="15">
        <f t="shared" si="7"/>
        <v>0</v>
      </c>
      <c r="AJ56" s="15" t="str">
        <f>IF($T56="","",INDEX(※編集不可※選択項目!$M$2:$M$7,MATCH($AF56&amp;"-"&amp;$AI56,※編集不可※選択項目!$L$2:$L$7,0)))</f>
        <v/>
      </c>
      <c r="AK56" s="15">
        <f t="shared" si="8"/>
        <v>0</v>
      </c>
      <c r="AL56" s="26">
        <f t="shared" si="9"/>
        <v>0</v>
      </c>
      <c r="AM56" s="26">
        <f t="shared" si="10"/>
        <v>0</v>
      </c>
      <c r="AN56" s="15">
        <f t="shared" si="11"/>
        <v>0</v>
      </c>
      <c r="AO56" s="26" t="str">
        <f t="shared" si="12"/>
        <v/>
      </c>
      <c r="AP56" s="16">
        <f t="shared" si="13"/>
        <v>0</v>
      </c>
      <c r="AQ56" s="16">
        <f t="shared" si="14"/>
        <v>0</v>
      </c>
    </row>
    <row r="57" spans="1:43" s="3" customFormat="1" ht="45" customHeight="1" x14ac:dyDescent="0.2">
      <c r="A57" s="27">
        <f t="shared" si="1"/>
        <v>46</v>
      </c>
      <c r="B57" s="28" t="str">
        <f t="shared" si="2"/>
        <v/>
      </c>
      <c r="C57" s="7"/>
      <c r="D57" s="92" t="str">
        <f t="shared" si="3"/>
        <v/>
      </c>
      <c r="E57" s="92" t="str">
        <f t="shared" si="4"/>
        <v/>
      </c>
      <c r="F57" s="90"/>
      <c r="G57" s="30"/>
      <c r="H57" s="31" t="str">
        <f>IF($C57="","",※編集不可※選択項目!$C$2)</f>
        <v/>
      </c>
      <c r="I57" s="31" t="str">
        <f>IF($C57="","",※編集不可※選択項目!$D$2)</f>
        <v/>
      </c>
      <c r="J57" s="95"/>
      <c r="K57" s="97" t="str">
        <f>IF($C57="","",※編集不可※選択項目!$E$2)</f>
        <v/>
      </c>
      <c r="L57" s="99"/>
      <c r="M57" s="99"/>
      <c r="N57" s="97" t="str">
        <f>IF($C57="","",※編集不可※選択項目!$F$2)</f>
        <v/>
      </c>
      <c r="O57" s="99"/>
      <c r="P57" s="99"/>
      <c r="Q57" s="97" t="str">
        <f>IF($C57="","",※編集不可※選択項目!$G$2)</f>
        <v/>
      </c>
      <c r="R57" s="99"/>
      <c r="S57" s="99"/>
      <c r="T57" s="90"/>
      <c r="U57" s="22" t="str">
        <f t="shared" si="5"/>
        <v/>
      </c>
      <c r="V57" s="33" t="str">
        <f t="shared" si="6"/>
        <v/>
      </c>
      <c r="W57" s="101"/>
      <c r="X57" s="8"/>
      <c r="Y57" s="152"/>
      <c r="Z57" s="113"/>
      <c r="AA57" s="67"/>
      <c r="AB57" s="75"/>
      <c r="AC57" s="76"/>
      <c r="AD57" s="77"/>
      <c r="AE57"/>
      <c r="AF57" s="15">
        <f>IF($T57="",0,MATCH($T57,※編集不可※選択項目!$H$2:$H$4,0))</f>
        <v>0</v>
      </c>
      <c r="AG57" s="68" t="str" cm="1">
        <f t="array" ref="AG57">IF($C57="","",_xlfn.IFS($AF57=1,L57,$AF57=2,O57,$AF57=3,R57,$AF57=0,""))</f>
        <v/>
      </c>
      <c r="AH57" s="68" t="str" cm="1">
        <f t="array" ref="AH57">IF($C57="","",_xlfn.IFS($AF57=1,M57,$AF57=2,P57,$AF57=3,S57,$AF57=0,""))</f>
        <v/>
      </c>
      <c r="AI57" s="15">
        <f t="shared" si="7"/>
        <v>0</v>
      </c>
      <c r="AJ57" s="15" t="str">
        <f>IF($T57="","",INDEX(※編集不可※選択項目!$M$2:$M$7,MATCH($AF57&amp;"-"&amp;$AI57,※編集不可※選択項目!$L$2:$L$7,0)))</f>
        <v/>
      </c>
      <c r="AK57" s="15">
        <f t="shared" si="8"/>
        <v>0</v>
      </c>
      <c r="AL57" s="26">
        <f t="shared" si="9"/>
        <v>0</v>
      </c>
      <c r="AM57" s="26">
        <f t="shared" si="10"/>
        <v>0</v>
      </c>
      <c r="AN57" s="15">
        <f t="shared" si="11"/>
        <v>0</v>
      </c>
      <c r="AO57" s="26" t="str">
        <f t="shared" si="12"/>
        <v/>
      </c>
      <c r="AP57" s="16">
        <f t="shared" si="13"/>
        <v>0</v>
      </c>
      <c r="AQ57" s="16">
        <f t="shared" si="14"/>
        <v>0</v>
      </c>
    </row>
    <row r="58" spans="1:43" s="3" customFormat="1" ht="45" customHeight="1" x14ac:dyDescent="0.2">
      <c r="A58" s="27">
        <f t="shared" si="1"/>
        <v>47</v>
      </c>
      <c r="B58" s="28" t="str">
        <f t="shared" si="2"/>
        <v/>
      </c>
      <c r="C58" s="7"/>
      <c r="D58" s="92" t="str">
        <f t="shared" si="3"/>
        <v/>
      </c>
      <c r="E58" s="92" t="str">
        <f t="shared" si="4"/>
        <v/>
      </c>
      <c r="F58" s="90"/>
      <c r="G58" s="30"/>
      <c r="H58" s="31" t="str">
        <f>IF($C58="","",※編集不可※選択項目!$C$2)</f>
        <v/>
      </c>
      <c r="I58" s="31" t="str">
        <f>IF($C58="","",※編集不可※選択項目!$D$2)</f>
        <v/>
      </c>
      <c r="J58" s="95"/>
      <c r="K58" s="97" t="str">
        <f>IF($C58="","",※編集不可※選択項目!$E$2)</f>
        <v/>
      </c>
      <c r="L58" s="99"/>
      <c r="M58" s="99"/>
      <c r="N58" s="97" t="str">
        <f>IF($C58="","",※編集不可※選択項目!$F$2)</f>
        <v/>
      </c>
      <c r="O58" s="99"/>
      <c r="P58" s="99"/>
      <c r="Q58" s="97" t="str">
        <f>IF($C58="","",※編集不可※選択項目!$G$2)</f>
        <v/>
      </c>
      <c r="R58" s="99"/>
      <c r="S58" s="99"/>
      <c r="T58" s="90"/>
      <c r="U58" s="22" t="str">
        <f t="shared" si="5"/>
        <v/>
      </c>
      <c r="V58" s="33" t="str">
        <f t="shared" si="6"/>
        <v/>
      </c>
      <c r="W58" s="101"/>
      <c r="X58" s="8"/>
      <c r="Y58" s="152"/>
      <c r="Z58" s="113"/>
      <c r="AA58" s="67"/>
      <c r="AB58" s="75"/>
      <c r="AC58" s="76"/>
      <c r="AD58" s="77"/>
      <c r="AE58"/>
      <c r="AF58" s="15">
        <f>IF($T58="",0,MATCH($T58,※編集不可※選択項目!$H$2:$H$4,0))</f>
        <v>0</v>
      </c>
      <c r="AG58" s="68" t="str" cm="1">
        <f t="array" ref="AG58">IF($C58="","",_xlfn.IFS($AF58=1,L58,$AF58=2,O58,$AF58=3,R58,$AF58=0,""))</f>
        <v/>
      </c>
      <c r="AH58" s="68" t="str" cm="1">
        <f t="array" ref="AH58">IF($C58="","",_xlfn.IFS($AF58=1,M58,$AF58=2,P58,$AF58=3,S58,$AF58=0,""))</f>
        <v/>
      </c>
      <c r="AI58" s="15">
        <f t="shared" si="7"/>
        <v>0</v>
      </c>
      <c r="AJ58" s="15" t="str">
        <f>IF($T58="","",INDEX(※編集不可※選択項目!$M$2:$M$7,MATCH($AF58&amp;"-"&amp;$AI58,※編集不可※選択項目!$L$2:$L$7,0)))</f>
        <v/>
      </c>
      <c r="AK58" s="15">
        <f t="shared" si="8"/>
        <v>0</v>
      </c>
      <c r="AL58" s="26">
        <f t="shared" si="9"/>
        <v>0</v>
      </c>
      <c r="AM58" s="26">
        <f t="shared" si="10"/>
        <v>0</v>
      </c>
      <c r="AN58" s="15">
        <f t="shared" si="11"/>
        <v>0</v>
      </c>
      <c r="AO58" s="26" t="str">
        <f t="shared" si="12"/>
        <v/>
      </c>
      <c r="AP58" s="16">
        <f t="shared" si="13"/>
        <v>0</v>
      </c>
      <c r="AQ58" s="16">
        <f t="shared" si="14"/>
        <v>0</v>
      </c>
    </row>
    <row r="59" spans="1:43" s="3" customFormat="1" ht="45" customHeight="1" x14ac:dyDescent="0.2">
      <c r="A59" s="27">
        <f t="shared" si="1"/>
        <v>48</v>
      </c>
      <c r="B59" s="28" t="str">
        <f t="shared" si="2"/>
        <v/>
      </c>
      <c r="C59" s="7"/>
      <c r="D59" s="92" t="str">
        <f t="shared" si="3"/>
        <v/>
      </c>
      <c r="E59" s="92" t="str">
        <f t="shared" si="4"/>
        <v/>
      </c>
      <c r="F59" s="90"/>
      <c r="G59" s="30"/>
      <c r="H59" s="31" t="str">
        <f>IF($C59="","",※編集不可※選択項目!$C$2)</f>
        <v/>
      </c>
      <c r="I59" s="31" t="str">
        <f>IF($C59="","",※編集不可※選択項目!$D$2)</f>
        <v/>
      </c>
      <c r="J59" s="95"/>
      <c r="K59" s="97" t="str">
        <f>IF($C59="","",※編集不可※選択項目!$E$2)</f>
        <v/>
      </c>
      <c r="L59" s="99"/>
      <c r="M59" s="99"/>
      <c r="N59" s="97" t="str">
        <f>IF($C59="","",※編集不可※選択項目!$F$2)</f>
        <v/>
      </c>
      <c r="O59" s="99"/>
      <c r="P59" s="99"/>
      <c r="Q59" s="97" t="str">
        <f>IF($C59="","",※編集不可※選択項目!$G$2)</f>
        <v/>
      </c>
      <c r="R59" s="99"/>
      <c r="S59" s="99"/>
      <c r="T59" s="90"/>
      <c r="U59" s="22" t="str">
        <f t="shared" si="5"/>
        <v/>
      </c>
      <c r="V59" s="33" t="str">
        <f t="shared" si="6"/>
        <v/>
      </c>
      <c r="W59" s="101"/>
      <c r="X59" s="8"/>
      <c r="Y59" s="152"/>
      <c r="Z59" s="113"/>
      <c r="AA59" s="67"/>
      <c r="AB59" s="75"/>
      <c r="AC59" s="76"/>
      <c r="AD59" s="77"/>
      <c r="AE59"/>
      <c r="AF59" s="15">
        <f>IF($T59="",0,MATCH($T59,※編集不可※選択項目!$H$2:$H$4,0))</f>
        <v>0</v>
      </c>
      <c r="AG59" s="68" t="str" cm="1">
        <f t="array" ref="AG59">IF($C59="","",_xlfn.IFS($AF59=1,L59,$AF59=2,O59,$AF59=3,R59,$AF59=0,""))</f>
        <v/>
      </c>
      <c r="AH59" s="68" t="str" cm="1">
        <f t="array" ref="AH59">IF($C59="","",_xlfn.IFS($AF59=1,M59,$AF59=2,P59,$AF59=3,S59,$AF59=0,""))</f>
        <v/>
      </c>
      <c r="AI59" s="15">
        <f t="shared" si="7"/>
        <v>0</v>
      </c>
      <c r="AJ59" s="15" t="str">
        <f>IF($T59="","",INDEX(※編集不可※選択項目!$M$2:$M$7,MATCH($AF59&amp;"-"&amp;$AI59,※編集不可※選択項目!$L$2:$L$7,0)))</f>
        <v/>
      </c>
      <c r="AK59" s="15">
        <f t="shared" si="8"/>
        <v>0</v>
      </c>
      <c r="AL59" s="26">
        <f t="shared" si="9"/>
        <v>0</v>
      </c>
      <c r="AM59" s="26">
        <f t="shared" si="10"/>
        <v>0</v>
      </c>
      <c r="AN59" s="15">
        <f t="shared" si="11"/>
        <v>0</v>
      </c>
      <c r="AO59" s="26" t="str">
        <f t="shared" si="12"/>
        <v/>
      </c>
      <c r="AP59" s="16">
        <f t="shared" si="13"/>
        <v>0</v>
      </c>
      <c r="AQ59" s="16">
        <f t="shared" si="14"/>
        <v>0</v>
      </c>
    </row>
    <row r="60" spans="1:43" s="3" customFormat="1" ht="45" customHeight="1" x14ac:dyDescent="0.2">
      <c r="A60" s="27">
        <f t="shared" si="1"/>
        <v>49</v>
      </c>
      <c r="B60" s="28" t="str">
        <f t="shared" si="2"/>
        <v/>
      </c>
      <c r="C60" s="7"/>
      <c r="D60" s="92" t="str">
        <f t="shared" si="3"/>
        <v/>
      </c>
      <c r="E60" s="92" t="str">
        <f t="shared" si="4"/>
        <v/>
      </c>
      <c r="F60" s="90"/>
      <c r="G60" s="30"/>
      <c r="H60" s="31" t="str">
        <f>IF($C60="","",※編集不可※選択項目!$C$2)</f>
        <v/>
      </c>
      <c r="I60" s="31" t="str">
        <f>IF($C60="","",※編集不可※選択項目!$D$2)</f>
        <v/>
      </c>
      <c r="J60" s="95"/>
      <c r="K60" s="97" t="str">
        <f>IF($C60="","",※編集不可※選択項目!$E$2)</f>
        <v/>
      </c>
      <c r="L60" s="99"/>
      <c r="M60" s="99"/>
      <c r="N60" s="97" t="str">
        <f>IF($C60="","",※編集不可※選択項目!$F$2)</f>
        <v/>
      </c>
      <c r="O60" s="99"/>
      <c r="P60" s="99"/>
      <c r="Q60" s="97" t="str">
        <f>IF($C60="","",※編集不可※選択項目!$G$2)</f>
        <v/>
      </c>
      <c r="R60" s="99"/>
      <c r="S60" s="99"/>
      <c r="T60" s="90"/>
      <c r="U60" s="22" t="str">
        <f t="shared" si="5"/>
        <v/>
      </c>
      <c r="V60" s="33" t="str">
        <f t="shared" si="6"/>
        <v/>
      </c>
      <c r="W60" s="101"/>
      <c r="X60" s="8"/>
      <c r="Y60" s="152"/>
      <c r="Z60" s="113"/>
      <c r="AA60" s="67"/>
      <c r="AB60" s="75"/>
      <c r="AC60" s="76"/>
      <c r="AD60" s="77"/>
      <c r="AE60"/>
      <c r="AF60" s="15">
        <f>IF($T60="",0,MATCH($T60,※編集不可※選択項目!$H$2:$H$4,0))</f>
        <v>0</v>
      </c>
      <c r="AG60" s="68" t="str" cm="1">
        <f t="array" ref="AG60">IF($C60="","",_xlfn.IFS($AF60=1,L60,$AF60=2,O60,$AF60=3,R60,$AF60=0,""))</f>
        <v/>
      </c>
      <c r="AH60" s="68" t="str" cm="1">
        <f t="array" ref="AH60">IF($C60="","",_xlfn.IFS($AF60=1,M60,$AF60=2,P60,$AF60=3,S60,$AF60=0,""))</f>
        <v/>
      </c>
      <c r="AI60" s="15">
        <f t="shared" si="7"/>
        <v>0</v>
      </c>
      <c r="AJ60" s="15" t="str">
        <f>IF($T60="","",INDEX(※編集不可※選択項目!$M$2:$M$7,MATCH($AF60&amp;"-"&amp;$AI60,※編集不可※選択項目!$L$2:$L$7,0)))</f>
        <v/>
      </c>
      <c r="AK60" s="15">
        <f t="shared" si="8"/>
        <v>0</v>
      </c>
      <c r="AL60" s="26">
        <f t="shared" si="9"/>
        <v>0</v>
      </c>
      <c r="AM60" s="26">
        <f t="shared" si="10"/>
        <v>0</v>
      </c>
      <c r="AN60" s="15">
        <f t="shared" si="11"/>
        <v>0</v>
      </c>
      <c r="AO60" s="26" t="str">
        <f t="shared" si="12"/>
        <v/>
      </c>
      <c r="AP60" s="16">
        <f t="shared" si="13"/>
        <v>0</v>
      </c>
      <c r="AQ60" s="16">
        <f t="shared" si="14"/>
        <v>0</v>
      </c>
    </row>
    <row r="61" spans="1:43" s="3" customFormat="1" ht="45" customHeight="1" thickBot="1" x14ac:dyDescent="0.25">
      <c r="A61" s="29">
        <f t="shared" si="1"/>
        <v>50</v>
      </c>
      <c r="B61" s="78" t="str">
        <f t="shared" si="2"/>
        <v/>
      </c>
      <c r="C61" s="9"/>
      <c r="D61" s="93" t="str">
        <f t="shared" si="3"/>
        <v/>
      </c>
      <c r="E61" s="93" t="str">
        <f t="shared" si="4"/>
        <v/>
      </c>
      <c r="F61" s="91"/>
      <c r="G61" s="150"/>
      <c r="H61" s="32" t="str">
        <f>IF($C61="","",※編集不可※選択項目!$C$2)</f>
        <v/>
      </c>
      <c r="I61" s="32" t="str">
        <f>IF($C61="","",※編集不可※選択項目!$D$2)</f>
        <v/>
      </c>
      <c r="J61" s="96"/>
      <c r="K61" s="98" t="str">
        <f>IF($C61="","",※編集不可※選択項目!$E$2)</f>
        <v/>
      </c>
      <c r="L61" s="100"/>
      <c r="M61" s="100"/>
      <c r="N61" s="98" t="str">
        <f>IF($C61="","",※編集不可※選択項目!$F$2)</f>
        <v/>
      </c>
      <c r="O61" s="100"/>
      <c r="P61" s="100"/>
      <c r="Q61" s="98" t="str">
        <f>IF($C61="","",※編集不可※選択項目!$G$2)</f>
        <v/>
      </c>
      <c r="R61" s="100"/>
      <c r="S61" s="100"/>
      <c r="T61" s="91"/>
      <c r="U61" s="23" t="str">
        <f t="shared" si="5"/>
        <v/>
      </c>
      <c r="V61" s="37" t="str">
        <f t="shared" si="6"/>
        <v/>
      </c>
      <c r="W61" s="102"/>
      <c r="X61" s="10"/>
      <c r="Y61" s="153"/>
      <c r="Z61" s="114"/>
      <c r="AA61" s="70"/>
      <c r="AB61" s="75"/>
      <c r="AC61" s="76"/>
      <c r="AD61" s="77"/>
      <c r="AE61"/>
      <c r="AF61" s="15">
        <f>IF($T61="",0,MATCH($T61,※編集不可※選択項目!$H$2:$H$4,0))</f>
        <v>0</v>
      </c>
      <c r="AG61" s="68" t="str" cm="1">
        <f t="array" ref="AG61">IF($C61="","",_xlfn.IFS($AF61=1,L61,$AF61=2,O61,$AF61=3,R61,$AF61=0,""))</f>
        <v/>
      </c>
      <c r="AH61" s="68" t="str" cm="1">
        <f t="array" ref="AH61">IF($C61="","",_xlfn.IFS($AF61=1,M61,$AF61=2,P61,$AF61=3,S61,$AF61=0,""))</f>
        <v/>
      </c>
      <c r="AI61" s="15">
        <f t="shared" si="7"/>
        <v>0</v>
      </c>
      <c r="AJ61" s="15" t="str">
        <f>IF($T61="","",INDEX(※編集不可※選択項目!$M$2:$M$7,MATCH($AF61&amp;"-"&amp;$AI61,※編集不可※選択項目!$L$2:$L$7,0)))</f>
        <v/>
      </c>
      <c r="AK61" s="15">
        <f t="shared" si="8"/>
        <v>0</v>
      </c>
      <c r="AL61" s="26">
        <f t="shared" si="9"/>
        <v>0</v>
      </c>
      <c r="AM61" s="26">
        <f t="shared" si="10"/>
        <v>0</v>
      </c>
      <c r="AN61" s="15">
        <f t="shared" si="11"/>
        <v>0</v>
      </c>
      <c r="AO61" s="26" t="str">
        <f t="shared" si="12"/>
        <v/>
      </c>
      <c r="AP61" s="16">
        <f t="shared" si="13"/>
        <v>0</v>
      </c>
      <c r="AQ61" s="16">
        <f t="shared" si="14"/>
        <v>0</v>
      </c>
    </row>
    <row r="63" spans="1:43" x14ac:dyDescent="0.2">
      <c r="AB63" s="119">
        <f>COUNTA(AB12:AB61)</f>
        <v>0</v>
      </c>
      <c r="AK63" s="120">
        <f>SUM(AK10,AK12:AK61)</f>
        <v>0</v>
      </c>
      <c r="AL63" s="120">
        <f>SUM(AL12:AL61)</f>
        <v>0</v>
      </c>
      <c r="AM63" s="120">
        <f>SUM(AM12:AM61)</f>
        <v>0</v>
      </c>
      <c r="AN63" s="120">
        <f>SUM(AN12:AN61)</f>
        <v>0</v>
      </c>
      <c r="AO63" s="120"/>
      <c r="AP63" s="120">
        <f>IF(COUNTIF(AP12:AP61,"&gt;=2"),2,1)</f>
        <v>1</v>
      </c>
      <c r="AQ63" s="120">
        <f>SUM(AQ12:AQ61)</f>
        <v>0</v>
      </c>
    </row>
    <row r="64" spans="1:43" x14ac:dyDescent="0.2">
      <c r="AN64" s="120">
        <f>SUM(AK63:AN63)</f>
        <v>0</v>
      </c>
    </row>
  </sheetData>
  <sheetProtection algorithmName="SHA-512" hashValue="eyWSStjFlUl+vu+uWEfN7h9YGXwGg8hk0t7sXvBnbKiKpY0DQHtgsGLo84KQaFTJ7VbHaBCuSfV7EKATlpcz2Q==" saltValue="SeBPz9fH2ewnowhccISsJw==" spinCount="100000" sheet="1" autoFilter="0"/>
  <autoFilter ref="A10:AQ10" xr:uid="{9024D0C4-B739-4016-8CF6-14CFBE7ACD78}"/>
  <dataConsolidate/>
  <mergeCells count="31">
    <mergeCell ref="H9:H10"/>
    <mergeCell ref="X9:X10"/>
    <mergeCell ref="F9:F10"/>
    <mergeCell ref="G9:G10"/>
    <mergeCell ref="W9:W10"/>
    <mergeCell ref="Q9:S9"/>
    <mergeCell ref="N9:P9"/>
    <mergeCell ref="Y9:Y10"/>
    <mergeCell ref="Z9:Z10"/>
    <mergeCell ref="AB9:AD9"/>
    <mergeCell ref="U9:U10"/>
    <mergeCell ref="V9:V10"/>
    <mergeCell ref="AA9:AA10"/>
    <mergeCell ref="A1:G1"/>
    <mergeCell ref="A2:B2"/>
    <mergeCell ref="C2:D2"/>
    <mergeCell ref="F2:G2"/>
    <mergeCell ref="A3:E4"/>
    <mergeCell ref="A9:A10"/>
    <mergeCell ref="B9:B10"/>
    <mergeCell ref="C9:C10"/>
    <mergeCell ref="D9:D10"/>
    <mergeCell ref="E9:E10"/>
    <mergeCell ref="I1:K1"/>
    <mergeCell ref="T9:T10"/>
    <mergeCell ref="J2:K2"/>
    <mergeCell ref="J3:K3"/>
    <mergeCell ref="J4:K4"/>
    <mergeCell ref="K9:M9"/>
    <mergeCell ref="J9:J10"/>
    <mergeCell ref="I9:I10"/>
  </mergeCells>
  <phoneticPr fontId="18"/>
  <conditionalFormatting sqref="C2 F2 G3">
    <cfRule type="expression" dxfId="12" priority="11">
      <formula>AND($G$4&gt;0,C2="")</formula>
    </cfRule>
  </conditionalFormatting>
  <conditionalFormatting sqref="F12:G61 J12:J61 L12:M61 T12:T61">
    <cfRule type="expression" dxfId="11" priority="12">
      <formula>AND($C12&lt;&gt;"",F12="")</formula>
    </cfRule>
  </conditionalFormatting>
  <conditionalFormatting sqref="G12:G61">
    <cfRule type="expression" dxfId="10" priority="201">
      <formula>$AP12&gt;=2</formula>
    </cfRule>
  </conditionalFormatting>
  <conditionalFormatting sqref="J2">
    <cfRule type="expression" dxfId="9" priority="192">
      <formula>$AN$64&gt;=1</formula>
    </cfRule>
  </conditionalFormatting>
  <conditionalFormatting sqref="J3">
    <cfRule type="expression" dxfId="8" priority="193">
      <formula>$AP$63=2</formula>
    </cfRule>
  </conditionalFormatting>
  <conditionalFormatting sqref="J4">
    <cfRule type="expression" dxfId="7" priority="198">
      <formula>$AQ$63&gt;=1</formula>
    </cfRule>
  </conditionalFormatting>
  <conditionalFormatting sqref="O12:P61">
    <cfRule type="expression" dxfId="6" priority="1">
      <formula>$T12&lt;&gt;"夏期"</formula>
    </cfRule>
    <cfRule type="expression" dxfId="5" priority="18">
      <formula>AND($T12="夏期",O12="")</formula>
    </cfRule>
  </conditionalFormatting>
  <conditionalFormatting sqref="R12:S61">
    <cfRule type="expression" dxfId="4" priority="2">
      <formula>$T12&lt;&gt;"冬期"</formula>
    </cfRule>
    <cfRule type="expression" dxfId="3" priority="35">
      <formula>AND($T12="冬期",R12="")</formula>
    </cfRule>
  </conditionalFormatting>
  <conditionalFormatting sqref="V12:V61">
    <cfRule type="expression" dxfId="2" priority="199">
      <formula>$AQ12=1</formula>
    </cfRule>
  </conditionalFormatting>
  <conditionalFormatting sqref="X12:X61">
    <cfRule type="expression" dxfId="1" priority="7">
      <formula>COUNTIF($G12,"*■*")=0</formula>
    </cfRule>
    <cfRule type="expression" dxfId="0" priority="65">
      <formula>$AN12=1</formula>
    </cfRule>
  </conditionalFormatting>
  <dataValidations xWindow="450" yWindow="511" count="20">
    <dataValidation imeMode="fullKatakana" operator="lessThanOrEqual" allowBlank="1" showInputMessage="1" showErrorMessage="1" sqref="E2" xr:uid="{E79E56C9-DEFF-4BEE-8EEE-C7386427F888}"/>
    <dataValidation type="textLength" operator="lessThanOrEqual" allowBlank="1" showErrorMessage="1" error="50字以内で入力してください。" prompt="50字以内で入力してください。" sqref="C2:D2" xr:uid="{0769623C-F0D3-4C7A-8611-0CF1B5407B4C}">
      <formula1>50</formula1>
    </dataValidation>
    <dataValidation type="whole" allowBlank="1" showInputMessage="1" showErrorMessage="1" errorTitle="無効な入力" error="60(℃)以上、4桁以内の数値を入力してください。" sqref="J12:J61" xr:uid="{7645F7C2-6F8D-4FF7-B774-A32C628C8EDE}">
      <formula1>60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2:L61" xr:uid="{9EEAC9AD-C823-4A7B-8D5B-722081972713}">
      <formula1>$L12*100=INT($L12*100)</formula1>
    </dataValidation>
    <dataValidation type="custom" operator="lessThanOrEqual" allowBlank="1" showInputMessage="1" showErrorMessage="1" errorTitle="無効な入力" error="小数点第二位までの数値を入力してください。" sqref="M12:M61" xr:uid="{2EF29AED-BCD0-4F5C-BB34-B08BC59AF337}">
      <formula1>$M12*100=INT($M12*100)</formula1>
    </dataValidation>
    <dataValidation type="custom" operator="lessThanOrEqual" allowBlank="1" showInputMessage="1" showErrorMessage="1" errorTitle="無効な入力" error="小数点第二位までの数値を入力してください。" sqref="O12:O61" xr:uid="{146E200D-5D55-428A-9454-E04AADFF1544}">
      <formula1>$O12*100=INT($O12*100)</formula1>
    </dataValidation>
    <dataValidation type="custom" operator="lessThanOrEqual" allowBlank="1" showInputMessage="1" showErrorMessage="1" errorTitle="無効な入力" error="小数点第二位までの数値を入力してください。" sqref="P12:P61" xr:uid="{7E34F538-6F5B-4719-B1DB-89FA39B2ADB5}">
      <formula1>$P12*100=INT($P12*100)</formula1>
    </dataValidation>
    <dataValidation type="custom" operator="lessThanOrEqual" allowBlank="1" showInputMessage="1" showErrorMessage="1" errorTitle="無効な入力" error="小数点第二位までの数値を入力してください。" sqref="R12:R61" xr:uid="{981B21E8-CBFB-4A2B-B64E-7914E0A5A24D}">
      <formula1>$R12*100=INT($R12*100)</formula1>
    </dataValidation>
    <dataValidation type="custom" operator="lessThanOrEqual" allowBlank="1" showInputMessage="1" showErrorMessage="1" errorTitle="無効な入力" error="小数点第二位までの数値を入力してください。" sqref="S12:S61" xr:uid="{878F68A5-DAD4-413B-AFD5-B8045A199979}">
      <formula1>$S12*100=INT($S12*100)</formula1>
    </dataValidation>
    <dataValidation type="custom" allowBlank="1" showInputMessage="1" showErrorMessage="1" errorTitle="無効な入力" error="整数で値を入力して下さい。" sqref="W11:W61" xr:uid="{0C11FB3C-DA2F-4F54-AFA0-1D3B649EDB7A}">
      <formula1>W11=INT(W11)</formula1>
    </dataValidation>
    <dataValidation type="list" allowBlank="1" showInputMessage="1" showErrorMessage="1" sqref="AB11:AB61" xr:uid="{D4D5823B-DEB7-4C3E-A6B2-E2C2E6255C85}">
      <formula1>"✓"</formula1>
    </dataValidation>
    <dataValidation type="textLength" operator="lessThanOrEqual" allowBlank="1" showInputMessage="1" showErrorMessage="1" errorTitle="無効な入力" error="40文字以下で入力してください。" sqref="Y11:Y61" xr:uid="{4502BE10-F0AB-4296-91E2-12758B310580}">
      <formula1>40</formula1>
    </dataValidation>
    <dataValidation allowBlank="1" showInputMessage="1" sqref="W9:AD9" xr:uid="{122BC7F0-53DE-48DF-9EAB-FF3CA07F8DD8}"/>
    <dataValidation allowBlank="1" showErrorMessage="1" sqref="X2:X3" xr:uid="{B3C824BD-6405-4064-BE9E-A73A6556F544}"/>
    <dataValidation type="textLength" operator="lessThanOrEqual" allowBlank="1" showInputMessage="1" showErrorMessage="1" errorTitle="無効な入力" error="40字以内で入力してください。" sqref="F12:F61" xr:uid="{03A404ED-0885-4F9B-990B-AEBB52B2BE20}">
      <formula1>40</formula1>
    </dataValidation>
    <dataValidation type="list" allowBlank="1" showInputMessage="1" showErrorMessage="1" sqref="AC11:AC61" xr:uid="{3C090FB4-538B-40C8-A04F-CB33F838C2D3}">
      <formula1>"OK,NG"</formula1>
    </dataValidation>
    <dataValidation type="textLength" operator="lessThanOrEqual" allowBlank="1" showInputMessage="1" showErrorMessage="1" errorTitle="無効な入力" error="200字以内で入力してください。" sqref="X12:X61" xr:uid="{43911FCA-1CDC-42CF-9FAF-C679CCD99AC5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04B2971-9768-445F-B591-66FF0E378877}">
      <formula1>255</formula1>
    </dataValidation>
    <dataValidation type="list" allowBlank="1" showInputMessage="1" showErrorMessage="1" sqref="Z12:Z61" xr:uid="{EE4350BC-C6A7-4DE0-AC9C-6C1897B0E448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G13:G61 G12" xr:uid="{194D441C-CB40-4541-B41E-F465248DFAA4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50" yWindow="511" count="3">
        <x14:dataValidation type="list" allowBlank="1" showInputMessage="1" showErrorMessage="1" xr:uid="{F9F13BFD-68DE-4BCF-B224-E15D23AB058C}">
          <x14:formula1>
            <xm:f>※編集不可※選択項目!$B$2</xm:f>
          </x14:formula1>
          <xm:sqref>C12:C61</xm:sqref>
        </x14:dataValidation>
        <x14:dataValidation type="list" allowBlank="1" showInputMessage="1" showErrorMessage="1" xr:uid="{B2AB7737-8E08-4321-B910-B3A1C3856097}">
          <x14:formula1>
            <xm:f>※編集不可※選択項目!$H$2:$H$4</xm:f>
          </x14:formula1>
          <xm:sqref>T12:T61</xm:sqref>
        </x14:dataValidation>
        <x14:dataValidation type="list" operator="lessThanOrEqual" allowBlank="1" showInputMessage="1" showErrorMessage="1" error="5字以内で入力してください。" prompt="5字以内で入力してください。" xr:uid="{705CCAF9-5C1F-4C81-AE4F-A3701913E568}">
          <x14:formula1>
            <xm:f>※編集不可※選択項目!$H$2:$H$4</xm:f>
          </x14:formula1>
          <xm:sqref>T12:T61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>
    <pageSetUpPr fitToPage="1"/>
  </sheetPr>
  <dimension ref="A21:A22"/>
  <sheetViews>
    <sheetView showGridLines="0" view="pageBreakPreview" zoomScaleNormal="100" zoomScaleSheetLayoutView="100" workbookViewId="0"/>
  </sheetViews>
  <sheetFormatPr defaultRowHeight="13" x14ac:dyDescent="0.2"/>
  <sheetData>
    <row r="21" spans="1:1" ht="16" x14ac:dyDescent="0.2">
      <c r="A21" s="50" t="s">
        <v>75</v>
      </c>
    </row>
    <row r="22" spans="1:1" ht="16" x14ac:dyDescent="0.2">
      <c r="A22" s="51" t="s">
        <v>76</v>
      </c>
    </row>
  </sheetData>
  <sheetProtection algorithmName="SHA-512" hashValue="eR5uXsZwWSJdXDcUL7z7HvFasUmHyzkfG+Z3mIUhtrUR5S+hFlCMtWb4pvndGf+0twkU+cSavM1q+vg21aD4tA==" saltValue="tFDRrJzXIW7D1QGx4AWedw==" spinCount="100000" sheet="1" objects="1" scenarios="1" selectLockedCells="1" selectUnlockedCells="1"/>
  <phoneticPr fontId="18"/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B0FC-2BAD-47D9-AC0A-E181978A68EE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46" customWidth="1"/>
    <col min="2" max="2" width="86.90625" style="46" customWidth="1"/>
    <col min="3" max="16384" width="9" style="46"/>
  </cols>
  <sheetData>
    <row r="1" spans="1:2" ht="30" customHeight="1" x14ac:dyDescent="0.2">
      <c r="A1" s="86" t="s">
        <v>50</v>
      </c>
    </row>
    <row r="2" spans="1:2" ht="22.5" customHeight="1" x14ac:dyDescent="0.2">
      <c r="A2" s="87" t="s">
        <v>51</v>
      </c>
      <c r="B2" s="154" t="s">
        <v>132</v>
      </c>
    </row>
    <row r="3" spans="1:2" ht="22.5" customHeight="1" x14ac:dyDescent="0.2">
      <c r="A3" s="87" t="s">
        <v>52</v>
      </c>
      <c r="B3" s="149" t="s">
        <v>133</v>
      </c>
    </row>
    <row r="4" spans="1:2" ht="19.5" customHeight="1" x14ac:dyDescent="0.2">
      <c r="A4" s="210" t="s">
        <v>53</v>
      </c>
      <c r="B4" s="213" t="s">
        <v>134</v>
      </c>
    </row>
    <row r="5" spans="1:2" ht="19.5" customHeight="1" x14ac:dyDescent="0.2">
      <c r="A5" s="211"/>
      <c r="B5" s="214"/>
    </row>
    <row r="6" spans="1:2" ht="19.5" customHeight="1" x14ac:dyDescent="0.2">
      <c r="A6" s="211"/>
      <c r="B6" s="214"/>
    </row>
    <row r="7" spans="1:2" ht="19.5" customHeight="1" x14ac:dyDescent="0.2">
      <c r="A7" s="211"/>
      <c r="B7" s="214"/>
    </row>
    <row r="8" spans="1:2" ht="19.5" customHeight="1" x14ac:dyDescent="0.2">
      <c r="A8" s="211"/>
      <c r="B8" s="214"/>
    </row>
    <row r="9" spans="1:2" ht="19.5" customHeight="1" x14ac:dyDescent="0.2">
      <c r="A9" s="211"/>
      <c r="B9" s="214"/>
    </row>
    <row r="10" spans="1:2" ht="19.5" customHeight="1" x14ac:dyDescent="0.2">
      <c r="A10" s="211"/>
      <c r="B10" s="214"/>
    </row>
    <row r="11" spans="1:2" ht="19.5" customHeight="1" x14ac:dyDescent="0.2">
      <c r="A11" s="211"/>
      <c r="B11" s="214"/>
    </row>
    <row r="12" spans="1:2" ht="19.5" customHeight="1" x14ac:dyDescent="0.2">
      <c r="A12" s="211"/>
      <c r="B12" s="214"/>
    </row>
    <row r="13" spans="1:2" ht="19.5" customHeight="1" x14ac:dyDescent="0.2">
      <c r="A13" s="211"/>
      <c r="B13" s="214"/>
    </row>
    <row r="14" spans="1:2" ht="19.5" customHeight="1" x14ac:dyDescent="0.2">
      <c r="A14" s="211"/>
      <c r="B14" s="214"/>
    </row>
    <row r="15" spans="1:2" ht="19.5" customHeight="1" x14ac:dyDescent="0.2">
      <c r="A15" s="211"/>
      <c r="B15" s="214"/>
    </row>
    <row r="16" spans="1:2" ht="19.5" customHeight="1" x14ac:dyDescent="0.2">
      <c r="A16" s="211"/>
      <c r="B16" s="214"/>
    </row>
    <row r="17" spans="1:2" ht="19.5" customHeight="1" x14ac:dyDescent="0.2">
      <c r="A17" s="211"/>
      <c r="B17" s="214"/>
    </row>
    <row r="18" spans="1:2" ht="19.5" customHeight="1" x14ac:dyDescent="0.2">
      <c r="A18" s="211"/>
      <c r="B18" s="214"/>
    </row>
    <row r="19" spans="1:2" ht="19.5" customHeight="1" x14ac:dyDescent="0.2">
      <c r="A19" s="211"/>
      <c r="B19" s="214"/>
    </row>
    <row r="20" spans="1:2" ht="19.5" customHeight="1" x14ac:dyDescent="0.2">
      <c r="A20" s="211"/>
      <c r="B20" s="214"/>
    </row>
    <row r="21" spans="1:2" ht="19.5" customHeight="1" x14ac:dyDescent="0.2">
      <c r="A21" s="211"/>
      <c r="B21" s="214"/>
    </row>
    <row r="22" spans="1:2" ht="19.5" customHeight="1" x14ac:dyDescent="0.2">
      <c r="A22" s="211"/>
      <c r="B22" s="214"/>
    </row>
    <row r="23" spans="1:2" ht="19.5" customHeight="1" x14ac:dyDescent="0.2">
      <c r="A23" s="211"/>
      <c r="B23" s="214"/>
    </row>
    <row r="24" spans="1:2" ht="19.5" customHeight="1" x14ac:dyDescent="0.2">
      <c r="A24" s="211"/>
      <c r="B24" s="214"/>
    </row>
    <row r="25" spans="1:2" ht="19.5" customHeight="1" x14ac:dyDescent="0.2">
      <c r="A25" s="211"/>
      <c r="B25" s="214"/>
    </row>
    <row r="26" spans="1:2" ht="19.5" customHeight="1" x14ac:dyDescent="0.2">
      <c r="A26" s="211"/>
      <c r="B26" s="214"/>
    </row>
    <row r="27" spans="1:2" ht="19.5" customHeight="1" x14ac:dyDescent="0.2">
      <c r="A27" s="212"/>
      <c r="B27" s="215"/>
    </row>
  </sheetData>
  <sheetProtection algorithmName="SHA-512" hashValue="SDbnIXRsDaVP4VL6xHzqCeI75oLg2bGDYsOpUJftaExJmd8aO0SlK2Ure0mQl+JCv3RRj7IiBfPoNkAGnMcQkg==" saltValue="mQ72duxK6kCK9pNHHTKcWA==" spinCount="100000" sheet="1" objects="1" scenarios="1"/>
  <mergeCells count="2">
    <mergeCell ref="A4:A27"/>
    <mergeCell ref="B4:B27"/>
  </mergeCells>
  <phoneticPr fontId="18"/>
  <hyperlinks>
    <hyperlink ref="B2" r:id="rId1" xr:uid="{9B971C69-F54A-432E-A09F-C5D88EF00AD4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M15"/>
  <sheetViews>
    <sheetView zoomScale="85" zoomScaleNormal="85" workbookViewId="0"/>
  </sheetViews>
  <sheetFormatPr defaultColWidth="9" defaultRowHeight="16" x14ac:dyDescent="0.2"/>
  <cols>
    <col min="1" max="1" width="18.453125" style="11" bestFit="1" customWidth="1"/>
    <col min="2" max="2" width="21" style="11" bestFit="1" customWidth="1"/>
    <col min="3" max="3" width="17.453125" style="82" bestFit="1" customWidth="1"/>
    <col min="4" max="4" width="37.1796875" style="11" bestFit="1" customWidth="1"/>
    <col min="5" max="5" width="27.81640625" style="11" bestFit="1" customWidth="1"/>
    <col min="6" max="7" width="27.81640625" style="11" customWidth="1"/>
    <col min="8" max="8" width="9" style="11"/>
    <col min="9" max="9" width="9" style="11" customWidth="1"/>
    <col min="10" max="10" width="9" style="11"/>
    <col min="11" max="11" width="12" style="11" bestFit="1" customWidth="1"/>
    <col min="12" max="12" width="12" style="11" customWidth="1"/>
    <col min="13" max="16384" width="9" style="11"/>
  </cols>
  <sheetData>
    <row r="1" spans="1:13" ht="45" customHeight="1" x14ac:dyDescent="0.2">
      <c r="A1" s="83" t="s">
        <v>19</v>
      </c>
      <c r="B1" s="83" t="s">
        <v>18</v>
      </c>
      <c r="C1" s="83" t="s">
        <v>54</v>
      </c>
      <c r="D1" s="83" t="s">
        <v>38</v>
      </c>
      <c r="E1" s="83" t="s">
        <v>83</v>
      </c>
      <c r="F1" s="83" t="s">
        <v>84</v>
      </c>
      <c r="G1" s="83" t="s">
        <v>85</v>
      </c>
      <c r="H1" s="83" t="s">
        <v>86</v>
      </c>
      <c r="J1" s="83" t="s">
        <v>117</v>
      </c>
      <c r="K1" s="83" t="s">
        <v>118</v>
      </c>
      <c r="L1" s="83" t="s">
        <v>116</v>
      </c>
      <c r="M1" s="83" t="s">
        <v>32</v>
      </c>
    </row>
    <row r="2" spans="1:13" ht="45" customHeight="1" x14ac:dyDescent="0.2">
      <c r="A2" s="84" t="s">
        <v>26</v>
      </c>
      <c r="B2" s="84" t="s">
        <v>59</v>
      </c>
      <c r="C2" s="84" t="s">
        <v>87</v>
      </c>
      <c r="D2" s="85" t="s">
        <v>55</v>
      </c>
      <c r="E2" s="85" t="s">
        <v>56</v>
      </c>
      <c r="F2" s="85" t="s">
        <v>57</v>
      </c>
      <c r="G2" s="85" t="s">
        <v>58</v>
      </c>
      <c r="H2" s="84" t="s">
        <v>27</v>
      </c>
      <c r="J2" s="216" t="s">
        <v>27</v>
      </c>
      <c r="K2" s="84" t="s">
        <v>30</v>
      </c>
      <c r="L2" s="84" t="s">
        <v>110</v>
      </c>
      <c r="M2" s="123">
        <v>2.15</v>
      </c>
    </row>
    <row r="3" spans="1:13" ht="45" customHeight="1" x14ac:dyDescent="0.2">
      <c r="D3" s="82"/>
      <c r="F3" s="88"/>
      <c r="G3" s="88"/>
      <c r="H3" s="84" t="s">
        <v>28</v>
      </c>
      <c r="J3" s="216"/>
      <c r="K3" s="84" t="s">
        <v>31</v>
      </c>
      <c r="L3" s="84" t="s">
        <v>111</v>
      </c>
      <c r="M3" s="123">
        <v>3.09</v>
      </c>
    </row>
    <row r="4" spans="1:13" ht="45" customHeight="1" x14ac:dyDescent="0.2">
      <c r="D4" s="82"/>
      <c r="F4" s="88"/>
      <c r="G4" s="88"/>
      <c r="H4" s="84" t="s">
        <v>29</v>
      </c>
      <c r="J4" s="216" t="s">
        <v>28</v>
      </c>
      <c r="K4" s="84" t="s">
        <v>30</v>
      </c>
      <c r="L4" s="84" t="s">
        <v>112</v>
      </c>
      <c r="M4" s="123">
        <v>2.5</v>
      </c>
    </row>
    <row r="5" spans="1:13" ht="45" customHeight="1" x14ac:dyDescent="0.2">
      <c r="A5" s="124" t="s">
        <v>36</v>
      </c>
      <c r="B5" s="124" t="s">
        <v>37</v>
      </c>
      <c r="J5" s="216"/>
      <c r="K5" s="84" t="s">
        <v>31</v>
      </c>
      <c r="L5" s="84" t="s">
        <v>113</v>
      </c>
      <c r="M5" s="123">
        <v>3.09</v>
      </c>
    </row>
    <row r="6" spans="1:13" ht="45" customHeight="1" x14ac:dyDescent="0.2">
      <c r="A6" s="84" t="s">
        <v>35</v>
      </c>
      <c r="B6" s="84" t="s">
        <v>35</v>
      </c>
      <c r="J6" s="216" t="s">
        <v>29</v>
      </c>
      <c r="K6" s="84" t="s">
        <v>30</v>
      </c>
      <c r="L6" s="84" t="s">
        <v>114</v>
      </c>
      <c r="M6" s="123">
        <v>2</v>
      </c>
    </row>
    <row r="7" spans="1:13" ht="45" customHeight="1" x14ac:dyDescent="0.2">
      <c r="J7" s="216"/>
      <c r="K7" s="84" t="s">
        <v>31</v>
      </c>
      <c r="L7" s="84" t="s">
        <v>115</v>
      </c>
      <c r="M7" s="123">
        <v>2.1</v>
      </c>
    </row>
    <row r="8" spans="1:13" ht="45" customHeight="1" x14ac:dyDescent="0.2"/>
    <row r="9" spans="1:13" ht="45" customHeight="1" x14ac:dyDescent="0.2"/>
    <row r="10" spans="1:13" ht="45" customHeight="1" x14ac:dyDescent="0.2"/>
    <row r="11" spans="1:13" ht="45" customHeight="1" x14ac:dyDescent="0.2"/>
    <row r="12" spans="1:13" ht="45" customHeight="1" x14ac:dyDescent="0.2"/>
    <row r="13" spans="1:13" ht="45" customHeight="1" x14ac:dyDescent="0.2"/>
    <row r="14" spans="1:13" ht="45" customHeight="1" x14ac:dyDescent="0.2"/>
    <row r="15" spans="1:13" ht="45" customHeight="1" x14ac:dyDescent="0.2"/>
  </sheetData>
  <mergeCells count="3">
    <mergeCell ref="J2:J3"/>
    <mergeCell ref="J4:J5"/>
    <mergeCell ref="J6:J7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2025-02-19T01:23:37Z</dcterms:modified>
</cp:coreProperties>
</file>