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s00882\Desktop\作業\★クローズに向けて\HP\後年対応マニュアル\様式等\額の再確定\"/>
    </mc:Choice>
  </mc:AlternateContent>
  <xr:revisionPtr revIDLastSave="0" documentId="13_ncr:1_{138B8E4D-FDE3-4242-875C-64AC539C7F66}" xr6:coauthVersionLast="47" xr6:coauthVersionMax="47" xr10:uidLastSave="{00000000-0000-0000-0000-000000000000}"/>
  <bookViews>
    <workbookView xWindow="-110" yWindow="-110" windowWidth="19420" windowHeight="10420" activeTab="2" xr2:uid="{00000000-000D-0000-FFFF-FFFF00000000}"/>
  </bookViews>
  <sheets>
    <sheet name="1.キャンセル明細 (記入例)" sheetId="14" r:id="rId1"/>
    <sheet name="2.返金額計算シート  (記入例)" sheetId="16" r:id="rId2"/>
    <sheet name="1.キャンセル明細" sheetId="18" r:id="rId3"/>
    <sheet name="2.返金額計算シート" sheetId="20" r:id="rId4"/>
  </sheets>
  <definedNames>
    <definedName name="_xlnm._FilterDatabase" localSheetId="2" hidden="1">'1.キャンセル明細'!$A$11:$G$32</definedName>
    <definedName name="_xlnm._FilterDatabase" localSheetId="0" hidden="1">'1.キャンセル明細 (記入例)'!$A$11:$G$32</definedName>
    <definedName name="_xlnm._FilterDatabase" localSheetId="3" hidden="1">'2.返金額計算シート'!#REF!</definedName>
    <definedName name="_xlnm._FilterDatabase" localSheetId="1" hidden="1">'2.返金額計算シート  (記入例)'!#REF!</definedName>
    <definedName name="_xlnm.Print_Area" localSheetId="1">'2.返金額計算シート  (記入例)'!$A$1:$F$29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18" l="1"/>
  <c r="C9" i="14"/>
  <c r="C8" i="18"/>
  <c r="F1" i="20"/>
  <c r="B16" i="16" l="1"/>
  <c r="E28" i="16" l="1"/>
  <c r="E27" i="16"/>
  <c r="C28" i="16"/>
  <c r="C27" i="16"/>
  <c r="B8" i="16"/>
  <c r="B7" i="16"/>
  <c r="B8" i="20"/>
  <c r="B7" i="20"/>
  <c r="E28" i="20"/>
  <c r="E27" i="20"/>
  <c r="C28" i="20"/>
  <c r="C27" i="20"/>
  <c r="B27" i="20"/>
  <c r="C8" i="14"/>
  <c r="B17" i="16" l="1"/>
  <c r="B28" i="16" l="1"/>
  <c r="B27" i="16"/>
  <c r="B22" i="16"/>
  <c r="B6" i="16" l="1"/>
  <c r="B5" i="16"/>
  <c r="B28" i="20"/>
  <c r="D27" i="20"/>
  <c r="F27" i="20" s="1"/>
  <c r="B17" i="20"/>
  <c r="D15" i="20"/>
  <c r="F15" i="20" s="1"/>
  <c r="B29" i="20" l="1"/>
  <c r="B6" i="20"/>
  <c r="B5" i="20"/>
  <c r="D28" i="16" l="1"/>
  <c r="D27" i="16"/>
  <c r="D22" i="16"/>
  <c r="D21" i="16"/>
  <c r="D16" i="16"/>
  <c r="F16" i="16" s="1"/>
  <c r="D15" i="16"/>
  <c r="D22" i="20"/>
  <c r="D16" i="20"/>
  <c r="D29" i="16" l="1"/>
  <c r="F27" i="16"/>
  <c r="D17" i="16"/>
  <c r="F15" i="16"/>
  <c r="F17" i="16" s="1"/>
  <c r="B9" i="16" s="1"/>
  <c r="F16" i="20"/>
  <c r="F17" i="20" s="1"/>
  <c r="B9" i="20" s="1"/>
  <c r="D17" i="20"/>
  <c r="D28" i="20"/>
  <c r="F28" i="20" s="1"/>
  <c r="F29" i="20" l="1"/>
  <c r="D29" i="20"/>
  <c r="B23" i="20" l="1"/>
  <c r="D21" i="20"/>
  <c r="F21" i="16"/>
  <c r="F21" i="20" l="1"/>
  <c r="F22" i="20"/>
  <c r="F22" i="16"/>
  <c r="F23" i="16" s="1"/>
  <c r="B10" i="16" s="1"/>
  <c r="F28" i="16" l="1"/>
  <c r="F29" i="16" s="1"/>
  <c r="B29" i="16"/>
  <c r="F23" i="20"/>
  <c r="B10" i="20" s="1"/>
  <c r="D23" i="20"/>
  <c r="D23" i="16" l="1"/>
  <c r="B23" i="16"/>
</calcChain>
</file>

<file path=xl/sharedStrings.xml><?xml version="1.0" encoding="utf-8"?>
<sst xmlns="http://schemas.openxmlformats.org/spreadsheetml/2006/main" count="136" uniqueCount="41">
  <si>
    <t>（１）キャンセル明細</t>
    <rPh sb="8" eb="10">
      <t>メイサイ</t>
    </rPh>
    <phoneticPr fontId="18"/>
  </si>
  <si>
    <t>決済事業者番号</t>
    <rPh sb="0" eb="5">
      <t>ケッサイジギョウシャ</t>
    </rPh>
    <rPh sb="5" eb="7">
      <t>バンゴウ</t>
    </rPh>
    <phoneticPr fontId="18"/>
  </si>
  <si>
    <t>決済事業者名</t>
    <rPh sb="0" eb="2">
      <t>ケッサイ</t>
    </rPh>
    <rPh sb="2" eb="5">
      <t>ジギョウシャ</t>
    </rPh>
    <rPh sb="5" eb="6">
      <t>メイ</t>
    </rPh>
    <phoneticPr fontId="18"/>
  </si>
  <si>
    <t>R2事業期間　キャンセル額　合計</t>
    <rPh sb="2" eb="6">
      <t>ジギョウキカン</t>
    </rPh>
    <rPh sb="12" eb="13">
      <t>ガク</t>
    </rPh>
    <rPh sb="14" eb="16">
      <t>ゴウケイ</t>
    </rPh>
    <phoneticPr fontId="18"/>
  </si>
  <si>
    <t>R3事業期間　キャンセル額　合計</t>
    <rPh sb="2" eb="6">
      <t>ジギョウキカン</t>
    </rPh>
    <rPh sb="12" eb="13">
      <t>ガク</t>
    </rPh>
    <rPh sb="14" eb="16">
      <t>ゴウケイ</t>
    </rPh>
    <phoneticPr fontId="18"/>
  </si>
  <si>
    <t>No.</t>
    <phoneticPr fontId="18"/>
  </si>
  <si>
    <t>登録サービス番号</t>
    <phoneticPr fontId="18"/>
  </si>
  <si>
    <t>登録サービス名</t>
    <phoneticPr fontId="18"/>
  </si>
  <si>
    <t>精算時ユーザID</t>
    <rPh sb="0" eb="3">
      <t>セイサンジ</t>
    </rPh>
    <phoneticPr fontId="18"/>
  </si>
  <si>
    <t>キャンセル報告期日</t>
    <rPh sb="5" eb="7">
      <t>ホウコク</t>
    </rPh>
    <rPh sb="7" eb="9">
      <t>キジツ</t>
    </rPh>
    <phoneticPr fontId="18"/>
  </si>
  <si>
    <t>キャンセル対象取引期日</t>
    <rPh sb="5" eb="7">
      <t>タイショウ</t>
    </rPh>
    <rPh sb="7" eb="9">
      <t>トリヒキ</t>
    </rPh>
    <rPh sb="9" eb="11">
      <t>キジツ</t>
    </rPh>
    <phoneticPr fontId="18"/>
  </si>
  <si>
    <t>キャンセルの値
＊ポイント付与額を記入ください</t>
    <rPh sb="6" eb="7">
      <t>アタイ</t>
    </rPh>
    <rPh sb="13" eb="16">
      <t>フヨガク</t>
    </rPh>
    <rPh sb="17" eb="19">
      <t>キニュウ</t>
    </rPh>
    <phoneticPr fontId="18"/>
  </si>
  <si>
    <t>（2）返金額計算シート</t>
    <rPh sb="3" eb="6">
      <t>ヘンキンガク</t>
    </rPh>
    <rPh sb="6" eb="8">
      <t>ケイサン</t>
    </rPh>
    <phoneticPr fontId="18"/>
  </si>
  <si>
    <t>登録サービス番号</t>
    <rPh sb="0" eb="2">
      <t>トウロク</t>
    </rPh>
    <rPh sb="6" eb="8">
      <t>バンゴウ</t>
    </rPh>
    <phoneticPr fontId="18"/>
  </si>
  <si>
    <t>登録サービス名称</t>
    <rPh sb="0" eb="2">
      <t>トウロク</t>
    </rPh>
    <rPh sb="6" eb="8">
      <t>メイショウ</t>
    </rPh>
    <phoneticPr fontId="18"/>
  </si>
  <si>
    <t>R2返金額</t>
    <rPh sb="2" eb="5">
      <t>ヘンキンガク</t>
    </rPh>
    <phoneticPr fontId="18"/>
  </si>
  <si>
    <t>R3返金額</t>
    <rPh sb="2" eb="5">
      <t>ヘンキンガク</t>
    </rPh>
    <phoneticPr fontId="18"/>
  </si>
  <si>
    <t>①R2事業期間</t>
    <rPh sb="3" eb="7">
      <t>ジギョウキカン</t>
    </rPh>
    <phoneticPr fontId="18"/>
  </si>
  <si>
    <t>実績報告</t>
    <rPh sb="0" eb="4">
      <t>ジッセキホウコク</t>
    </rPh>
    <phoneticPr fontId="18"/>
  </si>
  <si>
    <t>仕入税額控除額</t>
    <rPh sb="0" eb="7">
      <t>シイレゼイガクコウジョガク</t>
    </rPh>
    <phoneticPr fontId="18"/>
  </si>
  <si>
    <t>補助金確定額</t>
    <rPh sb="0" eb="3">
      <t>ホジョキン</t>
    </rPh>
    <rPh sb="3" eb="5">
      <t>カクテイ</t>
    </rPh>
    <rPh sb="5" eb="6">
      <t>ガク</t>
    </rPh>
    <phoneticPr fontId="18"/>
  </si>
  <si>
    <t>前回</t>
    <rPh sb="0" eb="2">
      <t>ゼンカイ</t>
    </rPh>
    <phoneticPr fontId="18"/>
  </si>
  <si>
    <t>今回</t>
    <rPh sb="0" eb="2">
      <t>コンカイ</t>
    </rPh>
    <phoneticPr fontId="18"/>
  </si>
  <si>
    <t>差額</t>
    <rPh sb="0" eb="2">
      <t>サガク</t>
    </rPh>
    <phoneticPr fontId="18"/>
  </si>
  <si>
    <t>②R3事業期間</t>
    <rPh sb="3" eb="7">
      <t>ジギョウキカン</t>
    </rPh>
    <phoneticPr fontId="18"/>
  </si>
  <si>
    <t>※R2＋R3　確認用【入力不要】</t>
    <rPh sb="7" eb="10">
      <t>カクニンヨウ</t>
    </rPh>
    <rPh sb="11" eb="13">
      <t>ニュウリョク</t>
    </rPh>
    <rPh sb="13" eb="15">
      <t>フヨウ</t>
    </rPh>
    <phoneticPr fontId="18"/>
  </si>
  <si>
    <t>補助金合計額</t>
    <rPh sb="0" eb="3">
      <t>ホジョキン</t>
    </rPh>
    <rPh sb="3" eb="5">
      <t>ゴウケイ</t>
    </rPh>
    <rPh sb="5" eb="6">
      <t>ガク</t>
    </rPh>
    <phoneticPr fontId="18"/>
  </si>
  <si>
    <t>yyyy/mm/dd</t>
    <phoneticPr fontId="18"/>
  </si>
  <si>
    <t>M****</t>
    <phoneticPr fontId="18"/>
  </si>
  <si>
    <t>株式会社＊＊＊</t>
    <phoneticPr fontId="18"/>
  </si>
  <si>
    <t>MP00000**</t>
    <phoneticPr fontId="18"/>
  </si>
  <si>
    <t>AAA</t>
    <phoneticPr fontId="18"/>
  </si>
  <si>
    <t>AAA*****</t>
    <phoneticPr fontId="18"/>
  </si>
  <si>
    <t>MP00000**</t>
  </si>
  <si>
    <t>AAA*****</t>
  </si>
  <si>
    <r>
      <t xml:space="preserve">マイナポイント付与補助_額の再確定_算出表
</t>
    </r>
    <r>
      <rPr>
        <b/>
        <sz val="12"/>
        <rFont val="Meiryo UI"/>
        <family val="3"/>
        <charset val="128"/>
      </rPr>
      <t>※登録サービスが複数ある場合は、登録サービス毎に算出表を提出ください</t>
    </r>
    <rPh sb="7" eb="11">
      <t>フヨホジョ</t>
    </rPh>
    <rPh sb="12" eb="13">
      <t>ガク</t>
    </rPh>
    <rPh sb="14" eb="17">
      <t>サイカクテイ</t>
    </rPh>
    <rPh sb="18" eb="20">
      <t>サンシュツ</t>
    </rPh>
    <rPh sb="20" eb="21">
      <t>ヒョウ</t>
    </rPh>
    <rPh sb="46" eb="49">
      <t>サンシュツヒョウ</t>
    </rPh>
    <phoneticPr fontId="18"/>
  </si>
  <si>
    <r>
      <t xml:space="preserve">マイナポイント付与補助_額の再確定_算出表
</t>
    </r>
    <r>
      <rPr>
        <b/>
        <sz val="12"/>
        <color theme="1"/>
        <rFont val="Meiryo UI"/>
        <family val="3"/>
        <charset val="128"/>
      </rPr>
      <t>※登録サービスが複数ある場合は、登録サービス毎に算出表を提出ください</t>
    </r>
    <rPh sb="18" eb="21">
      <t>サンシュツヒョウ</t>
    </rPh>
    <rPh sb="46" eb="49">
      <t>サンシュツヒョウ</t>
    </rPh>
    <phoneticPr fontId="18"/>
  </si>
  <si>
    <t>A 付与総額
（累計ポイント付与額）</t>
    <rPh sb="2" eb="6">
      <t>フヨソウガク</t>
    </rPh>
    <rPh sb="8" eb="10">
      <t>ルイケイ</t>
    </rPh>
    <rPh sb="14" eb="16">
      <t>フヨ</t>
    </rPh>
    <rPh sb="16" eb="17">
      <t>ガク</t>
    </rPh>
    <phoneticPr fontId="18"/>
  </si>
  <si>
    <t>B 失効率</t>
    <rPh sb="2" eb="5">
      <t>シッコウリツ</t>
    </rPh>
    <phoneticPr fontId="18"/>
  </si>
  <si>
    <t>A×B</t>
    <phoneticPr fontId="18"/>
  </si>
  <si>
    <r>
      <t xml:space="preserve">マイナポイント付与補助_額の再確定_算出表
</t>
    </r>
    <r>
      <rPr>
        <b/>
        <sz val="12"/>
        <rFont val="Meiryo UI"/>
        <family val="3"/>
        <charset val="128"/>
      </rPr>
      <t>※登録サービスが複数ある場合は、登録サービス毎に算出表を提出ください</t>
    </r>
    <rPh sb="7" eb="11">
      <t>フヨホジョ</t>
    </rPh>
    <rPh sb="12" eb="13">
      <t>ガク</t>
    </rPh>
    <rPh sb="14" eb="17">
      <t>サイカクテイ</t>
    </rPh>
    <rPh sb="18" eb="21">
      <t>サンシュツヒョウ</t>
    </rPh>
    <rPh sb="46" eb="49">
      <t>サンシュツヒョウ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</si>
</sst>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quot;¥&quot;#,##0;[Red]&quot;¥&quot;#,##0"/>
    <numFmt numFmtId="177" formatCode="&quot;¥&quot;#,##0_);[Red]\(&quot;¥&quot;#,##0\)"/>
    <numFmt numFmtId="178" formatCode="#,##0_ ;[Red]\-#,##0\ "/>
    <numFmt numFmtId="179" formatCode="*,&quot;&quot;"/>
    <numFmt numFmtId="180" formatCode="#,##0_ "/>
  </numFmts>
  <fonts count="48"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1"/>
      <name val="Meiryo UI"/>
      <family val="3"/>
    </font>
    <font>
      <sz val="9"/>
      <color theme="1"/>
      <name val="Meiryo UI"/>
      <family val="3"/>
    </font>
    <font>
      <sz val="11"/>
      <name val="Meiryo UI"/>
      <family val="3"/>
    </font>
    <font>
      <b/>
      <sz val="14"/>
      <name val="Meiryo UI"/>
      <family val="3"/>
    </font>
    <font>
      <sz val="16"/>
      <color theme="1"/>
      <name val="Meiryo UI"/>
      <family val="3"/>
    </font>
    <font>
      <b/>
      <sz val="10"/>
      <color theme="1"/>
      <name val="Meiryo UI"/>
      <family val="3"/>
    </font>
    <font>
      <sz val="12"/>
      <color theme="1"/>
      <name val="Meiryo UI"/>
      <family val="3"/>
    </font>
    <font>
      <sz val="10"/>
      <color theme="1"/>
      <name val="Meiryo UI"/>
      <family val="3"/>
    </font>
    <font>
      <sz val="10"/>
      <name val="Meiryo UI"/>
      <family val="3"/>
    </font>
    <font>
      <sz val="12"/>
      <name val="Meiryo UI"/>
      <family val="3"/>
    </font>
    <font>
      <b/>
      <sz val="10"/>
      <color theme="1"/>
      <name val="ＭＳ Ｐゴシック"/>
      <family val="2"/>
      <charset val="128"/>
      <scheme val="minor"/>
    </font>
    <font>
      <sz val="14"/>
      <name val="Meiryo UI"/>
      <family val="3"/>
      <charset val="128"/>
    </font>
    <font>
      <sz val="14"/>
      <color theme="1"/>
      <name val="Meiryo UI"/>
      <family val="3"/>
    </font>
    <font>
      <sz val="14"/>
      <color theme="1"/>
      <name val="Meiryo UI"/>
      <family val="3"/>
      <charset val="128"/>
    </font>
    <font>
      <b/>
      <sz val="14"/>
      <color theme="1"/>
      <name val="Meiryo UI"/>
      <family val="3"/>
    </font>
    <font>
      <b/>
      <sz val="16"/>
      <color theme="1"/>
      <name val="Meiryo UI"/>
      <family val="3"/>
      <charset val="128"/>
    </font>
    <font>
      <b/>
      <sz val="16"/>
      <color theme="1"/>
      <name val="ＭＳ Ｐゴシック"/>
      <family val="2"/>
      <charset val="128"/>
      <scheme val="minor"/>
    </font>
    <font>
      <b/>
      <sz val="16"/>
      <name val="Meiryo UI"/>
      <family val="3"/>
    </font>
    <font>
      <sz val="16"/>
      <color theme="1"/>
      <name val="ＭＳ Ｐゴシック"/>
      <family val="2"/>
      <charset val="128"/>
      <scheme val="minor"/>
    </font>
    <font>
      <b/>
      <sz val="12"/>
      <name val="Meiryo UI"/>
      <family val="3"/>
      <charset val="128"/>
    </font>
    <font>
      <b/>
      <sz val="12"/>
      <color theme="1"/>
      <name val="Meiryo UI"/>
      <family val="3"/>
      <charset val="128"/>
    </font>
    <font>
      <sz val="14"/>
      <name val="Meiryo UI"/>
      <family val="3"/>
    </font>
    <font>
      <sz val="12"/>
      <name val="Meiryo UI"/>
      <family val="3"/>
      <charset val="128"/>
    </font>
    <font>
      <sz val="14"/>
      <color rgb="FF00B0F0"/>
      <name val="Meiryo UI"/>
      <family val="3"/>
      <charset val="128"/>
    </font>
    <font>
      <sz val="12"/>
      <color rgb="FF00B0F0"/>
      <name val="Meiryo UI"/>
      <family val="3"/>
    </font>
    <font>
      <sz val="12"/>
      <color rgb="FF00B0F0"/>
      <name val="Meiryo UI"/>
      <family val="3"/>
      <charset val="128"/>
    </font>
    <font>
      <sz val="10"/>
      <color rgb="FF00B0F0"/>
      <name val="Meiryo UI"/>
      <family val="3"/>
      <charset val="128"/>
    </font>
    <font>
      <sz val="11"/>
      <color rgb="FF00B0F0"/>
      <name val="Meiryo UI"/>
      <family val="3"/>
      <charset val="128"/>
    </font>
    <font>
      <sz val="11"/>
      <color rgb="FF00B0F0"/>
      <name val="Meiryo UI"/>
      <family val="3"/>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
      <patternFill patternType="solid">
        <fgColor theme="4" tint="0.79998168889431442"/>
        <bgColor indexed="64"/>
      </patternFill>
    </fill>
  </fills>
  <borders count="3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163">
    <xf numFmtId="0" fontId="0" fillId="0" borderId="0" xfId="0">
      <alignment vertical="center"/>
    </xf>
    <xf numFmtId="0" fontId="19" fillId="0" borderId="0" xfId="0" applyFont="1" applyProtection="1">
      <alignment vertical="center"/>
      <protection locked="0"/>
    </xf>
    <xf numFmtId="0" fontId="20" fillId="0" borderId="0" xfId="0" applyFont="1" applyProtection="1">
      <alignment vertical="center"/>
      <protection locked="0"/>
    </xf>
    <xf numFmtId="0" fontId="21" fillId="0" borderId="0" xfId="0" applyFont="1" applyProtection="1">
      <alignment vertical="center"/>
      <protection locked="0"/>
    </xf>
    <xf numFmtId="177" fontId="19" fillId="0" borderId="0" xfId="0" applyNumberFormat="1" applyFont="1" applyProtection="1">
      <alignment vertical="center"/>
      <protection locked="0"/>
    </xf>
    <xf numFmtId="0" fontId="24" fillId="33" borderId="12" xfId="0" applyFont="1" applyFill="1" applyBorder="1" applyAlignment="1" applyProtection="1">
      <alignment horizontal="center" vertical="center" wrapText="1"/>
      <protection locked="0"/>
    </xf>
    <xf numFmtId="0" fontId="24" fillId="33" borderId="13" xfId="0" applyFont="1" applyFill="1" applyBorder="1" applyAlignment="1" applyProtection="1">
      <alignment horizontal="center" vertical="center" wrapText="1"/>
      <protection locked="0"/>
    </xf>
    <xf numFmtId="177" fontId="21" fillId="0" borderId="0" xfId="0" applyNumberFormat="1" applyFont="1" applyProtection="1">
      <alignment vertical="center"/>
      <protection locked="0"/>
    </xf>
    <xf numFmtId="0" fontId="25" fillId="0" borderId="10" xfId="0" applyFont="1" applyBorder="1" applyAlignment="1" applyProtection="1">
      <alignment horizontal="center" vertical="center" wrapText="1"/>
      <protection locked="0"/>
    </xf>
    <xf numFmtId="6" fontId="23" fillId="0" borderId="0" xfId="0" applyNumberFormat="1" applyFont="1" applyAlignment="1" applyProtection="1">
      <alignment horizontal="center" vertical="center"/>
      <protection locked="0"/>
    </xf>
    <xf numFmtId="0" fontId="23" fillId="0" borderId="0" xfId="0" applyFont="1" applyAlignment="1" applyProtection="1">
      <alignment horizontal="center" vertical="center"/>
      <protection locked="0"/>
    </xf>
    <xf numFmtId="0" fontId="24" fillId="33" borderId="18" xfId="0" applyFont="1" applyFill="1" applyBorder="1" applyAlignment="1" applyProtection="1">
      <alignment horizontal="center" vertical="center" wrapText="1"/>
      <protection locked="0"/>
    </xf>
    <xf numFmtId="0" fontId="22" fillId="0" borderId="0" xfId="0" applyFont="1" applyProtection="1">
      <alignment vertical="center"/>
      <protection locked="0"/>
    </xf>
    <xf numFmtId="0" fontId="19" fillId="0" borderId="11" xfId="0" applyFont="1" applyBorder="1" applyProtection="1">
      <alignment vertical="center"/>
      <protection locked="0"/>
    </xf>
    <xf numFmtId="0" fontId="22" fillId="0" borderId="11" xfId="0" applyFont="1" applyBorder="1" applyProtection="1">
      <alignment vertical="center"/>
      <protection locked="0"/>
    </xf>
    <xf numFmtId="176" fontId="25" fillId="0" borderId="0" xfId="42" applyNumberFormat="1" applyFont="1" applyBorder="1" applyAlignment="1">
      <alignment horizontal="right" vertical="center" wrapText="1"/>
    </xf>
    <xf numFmtId="177" fontId="25" fillId="0" borderId="0" xfId="42" applyNumberFormat="1" applyFont="1" applyBorder="1" applyAlignment="1">
      <alignment horizontal="right" vertical="center" wrapText="1"/>
    </xf>
    <xf numFmtId="0" fontId="24" fillId="33" borderId="14" xfId="0" applyFont="1" applyFill="1" applyBorder="1" applyAlignment="1" applyProtection="1">
      <alignment horizontal="center" vertical="center" wrapText="1"/>
      <protection locked="0"/>
    </xf>
    <xf numFmtId="0" fontId="24" fillId="0" borderId="0" xfId="0" applyFont="1" applyAlignment="1" applyProtection="1">
      <alignment horizontal="center" vertical="center" wrapText="1"/>
      <protection locked="0"/>
    </xf>
    <xf numFmtId="176" fontId="25" fillId="0" borderId="0" xfId="42" applyNumberFormat="1" applyFont="1" applyFill="1" applyBorder="1" applyAlignment="1">
      <alignment horizontal="right" vertical="center" wrapText="1"/>
    </xf>
    <xf numFmtId="176" fontId="25" fillId="0" borderId="0" xfId="42" applyNumberFormat="1" applyFont="1" applyFill="1" applyBorder="1" applyAlignment="1">
      <alignment vertical="center" wrapText="1"/>
    </xf>
    <xf numFmtId="6" fontId="25" fillId="0" borderId="0" xfId="42" applyNumberFormat="1" applyFont="1" applyFill="1" applyBorder="1" applyAlignment="1">
      <alignment horizontal="right" vertical="center" wrapText="1"/>
    </xf>
    <xf numFmtId="0" fontId="22" fillId="0" borderId="0" xfId="0" applyFont="1" applyAlignment="1" applyProtection="1">
      <alignment horizontal="center" vertical="center"/>
      <protection locked="0"/>
    </xf>
    <xf numFmtId="0" fontId="0" fillId="0" borderId="0" xfId="0" applyAlignment="1">
      <alignment horizontal="center" vertical="center"/>
    </xf>
    <xf numFmtId="0" fontId="31" fillId="0" borderId="11" xfId="0" applyFont="1" applyBorder="1" applyProtection="1">
      <alignment vertical="center"/>
      <protection locked="0"/>
    </xf>
    <xf numFmtId="0" fontId="32" fillId="0" borderId="11" xfId="0" applyFont="1" applyBorder="1" applyProtection="1">
      <alignment vertical="center"/>
      <protection locked="0"/>
    </xf>
    <xf numFmtId="0" fontId="33" fillId="33" borderId="12" xfId="0" applyFont="1" applyFill="1" applyBorder="1" applyAlignment="1" applyProtection="1">
      <alignment horizontal="center" vertical="center" wrapText="1"/>
      <protection locked="0"/>
    </xf>
    <xf numFmtId="0" fontId="33" fillId="33" borderId="13" xfId="0" applyFont="1" applyFill="1" applyBorder="1" applyAlignment="1" applyProtection="1">
      <alignment horizontal="center" vertical="center" wrapText="1"/>
      <protection locked="0"/>
    </xf>
    <xf numFmtId="0" fontId="25" fillId="0" borderId="22" xfId="0" applyFont="1" applyBorder="1" applyAlignment="1" applyProtection="1">
      <alignment horizontal="center" vertical="center" wrapText="1"/>
      <protection locked="0"/>
    </xf>
    <xf numFmtId="0" fontId="33" fillId="33" borderId="18" xfId="0" applyFont="1" applyFill="1" applyBorder="1" applyAlignment="1" applyProtection="1">
      <alignment horizontal="center" vertical="center" wrapText="1"/>
      <protection locked="0"/>
    </xf>
    <xf numFmtId="176" fontId="25" fillId="0" borderId="0" xfId="42" applyNumberFormat="1" applyFont="1" applyBorder="1" applyAlignment="1">
      <alignment horizontal="center" vertical="center" wrapText="1"/>
    </xf>
    <xf numFmtId="0" fontId="32" fillId="0" borderId="11" xfId="0" applyFont="1" applyBorder="1" applyAlignment="1" applyProtection="1">
      <alignment vertical="center" shrinkToFit="1"/>
      <protection locked="0"/>
    </xf>
    <xf numFmtId="176" fontId="22" fillId="0" borderId="11" xfId="0" applyNumberFormat="1" applyFont="1" applyBorder="1" applyAlignment="1" applyProtection="1">
      <alignment vertical="center" shrinkToFit="1"/>
      <protection locked="0"/>
    </xf>
    <xf numFmtId="14" fontId="19" fillId="35" borderId="0" xfId="0" applyNumberFormat="1" applyFont="1" applyFill="1" applyProtection="1">
      <alignment vertical="center"/>
      <protection locked="0"/>
    </xf>
    <xf numFmtId="0" fontId="40" fillId="0" borderId="16" xfId="0" applyFont="1" applyBorder="1" applyAlignment="1" applyProtection="1">
      <alignment horizontal="center" vertical="center" wrapText="1"/>
      <protection locked="0"/>
    </xf>
    <xf numFmtId="176" fontId="30" fillId="0" borderId="11" xfId="42" applyNumberFormat="1" applyFont="1" applyBorder="1" applyAlignment="1">
      <alignment horizontal="right" vertical="center" wrapText="1"/>
    </xf>
    <xf numFmtId="10" fontId="30" fillId="0" borderId="11" xfId="42" applyNumberFormat="1" applyFont="1" applyBorder="1" applyAlignment="1">
      <alignment horizontal="right" vertical="center" wrapText="1"/>
    </xf>
    <xf numFmtId="177" fontId="30" fillId="0" borderId="11" xfId="42" applyNumberFormat="1" applyFont="1" applyBorder="1" applyAlignment="1">
      <alignment horizontal="right" vertical="center" wrapText="1"/>
    </xf>
    <xf numFmtId="176" fontId="30" fillId="0" borderId="19" xfId="42" applyNumberFormat="1" applyFont="1" applyBorder="1" applyAlignment="1">
      <alignment horizontal="right" vertical="center" wrapText="1"/>
    </xf>
    <xf numFmtId="0" fontId="30" fillId="0" borderId="20" xfId="0" applyFont="1" applyBorder="1" applyAlignment="1" applyProtection="1">
      <alignment horizontal="center" vertical="center" wrapText="1"/>
      <protection locked="0"/>
    </xf>
    <xf numFmtId="176" fontId="30" fillId="0" borderId="17" xfId="42" applyNumberFormat="1" applyFont="1" applyBorder="1" applyAlignment="1">
      <alignment horizontal="right" vertical="center" wrapText="1"/>
    </xf>
    <xf numFmtId="10" fontId="30" fillId="0" borderId="17" xfId="42" applyNumberFormat="1" applyFont="1" applyBorder="1" applyAlignment="1">
      <alignment horizontal="right" vertical="center" wrapText="1"/>
    </xf>
    <xf numFmtId="176" fontId="30" fillId="0" borderId="25" xfId="42" applyNumberFormat="1" applyFont="1" applyBorder="1" applyAlignment="1">
      <alignment horizontal="right" vertical="center" wrapText="1"/>
    </xf>
    <xf numFmtId="176" fontId="41" fillId="0" borderId="26" xfId="42" applyNumberFormat="1" applyFont="1" applyBorder="1" applyAlignment="1">
      <alignment horizontal="center" vertical="center" wrapText="1"/>
    </xf>
    <xf numFmtId="177" fontId="30" fillId="0" borderId="11" xfId="42" applyNumberFormat="1" applyFont="1" applyFill="1" applyBorder="1" applyAlignment="1">
      <alignment horizontal="right" vertical="center" wrapText="1"/>
    </xf>
    <xf numFmtId="176" fontId="30" fillId="0" borderId="19" xfId="42" applyNumberFormat="1" applyFont="1" applyFill="1" applyBorder="1" applyAlignment="1">
      <alignment horizontal="right" vertical="center" wrapText="1"/>
    </xf>
    <xf numFmtId="176" fontId="30" fillId="0" borderId="17" xfId="42" applyNumberFormat="1" applyFont="1" applyFill="1" applyBorder="1" applyAlignment="1">
      <alignment horizontal="right" vertical="center" wrapText="1"/>
    </xf>
    <xf numFmtId="176" fontId="30" fillId="0" borderId="25" xfId="42" applyNumberFormat="1" applyFont="1" applyFill="1" applyBorder="1" applyAlignment="1">
      <alignment horizontal="right" vertical="center" wrapText="1"/>
    </xf>
    <xf numFmtId="0" fontId="19" fillId="35" borderId="11" xfId="0" applyFont="1" applyFill="1" applyBorder="1" applyProtection="1">
      <alignment vertical="center"/>
      <protection locked="0"/>
    </xf>
    <xf numFmtId="0" fontId="25" fillId="35" borderId="11" xfId="0" applyFont="1" applyFill="1" applyBorder="1" applyAlignment="1" applyProtection="1">
      <alignment horizontal="center" vertical="center" wrapText="1"/>
      <protection locked="0"/>
    </xf>
    <xf numFmtId="0" fontId="25" fillId="35" borderId="11" xfId="0" applyFont="1" applyFill="1" applyBorder="1" applyAlignment="1" applyProtection="1">
      <alignment horizontal="center" vertical="center" shrinkToFit="1"/>
      <protection locked="0"/>
    </xf>
    <xf numFmtId="49" fontId="26" fillId="35" borderId="15" xfId="0" applyNumberFormat="1" applyFont="1" applyFill="1" applyBorder="1" applyAlignment="1" applyProtection="1">
      <alignment horizontal="left" vertical="center" wrapText="1"/>
      <protection locked="0"/>
    </xf>
    <xf numFmtId="49" fontId="26" fillId="35" borderId="11" xfId="0" applyNumberFormat="1" applyFont="1" applyFill="1" applyBorder="1" applyAlignment="1" applyProtection="1">
      <alignment horizontal="left" vertical="center" wrapText="1"/>
      <protection locked="0"/>
    </xf>
    <xf numFmtId="178" fontId="26" fillId="35" borderId="19" xfId="0" applyNumberFormat="1" applyFont="1" applyFill="1" applyBorder="1" applyAlignment="1" applyProtection="1">
      <alignment horizontal="left" vertical="center" wrapText="1"/>
      <protection locked="0"/>
    </xf>
    <xf numFmtId="0" fontId="25" fillId="35" borderId="23" xfId="0" applyFont="1" applyFill="1" applyBorder="1" applyAlignment="1" applyProtection="1">
      <alignment horizontal="center" vertical="center" wrapText="1"/>
      <protection locked="0"/>
    </xf>
    <xf numFmtId="49" fontId="26" fillId="35" borderId="21" xfId="0" applyNumberFormat="1" applyFont="1" applyFill="1" applyBorder="1" applyAlignment="1" applyProtection="1">
      <alignment horizontal="left" vertical="center" wrapText="1"/>
      <protection locked="0"/>
    </xf>
    <xf numFmtId="49" fontId="26" fillId="35" borderId="23" xfId="0" applyNumberFormat="1" applyFont="1" applyFill="1" applyBorder="1" applyAlignment="1" applyProtection="1">
      <alignment horizontal="left" vertical="center" wrapText="1"/>
      <protection locked="0"/>
    </xf>
    <xf numFmtId="178" fontId="26" fillId="35" borderId="24" xfId="0" applyNumberFormat="1" applyFont="1" applyFill="1" applyBorder="1" applyAlignment="1" applyProtection="1">
      <alignment horizontal="left" vertical="center" wrapText="1"/>
      <protection locked="0"/>
    </xf>
    <xf numFmtId="176" fontId="30" fillId="0" borderId="27" xfId="42" applyNumberFormat="1" applyFont="1" applyBorder="1" applyAlignment="1">
      <alignment horizontal="right" vertical="center" wrapText="1"/>
    </xf>
    <xf numFmtId="177" fontId="30" fillId="0" borderId="27" xfId="42" applyNumberFormat="1" applyFont="1" applyBorder="1" applyAlignment="1">
      <alignment horizontal="right" vertical="center" wrapText="1"/>
    </xf>
    <xf numFmtId="176" fontId="30" fillId="0" borderId="28" xfId="42" applyNumberFormat="1" applyFont="1" applyBorder="1" applyAlignment="1">
      <alignment horizontal="right" vertical="center" wrapText="1"/>
    </xf>
    <xf numFmtId="0" fontId="22" fillId="0" borderId="0" xfId="0" applyFont="1">
      <alignment vertical="center"/>
    </xf>
    <xf numFmtId="0" fontId="19" fillId="0" borderId="0" xfId="0" applyFont="1">
      <alignment vertical="center"/>
    </xf>
    <xf numFmtId="177" fontId="19" fillId="0" borderId="0" xfId="0" applyNumberFormat="1" applyFont="1">
      <alignment vertical="center"/>
    </xf>
    <xf numFmtId="0" fontId="31" fillId="0" borderId="11" xfId="0" applyFont="1" applyBorder="1">
      <alignment vertical="center"/>
    </xf>
    <xf numFmtId="0" fontId="32" fillId="0" borderId="11" xfId="0" applyFont="1" applyBorder="1">
      <alignment vertical="center"/>
    </xf>
    <xf numFmtId="0" fontId="19" fillId="0" borderId="11" xfId="0" applyFont="1" applyBorder="1">
      <alignment vertical="center"/>
    </xf>
    <xf numFmtId="0" fontId="22" fillId="0" borderId="11" xfId="0" applyFont="1" applyBorder="1">
      <alignment vertical="center"/>
    </xf>
    <xf numFmtId="176" fontId="22" fillId="0" borderId="11" xfId="0" applyNumberFormat="1" applyFont="1" applyBorder="1" applyAlignment="1">
      <alignment vertical="center" shrinkToFit="1"/>
    </xf>
    <xf numFmtId="0" fontId="33" fillId="33" borderId="12" xfId="0" applyFont="1" applyFill="1" applyBorder="1" applyAlignment="1">
      <alignment horizontal="center" vertical="center" wrapText="1"/>
    </xf>
    <xf numFmtId="0" fontId="33" fillId="33" borderId="13" xfId="0" applyFont="1" applyFill="1" applyBorder="1" applyAlignment="1">
      <alignment horizontal="center" vertical="center" wrapText="1"/>
    </xf>
    <xf numFmtId="0" fontId="33" fillId="33" borderId="18" xfId="0" applyFont="1" applyFill="1" applyBorder="1" applyAlignment="1">
      <alignment horizontal="center" vertical="center" wrapText="1"/>
    </xf>
    <xf numFmtId="0" fontId="24" fillId="0" borderId="0" xfId="0" applyFont="1" applyAlignment="1">
      <alignment horizontal="center" vertical="center" wrapText="1"/>
    </xf>
    <xf numFmtId="0" fontId="31" fillId="0" borderId="16" xfId="0" applyFont="1" applyBorder="1" applyAlignment="1">
      <alignment horizontal="center" vertical="center" wrapText="1"/>
    </xf>
    <xf numFmtId="177" fontId="40" fillId="0" borderId="11" xfId="42" applyNumberFormat="1" applyFont="1" applyBorder="1" applyAlignment="1" applyProtection="1">
      <alignment horizontal="right" vertical="center" wrapText="1"/>
    </xf>
    <xf numFmtId="176" fontId="40" fillId="0" borderId="19" xfId="42" applyNumberFormat="1" applyFont="1" applyBorder="1" applyAlignment="1" applyProtection="1">
      <alignment horizontal="right" vertical="center" wrapText="1"/>
    </xf>
    <xf numFmtId="176" fontId="25" fillId="0" borderId="0" xfId="42" applyNumberFormat="1" applyFont="1" applyFill="1" applyBorder="1" applyAlignment="1" applyProtection="1">
      <alignment vertical="center" wrapText="1"/>
    </xf>
    <xf numFmtId="6" fontId="25" fillId="0" borderId="0" xfId="42" applyNumberFormat="1" applyFont="1" applyFill="1" applyBorder="1" applyAlignment="1" applyProtection="1">
      <alignment horizontal="right" vertical="center" wrapText="1"/>
    </xf>
    <xf numFmtId="176" fontId="25" fillId="0" borderId="0" xfId="42" applyNumberFormat="1" applyFont="1" applyFill="1" applyBorder="1" applyAlignment="1" applyProtection="1">
      <alignment horizontal="right" vertical="center" wrapText="1"/>
    </xf>
    <xf numFmtId="0" fontId="31" fillId="0" borderId="20" xfId="0" applyFont="1" applyBorder="1" applyAlignment="1">
      <alignment horizontal="center" vertical="center" wrapText="1"/>
    </xf>
    <xf numFmtId="176" fontId="40" fillId="0" borderId="17" xfId="42" applyNumberFormat="1" applyFont="1" applyBorder="1" applyAlignment="1" applyProtection="1">
      <alignment horizontal="right" vertical="center" wrapText="1"/>
    </xf>
    <xf numFmtId="176" fontId="40" fillId="0" borderId="25" xfId="42" applyNumberFormat="1" applyFont="1" applyBorder="1" applyAlignment="1" applyProtection="1">
      <alignment horizontal="right" vertical="center" wrapText="1"/>
    </xf>
    <xf numFmtId="176" fontId="25" fillId="0" borderId="26" xfId="42" applyNumberFormat="1" applyFont="1" applyBorder="1" applyAlignment="1" applyProtection="1">
      <alignment horizontal="center" vertical="center" wrapText="1"/>
    </xf>
    <xf numFmtId="176" fontId="28" fillId="0" borderId="27" xfId="42" applyNumberFormat="1" applyFont="1" applyBorder="1" applyAlignment="1" applyProtection="1">
      <alignment horizontal="right" vertical="center" wrapText="1"/>
    </xf>
    <xf numFmtId="177" fontId="28" fillId="34" borderId="27" xfId="42" applyNumberFormat="1" applyFont="1" applyFill="1" applyBorder="1" applyAlignment="1" applyProtection="1">
      <alignment horizontal="right" vertical="center" wrapText="1"/>
    </xf>
    <xf numFmtId="176" fontId="28" fillId="34" borderId="27" xfId="42" applyNumberFormat="1" applyFont="1" applyFill="1" applyBorder="1" applyAlignment="1" applyProtection="1">
      <alignment horizontal="right" vertical="center" wrapText="1"/>
    </xf>
    <xf numFmtId="176" fontId="28" fillId="0" borderId="28" xfId="42" applyNumberFormat="1" applyFont="1" applyBorder="1" applyAlignment="1" applyProtection="1">
      <alignment horizontal="right" vertical="center" wrapText="1"/>
    </xf>
    <xf numFmtId="176" fontId="25" fillId="0" borderId="0" xfId="42" applyNumberFormat="1" applyFont="1" applyBorder="1" applyAlignment="1" applyProtection="1">
      <alignment horizontal="right" vertical="center" wrapText="1"/>
    </xf>
    <xf numFmtId="177" fontId="40" fillId="0" borderId="11" xfId="42" applyNumberFormat="1" applyFont="1" applyFill="1" applyBorder="1" applyAlignment="1" applyProtection="1">
      <alignment horizontal="right" vertical="center" wrapText="1"/>
    </xf>
    <xf numFmtId="176" fontId="40" fillId="0" borderId="19" xfId="42" applyNumberFormat="1" applyFont="1" applyFill="1" applyBorder="1" applyAlignment="1" applyProtection="1">
      <alignment horizontal="right" vertical="center" wrapText="1"/>
    </xf>
    <xf numFmtId="176" fontId="40" fillId="0" borderId="17" xfId="42" applyNumberFormat="1" applyFont="1" applyFill="1" applyBorder="1" applyAlignment="1" applyProtection="1">
      <alignment horizontal="right" vertical="center" wrapText="1"/>
    </xf>
    <xf numFmtId="176" fontId="40" fillId="0" borderId="25" xfId="42" applyNumberFormat="1" applyFont="1" applyFill="1" applyBorder="1" applyAlignment="1" applyProtection="1">
      <alignment horizontal="right" vertical="center" wrapText="1"/>
    </xf>
    <xf numFmtId="176" fontId="25" fillId="0" borderId="0" xfId="42" applyNumberFormat="1" applyFont="1" applyBorder="1" applyAlignment="1" applyProtection="1">
      <alignment horizontal="center" vertical="center" wrapText="1"/>
    </xf>
    <xf numFmtId="177" fontId="25" fillId="0" borderId="0" xfId="42" applyNumberFormat="1" applyFont="1" applyBorder="1" applyAlignment="1" applyProtection="1">
      <alignment horizontal="right" vertical="center" wrapText="1"/>
    </xf>
    <xf numFmtId="176" fontId="40" fillId="0" borderId="11" xfId="42" applyNumberFormat="1" applyFont="1" applyBorder="1" applyAlignment="1" applyProtection="1">
      <alignment horizontal="right" vertical="center" wrapText="1"/>
    </xf>
    <xf numFmtId="10" fontId="40" fillId="0" borderId="11" xfId="42" applyNumberFormat="1" applyFont="1" applyBorder="1" applyAlignment="1" applyProtection="1">
      <alignment horizontal="right" vertical="center" wrapText="1"/>
    </xf>
    <xf numFmtId="10" fontId="40" fillId="0" borderId="17" xfId="42" applyNumberFormat="1" applyFont="1" applyBorder="1" applyAlignment="1" applyProtection="1">
      <alignment horizontal="right" vertical="center" wrapText="1"/>
    </xf>
    <xf numFmtId="6" fontId="23" fillId="0" borderId="0" xfId="0" applyNumberFormat="1" applyFont="1" applyAlignment="1">
      <alignment horizontal="center" vertical="center"/>
    </xf>
    <xf numFmtId="0" fontId="20" fillId="0" borderId="0" xfId="0" applyFont="1">
      <alignment vertical="center"/>
    </xf>
    <xf numFmtId="177" fontId="21" fillId="0" borderId="0" xfId="0" applyNumberFormat="1" applyFont="1">
      <alignment vertical="center"/>
    </xf>
    <xf numFmtId="0" fontId="21" fillId="0" borderId="0" xfId="0" applyFont="1">
      <alignment vertical="center"/>
    </xf>
    <xf numFmtId="14" fontId="19" fillId="35" borderId="11" xfId="42" applyNumberFormat="1" applyFont="1" applyFill="1" applyBorder="1" applyAlignment="1" applyProtection="1">
      <alignment horizontal="center" vertical="center"/>
      <protection locked="0"/>
    </xf>
    <xf numFmtId="178" fontId="28" fillId="35" borderId="19" xfId="42" applyNumberFormat="1" applyFont="1" applyFill="1" applyBorder="1" applyAlignment="1" applyProtection="1">
      <alignment horizontal="right" vertical="center" wrapText="1"/>
      <protection locked="0"/>
    </xf>
    <xf numFmtId="0" fontId="24" fillId="33" borderId="13" xfId="0" applyFont="1" applyFill="1" applyBorder="1" applyAlignment="1">
      <alignment horizontal="center" vertical="center" wrapText="1"/>
    </xf>
    <xf numFmtId="0" fontId="24" fillId="33" borderId="14" xfId="0" applyFont="1" applyFill="1" applyBorder="1" applyAlignment="1">
      <alignment horizontal="center" vertical="center" wrapText="1"/>
    </xf>
    <xf numFmtId="0" fontId="24" fillId="33" borderId="18" xfId="0" applyFont="1" applyFill="1" applyBorder="1" applyAlignment="1">
      <alignment horizontal="center" vertical="center" wrapText="1"/>
    </xf>
    <xf numFmtId="0" fontId="22" fillId="0" borderId="0" xfId="0" applyFont="1" applyAlignment="1">
      <alignment horizontal="center" vertical="center"/>
    </xf>
    <xf numFmtId="0" fontId="23" fillId="0" borderId="0" xfId="0" applyFont="1" applyAlignment="1">
      <alignment horizontal="center" vertical="center"/>
    </xf>
    <xf numFmtId="0" fontId="19" fillId="0" borderId="11" xfId="0" applyFont="1" applyBorder="1" applyAlignment="1">
      <alignment vertical="center" shrinkToFit="1"/>
    </xf>
    <xf numFmtId="0" fontId="24" fillId="33" borderId="12" xfId="0" applyFont="1" applyFill="1" applyBorder="1" applyAlignment="1">
      <alignment horizontal="center" vertical="center" wrapText="1"/>
    </xf>
    <xf numFmtId="176" fontId="40" fillId="35" borderId="11" xfId="42" applyNumberFormat="1" applyFont="1" applyFill="1" applyBorder="1" applyAlignment="1" applyProtection="1">
      <alignment horizontal="right" vertical="center" wrapText="1"/>
      <protection locked="0"/>
    </xf>
    <xf numFmtId="176" fontId="40" fillId="35" borderId="17" xfId="42" applyNumberFormat="1" applyFont="1" applyFill="1" applyBorder="1" applyAlignment="1" applyProtection="1">
      <alignment horizontal="right" vertical="center" wrapText="1"/>
      <protection locked="0"/>
    </xf>
    <xf numFmtId="10" fontId="40" fillId="35" borderId="17" xfId="42" applyNumberFormat="1" applyFont="1" applyFill="1" applyBorder="1" applyAlignment="1" applyProtection="1">
      <alignment horizontal="right" vertical="center" wrapText="1"/>
      <protection locked="0"/>
    </xf>
    <xf numFmtId="10" fontId="40" fillId="35" borderId="11" xfId="42" applyNumberFormat="1" applyFont="1" applyFill="1" applyBorder="1" applyAlignment="1" applyProtection="1">
      <alignment horizontal="right" vertical="center" wrapText="1"/>
      <protection locked="0"/>
    </xf>
    <xf numFmtId="14" fontId="19" fillId="35" borderId="29" xfId="42" applyNumberFormat="1" applyFont="1" applyFill="1" applyBorder="1" applyAlignment="1" applyProtection="1">
      <alignment horizontal="center" vertical="center"/>
      <protection locked="0"/>
    </xf>
    <xf numFmtId="14" fontId="19" fillId="35" borderId="23" xfId="42" applyNumberFormat="1" applyFont="1" applyFill="1" applyBorder="1" applyAlignment="1" applyProtection="1">
      <alignment horizontal="center" vertical="center"/>
      <protection locked="0"/>
    </xf>
    <xf numFmtId="0" fontId="24" fillId="33" borderId="30" xfId="0" applyFont="1" applyFill="1" applyBorder="1" applyAlignment="1">
      <alignment horizontal="center" vertical="center" wrapText="1"/>
    </xf>
    <xf numFmtId="0" fontId="25" fillId="0" borderId="31" xfId="0" applyFont="1" applyBorder="1" applyAlignment="1">
      <alignment horizontal="center" vertical="center" wrapText="1"/>
    </xf>
    <xf numFmtId="0" fontId="25" fillId="0" borderId="32" xfId="0" applyFont="1" applyBorder="1" applyAlignment="1">
      <alignment horizontal="center" vertical="center" wrapText="1"/>
    </xf>
    <xf numFmtId="0" fontId="25" fillId="35" borderId="16" xfId="0" applyFont="1" applyFill="1" applyBorder="1" applyAlignment="1" applyProtection="1">
      <alignment horizontal="center" vertical="center" wrapText="1"/>
      <protection locked="0"/>
    </xf>
    <xf numFmtId="0" fontId="25" fillId="35" borderId="22" xfId="0" applyFont="1" applyFill="1" applyBorder="1" applyAlignment="1" applyProtection="1">
      <alignment horizontal="center" vertical="center" wrapText="1"/>
      <protection locked="0"/>
    </xf>
    <xf numFmtId="178" fontId="28" fillId="35" borderId="24" xfId="42" applyNumberFormat="1" applyFont="1" applyFill="1" applyBorder="1" applyAlignment="1" applyProtection="1">
      <alignment horizontal="right" vertical="center" wrapText="1"/>
      <protection locked="0"/>
    </xf>
    <xf numFmtId="0" fontId="19" fillId="34" borderId="11" xfId="0" applyFont="1" applyFill="1" applyBorder="1" applyAlignment="1" applyProtection="1">
      <alignment vertical="center" shrinkToFit="1"/>
      <protection locked="0"/>
    </xf>
    <xf numFmtId="176" fontId="42" fillId="35" borderId="11" xfId="42" applyNumberFormat="1" applyFont="1" applyFill="1" applyBorder="1" applyAlignment="1">
      <alignment horizontal="right" vertical="center" wrapText="1"/>
    </xf>
    <xf numFmtId="10" fontId="42" fillId="35" borderId="11" xfId="42" applyNumberFormat="1" applyFont="1" applyFill="1" applyBorder="1" applyAlignment="1">
      <alignment horizontal="right" vertical="center" wrapText="1"/>
    </xf>
    <xf numFmtId="176" fontId="42" fillId="35" borderId="17" xfId="42" applyNumberFormat="1" applyFont="1" applyFill="1" applyBorder="1" applyAlignment="1">
      <alignment horizontal="right" vertical="center" wrapText="1"/>
    </xf>
    <xf numFmtId="10" fontId="42" fillId="35" borderId="17" xfId="42" applyNumberFormat="1" applyFont="1" applyFill="1" applyBorder="1" applyAlignment="1">
      <alignment horizontal="right" vertical="center" wrapText="1"/>
    </xf>
    <xf numFmtId="0" fontId="43" fillId="35" borderId="11" xfId="0" applyFont="1" applyFill="1" applyBorder="1" applyAlignment="1" applyProtection="1">
      <alignment horizontal="center" vertical="center" wrapText="1"/>
      <protection locked="0"/>
    </xf>
    <xf numFmtId="0" fontId="44" fillId="35" borderId="11" xfId="0" applyFont="1" applyFill="1" applyBorder="1" applyAlignment="1" applyProtection="1">
      <alignment horizontal="center" vertical="center" shrinkToFit="1"/>
      <protection locked="0"/>
    </xf>
    <xf numFmtId="49" fontId="45" fillId="35" borderId="15" xfId="0" applyNumberFormat="1" applyFont="1" applyFill="1" applyBorder="1" applyAlignment="1" applyProtection="1">
      <alignment horizontal="left" vertical="center" wrapText="1"/>
      <protection locked="0"/>
    </xf>
    <xf numFmtId="14" fontId="46" fillId="35" borderId="11" xfId="42" applyNumberFormat="1" applyFont="1" applyFill="1" applyBorder="1" applyAlignment="1">
      <alignment horizontal="center" vertical="center"/>
    </xf>
    <xf numFmtId="178" fontId="19" fillId="34" borderId="11" xfId="0" applyNumberFormat="1" applyFont="1" applyFill="1" applyBorder="1">
      <alignment vertical="center"/>
    </xf>
    <xf numFmtId="0" fontId="27" fillId="0" borderId="0" xfId="0" applyFont="1" applyBorder="1" applyAlignment="1">
      <alignment horizontal="centerContinuous" vertical="center"/>
    </xf>
    <xf numFmtId="0" fontId="19" fillId="0" borderId="0" xfId="0" applyFont="1" applyBorder="1">
      <alignment vertical="center"/>
    </xf>
    <xf numFmtId="177" fontId="19" fillId="0" borderId="0" xfId="0" applyNumberFormat="1" applyFont="1" applyBorder="1">
      <alignment vertical="center"/>
    </xf>
    <xf numFmtId="179" fontId="32" fillId="0" borderId="11" xfId="0" applyNumberFormat="1" applyFont="1" applyBorder="1" applyAlignment="1">
      <alignment vertical="center" shrinkToFit="1"/>
    </xf>
    <xf numFmtId="14" fontId="19" fillId="36" borderId="0" xfId="0" applyNumberFormat="1" applyFont="1" applyFill="1">
      <alignment vertical="center"/>
    </xf>
    <xf numFmtId="0" fontId="27" fillId="0" borderId="0" xfId="0" applyFont="1" applyBorder="1" applyAlignment="1" applyProtection="1">
      <alignment horizontal="centerContinuous" vertical="center"/>
      <protection locked="0"/>
    </xf>
    <xf numFmtId="0" fontId="19" fillId="0" borderId="0" xfId="0" applyFont="1" applyBorder="1" applyProtection="1">
      <alignment vertical="center"/>
      <protection locked="0"/>
    </xf>
    <xf numFmtId="177" fontId="19" fillId="0" borderId="0" xfId="0" applyNumberFormat="1" applyFont="1" applyBorder="1" applyProtection="1">
      <alignment vertical="center"/>
      <protection locked="0"/>
    </xf>
    <xf numFmtId="14" fontId="19" fillId="36" borderId="0" xfId="0" applyNumberFormat="1" applyFont="1" applyFill="1" applyProtection="1">
      <alignment vertical="center"/>
      <protection locked="0"/>
    </xf>
    <xf numFmtId="14" fontId="47" fillId="35" borderId="0" xfId="0" applyNumberFormat="1" applyFont="1" applyFill="1" applyProtection="1">
      <alignment vertical="center"/>
      <protection locked="0"/>
    </xf>
    <xf numFmtId="0" fontId="47" fillId="35" borderId="11" xfId="0" applyFont="1" applyFill="1" applyBorder="1" applyProtection="1">
      <alignment vertical="center"/>
      <protection locked="0"/>
    </xf>
    <xf numFmtId="0" fontId="46" fillId="35" borderId="11" xfId="0" applyFont="1" applyFill="1" applyBorder="1" applyProtection="1">
      <alignment vertical="center"/>
      <protection locked="0"/>
    </xf>
    <xf numFmtId="180" fontId="44" fillId="35" borderId="19" xfId="42" applyNumberFormat="1" applyFont="1" applyFill="1" applyBorder="1" applyAlignment="1">
      <alignment horizontal="right" vertical="center" wrapText="1"/>
    </xf>
    <xf numFmtId="178" fontId="19" fillId="34" borderId="11" xfId="0" applyNumberFormat="1" applyFont="1" applyFill="1" applyBorder="1" applyProtection="1">
      <alignment vertical="center"/>
      <protection locked="0"/>
    </xf>
    <xf numFmtId="0" fontId="27" fillId="0" borderId="33" xfId="0" applyFont="1" applyBorder="1" applyAlignment="1">
      <alignment horizontal="centerContinuous" vertical="center"/>
    </xf>
    <xf numFmtId="0" fontId="19" fillId="0" borderId="34" xfId="0" applyFont="1" applyBorder="1">
      <alignment vertical="center"/>
    </xf>
    <xf numFmtId="0" fontId="19" fillId="0" borderId="34" xfId="0" applyFont="1" applyBorder="1" applyProtection="1">
      <alignment vertical="center"/>
      <protection locked="0"/>
    </xf>
    <xf numFmtId="0" fontId="27" fillId="0" borderId="33" xfId="0" applyFont="1" applyBorder="1" applyAlignment="1" applyProtection="1">
      <alignment horizontal="centerContinuous" vertical="center"/>
      <protection locked="0"/>
    </xf>
    <xf numFmtId="0" fontId="36" fillId="0" borderId="0" xfId="0" applyFont="1" applyAlignment="1" applyProtection="1">
      <alignment horizontal="center" vertical="center" wrapText="1"/>
      <protection locked="0"/>
    </xf>
    <xf numFmtId="0" fontId="36" fillId="0" borderId="0" xfId="0" applyFont="1" applyAlignment="1" applyProtection="1">
      <alignment horizontal="center" vertical="center"/>
      <protection locked="0"/>
    </xf>
    <xf numFmtId="0" fontId="37" fillId="0" borderId="0" xfId="0" applyFont="1" applyAlignment="1">
      <alignment horizontal="center" vertical="center"/>
    </xf>
    <xf numFmtId="0" fontId="24" fillId="0" borderId="0" xfId="0" applyFont="1" applyAlignment="1" applyProtection="1">
      <alignment horizontal="center" vertical="center" shrinkToFit="1"/>
      <protection locked="0"/>
    </xf>
    <xf numFmtId="0" fontId="29" fillId="0" borderId="0" xfId="0" applyFont="1" applyAlignment="1">
      <alignment horizontal="center" vertical="center" shrinkToFit="1"/>
    </xf>
    <xf numFmtId="0" fontId="34" fillId="0" borderId="0" xfId="0" applyFont="1" applyAlignment="1">
      <alignment horizontal="center" vertical="center" wrapText="1"/>
    </xf>
    <xf numFmtId="0" fontId="35" fillId="0" borderId="0" xfId="0" applyFont="1" applyAlignment="1">
      <alignment horizontal="center" vertical="center"/>
    </xf>
    <xf numFmtId="0" fontId="22" fillId="0" borderId="0" xfId="0" applyFont="1" applyAlignment="1" applyProtection="1">
      <alignment horizontal="left" vertical="center"/>
      <protection locked="0"/>
    </xf>
    <xf numFmtId="0" fontId="0" fillId="0" borderId="0" xfId="0" applyAlignment="1">
      <alignment horizontal="left" vertical="center"/>
    </xf>
    <xf numFmtId="0" fontId="36" fillId="0" borderId="0" xfId="0" applyFont="1" applyAlignment="1">
      <alignment horizontal="center" vertical="center" wrapText="1"/>
    </xf>
    <xf numFmtId="0" fontId="36" fillId="0" borderId="0" xfId="0" applyFont="1" applyAlignment="1">
      <alignment horizontal="center" vertical="center"/>
    </xf>
    <xf numFmtId="0" fontId="24" fillId="0" borderId="0" xfId="0" applyFont="1" applyAlignment="1">
      <alignment horizontal="center" vertical="center" shrinkToFit="1"/>
    </xf>
    <xf numFmtId="0" fontId="22" fillId="0" borderId="0" xfId="0" applyFont="1" applyAlignment="1">
      <alignment horizontal="lef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colors>
    <mruColors>
      <color rgb="FFFFFFCC"/>
      <color rgb="FFFFCCFF"/>
      <color rgb="FF0000FF"/>
      <color rgb="FFFAC090"/>
      <color rgb="FFFCD5B5"/>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308429</xdr:colOff>
      <xdr:row>1</xdr:row>
      <xdr:rowOff>81642</xdr:rowOff>
    </xdr:from>
    <xdr:to>
      <xdr:col>1</xdr:col>
      <xdr:colOff>1606210</xdr:colOff>
      <xdr:row>2</xdr:row>
      <xdr:rowOff>26534</xdr:rowOff>
    </xdr:to>
    <xdr:sp macro="" textlink="">
      <xdr:nvSpPr>
        <xdr:cNvPr id="2" name="正方形/長方形 1">
          <a:extLst>
            <a:ext uri="{FF2B5EF4-FFF2-40B4-BE49-F238E27FC236}">
              <a16:creationId xmlns:a16="http://schemas.microsoft.com/office/drawing/2014/main" id="{46857333-2CDD-4C74-BC3F-06F21A1CB847}"/>
            </a:ext>
          </a:extLst>
        </xdr:cNvPr>
        <xdr:cNvSpPr/>
      </xdr:nvSpPr>
      <xdr:spPr>
        <a:xfrm>
          <a:off x="600529" y="361042"/>
          <a:ext cx="1297781" cy="503692"/>
        </a:xfrm>
        <a:prstGeom prst="rect">
          <a:avLst/>
        </a:prstGeom>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800">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325436</xdr:colOff>
      <xdr:row>2</xdr:row>
      <xdr:rowOff>71436</xdr:rowOff>
    </xdr:from>
    <xdr:ext cx="5570884" cy="1259319"/>
    <xdr:sp macro="" textlink="">
      <xdr:nvSpPr>
        <xdr:cNvPr id="14" name="テキスト ボックス 13">
          <a:extLst>
            <a:ext uri="{FF2B5EF4-FFF2-40B4-BE49-F238E27FC236}">
              <a16:creationId xmlns:a16="http://schemas.microsoft.com/office/drawing/2014/main" id="{55DBC7F3-CDBE-4AA7-B92E-FCED75A34356}"/>
            </a:ext>
          </a:extLst>
        </xdr:cNvPr>
        <xdr:cNvSpPr txBox="1"/>
      </xdr:nvSpPr>
      <xdr:spPr>
        <a:xfrm>
          <a:off x="3778249" y="730249"/>
          <a:ext cx="5570884" cy="12593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solidFill>
                <a:srgbClr val="FF0000"/>
              </a:solidFill>
            </a:rPr>
            <a:t>キャンセル金額＝返金額ではなく、キャンセル金額をマイナスした</a:t>
          </a:r>
          <a:endParaRPr kumimoji="1" lang="en-US" altLang="ja-JP" sz="1400">
            <a:solidFill>
              <a:srgbClr val="FF0000"/>
            </a:solidFill>
          </a:endParaRPr>
        </a:p>
        <a:p>
          <a:r>
            <a:rPr kumimoji="1" lang="ja-JP" altLang="en-US" sz="1400">
              <a:solidFill>
                <a:srgbClr val="FF0000"/>
              </a:solidFill>
            </a:rPr>
            <a:t>付与総額より、再度補助金確定額を算出しております。</a:t>
          </a:r>
          <a:endParaRPr kumimoji="1" lang="en-US" altLang="ja-JP" sz="1400">
            <a:solidFill>
              <a:srgbClr val="FF0000"/>
            </a:solidFill>
          </a:endParaRPr>
        </a:p>
        <a:p>
          <a:r>
            <a:rPr kumimoji="1" lang="ja-JP" altLang="en-US" sz="1400">
              <a:solidFill>
                <a:srgbClr val="FF0000"/>
              </a:solidFill>
            </a:rPr>
            <a:t>＊失効率は前回の失効率を適用しております</a:t>
          </a:r>
          <a:endParaRPr kumimoji="1" lang="en-US" altLang="ja-JP" sz="1400">
            <a:solidFill>
              <a:srgbClr val="FF0000"/>
            </a:solidFill>
          </a:endParaRPr>
        </a:p>
        <a:p>
          <a:r>
            <a:rPr kumimoji="1" lang="ja-JP" altLang="en-US" sz="1400">
              <a:solidFill>
                <a:srgbClr val="FF0000"/>
              </a:solidFill>
            </a:rPr>
            <a:t>＊キャンセルにともなう仕入税額控除の再申請は受け付けておりません</a:t>
          </a:r>
          <a:endParaRPr kumimoji="1" lang="en-US" altLang="ja-JP" sz="1400">
            <a:solidFill>
              <a:srgbClr val="FF0000"/>
            </a:solidFill>
          </a:endParaRPr>
        </a:p>
        <a:p>
          <a:r>
            <a:rPr kumimoji="1" lang="ja-JP" altLang="en-US" sz="1400">
              <a:solidFill>
                <a:srgbClr val="FF0000"/>
              </a:solidFill>
            </a:rPr>
            <a:t>＊仕入税額控除額は前回と同じ金額になります</a:t>
          </a:r>
        </a:p>
      </xdr:txBody>
    </xdr:sp>
    <xdr:clientData/>
  </xdr:oneCellAnchor>
  <xdr:twoCellAnchor>
    <xdr:from>
      <xdr:col>0</xdr:col>
      <xdr:colOff>522514</xdr:colOff>
      <xdr:row>1</xdr:row>
      <xdr:rowOff>87084</xdr:rowOff>
    </xdr:from>
    <xdr:to>
      <xdr:col>1</xdr:col>
      <xdr:colOff>405152</xdr:colOff>
      <xdr:row>1</xdr:row>
      <xdr:rowOff>587147</xdr:rowOff>
    </xdr:to>
    <xdr:sp macro="" textlink="">
      <xdr:nvSpPr>
        <xdr:cNvPr id="3" name="正方形/長方形 2">
          <a:extLst>
            <a:ext uri="{FF2B5EF4-FFF2-40B4-BE49-F238E27FC236}">
              <a16:creationId xmlns:a16="http://schemas.microsoft.com/office/drawing/2014/main" id="{765BA4EA-A631-45C2-B89C-0A1698BEA6A0}"/>
            </a:ext>
          </a:extLst>
        </xdr:cNvPr>
        <xdr:cNvSpPr/>
      </xdr:nvSpPr>
      <xdr:spPr>
        <a:xfrm>
          <a:off x="522514" y="370113"/>
          <a:ext cx="1297781" cy="500063"/>
        </a:xfrm>
        <a:prstGeom prst="rect">
          <a:avLst/>
        </a:prstGeom>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800">
              <a:solidFill>
                <a:srgbClr val="FF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1E811-4D90-40A2-9573-668CEA244EB3}">
  <sheetPr>
    <pageSetUpPr fitToPage="1"/>
  </sheetPr>
  <dimension ref="A1:J34"/>
  <sheetViews>
    <sheetView showGridLines="0" view="pageBreakPreview" zoomScale="70" zoomScaleNormal="60" zoomScaleSheetLayoutView="70" workbookViewId="0"/>
  </sheetViews>
  <sheetFormatPr defaultColWidth="9" defaultRowHeight="15" x14ac:dyDescent="0.2"/>
  <cols>
    <col min="1" max="1" width="4.36328125" style="1" bestFit="1" customWidth="1"/>
    <col min="2" max="4" width="26.36328125" style="1" customWidth="1"/>
    <col min="5" max="5" width="29.6328125" style="1" customWidth="1"/>
    <col min="6" max="6" width="22.36328125" style="1" customWidth="1"/>
    <col min="7" max="7" width="25.90625" style="1" customWidth="1"/>
    <col min="8" max="8" width="12.453125" style="4" bestFit="1" customWidth="1"/>
    <col min="9" max="16384" width="9" style="1"/>
  </cols>
  <sheetData>
    <row r="1" spans="1:8" ht="22.5" customHeight="1" x14ac:dyDescent="0.2">
      <c r="A1" s="12"/>
      <c r="B1" s="12"/>
      <c r="C1" s="12"/>
      <c r="D1" s="12"/>
      <c r="E1" s="12"/>
      <c r="F1" s="12"/>
      <c r="G1" s="141" t="s">
        <v>27</v>
      </c>
      <c r="H1" s="1"/>
    </row>
    <row r="2" spans="1:8" ht="43.9" customHeight="1" x14ac:dyDescent="0.2">
      <c r="A2" s="150" t="s">
        <v>40</v>
      </c>
      <c r="B2" s="151"/>
      <c r="C2" s="151"/>
      <c r="D2" s="151"/>
      <c r="E2" s="151"/>
      <c r="F2" s="152"/>
      <c r="G2" s="152"/>
    </row>
    <row r="3" spans="1:8" ht="22.5" customHeight="1" x14ac:dyDescent="0.2">
      <c r="A3" s="22"/>
      <c r="B3" s="22"/>
      <c r="C3" s="22"/>
      <c r="D3" s="22"/>
      <c r="E3" s="22"/>
      <c r="F3" s="23"/>
      <c r="G3" s="23"/>
    </row>
    <row r="4" spans="1:8" ht="22.5" customHeight="1" x14ac:dyDescent="0.2">
      <c r="A4" s="22"/>
      <c r="B4" s="22" t="s">
        <v>0</v>
      </c>
      <c r="C4" s="22"/>
      <c r="D4" s="22"/>
      <c r="E4" s="22"/>
      <c r="F4" s="23"/>
      <c r="G4" s="23"/>
    </row>
    <row r="5" spans="1:8" ht="16.5" customHeight="1" x14ac:dyDescent="0.2">
      <c r="D5" s="10"/>
      <c r="E5" s="9"/>
      <c r="F5" s="9"/>
      <c r="G5" s="9"/>
    </row>
    <row r="6" spans="1:8" ht="20.149999999999999" customHeight="1" x14ac:dyDescent="0.2">
      <c r="B6" s="13" t="s">
        <v>1</v>
      </c>
      <c r="C6" s="142" t="s">
        <v>28</v>
      </c>
      <c r="D6" s="10"/>
      <c r="E6" s="9"/>
      <c r="F6" s="9"/>
      <c r="G6" s="9"/>
    </row>
    <row r="7" spans="1:8" ht="20.149999999999999" customHeight="1" x14ac:dyDescent="0.2">
      <c r="B7" s="13" t="s">
        <v>2</v>
      </c>
      <c r="C7" s="143" t="s">
        <v>29</v>
      </c>
      <c r="D7" s="10"/>
      <c r="E7" s="9"/>
      <c r="F7" s="9"/>
      <c r="G7" s="9"/>
    </row>
    <row r="8" spans="1:8" ht="20.149999999999999" customHeight="1" x14ac:dyDescent="0.2">
      <c r="B8" s="122" t="s">
        <v>3</v>
      </c>
      <c r="C8" s="145">
        <f>SUMIF(F12:F31,"&lt;=2021/12/31",G12:G31)</f>
        <v>-40000</v>
      </c>
      <c r="D8" s="10"/>
      <c r="E8" s="9"/>
      <c r="F8" s="9"/>
      <c r="G8" s="9"/>
    </row>
    <row r="9" spans="1:8" ht="20.149999999999999" customHeight="1" x14ac:dyDescent="0.2">
      <c r="B9" s="122" t="s">
        <v>4</v>
      </c>
      <c r="C9" s="145">
        <f>SUMIFS(G12:G31,F12:F31,"&gt;=2022/1/1",F12:F31,"&lt;=2022/3/31")</f>
        <v>-35000</v>
      </c>
      <c r="D9" s="10"/>
      <c r="E9" s="9"/>
      <c r="F9" s="9"/>
      <c r="G9" s="9"/>
    </row>
    <row r="10" spans="1:8" ht="30.75" customHeight="1" thickBot="1" x14ac:dyDescent="0.25">
      <c r="A10" s="148"/>
      <c r="E10" s="153"/>
      <c r="F10" s="153"/>
      <c r="G10" s="154"/>
      <c r="H10" s="1"/>
    </row>
    <row r="11" spans="1:8" ht="48.75" customHeight="1" x14ac:dyDescent="0.2">
      <c r="A11" s="5" t="s">
        <v>5</v>
      </c>
      <c r="B11" s="6" t="s">
        <v>6</v>
      </c>
      <c r="C11" s="6" t="s">
        <v>7</v>
      </c>
      <c r="D11" s="17" t="s">
        <v>8</v>
      </c>
      <c r="E11" s="6" t="s">
        <v>9</v>
      </c>
      <c r="F11" s="6" t="s">
        <v>10</v>
      </c>
      <c r="G11" s="11" t="s">
        <v>11</v>
      </c>
      <c r="H11" s="1"/>
    </row>
    <row r="12" spans="1:8" s="2" customFormat="1" ht="32.25" customHeight="1" x14ac:dyDescent="0.2">
      <c r="A12" s="8">
        <v>1</v>
      </c>
      <c r="B12" s="127" t="s">
        <v>30</v>
      </c>
      <c r="C12" s="128" t="s">
        <v>31</v>
      </c>
      <c r="D12" s="129" t="s">
        <v>32</v>
      </c>
      <c r="E12" s="130">
        <v>44774</v>
      </c>
      <c r="F12" s="130">
        <v>44531</v>
      </c>
      <c r="G12" s="144">
        <v>-5000</v>
      </c>
    </row>
    <row r="13" spans="1:8" s="2" customFormat="1" ht="32.25" customHeight="1" x14ac:dyDescent="0.2">
      <c r="A13" s="8">
        <v>2</v>
      </c>
      <c r="B13" s="127" t="s">
        <v>33</v>
      </c>
      <c r="C13" s="128" t="s">
        <v>31</v>
      </c>
      <c r="D13" s="129" t="s">
        <v>34</v>
      </c>
      <c r="E13" s="130">
        <v>44774</v>
      </c>
      <c r="F13" s="130">
        <v>44545</v>
      </c>
      <c r="G13" s="144">
        <v>-5000</v>
      </c>
    </row>
    <row r="14" spans="1:8" s="2" customFormat="1" ht="32.25" customHeight="1" x14ac:dyDescent="0.2">
      <c r="A14" s="8">
        <v>3</v>
      </c>
      <c r="B14" s="127" t="s">
        <v>33</v>
      </c>
      <c r="C14" s="128" t="s">
        <v>31</v>
      </c>
      <c r="D14" s="129" t="s">
        <v>34</v>
      </c>
      <c r="E14" s="130">
        <v>44774</v>
      </c>
      <c r="F14" s="130">
        <v>44550</v>
      </c>
      <c r="G14" s="144">
        <v>-25000</v>
      </c>
    </row>
    <row r="15" spans="1:8" s="2" customFormat="1" ht="32.25" customHeight="1" x14ac:dyDescent="0.2">
      <c r="A15" s="8">
        <v>4</v>
      </c>
      <c r="B15" s="127" t="s">
        <v>33</v>
      </c>
      <c r="C15" s="128" t="s">
        <v>31</v>
      </c>
      <c r="D15" s="129" t="s">
        <v>34</v>
      </c>
      <c r="E15" s="130">
        <v>44774</v>
      </c>
      <c r="F15" s="130">
        <v>44559</v>
      </c>
      <c r="G15" s="144">
        <v>-5000</v>
      </c>
    </row>
    <row r="16" spans="1:8" s="2" customFormat="1" ht="32.25" customHeight="1" x14ac:dyDescent="0.2">
      <c r="A16" s="8">
        <v>5</v>
      </c>
      <c r="B16" s="127" t="s">
        <v>33</v>
      </c>
      <c r="C16" s="128" t="s">
        <v>31</v>
      </c>
      <c r="D16" s="129" t="s">
        <v>34</v>
      </c>
      <c r="E16" s="130">
        <v>44774</v>
      </c>
      <c r="F16" s="130">
        <v>44571</v>
      </c>
      <c r="G16" s="144">
        <v>-5000</v>
      </c>
    </row>
    <row r="17" spans="1:8" s="2" customFormat="1" ht="32.25" customHeight="1" x14ac:dyDescent="0.2">
      <c r="A17" s="8">
        <v>6</v>
      </c>
      <c r="B17" s="127" t="s">
        <v>33</v>
      </c>
      <c r="C17" s="128" t="s">
        <v>31</v>
      </c>
      <c r="D17" s="129" t="s">
        <v>34</v>
      </c>
      <c r="E17" s="130">
        <v>44774</v>
      </c>
      <c r="F17" s="130">
        <v>44581</v>
      </c>
      <c r="G17" s="144">
        <v>-5000</v>
      </c>
    </row>
    <row r="18" spans="1:8" s="2" customFormat="1" ht="32.25" customHeight="1" x14ac:dyDescent="0.2">
      <c r="A18" s="8">
        <v>7</v>
      </c>
      <c r="B18" s="127" t="s">
        <v>33</v>
      </c>
      <c r="C18" s="128" t="s">
        <v>31</v>
      </c>
      <c r="D18" s="129" t="s">
        <v>34</v>
      </c>
      <c r="E18" s="130">
        <v>44774</v>
      </c>
      <c r="F18" s="130">
        <v>44593</v>
      </c>
      <c r="G18" s="144">
        <v>-5000</v>
      </c>
    </row>
    <row r="19" spans="1:8" s="2" customFormat="1" ht="32.25" customHeight="1" x14ac:dyDescent="0.2">
      <c r="A19" s="8">
        <v>8</v>
      </c>
      <c r="B19" s="127" t="s">
        <v>33</v>
      </c>
      <c r="C19" s="128" t="s">
        <v>31</v>
      </c>
      <c r="D19" s="129" t="s">
        <v>34</v>
      </c>
      <c r="E19" s="130">
        <v>44774</v>
      </c>
      <c r="F19" s="130">
        <v>44607</v>
      </c>
      <c r="G19" s="144">
        <v>-5000</v>
      </c>
    </row>
    <row r="20" spans="1:8" s="2" customFormat="1" ht="32.25" customHeight="1" x14ac:dyDescent="0.2">
      <c r="A20" s="8">
        <v>9</v>
      </c>
      <c r="B20" s="127" t="s">
        <v>33</v>
      </c>
      <c r="C20" s="128" t="s">
        <v>31</v>
      </c>
      <c r="D20" s="129" t="s">
        <v>34</v>
      </c>
      <c r="E20" s="130">
        <v>44774</v>
      </c>
      <c r="F20" s="130">
        <v>44630</v>
      </c>
      <c r="G20" s="144">
        <v>-10000</v>
      </c>
    </row>
    <row r="21" spans="1:8" s="2" customFormat="1" ht="32.25" customHeight="1" x14ac:dyDescent="0.2">
      <c r="A21" s="8">
        <v>10</v>
      </c>
      <c r="B21" s="127" t="s">
        <v>33</v>
      </c>
      <c r="C21" s="128" t="s">
        <v>31</v>
      </c>
      <c r="D21" s="129" t="s">
        <v>34</v>
      </c>
      <c r="E21" s="130">
        <v>44774</v>
      </c>
      <c r="F21" s="130">
        <v>44651</v>
      </c>
      <c r="G21" s="144">
        <v>-5000</v>
      </c>
    </row>
    <row r="22" spans="1:8" s="2" customFormat="1" ht="32.25" customHeight="1" x14ac:dyDescent="0.2">
      <c r="A22" s="8">
        <v>11</v>
      </c>
      <c r="B22" s="127"/>
      <c r="C22" s="128"/>
      <c r="D22" s="129"/>
      <c r="E22" s="130"/>
      <c r="F22" s="130"/>
      <c r="G22" s="144"/>
    </row>
    <row r="23" spans="1:8" s="2" customFormat="1" ht="32.25" customHeight="1" x14ac:dyDescent="0.2">
      <c r="A23" s="8">
        <v>12</v>
      </c>
      <c r="B23" s="127"/>
      <c r="C23" s="128"/>
      <c r="D23" s="129"/>
      <c r="E23" s="130"/>
      <c r="F23" s="130"/>
      <c r="G23" s="144"/>
    </row>
    <row r="24" spans="1:8" s="2" customFormat="1" ht="32.25" customHeight="1" x14ac:dyDescent="0.2">
      <c r="A24" s="8">
        <v>13</v>
      </c>
      <c r="B24" s="49"/>
      <c r="C24" s="49"/>
      <c r="D24" s="51"/>
      <c r="E24" s="52"/>
      <c r="F24" s="52"/>
      <c r="G24" s="53"/>
    </row>
    <row r="25" spans="1:8" s="2" customFormat="1" ht="32.25" customHeight="1" x14ac:dyDescent="0.2">
      <c r="A25" s="8">
        <v>14</v>
      </c>
      <c r="B25" s="49"/>
      <c r="C25" s="49"/>
      <c r="D25" s="51"/>
      <c r="E25" s="52"/>
      <c r="F25" s="52"/>
      <c r="G25" s="53"/>
    </row>
    <row r="26" spans="1:8" s="2" customFormat="1" ht="32.25" customHeight="1" x14ac:dyDescent="0.2">
      <c r="A26" s="8">
        <v>15</v>
      </c>
      <c r="B26" s="49"/>
      <c r="C26" s="49"/>
      <c r="D26" s="51"/>
      <c r="E26" s="52"/>
      <c r="F26" s="52"/>
      <c r="G26" s="53"/>
    </row>
    <row r="27" spans="1:8" s="2" customFormat="1" ht="32.25" customHeight="1" x14ac:dyDescent="0.2">
      <c r="A27" s="8">
        <v>16</v>
      </c>
      <c r="B27" s="49"/>
      <c r="C27" s="49"/>
      <c r="D27" s="51"/>
      <c r="E27" s="52"/>
      <c r="F27" s="52"/>
      <c r="G27" s="53"/>
    </row>
    <row r="28" spans="1:8" s="2" customFormat="1" ht="32.25" customHeight="1" x14ac:dyDescent="0.2">
      <c r="A28" s="8">
        <v>17</v>
      </c>
      <c r="B28" s="49"/>
      <c r="C28" s="49"/>
      <c r="D28" s="51"/>
      <c r="E28" s="52"/>
      <c r="F28" s="52"/>
      <c r="G28" s="53"/>
    </row>
    <row r="29" spans="1:8" s="2" customFormat="1" ht="32.25" customHeight="1" x14ac:dyDescent="0.2">
      <c r="A29" s="8">
        <v>18</v>
      </c>
      <c r="B29" s="49"/>
      <c r="C29" s="49"/>
      <c r="D29" s="51"/>
      <c r="E29" s="52"/>
      <c r="F29" s="52"/>
      <c r="G29" s="53"/>
    </row>
    <row r="30" spans="1:8" s="2" customFormat="1" ht="32.25" customHeight="1" x14ac:dyDescent="0.2">
      <c r="A30" s="8">
        <v>19</v>
      </c>
      <c r="B30" s="49"/>
      <c r="C30" s="49"/>
      <c r="D30" s="51"/>
      <c r="E30" s="52"/>
      <c r="F30" s="52"/>
      <c r="G30" s="53"/>
    </row>
    <row r="31" spans="1:8" s="2" customFormat="1" ht="32.25" customHeight="1" thickBot="1" x14ac:dyDescent="0.25">
      <c r="A31" s="28">
        <v>20</v>
      </c>
      <c r="B31" s="54"/>
      <c r="C31" s="54"/>
      <c r="D31" s="55"/>
      <c r="E31" s="56"/>
      <c r="F31" s="56"/>
      <c r="G31" s="57"/>
    </row>
    <row r="32" spans="1:8" s="3" customFormat="1" ht="32.25" customHeight="1" x14ac:dyDescent="0.2">
      <c r="A32" s="149"/>
      <c r="B32" s="137"/>
      <c r="C32" s="137"/>
      <c r="D32" s="137"/>
      <c r="E32" s="137"/>
      <c r="G32" s="137"/>
      <c r="H32" s="7"/>
    </row>
    <row r="33" spans="1:10" x14ac:dyDescent="0.2">
      <c r="A33" s="138"/>
      <c r="B33" s="138"/>
      <c r="C33" s="138"/>
      <c r="D33" s="138"/>
      <c r="E33" s="138"/>
      <c r="F33" s="138"/>
      <c r="G33" s="138"/>
      <c r="H33" s="139"/>
      <c r="I33" s="138"/>
      <c r="J33" s="138"/>
    </row>
    <row r="34" spans="1:10" x14ac:dyDescent="0.2">
      <c r="A34" s="138"/>
      <c r="B34" s="138"/>
      <c r="C34" s="138"/>
      <c r="D34" s="138"/>
      <c r="E34" s="138"/>
      <c r="F34" s="138"/>
      <c r="G34" s="138"/>
      <c r="H34" s="139"/>
      <c r="I34" s="138"/>
      <c r="J34" s="138"/>
    </row>
  </sheetData>
  <sheetProtection algorithmName="SHA-512" hashValue="S6lVUKLWi6pNGSwKmmHw4HQ0Pi8hlbZOYHIH4GGDgVVC0jqLH7oJzQCdHvMKgn08ENTLoql63RH2gZs/15QfJw==" saltValue="epJMDnI+fThPDM19zgagJg==" spinCount="100000" sheet="1" selectLockedCells="1" selectUnlockedCells="1"/>
  <mergeCells count="2">
    <mergeCell ref="A2:G2"/>
    <mergeCell ref="E10:G10"/>
  </mergeCells>
  <phoneticPr fontId="18"/>
  <printOptions horizontalCentered="1"/>
  <pageMargins left="0.23622047244094491" right="0.23622047244094491" top="0.55118110236220474" bottom="0.55118110236220474" header="0.31496062992125984" footer="0.31496062992125984"/>
  <pageSetup paperSize="8"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67384-705C-436C-BDB8-1A4842346DD0}">
  <sheetPr>
    <pageSetUpPr fitToPage="1"/>
  </sheetPr>
  <dimension ref="A1:M42"/>
  <sheetViews>
    <sheetView showGridLines="0" view="pageBreakPreview" zoomScale="70" zoomScaleNormal="60" zoomScaleSheetLayoutView="70" workbookViewId="0">
      <selection activeCell="D26" sqref="D26"/>
    </sheetView>
  </sheetViews>
  <sheetFormatPr defaultColWidth="9" defaultRowHeight="15" x14ac:dyDescent="0.2"/>
  <cols>
    <col min="1" max="1" width="20.6328125" style="1" customWidth="1"/>
    <col min="2" max="2" width="27.7265625" style="1" customWidth="1"/>
    <col min="3" max="3" width="20.6328125" style="1" customWidth="1"/>
    <col min="4" max="4" width="28.26953125" style="1" customWidth="1"/>
    <col min="5" max="6" width="20.6328125" style="1" customWidth="1"/>
    <col min="7" max="7" width="4.36328125" style="1" customWidth="1"/>
    <col min="8" max="11" width="20.6328125" style="1" customWidth="1"/>
    <col min="12" max="12" width="12.453125" style="4" bestFit="1" customWidth="1"/>
    <col min="13" max="16384" width="9" style="1"/>
  </cols>
  <sheetData>
    <row r="1" spans="1:12" ht="22.5" customHeight="1" x14ac:dyDescent="0.2">
      <c r="A1" s="12"/>
      <c r="B1" s="12"/>
      <c r="C1" s="12"/>
      <c r="D1" s="12"/>
      <c r="E1" s="12"/>
      <c r="F1" s="140" t="s">
        <v>27</v>
      </c>
      <c r="L1" s="1"/>
    </row>
    <row r="2" spans="1:12" ht="50.65" customHeight="1" x14ac:dyDescent="0.2">
      <c r="A2" s="155" t="s">
        <v>36</v>
      </c>
      <c r="B2" s="156"/>
      <c r="C2" s="156"/>
      <c r="D2" s="156"/>
      <c r="E2" s="156"/>
      <c r="F2" s="156"/>
      <c r="G2" s="23"/>
      <c r="H2" s="23"/>
      <c r="I2" s="23"/>
      <c r="J2" s="23"/>
      <c r="K2" s="23"/>
    </row>
    <row r="3" spans="1:12" ht="22.5" customHeight="1" x14ac:dyDescent="0.2">
      <c r="A3" s="12"/>
      <c r="B3" s="12"/>
      <c r="C3" s="12"/>
      <c r="D3" s="12"/>
      <c r="E3" s="12"/>
      <c r="F3" s="12"/>
      <c r="G3" s="12"/>
      <c r="H3" s="12"/>
      <c r="I3" s="12"/>
      <c r="J3" s="12"/>
      <c r="K3" s="12"/>
    </row>
    <row r="4" spans="1:12" ht="22.5" customHeight="1" x14ac:dyDescent="0.2">
      <c r="A4" s="157" t="s">
        <v>12</v>
      </c>
      <c r="B4" s="158"/>
      <c r="C4" s="12"/>
      <c r="D4" s="12"/>
      <c r="E4" s="12"/>
      <c r="F4" s="12"/>
      <c r="G4" s="12"/>
      <c r="H4" s="12"/>
      <c r="I4" s="12"/>
      <c r="J4" s="12"/>
      <c r="K4" s="12"/>
    </row>
    <row r="5" spans="1:12" ht="22.5" customHeight="1" x14ac:dyDescent="0.2">
      <c r="A5" s="24" t="s">
        <v>1</v>
      </c>
      <c r="B5" s="31" t="str">
        <f>'1.キャンセル明細 (記入例)'!C6</f>
        <v>M****</v>
      </c>
      <c r="C5" s="12"/>
      <c r="D5" s="12"/>
      <c r="E5" s="12"/>
      <c r="F5" s="12"/>
      <c r="G5" s="12"/>
      <c r="H5" s="12"/>
      <c r="I5" s="12"/>
      <c r="J5" s="12"/>
      <c r="K5" s="12"/>
    </row>
    <row r="6" spans="1:12" ht="22.5" customHeight="1" x14ac:dyDescent="0.2">
      <c r="A6" s="25" t="s">
        <v>2</v>
      </c>
      <c r="B6" s="31" t="str">
        <f>'1.キャンセル明細 (記入例)'!C7</f>
        <v>株式会社＊＊＊</v>
      </c>
      <c r="C6" s="12"/>
      <c r="D6" s="12"/>
      <c r="E6" s="12"/>
      <c r="F6" s="12"/>
      <c r="G6" s="12"/>
      <c r="H6" s="12"/>
      <c r="I6" s="12"/>
      <c r="J6" s="12"/>
      <c r="K6" s="12"/>
    </row>
    <row r="7" spans="1:12" ht="22.5" customHeight="1" x14ac:dyDescent="0.2">
      <c r="A7" s="13" t="s">
        <v>13</v>
      </c>
      <c r="B7" s="31" t="str">
        <f>'1.キャンセル明細 (記入例)'!B12</f>
        <v>MP00000**</v>
      </c>
      <c r="C7" s="12"/>
      <c r="D7" s="12"/>
      <c r="E7" s="12"/>
      <c r="F7" s="12"/>
      <c r="G7" s="12"/>
      <c r="H7" s="12"/>
      <c r="I7" s="12"/>
      <c r="J7" s="12"/>
      <c r="K7" s="12"/>
    </row>
    <row r="8" spans="1:12" ht="22.5" customHeight="1" x14ac:dyDescent="0.2">
      <c r="A8" s="13" t="s">
        <v>14</v>
      </c>
      <c r="B8" s="31" t="str">
        <f>'1.キャンセル明細 (記入例)'!C12</f>
        <v>AAA</v>
      </c>
      <c r="C8" s="12"/>
      <c r="D8" s="12"/>
      <c r="E8" s="12"/>
      <c r="F8" s="12"/>
      <c r="G8" s="12"/>
      <c r="H8" s="12"/>
      <c r="I8" s="12"/>
      <c r="J8" s="12"/>
      <c r="K8" s="12"/>
    </row>
    <row r="9" spans="1:12" ht="22.5" customHeight="1" x14ac:dyDescent="0.2">
      <c r="A9" s="14" t="s">
        <v>15</v>
      </c>
      <c r="B9" s="32">
        <f>F17</f>
        <v>36800</v>
      </c>
      <c r="C9" s="12"/>
      <c r="D9" s="12"/>
      <c r="E9" s="12"/>
      <c r="F9" s="12"/>
      <c r="G9" s="12"/>
      <c r="H9" s="12"/>
      <c r="I9" s="12"/>
      <c r="J9" s="12"/>
      <c r="K9" s="12"/>
    </row>
    <row r="10" spans="1:12" ht="22.5" customHeight="1" x14ac:dyDescent="0.2">
      <c r="A10" s="14" t="s">
        <v>16</v>
      </c>
      <c r="B10" s="32">
        <f>F23</f>
        <v>32200</v>
      </c>
      <c r="C10" s="12"/>
      <c r="D10" s="12"/>
      <c r="E10" s="12"/>
      <c r="F10" s="12"/>
      <c r="G10" s="12"/>
      <c r="H10" s="12"/>
      <c r="I10" s="12"/>
      <c r="J10" s="12"/>
      <c r="K10" s="12"/>
    </row>
    <row r="11" spans="1:12" ht="22.5" customHeight="1" x14ac:dyDescent="0.2">
      <c r="A11" s="12"/>
      <c r="B11" s="12"/>
      <c r="C11" s="12"/>
      <c r="D11" s="12"/>
      <c r="E11" s="12"/>
      <c r="F11" s="12"/>
      <c r="G11" s="12"/>
      <c r="H11" s="12"/>
      <c r="I11" s="12"/>
      <c r="J11" s="12"/>
      <c r="K11" s="12"/>
    </row>
    <row r="12" spans="1:12" ht="22.5" customHeight="1" x14ac:dyDescent="0.2">
      <c r="A12" s="12"/>
      <c r="B12" s="12"/>
      <c r="C12" s="12"/>
      <c r="D12" s="12"/>
      <c r="E12" s="12"/>
      <c r="F12" s="12"/>
      <c r="G12" s="12"/>
      <c r="H12" s="12"/>
      <c r="I12" s="12"/>
      <c r="J12" s="12"/>
      <c r="K12" s="12"/>
    </row>
    <row r="13" spans="1:12" ht="22.5" customHeight="1" thickBot="1" x14ac:dyDescent="0.25">
      <c r="A13" s="157" t="s">
        <v>17</v>
      </c>
      <c r="B13" s="158"/>
      <c r="C13" s="12"/>
      <c r="D13" s="12"/>
      <c r="E13" s="12"/>
      <c r="F13" s="12"/>
      <c r="G13" s="12"/>
      <c r="H13" s="12"/>
      <c r="I13" s="12"/>
      <c r="J13" s="12"/>
      <c r="K13" s="12"/>
    </row>
    <row r="14" spans="1:12" ht="40.5" customHeight="1" x14ac:dyDescent="0.2">
      <c r="A14" s="26" t="s">
        <v>18</v>
      </c>
      <c r="B14" s="27" t="s">
        <v>37</v>
      </c>
      <c r="C14" s="27" t="s">
        <v>38</v>
      </c>
      <c r="D14" s="27" t="s">
        <v>39</v>
      </c>
      <c r="E14" s="27" t="s">
        <v>19</v>
      </c>
      <c r="F14" s="29" t="s">
        <v>20</v>
      </c>
      <c r="G14" s="18"/>
      <c r="H14" s="18"/>
      <c r="I14" s="18"/>
      <c r="J14" s="4"/>
      <c r="L14" s="1"/>
    </row>
    <row r="15" spans="1:12" ht="40.5" customHeight="1" x14ac:dyDescent="0.2">
      <c r="A15" s="34" t="s">
        <v>21</v>
      </c>
      <c r="B15" s="123">
        <v>500000000</v>
      </c>
      <c r="C15" s="124">
        <v>0.08</v>
      </c>
      <c r="D15" s="37">
        <f>ROUNDUP($B15*$C15,0)</f>
        <v>40000000</v>
      </c>
      <c r="E15" s="123">
        <v>0</v>
      </c>
      <c r="F15" s="38">
        <f>$B15-$D15-E15</f>
        <v>460000000</v>
      </c>
      <c r="G15" s="20"/>
      <c r="H15" s="21"/>
      <c r="I15" s="19"/>
      <c r="J15" s="4"/>
      <c r="L15" s="1"/>
    </row>
    <row r="16" spans="1:12" ht="40.5" customHeight="1" thickBot="1" x14ac:dyDescent="0.25">
      <c r="A16" s="39" t="s">
        <v>22</v>
      </c>
      <c r="B16" s="125">
        <f>B15-40000</f>
        <v>499960000</v>
      </c>
      <c r="C16" s="126">
        <v>0.08</v>
      </c>
      <c r="D16" s="40">
        <f>ROUNDUP($B16*$C16,0)</f>
        <v>39996800</v>
      </c>
      <c r="E16" s="125">
        <v>0</v>
      </c>
      <c r="F16" s="42">
        <f>$B16-$D16-E16</f>
        <v>459963200</v>
      </c>
      <c r="G16" s="20"/>
      <c r="H16" s="21"/>
      <c r="I16" s="19"/>
      <c r="J16" s="4"/>
      <c r="L16" s="1"/>
    </row>
    <row r="17" spans="1:13" ht="40.5" customHeight="1" thickTop="1" thickBot="1" x14ac:dyDescent="0.25">
      <c r="A17" s="43" t="s">
        <v>23</v>
      </c>
      <c r="B17" s="58">
        <f>B15-B16</f>
        <v>40000</v>
      </c>
      <c r="C17" s="59"/>
      <c r="D17" s="58">
        <f>D15-D16</f>
        <v>3200</v>
      </c>
      <c r="E17" s="58"/>
      <c r="F17" s="60">
        <f>F15-F16</f>
        <v>36800</v>
      </c>
      <c r="G17" s="15"/>
      <c r="H17" s="4"/>
      <c r="L17" s="1"/>
    </row>
    <row r="18" spans="1:13" s="4" customFormat="1" ht="22.5" customHeight="1" x14ac:dyDescent="0.2">
      <c r="A18" s="12"/>
      <c r="B18" s="12"/>
      <c r="C18" s="12"/>
      <c r="D18" s="12"/>
      <c r="E18" s="12"/>
      <c r="F18" s="12"/>
      <c r="G18" s="12"/>
      <c r="H18" s="12"/>
      <c r="I18" s="12"/>
      <c r="J18" s="12"/>
      <c r="K18" s="12"/>
    </row>
    <row r="19" spans="1:13" s="4" customFormat="1" ht="22.5" customHeight="1" thickBot="1" x14ac:dyDescent="0.25">
      <c r="A19" s="157" t="s">
        <v>24</v>
      </c>
      <c r="B19" s="158"/>
      <c r="C19" s="12"/>
      <c r="D19" s="12"/>
      <c r="E19" s="12"/>
      <c r="F19" s="12"/>
      <c r="G19" s="12"/>
      <c r="H19" s="12"/>
      <c r="I19" s="12"/>
      <c r="J19" s="12"/>
      <c r="K19" s="12"/>
    </row>
    <row r="20" spans="1:13" s="4" customFormat="1" ht="40.5" customHeight="1" x14ac:dyDescent="0.2">
      <c r="A20" s="26" t="s">
        <v>18</v>
      </c>
      <c r="B20" s="27" t="s">
        <v>37</v>
      </c>
      <c r="C20" s="27" t="s">
        <v>38</v>
      </c>
      <c r="D20" s="27" t="s">
        <v>39</v>
      </c>
      <c r="E20" s="27" t="s">
        <v>19</v>
      </c>
      <c r="F20" s="29" t="s">
        <v>20</v>
      </c>
      <c r="G20" s="12"/>
      <c r="H20" s="12"/>
      <c r="I20" s="12"/>
      <c r="J20" s="12"/>
      <c r="K20" s="12"/>
    </row>
    <row r="21" spans="1:13" s="4" customFormat="1" ht="40.5" customHeight="1" x14ac:dyDescent="0.2">
      <c r="A21" s="34" t="s">
        <v>21</v>
      </c>
      <c r="B21" s="123">
        <v>100000000</v>
      </c>
      <c r="C21" s="124">
        <v>0.08</v>
      </c>
      <c r="D21" s="44">
        <f>ROUNDUP(($B21)*$C21,0)</f>
        <v>8000000</v>
      </c>
      <c r="E21" s="123">
        <v>0</v>
      </c>
      <c r="F21" s="45">
        <f>$B21-$D21-E21</f>
        <v>92000000</v>
      </c>
      <c r="G21" s="12"/>
      <c r="H21" s="12"/>
      <c r="I21" s="12"/>
      <c r="J21" s="12"/>
      <c r="K21" s="12"/>
    </row>
    <row r="22" spans="1:13" s="4" customFormat="1" ht="40.5" customHeight="1" thickBot="1" x14ac:dyDescent="0.25">
      <c r="A22" s="39" t="s">
        <v>22</v>
      </c>
      <c r="B22" s="125">
        <f>B21-35000</f>
        <v>99965000</v>
      </c>
      <c r="C22" s="126">
        <v>0.08</v>
      </c>
      <c r="D22" s="46">
        <f>ROUNDUP(($B22)*$C22,0)</f>
        <v>7997200</v>
      </c>
      <c r="E22" s="125">
        <v>0</v>
      </c>
      <c r="F22" s="47">
        <f>$B22-$D22-E22</f>
        <v>91967800</v>
      </c>
      <c r="G22" s="12"/>
      <c r="H22" s="12"/>
      <c r="I22" s="12"/>
      <c r="J22" s="12"/>
      <c r="K22" s="12"/>
    </row>
    <row r="23" spans="1:13" s="4" customFormat="1" ht="40.5" customHeight="1" thickTop="1" thickBot="1" x14ac:dyDescent="0.25">
      <c r="A23" s="43" t="s">
        <v>23</v>
      </c>
      <c r="B23" s="58">
        <f>B21-B22</f>
        <v>35000</v>
      </c>
      <c r="C23" s="59"/>
      <c r="D23" s="58">
        <f>D21-D22</f>
        <v>2800</v>
      </c>
      <c r="E23" s="58"/>
      <c r="F23" s="60">
        <f>F21-F22</f>
        <v>32200</v>
      </c>
      <c r="G23" s="12"/>
      <c r="H23" s="12"/>
      <c r="I23" s="12"/>
      <c r="J23" s="12"/>
      <c r="K23" s="12"/>
    </row>
    <row r="24" spans="1:13" s="4" customFormat="1" ht="19.5" x14ac:dyDescent="0.2">
      <c r="A24" s="30"/>
      <c r="B24" s="15"/>
      <c r="C24" s="16"/>
      <c r="D24" s="15"/>
      <c r="E24" s="15"/>
      <c r="F24" s="15"/>
      <c r="G24" s="12"/>
      <c r="H24" s="12"/>
      <c r="I24" s="12"/>
      <c r="J24" s="12"/>
      <c r="K24" s="12"/>
    </row>
    <row r="25" spans="1:13" s="4" customFormat="1" ht="22.5" customHeight="1" thickBot="1" x14ac:dyDescent="0.25">
      <c r="A25" s="157" t="s">
        <v>25</v>
      </c>
      <c r="B25" s="158"/>
      <c r="C25" s="16"/>
      <c r="D25" s="15"/>
      <c r="E25" s="15"/>
      <c r="F25" s="15"/>
      <c r="G25" s="12"/>
      <c r="H25" s="12"/>
      <c r="I25" s="12"/>
      <c r="J25" s="12"/>
      <c r="K25" s="12"/>
      <c r="L25" s="12"/>
      <c r="M25" s="12"/>
    </row>
    <row r="26" spans="1:13" s="4" customFormat="1" ht="40.5" customHeight="1" x14ac:dyDescent="0.2">
      <c r="A26" s="26" t="s">
        <v>18</v>
      </c>
      <c r="B26" s="27" t="s">
        <v>37</v>
      </c>
      <c r="C26" s="27" t="s">
        <v>38</v>
      </c>
      <c r="D26" s="27" t="s">
        <v>39</v>
      </c>
      <c r="E26" s="27" t="s">
        <v>19</v>
      </c>
      <c r="F26" s="29" t="s">
        <v>26</v>
      </c>
      <c r="G26" s="12"/>
      <c r="H26" s="12"/>
      <c r="I26" s="12"/>
      <c r="J26" s="12"/>
      <c r="K26" s="12"/>
      <c r="L26" s="12"/>
      <c r="M26" s="12"/>
    </row>
    <row r="27" spans="1:13" s="4" customFormat="1" ht="40.5" customHeight="1" x14ac:dyDescent="0.2">
      <c r="A27" s="34" t="s">
        <v>21</v>
      </c>
      <c r="B27" s="35">
        <f>B15+B21</f>
        <v>600000000</v>
      </c>
      <c r="C27" s="36">
        <f>$C15</f>
        <v>0.08</v>
      </c>
      <c r="D27" s="37">
        <f>ROUNDUP($B27*$C27,0)</f>
        <v>48000000</v>
      </c>
      <c r="E27" s="35">
        <f>E15+E21</f>
        <v>0</v>
      </c>
      <c r="F27" s="38">
        <f>$B27-$D27-E27</f>
        <v>552000000</v>
      </c>
      <c r="G27" s="12"/>
      <c r="H27" s="12"/>
      <c r="I27" s="12"/>
      <c r="J27" s="12"/>
      <c r="K27" s="12"/>
      <c r="L27" s="12"/>
      <c r="M27" s="12"/>
    </row>
    <row r="28" spans="1:13" s="4" customFormat="1" ht="40.5" customHeight="1" thickBot="1" x14ac:dyDescent="0.25">
      <c r="A28" s="39" t="s">
        <v>22</v>
      </c>
      <c r="B28" s="40">
        <f>B16+B22</f>
        <v>599925000</v>
      </c>
      <c r="C28" s="41">
        <f>$C21</f>
        <v>0.08</v>
      </c>
      <c r="D28" s="40">
        <f>ROUNDUP($B28*$C28,0)</f>
        <v>47994000</v>
      </c>
      <c r="E28" s="40">
        <f>E16+E22</f>
        <v>0</v>
      </c>
      <c r="F28" s="42">
        <f>$B28-$D28-E28</f>
        <v>551931000</v>
      </c>
      <c r="G28" s="12"/>
      <c r="H28" s="12"/>
      <c r="I28" s="12"/>
      <c r="J28" s="12"/>
      <c r="K28" s="12"/>
      <c r="L28" s="12"/>
      <c r="M28" s="12"/>
    </row>
    <row r="29" spans="1:13" s="4" customFormat="1" ht="42" customHeight="1" thickTop="1" thickBot="1" x14ac:dyDescent="0.25">
      <c r="A29" s="43" t="s">
        <v>23</v>
      </c>
      <c r="B29" s="58">
        <f>B27-B28</f>
        <v>75000</v>
      </c>
      <c r="C29" s="59"/>
      <c r="D29" s="58">
        <f>D27-D28</f>
        <v>6000</v>
      </c>
      <c r="E29" s="58"/>
      <c r="F29" s="60">
        <f>F27-F28</f>
        <v>69000</v>
      </c>
      <c r="G29" s="12"/>
      <c r="H29" s="12"/>
      <c r="I29" s="12"/>
      <c r="J29" s="12"/>
      <c r="K29" s="12"/>
      <c r="L29" s="12"/>
      <c r="M29" s="12"/>
    </row>
    <row r="30" spans="1:13" s="4" customFormat="1" ht="75" customHeight="1" x14ac:dyDescent="0.2">
      <c r="A30" s="30"/>
      <c r="B30" s="15"/>
      <c r="C30" s="16"/>
      <c r="D30" s="15"/>
      <c r="E30" s="15"/>
      <c r="F30" s="15"/>
      <c r="G30" s="9"/>
      <c r="H30" s="9"/>
      <c r="I30" s="9"/>
      <c r="J30" s="9"/>
      <c r="K30" s="9"/>
    </row>
    <row r="31" spans="1:13" s="4" customFormat="1" ht="75" customHeight="1" x14ac:dyDescent="0.2">
      <c r="A31" s="30"/>
      <c r="B31" s="15"/>
      <c r="C31" s="16"/>
      <c r="D31" s="15"/>
      <c r="E31" s="15"/>
      <c r="F31" s="15"/>
      <c r="G31" s="9"/>
      <c r="H31" s="9"/>
      <c r="I31" s="9"/>
      <c r="J31" s="9"/>
      <c r="K31" s="9"/>
    </row>
    <row r="32" spans="1:13" s="2" customFormat="1" ht="32.25" customHeight="1" x14ac:dyDescent="0.2">
      <c r="A32" s="1"/>
      <c r="B32" s="1"/>
      <c r="C32" s="1"/>
      <c r="D32" s="1"/>
      <c r="E32" s="1"/>
      <c r="F32" s="1"/>
      <c r="G32" s="1"/>
      <c r="H32" s="1"/>
      <c r="I32" s="1"/>
      <c r="J32" s="1"/>
      <c r="K32" s="1"/>
    </row>
    <row r="33" spans="1:12" s="2" customFormat="1" ht="32.25" customHeight="1" x14ac:dyDescent="0.2">
      <c r="A33" s="1"/>
      <c r="B33" s="1"/>
      <c r="C33" s="1"/>
      <c r="D33" s="1"/>
      <c r="E33" s="1"/>
      <c r="F33" s="1"/>
      <c r="G33" s="1"/>
      <c r="H33" s="1"/>
      <c r="I33" s="1"/>
      <c r="J33" s="1"/>
      <c r="K33" s="1"/>
    </row>
    <row r="34" spans="1:12" s="2" customFormat="1" ht="32.25" customHeight="1" x14ac:dyDescent="0.2">
      <c r="A34" s="1"/>
      <c r="B34" s="1"/>
      <c r="C34" s="1"/>
      <c r="D34" s="1"/>
      <c r="E34" s="1"/>
      <c r="F34" s="1"/>
      <c r="G34" s="1"/>
      <c r="H34" s="1"/>
      <c r="I34" s="1"/>
      <c r="J34" s="1"/>
      <c r="K34" s="1"/>
    </row>
    <row r="35" spans="1:12" s="2" customFormat="1" ht="32.25" customHeight="1" x14ac:dyDescent="0.2">
      <c r="A35" s="1"/>
      <c r="B35" s="1"/>
      <c r="C35" s="1"/>
      <c r="D35" s="1"/>
      <c r="E35" s="1"/>
      <c r="F35" s="1"/>
      <c r="G35" s="1"/>
      <c r="H35" s="1"/>
      <c r="I35" s="1"/>
      <c r="J35" s="1"/>
      <c r="K35" s="1"/>
    </row>
    <row r="36" spans="1:12" s="2" customFormat="1" ht="32.25" customHeight="1" x14ac:dyDescent="0.2">
      <c r="A36" s="1"/>
      <c r="B36" s="1"/>
      <c r="C36" s="1"/>
      <c r="D36" s="1"/>
      <c r="E36" s="1"/>
      <c r="F36" s="1"/>
      <c r="G36" s="1"/>
      <c r="H36" s="1"/>
      <c r="I36" s="1"/>
      <c r="J36" s="1"/>
      <c r="K36" s="1"/>
    </row>
    <row r="37" spans="1:12" s="2" customFormat="1" ht="32.25" customHeight="1" x14ac:dyDescent="0.2">
      <c r="A37" s="1"/>
      <c r="B37" s="1"/>
      <c r="C37" s="1"/>
      <c r="D37" s="1"/>
      <c r="E37" s="1"/>
      <c r="F37" s="1"/>
      <c r="G37" s="1"/>
      <c r="H37" s="1"/>
      <c r="I37" s="1"/>
      <c r="J37" s="1"/>
      <c r="K37" s="1"/>
    </row>
    <row r="38" spans="1:12" s="2" customFormat="1" ht="32.25" customHeight="1" x14ac:dyDescent="0.2">
      <c r="A38" s="1"/>
      <c r="B38" s="1"/>
      <c r="C38" s="1"/>
      <c r="D38" s="1"/>
      <c r="E38" s="1"/>
      <c r="F38" s="1"/>
      <c r="G38" s="1"/>
      <c r="H38" s="1"/>
      <c r="I38" s="1"/>
      <c r="J38" s="1"/>
      <c r="K38" s="1"/>
    </row>
    <row r="39" spans="1:12" s="2" customFormat="1" ht="32.25" customHeight="1" x14ac:dyDescent="0.2">
      <c r="A39" s="1"/>
      <c r="B39" s="1"/>
      <c r="C39" s="1"/>
      <c r="D39" s="1"/>
      <c r="E39" s="1"/>
      <c r="F39" s="1"/>
      <c r="G39" s="1"/>
      <c r="H39" s="1"/>
      <c r="I39" s="1"/>
      <c r="J39" s="1"/>
      <c r="K39" s="1"/>
    </row>
    <row r="40" spans="1:12" s="2" customFormat="1" ht="32.25" customHeight="1" x14ac:dyDescent="0.2">
      <c r="A40" s="1"/>
      <c r="B40" s="1"/>
      <c r="C40" s="1"/>
      <c r="D40" s="1"/>
      <c r="E40" s="1"/>
      <c r="F40" s="1"/>
      <c r="G40" s="1"/>
      <c r="H40" s="1"/>
      <c r="I40" s="1"/>
      <c r="J40" s="1"/>
      <c r="K40" s="1"/>
    </row>
    <row r="41" spans="1:12" s="2" customFormat="1" ht="32.25" customHeight="1" x14ac:dyDescent="0.2">
      <c r="A41" s="1"/>
      <c r="B41" s="1"/>
      <c r="C41" s="1"/>
      <c r="D41" s="1"/>
      <c r="E41" s="1"/>
      <c r="F41" s="1"/>
      <c r="G41" s="1"/>
      <c r="H41" s="1"/>
      <c r="I41" s="1"/>
      <c r="J41" s="1"/>
      <c r="K41" s="1"/>
    </row>
    <row r="42" spans="1:12" s="3" customFormat="1" ht="32.25" customHeight="1" x14ac:dyDescent="0.2">
      <c r="A42" s="1"/>
      <c r="B42" s="1"/>
      <c r="C42" s="1"/>
      <c r="D42" s="1"/>
      <c r="E42" s="1"/>
      <c r="F42" s="1"/>
      <c r="G42" s="1"/>
      <c r="H42" s="1"/>
      <c r="I42" s="1"/>
      <c r="J42" s="1"/>
      <c r="K42" s="1"/>
      <c r="L42" s="7"/>
    </row>
  </sheetData>
  <sheetProtection algorithmName="SHA-512" hashValue="6+UW013cBysccDfdZ6xmKgubz/X5jpURZTkU8x4rc4M+Rp9zN1bUe2SB9so8ElldIR89nhtR+m0kUMSl0tVN/g==" saltValue="1yVTc96NMTv4OULJyO6iSQ==" spinCount="100000" sheet="1" objects="1" scenarios="1" selectLockedCells="1" selectUnlockedCells="1"/>
  <mergeCells count="5">
    <mergeCell ref="A2:F2"/>
    <mergeCell ref="A4:B4"/>
    <mergeCell ref="A13:B13"/>
    <mergeCell ref="A19:B19"/>
    <mergeCell ref="A25:B25"/>
  </mergeCells>
  <phoneticPr fontId="18"/>
  <printOptions horizontalCentered="1"/>
  <pageMargins left="0.23622047244094491" right="0.23622047244094491" top="0.55118110236220474" bottom="0.55118110236220474" header="0.31496062992125984" footer="0.31496062992125984"/>
  <pageSetup paperSize="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533AC-3CEC-4130-8601-8302A3046852}">
  <sheetPr>
    <pageSetUpPr fitToPage="1"/>
  </sheetPr>
  <dimension ref="A1:K35"/>
  <sheetViews>
    <sheetView showGridLines="0" tabSelected="1" view="pageBreakPreview" zoomScale="70" zoomScaleNormal="60" zoomScaleSheetLayoutView="70" workbookViewId="0">
      <selection activeCell="G1" sqref="G1"/>
    </sheetView>
  </sheetViews>
  <sheetFormatPr defaultColWidth="9" defaultRowHeight="15" x14ac:dyDescent="0.2"/>
  <cols>
    <col min="1" max="1" width="4.36328125" style="62" bestFit="1" customWidth="1"/>
    <col min="2" max="4" width="26.36328125" style="62" customWidth="1"/>
    <col min="5" max="5" width="29.6328125" style="62" customWidth="1"/>
    <col min="6" max="6" width="22.36328125" style="62" customWidth="1"/>
    <col min="7" max="7" width="25.90625" style="62" customWidth="1"/>
    <col min="8" max="8" width="12.453125" style="63" bestFit="1" customWidth="1"/>
    <col min="9" max="16384" width="9" style="62"/>
  </cols>
  <sheetData>
    <row r="1" spans="1:8" ht="22.5" customHeight="1" x14ac:dyDescent="0.2">
      <c r="A1" s="61"/>
      <c r="B1" s="61"/>
      <c r="C1" s="61"/>
      <c r="D1" s="61"/>
      <c r="E1" s="61"/>
      <c r="F1" s="61"/>
      <c r="G1" s="33"/>
      <c r="H1" s="62"/>
    </row>
    <row r="2" spans="1:8" ht="43.9" customHeight="1" x14ac:dyDescent="0.2">
      <c r="A2" s="159" t="s">
        <v>35</v>
      </c>
      <c r="B2" s="160"/>
      <c r="C2" s="160"/>
      <c r="D2" s="160"/>
      <c r="E2" s="160"/>
      <c r="F2" s="152"/>
      <c r="G2" s="152"/>
    </row>
    <row r="3" spans="1:8" ht="22.5" customHeight="1" x14ac:dyDescent="0.2">
      <c r="A3" s="106"/>
      <c r="B3" s="106"/>
      <c r="C3" s="106"/>
      <c r="D3" s="106"/>
      <c r="E3" s="106"/>
      <c r="F3" s="23"/>
      <c r="G3" s="23"/>
    </row>
    <row r="4" spans="1:8" ht="22.5" customHeight="1" x14ac:dyDescent="0.2">
      <c r="A4" s="106"/>
      <c r="B4" s="106" t="s">
        <v>0</v>
      </c>
      <c r="C4" s="106"/>
      <c r="D4" s="106"/>
      <c r="E4" s="106"/>
      <c r="F4" s="23"/>
      <c r="G4" s="23"/>
    </row>
    <row r="5" spans="1:8" ht="16.5" customHeight="1" x14ac:dyDescent="0.2">
      <c r="D5" s="107"/>
      <c r="E5" s="97"/>
      <c r="F5" s="97"/>
      <c r="G5" s="97"/>
    </row>
    <row r="6" spans="1:8" ht="20.149999999999999" customHeight="1" x14ac:dyDescent="0.2">
      <c r="B6" s="66" t="s">
        <v>1</v>
      </c>
      <c r="C6" s="48"/>
      <c r="D6" s="107"/>
      <c r="E6" s="97"/>
      <c r="F6" s="97"/>
      <c r="G6" s="97"/>
    </row>
    <row r="7" spans="1:8" ht="20.149999999999999" customHeight="1" x14ac:dyDescent="0.2">
      <c r="B7" s="66" t="s">
        <v>2</v>
      </c>
      <c r="C7" s="48"/>
      <c r="D7" s="107"/>
      <c r="E7" s="97"/>
      <c r="F7" s="97"/>
      <c r="G7" s="97"/>
    </row>
    <row r="8" spans="1:8" ht="20.149999999999999" customHeight="1" x14ac:dyDescent="0.2">
      <c r="B8" s="108" t="s">
        <v>3</v>
      </c>
      <c r="C8" s="131">
        <f>SUMIF(F12:F31,"&lt;=2021/12/31",G12:G31)</f>
        <v>0</v>
      </c>
      <c r="D8" s="107"/>
      <c r="E8" s="97"/>
      <c r="F8" s="97"/>
      <c r="G8" s="97"/>
    </row>
    <row r="9" spans="1:8" ht="20.149999999999999" customHeight="1" x14ac:dyDescent="0.2">
      <c r="B9" s="108" t="s">
        <v>4</v>
      </c>
      <c r="C9" s="131">
        <f>SUMIFS(G12:G31,F12:F31,"&gt;=2022/1/1",F12:F31,"&lt;=2022/3/31")</f>
        <v>0</v>
      </c>
      <c r="D9" s="107"/>
      <c r="E9" s="97"/>
      <c r="F9" s="97"/>
      <c r="G9" s="97"/>
    </row>
    <row r="10" spans="1:8" ht="30.75" customHeight="1" thickBot="1" x14ac:dyDescent="0.25">
      <c r="A10" s="147"/>
      <c r="E10" s="161"/>
      <c r="F10" s="161"/>
      <c r="G10" s="154"/>
      <c r="H10" s="62"/>
    </row>
    <row r="11" spans="1:8" ht="48.75" customHeight="1" x14ac:dyDescent="0.2">
      <c r="A11" s="116" t="s">
        <v>5</v>
      </c>
      <c r="B11" s="109" t="s">
        <v>6</v>
      </c>
      <c r="C11" s="103" t="s">
        <v>7</v>
      </c>
      <c r="D11" s="104" t="s">
        <v>8</v>
      </c>
      <c r="E11" s="103" t="s">
        <v>9</v>
      </c>
      <c r="F11" s="103" t="s">
        <v>10</v>
      </c>
      <c r="G11" s="105" t="s">
        <v>11</v>
      </c>
      <c r="H11" s="62"/>
    </row>
    <row r="12" spans="1:8" s="98" customFormat="1" ht="32.25" customHeight="1" x14ac:dyDescent="0.2">
      <c r="A12" s="117">
        <v>1</v>
      </c>
      <c r="B12" s="119"/>
      <c r="C12" s="50"/>
      <c r="D12" s="51"/>
      <c r="E12" s="101"/>
      <c r="F12" s="101"/>
      <c r="G12" s="102"/>
    </row>
    <row r="13" spans="1:8" s="98" customFormat="1" ht="32.25" customHeight="1" x14ac:dyDescent="0.2">
      <c r="A13" s="117">
        <v>2</v>
      </c>
      <c r="B13" s="119"/>
      <c r="C13" s="50"/>
      <c r="D13" s="51"/>
      <c r="E13" s="101"/>
      <c r="F13" s="101"/>
      <c r="G13" s="102"/>
    </row>
    <row r="14" spans="1:8" s="98" customFormat="1" ht="32.25" customHeight="1" x14ac:dyDescent="0.2">
      <c r="A14" s="117">
        <v>3</v>
      </c>
      <c r="B14" s="119"/>
      <c r="C14" s="50"/>
      <c r="D14" s="51"/>
      <c r="E14" s="101"/>
      <c r="F14" s="101"/>
      <c r="G14" s="102"/>
    </row>
    <row r="15" spans="1:8" s="98" customFormat="1" ht="32.25" customHeight="1" x14ac:dyDescent="0.2">
      <c r="A15" s="117">
        <v>4</v>
      </c>
      <c r="B15" s="119"/>
      <c r="C15" s="50"/>
      <c r="D15" s="51"/>
      <c r="E15" s="101"/>
      <c r="F15" s="101"/>
      <c r="G15" s="102"/>
    </row>
    <row r="16" spans="1:8" s="98" customFormat="1" ht="32.25" customHeight="1" x14ac:dyDescent="0.2">
      <c r="A16" s="117">
        <v>5</v>
      </c>
      <c r="B16" s="119"/>
      <c r="C16" s="50"/>
      <c r="D16" s="51"/>
      <c r="E16" s="101"/>
      <c r="F16" s="101"/>
      <c r="G16" s="102"/>
    </row>
    <row r="17" spans="1:8" s="98" customFormat="1" ht="32.25" customHeight="1" x14ac:dyDescent="0.2">
      <c r="A17" s="117">
        <v>6</v>
      </c>
      <c r="B17" s="119"/>
      <c r="C17" s="50"/>
      <c r="D17" s="51"/>
      <c r="E17" s="101"/>
      <c r="F17" s="101"/>
      <c r="G17" s="102"/>
    </row>
    <row r="18" spans="1:8" s="98" customFormat="1" ht="32.25" customHeight="1" x14ac:dyDescent="0.2">
      <c r="A18" s="117">
        <v>7</v>
      </c>
      <c r="B18" s="119"/>
      <c r="C18" s="50"/>
      <c r="D18" s="51"/>
      <c r="E18" s="101"/>
      <c r="F18" s="101"/>
      <c r="G18" s="102"/>
    </row>
    <row r="19" spans="1:8" s="98" customFormat="1" ht="32.25" customHeight="1" x14ac:dyDescent="0.2">
      <c r="A19" s="117">
        <v>8</v>
      </c>
      <c r="B19" s="119"/>
      <c r="C19" s="50"/>
      <c r="D19" s="51"/>
      <c r="E19" s="101"/>
      <c r="F19" s="101"/>
      <c r="G19" s="102"/>
    </row>
    <row r="20" spans="1:8" s="98" customFormat="1" ht="32.25" customHeight="1" x14ac:dyDescent="0.2">
      <c r="A20" s="117">
        <v>9</v>
      </c>
      <c r="B20" s="119"/>
      <c r="C20" s="50"/>
      <c r="D20" s="51"/>
      <c r="E20" s="101"/>
      <c r="F20" s="101"/>
      <c r="G20" s="102"/>
    </row>
    <row r="21" spans="1:8" s="98" customFormat="1" ht="32.25" customHeight="1" x14ac:dyDescent="0.2">
      <c r="A21" s="117">
        <v>10</v>
      </c>
      <c r="B21" s="119"/>
      <c r="C21" s="50"/>
      <c r="D21" s="51"/>
      <c r="E21" s="101"/>
      <c r="F21" s="101"/>
      <c r="G21" s="102"/>
    </row>
    <row r="22" spans="1:8" s="98" customFormat="1" ht="32.25" customHeight="1" x14ac:dyDescent="0.2">
      <c r="A22" s="117">
        <v>11</v>
      </c>
      <c r="B22" s="119"/>
      <c r="C22" s="49"/>
      <c r="D22" s="51"/>
      <c r="E22" s="101"/>
      <c r="F22" s="101"/>
      <c r="G22" s="102"/>
    </row>
    <row r="23" spans="1:8" s="98" customFormat="1" ht="32.25" customHeight="1" x14ac:dyDescent="0.2">
      <c r="A23" s="117">
        <v>12</v>
      </c>
      <c r="B23" s="119"/>
      <c r="C23" s="49"/>
      <c r="D23" s="51"/>
      <c r="E23" s="101"/>
      <c r="F23" s="101"/>
      <c r="G23" s="102"/>
    </row>
    <row r="24" spans="1:8" s="98" customFormat="1" ht="32.25" customHeight="1" x14ac:dyDescent="0.2">
      <c r="A24" s="117">
        <v>13</v>
      </c>
      <c r="B24" s="119"/>
      <c r="C24" s="49"/>
      <c r="D24" s="51"/>
      <c r="E24" s="101"/>
      <c r="F24" s="101"/>
      <c r="G24" s="102"/>
    </row>
    <row r="25" spans="1:8" s="98" customFormat="1" ht="32.25" customHeight="1" x14ac:dyDescent="0.2">
      <c r="A25" s="117">
        <v>14</v>
      </c>
      <c r="B25" s="119"/>
      <c r="C25" s="49"/>
      <c r="D25" s="51"/>
      <c r="E25" s="101"/>
      <c r="F25" s="101"/>
      <c r="G25" s="102"/>
    </row>
    <row r="26" spans="1:8" s="98" customFormat="1" ht="32.25" customHeight="1" x14ac:dyDescent="0.2">
      <c r="A26" s="117">
        <v>15</v>
      </c>
      <c r="B26" s="119"/>
      <c r="C26" s="49"/>
      <c r="D26" s="51"/>
      <c r="E26" s="101"/>
      <c r="F26" s="101"/>
      <c r="G26" s="102"/>
    </row>
    <row r="27" spans="1:8" s="98" customFormat="1" ht="32.25" customHeight="1" x14ac:dyDescent="0.2">
      <c r="A27" s="117">
        <v>16</v>
      </c>
      <c r="B27" s="119"/>
      <c r="C27" s="49"/>
      <c r="D27" s="51"/>
      <c r="E27" s="101"/>
      <c r="F27" s="101"/>
      <c r="G27" s="102"/>
    </row>
    <row r="28" spans="1:8" s="98" customFormat="1" ht="32.25" customHeight="1" x14ac:dyDescent="0.2">
      <c r="A28" s="117">
        <v>17</v>
      </c>
      <c r="B28" s="119"/>
      <c r="C28" s="49"/>
      <c r="D28" s="51"/>
      <c r="E28" s="101"/>
      <c r="F28" s="101"/>
      <c r="G28" s="102"/>
    </row>
    <row r="29" spans="1:8" s="98" customFormat="1" ht="32.25" customHeight="1" x14ac:dyDescent="0.2">
      <c r="A29" s="117">
        <v>18</v>
      </c>
      <c r="B29" s="119"/>
      <c r="C29" s="49"/>
      <c r="D29" s="51"/>
      <c r="E29" s="101"/>
      <c r="F29" s="101"/>
      <c r="G29" s="102"/>
    </row>
    <row r="30" spans="1:8" s="98" customFormat="1" ht="32.25" customHeight="1" x14ac:dyDescent="0.2">
      <c r="A30" s="117">
        <v>19</v>
      </c>
      <c r="B30" s="119"/>
      <c r="C30" s="49"/>
      <c r="D30" s="51"/>
      <c r="E30" s="101"/>
      <c r="F30" s="114"/>
      <c r="G30" s="102"/>
    </row>
    <row r="31" spans="1:8" s="98" customFormat="1" ht="32.25" customHeight="1" thickBot="1" x14ac:dyDescent="0.25">
      <c r="A31" s="118">
        <v>20</v>
      </c>
      <c r="B31" s="120"/>
      <c r="C31" s="54"/>
      <c r="D31" s="55"/>
      <c r="E31" s="115"/>
      <c r="F31" s="115"/>
      <c r="G31" s="121"/>
    </row>
    <row r="32" spans="1:8" s="100" customFormat="1" ht="32.25" customHeight="1" x14ac:dyDescent="0.2">
      <c r="A32" s="146"/>
      <c r="B32" s="132"/>
      <c r="C32" s="132"/>
      <c r="D32" s="132"/>
      <c r="E32" s="132"/>
      <c r="G32" s="132"/>
      <c r="H32" s="99"/>
    </row>
    <row r="33" spans="1:11" x14ac:dyDescent="0.2">
      <c r="A33" s="133"/>
      <c r="B33" s="133"/>
      <c r="C33" s="133"/>
      <c r="D33" s="133"/>
      <c r="E33" s="133"/>
      <c r="F33" s="133"/>
      <c r="G33" s="133"/>
      <c r="H33" s="134"/>
      <c r="I33" s="133"/>
      <c r="J33" s="133"/>
      <c r="K33" s="133"/>
    </row>
    <row r="34" spans="1:11" x14ac:dyDescent="0.2">
      <c r="A34" s="133"/>
      <c r="B34" s="133"/>
      <c r="C34" s="133"/>
      <c r="D34" s="133"/>
      <c r="E34" s="133"/>
      <c r="F34" s="133"/>
      <c r="G34" s="133"/>
      <c r="H34" s="134"/>
      <c r="I34" s="133"/>
      <c r="J34" s="133"/>
      <c r="K34" s="133"/>
    </row>
    <row r="35" spans="1:11" x14ac:dyDescent="0.2">
      <c r="A35" s="133"/>
      <c r="B35" s="133"/>
      <c r="C35" s="133"/>
      <c r="D35" s="133"/>
      <c r="E35" s="133"/>
      <c r="F35" s="133"/>
      <c r="G35" s="133"/>
      <c r="H35" s="134"/>
      <c r="I35" s="133"/>
      <c r="J35" s="133"/>
      <c r="K35" s="133"/>
    </row>
  </sheetData>
  <sheetProtection algorithmName="SHA-512" hashValue="Zqc7lF+5h0o5JIpDwORGZu2vqkIx3EAjhustgZMG9/14jdeHAniKdZY4kjf3xf0BXlI6pdeytfGHOoKeeh+/LQ==" saltValue="pUYWm2cjrCo1HY6ma+VFPg==" spinCount="100000" sheet="1" selectLockedCells="1"/>
  <mergeCells count="2">
    <mergeCell ref="A2:G2"/>
    <mergeCell ref="E10:G10"/>
  </mergeCells>
  <phoneticPr fontId="18"/>
  <printOptions horizontalCentered="1"/>
  <pageMargins left="0.23622047244094491" right="0.23622047244094491" top="0.55118110236220474" bottom="0.55118110236220474" header="0.31496062992125984" footer="0.31496062992125984"/>
  <pageSetup paperSize="8"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1D16C-F11D-46A6-87AA-769BD0CD9A5D}">
  <sheetPr>
    <pageSetUpPr fitToPage="1"/>
  </sheetPr>
  <dimension ref="A1:M42"/>
  <sheetViews>
    <sheetView showGridLines="0" view="pageBreakPreview" zoomScale="70" zoomScaleNormal="60" zoomScaleSheetLayoutView="70" workbookViewId="0">
      <selection activeCell="B15" sqref="B15"/>
    </sheetView>
  </sheetViews>
  <sheetFormatPr defaultColWidth="9" defaultRowHeight="15" x14ac:dyDescent="0.2"/>
  <cols>
    <col min="1" max="1" width="20.6328125" style="62" customWidth="1"/>
    <col min="2" max="2" width="27.7265625" style="62" customWidth="1"/>
    <col min="3" max="3" width="20.6328125" style="62" customWidth="1"/>
    <col min="4" max="4" width="28.26953125" style="62" customWidth="1"/>
    <col min="5" max="6" width="20.6328125" style="62" customWidth="1"/>
    <col min="7" max="7" width="4.36328125" style="62" customWidth="1"/>
    <col min="8" max="11" width="20.6328125" style="62" customWidth="1"/>
    <col min="12" max="12" width="12.453125" style="63" bestFit="1" customWidth="1"/>
    <col min="13" max="16384" width="9" style="62"/>
  </cols>
  <sheetData>
    <row r="1" spans="1:12" ht="22.5" customHeight="1" x14ac:dyDescent="0.2">
      <c r="A1" s="61"/>
      <c r="B1" s="61"/>
      <c r="C1" s="61"/>
      <c r="D1" s="61"/>
      <c r="E1" s="61"/>
      <c r="F1" s="136" t="str">
        <f>IF('1.キャンセル明細'!G1&lt;&gt;"",'1.キャンセル明細'!G1,"")</f>
        <v/>
      </c>
      <c r="L1" s="62"/>
    </row>
    <row r="2" spans="1:12" ht="50.65" customHeight="1" x14ac:dyDescent="0.2">
      <c r="A2" s="155" t="s">
        <v>36</v>
      </c>
      <c r="B2" s="156"/>
      <c r="C2" s="156"/>
      <c r="D2" s="156"/>
      <c r="E2" s="156"/>
      <c r="F2" s="156"/>
      <c r="G2" s="23"/>
      <c r="H2" s="23"/>
      <c r="I2" s="23"/>
      <c r="J2" s="23"/>
      <c r="K2" s="23"/>
    </row>
    <row r="3" spans="1:12" ht="22.5" customHeight="1" x14ac:dyDescent="0.2">
      <c r="A3" s="61"/>
      <c r="B3" s="61"/>
      <c r="C3" s="61"/>
      <c r="D3" s="61"/>
      <c r="E3" s="61"/>
      <c r="F3" s="61"/>
      <c r="G3" s="61"/>
      <c r="H3" s="61"/>
      <c r="I3" s="61"/>
      <c r="J3" s="61"/>
      <c r="K3" s="61"/>
    </row>
    <row r="4" spans="1:12" ht="22.5" customHeight="1" x14ac:dyDescent="0.2">
      <c r="A4" s="162" t="s">
        <v>12</v>
      </c>
      <c r="B4" s="158"/>
      <c r="C4" s="61"/>
      <c r="D4" s="61"/>
      <c r="E4" s="61"/>
      <c r="F4" s="61"/>
      <c r="G4" s="61"/>
      <c r="H4" s="61"/>
      <c r="I4" s="61"/>
      <c r="J4" s="61"/>
      <c r="K4" s="61"/>
    </row>
    <row r="5" spans="1:12" ht="22.5" customHeight="1" x14ac:dyDescent="0.2">
      <c r="A5" s="64" t="s">
        <v>1</v>
      </c>
      <c r="B5" s="135">
        <f>'1.キャンセル明細'!C6</f>
        <v>0</v>
      </c>
      <c r="C5" s="61"/>
      <c r="D5" s="61"/>
      <c r="E5" s="61"/>
      <c r="F5" s="61"/>
      <c r="G5" s="61"/>
      <c r="H5" s="61"/>
      <c r="I5" s="61"/>
      <c r="J5" s="61"/>
      <c r="K5" s="61"/>
    </row>
    <row r="6" spans="1:12" ht="22.5" customHeight="1" x14ac:dyDescent="0.2">
      <c r="A6" s="65" t="s">
        <v>2</v>
      </c>
      <c r="B6" s="135">
        <f>'1.キャンセル明細'!C7</f>
        <v>0</v>
      </c>
      <c r="C6" s="61"/>
      <c r="D6" s="61"/>
      <c r="E6" s="61"/>
      <c r="F6" s="61"/>
      <c r="G6" s="61"/>
      <c r="H6" s="61"/>
      <c r="I6" s="61"/>
      <c r="J6" s="61"/>
      <c r="K6" s="61"/>
    </row>
    <row r="7" spans="1:12" ht="22.5" customHeight="1" x14ac:dyDescent="0.2">
      <c r="A7" s="66" t="s">
        <v>13</v>
      </c>
      <c r="B7" s="135">
        <f>'1.キャンセル明細'!B12</f>
        <v>0</v>
      </c>
      <c r="C7" s="61"/>
      <c r="D7" s="61"/>
      <c r="E7" s="61"/>
      <c r="F7" s="61"/>
      <c r="G7" s="61"/>
      <c r="H7" s="61"/>
      <c r="I7" s="61"/>
      <c r="J7" s="61"/>
      <c r="K7" s="61"/>
    </row>
    <row r="8" spans="1:12" ht="22.5" customHeight="1" x14ac:dyDescent="0.2">
      <c r="A8" s="66" t="s">
        <v>14</v>
      </c>
      <c r="B8" s="135">
        <f>'1.キャンセル明細'!C12</f>
        <v>0</v>
      </c>
      <c r="C8" s="61"/>
      <c r="D8" s="61"/>
      <c r="E8" s="61"/>
      <c r="F8" s="61"/>
      <c r="G8" s="61"/>
      <c r="H8" s="61"/>
      <c r="I8" s="61"/>
      <c r="J8" s="61"/>
      <c r="K8" s="61"/>
    </row>
    <row r="9" spans="1:12" ht="22.5" customHeight="1" x14ac:dyDescent="0.2">
      <c r="A9" s="67" t="s">
        <v>15</v>
      </c>
      <c r="B9" s="68">
        <f>F17</f>
        <v>0</v>
      </c>
      <c r="C9" s="61"/>
      <c r="D9" s="61"/>
      <c r="E9" s="61"/>
      <c r="F9" s="61"/>
      <c r="G9" s="61"/>
      <c r="H9" s="61"/>
      <c r="I9" s="61"/>
      <c r="J9" s="61"/>
      <c r="K9" s="61"/>
    </row>
    <row r="10" spans="1:12" ht="22.5" customHeight="1" x14ac:dyDescent="0.2">
      <c r="A10" s="67" t="s">
        <v>16</v>
      </c>
      <c r="B10" s="68">
        <f>F23</f>
        <v>0</v>
      </c>
      <c r="C10" s="61"/>
      <c r="D10" s="61"/>
      <c r="E10" s="61"/>
      <c r="F10" s="61"/>
      <c r="G10" s="61"/>
      <c r="H10" s="61"/>
      <c r="I10" s="61"/>
      <c r="J10" s="61"/>
      <c r="K10" s="61"/>
    </row>
    <row r="11" spans="1:12" ht="22.5" customHeight="1" x14ac:dyDescent="0.2">
      <c r="A11" s="61"/>
      <c r="B11" s="61"/>
      <c r="C11" s="61"/>
      <c r="D11" s="61"/>
      <c r="E11" s="61"/>
      <c r="F11" s="61"/>
      <c r="G11" s="61"/>
      <c r="H11" s="61"/>
      <c r="I11" s="61"/>
      <c r="J11" s="61"/>
      <c r="K11" s="61"/>
    </row>
    <row r="12" spans="1:12" ht="22.5" customHeight="1" x14ac:dyDescent="0.2">
      <c r="A12" s="61"/>
      <c r="B12" s="61"/>
      <c r="C12" s="61"/>
      <c r="D12" s="61"/>
      <c r="E12" s="61"/>
      <c r="F12" s="61"/>
      <c r="G12" s="61"/>
      <c r="H12" s="61"/>
      <c r="I12" s="61"/>
      <c r="J12" s="61"/>
      <c r="K12" s="61"/>
    </row>
    <row r="13" spans="1:12" ht="22.5" customHeight="1" thickBot="1" x14ac:dyDescent="0.25">
      <c r="A13" s="162" t="s">
        <v>17</v>
      </c>
      <c r="B13" s="158"/>
      <c r="C13" s="61"/>
      <c r="D13" s="61"/>
      <c r="E13" s="61"/>
      <c r="F13" s="61"/>
      <c r="G13" s="61"/>
      <c r="H13" s="61"/>
      <c r="I13" s="61"/>
      <c r="J13" s="61"/>
      <c r="K13" s="61"/>
    </row>
    <row r="14" spans="1:12" ht="40.5" customHeight="1" x14ac:dyDescent="0.2">
      <c r="A14" s="69" t="s">
        <v>18</v>
      </c>
      <c r="B14" s="70" t="s">
        <v>37</v>
      </c>
      <c r="C14" s="70" t="s">
        <v>38</v>
      </c>
      <c r="D14" s="70" t="s">
        <v>39</v>
      </c>
      <c r="E14" s="70" t="s">
        <v>19</v>
      </c>
      <c r="F14" s="71" t="s">
        <v>20</v>
      </c>
      <c r="G14" s="72"/>
      <c r="H14" s="72"/>
      <c r="I14" s="72"/>
      <c r="J14" s="63"/>
      <c r="L14" s="62"/>
    </row>
    <row r="15" spans="1:12" ht="40.5" customHeight="1" x14ac:dyDescent="0.2">
      <c r="A15" s="73" t="s">
        <v>21</v>
      </c>
      <c r="B15" s="110"/>
      <c r="C15" s="113"/>
      <c r="D15" s="74">
        <f>ROUNDUP($B15*$C15,0)</f>
        <v>0</v>
      </c>
      <c r="E15" s="110"/>
      <c r="F15" s="75">
        <f>$B15-$D15-E15</f>
        <v>0</v>
      </c>
      <c r="G15" s="76"/>
      <c r="H15" s="77"/>
      <c r="I15" s="78"/>
      <c r="J15" s="63"/>
      <c r="L15" s="62"/>
    </row>
    <row r="16" spans="1:12" ht="40.5" customHeight="1" thickBot="1" x14ac:dyDescent="0.25">
      <c r="A16" s="79" t="s">
        <v>22</v>
      </c>
      <c r="B16" s="111"/>
      <c r="C16" s="112"/>
      <c r="D16" s="80">
        <f>ROUNDUP($B16*$C16,0)</f>
        <v>0</v>
      </c>
      <c r="E16" s="111"/>
      <c r="F16" s="81">
        <f>$B16-$D16-E16</f>
        <v>0</v>
      </c>
      <c r="G16" s="76"/>
      <c r="H16" s="77"/>
      <c r="I16" s="78"/>
      <c r="J16" s="63"/>
      <c r="L16" s="62"/>
    </row>
    <row r="17" spans="1:13" ht="40.5" customHeight="1" thickTop="1" thickBot="1" x14ac:dyDescent="0.25">
      <c r="A17" s="82" t="s">
        <v>23</v>
      </c>
      <c r="B17" s="83">
        <f>B15-B16</f>
        <v>0</v>
      </c>
      <c r="C17" s="84"/>
      <c r="D17" s="83">
        <f>D15-D16</f>
        <v>0</v>
      </c>
      <c r="E17" s="85"/>
      <c r="F17" s="86">
        <f>F15-F16</f>
        <v>0</v>
      </c>
      <c r="G17" s="87"/>
      <c r="H17" s="63"/>
      <c r="L17" s="62"/>
    </row>
    <row r="18" spans="1:13" s="63" customFormat="1" ht="22.5" customHeight="1" x14ac:dyDescent="0.2">
      <c r="A18" s="61"/>
      <c r="B18" s="61"/>
      <c r="C18" s="61"/>
      <c r="D18" s="61"/>
      <c r="E18" s="61"/>
      <c r="F18" s="61"/>
      <c r="G18" s="61"/>
      <c r="H18" s="61"/>
      <c r="I18" s="61"/>
      <c r="J18" s="61"/>
      <c r="K18" s="61"/>
    </row>
    <row r="19" spans="1:13" s="63" customFormat="1" ht="22.5" customHeight="1" thickBot="1" x14ac:dyDescent="0.25">
      <c r="A19" s="162" t="s">
        <v>24</v>
      </c>
      <c r="B19" s="158"/>
      <c r="C19" s="61"/>
      <c r="D19" s="61"/>
      <c r="E19" s="61"/>
      <c r="F19" s="61"/>
      <c r="G19" s="61"/>
      <c r="H19" s="61"/>
      <c r="I19" s="61"/>
      <c r="J19" s="61"/>
      <c r="K19" s="61"/>
    </row>
    <row r="20" spans="1:13" s="63" customFormat="1" ht="40.5" customHeight="1" x14ac:dyDescent="0.2">
      <c r="A20" s="69" t="s">
        <v>18</v>
      </c>
      <c r="B20" s="70" t="s">
        <v>37</v>
      </c>
      <c r="C20" s="70" t="s">
        <v>38</v>
      </c>
      <c r="D20" s="70" t="s">
        <v>39</v>
      </c>
      <c r="E20" s="70" t="s">
        <v>19</v>
      </c>
      <c r="F20" s="71" t="s">
        <v>20</v>
      </c>
      <c r="G20" s="61"/>
      <c r="H20" s="61"/>
      <c r="I20" s="61"/>
      <c r="J20" s="61"/>
      <c r="K20" s="61"/>
    </row>
    <row r="21" spans="1:13" s="63" customFormat="1" ht="40.5" customHeight="1" x14ac:dyDescent="0.2">
      <c r="A21" s="73" t="s">
        <v>21</v>
      </c>
      <c r="B21" s="110"/>
      <c r="C21" s="113"/>
      <c r="D21" s="88">
        <f>ROUNDUP(($B21)*$C21,0)</f>
        <v>0</v>
      </c>
      <c r="E21" s="110"/>
      <c r="F21" s="89">
        <f>$B21-$D21-E21</f>
        <v>0</v>
      </c>
      <c r="G21" s="61"/>
      <c r="H21" s="61"/>
      <c r="I21" s="61"/>
      <c r="J21" s="61"/>
      <c r="K21" s="61"/>
    </row>
    <row r="22" spans="1:13" s="63" customFormat="1" ht="40.5" customHeight="1" thickBot="1" x14ac:dyDescent="0.25">
      <c r="A22" s="79" t="s">
        <v>22</v>
      </c>
      <c r="B22" s="111"/>
      <c r="C22" s="112"/>
      <c r="D22" s="90">
        <f>ROUNDUP($B22*$C22,0)</f>
        <v>0</v>
      </c>
      <c r="E22" s="111"/>
      <c r="F22" s="91">
        <f>$B22-$D22-E22</f>
        <v>0</v>
      </c>
      <c r="G22" s="61"/>
      <c r="H22" s="61"/>
      <c r="I22" s="61"/>
      <c r="J22" s="61"/>
      <c r="K22" s="61"/>
    </row>
    <row r="23" spans="1:13" s="63" customFormat="1" ht="40.5" customHeight="1" thickTop="1" thickBot="1" x14ac:dyDescent="0.25">
      <c r="A23" s="82" t="s">
        <v>23</v>
      </c>
      <c r="B23" s="83">
        <f>B21-B22</f>
        <v>0</v>
      </c>
      <c r="C23" s="84"/>
      <c r="D23" s="83">
        <f>D21-D22</f>
        <v>0</v>
      </c>
      <c r="E23" s="85"/>
      <c r="F23" s="86">
        <f>F21-F22</f>
        <v>0</v>
      </c>
      <c r="G23" s="61"/>
      <c r="H23" s="61"/>
      <c r="I23" s="61"/>
      <c r="J23" s="61"/>
      <c r="K23" s="61"/>
    </row>
    <row r="24" spans="1:13" s="63" customFormat="1" ht="19.5" x14ac:dyDescent="0.2">
      <c r="A24" s="92"/>
      <c r="B24" s="87"/>
      <c r="C24" s="93"/>
      <c r="D24" s="87"/>
      <c r="E24" s="87"/>
      <c r="F24" s="87"/>
      <c r="G24" s="61"/>
      <c r="H24" s="61"/>
      <c r="I24" s="61"/>
      <c r="J24" s="61"/>
      <c r="K24" s="61"/>
    </row>
    <row r="25" spans="1:13" s="63" customFormat="1" ht="22.5" customHeight="1" thickBot="1" x14ac:dyDescent="0.25">
      <c r="A25" s="162" t="s">
        <v>25</v>
      </c>
      <c r="B25" s="158"/>
      <c r="C25" s="93"/>
      <c r="D25" s="87"/>
      <c r="E25" s="87"/>
      <c r="F25" s="87"/>
      <c r="G25" s="61"/>
      <c r="H25" s="61"/>
      <c r="I25" s="61"/>
      <c r="J25" s="61"/>
      <c r="K25" s="61"/>
      <c r="L25" s="61"/>
      <c r="M25" s="61"/>
    </row>
    <row r="26" spans="1:13" s="63" customFormat="1" ht="40.5" customHeight="1" x14ac:dyDescent="0.2">
      <c r="A26" s="69" t="s">
        <v>18</v>
      </c>
      <c r="B26" s="70" t="s">
        <v>37</v>
      </c>
      <c r="C26" s="70" t="s">
        <v>38</v>
      </c>
      <c r="D26" s="70" t="s">
        <v>39</v>
      </c>
      <c r="E26" s="70" t="s">
        <v>19</v>
      </c>
      <c r="F26" s="71" t="s">
        <v>26</v>
      </c>
      <c r="G26" s="61"/>
      <c r="H26" s="61"/>
      <c r="I26" s="61"/>
      <c r="J26" s="61"/>
      <c r="K26" s="61"/>
      <c r="L26" s="61"/>
      <c r="M26" s="61"/>
    </row>
    <row r="27" spans="1:13" s="63" customFormat="1" ht="40.5" customHeight="1" x14ac:dyDescent="0.2">
      <c r="A27" s="73" t="s">
        <v>21</v>
      </c>
      <c r="B27" s="94">
        <f>B15+B21</f>
        <v>0</v>
      </c>
      <c r="C27" s="95">
        <f>$C21</f>
        <v>0</v>
      </c>
      <c r="D27" s="74">
        <f>ROUNDUP($B27*$C27,0)</f>
        <v>0</v>
      </c>
      <c r="E27" s="94">
        <f>$E15+$E21</f>
        <v>0</v>
      </c>
      <c r="F27" s="75">
        <f>$B27-$D27-E27</f>
        <v>0</v>
      </c>
      <c r="G27" s="61"/>
      <c r="H27" s="61"/>
      <c r="I27" s="61"/>
      <c r="J27" s="61"/>
      <c r="K27" s="61"/>
      <c r="L27" s="61"/>
      <c r="M27" s="61"/>
    </row>
    <row r="28" spans="1:13" s="63" customFormat="1" ht="40.5" customHeight="1" thickBot="1" x14ac:dyDescent="0.25">
      <c r="A28" s="79" t="s">
        <v>22</v>
      </c>
      <c r="B28" s="80">
        <f>B16+B22</f>
        <v>0</v>
      </c>
      <c r="C28" s="96">
        <f>$C22</f>
        <v>0</v>
      </c>
      <c r="D28" s="80">
        <f>ROUNDUP($B28*$C28,0)</f>
        <v>0</v>
      </c>
      <c r="E28" s="80">
        <f>$E16+$E22</f>
        <v>0</v>
      </c>
      <c r="F28" s="81">
        <f>$B28-$D28-E28</f>
        <v>0</v>
      </c>
      <c r="G28" s="61"/>
      <c r="H28" s="61"/>
      <c r="I28" s="61"/>
      <c r="J28" s="61"/>
      <c r="K28" s="61"/>
      <c r="L28" s="61"/>
      <c r="M28" s="61"/>
    </row>
    <row r="29" spans="1:13" s="63" customFormat="1" ht="40.5" customHeight="1" thickTop="1" thickBot="1" x14ac:dyDescent="0.25">
      <c r="A29" s="82" t="s">
        <v>23</v>
      </c>
      <c r="B29" s="83">
        <f>B27-B28</f>
        <v>0</v>
      </c>
      <c r="C29" s="84"/>
      <c r="D29" s="83">
        <f>D27-D28</f>
        <v>0</v>
      </c>
      <c r="E29" s="85"/>
      <c r="F29" s="86">
        <f>F27-F28</f>
        <v>0</v>
      </c>
      <c r="G29" s="61"/>
      <c r="H29" s="61"/>
      <c r="I29" s="61"/>
      <c r="J29" s="61"/>
      <c r="K29" s="61"/>
      <c r="L29" s="61"/>
      <c r="M29" s="61"/>
    </row>
    <row r="30" spans="1:13" s="63" customFormat="1" ht="75" customHeight="1" x14ac:dyDescent="0.2">
      <c r="A30" s="92"/>
      <c r="B30" s="87"/>
      <c r="C30" s="93"/>
      <c r="D30" s="87"/>
      <c r="E30" s="87"/>
      <c r="F30" s="87"/>
      <c r="G30" s="97"/>
      <c r="H30" s="97"/>
      <c r="I30" s="97"/>
      <c r="J30" s="97"/>
      <c r="K30" s="97"/>
    </row>
    <row r="31" spans="1:13" s="63" customFormat="1" ht="75" customHeight="1" x14ac:dyDescent="0.2">
      <c r="A31" s="92"/>
      <c r="B31" s="87"/>
      <c r="C31" s="93"/>
      <c r="D31" s="87"/>
      <c r="E31" s="87"/>
      <c r="F31" s="87"/>
      <c r="G31" s="97"/>
      <c r="H31" s="97"/>
      <c r="I31" s="97"/>
      <c r="J31" s="97"/>
      <c r="K31" s="97"/>
    </row>
    <row r="32" spans="1:13" s="98" customFormat="1" ht="32.25" customHeight="1" x14ac:dyDescent="0.2">
      <c r="A32" s="62"/>
      <c r="B32" s="62"/>
      <c r="C32" s="62"/>
      <c r="D32" s="62"/>
      <c r="E32" s="62"/>
      <c r="F32" s="62"/>
      <c r="G32" s="62"/>
      <c r="H32" s="62"/>
      <c r="I32" s="62"/>
      <c r="J32" s="62"/>
      <c r="K32" s="62"/>
    </row>
    <row r="33" spans="1:12" s="98" customFormat="1" ht="32.25" customHeight="1" x14ac:dyDescent="0.2">
      <c r="A33" s="62"/>
      <c r="B33" s="62"/>
      <c r="C33" s="62"/>
      <c r="D33" s="62"/>
      <c r="E33" s="62"/>
      <c r="F33" s="62"/>
      <c r="G33" s="62"/>
      <c r="H33" s="62"/>
      <c r="I33" s="62"/>
      <c r="J33" s="62"/>
      <c r="K33" s="62"/>
    </row>
    <row r="34" spans="1:12" s="98" customFormat="1" ht="32.25" customHeight="1" x14ac:dyDescent="0.2">
      <c r="A34" s="62"/>
      <c r="B34" s="62"/>
      <c r="C34" s="62"/>
      <c r="D34" s="62"/>
      <c r="E34" s="62"/>
      <c r="F34" s="62"/>
      <c r="G34" s="62"/>
      <c r="H34" s="62"/>
      <c r="I34" s="62"/>
      <c r="J34" s="62"/>
      <c r="K34" s="62"/>
    </row>
    <row r="35" spans="1:12" s="98" customFormat="1" ht="32.25" customHeight="1" x14ac:dyDescent="0.2">
      <c r="A35" s="62"/>
      <c r="B35" s="62"/>
      <c r="C35" s="62"/>
      <c r="D35" s="62"/>
      <c r="E35" s="62"/>
      <c r="F35" s="62"/>
      <c r="G35" s="62"/>
      <c r="H35" s="62"/>
      <c r="I35" s="62"/>
      <c r="J35" s="62"/>
      <c r="K35" s="62"/>
    </row>
    <row r="36" spans="1:12" s="98" customFormat="1" ht="32.25" customHeight="1" x14ac:dyDescent="0.2">
      <c r="A36" s="62"/>
      <c r="B36" s="62"/>
      <c r="C36" s="62"/>
      <c r="D36" s="62"/>
      <c r="E36" s="62"/>
      <c r="F36" s="62"/>
      <c r="G36" s="62"/>
      <c r="H36" s="62"/>
      <c r="I36" s="62"/>
      <c r="J36" s="62"/>
      <c r="K36" s="62"/>
    </row>
    <row r="37" spans="1:12" s="98" customFormat="1" ht="32.25" customHeight="1" x14ac:dyDescent="0.2">
      <c r="A37" s="62"/>
      <c r="B37" s="62"/>
      <c r="C37" s="62"/>
      <c r="D37" s="62"/>
      <c r="E37" s="62"/>
      <c r="F37" s="62"/>
      <c r="G37" s="62"/>
      <c r="H37" s="62"/>
      <c r="I37" s="62"/>
      <c r="J37" s="62"/>
      <c r="K37" s="62"/>
    </row>
    <row r="38" spans="1:12" s="98" customFormat="1" ht="32.25" customHeight="1" x14ac:dyDescent="0.2">
      <c r="A38" s="62"/>
      <c r="B38" s="62"/>
      <c r="C38" s="62"/>
      <c r="D38" s="62"/>
      <c r="E38" s="62"/>
      <c r="F38" s="62"/>
      <c r="G38" s="62"/>
      <c r="H38" s="62"/>
      <c r="I38" s="62"/>
      <c r="J38" s="62"/>
      <c r="K38" s="62"/>
    </row>
    <row r="39" spans="1:12" s="98" customFormat="1" ht="32.25" customHeight="1" x14ac:dyDescent="0.2">
      <c r="A39" s="62"/>
      <c r="B39" s="62"/>
      <c r="C39" s="62"/>
      <c r="D39" s="62"/>
      <c r="E39" s="62"/>
      <c r="F39" s="62"/>
      <c r="G39" s="62"/>
      <c r="H39" s="62"/>
      <c r="I39" s="62"/>
      <c r="J39" s="62"/>
      <c r="K39" s="62"/>
    </row>
    <row r="40" spans="1:12" s="98" customFormat="1" ht="32.25" customHeight="1" x14ac:dyDescent="0.2">
      <c r="A40" s="62"/>
      <c r="B40" s="62"/>
      <c r="C40" s="62"/>
      <c r="D40" s="62"/>
      <c r="E40" s="62"/>
      <c r="F40" s="62"/>
      <c r="G40" s="62"/>
      <c r="H40" s="62"/>
      <c r="I40" s="62"/>
      <c r="J40" s="62"/>
      <c r="K40" s="62"/>
    </row>
    <row r="41" spans="1:12" s="98" customFormat="1" ht="32.25" customHeight="1" x14ac:dyDescent="0.2">
      <c r="A41" s="62"/>
      <c r="B41" s="62"/>
      <c r="C41" s="62"/>
      <c r="D41" s="62"/>
      <c r="E41" s="62"/>
      <c r="F41" s="62"/>
      <c r="G41" s="62"/>
      <c r="H41" s="62"/>
      <c r="I41" s="62"/>
      <c r="J41" s="62"/>
      <c r="K41" s="62"/>
    </row>
    <row r="42" spans="1:12" s="100" customFormat="1" ht="32.25" customHeight="1" x14ac:dyDescent="0.2">
      <c r="A42" s="62"/>
      <c r="B42" s="62"/>
      <c r="C42" s="62"/>
      <c r="D42" s="62"/>
      <c r="E42" s="62"/>
      <c r="F42" s="62"/>
      <c r="G42" s="62"/>
      <c r="H42" s="62"/>
      <c r="I42" s="62"/>
      <c r="J42" s="62"/>
      <c r="K42" s="62"/>
      <c r="L42" s="99"/>
    </row>
  </sheetData>
  <sheetProtection algorithmName="SHA-512" hashValue="tYWEacTRCQn59p/bO1ZLjZoT4AtYYzaGDTexoYNJGvWHC0nOkTCfMJEOTkqgjmDl7Swf13KhnvpSaUHMuSvXaw==" saltValue="blKke+5bS3yXV55+ytKFHQ==" spinCount="100000" sheet="1" objects="1" scenarios="1" selectLockedCells="1"/>
  <mergeCells count="5">
    <mergeCell ref="A2:F2"/>
    <mergeCell ref="A4:B4"/>
    <mergeCell ref="A13:B13"/>
    <mergeCell ref="A19:B19"/>
    <mergeCell ref="A25:B25"/>
  </mergeCells>
  <phoneticPr fontId="18"/>
  <printOptions horizontalCentered="1"/>
  <pageMargins left="0.23622047244094491" right="0.23622047244094491" top="0.55118110236220474" bottom="0.55118110236220474" header="0.31496062992125984" footer="0.31496062992125984"/>
  <pageSetup paperSize="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24e3db9-a4b0-4a7a-8278-422b98a08957" xsi:nil="true"/>
    <lcf76f155ced4ddcb4097134ff3c332f xmlns="a71ea305-6b30-44e7-8c42-da4c8ea3415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F122FDB209CC342AB68A99319284361" ma:contentTypeVersion="9" ma:contentTypeDescription="新しいドキュメントを作成します。" ma:contentTypeScope="" ma:versionID="1d544d753216968744043433f8b6e839">
  <xsd:schema xmlns:xsd="http://www.w3.org/2001/XMLSchema" xmlns:xs="http://www.w3.org/2001/XMLSchema" xmlns:p="http://schemas.microsoft.com/office/2006/metadata/properties" xmlns:ns2="58a14670-46e5-4cff-8a18-ca9ed33d5ca4" xmlns:ns3="a71ea305-6b30-44e7-8c42-da4c8ea3415b" xmlns:ns4="724e3db9-a4b0-4a7a-8278-422b98a08957" targetNamespace="http://schemas.microsoft.com/office/2006/metadata/properties" ma:root="true" ma:fieldsID="ed3cfb0213ea812700c5ce9070989f1d" ns2:_="" ns3:_="" ns4:_="">
    <xsd:import namespace="58a14670-46e5-4cff-8a18-ca9ed33d5ca4"/>
    <xsd:import namespace="a71ea305-6b30-44e7-8c42-da4c8ea3415b"/>
    <xsd:import namespace="724e3db9-a4b0-4a7a-8278-422b98a08957"/>
    <xsd:element name="properties">
      <xsd:complexType>
        <xsd:sequence>
          <xsd:element name="documentManagement">
            <xsd:complexType>
              <xsd:all>
                <xsd:element ref="ns2:MediaServiceMetadata" minOccurs="0"/>
                <xsd:element ref="ns2:MediaServiceFastMetadata" minOccurs="0"/>
                <xsd:element ref="ns3:MediaServiceDateTaken" minOccurs="0"/>
                <xsd:element ref="ns3:MediaLengthInSeconds" minOccurs="0"/>
                <xsd:element ref="ns3:lcf76f155ced4ddcb4097134ff3c332f" minOccurs="0"/>
                <xsd:element ref="ns4: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a14670-46e5-4cff-8a18-ca9ed33d5c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71ea305-6b30-44e7-8c42-da4c8ea3415b" elementFormDefault="qualified">
    <xsd:import namespace="http://schemas.microsoft.com/office/2006/documentManagement/types"/>
    <xsd:import namespace="http://schemas.microsoft.com/office/infopath/2007/PartnerControls"/>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ac27ce4-19da-4e96-8573-37de5a165913"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24e3db9-a4b0-4a7a-8278-422b98a08957"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12f8ee27-04fa-47a9-8bfc-5bcc47ff3dd2}" ma:internalName="TaxCatchAll" ma:showField="CatchAllData" ma:web="724e3db9-a4b0-4a7a-8278-422b98a0895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8270D1D-E2A2-4EC4-A527-4DB262270EE0}">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feef4b09-3a9e-41db-9d7f-5412266161fa"/>
    <ds:schemaRef ds:uri="92050539-ba27-4660-b4b4-be4fff064866"/>
    <ds:schemaRef ds:uri="http://www.w3.org/XML/1998/namespace"/>
    <ds:schemaRef ds:uri="724e3db9-a4b0-4a7a-8278-422b98a08957"/>
    <ds:schemaRef ds:uri="a71ea305-6b30-44e7-8c42-da4c8ea3415b"/>
  </ds:schemaRefs>
</ds:datastoreItem>
</file>

<file path=customXml/itemProps2.xml><?xml version="1.0" encoding="utf-8"?>
<ds:datastoreItem xmlns:ds="http://schemas.openxmlformats.org/officeDocument/2006/customXml" ds:itemID="{571F1E7F-92FA-4803-85C6-B83495EF8D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8a14670-46e5-4cff-8a18-ca9ed33d5ca4"/>
    <ds:schemaRef ds:uri="a71ea305-6b30-44e7-8c42-da4c8ea3415b"/>
    <ds:schemaRef ds:uri="724e3db9-a4b0-4a7a-8278-422b98a089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42D23F2-4CE7-45B1-8220-EF5D814C142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1.キャンセル明細 (記入例)</vt:lpstr>
      <vt:lpstr>2.返金額計算シート  (記入例)</vt:lpstr>
      <vt:lpstr>1.キャンセル明細</vt:lpstr>
      <vt:lpstr>2.返金額計算シート</vt:lpstr>
      <vt:lpstr>'2.返金額計算シート  (記入例)'!Print_Area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2022-07-14T08:38:49Z</cp:lastPrinted>
  <dcterms:created xsi:type="dcterms:W3CDTF">2015-07-17T01:52:34Z</dcterms:created>
  <dcterms:modified xsi:type="dcterms:W3CDTF">2023-03-16T01:37:23Z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0x010100FF122FDB209CC342AB68A99319284361</vt:lpwstr>
  </property>
</Properties>
</file>