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13_ncr:1_{B51E4054-E237-4A78-BC61-6EF5EFAF5C91}" xr6:coauthVersionLast="45" xr6:coauthVersionMax="45" xr10:uidLastSave="{00000000-0000-0000-0000-000000000000}"/>
  <bookViews>
    <workbookView xWindow="-120" yWindow="-120" windowWidth="29040" windowHeight="15840" tabRatio="693" xr2:uid="{00000000-000D-0000-FFFF-FFFF00000000}"/>
  </bookViews>
  <sheets>
    <sheet name="様式第１｜交付申請書" sheetId="88" r:id="rId1"/>
    <sheet name="定型様式1｜総括表" sheetId="73" r:id="rId2"/>
    <sheet name="定型様式2｜明細書【ガラス】" sheetId="89" r:id="rId3"/>
    <sheet name="定型様式2｜明細書【窓】" sheetId="81" r:id="rId4"/>
    <sheet name="定型様式2｜明細書【断熱材】" sheetId="90" r:id="rId5"/>
    <sheet name="誓約書" sheetId="91" r:id="rId6"/>
    <sheet name="定型様式2｜明細書【窓】_ひな形" sheetId="94" state="hidden" r:id="rId7"/>
    <sheet name="定型様式2｜明細書【ガラス】ひな形" sheetId="93" state="hidden" r:id="rId8"/>
  </sheets>
  <definedNames>
    <definedName name="_xlnm.Print_Area" localSheetId="5">誓約書!$A$1:$BB$74</definedName>
    <definedName name="_xlnm.Print_Area" localSheetId="1">'定型様式1｜総括表'!$A$1:$BD$40</definedName>
    <definedName name="_xlnm.Print_Area" localSheetId="2">'定型様式2｜明細書【ガラス】'!$A$1:$BC$68</definedName>
    <definedName name="_xlnm.Print_Area" localSheetId="7">'定型様式2｜明細書【ガラス】ひな形'!$A$1:$BC$68</definedName>
    <definedName name="_xlnm.Print_Area" localSheetId="3">'定型様式2｜明細書【窓】'!$A$1:$BC$63</definedName>
    <definedName name="_xlnm.Print_Area" localSheetId="6">'定型様式2｜明細書【窓】_ひな形'!$A$1:$BC$63</definedName>
    <definedName name="_xlnm.Print_Area" localSheetId="4">'定型様式2｜明細書【断熱材】'!$A$1:$BC$51</definedName>
    <definedName name="_xlnm.Print_Area" localSheetId="0">'様式第１｜交付申請書'!$A$1:$CN$121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 i="88" l="1"/>
  <c r="BC2" i="90" l="1"/>
  <c r="BC2" i="81"/>
  <c r="BC2" i="89"/>
  <c r="BC2" i="94" l="1"/>
  <c r="BD2" i="73"/>
  <c r="AW56" i="94"/>
  <c r="AT55" i="94"/>
  <c r="AZ55" i="94" s="1"/>
  <c r="AK55" i="94"/>
  <c r="AT54" i="94"/>
  <c r="AZ54" i="94" s="1"/>
  <c r="AK54" i="94"/>
  <c r="AT53" i="94"/>
  <c r="AZ53" i="94" s="1"/>
  <c r="AK53" i="94"/>
  <c r="AT52" i="94"/>
  <c r="AZ52" i="94" s="1"/>
  <c r="AK52" i="94"/>
  <c r="AZ51" i="94"/>
  <c r="AT51" i="94"/>
  <c r="AK51" i="94"/>
  <c r="AT50" i="94"/>
  <c r="AZ50" i="94" s="1"/>
  <c r="AK50" i="94"/>
  <c r="AT49" i="94"/>
  <c r="AZ49" i="94" s="1"/>
  <c r="AK49" i="94"/>
  <c r="AT48" i="94"/>
  <c r="AZ48" i="94" s="1"/>
  <c r="AK48" i="94"/>
  <c r="AT47" i="94"/>
  <c r="AZ47" i="94" s="1"/>
  <c r="AK47" i="94"/>
  <c r="AT46" i="94"/>
  <c r="AZ46" i="94" s="1"/>
  <c r="AK46" i="94"/>
  <c r="AT45" i="94"/>
  <c r="AZ45" i="94" s="1"/>
  <c r="AK45" i="94"/>
  <c r="AT44" i="94"/>
  <c r="AZ44" i="94" s="1"/>
  <c r="AK44" i="94"/>
  <c r="AT43" i="94"/>
  <c r="AZ43" i="94" s="1"/>
  <c r="AK43" i="94"/>
  <c r="AT42" i="94"/>
  <c r="AZ42" i="94" s="1"/>
  <c r="AK42" i="94"/>
  <c r="AT41" i="94"/>
  <c r="AZ41" i="94" s="1"/>
  <c r="AK41" i="94"/>
  <c r="AW31" i="94"/>
  <c r="AT30" i="94"/>
  <c r="AZ30" i="94" s="1"/>
  <c r="AK30" i="94"/>
  <c r="AT29" i="94"/>
  <c r="AZ29" i="94" s="1"/>
  <c r="AK29" i="94"/>
  <c r="AT28" i="94"/>
  <c r="AZ28" i="94" s="1"/>
  <c r="AK28" i="94"/>
  <c r="AT27" i="94"/>
  <c r="AZ27" i="94" s="1"/>
  <c r="AK27" i="94"/>
  <c r="AT26" i="94"/>
  <c r="AZ26" i="94" s="1"/>
  <c r="AK26" i="94"/>
  <c r="AT25" i="94"/>
  <c r="AZ25" i="94" s="1"/>
  <c r="AK25" i="94"/>
  <c r="AT24" i="94"/>
  <c r="AZ24" i="94" s="1"/>
  <c r="AK24" i="94"/>
  <c r="AT23" i="94"/>
  <c r="AZ23" i="94" s="1"/>
  <c r="AK23" i="94"/>
  <c r="AT22" i="94"/>
  <c r="AZ22" i="94" s="1"/>
  <c r="AK22" i="94"/>
  <c r="AT21" i="94"/>
  <c r="AZ21" i="94" s="1"/>
  <c r="AK21" i="94"/>
  <c r="AT20" i="94"/>
  <c r="AZ20" i="94" s="1"/>
  <c r="AK20" i="94"/>
  <c r="AT19" i="94"/>
  <c r="AZ19" i="94" s="1"/>
  <c r="AK19" i="94"/>
  <c r="AT18" i="94"/>
  <c r="AZ18" i="94" s="1"/>
  <c r="AK18" i="94"/>
  <c r="AT17" i="94"/>
  <c r="AZ17" i="94" s="1"/>
  <c r="AK17" i="94"/>
  <c r="AT16" i="94"/>
  <c r="AZ16" i="94" s="1"/>
  <c r="AK16" i="94"/>
  <c r="Q10" i="94" s="1"/>
  <c r="AW56" i="93"/>
  <c r="AT55" i="93"/>
  <c r="AZ55" i="93" s="1"/>
  <c r="AK55" i="93"/>
  <c r="AT54" i="93"/>
  <c r="AZ54" i="93" s="1"/>
  <c r="AK54" i="93"/>
  <c r="AT53" i="93"/>
  <c r="AZ53" i="93" s="1"/>
  <c r="AK53" i="93"/>
  <c r="AT52" i="93"/>
  <c r="AZ52" i="93" s="1"/>
  <c r="AK52" i="93"/>
  <c r="AT51" i="93"/>
  <c r="AZ51" i="93" s="1"/>
  <c r="AK51" i="93"/>
  <c r="AT50" i="93"/>
  <c r="AZ50" i="93" s="1"/>
  <c r="AK50" i="93"/>
  <c r="AT49" i="93"/>
  <c r="AZ49" i="93" s="1"/>
  <c r="AK49" i="93"/>
  <c r="AT48" i="93"/>
  <c r="AZ48" i="93" s="1"/>
  <c r="AK48" i="93"/>
  <c r="AT47" i="93"/>
  <c r="AZ47" i="93" s="1"/>
  <c r="AK47" i="93"/>
  <c r="AT46" i="93"/>
  <c r="AZ46" i="93" s="1"/>
  <c r="AK46" i="93"/>
  <c r="AT45" i="93"/>
  <c r="AZ45" i="93" s="1"/>
  <c r="AK45" i="93"/>
  <c r="AT44" i="93"/>
  <c r="AZ44" i="93" s="1"/>
  <c r="AK44" i="93"/>
  <c r="AT43" i="93"/>
  <c r="AZ43" i="93" s="1"/>
  <c r="AK43" i="93"/>
  <c r="AT42" i="93"/>
  <c r="AZ42" i="93" s="1"/>
  <c r="AK42" i="93"/>
  <c r="AT41" i="93"/>
  <c r="AZ41" i="93" s="1"/>
  <c r="AK41" i="93"/>
  <c r="Q35" i="93" s="1"/>
  <c r="AW31" i="93"/>
  <c r="AT30" i="93"/>
  <c r="AZ30" i="93" s="1"/>
  <c r="AK30" i="93"/>
  <c r="AT29" i="93"/>
  <c r="AZ29" i="93" s="1"/>
  <c r="AK29" i="93"/>
  <c r="AT28" i="93"/>
  <c r="AZ28" i="93" s="1"/>
  <c r="AK28" i="93"/>
  <c r="AT27" i="93"/>
  <c r="AZ27" i="93" s="1"/>
  <c r="AK27" i="93"/>
  <c r="AT26" i="93"/>
  <c r="AZ26" i="93" s="1"/>
  <c r="AK26" i="93"/>
  <c r="AT25" i="93"/>
  <c r="AZ25" i="93" s="1"/>
  <c r="AK25" i="93"/>
  <c r="AT24" i="93"/>
  <c r="AZ24" i="93" s="1"/>
  <c r="AK24" i="93"/>
  <c r="AT23" i="93"/>
  <c r="AZ23" i="93" s="1"/>
  <c r="AK23" i="93"/>
  <c r="AT22" i="93"/>
  <c r="AZ22" i="93" s="1"/>
  <c r="AK22" i="93"/>
  <c r="AT21" i="93"/>
  <c r="AZ21" i="93" s="1"/>
  <c r="AK21" i="93"/>
  <c r="AT20" i="93"/>
  <c r="AZ20" i="93" s="1"/>
  <c r="AK20" i="93"/>
  <c r="AT19" i="93"/>
  <c r="AZ19" i="93" s="1"/>
  <c r="AK19" i="93"/>
  <c r="AT18" i="93"/>
  <c r="AZ18" i="93" s="1"/>
  <c r="AK18" i="93"/>
  <c r="AT17" i="93"/>
  <c r="AZ17" i="93" s="1"/>
  <c r="AK17" i="93"/>
  <c r="Q10" i="93" s="1"/>
  <c r="AT16" i="93"/>
  <c r="AZ16" i="93" s="1"/>
  <c r="AK16" i="93"/>
  <c r="Q35" i="94" l="1"/>
  <c r="AZ31" i="94"/>
  <c r="I61" i="94" s="1"/>
  <c r="Z61" i="94" s="1"/>
  <c r="AO61" i="94" s="1"/>
  <c r="AZ56" i="94"/>
  <c r="I62" i="94" s="1"/>
  <c r="Z62" i="94" s="1"/>
  <c r="AO62" i="94" s="1"/>
  <c r="AZ31" i="93"/>
  <c r="AZ56" i="93"/>
  <c r="AO63" i="94" l="1"/>
  <c r="I65" i="93"/>
  <c r="Z65" i="93" s="1"/>
  <c r="I64" i="93"/>
  <c r="Z64" i="93" s="1"/>
  <c r="I66" i="93"/>
  <c r="Z66" i="93" s="1"/>
  <c r="I67" i="93"/>
  <c r="Z67" i="93" s="1"/>
  <c r="AO66" i="93" l="1"/>
  <c r="AO64" i="93"/>
  <c r="AO68" i="93" s="1"/>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Q35"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Q10" i="81"/>
  <c r="AT16" i="81"/>
  <c r="AZ16" i="81" s="1"/>
  <c r="AT55" i="89"/>
  <c r="AZ55" i="89" s="1"/>
  <c r="AT54" i="89"/>
  <c r="AZ54" i="89" s="1"/>
  <c r="AT53" i="89"/>
  <c r="AZ53" i="89"/>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2" i="90" l="1"/>
  <c r="K42" i="90" s="1"/>
  <c r="G45" i="90"/>
  <c r="K45" i="90" s="1"/>
  <c r="G44" i="90"/>
  <c r="K44" i="90" s="1"/>
  <c r="AA44" i="90" s="1"/>
  <c r="G47" i="90"/>
  <c r="K47" i="90" s="1"/>
  <c r="AA47" i="90" s="1"/>
  <c r="G43" i="90"/>
  <c r="K43" i="90" s="1"/>
  <c r="G46" i="90"/>
  <c r="K46" i="90" s="1"/>
  <c r="AA46" i="90" s="1"/>
  <c r="G40" i="90"/>
  <c r="K40" i="90" s="1"/>
  <c r="AZ56" i="89"/>
  <c r="AW24" i="90"/>
  <c r="AW22" i="90"/>
  <c r="AW20" i="90"/>
  <c r="AW18" i="90"/>
  <c r="AW10" i="90"/>
  <c r="AZ31" i="89"/>
  <c r="T42" i="90"/>
  <c r="AA42" i="90"/>
  <c r="K39" i="90"/>
  <c r="T39" i="90"/>
  <c r="AZ31" i="81"/>
  <c r="I61" i="81" s="1"/>
  <c r="Z61" i="81" s="1"/>
  <c r="AO61" i="81" s="1"/>
  <c r="AZ56" i="81"/>
  <c r="I62" i="81" s="1"/>
  <c r="Z62" i="81" s="1"/>
  <c r="AO62" i="81" s="1"/>
  <c r="T40" i="90"/>
  <c r="AA45" i="90"/>
  <c r="T45" i="90"/>
  <c r="M8" i="90"/>
  <c r="G41" i="90"/>
  <c r="K41" i="90" s="1"/>
  <c r="T44" i="90" l="1"/>
  <c r="T46" i="90"/>
  <c r="T47" i="90"/>
  <c r="T43" i="90"/>
  <c r="AA43" i="90"/>
  <c r="AO42" i="90" s="1"/>
  <c r="AA40" i="90"/>
  <c r="AA39" i="90"/>
  <c r="I65" i="89"/>
  <c r="Z65" i="89" s="1"/>
  <c r="I64" i="89"/>
  <c r="Z64" i="89" s="1"/>
  <c r="T41" i="90"/>
  <c r="AA41" i="90"/>
  <c r="AO45" i="90"/>
  <c r="I67" i="89"/>
  <c r="Z67" i="89" s="1"/>
  <c r="I66" i="89"/>
  <c r="Z66" i="89" s="1"/>
  <c r="AO63" i="81"/>
  <c r="V27" i="73" s="1"/>
  <c r="AO39" i="90" l="1"/>
  <c r="AO48" i="90" s="1"/>
  <c r="V28" i="73" s="1"/>
  <c r="AO66" i="89"/>
  <c r="AO64" i="89"/>
  <c r="AO68" i="89" l="1"/>
  <c r="V26" i="73" l="1"/>
  <c r="V29" i="73" s="1"/>
  <c r="V30" i="73" s="1"/>
  <c r="V40" i="73" s="1"/>
  <c r="Y72"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822AFC7C-6753-49A3-86F3-12F6EE601562}">
      <text>
        <r>
          <rPr>
            <sz val="16"/>
            <color indexed="81"/>
            <rFont val="MS P ゴシック"/>
            <family val="3"/>
            <charset val="128"/>
          </rPr>
          <t>使用する製品の中空層の厚さを必ず確認の上、チェックをしてください。</t>
        </r>
      </text>
    </comment>
    <comment ref="AM37" authorId="0" shapeId="0" xr:uid="{8811DEE5-8A5C-4C95-B5C3-77B0A50A5CF5}">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C10A906-BED9-4DD1-96DA-B6DD8723D074}">
      <text>
        <r>
          <rPr>
            <sz val="16"/>
            <color indexed="81"/>
            <rFont val="MS P ゴシック"/>
            <family val="3"/>
            <charset val="128"/>
          </rPr>
          <t>使用する製品の中空層の厚さを必ず確認の上、チェックをしてください。</t>
        </r>
      </text>
    </comment>
    <comment ref="AM37" authorId="0" shapeId="0" xr:uid="{91D5F882-83DC-475F-8655-DE2235A1E368}">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<sst xmlns="http://schemas.openxmlformats.org/spreadsheetml/2006/main" count="791" uniqueCount="270">
  <si>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</si>
  <si>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</si>
  <si>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</si>
  <si>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</si>
  <si>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</si>
  <si>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</si>
  <si>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</si>
  <si>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</si>
  <si>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</si>
  <si>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</si>
  <si>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</si>
  <si>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</si>
  <si>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</si>
  <si>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t>
    <phoneticPr fontId="12"/>
  </si>
  <si>
    <t>）</t>
    <phoneticPr fontId="12"/>
  </si>
  <si>
    <t>ＳＲＣ造</t>
    <phoneticPr fontId="2"/>
  </si>
  <si>
    <t>ＳＩＩ登録型番</t>
    <rPh sb="3" eb="5">
      <t>トウロク</t>
    </rPh>
    <rPh sb="5" eb="7">
      <t>カタバン</t>
    </rPh>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</si>
  <si>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</si>
  <si>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</si>
  <si>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</si>
  <si>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</si>
  <si>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</si>
  <si>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</si>
  <si>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</si>
  <si>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</si>
  <si>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</si>
  <si>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</si>
  <si>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</si>
  <si>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</si>
  <si>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</si>
  <si>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</si>
  <si>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</si>
  <si>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</si>
  <si>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</si>
  <si>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</si>
  <si>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</si>
  <si>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</si>
  <si>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</si>
  <si>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</si>
  <si>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</si>
  <si>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</si>
  <si>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</si>
  <si>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</si>
  <si>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</si>
  <si>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</si>
  <si>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</si>
  <si>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</si>
  <si>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</si>
  <si>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</si>
  <si>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</si>
  <si>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</si>
  <si>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</si>
  <si>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</si>
  <si>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</si>
  <si>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</si>
  <si>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</si>
  <si>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</si>
  <si>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</si>
  <si>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</si>
  <si>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昭和</t>
  </si>
  <si>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</si>
  <si>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</si>
  <si>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</si>
  <si>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</si>
  <si>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</si>
  <si>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</si>
  <si>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</si>
  <si>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</si>
  <si>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</si>
  <si>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</si>
  <si>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</si>
  <si>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</si>
  <si>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</si>
  <si>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</si>
  <si>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</si>
  <si>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</si>
  <si>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</si>
  <si>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</si>
  <si>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</si>
  <si>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</si>
  <si>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</si>
  <si>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</si>
  <si>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</si>
  <si>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</si>
  <si>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</si>
  <si>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</si>
  <si>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</si>
  <si>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</si>
  <si>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</si>
  <si>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</si>
  <si>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</si>
  <si>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</si>
  <si>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</si>
  <si>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</si>
  <si>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</si>
  <si>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</si>
  <si>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</si>
  <si>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</si>
  <si>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</si>
  <si>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</si>
  <si>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</si>
  <si>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</si>
  <si>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</si>
  <si>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</si>
  <si>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</si>
  <si>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</si>
  <si>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</si>
  <si>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</si>
  <si>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</si>
  <si>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</si>
  <si>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</si>
  <si>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</si>
  <si>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</si>
  <si>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</si>
  <si>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</si>
  <si>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</si>
  <si>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</si>
  <si>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</si>
  <si>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</si>
  <si>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</si>
  <si>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</si>
  <si>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</si>
  <si>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【個別】定型様式2</t>
    <rPh sb="1" eb="3">
      <t>コベツ</t>
    </rPh>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</si>
  <si>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</si>
  <si>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</si>
  <si>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</si>
  <si>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</si>
  <si>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</si>
  <si>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</si>
  <si>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</si>
  <si>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</si>
  <si>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</si>
  <si>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</si>
  <si>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</si>
  <si>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</si>
  <si>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一般社団法人　環境共創イニシアチブ</t>
    <phoneticPr fontId="2"/>
  </si>
  <si>
    <t>　代　表　理　事　　　　　　　</t>
    <phoneticPr fontId="2"/>
  </si>
  <si>
    <t>赤池　学</t>
    <rPh sb="0" eb="2">
      <t>アカイケ</t>
    </rPh>
    <rPh sb="3" eb="4">
      <t>マナブ</t>
    </rPh>
    <phoneticPr fontId="2"/>
  </si>
  <si>
    <t>殿</t>
    <rPh sb="0" eb="1">
      <t>ドノ</t>
    </rPh>
    <phoneticPr fontId="2"/>
  </si>
  <si>
    <t>（ふりがな）</t>
    <phoneticPr fontId="2"/>
  </si>
  <si>
    <t>（高性能建材による住宅の断熱リフォーム支援事業）</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</si>
  <si>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</si>
  <si>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</si>
  <si>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</si>
  <si>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</si>
  <si>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</si>
  <si>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</si>
  <si>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</si>
  <si>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</si>
  <si>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</si>
  <si>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</si>
  <si>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</si>
  <si>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</si>
  <si>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</si>
  <si>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姿図の
ガラス番号</t>
    <rPh sb="0" eb="1">
      <t>スガタ</t>
    </rPh>
    <rPh sb="1" eb="2">
      <t>ズ</t>
    </rPh>
    <rPh sb="7" eb="9">
      <t>バンゴウ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</si>
  <si>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</si>
  <si>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</si>
  <si>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</si>
  <si>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</si>
  <si>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</si>
  <si>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</si>
  <si>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</si>
  <si>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ＳＩＩ登録型番</t>
    <phoneticPr fontId="2"/>
  </si>
  <si>
    <t>㎡</t>
    <phoneticPr fontId="2"/>
  </si>
  <si>
    <t>㎡</t>
    <phoneticPr fontId="2"/>
  </si>
  <si>
    <t>居住区分</t>
    <rPh sb="0" eb="2">
      <t>キョジュウ</t>
    </rPh>
    <rPh sb="2" eb="4">
      <t>クブン</t>
    </rPh>
    <phoneticPr fontId="2"/>
  </si>
  <si>
    <t>居住予定</t>
    <rPh sb="0" eb="2">
      <t>キョジュウ</t>
    </rPh>
    <rPh sb="2" eb="4">
      <t>ヨテイ</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</si>
  <si>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</si>
  <si>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</si>
  <si>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</si>
  <si>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</si>
  <si>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</si>
  <si>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</si>
  <si>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</si>
  <si>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</si>
  <si>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</si>
  <si>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</si>
  <si>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</si>
  <si>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</si>
  <si>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</si>
  <si>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</si>
  <si>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</si>
  <si>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</si>
  <si>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</si>
  <si>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</si>
  <si>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一般社団法人　環境共創イニシアチブ</t>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</si>
  <si>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</si>
  <si>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</si>
  <si>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</si>
  <si>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</si>
  <si>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</si>
  <si>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</si>
  <si>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</si>
  <si>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</si>
  <si>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</si>
  <si>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</si>
  <si>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</si>
  <si>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</si>
  <si>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</si>
  <si>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</si>
  <si>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</si>
  <si>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</si>
  <si>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</si>
  <si>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</si>
  <si>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</si>
  <si>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</si>
  <si>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</si>
  <si>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</si>
  <si>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4"/>
  </si>
  <si>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</si>
  <si>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</si>
  <si>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4"/>
  </si>
  <si>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</si>
  <si>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</si>
  <si>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4"/>
  </si>
  <si>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</si>
  <si>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</si>
  <si>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</si>
  <si>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</si>
  <si>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</si>
  <si>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</si>
  <si>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</si>
  <si>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</si>
  <si>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</si>
  <si>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</si>
  <si>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4"/>
  </si>
  <si>
    <t>実印</t>
    <rPh sb="0" eb="2">
      <t>ジツイン</t>
    </rPh>
    <phoneticPr fontId="64"/>
  </si>
  <si>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</si>
  <si>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</si>
  <si>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</si>
  <si>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</si>
  <si>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</si>
  <si>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</si>
  <si>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</si>
  <si>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</si>
  <si>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</si>
  <si>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</si>
  <si>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</si>
  <si>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</si>
  <si>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</si>
  <si>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</si>
  <si>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　　補助金交付申請額（E）
　　※（Ｂ）又は15万円のいずれか低い金額</t>
    <rPh sb="2" eb="5">
      <t>ホジョキン</t>
    </rPh>
    <rPh sb="5" eb="7">
      <t>コウフ</t>
    </rPh>
    <rPh sb="7" eb="9">
      <t>シンセイ</t>
    </rPh>
    <rPh sb="9" eb="10">
      <t>ガク</t>
    </rPh>
    <rPh sb="10" eb="11">
      <t>テイガク</t>
    </rPh>
    <rPh sb="20" eb="21">
      <t>マタ</t>
    </rPh>
    <rPh sb="24" eb="26">
      <t>マンエン</t>
    </rPh>
    <rPh sb="31" eb="32">
      <t>ヒク</t>
    </rPh>
    <rPh sb="33" eb="34">
      <t>キン</t>
    </rPh>
    <rPh sb="34" eb="35">
      <t>ガク</t>
    </rPh>
    <phoneticPr fontId="2"/>
  </si>
  <si>
    <t>カバー工法窓取付</t>
    <rPh sb="3" eb="5">
      <t>コウホウ</t>
    </rPh>
    <rPh sb="5" eb="6">
      <t>マド</t>
    </rPh>
    <rPh sb="6" eb="8">
      <t>トリツケ</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</si>
  <si>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</si>
  <si>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（別紙１）</t>
    <rPh sb="1" eb="3">
      <t>ベッシ</t>
    </rPh>
    <phoneticPr fontId="2"/>
  </si>
  <si>
    <t>工事完了
予定日</t>
    <rPh sb="0" eb="2">
      <t>コウジ</t>
    </rPh>
    <rPh sb="2" eb="4">
      <t>カンリョウ</t>
    </rPh>
    <rPh sb="5" eb="7">
      <t>ヨテイ</t>
    </rPh>
    <rPh sb="7" eb="8">
      <t>ビ</t>
    </rPh>
    <phoneticPr fontId="2"/>
  </si>
  <si>
    <t>（自署）</t>
    <rPh sb="1" eb="3">
      <t>ジショ</t>
    </rPh>
    <phoneticPr fontId="64"/>
  </si>
  <si>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</si>
  <si>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</si>
  <si>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</si>
  <si>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本事業終了後、補助事業者（居住者等）は２年間、SIIが定めるエネルギー使用状況の報告（定期アンケート）を行う義務があることを承知している。また、申請内容に変更がある場合は、SII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7" eb="28">
      <t>サダ</t>
    </rPh>
    <rPh sb="35" eb="37">
      <t>シヨウ</t>
    </rPh>
    <rPh sb="37" eb="39">
      <t>ジョウキョウ</t>
    </rPh>
    <rPh sb="40" eb="42">
      <t>ホウコク</t>
    </rPh>
    <rPh sb="43" eb="45">
      <t>テイキ</t>
    </rPh>
    <rPh sb="52" eb="53">
      <t>オコナ</t>
    </rPh>
    <rPh sb="54" eb="56">
      <t>ギム</t>
    </rPh>
    <rPh sb="62" eb="64">
      <t>ショウチ</t>
    </rPh>
    <rPh sb="72" eb="74">
      <t>シンセイ</t>
    </rPh>
    <rPh sb="74" eb="76">
      <t>ナイヨウ</t>
    </rPh>
    <rPh sb="77" eb="79">
      <t>ヘンコウ</t>
    </rPh>
    <rPh sb="82" eb="84">
      <t>バアイ</t>
    </rPh>
    <rPh sb="90" eb="92">
      <t>レンラク</t>
    </rPh>
    <rPh sb="97" eb="99">
      <t>ショウチ</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</si>
  <si>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</si>
  <si>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</si>
  <si>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</si>
  <si>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</si>
  <si>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</si>
  <si>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</si>
  <si>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令和２年度　二酸化炭素排出抑制対策事業費等補助金
（建築物等の脱炭素化・レジリエンス強化促進事業（新築集合住宅・既存住宅等における省ＣＯ２化促進事業））
（高性能建材による住宅の断熱リフォーム支援事業）
誓約書</t>
    <rPh sb="0" eb="2">
      <t>レイワ</t>
    </rPh>
    <rPh sb="26" eb="30">
      <t>ケンチクブツトウ</t>
    </rPh>
    <rPh sb="31" eb="35">
      <t>ダツタンソカ</t>
    </rPh>
    <rPh sb="42" eb="48">
      <t>キョウカソクシンジギョウ</t>
    </rPh>
    <rPh sb="49" eb="55">
      <t>シンチクシュウゴウジュウタク</t>
    </rPh>
    <rPh sb="56" eb="61">
      <t>キゾンジュウタクトウ</t>
    </rPh>
    <rPh sb="65" eb="66">
      <t>ショウ</t>
    </rPh>
    <rPh sb="69" eb="74">
      <t>カソクシンジギョウ</t>
    </rPh>
    <rPh sb="78" eb="81">
      <t>コウセイノウ</t>
    </rPh>
    <rPh sb="81" eb="83">
      <t>ケンザイ</t>
    </rPh>
    <rPh sb="86" eb="88">
      <t>ジュウタク</t>
    </rPh>
    <rPh sb="89" eb="91">
      <t>ダンネツ</t>
    </rPh>
    <rPh sb="96" eb="98">
      <t>シエン</t>
    </rPh>
    <rPh sb="98" eb="100">
      <t>ジギョウ</t>
    </rPh>
    <rPh sb="102" eb="105">
      <t>セイヤクショ</t>
    </rPh>
    <phoneticPr fontId="2"/>
  </si>
  <si>
    <t>　二酸化炭素排出抑制対策事業費等補助金（建築物等の脱炭素化・レジリエンス強化促進事業（新築集合住宅・既存住宅等における省ＣＯ２化促進事業））（高性能建材による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99" eb="101">
      <t>イカ</t>
    </rPh>
    <rPh sb="102" eb="104">
      <t>コウフ</t>
    </rPh>
    <rPh sb="104" eb="106">
      <t>キテイ</t>
    </rPh>
    <rPh sb="123" eb="125">
      <t>カキ</t>
    </rPh>
    <rPh sb="236" eb="238">
      <t>コダテ</t>
    </rPh>
    <rPh sb="238" eb="240">
      <t>ジュウタク</t>
    </rPh>
    <rPh sb="265" eb="270">
      <t>カシエンジギョウ</t>
    </rPh>
    <rPh sb="270" eb="271">
      <t>オヨ</t>
    </rPh>
    <rPh sb="322" eb="324">
      <t>コウフ</t>
    </rPh>
    <rPh sb="324" eb="326">
      <t>ヨウコウ</t>
    </rPh>
    <rPh sb="327" eb="329">
      <t>ヘイセイ</t>
    </rPh>
    <rPh sb="331" eb="332">
      <t>ネン</t>
    </rPh>
    <rPh sb="333" eb="334">
      <t>ガツ</t>
    </rPh>
    <rPh sb="336" eb="337">
      <t>ニチ</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</si>
  <si>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</si>
  <si>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</si>
  <si>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</si>
  <si>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</si>
  <si>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</si>
  <si>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</si>
  <si>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</si>
  <si>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</si>
  <si>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</si>
  <si>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</si>
  <si>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7" eb="9">
      <t>ホジョ</t>
    </rPh>
    <rPh sb="9" eb="10">
      <t>リツ</t>
    </rPh>
    <rPh sb="13" eb="15">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</si>
</sst>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s>
  <fonts count="8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6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6" fillId="0" borderId="0">
      <alignment vertical="center"/>
    </xf>
    <xf numFmtId="0" fontId="56" fillId="0" borderId="0">
      <alignment vertical="center"/>
    </xf>
    <xf numFmtId="0" fontId="56"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6"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6" fillId="0" borderId="0">
      <alignment vertical="center"/>
    </xf>
    <xf numFmtId="0" fontId="56" fillId="0" borderId="0">
      <alignment vertical="center"/>
    </xf>
    <xf numFmtId="0" fontId="56"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6" fillId="0" borderId="0">
      <alignment vertical="center"/>
    </xf>
    <xf numFmtId="0" fontId="5" fillId="0" borderId="0"/>
    <xf numFmtId="0" fontId="5" fillId="0" borderId="0"/>
    <xf numFmtId="0" fontId="5" fillId="0" borderId="0"/>
    <xf numFmtId="0" fontId="1" fillId="0" borderId="0">
      <alignment vertical="center"/>
    </xf>
    <xf numFmtId="0" fontId="56" fillId="0" borderId="0">
      <alignment vertical="center"/>
    </xf>
    <xf numFmtId="0" fontId="56" fillId="0" borderId="0">
      <alignment vertical="center"/>
    </xf>
    <xf numFmtId="0" fontId="5" fillId="0" borderId="0">
      <alignment vertical="center"/>
    </xf>
    <xf numFmtId="0" fontId="1" fillId="0" borderId="0">
      <alignment vertical="center"/>
    </xf>
    <xf numFmtId="0" fontId="56" fillId="0" borderId="0">
      <alignment vertical="center"/>
    </xf>
    <xf numFmtId="0" fontId="1" fillId="0" borderId="0">
      <alignment vertical="center"/>
    </xf>
    <xf numFmtId="0" fontId="5" fillId="0" borderId="0">
      <alignment vertical="center"/>
    </xf>
    <xf numFmtId="0" fontId="1" fillId="0" borderId="0">
      <alignment vertical="center"/>
    </xf>
    <xf numFmtId="0" fontId="56" fillId="0" borderId="0">
      <alignment vertical="center"/>
    </xf>
    <xf numFmtId="0" fontId="5" fillId="0" borderId="0">
      <alignment vertical="center"/>
    </xf>
    <xf numFmtId="0" fontId="5" fillId="0" borderId="0">
      <alignment vertical="center"/>
    </xf>
    <xf numFmtId="0" fontId="5" fillId="0" borderId="0">
      <alignment vertical="center"/>
    </xf>
    <xf numFmtId="0" fontId="56"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20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7" fillId="0" borderId="0" xfId="0" applyFont="1" applyFill="1" applyBorder="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58"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5"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34" fillId="0" borderId="2"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6" fillId="0" borderId="0" xfId="0" applyFont="1" applyAlignment="1">
      <alignment horizontal="center" vertical="center"/>
    </xf>
    <xf numFmtId="0" fontId="47"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14" fillId="5" borderId="10" xfId="0" applyFont="1" applyFill="1" applyBorder="1" applyAlignment="1" applyProtection="1">
      <alignment horizontal="center" vertical="center"/>
      <protection hidden="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4"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9" fillId="2" borderId="21" xfId="6" applyFont="1" applyFill="1" applyBorder="1" applyAlignment="1" applyProtection="1">
      <alignment vertical="center"/>
      <protection hidden="1"/>
    </xf>
    <xf numFmtId="38" fontId="49"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5"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7" fillId="2" borderId="0" xfId="0" applyFont="1" applyFill="1" applyBorder="1" applyAlignment="1" applyProtection="1">
      <alignment vertical="center"/>
      <protection hidden="1"/>
    </xf>
    <xf numFmtId="0" fontId="40" fillId="0" borderId="7" xfId="0" applyFont="1" applyFill="1" applyBorder="1" applyAlignment="1" applyProtection="1">
      <alignment vertical="center" shrinkToFit="1"/>
      <protection hidden="1"/>
    </xf>
    <xf numFmtId="0" fontId="36" fillId="6" borderId="0" xfId="74" applyFont="1" applyFill="1" applyBorder="1" applyAlignment="1" applyProtection="1">
      <alignment vertical="center" wrapText="1"/>
      <protection hidden="1"/>
    </xf>
    <xf numFmtId="0" fontId="36" fillId="6" borderId="0" xfId="74" applyFont="1" applyFill="1" applyAlignment="1" applyProtection="1">
      <alignment vertical="center"/>
      <protection hidden="1"/>
    </xf>
    <xf numFmtId="0" fontId="36" fillId="6" borderId="0" xfId="74" applyFont="1" applyFill="1" applyBorder="1" applyAlignment="1" applyProtection="1">
      <alignment vertical="center" wrapText="1"/>
    </xf>
    <xf numFmtId="0" fontId="65" fillId="0" borderId="0" xfId="74" applyFont="1" applyFill="1" applyAlignment="1" applyProtection="1">
      <alignment vertical="center"/>
    </xf>
    <xf numFmtId="0" fontId="38" fillId="6" borderId="0" xfId="74" applyFont="1" applyFill="1" applyBorder="1" applyAlignment="1" applyProtection="1">
      <alignment vertical="center"/>
      <protection hidden="1"/>
    </xf>
    <xf numFmtId="0" fontId="36" fillId="6" borderId="0" xfId="74" applyFont="1" applyFill="1" applyBorder="1" applyAlignment="1" applyProtection="1">
      <alignment vertical="center"/>
      <protection hidden="1"/>
    </xf>
    <xf numFmtId="0" fontId="36" fillId="6" borderId="0" xfId="74" applyFont="1" applyFill="1" applyBorder="1" applyAlignment="1" applyProtection="1">
      <alignment horizontal="center" vertical="center"/>
      <protection hidden="1"/>
    </xf>
    <xf numFmtId="38" fontId="36" fillId="6" borderId="0" xfId="75" applyFont="1" applyFill="1" applyBorder="1" applyAlignment="1" applyProtection="1">
      <alignment vertical="center"/>
      <protection hidden="1"/>
    </xf>
    <xf numFmtId="0" fontId="34" fillId="6" borderId="0" xfId="74" applyFont="1" applyFill="1" applyAlignment="1" applyProtection="1">
      <alignment vertical="center"/>
      <protection hidden="1"/>
    </xf>
    <xf numFmtId="49" fontId="36" fillId="6" borderId="0" xfId="74" applyNumberFormat="1" applyFont="1" applyFill="1" applyAlignment="1" applyProtection="1">
      <alignment vertical="center"/>
      <protection hidden="1"/>
    </xf>
    <xf numFmtId="0" fontId="34" fillId="0" borderId="0" xfId="74" applyFont="1" applyFill="1" applyAlignment="1" applyProtection="1">
      <alignment vertical="center"/>
    </xf>
    <xf numFmtId="181" fontId="65" fillId="0" borderId="0" xfId="74" applyNumberFormat="1" applyFont="1" applyFill="1" applyAlignment="1" applyProtection="1">
      <alignment vertical="center"/>
    </xf>
    <xf numFmtId="0" fontId="34" fillId="6" borderId="0" xfId="74" applyFont="1" applyFill="1" applyAlignment="1" applyProtection="1">
      <alignment horizontal="center" vertical="center"/>
      <protection hidden="1"/>
    </xf>
    <xf numFmtId="38" fontId="34" fillId="6" borderId="0" xfId="75" applyFont="1" applyFill="1" applyAlignment="1" applyProtection="1">
      <alignment vertical="center"/>
      <protection hidden="1"/>
    </xf>
    <xf numFmtId="0" fontId="65" fillId="0" borderId="0" xfId="74" applyFont="1" applyFill="1" applyAlignment="1" applyProtection="1">
      <alignment vertical="center"/>
      <protection hidden="1"/>
    </xf>
    <xf numFmtId="0" fontId="66" fillId="6" borderId="0" xfId="74" applyFont="1" applyFill="1" applyBorder="1" applyAlignment="1" applyProtection="1">
      <alignment vertical="center"/>
      <protection hidden="1"/>
    </xf>
    <xf numFmtId="0" fontId="41" fillId="6" borderId="0" xfId="74" applyFont="1" applyFill="1" applyBorder="1" applyAlignment="1" applyProtection="1">
      <alignment vertical="center"/>
      <protection hidden="1"/>
    </xf>
    <xf numFmtId="0" fontId="41" fillId="6" borderId="0" xfId="74" applyFont="1" applyFill="1" applyBorder="1" applyAlignment="1" applyProtection="1">
      <alignment horizontal="right" vertical="center"/>
      <protection hidden="1"/>
    </xf>
    <xf numFmtId="0" fontId="36" fillId="6" borderId="0" xfId="74" applyNumberFormat="1" applyFont="1" applyFill="1" applyAlignment="1" applyProtection="1">
      <alignment vertical="center"/>
      <protection hidden="1"/>
    </xf>
    <xf numFmtId="182" fontId="36" fillId="6" borderId="0" xfId="74" applyNumberFormat="1" applyFont="1" applyFill="1" applyAlignment="1" applyProtection="1">
      <alignment vertical="center"/>
      <protection hidden="1"/>
    </xf>
    <xf numFmtId="0" fontId="66" fillId="6" borderId="0" xfId="74" applyFont="1" applyFill="1" applyBorder="1" applyAlignment="1" applyProtection="1">
      <alignment horizontal="left" vertical="center"/>
      <protection hidden="1"/>
    </xf>
    <xf numFmtId="0" fontId="66" fillId="6" borderId="0" xfId="74" applyFont="1" applyFill="1" applyBorder="1" applyAlignment="1" applyProtection="1">
      <alignment horizontal="center" vertical="center"/>
      <protection hidden="1"/>
    </xf>
    <xf numFmtId="0" fontId="38" fillId="6" borderId="0" xfId="0" applyFont="1" applyFill="1" applyBorder="1" applyAlignment="1" applyProtection="1">
      <alignment horizontal="center" vertical="center" wrapText="1"/>
      <protection hidden="1"/>
    </xf>
    <xf numFmtId="49" fontId="18" fillId="6" borderId="0" xfId="0" applyNumberFormat="1" applyFont="1" applyFill="1" applyBorder="1" applyAlignment="1" applyProtection="1">
      <alignment vertical="center" wrapText="1"/>
      <protection hidden="1"/>
    </xf>
    <xf numFmtId="49" fontId="36" fillId="6" borderId="0" xfId="0" applyNumberFormat="1" applyFont="1" applyFill="1" applyBorder="1" applyAlignment="1" applyProtection="1">
      <alignment vertical="top"/>
      <protection hidden="1"/>
    </xf>
    <xf numFmtId="49" fontId="67" fillId="6" borderId="0" xfId="0" applyNumberFormat="1" applyFont="1" applyFill="1" applyBorder="1" applyAlignment="1" applyProtection="1">
      <alignment vertical="top"/>
      <protection hidden="1"/>
    </xf>
    <xf numFmtId="49" fontId="42" fillId="6" borderId="0" xfId="0" applyNumberFormat="1" applyFont="1" applyFill="1" applyBorder="1" applyAlignment="1" applyProtection="1">
      <alignment vertical="top"/>
      <protection hidden="1"/>
    </xf>
    <xf numFmtId="0" fontId="42" fillId="0" borderId="0" xfId="74" applyFont="1" applyFill="1" applyAlignment="1" applyProtection="1">
      <alignment vertical="center"/>
    </xf>
    <xf numFmtId="0" fontId="68" fillId="0" borderId="0" xfId="74" applyFont="1" applyFill="1" applyAlignment="1" applyProtection="1">
      <alignment vertical="center"/>
    </xf>
    <xf numFmtId="49" fontId="70" fillId="6" borderId="0" xfId="0" applyNumberFormat="1" applyFont="1" applyFill="1" applyBorder="1" applyAlignment="1" applyProtection="1">
      <alignment vertical="top"/>
      <protection hidden="1"/>
    </xf>
    <xf numFmtId="49" fontId="69" fillId="6" borderId="0" xfId="0" applyNumberFormat="1" applyFont="1" applyFill="1" applyBorder="1" applyAlignment="1" applyProtection="1">
      <alignment vertical="top"/>
      <protection hidden="1"/>
    </xf>
    <xf numFmtId="49" fontId="71" fillId="6" borderId="0" xfId="0" applyNumberFormat="1" applyFont="1" applyFill="1" applyBorder="1" applyAlignment="1" applyProtection="1">
      <alignment vertical="top"/>
      <protection hidden="1"/>
    </xf>
    <xf numFmtId="0" fontId="69" fillId="6" borderId="0" xfId="74" applyFont="1" applyFill="1" applyAlignment="1" applyProtection="1">
      <alignment vertical="center"/>
      <protection hidden="1"/>
    </xf>
    <xf numFmtId="49" fontId="36" fillId="6" borderId="0" xfId="0" applyNumberFormat="1" applyFont="1" applyFill="1" applyBorder="1" applyAlignment="1" applyProtection="1">
      <alignment horizontal="left" vertical="center"/>
      <protection hidden="1"/>
    </xf>
    <xf numFmtId="49" fontId="34" fillId="6" borderId="0" xfId="0" applyNumberFormat="1" applyFont="1" applyFill="1" applyBorder="1" applyProtection="1">
      <alignment vertical="center"/>
      <protection hidden="1"/>
    </xf>
    <xf numFmtId="49" fontId="45" fillId="6" borderId="0" xfId="0" applyNumberFormat="1" applyFont="1" applyFill="1" applyBorder="1" applyAlignment="1" applyProtection="1">
      <alignment vertical="center" wrapText="1"/>
      <protection hidden="1"/>
    </xf>
    <xf numFmtId="49" fontId="45" fillId="6" borderId="0" xfId="0" applyNumberFormat="1" applyFont="1" applyFill="1" applyBorder="1" applyAlignment="1" applyProtection="1">
      <alignment vertical="center"/>
      <protection hidden="1"/>
    </xf>
    <xf numFmtId="0" fontId="72" fillId="6" borderId="0" xfId="74" applyFont="1" applyFill="1" applyBorder="1" applyAlignment="1" applyProtection="1">
      <alignment vertical="center"/>
      <protection hidden="1"/>
    </xf>
    <xf numFmtId="0" fontId="73" fillId="6" borderId="0" xfId="74" applyFont="1" applyFill="1" applyBorder="1" applyAlignment="1" applyProtection="1">
      <alignment vertical="center"/>
      <protection hidden="1"/>
    </xf>
    <xf numFmtId="0" fontId="73" fillId="6" borderId="0" xfId="74" applyFont="1" applyFill="1" applyBorder="1" applyAlignment="1" applyProtection="1">
      <alignment horizontal="center" vertical="center"/>
      <protection hidden="1"/>
    </xf>
    <xf numFmtId="0" fontId="10" fillId="6" borderId="0" xfId="0" applyFont="1" applyFill="1" applyAlignment="1" applyProtection="1">
      <alignment vertical="center"/>
      <protection hidden="1"/>
    </xf>
    <xf numFmtId="0" fontId="74" fillId="6" borderId="0" xfId="0" applyFont="1" applyFill="1" applyBorder="1" applyAlignment="1" applyProtection="1">
      <alignment vertical="center" wrapText="1"/>
      <protection hidden="1"/>
    </xf>
    <xf numFmtId="0" fontId="75" fillId="6" borderId="0" xfId="0" applyFont="1" applyFill="1" applyBorder="1" applyAlignment="1" applyProtection="1">
      <alignment vertical="center"/>
      <protection hidden="1"/>
    </xf>
    <xf numFmtId="0" fontId="75" fillId="0" borderId="0" xfId="0" applyFont="1" applyFill="1" applyBorder="1" applyAlignment="1" applyProtection="1">
      <alignment vertical="center"/>
      <protection hidden="1"/>
    </xf>
    <xf numFmtId="0" fontId="74" fillId="6" borderId="0" xfId="0" applyFont="1" applyFill="1" applyBorder="1" applyAlignment="1" applyProtection="1">
      <alignment horizontal="left" vertical="center" wrapText="1"/>
      <protection hidden="1"/>
    </xf>
    <xf numFmtId="0" fontId="74"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0" fontId="75" fillId="6" borderId="0" xfId="0" applyFont="1" applyFill="1" applyBorder="1" applyAlignment="1" applyProtection="1">
      <alignment horizontal="left" vertical="center"/>
      <protection hidden="1"/>
    </xf>
    <xf numFmtId="0" fontId="74" fillId="6" borderId="0" xfId="0" applyFont="1" applyFill="1" applyBorder="1" applyAlignment="1" applyProtection="1">
      <alignment horizontal="center" vertical="center" textRotation="255"/>
      <protection hidden="1"/>
    </xf>
    <xf numFmtId="0" fontId="65" fillId="0" borderId="0" xfId="74" applyFont="1" applyFill="1" applyAlignment="1" applyProtection="1">
      <alignment horizontal="center" vertical="center"/>
    </xf>
    <xf numFmtId="38" fontId="65" fillId="0" borderId="0" xfId="75" applyFont="1" applyFill="1" applyAlignment="1" applyProtection="1">
      <alignment vertical="center"/>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79" fillId="2" borderId="0" xfId="0" applyFont="1" applyFill="1" applyProtection="1">
      <alignment vertical="center"/>
      <protection hidden="1"/>
    </xf>
    <xf numFmtId="0" fontId="34" fillId="6"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5"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80" fillId="0" borderId="6" xfId="0" applyFont="1" applyBorder="1" applyAlignment="1" applyProtection="1">
      <protection hidden="1"/>
    </xf>
    <xf numFmtId="0" fontId="40" fillId="6" borderId="0" xfId="0" applyFont="1" applyFill="1" applyAlignment="1" applyProtection="1">
      <alignment horizontal="center" vertical="center" wrapText="1" shrinkToFit="1"/>
      <protection hidden="1"/>
    </xf>
    <xf numFmtId="0" fontId="40" fillId="6" borderId="0" xfId="0" applyFont="1" applyFill="1" applyAlignment="1" applyProtection="1">
      <alignment horizontal="center" vertical="center" shrinkToFit="1"/>
      <protection hidden="1"/>
    </xf>
    <xf numFmtId="0" fontId="36" fillId="6" borderId="0" xfId="0" applyFont="1" applyFill="1" applyAlignment="1" applyProtection="1">
      <alignment horizontal="center" vertical="center" shrinkToFit="1"/>
      <protection hidden="1"/>
    </xf>
    <xf numFmtId="49" fontId="36" fillId="6" borderId="0" xfId="0" applyNumberFormat="1" applyFont="1" applyFill="1" applyAlignment="1" applyProtection="1">
      <alignment horizontal="center" vertical="center" shrinkToFit="1"/>
      <protection hidden="1"/>
    </xf>
    <xf numFmtId="0" fontId="36" fillId="6"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5" fillId="0" borderId="0" xfId="0" applyFont="1" applyAlignment="1" applyProtection="1">
      <alignment vertical="center" wrapText="1" shrinkToFit="1"/>
      <protection hidden="1"/>
    </xf>
    <xf numFmtId="0" fontId="45"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49" fontId="34" fillId="6" borderId="0" xfId="0" applyNumberFormat="1" applyFont="1" applyFill="1" applyProtection="1">
      <alignment vertical="center"/>
      <protection hidden="1"/>
    </xf>
    <xf numFmtId="49" fontId="45" fillId="6" borderId="0" xfId="0" applyNumberFormat="1" applyFont="1" applyFill="1" applyAlignment="1" applyProtection="1">
      <alignment vertical="center" wrapText="1"/>
      <protection hidden="1"/>
    </xf>
    <xf numFmtId="49" fontId="45" fillId="6" borderId="0" xfId="0" applyNumberFormat="1" applyFont="1" applyFill="1" applyProtection="1">
      <alignment vertical="center"/>
      <protection hidden="1"/>
    </xf>
    <xf numFmtId="0" fontId="72" fillId="6" borderId="0" xfId="74" applyFont="1" applyFill="1" applyProtection="1">
      <alignment vertical="center"/>
      <protection hidden="1"/>
    </xf>
    <xf numFmtId="0" fontId="73" fillId="6" borderId="0" xfId="74" applyFont="1" applyFill="1" applyAlignment="1" applyProtection="1">
      <alignment horizontal="center" vertical="center"/>
      <protection hidden="1"/>
    </xf>
    <xf numFmtId="0" fontId="34" fillId="6" borderId="0" xfId="74" applyFont="1" applyFill="1" applyProtection="1">
      <alignment vertical="center"/>
      <protection hidden="1"/>
    </xf>
    <xf numFmtId="0" fontId="34" fillId="0" borderId="0" xfId="74" applyFont="1">
      <alignment vertical="center"/>
    </xf>
    <xf numFmtId="0" fontId="65" fillId="0" borderId="0" xfId="74" applyFont="1">
      <alignment vertical="center"/>
    </xf>
    <xf numFmtId="49" fontId="69" fillId="6" borderId="0" xfId="0" applyNumberFormat="1" applyFont="1" applyFill="1" applyAlignment="1" applyProtection="1">
      <alignment vertical="top"/>
      <protection hidden="1"/>
    </xf>
    <xf numFmtId="49" fontId="70" fillId="6" borderId="0" xfId="0" applyNumberFormat="1" applyFont="1" applyFill="1" applyAlignment="1" applyProtection="1">
      <alignment vertical="top"/>
      <protection hidden="1"/>
    </xf>
    <xf numFmtId="49" fontId="71" fillId="6" borderId="0" xfId="0" applyNumberFormat="1" applyFont="1" applyFill="1" applyAlignment="1" applyProtection="1">
      <alignment vertical="top"/>
      <protection hidden="1"/>
    </xf>
    <xf numFmtId="0" fontId="42" fillId="0" borderId="0" xfId="74" applyFont="1">
      <alignment vertical="center"/>
    </xf>
    <xf numFmtId="0" fontId="68" fillId="0" borderId="0" xfId="74" applyFont="1">
      <alignment vertical="center"/>
    </xf>
    <xf numFmtId="0" fontId="69" fillId="6" borderId="0" xfId="74" applyFont="1" applyFill="1" applyProtection="1">
      <alignment vertical="center"/>
      <protection hidden="1"/>
    </xf>
    <xf numFmtId="0" fontId="36" fillId="2" borderId="0" xfId="0" applyFont="1" applyFill="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8"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87" fillId="2" borderId="154" xfId="0" applyFont="1" applyFill="1" applyBorder="1" applyAlignment="1" applyProtection="1">
      <alignment vertical="center" wrapText="1"/>
      <protection hidden="1"/>
    </xf>
    <xf numFmtId="0" fontId="87" fillId="2" borderId="20" xfId="0" applyFont="1" applyFill="1" applyBorder="1" applyAlignment="1" applyProtection="1">
      <alignment vertical="center" wrapText="1"/>
      <protection hidden="1"/>
    </xf>
    <xf numFmtId="0" fontId="88" fillId="2" borderId="0" xfId="0" applyFont="1" applyFill="1" applyAlignment="1" applyProtection="1">
      <alignment vertical="center" wrapText="1"/>
      <protection hidden="1"/>
    </xf>
    <xf numFmtId="0" fontId="85" fillId="2" borderId="20" xfId="0" applyFont="1" applyFill="1" applyBorder="1" applyAlignment="1" applyProtection="1">
      <alignment horizontal="center" vertical="center"/>
      <protection locked="0"/>
    </xf>
    <xf numFmtId="0" fontId="85" fillId="2" borderId="0" xfId="0" applyFont="1" applyFill="1" applyAlignment="1" applyProtection="1">
      <alignment horizontal="center" vertical="center"/>
      <protection locked="0"/>
    </xf>
    <xf numFmtId="0" fontId="14" fillId="0" borderId="20" xfId="0" applyFont="1" applyBorder="1" applyProtection="1">
      <alignment vertical="center"/>
      <protection hidden="1"/>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14" fillId="0" borderId="6"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38" fontId="9" fillId="0" borderId="0" xfId="15" applyFont="1" applyProtection="1">
      <alignment vertical="center"/>
      <protection hidden="1"/>
    </xf>
    <xf numFmtId="38" fontId="5" fillId="5" borderId="1" xfId="15" applyFont="1" applyFill="1" applyBorder="1" applyProtection="1">
      <alignment vertical="center"/>
      <protection hidden="1"/>
    </xf>
    <xf numFmtId="38" fontId="5" fillId="5" borderId="2" xfId="15" applyFont="1" applyFill="1" applyBorder="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0" fontId="18" fillId="2" borderId="0" xfId="0" applyFont="1" applyFill="1" applyAlignment="1" applyProtection="1">
      <alignment vertical="center" wrapText="1"/>
      <protection hidden="1"/>
    </xf>
    <xf numFmtId="49" fontId="84" fillId="0" borderId="1" xfId="0" applyNumberFormat="1" applyFont="1" applyBorder="1" applyAlignment="1" applyProtection="1">
      <alignment horizontal="center" vertical="center" shrinkToFit="1"/>
      <protection locked="0"/>
    </xf>
    <xf numFmtId="49" fontId="84" fillId="0" borderId="7" xfId="0" applyNumberFormat="1" applyFont="1" applyBorder="1" applyAlignment="1" applyProtection="1">
      <alignment horizontal="center" vertical="center" shrinkToFit="1"/>
      <protection locked="0"/>
    </xf>
    <xf numFmtId="49" fontId="84" fillId="0" borderId="2" xfId="0" applyNumberFormat="1" applyFont="1" applyBorder="1" applyAlignment="1" applyProtection="1">
      <alignment horizontal="center" vertical="center" shrinkToFit="1"/>
      <protection locked="0"/>
    </xf>
    <xf numFmtId="49" fontId="84" fillId="0" borderId="149" xfId="0" applyNumberFormat="1" applyFont="1" applyBorder="1" applyAlignment="1" applyProtection="1">
      <alignment horizontal="center" vertical="center" shrinkToFit="1"/>
      <protection locked="0"/>
    </xf>
    <xf numFmtId="49" fontId="84" fillId="0" borderId="151" xfId="0" applyNumberFormat="1" applyFont="1" applyBorder="1" applyAlignment="1" applyProtection="1">
      <alignment horizontal="center" vertical="center" shrinkToFit="1"/>
      <protection locked="0"/>
    </xf>
    <xf numFmtId="49" fontId="84" fillId="0" borderId="152" xfId="0" applyNumberFormat="1" applyFont="1" applyBorder="1" applyAlignment="1" applyProtection="1">
      <alignment horizontal="center" vertical="center" shrinkToFit="1"/>
      <protection locked="0"/>
    </xf>
    <xf numFmtId="49" fontId="84" fillId="0" borderId="150" xfId="0" applyNumberFormat="1" applyFont="1" applyBorder="1" applyAlignment="1" applyProtection="1">
      <alignment horizontal="center" vertical="center" shrinkToFit="1"/>
      <protection locked="0"/>
    </xf>
    <xf numFmtId="0" fontId="40" fillId="7" borderId="8" xfId="0" applyFont="1" applyFill="1" applyBorder="1" applyAlignment="1" applyProtection="1">
      <alignment horizontal="center" vertical="center" wrapText="1" shrinkToFit="1"/>
      <protection hidden="1"/>
    </xf>
    <xf numFmtId="0" fontId="40" fillId="7" borderId="4" xfId="0" applyFont="1" applyFill="1" applyBorder="1" applyAlignment="1" applyProtection="1">
      <alignment horizontal="center" vertical="center" wrapText="1" shrinkToFit="1"/>
      <protection hidden="1"/>
    </xf>
    <xf numFmtId="0" fontId="40" fillId="7" borderId="20" xfId="0" applyFont="1" applyFill="1" applyBorder="1" applyAlignment="1" applyProtection="1">
      <alignment horizontal="center" vertical="center" wrapText="1" shrinkToFit="1"/>
      <protection hidden="1"/>
    </xf>
    <xf numFmtId="0" fontId="40" fillId="7" borderId="0" xfId="0" applyFont="1" applyFill="1" applyAlignment="1" applyProtection="1">
      <alignment horizontal="center" vertical="center" wrapText="1" shrinkToFit="1"/>
      <protection hidden="1"/>
    </xf>
    <xf numFmtId="0" fontId="40" fillId="7" borderId="9" xfId="0" applyFont="1" applyFill="1" applyBorder="1" applyAlignment="1" applyProtection="1">
      <alignment horizontal="center" vertical="center" wrapText="1" shrinkToFit="1"/>
      <protection hidden="1"/>
    </xf>
    <xf numFmtId="0" fontId="40" fillId="7" borderId="6" xfId="0" applyFont="1" applyFill="1" applyBorder="1" applyAlignment="1" applyProtection="1">
      <alignment horizontal="center" vertical="center" wrapText="1"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4" xfId="0" applyFont="1" applyBorder="1" applyAlignment="1" applyProtection="1">
      <alignment vertical="center" shrinkToFit="1"/>
      <protection hidden="1"/>
    </xf>
    <xf numFmtId="0" fontId="59" fillId="0" borderId="4" xfId="0" applyFont="1" applyBorder="1" applyProtection="1">
      <alignment vertical="center"/>
      <protection hidden="1"/>
    </xf>
    <xf numFmtId="0" fontId="59" fillId="0" borderId="5" xfId="0" applyFont="1" applyBorder="1" applyProtection="1">
      <alignment vertical="center"/>
      <protection hidden="1"/>
    </xf>
    <xf numFmtId="0" fontId="40" fillId="0" borderId="45" xfId="0" applyFont="1" applyBorder="1" applyAlignment="1" applyProtection="1">
      <alignment vertical="center" shrinkToFit="1"/>
      <protection hidden="1"/>
    </xf>
    <xf numFmtId="0" fontId="40" fillId="0" borderId="53" xfId="0" applyFont="1" applyBorder="1" applyAlignment="1" applyProtection="1">
      <alignment horizontal="center" vertical="center" shrinkToFit="1"/>
      <protection locked="0"/>
    </xf>
    <xf numFmtId="0" fontId="40" fillId="0" borderId="4" xfId="0" applyFont="1" applyBorder="1" applyAlignment="1" applyProtection="1">
      <alignment vertical="top" wrapText="1" shrinkToFit="1"/>
      <protection hidden="1"/>
    </xf>
    <xf numFmtId="0" fontId="40" fillId="0" borderId="4" xfId="0" applyFont="1" applyBorder="1" applyAlignment="1" applyProtection="1">
      <alignment vertical="top" shrinkToFit="1"/>
      <protection hidden="1"/>
    </xf>
    <xf numFmtId="0" fontId="40" fillId="0" borderId="5" xfId="0" applyFont="1" applyBorder="1" applyAlignment="1" applyProtection="1">
      <alignment vertical="top"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4" fillId="0" borderId="26" xfId="0" applyFont="1" applyBorder="1" applyAlignment="1" applyProtection="1">
      <alignment vertical="center" shrinkToFit="1"/>
      <protection locked="0"/>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40" fillId="7" borderId="8" xfId="0" applyFont="1" applyFill="1" applyBorder="1" applyAlignment="1" applyProtection="1">
      <alignment horizontal="center" vertical="center" shrinkToFit="1"/>
      <protection hidden="1"/>
    </xf>
    <xf numFmtId="0" fontId="40" fillId="7" borderId="4" xfId="0" applyFont="1" applyFill="1" applyBorder="1" applyAlignment="1" applyProtection="1">
      <alignment horizontal="center" vertical="center" shrinkToFit="1"/>
      <protection hidden="1"/>
    </xf>
    <xf numFmtId="0" fontId="40" fillId="7" borderId="5" xfId="0" applyFont="1" applyFill="1" applyBorder="1" applyAlignment="1" applyProtection="1">
      <alignment horizontal="center" vertical="center" shrinkToFit="1"/>
      <protection hidden="1"/>
    </xf>
    <xf numFmtId="0" fontId="40" fillId="7" borderId="9" xfId="0" applyFont="1" applyFill="1" applyBorder="1" applyAlignment="1" applyProtection="1">
      <alignment horizontal="center" vertical="center" shrinkToFit="1"/>
      <protection hidden="1"/>
    </xf>
    <xf numFmtId="0" fontId="40" fillId="7" borderId="6" xfId="0" applyFont="1" applyFill="1" applyBorder="1" applyAlignment="1" applyProtection="1">
      <alignment horizontal="center" vertical="center" shrinkToFit="1"/>
      <protection hidden="1"/>
    </xf>
    <xf numFmtId="0" fontId="40" fillId="7"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vertical="center" shrinkToFit="1"/>
      <protection hidden="1"/>
    </xf>
    <xf numFmtId="0" fontId="59" fillId="0" borderId="7" xfId="0" applyFont="1" applyBorder="1" applyProtection="1">
      <alignment vertical="center"/>
      <protection hidden="1"/>
    </xf>
    <xf numFmtId="0" fontId="40" fillId="0" borderId="153" xfId="0" applyFont="1" applyBorder="1" applyAlignment="1" applyProtection="1">
      <alignment horizontal="center" vertical="center" shrinkToFit="1"/>
      <protection locked="0"/>
    </xf>
    <xf numFmtId="0" fontId="40" fillId="0" borderId="7" xfId="0" applyFont="1" applyBorder="1" applyAlignment="1" applyProtection="1">
      <alignment vertical="top" wrapText="1" shrinkToFit="1"/>
      <protection hidden="1"/>
    </xf>
    <xf numFmtId="0" fontId="40" fillId="0" borderId="7" xfId="0" applyFont="1" applyBorder="1" applyAlignment="1" applyProtection="1">
      <alignment vertical="top" shrinkToFit="1"/>
      <protection hidden="1"/>
    </xf>
    <xf numFmtId="0" fontId="40" fillId="0" borderId="2" xfId="0" applyFont="1" applyBorder="1" applyAlignment="1" applyProtection="1">
      <alignment vertical="top" shrinkToFit="1"/>
      <protection hidden="1"/>
    </xf>
    <xf numFmtId="0" fontId="40" fillId="7" borderId="1" xfId="0" applyFont="1" applyFill="1" applyBorder="1" applyAlignment="1" applyProtection="1">
      <alignment horizontal="center" vertical="center" shrinkToFit="1"/>
      <protection hidden="1"/>
    </xf>
    <xf numFmtId="0" fontId="40" fillId="7" borderId="7" xfId="0" applyFont="1" applyFill="1" applyBorder="1" applyAlignment="1" applyProtection="1">
      <alignment horizontal="center" vertical="center" shrinkToFit="1"/>
      <protection hidden="1"/>
    </xf>
    <xf numFmtId="0" fontId="40" fillId="7" borderId="2"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51" xfId="0" applyNumberFormat="1" applyFont="1" applyBorder="1" applyAlignment="1" applyProtection="1">
      <alignment horizontal="center" vertical="center" shrinkToFit="1"/>
      <protection locked="0"/>
    </xf>
    <xf numFmtId="49" fontId="40" fillId="0" borderId="152" xfId="0" applyNumberFormat="1" applyFont="1" applyBorder="1" applyAlignment="1" applyProtection="1">
      <alignment horizontal="center" vertical="center" shrinkToFit="1"/>
      <protection locked="0"/>
    </xf>
    <xf numFmtId="49" fontId="40" fillId="0" borderId="150" xfId="0" applyNumberFormat="1" applyFont="1" applyBorder="1" applyAlignment="1" applyProtection="1">
      <alignment horizontal="center" vertical="center" shrinkToFit="1"/>
      <protection locked="0"/>
    </xf>
    <xf numFmtId="0" fontId="40" fillId="7" borderId="5" xfId="0" applyFont="1" applyFill="1" applyBorder="1" applyAlignment="1" applyProtection="1">
      <alignment horizontal="center" vertical="center" wrapText="1" shrinkToFit="1"/>
      <protection hidden="1"/>
    </xf>
    <xf numFmtId="0" fontId="40" fillId="7" borderId="0" xfId="0" applyFont="1" applyFill="1" applyBorder="1" applyAlignment="1" applyProtection="1">
      <alignment horizontal="center" vertical="center" wrapText="1" shrinkToFit="1"/>
      <protection hidden="1"/>
    </xf>
    <xf numFmtId="0" fontId="40" fillId="7" borderId="13" xfId="0" applyFont="1" applyFill="1" applyBorder="1" applyAlignment="1" applyProtection="1">
      <alignment horizontal="center" vertical="center" wrapText="1" shrinkToFit="1"/>
      <protection hidden="1"/>
    </xf>
    <xf numFmtId="0" fontId="40" fillId="7" borderId="11" xfId="0" applyFont="1" applyFill="1" applyBorder="1" applyAlignment="1" applyProtection="1">
      <alignment horizontal="center" vertical="center" wrapText="1" shrinkToFit="1"/>
      <protection hidden="1"/>
    </xf>
    <xf numFmtId="0" fontId="40" fillId="7" borderId="1" xfId="0" applyFont="1" applyFill="1" applyBorder="1" applyAlignment="1" applyProtection="1">
      <alignment horizontal="center" vertical="center"/>
      <protection hidden="1"/>
    </xf>
    <xf numFmtId="0" fontId="40" fillId="7" borderId="7" xfId="0" applyFont="1" applyFill="1" applyBorder="1" applyAlignment="1" applyProtection="1">
      <alignment horizontal="center" vertical="center"/>
      <protection hidden="1"/>
    </xf>
    <xf numFmtId="0" fontId="40" fillId="7"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0" fontId="40" fillId="7" borderId="1" xfId="0" applyFont="1" applyFill="1" applyBorder="1" applyAlignment="1" applyProtection="1">
      <alignment horizontal="center" vertical="center" wrapText="1" shrinkToFit="1"/>
      <protection hidden="1"/>
    </xf>
    <xf numFmtId="0" fontId="40" fillId="7" borderId="7" xfId="0" applyFont="1" applyFill="1" applyBorder="1" applyAlignment="1" applyProtection="1">
      <alignment horizontal="center" vertical="center" wrapText="1" shrinkToFit="1"/>
      <protection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40" fillId="0" borderId="6" xfId="0" applyFont="1" applyBorder="1" applyAlignment="1" applyProtection="1">
      <alignment horizontal="left" vertical="center" shrinkToFit="1"/>
      <protection hidden="1"/>
    </xf>
    <xf numFmtId="0" fontId="40" fillId="0" borderId="0" xfId="0" applyFont="1" applyAlignment="1" applyProtection="1">
      <alignment horizontal="left"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2" borderId="0" xfId="0" applyFont="1" applyFill="1" applyAlignment="1" applyProtection="1">
      <alignment horizontal="center" vertical="center"/>
      <protection hidden="1"/>
    </xf>
    <xf numFmtId="0" fontId="36" fillId="2" borderId="0" xfId="0" applyFont="1" applyFill="1" applyAlignment="1">
      <alignment horizontal="center" vertical="center"/>
    </xf>
    <xf numFmtId="0" fontId="36" fillId="2" borderId="0" xfId="0" applyFont="1" applyFill="1" applyAlignment="1" applyProtection="1">
      <alignment horizontal="center" vertical="center"/>
      <protection locked="0"/>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0" fontId="44"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38" fillId="2" borderId="0" xfId="0" applyFont="1" applyFill="1" applyAlignment="1" applyProtection="1">
      <alignment horizontal="center"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83" fillId="0" borderId="0" xfId="0" applyNumberFormat="1" applyFont="1" applyAlignment="1" applyProtection="1">
      <alignment shrinkToFit="1"/>
      <protection locked="0"/>
    </xf>
    <xf numFmtId="49" fontId="83"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40" fillId="7" borderId="1" xfId="0" applyNumberFormat="1" applyFont="1" applyFill="1" applyBorder="1" applyAlignment="1" applyProtection="1">
      <alignment horizontal="center" vertical="center" wrapText="1" shrinkToFit="1"/>
      <protection hidden="1"/>
    </xf>
    <xf numFmtId="49" fontId="40" fillId="7" borderId="7" xfId="0" applyNumberFormat="1" applyFont="1" applyFill="1" applyBorder="1" applyAlignment="1" applyProtection="1">
      <alignment horizontal="center" vertical="center" wrapText="1" shrinkToFit="1"/>
      <protection hidden="1"/>
    </xf>
    <xf numFmtId="49" fontId="40" fillId="7" borderId="7" xfId="0" applyNumberFormat="1" applyFont="1" applyFill="1" applyBorder="1" applyAlignment="1" applyProtection="1">
      <alignment horizontal="center" vertical="center" shrinkToFit="1"/>
      <protection hidden="1"/>
    </xf>
    <xf numFmtId="49" fontId="40" fillId="7" borderId="2" xfId="0" applyNumberFormat="1" applyFont="1" applyFill="1" applyBorder="1" applyAlignment="1" applyProtection="1">
      <alignment horizontal="center" vertical="center" shrinkToFit="1"/>
      <protection hidden="1"/>
    </xf>
    <xf numFmtId="49" fontId="36" fillId="0" borderId="1" xfId="0" applyNumberFormat="1" applyFont="1" applyFill="1" applyBorder="1" applyAlignment="1" applyProtection="1">
      <alignment horizontal="center" vertical="center" shrinkToFit="1"/>
      <protection hidden="1"/>
    </xf>
    <xf numFmtId="49" fontId="36" fillId="0" borderId="7" xfId="0" applyNumberFormat="1" applyFont="1" applyFill="1" applyBorder="1" applyAlignment="1" applyProtection="1">
      <alignment horizontal="center" vertical="center" shrinkToFit="1"/>
      <protection hidden="1"/>
    </xf>
    <xf numFmtId="49" fontId="40" fillId="7" borderId="1" xfId="0" applyNumberFormat="1" applyFont="1" applyFill="1" applyBorder="1" applyAlignment="1" applyProtection="1">
      <alignment horizontal="center" vertical="center" shrinkToFit="1"/>
      <protection hidden="1"/>
    </xf>
    <xf numFmtId="0" fontId="40" fillId="0" borderId="6" xfId="0" applyFont="1" applyFill="1" applyBorder="1" applyAlignment="1" applyProtection="1">
      <alignment horizontal="left" vertical="center"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7" borderId="1" xfId="0" applyNumberFormat="1" applyFont="1" applyFill="1" applyBorder="1" applyAlignment="1" applyProtection="1">
      <alignment horizontal="center" vertical="center"/>
      <protection hidden="1"/>
    </xf>
    <xf numFmtId="49" fontId="40" fillId="7" borderId="7" xfId="0" applyNumberFormat="1" applyFont="1" applyFill="1" applyBorder="1" applyAlignment="1" applyProtection="1">
      <alignment horizontal="center" vertical="center"/>
      <protection hidden="1"/>
    </xf>
    <xf numFmtId="49" fontId="40" fillId="7" borderId="2" xfId="0" applyNumberFormat="1" applyFont="1" applyFill="1" applyBorder="1" applyAlignment="1" applyProtection="1">
      <alignment horizontal="center" vertical="center"/>
      <protection hidden="1"/>
    </xf>
    <xf numFmtId="49" fontId="40" fillId="7" borderId="8" xfId="0" applyNumberFormat="1" applyFont="1" applyFill="1" applyBorder="1" applyAlignment="1" applyProtection="1">
      <alignment horizontal="center" vertical="center" wrapText="1" shrinkToFit="1"/>
      <protection hidden="1"/>
    </xf>
    <xf numFmtId="49" fontId="40" fillId="7" borderId="4" xfId="0" applyNumberFormat="1" applyFont="1" applyFill="1" applyBorder="1" applyAlignment="1" applyProtection="1">
      <alignment horizontal="center" vertical="center" wrapText="1" shrinkToFit="1"/>
      <protection hidden="1"/>
    </xf>
    <xf numFmtId="49" fontId="40" fillId="7" borderId="5" xfId="0" applyNumberFormat="1" applyFont="1" applyFill="1" applyBorder="1" applyAlignment="1" applyProtection="1">
      <alignment horizontal="center" vertical="center" wrapText="1" shrinkToFit="1"/>
      <protection hidden="1"/>
    </xf>
    <xf numFmtId="49" fontId="40" fillId="7" borderId="9" xfId="0" applyNumberFormat="1" applyFont="1" applyFill="1" applyBorder="1" applyAlignment="1" applyProtection="1">
      <alignment horizontal="center" vertical="center" wrapText="1" shrinkToFit="1"/>
      <protection hidden="1"/>
    </xf>
    <xf numFmtId="49" fontId="40" fillId="7" borderId="6" xfId="0" applyNumberFormat="1" applyFont="1" applyFill="1" applyBorder="1" applyAlignment="1" applyProtection="1">
      <alignment horizontal="center" vertical="center" wrapText="1" shrinkToFit="1"/>
      <protection hidden="1"/>
    </xf>
    <xf numFmtId="49" fontId="40" fillId="7" borderId="11" xfId="0" applyNumberFormat="1" applyFont="1" applyFill="1" applyBorder="1" applyAlignment="1" applyProtection="1">
      <alignment horizontal="center" vertical="center" wrapText="1" shrinkToFit="1"/>
      <protection hidden="1"/>
    </xf>
    <xf numFmtId="49" fontId="40" fillId="7" borderId="8" xfId="0" applyNumberFormat="1" applyFont="1" applyFill="1" applyBorder="1" applyAlignment="1" applyProtection="1">
      <alignment horizontal="center" vertical="center" shrinkToFit="1"/>
      <protection hidden="1"/>
    </xf>
    <xf numFmtId="49" fontId="40" fillId="7" borderId="4" xfId="0" applyNumberFormat="1" applyFont="1" applyFill="1" applyBorder="1" applyAlignment="1" applyProtection="1">
      <alignment horizontal="center" vertical="center" shrinkToFit="1"/>
      <protection hidden="1"/>
    </xf>
    <xf numFmtId="49" fontId="40" fillId="7" borderId="5" xfId="0" applyNumberFormat="1" applyFont="1" applyFill="1" applyBorder="1" applyAlignment="1" applyProtection="1">
      <alignment horizontal="center" vertical="center" shrinkToFit="1"/>
      <protection hidden="1"/>
    </xf>
    <xf numFmtId="49" fontId="40" fillId="7" borderId="9" xfId="0" applyNumberFormat="1" applyFont="1" applyFill="1" applyBorder="1" applyAlignment="1" applyProtection="1">
      <alignment horizontal="center" vertical="center" shrinkToFit="1"/>
      <protection hidden="1"/>
    </xf>
    <xf numFmtId="49" fontId="40" fillId="7" borderId="6" xfId="0" applyNumberFormat="1" applyFont="1" applyFill="1" applyBorder="1" applyAlignment="1" applyProtection="1">
      <alignment horizontal="center" vertical="center" shrinkToFit="1"/>
      <protection hidden="1"/>
    </xf>
    <xf numFmtId="49" fontId="40" fillId="7"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locked="0"/>
    </xf>
    <xf numFmtId="0" fontId="84" fillId="0" borderId="155" xfId="0" applyFont="1" applyBorder="1" applyAlignment="1" applyProtection="1">
      <alignment horizontal="center" vertical="center" shrinkToFit="1"/>
      <protection locked="0"/>
    </xf>
    <xf numFmtId="0" fontId="84" fillId="0" borderId="156" xfId="0" applyFont="1" applyBorder="1" applyAlignment="1" applyProtection="1">
      <alignment horizontal="center" vertical="center" shrinkToFit="1"/>
      <protection locked="0"/>
    </xf>
    <xf numFmtId="0" fontId="84" fillId="0" borderId="157" xfId="0" applyFont="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7" xfId="0" applyFont="1" applyFill="1" applyBorder="1" applyAlignment="1" applyProtection="1">
      <alignment horizontal="center" vertical="center"/>
      <protection locked="0"/>
    </xf>
    <xf numFmtId="0" fontId="40" fillId="7" borderId="2" xfId="0" applyFont="1" applyFill="1" applyBorder="1" applyAlignment="1" applyProtection="1">
      <alignment horizontal="center" vertical="center" wrapText="1" shrinkToFit="1"/>
      <protection hidden="1"/>
    </xf>
    <xf numFmtId="0" fontId="40" fillId="0" borderId="7" xfId="0" applyFont="1" applyFill="1" applyBorder="1" applyAlignment="1" applyProtection="1">
      <alignment horizontal="center" vertical="center"/>
      <protection hidden="1"/>
    </xf>
    <xf numFmtId="0" fontId="40" fillId="0" borderId="0" xfId="0" applyFont="1" applyAlignment="1" applyProtection="1">
      <alignment horizontal="center" vertical="center" wrapText="1"/>
      <protection hidden="1"/>
    </xf>
    <xf numFmtId="0" fontId="18" fillId="0" borderId="0" xfId="0" applyFont="1" applyAlignment="1">
      <alignment vertical="center" wrapText="1"/>
    </xf>
    <xf numFmtId="0" fontId="18" fillId="0" borderId="0" xfId="0" applyFont="1" applyFill="1" applyAlignment="1" applyProtection="1">
      <alignment vertical="center" wrapText="1"/>
      <protection hidden="1"/>
    </xf>
    <xf numFmtId="0" fontId="46" fillId="0" borderId="0" xfId="0" applyFont="1" applyAlignment="1" applyProtection="1">
      <alignment horizontal="center" vertical="center"/>
      <protection hidden="1"/>
    </xf>
    <xf numFmtId="0" fontId="18" fillId="0" borderId="0" xfId="0" applyFont="1" applyAlignment="1">
      <alignment horizontal="center" vertical="center"/>
    </xf>
    <xf numFmtId="49" fontId="50" fillId="0" borderId="1" xfId="0" applyNumberFormat="1" applyFont="1" applyFill="1" applyBorder="1" applyAlignment="1" applyProtection="1">
      <alignment horizontal="center" vertical="center" shrinkToFit="1"/>
      <protection locked="0"/>
    </xf>
    <xf numFmtId="49" fontId="50"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50" fillId="0" borderId="2" xfId="0" applyNumberFormat="1" applyFont="1" applyFill="1" applyBorder="1" applyAlignment="1" applyProtection="1">
      <alignment horizontal="center" vertical="center" shrinkToFit="1"/>
      <protection locked="0"/>
    </xf>
    <xf numFmtId="0" fontId="40" fillId="0" borderId="13" xfId="0" applyFont="1" applyBorder="1" applyAlignment="1" applyProtection="1">
      <alignment horizontal="left" vertical="center" shrinkToFit="1"/>
      <protection hidden="1"/>
    </xf>
    <xf numFmtId="38" fontId="48" fillId="0" borderId="1" xfId="7" applyFont="1" applyFill="1" applyBorder="1" applyAlignment="1" applyProtection="1">
      <alignment horizontal="center" vertical="center" shrinkToFit="1"/>
      <protection locked="0" hidden="1"/>
    </xf>
    <xf numFmtId="38" fontId="48" fillId="0" borderId="7" xfId="7" applyFont="1" applyFill="1" applyBorder="1" applyAlignment="1" applyProtection="1">
      <alignment horizontal="center" vertical="center" shrinkToFit="1"/>
      <protection locked="0" hidden="1"/>
    </xf>
    <xf numFmtId="38" fontId="48" fillId="0" borderId="2" xfId="7" applyFont="1" applyFill="1" applyBorder="1" applyAlignment="1" applyProtection="1">
      <alignment horizontal="center" vertical="center" shrinkToFit="1"/>
      <protection locked="0"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85" fillId="2" borderId="8" xfId="0" applyFont="1" applyFill="1" applyBorder="1" applyAlignment="1" applyProtection="1">
      <alignment horizontal="center" vertical="center"/>
      <protection locked="0"/>
    </xf>
    <xf numFmtId="0" fontId="85" fillId="2" borderId="4" xfId="0" applyFont="1" applyFill="1" applyBorder="1" applyAlignment="1" applyProtection="1">
      <alignment horizontal="center" vertical="center"/>
      <protection locked="0"/>
    </xf>
    <xf numFmtId="0" fontId="20" fillId="2" borderId="158" xfId="0" applyFont="1" applyFill="1" applyBorder="1" applyAlignment="1" applyProtection="1">
      <alignment vertical="center" wrapText="1"/>
      <protection hidden="1"/>
    </xf>
    <xf numFmtId="0" fontId="85" fillId="2" borderId="159" xfId="0" applyFont="1" applyFill="1" applyBorder="1" applyAlignment="1" applyProtection="1">
      <alignment horizontal="center" vertical="center"/>
      <protection locked="0"/>
    </xf>
    <xf numFmtId="0" fontId="85" fillId="2" borderId="154" xfId="0" applyFont="1" applyFill="1" applyBorder="1" applyAlignment="1" applyProtection="1">
      <alignment horizontal="center" vertical="center"/>
      <protection locked="0"/>
    </xf>
    <xf numFmtId="0" fontId="87" fillId="2" borderId="154" xfId="0" applyFont="1" applyFill="1" applyBorder="1" applyAlignment="1" applyProtection="1">
      <alignment vertical="center" wrapText="1"/>
      <protection hidden="1"/>
    </xf>
    <xf numFmtId="0" fontId="22" fillId="0" borderId="0" xfId="0" applyFont="1" applyBorder="1" applyAlignment="1" applyProtection="1">
      <alignment horizontal="center" vertical="center"/>
      <protection hidden="1"/>
    </xf>
    <xf numFmtId="0" fontId="20" fillId="4" borderId="63" xfId="0" applyFont="1" applyFill="1" applyBorder="1" applyAlignment="1" applyProtection="1">
      <alignment horizontal="left" vertical="center" indent="2"/>
      <protection hidden="1"/>
    </xf>
    <xf numFmtId="0" fontId="20" fillId="4" borderId="58" xfId="0" applyFont="1" applyFill="1" applyBorder="1" applyAlignment="1" applyProtection="1">
      <alignment horizontal="left" vertical="center" indent="2"/>
      <protection hidden="1"/>
    </xf>
    <xf numFmtId="0" fontId="20" fillId="4" borderId="59" xfId="0" applyFont="1" applyFill="1" applyBorder="1" applyAlignment="1" applyProtection="1">
      <alignment horizontal="left" vertical="center" indent="2"/>
      <protection hidden="1"/>
    </xf>
    <xf numFmtId="0" fontId="22" fillId="0" borderId="61" xfId="0" applyFont="1" applyBorder="1" applyAlignment="1" applyProtection="1">
      <alignment horizontal="center" vertical="center"/>
      <protection hidden="1"/>
    </xf>
    <xf numFmtId="0" fontId="22" fillId="0" borderId="69" xfId="0" applyFont="1" applyBorder="1" applyAlignment="1" applyProtection="1">
      <alignment horizontal="center" vertical="center"/>
      <protection hidden="1"/>
    </xf>
    <xf numFmtId="38" fontId="61" fillId="0" borderId="61" xfId="0" applyNumberFormat="1" applyFont="1" applyFill="1" applyBorder="1" applyAlignment="1" applyProtection="1">
      <alignment vertical="center" wrapText="1"/>
      <protection hidden="1"/>
    </xf>
    <xf numFmtId="0" fontId="22" fillId="0" borderId="55"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70" xfId="0" applyNumberFormat="1" applyFont="1" applyBorder="1" applyAlignment="1" applyProtection="1">
      <alignment horizontal="right" vertical="center"/>
      <protection locked="0" hidden="1"/>
    </xf>
    <xf numFmtId="38" fontId="60" fillId="0" borderId="55" xfId="0" applyNumberFormat="1" applyFont="1" applyBorder="1" applyAlignment="1" applyProtection="1">
      <alignment horizontal="right" vertical="center"/>
      <protection locked="0" hidden="1"/>
    </xf>
    <xf numFmtId="0" fontId="52" fillId="4" borderId="60" xfId="0" applyFont="1" applyFill="1" applyBorder="1" applyAlignment="1" applyProtection="1">
      <alignment horizontal="center" vertical="center" wrapText="1"/>
      <protection hidden="1"/>
    </xf>
    <xf numFmtId="0" fontId="52" fillId="4" borderId="61" xfId="0" applyFont="1" applyFill="1" applyBorder="1" applyAlignment="1" applyProtection="1">
      <alignment horizontal="center" vertical="center" wrapText="1"/>
      <protection hidden="1"/>
    </xf>
    <xf numFmtId="0" fontId="52" fillId="4" borderId="62" xfId="0" applyFont="1" applyFill="1" applyBorder="1" applyAlignment="1" applyProtection="1">
      <alignment horizontal="center" vertical="center" wrapText="1"/>
      <protection hidden="1"/>
    </xf>
    <xf numFmtId="38" fontId="60" fillId="0" borderId="57" xfId="0" applyNumberFormat="1" applyFont="1" applyFill="1" applyBorder="1" applyAlignment="1" applyProtection="1">
      <alignment vertical="center" wrapText="1"/>
      <protection hidden="1"/>
    </xf>
    <xf numFmtId="38" fontId="60" fillId="0" borderId="7" xfId="0" applyNumberFormat="1" applyFont="1" applyFill="1" applyBorder="1" applyAlignment="1" applyProtection="1">
      <alignment vertical="center" wrapText="1"/>
      <protection hidden="1"/>
    </xf>
    <xf numFmtId="0" fontId="20" fillId="4" borderId="1" xfId="0" applyFont="1" applyFill="1" applyBorder="1" applyAlignment="1" applyProtection="1">
      <alignment horizontal="right" vertical="center" wrapText="1" indent="1"/>
      <protection hidden="1"/>
    </xf>
    <xf numFmtId="0" fontId="20" fillId="4" borderId="7" xfId="0" applyFont="1" applyFill="1" applyBorder="1" applyAlignment="1" applyProtection="1">
      <alignment horizontal="right" vertical="center" wrapText="1" indent="1"/>
      <protection hidden="1"/>
    </xf>
    <xf numFmtId="0" fontId="20" fillId="4" borderId="2" xfId="0" applyFont="1" applyFill="1" applyBorder="1" applyAlignment="1" applyProtection="1">
      <alignment horizontal="right" vertical="center" wrapText="1" indent="1"/>
      <protection hidden="1"/>
    </xf>
    <xf numFmtId="0" fontId="22" fillId="0" borderId="63"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0" fontId="20" fillId="4" borderId="9" xfId="0" applyFont="1" applyFill="1" applyBorder="1" applyAlignment="1" applyProtection="1">
      <alignment horizontal="right" vertical="center" wrapText="1" indent="1"/>
      <protection hidden="1"/>
    </xf>
    <xf numFmtId="0" fontId="20" fillId="4" borderId="6" xfId="0" applyFont="1" applyFill="1" applyBorder="1" applyAlignment="1" applyProtection="1">
      <alignment horizontal="right" vertical="center" wrapText="1" indent="1"/>
      <protection hidden="1"/>
    </xf>
    <xf numFmtId="0" fontId="20" fillId="4" borderId="11" xfId="0" applyFont="1" applyFill="1" applyBorder="1" applyAlignment="1" applyProtection="1">
      <alignment horizontal="right" vertical="center" wrapText="1" indent="1"/>
      <protection hidden="1"/>
    </xf>
    <xf numFmtId="38" fontId="60" fillId="0" borderId="65" xfId="0" applyNumberFormat="1" applyFont="1" applyFill="1" applyBorder="1" applyAlignment="1" applyProtection="1">
      <alignment horizontal="right" vertical="center"/>
      <protection hidden="1"/>
    </xf>
    <xf numFmtId="38" fontId="60" fillId="0" borderId="6" xfId="0" applyNumberFormat="1" applyFont="1" applyFill="1" applyBorder="1" applyAlignment="1" applyProtection="1">
      <alignment horizontal="right" vertical="center"/>
      <protection hidden="1"/>
    </xf>
    <xf numFmtId="0" fontId="20" fillId="4" borderId="54" xfId="0" applyFont="1" applyFill="1" applyBorder="1" applyAlignment="1" applyProtection="1">
      <alignment horizontal="left" vertical="center" indent="2"/>
      <protection hidden="1"/>
    </xf>
    <xf numFmtId="0" fontId="20" fillId="4" borderId="55" xfId="0" applyFont="1" applyFill="1" applyBorder="1" applyAlignment="1" applyProtection="1">
      <alignment horizontal="left" vertical="center" indent="2"/>
      <protection hidden="1"/>
    </xf>
    <xf numFmtId="0" fontId="20" fillId="4" borderId="56" xfId="0" applyFont="1" applyFill="1" applyBorder="1" applyAlignment="1" applyProtection="1">
      <alignment horizontal="left" vertical="center" indent="2"/>
      <protection hidden="1"/>
    </xf>
    <xf numFmtId="0" fontId="20" fillId="4" borderId="1" xfId="0" applyFont="1" applyFill="1" applyBorder="1" applyAlignment="1" applyProtection="1">
      <alignment horizontal="left" vertical="center" indent="2"/>
      <protection hidden="1"/>
    </xf>
    <xf numFmtId="0" fontId="20" fillId="4" borderId="7" xfId="0" applyFont="1" applyFill="1" applyBorder="1" applyAlignment="1" applyProtection="1">
      <alignment horizontal="left" vertical="center" indent="2"/>
      <protection hidden="1"/>
    </xf>
    <xf numFmtId="0" fontId="20" fillId="4" borderId="2" xfId="0" applyFont="1" applyFill="1" applyBorder="1" applyAlignment="1" applyProtection="1">
      <alignment horizontal="left" vertical="center" indent="2"/>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8" fillId="7" borderId="54" xfId="0" applyFont="1" applyFill="1" applyBorder="1" applyAlignment="1" applyProtection="1">
      <alignment horizontal="center" vertical="center" wrapText="1"/>
      <protection hidden="1"/>
    </xf>
    <xf numFmtId="0" fontId="8" fillId="7" borderId="55" xfId="0" applyFont="1" applyFill="1" applyBorder="1" applyAlignment="1" applyProtection="1">
      <alignment horizontal="center" vertical="center" wrapText="1"/>
      <protection hidden="1"/>
    </xf>
    <xf numFmtId="0" fontId="8" fillId="7" borderId="56" xfId="0" applyFont="1" applyFill="1" applyBorder="1" applyAlignment="1" applyProtection="1">
      <alignment horizontal="center" vertical="center" wrapText="1"/>
      <protection hidden="1"/>
    </xf>
    <xf numFmtId="38" fontId="60" fillId="0" borderId="57" xfId="0" applyNumberFormat="1" applyFont="1" applyBorder="1" applyAlignment="1" applyProtection="1">
      <alignment horizontal="right" vertical="center"/>
      <protection locked="0" hidden="1"/>
    </xf>
    <xf numFmtId="38" fontId="60" fillId="0" borderId="7" xfId="0" applyNumberFormat="1" applyFont="1" applyBorder="1" applyAlignment="1" applyProtection="1">
      <alignment horizontal="right" vertical="center"/>
      <protection locked="0"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38" fontId="60" fillId="0" borderId="66" xfId="0" applyNumberFormat="1" applyFont="1" applyFill="1" applyBorder="1" applyAlignment="1" applyProtection="1">
      <alignment horizontal="right" vertical="center"/>
      <protection locked="0" hidden="1"/>
    </xf>
    <xf numFmtId="38" fontId="60" fillId="0" borderId="58" xfId="0" applyNumberFormat="1" applyFont="1" applyFill="1" applyBorder="1" applyAlignment="1" applyProtection="1">
      <alignment horizontal="right" vertical="center"/>
      <protection locked="0" hidden="1"/>
    </xf>
    <xf numFmtId="0" fontId="22" fillId="0" borderId="54"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177" fontId="31" fillId="0" borderId="120" xfId="11" applyNumberFormat="1" applyFont="1" applyBorder="1" applyAlignment="1" applyProtection="1">
      <alignment vertical="center" shrinkToFit="1"/>
      <protection hidden="1"/>
    </xf>
    <xf numFmtId="177" fontId="31" fillId="0" borderId="121" xfId="11" applyNumberFormat="1" applyFont="1" applyBorder="1" applyAlignment="1" applyProtection="1">
      <alignment vertical="center" shrinkToFit="1"/>
      <protection hidden="1"/>
    </xf>
    <xf numFmtId="177" fontId="31" fillId="0" borderId="122" xfId="11" applyNumberFormat="1" applyFont="1" applyBorder="1" applyAlignment="1" applyProtection="1">
      <alignment vertical="center" shrinkToFit="1"/>
      <protection hidden="1"/>
    </xf>
    <xf numFmtId="177" fontId="20" fillId="0" borderId="71"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72" xfId="11" applyNumberFormat="1" applyFont="1" applyFill="1" applyBorder="1" applyAlignment="1" applyProtection="1">
      <alignment horizontal="right" vertical="center" shrinkToFit="1"/>
      <protection hidden="1"/>
    </xf>
    <xf numFmtId="0" fontId="20" fillId="0" borderId="71"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71"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71"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4" borderId="87" xfId="0" applyFont="1" applyFill="1" applyBorder="1" applyAlignment="1" applyProtection="1">
      <alignment horizontal="right" vertical="center"/>
      <protection hidden="1"/>
    </xf>
    <xf numFmtId="0" fontId="14" fillId="4" borderId="88" xfId="0" applyFont="1" applyFill="1" applyBorder="1" applyAlignment="1" applyProtection="1">
      <alignment horizontal="right" vertical="center"/>
      <protection hidden="1"/>
    </xf>
    <xf numFmtId="0" fontId="14" fillId="4" borderId="89" xfId="0" applyFont="1" applyFill="1" applyBorder="1" applyAlignment="1" applyProtection="1">
      <alignment horizontal="right" vertical="center"/>
      <protection hidden="1"/>
    </xf>
    <xf numFmtId="49" fontId="14" fillId="0" borderId="71"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9"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14" fillId="0" borderId="77"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77"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20" fillId="0" borderId="77"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9" fontId="20" fillId="2" borderId="77"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7" fontId="20" fillId="0" borderId="77"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20" fillId="0" borderId="86"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6"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14" fillId="5" borderId="99" xfId="0" applyFont="1" applyFill="1" applyBorder="1" applyAlignment="1" applyProtection="1">
      <alignment horizontal="center" vertical="center" wrapText="1"/>
      <protection hidden="1"/>
    </xf>
    <xf numFmtId="0" fontId="14" fillId="5" borderId="100"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center" vertical="center" wrapText="1"/>
      <protection hidden="1"/>
    </xf>
    <xf numFmtId="0" fontId="14" fillId="5" borderId="102" xfId="0" applyFont="1" applyFill="1" applyBorder="1" applyAlignment="1" applyProtection="1">
      <alignment horizontal="center" vertical="center" wrapText="1"/>
      <protection hidden="1"/>
    </xf>
    <xf numFmtId="0" fontId="14" fillId="5" borderId="98" xfId="0" applyFont="1" applyFill="1" applyBorder="1" applyAlignment="1" applyProtection="1">
      <alignment horizontal="center" vertical="center" wrapText="1"/>
      <protection hidden="1"/>
    </xf>
    <xf numFmtId="0" fontId="14" fillId="5" borderId="101"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left" vertical="center"/>
      <protection hidden="1"/>
    </xf>
    <xf numFmtId="0" fontId="14" fillId="5" borderId="7" xfId="0" applyFont="1" applyFill="1" applyBorder="1" applyAlignment="1" applyProtection="1">
      <alignment horizontal="left" vertical="center"/>
      <protection hidden="1"/>
    </xf>
    <xf numFmtId="0" fontId="14" fillId="5" borderId="2" xfId="0" applyFont="1" applyFill="1" applyBorder="1" applyAlignment="1" applyProtection="1">
      <alignment horizontal="left" vertical="center"/>
      <protection hidden="1"/>
    </xf>
    <xf numFmtId="0" fontId="7" fillId="5" borderId="103" xfId="0" applyFont="1" applyFill="1" applyBorder="1" applyAlignment="1" applyProtection="1">
      <alignment horizontal="center" vertical="center" wrapText="1"/>
      <protection hidden="1"/>
    </xf>
    <xf numFmtId="0" fontId="7" fillId="5" borderId="99" xfId="0" applyFont="1" applyFill="1" applyBorder="1" applyAlignment="1" applyProtection="1">
      <alignment horizontal="center" vertical="center" wrapText="1"/>
      <protection hidden="1"/>
    </xf>
    <xf numFmtId="0" fontId="7" fillId="5" borderId="100" xfId="0" applyFont="1" applyFill="1" applyBorder="1" applyAlignment="1" applyProtection="1">
      <alignment horizontal="center" vertical="center" wrapText="1"/>
      <protection hidden="1"/>
    </xf>
    <xf numFmtId="0" fontId="7" fillId="5" borderId="104"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5" borderId="102" xfId="0" applyFont="1" applyFill="1" applyBorder="1" applyAlignment="1" applyProtection="1">
      <alignment horizontal="center" vertical="center" wrapText="1"/>
      <protection hidden="1"/>
    </xf>
    <xf numFmtId="49" fontId="20" fillId="0" borderId="107"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0" fontId="8" fillId="7" borderId="60" xfId="0" applyFont="1" applyFill="1" applyBorder="1" applyAlignment="1" applyProtection="1">
      <alignment horizontal="center" vertical="center"/>
      <protection hidden="1"/>
    </xf>
    <xf numFmtId="0" fontId="8" fillId="7" borderId="61" xfId="0" applyFont="1" applyFill="1" applyBorder="1" applyAlignment="1" applyProtection="1">
      <alignment horizontal="center" vertical="center"/>
      <protection hidden="1"/>
    </xf>
    <xf numFmtId="0" fontId="8" fillId="7" borderId="62"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0" fontId="14" fillId="4" borderId="98" xfId="0" applyFont="1" applyFill="1" applyBorder="1" applyAlignment="1" applyProtection="1">
      <alignment horizontal="center" vertical="center" shrinkToFit="1"/>
      <protection hidden="1"/>
    </xf>
    <xf numFmtId="0" fontId="14" fillId="4" borderId="100" xfId="0" applyFont="1" applyFill="1" applyBorder="1" applyAlignment="1" applyProtection="1">
      <alignment horizontal="center" vertical="center" shrinkToFit="1"/>
      <protection hidden="1"/>
    </xf>
    <xf numFmtId="0" fontId="14" fillId="4" borderId="101" xfId="0" applyFont="1" applyFill="1" applyBorder="1" applyAlignment="1" applyProtection="1">
      <alignment horizontal="center" vertical="center" shrinkToFit="1"/>
      <protection hidden="1"/>
    </xf>
    <xf numFmtId="0" fontId="14" fillId="4" borderId="102" xfId="0" applyFont="1" applyFill="1" applyBorder="1" applyAlignment="1" applyProtection="1">
      <alignment horizontal="center" vertical="center" shrinkToFit="1"/>
      <protection hidden="1"/>
    </xf>
    <xf numFmtId="0" fontId="14" fillId="5" borderId="116" xfId="0" applyFont="1" applyFill="1" applyBorder="1" applyAlignment="1" applyProtection="1">
      <alignment horizontal="center" vertical="center"/>
      <protection hidden="1"/>
    </xf>
    <xf numFmtId="0" fontId="14" fillId="5" borderId="117" xfId="0" applyFont="1" applyFill="1" applyBorder="1" applyAlignment="1" applyProtection="1">
      <alignment horizontal="center" vertical="center"/>
      <protection hidden="1"/>
    </xf>
    <xf numFmtId="0" fontId="14" fillId="5" borderId="118" xfId="0" applyFont="1" applyFill="1" applyBorder="1" applyAlignment="1" applyProtection="1">
      <alignment horizontal="center" vertical="center"/>
      <protection hidden="1"/>
    </xf>
    <xf numFmtId="0" fontId="14" fillId="5" borderId="119" xfId="0" applyFont="1" applyFill="1" applyBorder="1" applyAlignment="1" applyProtection="1">
      <alignment horizontal="center" vertical="center"/>
      <protection hidden="1"/>
    </xf>
    <xf numFmtId="0" fontId="14" fillId="5" borderId="110" xfId="0" applyFont="1" applyFill="1" applyBorder="1" applyAlignment="1" applyProtection="1">
      <alignment horizontal="center" vertical="center"/>
      <protection hidden="1"/>
    </xf>
    <xf numFmtId="49" fontId="14" fillId="0" borderId="71"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0" fontId="25" fillId="4" borderId="87" xfId="0" applyFont="1" applyFill="1" applyBorder="1" applyAlignment="1" applyProtection="1">
      <alignment horizontal="right" vertical="center"/>
      <protection hidden="1"/>
    </xf>
    <xf numFmtId="0" fontId="25" fillId="4" borderId="88" xfId="0" applyFont="1" applyFill="1" applyBorder="1" applyAlignment="1" applyProtection="1">
      <alignment horizontal="right" vertical="center"/>
      <protection hidden="1"/>
    </xf>
    <xf numFmtId="38" fontId="53" fillId="0" borderId="90" xfId="0" applyNumberFormat="1" applyFont="1" applyFill="1" applyBorder="1" applyAlignment="1" applyProtection="1">
      <alignment horizontal="right" vertical="center"/>
      <protection hidden="1"/>
    </xf>
    <xf numFmtId="38" fontId="53" fillId="0" borderId="88" xfId="0" applyNumberFormat="1" applyFont="1" applyFill="1" applyBorder="1" applyAlignment="1" applyProtection="1">
      <alignment horizontal="right" vertical="center"/>
      <protection hidden="1"/>
    </xf>
    <xf numFmtId="0" fontId="15" fillId="0" borderId="113" xfId="0" applyFont="1" applyFill="1" applyBorder="1" applyAlignment="1" applyProtection="1">
      <alignment horizontal="center" vertical="center"/>
      <protection hidden="1"/>
    </xf>
    <xf numFmtId="0" fontId="15" fillId="0" borderId="114"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3" fillId="0" borderId="8" xfId="0" applyNumberFormat="1" applyFont="1" applyFill="1" applyBorder="1" applyAlignment="1" applyProtection="1">
      <alignment horizontal="right" vertical="center"/>
      <protection hidden="1"/>
    </xf>
    <xf numFmtId="0" fontId="53" fillId="0" borderId="4" xfId="0" applyFont="1" applyFill="1" applyBorder="1" applyAlignment="1" applyProtection="1">
      <alignment horizontal="right" vertical="center"/>
      <protection hidden="1"/>
    </xf>
    <xf numFmtId="0" fontId="53" fillId="0" borderId="9" xfId="0" applyFont="1" applyFill="1" applyBorder="1" applyAlignment="1" applyProtection="1">
      <alignment horizontal="right" vertical="center"/>
      <protection hidden="1"/>
    </xf>
    <xf numFmtId="0" fontId="53"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82"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38" fontId="53" fillId="0" borderId="78" xfId="0" applyNumberFormat="1" applyFont="1" applyFill="1" applyBorder="1" applyAlignment="1" applyProtection="1">
      <alignment horizontal="right" vertical="center"/>
      <protection hidden="1"/>
    </xf>
    <xf numFmtId="0" fontId="53" fillId="0" borderId="76" xfId="0" applyFont="1" applyFill="1" applyBorder="1" applyAlignment="1" applyProtection="1">
      <alignment horizontal="right" vertical="center"/>
      <protection hidden="1"/>
    </xf>
    <xf numFmtId="0" fontId="53" fillId="0" borderId="20" xfId="0" applyFont="1" applyFill="1" applyBorder="1" applyAlignment="1" applyProtection="1">
      <alignment horizontal="right" vertical="center"/>
      <protection hidden="1"/>
    </xf>
    <xf numFmtId="0" fontId="53"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12" xfId="0" applyFont="1" applyFill="1" applyBorder="1" applyAlignment="1" applyProtection="1">
      <alignment horizontal="center" vertical="center"/>
      <protection hidden="1"/>
    </xf>
    <xf numFmtId="38" fontId="31" fillId="0" borderId="85"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9" fontId="31" fillId="0" borderId="90"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179" fontId="31" fillId="0" borderId="91" xfId="11" applyNumberFormat="1" applyFont="1" applyBorder="1" applyAlignment="1" applyProtection="1">
      <alignment vertical="center" shrinkToFit="1"/>
      <protection hidden="1"/>
    </xf>
    <xf numFmtId="0" fontId="9" fillId="4" borderId="98" xfId="0" applyFont="1" applyFill="1" applyBorder="1" applyAlignment="1" applyProtection="1">
      <alignment horizontal="center" vertical="center" wrapText="1" shrinkToFit="1"/>
      <protection hidden="1"/>
    </xf>
    <xf numFmtId="0" fontId="9" fillId="4" borderId="99" xfId="0" applyFont="1" applyFill="1" applyBorder="1" applyAlignment="1" applyProtection="1">
      <alignment horizontal="center" vertical="center" wrapText="1" shrinkToFit="1"/>
      <protection hidden="1"/>
    </xf>
    <xf numFmtId="0" fontId="9" fillId="4" borderId="100" xfId="0" applyFont="1" applyFill="1" applyBorder="1" applyAlignment="1" applyProtection="1">
      <alignment horizontal="center" vertical="center" wrapText="1" shrinkToFit="1"/>
      <protection hidden="1"/>
    </xf>
    <xf numFmtId="0" fontId="9" fillId="4" borderId="101" xfId="0" applyFont="1" applyFill="1" applyBorder="1" applyAlignment="1" applyProtection="1">
      <alignment horizontal="center" vertical="center" wrapText="1" shrinkToFit="1"/>
      <protection hidden="1"/>
    </xf>
    <xf numFmtId="0" fontId="9" fillId="4" borderId="10" xfId="0" applyFont="1" applyFill="1" applyBorder="1" applyAlignment="1" applyProtection="1">
      <alignment horizontal="center" vertical="center" wrapText="1" shrinkToFit="1"/>
      <protection hidden="1"/>
    </xf>
    <xf numFmtId="0" fontId="9" fillId="4" borderId="102" xfId="0" applyFont="1" applyFill="1" applyBorder="1" applyAlignment="1" applyProtection="1">
      <alignment horizontal="center" vertical="center" wrapText="1" shrinkToFit="1"/>
      <protection hidden="1"/>
    </xf>
    <xf numFmtId="179" fontId="20" fillId="0" borderId="77"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7" fontId="20" fillId="0" borderId="77"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14" fillId="4" borderId="98" xfId="0" applyFont="1" applyFill="1" applyBorder="1" applyAlignment="1" applyProtection="1">
      <alignment horizontal="center" vertical="center" wrapText="1"/>
      <protection hidden="1"/>
    </xf>
    <xf numFmtId="0" fontId="14" fillId="4" borderId="99" xfId="0" applyFont="1" applyFill="1" applyBorder="1" applyAlignment="1" applyProtection="1">
      <alignment horizontal="center" vertical="center" wrapText="1"/>
      <protection hidden="1"/>
    </xf>
    <xf numFmtId="0" fontId="14" fillId="4" borderId="108" xfId="0" applyFont="1" applyFill="1" applyBorder="1" applyAlignment="1" applyProtection="1">
      <alignment horizontal="center" vertical="center" wrapText="1"/>
      <protection hidden="1"/>
    </xf>
    <xf numFmtId="0" fontId="14" fillId="4" borderId="101" xfId="0" applyFont="1" applyFill="1" applyBorder="1" applyAlignment="1" applyProtection="1">
      <alignment horizontal="center" vertical="center" wrapText="1"/>
      <protection hidden="1"/>
    </xf>
    <xf numFmtId="0" fontId="14" fillId="4" borderId="10" xfId="0" applyFont="1" applyFill="1" applyBorder="1" applyAlignment="1" applyProtection="1">
      <alignment horizontal="center" vertical="center" wrapText="1"/>
      <protection hidden="1"/>
    </xf>
    <xf numFmtId="0" fontId="14" fillId="4" borderId="109" xfId="0" applyFont="1" applyFill="1" applyBorder="1" applyAlignment="1" applyProtection="1">
      <alignment horizontal="center" vertical="center" wrapText="1"/>
      <protection hidden="1"/>
    </xf>
    <xf numFmtId="177" fontId="20" fillId="0" borderId="86"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6"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179" fontId="20" fillId="0" borderId="86"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29" fillId="3" borderId="0" xfId="0" applyFont="1" applyFill="1" applyAlignment="1" applyProtection="1">
      <alignment horizontal="center" vertical="center" wrapText="1"/>
      <protection hidden="1"/>
    </xf>
    <xf numFmtId="0" fontId="15" fillId="5" borderId="0" xfId="0" applyFont="1" applyFill="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14" fillId="5" borderId="42" xfId="0" applyFont="1" applyFill="1" applyBorder="1" applyAlignment="1" applyProtection="1">
      <alignment horizontal="center" vertical="center"/>
      <protection hidden="1"/>
    </xf>
    <xf numFmtId="49" fontId="14" fillId="0" borderId="86"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7" fillId="5" borderId="98" xfId="0" applyFont="1" applyFill="1" applyBorder="1" applyAlignment="1" applyProtection="1">
      <alignment horizontal="center" vertical="center" wrapText="1"/>
      <protection hidden="1"/>
    </xf>
    <xf numFmtId="0" fontId="7" fillId="5" borderId="101" xfId="0" applyFont="1" applyFill="1" applyBorder="1" applyAlignment="1" applyProtection="1">
      <alignment horizontal="center" vertical="center" wrapText="1"/>
      <protection hidden="1"/>
    </xf>
    <xf numFmtId="49" fontId="20" fillId="0" borderId="105" xfId="0" applyNumberFormat="1" applyFont="1" applyFill="1" applyBorder="1" applyAlignment="1" applyProtection="1">
      <alignment horizontal="center" vertical="center" shrinkToFit="1"/>
      <protection locked="0"/>
    </xf>
    <xf numFmtId="49" fontId="20" fillId="0" borderId="106" xfId="0" applyNumberFormat="1" applyFont="1" applyFill="1" applyBorder="1" applyAlignment="1" applyProtection="1">
      <alignment horizontal="center" vertical="center" shrinkToFit="1"/>
      <protection locked="0"/>
    </xf>
    <xf numFmtId="49" fontId="14" fillId="0" borderId="106" xfId="0" applyNumberFormat="1" applyFont="1" applyBorder="1" applyAlignment="1" applyProtection="1">
      <alignment horizontal="center" vertical="center" shrinkToFit="1"/>
      <protection locked="0"/>
    </xf>
    <xf numFmtId="0" fontId="20" fillId="4" borderId="95"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111" xfId="0" applyFont="1" applyFill="1" applyBorder="1" applyAlignment="1" applyProtection="1">
      <alignment horizontal="center" vertical="center"/>
      <protection hidden="1"/>
    </xf>
    <xf numFmtId="38" fontId="31" fillId="0" borderId="78" xfId="0" applyNumberFormat="1" applyFont="1" applyFill="1" applyBorder="1" applyAlignment="1" applyProtection="1">
      <alignment horizontal="right" vertical="center"/>
      <protection hidden="1"/>
    </xf>
    <xf numFmtId="38" fontId="31" fillId="0" borderId="76" xfId="0" applyNumberFormat="1" applyFont="1" applyFill="1" applyBorder="1" applyAlignment="1" applyProtection="1">
      <alignment horizontal="right" vertical="center"/>
      <protection hidden="1"/>
    </xf>
    <xf numFmtId="0" fontId="23" fillId="0" borderId="85"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6" fontId="30" fillId="0" borderId="85"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7"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0" fontId="23" fillId="0" borderId="78"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176" fontId="30" fillId="0" borderId="78" xfId="0" applyNumberFormat="1" applyFont="1" applyFill="1" applyBorder="1" applyAlignment="1" applyProtection="1">
      <alignment vertical="center"/>
      <protection hidden="1"/>
    </xf>
    <xf numFmtId="176" fontId="30" fillId="0" borderId="76" xfId="0" applyNumberFormat="1" applyFont="1" applyFill="1" applyBorder="1" applyAlignment="1" applyProtection="1">
      <alignment vertical="center"/>
      <protection hidden="1"/>
    </xf>
    <xf numFmtId="0" fontId="15" fillId="0" borderId="79" xfId="0" applyFont="1" applyFill="1" applyBorder="1" applyAlignment="1" applyProtection="1">
      <alignment horizontal="center" vertical="center"/>
      <protection hidden="1"/>
    </xf>
    <xf numFmtId="0" fontId="15" fillId="0" borderId="80" xfId="0" applyFont="1" applyFill="1" applyBorder="1" applyAlignment="1" applyProtection="1">
      <alignment horizontal="center" vertical="center"/>
      <protection hidden="1"/>
    </xf>
    <xf numFmtId="49" fontId="14" fillId="0" borderId="77"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38" fontId="30" fillId="0" borderId="76" xfId="0" applyNumberFormat="1" applyFont="1" applyFill="1" applyBorder="1" applyAlignment="1" applyProtection="1">
      <alignment vertical="center"/>
      <protection hidden="1"/>
    </xf>
    <xf numFmtId="49" fontId="20" fillId="0" borderId="1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20" fillId="0" borderId="126" xfId="0" applyNumberFormat="1" applyFont="1" applyFill="1" applyBorder="1" applyAlignment="1" applyProtection="1">
      <alignment horizontal="center" vertical="center" shrinkToFit="1"/>
      <protection locked="0"/>
    </xf>
    <xf numFmtId="49" fontId="20" fillId="0" borderId="110"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81"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7" borderId="92" xfId="0" applyFont="1" applyFill="1" applyBorder="1" applyAlignment="1" applyProtection="1">
      <alignment horizontal="center" vertical="center" shrinkToFit="1"/>
      <protection hidden="1"/>
    </xf>
    <xf numFmtId="0" fontId="20" fillId="7" borderId="93" xfId="0" applyFont="1" applyFill="1" applyBorder="1" applyAlignment="1" applyProtection="1">
      <alignment horizontal="center" vertical="center" shrinkToFit="1"/>
      <protection hidden="1"/>
    </xf>
    <xf numFmtId="0" fontId="20" fillId="7" borderId="94" xfId="0" applyFont="1" applyFill="1" applyBorder="1" applyAlignment="1" applyProtection="1">
      <alignment horizontal="center" vertical="center" shrinkToFit="1"/>
      <protection hidden="1"/>
    </xf>
    <xf numFmtId="0" fontId="20" fillId="7" borderId="95" xfId="0" applyFont="1" applyFill="1" applyBorder="1" applyAlignment="1" applyProtection="1">
      <alignment horizontal="center" vertical="center" shrinkToFit="1"/>
      <protection hidden="1"/>
    </xf>
    <xf numFmtId="0" fontId="20" fillId="4" borderId="96" xfId="0" applyFont="1" applyFill="1" applyBorder="1" applyAlignment="1" applyProtection="1">
      <alignment horizontal="center" vertical="center"/>
      <protection hidden="1"/>
    </xf>
    <xf numFmtId="0" fontId="20" fillId="7" borderId="97" xfId="0" applyFont="1" applyFill="1" applyBorder="1" applyAlignment="1" applyProtection="1">
      <alignment horizontal="center" vertical="center"/>
      <protection hidden="1"/>
    </xf>
    <xf numFmtId="0" fontId="20" fillId="7" borderId="96" xfId="0" applyFont="1" applyFill="1" applyBorder="1" applyAlignment="1" applyProtection="1">
      <alignment horizontal="center" vertical="center"/>
      <protection hidden="1"/>
    </xf>
    <xf numFmtId="0" fontId="20" fillId="7" borderId="93" xfId="0" applyFont="1" applyFill="1" applyBorder="1" applyAlignment="1" applyProtection="1">
      <alignment horizontal="center" vertical="center"/>
      <protection hidden="1"/>
    </xf>
    <xf numFmtId="0" fontId="20" fillId="7" borderId="94" xfId="0" applyFont="1" applyFill="1" applyBorder="1" applyAlignment="1" applyProtection="1">
      <alignment horizontal="center" vertical="center"/>
      <protection hidden="1"/>
    </xf>
    <xf numFmtId="0" fontId="62" fillId="2" borderId="0" xfId="0" applyFont="1" applyFill="1" applyBorder="1" applyAlignment="1" applyProtection="1">
      <alignment vertical="center"/>
      <protection hidden="1"/>
    </xf>
    <xf numFmtId="0" fontId="23" fillId="2" borderId="129" xfId="0" applyFont="1" applyFill="1" applyBorder="1" applyAlignment="1" applyProtection="1">
      <alignment horizontal="center" vertical="center"/>
      <protection hidden="1"/>
    </xf>
    <xf numFmtId="0" fontId="23" fillId="2" borderId="130" xfId="0" applyFont="1" applyFill="1" applyBorder="1" applyAlignment="1" applyProtection="1">
      <alignment horizontal="center" vertical="center"/>
      <protection hidden="1"/>
    </xf>
    <xf numFmtId="0" fontId="8" fillId="7" borderId="128" xfId="0" applyFont="1" applyFill="1" applyBorder="1" applyAlignment="1" applyProtection="1">
      <alignment horizontal="center" vertical="center"/>
      <protection hidden="1"/>
    </xf>
    <xf numFmtId="0" fontId="8" fillId="7" borderId="129" xfId="0" applyFont="1" applyFill="1" applyBorder="1" applyAlignment="1" applyProtection="1">
      <alignment horizontal="center" vertical="center"/>
      <protection hidden="1"/>
    </xf>
    <xf numFmtId="38" fontId="53" fillId="0" borderId="76" xfId="0" applyNumberFormat="1" applyFont="1" applyFill="1" applyBorder="1" applyAlignment="1" applyProtection="1">
      <alignment horizontal="right" vertical="center"/>
      <protection hidden="1"/>
    </xf>
    <xf numFmtId="38" fontId="30" fillId="0" borderId="110" xfId="0" applyNumberFormat="1" applyFont="1" applyFill="1" applyBorder="1" applyAlignment="1" applyProtection="1">
      <alignment vertical="center"/>
      <protection hidden="1"/>
    </xf>
    <xf numFmtId="0" fontId="15" fillId="0" borderId="119"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wrapText="1"/>
      <protection hidden="1"/>
    </xf>
    <xf numFmtId="0" fontId="14" fillId="0" borderId="126" xfId="0" applyFont="1" applyFill="1" applyBorder="1" applyAlignment="1" applyProtection="1">
      <alignment horizontal="center" vertical="center" shrinkToFit="1"/>
      <protection hidden="1"/>
    </xf>
    <xf numFmtId="0" fontId="14" fillId="0" borderId="110"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7" xfId="0" applyFont="1" applyFill="1" applyBorder="1" applyAlignment="1" applyProtection="1">
      <alignment horizontal="center" vertical="center"/>
      <protection hidden="1"/>
    </xf>
    <xf numFmtId="0" fontId="30" fillId="0" borderId="110"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7" xfId="0" applyNumberFormat="1" applyFont="1" applyFill="1" applyBorder="1" applyAlignment="1" applyProtection="1">
      <alignment vertical="center"/>
      <protection hidden="1"/>
    </xf>
    <xf numFmtId="176" fontId="30" fillId="0" borderId="110" xfId="0" applyNumberFormat="1" applyFont="1" applyFill="1" applyBorder="1" applyAlignment="1" applyProtection="1">
      <alignment vertical="center"/>
      <protection hidden="1"/>
    </xf>
    <xf numFmtId="38" fontId="31" fillId="0" borderId="127" xfId="0" applyNumberFormat="1" applyFont="1" applyFill="1" applyBorder="1" applyAlignment="1" applyProtection="1">
      <alignment horizontal="right" vertical="center"/>
      <protection hidden="1"/>
    </xf>
    <xf numFmtId="38" fontId="31" fillId="0" borderId="110" xfId="0" applyNumberFormat="1" applyFont="1" applyFill="1" applyBorder="1" applyAlignment="1" applyProtection="1">
      <alignment horizontal="right" vertical="center"/>
      <protection hidden="1"/>
    </xf>
    <xf numFmtId="38" fontId="53" fillId="0" borderId="127" xfId="0" applyNumberFormat="1" applyFont="1" applyFill="1" applyBorder="1" applyAlignment="1" applyProtection="1">
      <alignment horizontal="right" vertical="center"/>
      <protection hidden="1"/>
    </xf>
    <xf numFmtId="38" fontId="53" fillId="0" borderId="110" xfId="0" applyNumberFormat="1" applyFont="1" applyFill="1" applyBorder="1" applyAlignment="1" applyProtection="1">
      <alignment horizontal="right" vertical="center"/>
      <protection hidden="1"/>
    </xf>
    <xf numFmtId="0" fontId="14" fillId="0" borderId="124" xfId="0" applyFont="1" applyFill="1" applyBorder="1" applyAlignment="1" applyProtection="1">
      <alignment horizontal="center" vertical="center" wrapText="1"/>
      <protection hidden="1"/>
    </xf>
    <xf numFmtId="0" fontId="14" fillId="0" borderId="125" xfId="0" applyFont="1" applyFill="1" applyBorder="1" applyAlignment="1" applyProtection="1">
      <alignment horizontal="center" vertical="center"/>
      <protection hidden="1"/>
    </xf>
    <xf numFmtId="0" fontId="30" fillId="0" borderId="125" xfId="0" applyFont="1" applyFill="1" applyBorder="1" applyAlignment="1" applyProtection="1">
      <alignment horizontal="center" vertical="center"/>
      <protection hidden="1"/>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146"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4"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77" fontId="20" fillId="0" borderId="84"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49" fontId="14" fillId="0" borderId="147" xfId="0" applyNumberFormat="1" applyFont="1" applyFill="1" applyBorder="1" applyAlignment="1" applyProtection="1">
      <alignment horizontal="center" vertical="center" shrinkToFit="1"/>
      <protection hidden="1"/>
    </xf>
    <xf numFmtId="49" fontId="14" fillId="0" borderId="144" xfId="0" applyNumberFormat="1" applyFont="1" applyFill="1" applyBorder="1" applyAlignment="1" applyProtection="1">
      <alignment horizontal="center" vertical="center" shrinkToFit="1"/>
      <protection hidden="1"/>
    </xf>
    <xf numFmtId="49" fontId="14" fillId="0" borderId="145" xfId="0" applyNumberFormat="1" applyFont="1" applyFill="1" applyBorder="1" applyAlignment="1" applyProtection="1">
      <alignment horizontal="center" vertical="center" shrinkToFit="1"/>
      <protection hidden="1"/>
    </xf>
    <xf numFmtId="49" fontId="14" fillId="0" borderId="14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145" xfId="0" applyNumberFormat="1" applyFont="1" applyFill="1" applyBorder="1" applyAlignment="1" applyProtection="1">
      <alignment horizontal="center" vertical="center" shrinkToFit="1"/>
      <protection locked="0"/>
    </xf>
    <xf numFmtId="49" fontId="14" fillId="0" borderId="143" xfId="0" applyNumberFormat="1" applyFont="1" applyBorder="1" applyAlignment="1" applyProtection="1">
      <alignment horizontal="left" vertical="center" shrinkToFit="1"/>
      <protection locked="0"/>
    </xf>
    <xf numFmtId="49" fontId="14" fillId="0" borderId="144" xfId="0" applyNumberFormat="1" applyFont="1" applyBorder="1" applyAlignment="1" applyProtection="1">
      <alignment horizontal="left" vertical="center" shrinkToFit="1"/>
      <protection locked="0"/>
    </xf>
    <xf numFmtId="49" fontId="14" fillId="0" borderId="145" xfId="0" applyNumberFormat="1" applyFont="1" applyBorder="1" applyAlignment="1" applyProtection="1">
      <alignment horizontal="left" vertical="center" shrinkToFit="1"/>
      <protection locked="0"/>
    </xf>
    <xf numFmtId="0" fontId="20" fillId="0" borderId="143" xfId="12" applyNumberFormat="1" applyFont="1" applyFill="1" applyBorder="1" applyAlignment="1" applyProtection="1">
      <alignment horizontal="center" vertical="center" shrinkToFit="1"/>
      <protection hidden="1"/>
    </xf>
    <xf numFmtId="0" fontId="20" fillId="0" borderId="145" xfId="12" applyNumberFormat="1" applyFont="1" applyFill="1" applyBorder="1" applyAlignment="1" applyProtection="1">
      <alignment horizontal="center" vertical="center" shrinkToFit="1"/>
      <protection hidden="1"/>
    </xf>
    <xf numFmtId="179" fontId="20" fillId="0" borderId="143" xfId="0" applyNumberFormat="1" applyFont="1" applyFill="1" applyBorder="1" applyAlignment="1" applyProtection="1">
      <alignment horizontal="right" vertical="center" shrinkToFit="1"/>
      <protection locked="0"/>
    </xf>
    <xf numFmtId="179" fontId="20" fillId="0" borderId="145" xfId="0" applyNumberFormat="1" applyFont="1" applyFill="1" applyBorder="1" applyAlignment="1" applyProtection="1">
      <alignment horizontal="right" vertical="center" shrinkToFit="1"/>
      <protection locked="0"/>
    </xf>
    <xf numFmtId="180" fontId="20" fillId="0" borderId="143" xfId="0" applyNumberFormat="1" applyFont="1" applyFill="1" applyBorder="1" applyAlignment="1" applyProtection="1">
      <alignment horizontal="right" vertical="center" shrinkToFit="1"/>
      <protection hidden="1"/>
    </xf>
    <xf numFmtId="180" fontId="20" fillId="0" borderId="144" xfId="0" applyNumberFormat="1" applyFont="1" applyFill="1" applyBorder="1" applyAlignment="1" applyProtection="1">
      <alignment horizontal="right" vertical="center" shrinkToFit="1"/>
      <protection hidden="1"/>
    </xf>
    <xf numFmtId="180" fontId="20" fillId="0" borderId="145" xfId="0" applyNumberFormat="1" applyFont="1" applyFill="1" applyBorder="1" applyAlignment="1" applyProtection="1">
      <alignment horizontal="right" vertical="center" shrinkToFit="1"/>
      <protection hidden="1"/>
    </xf>
    <xf numFmtId="177" fontId="20" fillId="0" borderId="143" xfId="12" applyNumberFormat="1" applyFont="1" applyFill="1" applyBorder="1" applyAlignment="1" applyProtection="1">
      <alignment horizontal="right" vertical="center" shrinkToFit="1"/>
      <protection locked="0"/>
    </xf>
    <xf numFmtId="177" fontId="20" fillId="0" borderId="144" xfId="12"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65"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49" fontId="14" fillId="0" borderId="134"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6" xfId="0" applyNumberFormat="1" applyFont="1" applyFill="1" applyBorder="1" applyAlignment="1" applyProtection="1">
      <alignment horizontal="center" vertical="center" shrinkToFit="1"/>
      <protection hidden="1"/>
    </xf>
    <xf numFmtId="49" fontId="14" fillId="0" borderId="135"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6" xfId="0" applyNumberFormat="1" applyFont="1" applyFill="1" applyBorder="1" applyAlignment="1" applyProtection="1">
      <alignment horizontal="center"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0" fontId="20" fillId="0" borderId="135" xfId="12" applyNumberFormat="1" applyFont="1" applyFill="1" applyBorder="1" applyAlignment="1" applyProtection="1">
      <alignment horizontal="center" vertical="center" shrinkToFit="1"/>
      <protection hidden="1"/>
    </xf>
    <xf numFmtId="0" fontId="20" fillId="0" borderId="136" xfId="12" applyNumberFormat="1" applyFont="1" applyFill="1" applyBorder="1" applyAlignment="1" applyProtection="1">
      <alignment horizontal="center" vertical="center" shrinkToFit="1"/>
      <protection hidden="1"/>
    </xf>
    <xf numFmtId="179" fontId="20" fillId="0" borderId="135" xfId="0" applyNumberFormat="1" applyFont="1" applyFill="1" applyBorder="1" applyAlignment="1" applyProtection="1">
      <alignment horizontal="right" vertical="center" shrinkToFit="1"/>
      <protection locked="0"/>
    </xf>
    <xf numFmtId="179" fontId="20" fillId="0" borderId="136" xfId="0" applyNumberFormat="1" applyFont="1" applyFill="1" applyBorder="1" applyAlignment="1" applyProtection="1">
      <alignment horizontal="right" vertical="center" shrinkToFit="1"/>
      <protection locked="0"/>
    </xf>
    <xf numFmtId="180" fontId="20" fillId="0" borderId="135"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6" xfId="0" applyNumberFormat="1" applyFont="1" applyFill="1" applyBorder="1" applyAlignment="1" applyProtection="1">
      <alignment horizontal="right" vertical="center" shrinkToFit="1"/>
      <protection hidden="1"/>
    </xf>
    <xf numFmtId="177" fontId="20" fillId="0" borderId="135"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0" fontId="20" fillId="0" borderId="84"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4"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4"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78" fontId="20" fillId="0" borderId="84"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178" fontId="20" fillId="0" borderId="135"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6" xfId="0" applyNumberFormat="1" applyFont="1" applyFill="1" applyBorder="1" applyAlignment="1" applyProtection="1">
      <alignment horizontal="right" vertical="center" shrinkToFit="1"/>
      <protection locked="0"/>
    </xf>
    <xf numFmtId="180" fontId="20" fillId="0" borderId="86"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9" xfId="0" applyNumberFormat="1" applyFont="1" applyFill="1" applyBorder="1" applyAlignment="1" applyProtection="1">
      <alignment horizontal="center"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80" xfId="0" applyNumberFormat="1" applyFont="1" applyFill="1" applyBorder="1" applyAlignment="1" applyProtection="1">
      <alignment horizontal="center" vertical="center" shrinkToFit="1"/>
      <protection hidden="1"/>
    </xf>
    <xf numFmtId="177" fontId="20" fillId="0" borderId="86"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14" fillId="7" borderId="92" xfId="0" applyFont="1" applyFill="1" applyBorder="1" applyAlignment="1" applyProtection="1">
      <alignment horizontal="center" vertical="center"/>
      <protection hidden="1"/>
    </xf>
    <xf numFmtId="0" fontId="14" fillId="7" borderId="94" xfId="0" applyFont="1" applyFill="1" applyBorder="1" applyAlignment="1" applyProtection="1">
      <alignment horizontal="center" vertical="center"/>
      <protection hidden="1"/>
    </xf>
    <xf numFmtId="0" fontId="9" fillId="5" borderId="97" xfId="0" applyFont="1" applyFill="1" applyBorder="1" applyAlignment="1" applyProtection="1">
      <alignment horizontal="center" vertical="center" wrapText="1"/>
      <protection hidden="1"/>
    </xf>
    <xf numFmtId="0" fontId="9" fillId="5" borderId="93" xfId="0" applyFont="1" applyFill="1" applyBorder="1" applyAlignment="1" applyProtection="1">
      <alignment horizontal="center" vertical="center" wrapText="1"/>
      <protection hidden="1"/>
    </xf>
    <xf numFmtId="0" fontId="9" fillId="5" borderId="96" xfId="0" applyFont="1" applyFill="1" applyBorder="1" applyAlignment="1" applyProtection="1">
      <alignment horizontal="center" vertical="center" wrapText="1"/>
      <protection hidden="1"/>
    </xf>
    <xf numFmtId="0" fontId="9" fillId="4" borderId="97" xfId="0" applyFont="1" applyFill="1" applyBorder="1" applyAlignment="1" applyProtection="1">
      <alignment horizontal="center" vertical="center" wrapText="1"/>
      <protection hidden="1"/>
    </xf>
    <xf numFmtId="0" fontId="9" fillId="4" borderId="93" xfId="0" applyFont="1" applyFill="1" applyBorder="1" applyAlignment="1" applyProtection="1">
      <alignment horizontal="center" vertical="center" wrapText="1"/>
      <protection hidden="1"/>
    </xf>
    <xf numFmtId="0" fontId="9" fillId="4" borderId="96" xfId="0" applyFont="1" applyFill="1" applyBorder="1" applyAlignment="1" applyProtection="1">
      <alignment horizontal="center" vertical="center" wrapText="1"/>
      <protection hidden="1"/>
    </xf>
    <xf numFmtId="0" fontId="63" fillId="2" borderId="0" xfId="0" applyFont="1" applyFill="1" applyBorder="1" applyAlignment="1" applyProtection="1">
      <alignment horizontal="left" wrapText="1"/>
      <protection hidden="1"/>
    </xf>
    <xf numFmtId="0" fontId="63" fillId="2" borderId="3" xfId="0" applyFont="1" applyFill="1" applyBorder="1" applyAlignment="1" applyProtection="1">
      <alignment horizontal="left" wrapText="1"/>
      <protection hidden="1"/>
    </xf>
    <xf numFmtId="0" fontId="62" fillId="2" borderId="3" xfId="0" applyFont="1" applyFill="1" applyBorder="1" applyAlignment="1" applyProtection="1">
      <alignment horizontal="center" vertical="center"/>
      <protection hidden="1"/>
    </xf>
    <xf numFmtId="0" fontId="14" fillId="5" borderId="95"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94" xfId="0" applyFont="1" applyFill="1" applyBorder="1" applyAlignment="1" applyProtection="1">
      <alignment horizontal="center" vertical="center" wrapText="1"/>
      <protection hidden="1"/>
    </xf>
    <xf numFmtId="0" fontId="14" fillId="5" borderId="96" xfId="0" applyFont="1" applyFill="1" applyBorder="1" applyAlignment="1" applyProtection="1">
      <alignment horizontal="center" vertical="center" wrapText="1"/>
      <protection hidden="1"/>
    </xf>
    <xf numFmtId="0" fontId="14" fillId="5" borderId="97" xfId="0" applyFont="1" applyFill="1" applyBorder="1" applyAlignment="1" applyProtection="1">
      <alignment horizontal="center" vertical="center" wrapText="1"/>
      <protection hidden="1"/>
    </xf>
    <xf numFmtId="0" fontId="14" fillId="4" borderId="97" xfId="0" applyFont="1" applyFill="1" applyBorder="1" applyAlignment="1" applyProtection="1">
      <alignment horizontal="center" vertical="center" shrinkToFit="1"/>
      <protection hidden="1"/>
    </xf>
    <xf numFmtId="0" fontId="14" fillId="4" borderId="96" xfId="0" applyFont="1" applyFill="1" applyBorder="1" applyAlignment="1" applyProtection="1">
      <alignment horizontal="center" vertical="center" shrinkToFit="1"/>
      <protection hidden="1"/>
    </xf>
    <xf numFmtId="0" fontId="15" fillId="5" borderId="97" xfId="0" applyFont="1" applyFill="1" applyBorder="1" applyAlignment="1" applyProtection="1">
      <alignment horizontal="center" vertical="center" wrapText="1"/>
      <protection hidden="1"/>
    </xf>
    <xf numFmtId="0" fontId="15" fillId="5" borderId="96"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protection hidden="1"/>
    </xf>
    <xf numFmtId="0" fontId="14" fillId="5" borderId="111" xfId="0" applyFont="1" applyFill="1" applyBorder="1" applyAlignment="1" applyProtection="1">
      <alignment horizontal="center" vertical="center"/>
      <protection hidden="1"/>
    </xf>
    <xf numFmtId="0" fontId="14" fillId="0" borderId="81"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3"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6"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alignment horizontal="center" vertical="center" shrinkToFit="1"/>
      <protection locked="0"/>
    </xf>
    <xf numFmtId="49" fontId="14" fillId="0" borderId="137"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6"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6"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14" fillId="0" borderId="82"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83"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0" fontId="15" fillId="0" borderId="99" xfId="0" applyFont="1" applyFill="1" applyBorder="1" applyAlignment="1" applyProtection="1">
      <alignment horizontal="center" vertical="center"/>
      <protection hidden="1"/>
    </xf>
    <xf numFmtId="0" fontId="14" fillId="0" borderId="138" xfId="0" applyFont="1" applyFill="1" applyBorder="1" applyAlignment="1" applyProtection="1">
      <alignment horizontal="center" vertical="center" shrinkToFit="1"/>
      <protection hidden="1"/>
    </xf>
    <xf numFmtId="0" fontId="14" fillId="0" borderId="139" xfId="0" applyFont="1" applyFill="1" applyBorder="1" applyAlignment="1" applyProtection="1">
      <alignment horizontal="center" vertical="center" shrinkToFit="1"/>
      <protection hidden="1"/>
    </xf>
    <xf numFmtId="0" fontId="14" fillId="7"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5" borderId="22" xfId="0" applyFont="1" applyFill="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180" fontId="20" fillId="0" borderId="141"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42" xfId="0" applyNumberFormat="1" applyFont="1" applyFill="1" applyBorder="1" applyAlignment="1" applyProtection="1">
      <alignment horizontal="center" vertical="center" shrinkToFit="1"/>
      <protection hidden="1"/>
    </xf>
    <xf numFmtId="178" fontId="20" fillId="0" borderId="143" xfId="0" applyNumberFormat="1" applyFont="1" applyFill="1" applyBorder="1" applyAlignment="1" applyProtection="1">
      <alignment horizontal="right" vertical="center" shrinkToFit="1"/>
      <protection locked="0"/>
    </xf>
    <xf numFmtId="178" fontId="20" fillId="0" borderId="144" xfId="0" applyNumberFormat="1" applyFont="1" applyFill="1" applyBorder="1" applyAlignment="1" applyProtection="1">
      <alignment horizontal="right" vertical="center" shrinkToFit="1"/>
      <protection locked="0"/>
    </xf>
    <xf numFmtId="178" fontId="20" fillId="0" borderId="145" xfId="0" applyNumberFormat="1" applyFont="1" applyFill="1" applyBorder="1" applyAlignment="1" applyProtection="1">
      <alignment horizontal="right" vertical="center" shrinkToFit="1"/>
      <protection locked="0"/>
    </xf>
    <xf numFmtId="0" fontId="14" fillId="0" borderId="81" xfId="0" applyFont="1" applyFill="1" applyBorder="1" applyAlignment="1" applyProtection="1">
      <alignment horizontal="center" vertical="center"/>
      <protection hidden="1"/>
    </xf>
    <xf numFmtId="0" fontId="20" fillId="0" borderId="137"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7"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7"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3" fillId="0" borderId="78" xfId="0" applyNumberFormat="1" applyFont="1" applyFill="1" applyBorder="1" applyAlignment="1" applyProtection="1">
      <alignment vertical="center"/>
      <protection hidden="1"/>
    </xf>
    <xf numFmtId="38" fontId="53" fillId="0" borderId="76" xfId="0" applyNumberFormat="1" applyFont="1" applyFill="1" applyBorder="1" applyAlignment="1" applyProtection="1">
      <alignment vertical="center"/>
      <protection hidden="1"/>
    </xf>
    <xf numFmtId="38" fontId="53" fillId="0" borderId="20" xfId="0" applyNumberFormat="1" applyFont="1" applyFill="1" applyBorder="1" applyAlignment="1" applyProtection="1">
      <alignment vertical="center"/>
      <protection hidden="1"/>
    </xf>
    <xf numFmtId="38" fontId="53" fillId="0" borderId="0" xfId="0" applyNumberFormat="1" applyFont="1" applyFill="1" applyBorder="1" applyAlignment="1" applyProtection="1">
      <alignment vertical="center"/>
      <protection hidden="1"/>
    </xf>
    <xf numFmtId="0" fontId="14" fillId="7" borderId="95" xfId="0" applyFont="1" applyFill="1" applyBorder="1" applyAlignment="1" applyProtection="1">
      <alignment horizontal="center" vertical="center" wrapText="1"/>
      <protection hidden="1"/>
    </xf>
    <xf numFmtId="0" fontId="14" fillId="7" borderId="93" xfId="0" applyFont="1" applyFill="1" applyBorder="1" applyAlignment="1" applyProtection="1">
      <alignment horizontal="center" vertical="center" wrapText="1"/>
      <protection hidden="1"/>
    </xf>
    <xf numFmtId="0" fontId="14" fillId="7" borderId="94" xfId="0" applyFont="1" applyFill="1" applyBorder="1" applyAlignment="1" applyProtection="1">
      <alignment horizontal="center" vertical="center" wrapText="1"/>
      <protection hidden="1"/>
    </xf>
    <xf numFmtId="0" fontId="20" fillId="4" borderId="95" xfId="0" applyFont="1" applyFill="1" applyBorder="1" applyAlignment="1" applyProtection="1">
      <alignment horizontal="center" vertical="center" wrapText="1"/>
      <protection hidden="1"/>
    </xf>
    <xf numFmtId="0" fontId="14" fillId="4" borderId="97" xfId="0" applyFont="1" applyFill="1" applyBorder="1" applyAlignment="1" applyProtection="1">
      <alignment horizontal="center" vertical="center"/>
      <protection hidden="1"/>
    </xf>
    <xf numFmtId="0" fontId="14" fillId="4" borderId="96" xfId="0" applyFont="1" applyFill="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30" fillId="0" borderId="131"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0" fontId="15" fillId="0" borderId="7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38" fontId="53" fillId="0" borderId="90" xfId="0" applyNumberFormat="1" applyFont="1" applyFill="1" applyBorder="1" applyAlignment="1" applyProtection="1">
      <alignment vertical="center"/>
      <protection hidden="1"/>
    </xf>
    <xf numFmtId="38" fontId="53" fillId="0" borderId="88" xfId="0" applyNumberFormat="1" applyFont="1" applyFill="1" applyBorder="1" applyAlignment="1" applyProtection="1">
      <alignment vertical="center"/>
      <protection hidden="1"/>
    </xf>
    <xf numFmtId="38" fontId="15" fillId="0" borderId="112" xfId="0" applyNumberFormat="1" applyFont="1" applyFill="1" applyBorder="1" applyAlignment="1" applyProtection="1">
      <alignment horizontal="center" vertical="center"/>
      <protection hidden="1"/>
    </xf>
    <xf numFmtId="38" fontId="15" fillId="0" borderId="114" xfId="0" applyNumberFormat="1" applyFont="1" applyFill="1" applyBorder="1" applyAlignment="1" applyProtection="1">
      <alignment horizontal="center" vertical="center"/>
      <protection hidden="1"/>
    </xf>
    <xf numFmtId="38" fontId="31" fillId="0" borderId="85"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14" fillId="0" borderId="82" xfId="0" applyFont="1" applyFill="1" applyBorder="1" applyAlignment="1" applyProtection="1">
      <alignment horizontal="center" vertical="center"/>
      <protection hidden="1"/>
    </xf>
    <xf numFmtId="0" fontId="20" fillId="0" borderId="75"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132" xfId="0" applyFont="1" applyFill="1" applyBorder="1" applyAlignment="1" applyProtection="1">
      <alignment horizontal="center" vertical="center"/>
      <protection hidden="1"/>
    </xf>
    <xf numFmtId="0" fontId="30" fillId="0" borderId="133"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38" fontId="53" fillId="0" borderId="8" xfId="0" applyNumberFormat="1" applyFont="1" applyFill="1" applyBorder="1" applyAlignment="1" applyProtection="1">
      <alignment vertical="center"/>
      <protection hidden="1"/>
    </xf>
    <xf numFmtId="38" fontId="53" fillId="0" borderId="4" xfId="0" applyNumberFormat="1" applyFont="1" applyFill="1" applyBorder="1" applyAlignment="1" applyProtection="1">
      <alignment vertical="center"/>
      <protection hidden="1"/>
    </xf>
    <xf numFmtId="38" fontId="53" fillId="0" borderId="9" xfId="0" applyNumberFormat="1" applyFont="1" applyFill="1" applyBorder="1" applyAlignment="1" applyProtection="1">
      <alignment vertical="center"/>
      <protection hidden="1"/>
    </xf>
    <xf numFmtId="38" fontId="53" fillId="0" borderId="6" xfId="0" applyNumberFormat="1" applyFont="1" applyFill="1" applyBorder="1" applyAlignment="1" applyProtection="1">
      <alignment vertical="center"/>
      <protection hidden="1"/>
    </xf>
    <xf numFmtId="38" fontId="15" fillId="0" borderId="113" xfId="0" applyNumberFormat="1" applyFont="1" applyFill="1" applyBorder="1" applyAlignment="1" applyProtection="1">
      <alignment horizontal="center" vertical="center"/>
      <protection hidden="1"/>
    </xf>
    <xf numFmtId="38" fontId="31" fillId="0" borderId="134"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0" fontId="30" fillId="0" borderId="85"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0" fontId="30" fillId="0" borderId="134"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15" fillId="0" borderId="135" xfId="0" applyFont="1" applyFill="1" applyBorder="1" applyAlignment="1" applyProtection="1">
      <alignment horizontal="center" vertical="center"/>
      <protection hidden="1"/>
    </xf>
    <xf numFmtId="0" fontId="15" fillId="0" borderId="136" xfId="0"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0" fontId="25" fillId="4" borderId="128" xfId="0" applyFont="1" applyFill="1" applyBorder="1" applyAlignment="1" applyProtection="1">
      <alignment horizontal="center" vertical="center"/>
      <protection hidden="1"/>
    </xf>
    <xf numFmtId="0" fontId="25" fillId="4" borderId="129" xfId="0" applyFont="1" applyFill="1" applyBorder="1" applyAlignment="1" applyProtection="1">
      <alignment horizontal="center" vertical="center"/>
      <protection hidden="1"/>
    </xf>
    <xf numFmtId="0" fontId="25" fillId="0" borderId="129" xfId="0" applyFont="1" applyFill="1" applyBorder="1" applyAlignment="1" applyProtection="1">
      <alignment horizontal="center" vertical="center"/>
      <protection hidden="1"/>
    </xf>
    <xf numFmtId="0" fontId="25" fillId="0" borderId="130" xfId="0" applyFont="1" applyFill="1" applyBorder="1" applyAlignment="1" applyProtection="1">
      <alignment horizontal="center" vertical="center"/>
      <protection hidden="1"/>
    </xf>
    <xf numFmtId="0" fontId="30" fillId="0" borderId="127" xfId="0" applyFont="1" applyFill="1" applyBorder="1" applyAlignment="1" applyProtection="1">
      <alignment vertical="center"/>
      <protection hidden="1"/>
    </xf>
    <xf numFmtId="0" fontId="30" fillId="0" borderId="110" xfId="0" applyFont="1" applyFill="1" applyBorder="1" applyAlignment="1" applyProtection="1">
      <alignment vertical="center"/>
      <protection hidden="1"/>
    </xf>
    <xf numFmtId="0" fontId="30" fillId="0" borderId="75"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30" fillId="0" borderId="75"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182" fontId="77" fillId="0" borderId="0" xfId="74" applyNumberFormat="1" applyFont="1" applyAlignment="1" applyProtection="1">
      <alignment horizontal="right" vertical="center" shrinkToFit="1"/>
      <protection hidden="1"/>
    </xf>
    <xf numFmtId="183" fontId="78" fillId="0" borderId="0" xfId="74" applyNumberFormat="1" applyFont="1" applyFill="1" applyBorder="1" applyAlignment="1" applyProtection="1">
      <alignment horizontal="center" vertical="center"/>
      <protection hidden="1"/>
    </xf>
    <xf numFmtId="183" fontId="78" fillId="0" borderId="0" xfId="0" applyNumberFormat="1" applyFont="1" applyFill="1" applyBorder="1" applyAlignment="1" applyProtection="1">
      <alignment horizontal="center" vertical="center"/>
      <protection hidden="1"/>
    </xf>
    <xf numFmtId="0" fontId="75" fillId="0" borderId="0" xfId="0" applyFont="1" applyFill="1" applyBorder="1" applyAlignment="1" applyProtection="1">
      <alignment horizontal="right" vertical="center"/>
      <protection hidden="1"/>
    </xf>
    <xf numFmtId="0" fontId="76" fillId="0" borderId="6" xfId="0" applyFont="1" applyFill="1" applyBorder="1" applyAlignment="1" applyProtection="1">
      <alignment vertical="center" shrinkToFit="1"/>
      <protection hidden="1"/>
    </xf>
    <xf numFmtId="0" fontId="74" fillId="0" borderId="6" xfId="0" applyFont="1" applyFill="1" applyBorder="1" applyAlignment="1" applyProtection="1">
      <alignment horizontal="center" vertical="center" textRotation="255"/>
      <protection hidden="1"/>
    </xf>
    <xf numFmtId="49" fontId="86" fillId="6" borderId="0" xfId="0" applyNumberFormat="1" applyFont="1" applyFill="1" applyAlignment="1" applyProtection="1">
      <alignment horizontal="center" vertical="center"/>
      <protection hidden="1"/>
    </xf>
    <xf numFmtId="49" fontId="36" fillId="6" borderId="0" xfId="0" applyNumberFormat="1" applyFont="1" applyFill="1" applyBorder="1" applyAlignment="1" applyProtection="1">
      <alignment horizontal="left" vertical="center"/>
      <protection hidden="1"/>
    </xf>
    <xf numFmtId="49" fontId="36" fillId="6" borderId="0" xfId="0" applyNumberFormat="1" applyFont="1" applyFill="1" applyBorder="1" applyAlignment="1" applyProtection="1">
      <alignment vertical="top"/>
      <protection hidden="1"/>
    </xf>
    <xf numFmtId="49" fontId="36" fillId="6" borderId="0" xfId="0" applyNumberFormat="1" applyFont="1" applyFill="1" applyBorder="1" applyAlignment="1" applyProtection="1">
      <alignment vertical="top" wrapText="1"/>
      <protection hidden="1"/>
    </xf>
    <xf numFmtId="49" fontId="69" fillId="6" borderId="0" xfId="0" applyNumberFormat="1" applyFont="1" applyFill="1" applyBorder="1" applyAlignment="1" applyProtection="1">
      <alignment vertical="top" wrapText="1"/>
      <protection hidden="1"/>
    </xf>
    <xf numFmtId="49" fontId="69" fillId="6" borderId="0" xfId="0" applyNumberFormat="1" applyFont="1" applyFill="1" applyBorder="1" applyAlignment="1" applyProtection="1">
      <alignment vertical="top"/>
      <protection hidden="1"/>
    </xf>
    <xf numFmtId="49" fontId="69" fillId="6" borderId="0" xfId="0" applyNumberFormat="1" applyFont="1" applyFill="1" applyAlignment="1" applyProtection="1">
      <alignment vertical="top" wrapText="1"/>
      <protection hidden="1"/>
    </xf>
    <xf numFmtId="49" fontId="69" fillId="6" borderId="0" xfId="0" applyNumberFormat="1" applyFont="1" applyFill="1" applyBorder="1" applyAlignment="1" applyProtection="1">
      <alignment vertical="top" wrapText="1" shrinkToFit="1"/>
      <protection hidden="1"/>
    </xf>
    <xf numFmtId="0" fontId="36" fillId="6" borderId="0" xfId="74" applyFont="1" applyFill="1" applyBorder="1" applyAlignment="1" applyProtection="1">
      <alignment horizontal="center" vertical="center" wrapText="1"/>
      <protection hidden="1"/>
    </xf>
    <xf numFmtId="49" fontId="36" fillId="6" borderId="0" xfId="74" applyNumberFormat="1" applyFont="1" applyFill="1" applyAlignment="1" applyProtection="1">
      <alignment horizontal="center" vertical="center"/>
      <protection hidden="1"/>
    </xf>
    <xf numFmtId="0" fontId="38" fillId="6" borderId="0" xfId="0" applyFont="1" applyFill="1" applyAlignment="1" applyProtection="1">
      <alignment horizontal="center" vertical="center" wrapText="1"/>
      <protection hidden="1"/>
    </xf>
    <xf numFmtId="49" fontId="36" fillId="6" borderId="0" xfId="0" applyNumberFormat="1" applyFont="1" applyFill="1" applyBorder="1" applyAlignment="1" applyProtection="1">
      <alignment vertical="center" wrapText="1"/>
      <protection hidden="1"/>
    </xf>
    <xf numFmtId="179" fontId="20" fillId="2" borderId="26" xfId="11" applyNumberFormat="1" applyFont="1" applyFill="1" applyBorder="1" applyAlignment="1" applyProtection="1">
      <alignment vertical="center" shrinkToFit="1"/>
      <protection hidden="1"/>
    </xf>
    <xf numFmtId="179" fontId="20" fillId="2"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hidden="1"/>
    </xf>
    <xf numFmtId="179" fontId="20" fillId="0" borderId="26" xfId="11" applyNumberFormat="1" applyFont="1" applyFill="1" applyBorder="1" applyAlignment="1" applyProtection="1">
      <alignment vertical="center" shrinkToFit="1"/>
      <protection hidden="1"/>
    </xf>
    <xf numFmtId="179" fontId="20" fillId="0" borderId="38" xfId="11" applyNumberFormat="1" applyFont="1" applyFill="1" applyBorder="1" applyAlignment="1" applyProtection="1">
      <alignment vertical="center" shrinkToFit="1"/>
      <protection hidden="1"/>
    </xf>
    <xf numFmtId="49" fontId="20" fillId="0" borderId="123" xfId="0" applyNumberFormat="1" applyFont="1" applyFill="1" applyBorder="1" applyAlignment="1" applyProtection="1">
      <alignment horizontal="center" vertical="center" shrinkToFit="1"/>
      <protection hidden="1"/>
    </xf>
    <xf numFmtId="49" fontId="20" fillId="0" borderId="26" xfId="0" applyNumberFormat="1" applyFont="1" applyFill="1" applyBorder="1" applyAlignment="1" applyProtection="1">
      <alignment horizontal="center" vertical="center" shrinkToFit="1"/>
      <protection hidden="1"/>
    </xf>
    <xf numFmtId="49" fontId="20" fillId="0" borderId="38" xfId="0" applyNumberFormat="1" applyFont="1" applyFill="1" applyBorder="1" applyAlignment="1" applyProtection="1">
      <alignment horizontal="center" vertical="center" shrinkToFit="1"/>
      <protection hidden="1"/>
    </xf>
    <xf numFmtId="49" fontId="14" fillId="0" borderId="71" xfId="0" applyNumberFormat="1" applyFont="1" applyBorder="1" applyAlignment="1" applyProtection="1">
      <alignment horizontal="center" vertical="center" shrinkToFit="1"/>
      <protection hidden="1"/>
    </xf>
    <xf numFmtId="49" fontId="14" fillId="0" borderId="26" xfId="0" applyNumberFormat="1" applyFont="1" applyBorder="1" applyAlignment="1" applyProtection="1">
      <alignment horizontal="center" vertical="center" shrinkToFit="1"/>
      <protection hidden="1"/>
    </xf>
    <xf numFmtId="49" fontId="14" fillId="0" borderId="38" xfId="0" applyNumberFormat="1" applyFont="1" applyBorder="1" applyAlignment="1" applyProtection="1">
      <alignment horizontal="center" vertical="center" shrinkToFit="1"/>
      <protection hidden="1"/>
    </xf>
    <xf numFmtId="49" fontId="14" fillId="0" borderId="71" xfId="0" applyNumberFormat="1" applyFont="1" applyBorder="1" applyAlignment="1" applyProtection="1">
      <alignment horizontal="left" vertical="center" shrinkToFit="1"/>
      <protection hidden="1"/>
    </xf>
    <xf numFmtId="49" fontId="14" fillId="0" borderId="26" xfId="0" applyNumberFormat="1" applyFont="1" applyBorder="1" applyAlignment="1" applyProtection="1">
      <alignment horizontal="left" vertical="center" shrinkToFit="1"/>
      <protection hidden="1"/>
    </xf>
    <xf numFmtId="49" fontId="14" fillId="0" borderId="38" xfId="0" applyNumberFormat="1" applyFont="1" applyBorder="1" applyAlignment="1" applyProtection="1">
      <alignment horizontal="left" vertical="center" shrinkToFit="1"/>
      <protection hidden="1"/>
    </xf>
    <xf numFmtId="179" fontId="20" fillId="2" borderId="71" xfId="11" applyNumberFormat="1" applyFont="1" applyFill="1" applyBorder="1" applyAlignment="1" applyProtection="1">
      <alignment vertical="center" shrinkToFit="1"/>
      <protection hidden="1"/>
    </xf>
    <xf numFmtId="179" fontId="20" fillId="2" borderId="25" xfId="11" applyNumberFormat="1" applyFont="1" applyFill="1" applyBorder="1" applyAlignment="1" applyProtection="1">
      <alignment vertical="center" shrinkToFit="1"/>
      <protection hidden="1"/>
    </xf>
    <xf numFmtId="179" fontId="20" fillId="2" borderId="41" xfId="11" applyNumberFormat="1" applyFont="1" applyFill="1" applyBorder="1" applyAlignment="1" applyProtection="1">
      <alignment vertical="center" shrinkToFit="1"/>
      <protection hidden="1"/>
    </xf>
    <xf numFmtId="179" fontId="20" fillId="0" borderId="86" xfId="11" applyNumberFormat="1" applyFont="1" applyFill="1" applyBorder="1" applyAlignment="1" applyProtection="1">
      <alignment vertical="center" shrinkToFit="1"/>
      <protection hidden="1"/>
    </xf>
    <xf numFmtId="179" fontId="20" fillId="0" borderId="25" xfId="11" applyNumberFormat="1" applyFont="1" applyFill="1" applyBorder="1" applyAlignment="1" applyProtection="1">
      <alignment vertical="center" shrinkToFit="1"/>
      <protection hidden="1"/>
    </xf>
    <xf numFmtId="179" fontId="20" fillId="0" borderId="41" xfId="11" applyNumberFormat="1" applyFont="1" applyFill="1" applyBorder="1" applyAlignment="1" applyProtection="1">
      <alignment vertical="center" shrinkToFit="1"/>
      <protection hidden="1"/>
    </xf>
    <xf numFmtId="49" fontId="20" fillId="0" borderId="107" xfId="0" applyNumberFormat="1" applyFont="1" applyFill="1" applyBorder="1" applyAlignment="1" applyProtection="1">
      <alignment horizontal="center" vertical="center" shrinkToFit="1"/>
      <protection hidden="1"/>
    </xf>
    <xf numFmtId="49" fontId="20" fillId="0" borderId="25" xfId="0" applyNumberFormat="1" applyFont="1" applyFill="1" applyBorder="1" applyAlignment="1" applyProtection="1">
      <alignment horizontal="center" vertical="center" shrinkToFit="1"/>
      <protection hidden="1"/>
    </xf>
    <xf numFmtId="49" fontId="20" fillId="0" borderId="41" xfId="0" applyNumberFormat="1" applyFont="1" applyFill="1" applyBorder="1" applyAlignment="1" applyProtection="1">
      <alignment horizontal="center" vertical="center" shrinkToFit="1"/>
      <protection hidden="1"/>
    </xf>
    <xf numFmtId="49" fontId="14" fillId="0" borderId="86" xfId="0" applyNumberFormat="1" applyFont="1" applyBorder="1" applyAlignment="1" applyProtection="1">
      <alignment horizontal="center" vertical="center" shrinkToFit="1"/>
      <protection hidden="1"/>
    </xf>
    <xf numFmtId="49" fontId="14" fillId="0" borderId="25" xfId="0" applyNumberFormat="1" applyFont="1" applyBorder="1" applyAlignment="1" applyProtection="1">
      <alignment horizontal="center" vertical="center" shrinkToFit="1"/>
      <protection hidden="1"/>
    </xf>
    <xf numFmtId="49" fontId="14" fillId="0" borderId="41" xfId="0" applyNumberFormat="1" applyFont="1" applyBorder="1" applyAlignment="1" applyProtection="1">
      <alignment horizontal="center" vertical="center" shrinkToFit="1"/>
      <protection hidden="1"/>
    </xf>
    <xf numFmtId="49" fontId="14" fillId="0" borderId="86" xfId="0" applyNumberFormat="1" applyFont="1" applyBorder="1" applyAlignment="1" applyProtection="1">
      <alignment horizontal="left" vertical="center" shrinkToFit="1"/>
      <protection hidden="1"/>
    </xf>
    <xf numFmtId="49" fontId="14" fillId="0" borderId="25" xfId="0" applyNumberFormat="1" applyFont="1" applyBorder="1" applyAlignment="1" applyProtection="1">
      <alignment horizontal="left" vertical="center" shrinkToFit="1"/>
      <protection hidden="1"/>
    </xf>
    <xf numFmtId="49" fontId="14" fillId="0" borderId="41" xfId="0" applyNumberFormat="1" applyFont="1" applyBorder="1" applyAlignment="1" applyProtection="1">
      <alignment horizontal="left" vertical="center" shrinkToFit="1"/>
      <protection hidden="1"/>
    </xf>
    <xf numFmtId="179" fontId="20" fillId="2" borderId="86" xfId="11" applyNumberFormat="1" applyFont="1" applyFill="1" applyBorder="1" applyAlignment="1" applyProtection="1">
      <alignment vertical="center" shrinkToFit="1"/>
      <protection hidden="1"/>
    </xf>
    <xf numFmtId="0" fontId="20" fillId="2" borderId="1" xfId="0" applyFont="1" applyFill="1" applyBorder="1" applyAlignment="1" applyProtection="1">
      <alignment horizontal="center" vertical="center"/>
      <protection hidden="1"/>
    </xf>
    <xf numFmtId="0" fontId="20" fillId="2" borderId="7"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49" fontId="14" fillId="0" borderId="71" xfId="0" applyNumberFormat="1" applyFont="1" applyBorder="1" applyAlignment="1" applyProtection="1">
      <alignment vertical="center" shrinkToFit="1"/>
      <protection hidden="1"/>
    </xf>
    <xf numFmtId="49" fontId="14" fillId="0" borderId="26" xfId="0" applyNumberFormat="1" applyFont="1" applyBorder="1" applyAlignment="1" applyProtection="1">
      <alignment vertical="center" shrinkToFit="1"/>
      <protection hidden="1"/>
    </xf>
    <xf numFmtId="49" fontId="14" fillId="0" borderId="38" xfId="0" applyNumberFormat="1" applyFont="1" applyBorder="1" applyAlignment="1" applyProtection="1">
      <alignment vertical="center" shrinkToFit="1"/>
      <protection hidden="1"/>
    </xf>
    <xf numFmtId="49" fontId="14" fillId="0" borderId="86" xfId="0" applyNumberFormat="1" applyFont="1" applyBorder="1" applyAlignment="1" applyProtection="1">
      <alignment vertical="center" shrinkToFit="1"/>
      <protection hidden="1"/>
    </xf>
    <xf numFmtId="49" fontId="14" fillId="0" borderId="25" xfId="0" applyNumberFormat="1" applyFont="1" applyBorder="1" applyAlignment="1" applyProtection="1">
      <alignment vertical="center" shrinkToFit="1"/>
      <protection hidden="1"/>
    </xf>
    <xf numFmtId="49" fontId="14" fillId="0" borderId="41" xfId="0" applyNumberFormat="1" applyFont="1" applyBorder="1" applyAlignment="1" applyProtection="1">
      <alignment vertical="center" shrinkToFit="1"/>
      <protection hidden="1"/>
    </xf>
    <xf numFmtId="0" fontId="15" fillId="5" borderId="0" xfId="0" applyFont="1" applyFill="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49" fontId="20" fillId="0" borderId="126" xfId="0" applyNumberFormat="1" applyFont="1" applyFill="1" applyBorder="1" applyAlignment="1" applyProtection="1">
      <alignment horizontal="center" vertical="center" shrinkToFit="1"/>
      <protection hidden="1"/>
    </xf>
    <xf numFmtId="49" fontId="20" fillId="0" borderId="110" xfId="0" applyNumberFormat="1" applyFont="1" applyFill="1" applyBorder="1" applyAlignment="1" applyProtection="1">
      <alignment horizontal="center" vertical="center" shrinkToFit="1"/>
      <protection hidden="1"/>
    </xf>
    <xf numFmtId="49" fontId="20" fillId="0" borderId="42" xfId="0" applyNumberFormat="1" applyFont="1" applyFill="1" applyBorder="1" applyAlignment="1" applyProtection="1">
      <alignment horizontal="center" vertical="center" shrinkToFit="1"/>
      <protection hidden="1"/>
    </xf>
    <xf numFmtId="49" fontId="14" fillId="0" borderId="119" xfId="0" applyNumberFormat="1" applyFont="1" applyBorder="1" applyAlignment="1" applyProtection="1">
      <alignment horizontal="left" vertical="center" shrinkToFit="1"/>
      <protection hidden="1"/>
    </xf>
    <xf numFmtId="49" fontId="14" fillId="0" borderId="110" xfId="0" applyNumberFormat="1" applyFont="1" applyBorder="1" applyAlignment="1" applyProtection="1">
      <alignment horizontal="left" vertical="center" shrinkToFit="1"/>
      <protection hidden="1"/>
    </xf>
    <xf numFmtId="49" fontId="14" fillId="0" borderId="42" xfId="0" applyNumberFormat="1" applyFont="1" applyBorder="1" applyAlignment="1" applyProtection="1">
      <alignment horizontal="left" vertical="center" shrinkToFit="1"/>
      <protection hidden="1"/>
    </xf>
    <xf numFmtId="49" fontId="14" fillId="0" borderId="77" xfId="0" applyNumberFormat="1" applyFont="1" applyBorder="1" applyAlignment="1" applyProtection="1">
      <alignment horizontal="center" vertical="center" shrinkToFit="1"/>
      <protection hidden="1"/>
    </xf>
    <xf numFmtId="49" fontId="14" fillId="0" borderId="27" xfId="0" applyNumberFormat="1" applyFont="1" applyBorder="1" applyAlignment="1" applyProtection="1">
      <alignment horizontal="center" vertical="center" shrinkToFit="1"/>
      <protection hidden="1"/>
    </xf>
    <xf numFmtId="49" fontId="14" fillId="0" borderId="35" xfId="0" applyNumberFormat="1" applyFont="1" applyBorder="1" applyAlignment="1" applyProtection="1">
      <alignment horizontal="center" vertical="center" shrinkToFit="1"/>
      <protection hidden="1"/>
    </xf>
    <xf numFmtId="49" fontId="14" fillId="0" borderId="77" xfId="0" applyNumberFormat="1" applyFont="1" applyBorder="1" applyAlignment="1" applyProtection="1">
      <alignment horizontal="left" vertical="center" shrinkToFit="1"/>
      <protection hidden="1"/>
    </xf>
    <xf numFmtId="49" fontId="14" fillId="0" borderId="27" xfId="0" applyNumberFormat="1" applyFont="1" applyBorder="1" applyAlignment="1" applyProtection="1">
      <alignment horizontal="left" vertical="center" shrinkToFit="1"/>
      <protection hidden="1"/>
    </xf>
    <xf numFmtId="49" fontId="14" fillId="0" borderId="35" xfId="0" applyNumberFormat="1" applyFont="1" applyBorder="1" applyAlignment="1" applyProtection="1">
      <alignment horizontal="left" vertical="center" shrinkToFit="1"/>
      <protection hidden="1"/>
    </xf>
    <xf numFmtId="179" fontId="20" fillId="2" borderId="77" xfId="11" applyNumberFormat="1" applyFont="1" applyFill="1" applyBorder="1" applyAlignment="1" applyProtection="1">
      <alignment vertical="center" shrinkToFit="1"/>
      <protection hidden="1"/>
    </xf>
    <xf numFmtId="179" fontId="20" fillId="2" borderId="27" xfId="11" applyNumberFormat="1" applyFont="1" applyFill="1" applyBorder="1" applyAlignment="1" applyProtection="1">
      <alignment vertical="center" shrinkToFit="1"/>
      <protection hidden="1"/>
    </xf>
    <xf numFmtId="179" fontId="20" fillId="2" borderId="35" xfId="11" applyNumberFormat="1" applyFont="1" applyFill="1" applyBorder="1" applyAlignment="1" applyProtection="1">
      <alignment vertical="center" shrinkToFit="1"/>
      <protection hidden="1"/>
    </xf>
    <xf numFmtId="179" fontId="20" fillId="0" borderId="77" xfId="11" applyNumberFormat="1" applyFont="1" applyFill="1" applyBorder="1" applyAlignment="1" applyProtection="1">
      <alignment vertical="center" shrinkToFit="1"/>
      <protection hidden="1"/>
    </xf>
    <xf numFmtId="179" fontId="20" fillId="0" borderId="27" xfId="11" applyNumberFormat="1" applyFont="1" applyFill="1" applyBorder="1" applyAlignment="1" applyProtection="1">
      <alignment vertical="center" shrinkToFit="1"/>
      <protection hidden="1"/>
    </xf>
    <xf numFmtId="179" fontId="20" fillId="0" borderId="35" xfId="11" applyNumberFormat="1" applyFont="1" applyFill="1" applyBorder="1" applyAlignment="1" applyProtection="1">
      <alignment vertical="center" shrinkToFit="1"/>
      <protection hidden="1"/>
    </xf>
    <xf numFmtId="49" fontId="20" fillId="0" borderId="73" xfId="0" applyNumberFormat="1" applyFont="1" applyFill="1" applyBorder="1" applyAlignment="1" applyProtection="1">
      <alignment horizontal="center" vertical="center" shrinkToFit="1"/>
      <protection hidden="1"/>
    </xf>
    <xf numFmtId="49" fontId="20" fillId="0" borderId="74" xfId="0" applyNumberFormat="1" applyFont="1" applyFill="1" applyBorder="1" applyAlignment="1" applyProtection="1">
      <alignment horizontal="center" vertical="center" shrinkToFit="1"/>
      <protection hidden="1"/>
    </xf>
    <xf numFmtId="49" fontId="14" fillId="0" borderId="74" xfId="0" applyNumberFormat="1" applyFont="1" applyBorder="1" applyAlignment="1" applyProtection="1">
      <alignment horizontal="center" vertical="center" shrinkToFit="1"/>
      <protection hidden="1"/>
    </xf>
    <xf numFmtId="49" fontId="20" fillId="0" borderId="105" xfId="0" applyNumberFormat="1" applyFont="1" applyFill="1" applyBorder="1" applyAlignment="1" applyProtection="1">
      <alignment horizontal="center" vertical="center" shrinkToFit="1"/>
      <protection hidden="1"/>
    </xf>
    <xf numFmtId="49" fontId="20" fillId="0" borderId="106" xfId="0" applyNumberFormat="1" applyFont="1" applyFill="1" applyBorder="1" applyAlignment="1" applyProtection="1">
      <alignment horizontal="center" vertical="center" shrinkToFit="1"/>
      <protection hidden="1"/>
    </xf>
    <xf numFmtId="49" fontId="14" fillId="0" borderId="106" xfId="0" applyNumberFormat="1" applyFont="1" applyBorder="1" applyAlignment="1" applyProtection="1">
      <alignment horizontal="center" vertical="center" shrinkToFit="1"/>
      <protection hidden="1"/>
    </xf>
    <xf numFmtId="49" fontId="14" fillId="0" borderId="77" xfId="0" applyNumberFormat="1" applyFont="1" applyBorder="1" applyAlignment="1" applyProtection="1">
      <alignment vertical="center" shrinkToFit="1"/>
      <protection hidden="1"/>
    </xf>
    <xf numFmtId="49" fontId="14" fillId="0" borderId="27" xfId="0" applyNumberFormat="1" applyFont="1" applyBorder="1" applyAlignment="1" applyProtection="1">
      <alignment vertical="center" shrinkToFit="1"/>
      <protection hidden="1"/>
    </xf>
    <xf numFmtId="49" fontId="14" fillId="0" borderId="35" xfId="0" applyNumberFormat="1" applyFont="1" applyBorder="1" applyAlignment="1" applyProtection="1">
      <alignment vertical="center" shrinkToFit="1"/>
      <protection hidden="1"/>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79">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57</xdr:row>
      <xdr:rowOff>212912</xdr:rowOff>
    </xdr:from>
    <xdr:to>
      <xdr:col>28</xdr:col>
      <xdr:colOff>22412</xdr:colOff>
      <xdr:row>58</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58</xdr:row>
      <xdr:rowOff>0</xdr:rowOff>
    </xdr:from>
    <xdr:to>
      <xdr:col>45</xdr:col>
      <xdr:colOff>1</xdr:colOff>
      <xdr:row>58</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58</xdr:row>
      <xdr:rowOff>11206</xdr:rowOff>
    </xdr:from>
    <xdr:to>
      <xdr:col>91</xdr:col>
      <xdr:colOff>145677</xdr:colOff>
      <xdr:row>58</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58</xdr:row>
      <xdr:rowOff>563656</xdr:rowOff>
    </xdr:from>
    <xdr:to>
      <xdr:col>91</xdr:col>
      <xdr:colOff>142874</xdr:colOff>
      <xdr:row>59</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43657</xdr:colOff>
      <xdr:row>1</xdr:row>
      <xdr:rowOff>0</xdr:rowOff>
    </xdr:from>
    <xdr:to>
      <xdr:col>149</xdr:col>
      <xdr:colOff>55564</xdr:colOff>
      <xdr:row>5</xdr:row>
      <xdr:rowOff>116153</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10378282" y="226219"/>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xdr:colOff>
      <xdr:row>11</xdr:row>
      <xdr:rowOff>270984</xdr:rowOff>
    </xdr:from>
    <xdr:ext cx="5734844" cy="1259319"/>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10334626" y="2533172"/>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21167</xdr:colOff>
      <xdr:row>21</xdr:row>
      <xdr:rowOff>128108</xdr:rowOff>
    </xdr:from>
    <xdr:ext cx="5737491" cy="1259319"/>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10355792" y="5283514"/>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51</xdr:row>
      <xdr:rowOff>0</xdr:rowOff>
    </xdr:from>
    <xdr:ext cx="5779067"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10358437" y="1558528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58</xdr:row>
      <xdr:rowOff>46860</xdr:rowOff>
    </xdr:from>
    <xdr:ext cx="5779068" cy="1025922"/>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10358437" y="17906235"/>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70</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10358437" y="23148004"/>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75</xdr:row>
      <xdr:rowOff>101472</xdr:rowOff>
    </xdr:from>
    <xdr:ext cx="5860711" cy="559127"/>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10358437" y="24699785"/>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82</xdr:row>
      <xdr:rowOff>233205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10370344" y="2699845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59529</xdr:colOff>
      <xdr:row>96</xdr:row>
      <xdr:rowOff>100338</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10394154" y="30961338"/>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67444</xdr:colOff>
      <xdr:row>5</xdr:row>
      <xdr:rowOff>200809</xdr:rowOff>
    </xdr:from>
    <xdr:ext cx="9594415" cy="209326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5093953" y="1760938"/>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地域区分表は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・公募要領のエネルギー計算結果早見表使用の有無を記入してください。</a:t>
          </a:r>
        </a:p>
      </xdr:txBody>
    </xdr:sp>
    <xdr:clientData/>
  </xdr:oneCellAnchor>
  <xdr:oneCellAnchor>
    <xdr:from>
      <xdr:col>58</xdr:col>
      <xdr:colOff>117579</xdr:colOff>
      <xdr:row>15</xdr:row>
      <xdr:rowOff>339107</xdr:rowOff>
    </xdr:from>
    <xdr:ext cx="9758944"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5144088" y="6333288"/>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58</xdr:col>
      <xdr:colOff>0</xdr:colOff>
      <xdr:row>27</xdr:row>
      <xdr:rowOff>617163</xdr:rowOff>
    </xdr:from>
    <xdr:to>
      <xdr:col>91</xdr:col>
      <xdr:colOff>649432</xdr:colOff>
      <xdr:row>43</xdr:row>
      <xdr:rowOff>49269</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5289267" y="11997896"/>
          <a:ext cx="11915208" cy="6805770"/>
          <a:chOff x="15026509" y="14083540"/>
          <a:chExt cx="11915207"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1798233"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103909</xdr:colOff>
      <xdr:row>0</xdr:row>
      <xdr:rowOff>103908</xdr:rowOff>
    </xdr:from>
    <xdr:to>
      <xdr:col>82</xdr:col>
      <xdr:colOff>209742</xdr:colOff>
      <xdr:row>7</xdr:row>
      <xdr:rowOff>178953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6486909" y="103908"/>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698181"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5621001" y="3307773"/>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62</xdr:row>
      <xdr:rowOff>554182</xdr:rowOff>
    </xdr:from>
    <xdr:ext cx="9594415" cy="425822"/>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5534409" y="2024495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698181"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5569046" y="11477511"/>
          <a:ext cx="969818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5811500" y="344232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5811500" y="115299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86590</xdr:colOff>
      <xdr:row>0</xdr:row>
      <xdr:rowOff>155863</xdr:rowOff>
    </xdr:from>
    <xdr:to>
      <xdr:col>86</xdr:col>
      <xdr:colOff>140469</xdr:colOff>
      <xdr:row>7</xdr:row>
      <xdr:rowOff>248227</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7664545" y="155863"/>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5794182" y="1970609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17318</xdr:colOff>
      <xdr:row>11</xdr:row>
      <xdr:rowOff>4445</xdr:rowOff>
    </xdr:from>
    <xdr:ext cx="9594415" cy="4094198"/>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5898091" y="3450763"/>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oneCellAnchor>
    <xdr:from>
      <xdr:col>57</xdr:col>
      <xdr:colOff>0</xdr:colOff>
      <xdr:row>37</xdr:row>
      <xdr:rowOff>316625</xdr:rowOff>
    </xdr:from>
    <xdr:ext cx="9594415" cy="142628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5880773" y="1465608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81642</xdr:colOff>
      <xdr:row>68</xdr:row>
      <xdr:rowOff>13608</xdr:rowOff>
    </xdr:from>
    <xdr:ext cx="6670675" cy="692497"/>
    <xdr:sp macro="" textlink="">
      <xdr:nvSpPr>
        <xdr:cNvPr id="2" name="吹き出し: 四角形 1">
          <a:extLst>
            <a:ext uri="{FF2B5EF4-FFF2-40B4-BE49-F238E27FC236}">
              <a16:creationId xmlns:a16="http://schemas.microsoft.com/office/drawing/2014/main" id="{69FB5310-6533-4E6E-8DCA-4DD918A0ECF5}"/>
            </a:ext>
          </a:extLst>
        </xdr:cNvPr>
        <xdr:cNvSpPr/>
      </xdr:nvSpPr>
      <xdr:spPr>
        <a:xfrm>
          <a:off x="11566071" y="15158358"/>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O121"/>
  <sheetViews>
    <sheetView showGridLines="0" tabSelected="1" view="pageBreakPreview" zoomScale="80" zoomScaleNormal="100" zoomScaleSheetLayoutView="80" workbookViewId="0">
      <selection activeCell="A2" sqref="A2"/>
    </sheetView>
  </sheetViews>
  <sheetFormatPr defaultColWidth="1.375" defaultRowHeight="18" customHeight="1"/>
  <cols>
    <col min="1" max="4" width="1.375" style="84" customWidth="1"/>
    <col min="5" max="6" width="1.375" style="82" customWidth="1"/>
    <col min="7" max="8" width="1.375" style="83" customWidth="1"/>
    <col min="9" max="12" width="1.375" style="84"/>
    <col min="13" max="13" width="1.25" style="84" customWidth="1"/>
    <col min="14" max="91" width="1.375" style="84"/>
    <col min="92" max="92" width="2.125" style="84" customWidth="1"/>
    <col min="93" max="16384" width="1.375" style="84"/>
  </cols>
  <sheetData>
    <row r="1" spans="1:93" s="273" customFormat="1" ht="18" customHeight="1">
      <c r="E1" s="271"/>
      <c r="F1" s="271"/>
      <c r="G1" s="272"/>
      <c r="H1" s="272"/>
    </row>
    <row r="2" spans="1:93" s="285" customFormat="1" ht="19.5" customHeight="1">
      <c r="A2" s="289" t="s">
        <v>231</v>
      </c>
      <c r="C2" s="289"/>
      <c r="D2" s="289"/>
      <c r="E2" s="269"/>
      <c r="F2" s="269"/>
      <c r="G2" s="291"/>
      <c r="H2" s="291"/>
      <c r="I2" s="289"/>
      <c r="J2" s="7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BN2" s="292"/>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row>
    <row r="3" spans="1:93" s="285" customFormat="1" ht="9.75" customHeight="1">
      <c r="C3" s="289"/>
      <c r="D3" s="289"/>
      <c r="E3" s="269"/>
      <c r="F3" s="269"/>
      <c r="G3" s="291"/>
      <c r="H3" s="291"/>
      <c r="I3" s="289"/>
      <c r="J3" s="7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BN3" s="73"/>
      <c r="BO3" s="73"/>
      <c r="BP3" s="73"/>
      <c r="BQ3" s="73"/>
      <c r="BR3" s="73"/>
      <c r="BS3" s="73"/>
      <c r="BT3" s="73"/>
      <c r="BU3" s="73"/>
      <c r="BV3" s="73"/>
      <c r="BW3" s="73"/>
      <c r="BX3" s="73"/>
      <c r="BY3" s="73"/>
      <c r="BZ3" s="73"/>
      <c r="CA3" s="73"/>
      <c r="CB3" s="73"/>
      <c r="CC3" s="73"/>
      <c r="CD3" s="73"/>
      <c r="CE3" s="73"/>
      <c r="CF3" s="73"/>
      <c r="CG3" s="73"/>
      <c r="CH3" s="73"/>
      <c r="CI3" s="73"/>
      <c r="CJ3" s="73"/>
      <c r="CK3" s="73"/>
      <c r="CL3" s="73"/>
    </row>
    <row r="4" spans="1:93" s="285" customFormat="1" ht="9.75" customHeight="1">
      <c r="C4" s="289"/>
      <c r="D4" s="289"/>
      <c r="E4" s="269"/>
      <c r="F4" s="269"/>
      <c r="G4" s="291"/>
      <c r="H4" s="291"/>
      <c r="I4" s="289"/>
      <c r="J4" s="7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BN4" s="73"/>
      <c r="BO4" s="73"/>
      <c r="BP4" s="73"/>
      <c r="BQ4" s="73"/>
      <c r="BR4" s="73"/>
      <c r="BS4" s="73"/>
      <c r="BT4" s="73"/>
      <c r="BU4" s="73"/>
      <c r="BV4" s="73"/>
      <c r="BW4" s="73"/>
      <c r="BX4" s="73"/>
      <c r="BY4" s="73"/>
      <c r="BZ4" s="73"/>
      <c r="CA4" s="73"/>
      <c r="CB4" s="73"/>
      <c r="CC4" s="73"/>
      <c r="CD4" s="73"/>
      <c r="CE4" s="73"/>
      <c r="CF4" s="73"/>
      <c r="CG4" s="73"/>
      <c r="CH4" s="73"/>
      <c r="CI4" s="73"/>
      <c r="CJ4" s="73"/>
      <c r="CK4" s="73"/>
      <c r="CL4" s="73"/>
    </row>
    <row r="5" spans="1:93" s="285" customFormat="1" ht="18" customHeight="1">
      <c r="A5" s="289"/>
      <c r="B5" s="289"/>
      <c r="C5" s="289"/>
      <c r="D5" s="289"/>
      <c r="E5" s="269"/>
      <c r="F5" s="269"/>
      <c r="G5" s="291"/>
      <c r="H5" s="291"/>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J5" s="289"/>
      <c r="AK5" s="289"/>
      <c r="AL5" s="289"/>
      <c r="AM5" s="289"/>
      <c r="AN5" s="289"/>
      <c r="AO5" s="289"/>
      <c r="AP5" s="289"/>
      <c r="AQ5" s="289"/>
      <c r="AR5" s="289"/>
      <c r="BK5" s="289"/>
      <c r="BL5" s="289"/>
      <c r="BM5" s="289"/>
      <c r="BO5" s="289"/>
      <c r="BP5" s="491"/>
      <c r="BQ5" s="491"/>
      <c r="BR5" s="491"/>
      <c r="BS5" s="491"/>
      <c r="BT5" s="492">
        <v>2020</v>
      </c>
      <c r="BU5" s="492"/>
      <c r="BV5" s="492"/>
      <c r="BW5" s="492"/>
      <c r="BX5" s="492"/>
      <c r="BY5" s="491" t="s">
        <v>9</v>
      </c>
      <c r="BZ5" s="491"/>
      <c r="CA5" s="493"/>
      <c r="CB5" s="493"/>
      <c r="CC5" s="493"/>
      <c r="CD5" s="493"/>
      <c r="CE5" s="493"/>
      <c r="CF5" s="491" t="s">
        <v>8</v>
      </c>
      <c r="CG5" s="491"/>
      <c r="CH5" s="493"/>
      <c r="CI5" s="493"/>
      <c r="CJ5" s="493"/>
      <c r="CK5" s="493"/>
      <c r="CL5" s="493"/>
      <c r="CM5" s="491" t="s">
        <v>7</v>
      </c>
      <c r="CN5" s="491"/>
      <c r="CO5" s="280"/>
    </row>
    <row r="6" spans="1:93" s="285" customFormat="1" ht="18" customHeight="1">
      <c r="A6" s="294"/>
      <c r="B6" s="294"/>
      <c r="C6" s="289"/>
      <c r="D6" s="289"/>
      <c r="E6" s="269"/>
      <c r="F6" s="269"/>
      <c r="G6" s="291"/>
      <c r="H6" s="291"/>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J6" s="269"/>
      <c r="AK6" s="269"/>
      <c r="AL6" s="289"/>
      <c r="AM6" s="289"/>
      <c r="AN6" s="289"/>
      <c r="AO6" s="289"/>
      <c r="AP6" s="289"/>
      <c r="AQ6" s="289"/>
      <c r="AR6" s="289"/>
      <c r="BK6" s="289"/>
      <c r="BL6" s="289"/>
      <c r="BM6" s="289"/>
      <c r="BN6" s="269"/>
      <c r="BO6" s="269"/>
      <c r="BP6" s="269"/>
      <c r="BQ6" s="269"/>
      <c r="BR6" s="75"/>
      <c r="BS6" s="75"/>
      <c r="BT6" s="75"/>
      <c r="BU6" s="75"/>
      <c r="BV6" s="75"/>
      <c r="BW6" s="75"/>
      <c r="BX6" s="75"/>
      <c r="BY6" s="75"/>
      <c r="BZ6" s="75"/>
      <c r="CA6" s="75"/>
      <c r="CB6" s="75"/>
      <c r="CC6" s="75"/>
      <c r="CD6" s="75"/>
      <c r="CE6" s="75"/>
      <c r="CF6" s="75"/>
      <c r="CG6" s="75"/>
      <c r="CH6" s="75"/>
      <c r="CI6" s="75"/>
      <c r="CJ6" s="75"/>
      <c r="CK6" s="75"/>
      <c r="CL6" s="75"/>
      <c r="CO6" s="280"/>
    </row>
    <row r="7" spans="1:93" s="67" customFormat="1" ht="18" customHeight="1">
      <c r="A7" s="76" t="s">
        <v>135</v>
      </c>
      <c r="B7" s="76"/>
      <c r="C7" s="77"/>
      <c r="D7" s="77"/>
      <c r="E7" s="77"/>
      <c r="F7" s="77"/>
      <c r="G7" s="77"/>
      <c r="H7" s="77"/>
      <c r="I7" s="77"/>
      <c r="J7" s="78"/>
      <c r="K7" s="72"/>
      <c r="L7" s="72"/>
      <c r="M7" s="72"/>
      <c r="N7" s="72"/>
      <c r="O7" s="72"/>
      <c r="P7" s="72"/>
      <c r="Q7" s="72"/>
      <c r="R7" s="72"/>
      <c r="S7" s="72"/>
      <c r="T7" s="72"/>
      <c r="U7" s="72"/>
      <c r="V7" s="72"/>
      <c r="W7" s="72"/>
      <c r="X7" s="72"/>
      <c r="Y7" s="72"/>
      <c r="Z7" s="72"/>
      <c r="AA7" s="72"/>
      <c r="AB7" s="72"/>
      <c r="AC7" s="72"/>
      <c r="AD7" s="72"/>
      <c r="AE7" s="72"/>
      <c r="AF7" s="72"/>
      <c r="AG7" s="72"/>
      <c r="AH7" s="72"/>
      <c r="AI7" s="79"/>
      <c r="AJ7" s="72"/>
      <c r="AK7" s="72"/>
      <c r="AL7" s="72"/>
      <c r="AM7" s="72"/>
      <c r="AN7" s="72"/>
      <c r="AO7" s="72"/>
      <c r="AP7" s="72"/>
      <c r="AQ7" s="72"/>
      <c r="AR7" s="72"/>
    </row>
    <row r="8" spans="1:93" s="67" customFormat="1" ht="18" customHeight="1">
      <c r="A8" s="68" t="s">
        <v>136</v>
      </c>
      <c r="B8" s="68"/>
      <c r="C8" s="68"/>
      <c r="D8" s="80"/>
      <c r="E8" s="80"/>
      <c r="F8" s="80"/>
      <c r="G8" s="80"/>
      <c r="H8" s="80"/>
      <c r="I8" s="80"/>
      <c r="J8" s="80"/>
      <c r="K8" s="72"/>
      <c r="L8" s="72"/>
      <c r="M8" s="72"/>
      <c r="N8" s="72"/>
      <c r="O8" s="491" t="s">
        <v>137</v>
      </c>
      <c r="P8" s="491"/>
      <c r="Q8" s="491"/>
      <c r="R8" s="491"/>
      <c r="S8" s="491"/>
      <c r="T8" s="491"/>
      <c r="U8" s="491"/>
      <c r="V8" s="491"/>
      <c r="W8" s="491"/>
      <c r="X8" s="491"/>
      <c r="Y8" s="72" t="s">
        <v>138</v>
      </c>
      <c r="Z8" s="72"/>
      <c r="AA8" s="72"/>
      <c r="AB8" s="72"/>
      <c r="AC8" s="72"/>
      <c r="AD8" s="72"/>
      <c r="AE8" s="72"/>
      <c r="AF8" s="72"/>
      <c r="AG8" s="72"/>
      <c r="AH8" s="72"/>
      <c r="AI8" s="72"/>
      <c r="AJ8" s="72"/>
      <c r="AK8" s="72"/>
      <c r="AL8" s="72"/>
      <c r="AM8" s="72"/>
      <c r="AN8" s="72"/>
      <c r="AO8" s="72"/>
      <c r="AP8" s="72"/>
      <c r="AQ8" s="72"/>
      <c r="AR8" s="72"/>
    </row>
    <row r="9" spans="1:93" s="67"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67"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s="273" customFormat="1" ht="21" customHeight="1">
      <c r="A11" s="270"/>
      <c r="B11" s="270"/>
      <c r="C11" s="270"/>
      <c r="D11" s="270"/>
      <c r="E11" s="271"/>
      <c r="F11" s="271"/>
      <c r="G11" s="272"/>
      <c r="H11" s="272"/>
      <c r="T11" s="274"/>
      <c r="U11" s="274"/>
      <c r="V11" s="274"/>
      <c r="W11" s="274"/>
      <c r="X11" s="275"/>
      <c r="Y11" s="275"/>
      <c r="Z11" s="275"/>
      <c r="AA11" s="275"/>
      <c r="AB11" s="275"/>
      <c r="AC11" s="275"/>
      <c r="AD11" s="275"/>
      <c r="AE11" s="275"/>
      <c r="AF11" s="275"/>
      <c r="AG11" s="275"/>
      <c r="AH11" s="275"/>
      <c r="AI11" s="275"/>
      <c r="AJ11" s="494" t="s">
        <v>37</v>
      </c>
      <c r="AK11" s="494"/>
      <c r="AL11" s="494"/>
      <c r="AM11" s="494"/>
      <c r="AN11" s="494"/>
      <c r="AO11" s="494"/>
      <c r="AP11" s="494"/>
      <c r="AQ11" s="494"/>
      <c r="AR11" s="494"/>
      <c r="AS11" s="275"/>
      <c r="AT11" s="495" t="s">
        <v>38</v>
      </c>
      <c r="AU11" s="495"/>
      <c r="AV11" s="495"/>
      <c r="AW11" s="495"/>
      <c r="AX11" s="495"/>
      <c r="AY11" s="495"/>
      <c r="AZ11" s="495"/>
      <c r="BA11" s="495"/>
      <c r="BB11" s="495"/>
      <c r="BC11" s="495"/>
      <c r="BD11" s="505"/>
      <c r="BE11" s="505"/>
      <c r="BF11" s="505"/>
      <c r="BG11" s="505"/>
      <c r="BH11" s="505"/>
      <c r="BI11" s="506" t="s">
        <v>61</v>
      </c>
      <c r="BJ11" s="506"/>
      <c r="BK11" s="505"/>
      <c r="BL11" s="505"/>
      <c r="BM11" s="505"/>
      <c r="BN11" s="505"/>
      <c r="BO11" s="505"/>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row>
    <row r="12" spans="1:93" s="273" customFormat="1" ht="41.25" customHeight="1">
      <c r="A12" s="277"/>
      <c r="B12" s="277"/>
      <c r="C12" s="277"/>
      <c r="D12" s="277"/>
      <c r="E12" s="271"/>
      <c r="F12" s="271"/>
      <c r="G12" s="272"/>
      <c r="H12" s="272"/>
      <c r="T12" s="278"/>
      <c r="U12" s="278"/>
      <c r="V12" s="278"/>
      <c r="W12" s="278"/>
      <c r="X12" s="275"/>
      <c r="Y12" s="275"/>
      <c r="Z12" s="275"/>
      <c r="AA12" s="275"/>
      <c r="AB12" s="275"/>
      <c r="AC12" s="275"/>
      <c r="AD12" s="275"/>
      <c r="AE12" s="275"/>
      <c r="AF12" s="275"/>
      <c r="AG12" s="275"/>
      <c r="AH12" s="275"/>
      <c r="AI12" s="275"/>
      <c r="AJ12" s="275"/>
      <c r="AK12" s="275"/>
      <c r="AL12" s="275"/>
      <c r="AM12" s="275"/>
      <c r="AN12" s="275"/>
      <c r="AO12" s="275"/>
      <c r="AP12" s="275"/>
      <c r="AQ12" s="275"/>
      <c r="AR12" s="276"/>
      <c r="AT12" s="495" t="s">
        <v>39</v>
      </c>
      <c r="AU12" s="495"/>
      <c r="AV12" s="495"/>
      <c r="AW12" s="495"/>
      <c r="AX12" s="495"/>
      <c r="AY12" s="495"/>
      <c r="AZ12" s="495"/>
      <c r="BA12" s="495"/>
      <c r="BB12" s="495"/>
      <c r="BC12" s="495"/>
      <c r="BD12" s="511"/>
      <c r="BE12" s="511"/>
      <c r="BF12" s="511"/>
      <c r="BG12" s="511"/>
      <c r="BH12" s="511"/>
      <c r="BI12" s="511"/>
      <c r="BJ12" s="511"/>
      <c r="BK12" s="511"/>
      <c r="BL12" s="511"/>
      <c r="BM12" s="511"/>
      <c r="BN12" s="511"/>
      <c r="BO12" s="511"/>
      <c r="BP12" s="511"/>
      <c r="BQ12" s="511"/>
      <c r="BR12" s="511"/>
      <c r="BS12" s="511"/>
      <c r="BT12" s="511"/>
      <c r="BU12" s="511"/>
      <c r="BV12" s="511"/>
      <c r="BW12" s="511"/>
      <c r="BX12" s="511"/>
      <c r="BY12" s="511"/>
      <c r="BZ12" s="511"/>
      <c r="CA12" s="511"/>
      <c r="CB12" s="511"/>
      <c r="CC12" s="511"/>
      <c r="CD12" s="511"/>
      <c r="CE12" s="511"/>
      <c r="CF12" s="511"/>
      <c r="CG12" s="511"/>
      <c r="CH12" s="511"/>
      <c r="CI12" s="511"/>
      <c r="CJ12" s="511"/>
      <c r="CK12" s="511"/>
      <c r="CL12" s="511"/>
      <c r="CM12" s="279"/>
      <c r="CN12" s="279"/>
      <c r="CO12" s="280"/>
    </row>
    <row r="13" spans="1:93" s="273" customFormat="1" ht="41.25" customHeight="1">
      <c r="A13" s="277"/>
      <c r="B13" s="277"/>
      <c r="C13" s="277"/>
      <c r="D13" s="277"/>
      <c r="E13" s="271"/>
      <c r="F13" s="271"/>
      <c r="G13" s="272"/>
      <c r="H13" s="272"/>
      <c r="T13" s="278"/>
      <c r="U13" s="278"/>
      <c r="V13" s="278"/>
      <c r="W13" s="278"/>
      <c r="X13" s="275"/>
      <c r="Y13" s="275"/>
      <c r="Z13" s="275"/>
      <c r="AA13" s="275"/>
      <c r="AB13" s="275"/>
      <c r="AC13" s="275"/>
      <c r="AD13" s="275"/>
      <c r="AE13" s="275"/>
      <c r="AF13" s="275"/>
      <c r="AG13" s="275"/>
      <c r="AH13" s="275"/>
      <c r="AI13" s="275"/>
      <c r="AJ13" s="275"/>
      <c r="AK13" s="275"/>
      <c r="AL13" s="275"/>
      <c r="AM13" s="275"/>
      <c r="AN13" s="275"/>
      <c r="AO13" s="275"/>
      <c r="AP13" s="275"/>
      <c r="AQ13" s="275"/>
      <c r="AR13" s="276"/>
      <c r="AT13" s="495"/>
      <c r="AU13" s="495"/>
      <c r="AV13" s="495"/>
      <c r="AW13" s="495"/>
      <c r="AX13" s="495"/>
      <c r="AY13" s="495"/>
      <c r="AZ13" s="495"/>
      <c r="BA13" s="495"/>
      <c r="BB13" s="495"/>
      <c r="BC13" s="495"/>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279"/>
      <c r="CN13" s="279"/>
      <c r="CO13" s="280"/>
    </row>
    <row r="14" spans="1:93" s="273" customFormat="1" ht="15" customHeight="1">
      <c r="A14" s="277"/>
      <c r="B14" s="277"/>
      <c r="C14" s="277"/>
      <c r="D14" s="277"/>
      <c r="E14" s="271"/>
      <c r="F14" s="271"/>
      <c r="G14" s="272"/>
      <c r="H14" s="272"/>
      <c r="T14" s="278"/>
      <c r="U14" s="278"/>
      <c r="V14" s="278"/>
      <c r="W14" s="278"/>
      <c r="X14" s="275"/>
      <c r="Y14" s="275"/>
      <c r="Z14" s="275"/>
      <c r="AA14" s="275"/>
      <c r="AB14" s="275"/>
      <c r="AC14" s="275"/>
      <c r="AD14" s="275"/>
      <c r="AE14" s="275"/>
      <c r="AF14" s="275"/>
      <c r="AG14" s="275"/>
      <c r="AH14" s="275"/>
      <c r="AI14" s="275"/>
      <c r="AJ14" s="275"/>
      <c r="AK14" s="275"/>
      <c r="AL14" s="275"/>
      <c r="AM14" s="275"/>
      <c r="AN14" s="275"/>
      <c r="AO14" s="275"/>
      <c r="AP14" s="275"/>
      <c r="AQ14" s="275"/>
      <c r="AR14" s="276"/>
      <c r="AT14" s="498" t="s">
        <v>139</v>
      </c>
      <c r="AU14" s="498"/>
      <c r="AV14" s="498"/>
      <c r="AW14" s="498"/>
      <c r="AX14" s="498"/>
      <c r="AY14" s="498"/>
      <c r="AZ14" s="498"/>
      <c r="BA14" s="498"/>
      <c r="BB14" s="498"/>
      <c r="BC14" s="498"/>
      <c r="BD14" s="499"/>
      <c r="BE14" s="499"/>
      <c r="BF14" s="499"/>
      <c r="BG14" s="499"/>
      <c r="BH14" s="499"/>
      <c r="BI14" s="499"/>
      <c r="BJ14" s="499"/>
      <c r="BK14" s="499"/>
      <c r="BL14" s="499"/>
      <c r="BM14" s="499"/>
      <c r="BN14" s="499"/>
      <c r="BO14" s="499"/>
      <c r="BP14" s="499"/>
      <c r="BQ14" s="499"/>
      <c r="BR14" s="499"/>
      <c r="BS14" s="499"/>
      <c r="BT14" s="499"/>
      <c r="BU14" s="499"/>
      <c r="BV14" s="499"/>
      <c r="BW14" s="499"/>
      <c r="BX14" s="499"/>
      <c r="BY14" s="499"/>
      <c r="BZ14" s="499"/>
      <c r="CA14" s="499"/>
      <c r="CB14" s="499"/>
      <c r="CC14" s="499"/>
      <c r="CD14" s="499"/>
      <c r="CE14" s="499"/>
      <c r="CF14" s="499"/>
      <c r="CG14" s="499"/>
      <c r="CH14" s="499"/>
      <c r="CI14" s="499"/>
      <c r="CJ14" s="499"/>
      <c r="CK14" s="274"/>
      <c r="CL14" s="274"/>
      <c r="CM14" s="274"/>
      <c r="CN14" s="274"/>
    </row>
    <row r="15" spans="1:93" s="273" customFormat="1" ht="26.25" customHeight="1">
      <c r="A15" s="277"/>
      <c r="B15" s="277"/>
      <c r="C15" s="277"/>
      <c r="D15" s="277"/>
      <c r="E15" s="271"/>
      <c r="F15" s="271"/>
      <c r="G15" s="272"/>
      <c r="H15" s="272"/>
      <c r="T15" s="278"/>
      <c r="U15" s="278"/>
      <c r="V15" s="278"/>
      <c r="W15" s="278"/>
      <c r="X15" s="275"/>
      <c r="Y15" s="275"/>
      <c r="Z15" s="275"/>
      <c r="AA15" s="275"/>
      <c r="AB15" s="275"/>
      <c r="AC15" s="275"/>
      <c r="AD15" s="275"/>
      <c r="AE15" s="275"/>
      <c r="AF15" s="275"/>
      <c r="AG15" s="275"/>
      <c r="AH15" s="275"/>
      <c r="AI15" s="275"/>
      <c r="AJ15" s="275"/>
      <c r="AK15" s="275"/>
      <c r="AL15" s="275"/>
      <c r="AM15" s="275"/>
      <c r="AN15" s="275"/>
      <c r="AO15" s="275"/>
      <c r="AP15" s="275"/>
      <c r="AQ15" s="275"/>
      <c r="AR15" s="276"/>
      <c r="AT15" s="495" t="s">
        <v>40</v>
      </c>
      <c r="AU15" s="495"/>
      <c r="AV15" s="495"/>
      <c r="AW15" s="495"/>
      <c r="AX15" s="495"/>
      <c r="AY15" s="495"/>
      <c r="AZ15" s="495"/>
      <c r="BA15" s="495"/>
      <c r="BB15" s="495"/>
      <c r="BC15" s="495"/>
      <c r="BD15" s="496"/>
      <c r="BE15" s="496"/>
      <c r="BF15" s="496"/>
      <c r="BG15" s="496"/>
      <c r="BH15" s="496"/>
      <c r="BI15" s="496"/>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6"/>
      <c r="CF15" s="496"/>
      <c r="CG15" s="496"/>
      <c r="CH15" s="496"/>
      <c r="CI15" s="496"/>
      <c r="CJ15" s="496"/>
      <c r="CK15" s="497" t="s">
        <v>11</v>
      </c>
      <c r="CL15" s="497"/>
      <c r="CM15" s="497"/>
      <c r="CN15" s="497"/>
      <c r="CO15" s="280"/>
    </row>
    <row r="16" spans="1:93" s="273" customFormat="1" ht="26.25" customHeight="1">
      <c r="A16" s="277"/>
      <c r="B16" s="277"/>
      <c r="C16" s="277"/>
      <c r="D16" s="277"/>
      <c r="E16" s="271"/>
      <c r="F16" s="271"/>
      <c r="G16" s="272"/>
      <c r="H16" s="272"/>
      <c r="T16" s="278"/>
      <c r="U16" s="278"/>
      <c r="V16" s="278"/>
      <c r="W16" s="278"/>
      <c r="X16" s="275"/>
      <c r="Y16" s="275"/>
      <c r="Z16" s="275"/>
      <c r="AA16" s="275"/>
      <c r="AB16" s="275"/>
      <c r="AC16" s="275"/>
      <c r="AD16" s="275"/>
      <c r="AE16" s="275"/>
      <c r="AF16" s="275"/>
      <c r="AG16" s="275"/>
      <c r="AH16" s="275"/>
      <c r="AI16" s="275"/>
      <c r="AJ16" s="275"/>
      <c r="AK16" s="275"/>
      <c r="AL16" s="275"/>
      <c r="AM16" s="275"/>
      <c r="AN16" s="275"/>
      <c r="AO16" s="275"/>
      <c r="AP16" s="275"/>
      <c r="AQ16" s="275"/>
      <c r="AR16" s="276"/>
      <c r="AT16" s="495" t="s">
        <v>41</v>
      </c>
      <c r="AU16" s="495"/>
      <c r="AV16" s="495"/>
      <c r="AW16" s="495"/>
      <c r="AX16" s="495"/>
      <c r="AY16" s="495"/>
      <c r="AZ16" s="495"/>
      <c r="BA16" s="495"/>
      <c r="BB16" s="495"/>
      <c r="BC16" s="495"/>
      <c r="BD16" s="500" t="s">
        <v>59</v>
      </c>
      <c r="BE16" s="500"/>
      <c r="BF16" s="500"/>
      <c r="BG16" s="500"/>
      <c r="BH16" s="500"/>
      <c r="BI16" s="500"/>
      <c r="BJ16" s="500"/>
      <c r="BK16" s="500"/>
      <c r="BL16" s="501" t="s">
        <v>9</v>
      </c>
      <c r="BM16" s="501"/>
      <c r="BN16" s="501"/>
      <c r="BO16" s="500"/>
      <c r="BP16" s="500"/>
      <c r="BQ16" s="500"/>
      <c r="BR16" s="500"/>
      <c r="BS16" s="501" t="s">
        <v>8</v>
      </c>
      <c r="BT16" s="501"/>
      <c r="BU16" s="501"/>
      <c r="BV16" s="500"/>
      <c r="BW16" s="500"/>
      <c r="BX16" s="500"/>
      <c r="BY16" s="500"/>
      <c r="BZ16" s="501" t="s">
        <v>7</v>
      </c>
      <c r="CA16" s="501"/>
      <c r="CB16" s="501"/>
      <c r="CK16" s="497"/>
      <c r="CL16" s="497"/>
      <c r="CM16" s="497"/>
      <c r="CN16" s="497"/>
      <c r="CO16" s="281"/>
    </row>
    <row r="17" spans="1:93" s="273" customFormat="1" ht="15" customHeight="1">
      <c r="A17" s="270"/>
      <c r="B17" s="270"/>
      <c r="C17" s="270"/>
      <c r="D17" s="270"/>
      <c r="E17" s="270"/>
      <c r="F17" s="270"/>
      <c r="G17" s="270"/>
      <c r="H17" s="270"/>
      <c r="I17" s="270"/>
      <c r="J17" s="270"/>
      <c r="T17" s="270"/>
      <c r="AD17" s="270"/>
      <c r="AE17" s="270"/>
      <c r="AF17" s="270"/>
      <c r="AG17" s="270"/>
      <c r="AH17" s="270"/>
      <c r="AI17" s="270"/>
      <c r="AJ17" s="270"/>
      <c r="AK17" s="270"/>
      <c r="AL17" s="270"/>
      <c r="AM17" s="270"/>
      <c r="AN17" s="270"/>
      <c r="AO17" s="270"/>
      <c r="AP17" s="270"/>
      <c r="AQ17" s="270"/>
      <c r="AR17" s="270"/>
    </row>
    <row r="18" spans="1:93" s="273" customFormat="1" ht="15" customHeight="1">
      <c r="A18" s="270"/>
      <c r="B18" s="270"/>
      <c r="C18" s="270"/>
      <c r="D18" s="270"/>
      <c r="E18" s="270"/>
      <c r="F18" s="270"/>
      <c r="G18" s="270"/>
      <c r="H18" s="270"/>
      <c r="I18" s="270"/>
      <c r="J18" s="270"/>
      <c r="T18" s="270"/>
      <c r="AD18" s="270"/>
      <c r="AE18" s="270"/>
      <c r="AF18" s="270"/>
      <c r="AG18" s="270"/>
      <c r="AH18" s="270"/>
      <c r="AI18" s="270"/>
      <c r="AJ18" s="270"/>
      <c r="AK18" s="270"/>
      <c r="AL18" s="270"/>
      <c r="AM18" s="270"/>
      <c r="AN18" s="270"/>
      <c r="AO18" s="270"/>
      <c r="AP18" s="270"/>
      <c r="AQ18" s="270"/>
      <c r="AR18" s="270"/>
    </row>
    <row r="19" spans="1:93" s="273" customFormat="1" ht="15" customHeight="1">
      <c r="A19" s="270"/>
      <c r="B19" s="270"/>
      <c r="C19" s="270"/>
      <c r="D19" s="270"/>
      <c r="E19" s="270"/>
      <c r="F19" s="270"/>
      <c r="G19" s="270"/>
      <c r="H19" s="270"/>
      <c r="I19" s="270"/>
      <c r="J19" s="270"/>
      <c r="T19" s="270"/>
      <c r="AD19" s="270"/>
      <c r="AE19" s="270"/>
      <c r="AF19" s="270"/>
      <c r="AG19" s="270"/>
      <c r="AH19" s="270"/>
      <c r="AI19" s="270"/>
      <c r="AJ19" s="270"/>
      <c r="AK19" s="270"/>
      <c r="AL19" s="270"/>
      <c r="AM19" s="270"/>
      <c r="AN19" s="270"/>
      <c r="AO19" s="270"/>
      <c r="AP19" s="270"/>
      <c r="AQ19" s="270"/>
      <c r="AR19" s="270"/>
    </row>
    <row r="20" spans="1:93" s="273" customFormat="1" ht="12" customHeight="1">
      <c r="A20" s="277"/>
      <c r="B20" s="277"/>
      <c r="C20" s="277"/>
      <c r="D20" s="277"/>
      <c r="E20" s="271"/>
      <c r="F20" s="271"/>
      <c r="G20" s="272"/>
      <c r="H20" s="272"/>
      <c r="T20" s="278"/>
      <c r="U20" s="278"/>
      <c r="V20" s="278"/>
      <c r="W20" s="278"/>
      <c r="X20" s="275"/>
      <c r="Y20" s="275"/>
      <c r="Z20" s="275"/>
      <c r="AA20" s="275"/>
      <c r="AB20" s="275"/>
      <c r="AC20" s="275"/>
      <c r="AD20" s="275"/>
      <c r="AE20" s="275"/>
      <c r="AF20" s="275"/>
      <c r="AG20" s="275"/>
      <c r="AH20" s="275"/>
      <c r="AI20" s="275"/>
      <c r="AJ20" s="275"/>
      <c r="AK20" s="275"/>
      <c r="AL20" s="275"/>
      <c r="AM20" s="275"/>
      <c r="AN20" s="275"/>
      <c r="AO20" s="275"/>
      <c r="AP20" s="275"/>
      <c r="AQ20" s="275"/>
      <c r="AR20" s="276"/>
      <c r="AT20" s="282"/>
      <c r="AU20" s="282"/>
      <c r="AV20" s="282"/>
      <c r="AW20" s="282"/>
      <c r="AX20" s="282"/>
      <c r="AY20" s="282"/>
      <c r="AZ20" s="282"/>
      <c r="BA20" s="282"/>
      <c r="BB20" s="282"/>
      <c r="BC20" s="282"/>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row>
    <row r="21" spans="1:93" s="273" customFormat="1" ht="21" customHeight="1">
      <c r="A21" s="277"/>
      <c r="B21" s="277"/>
      <c r="C21" s="277"/>
      <c r="D21" s="277"/>
      <c r="E21" s="271"/>
      <c r="F21" s="271"/>
      <c r="G21" s="272"/>
      <c r="H21" s="272"/>
      <c r="T21" s="274"/>
      <c r="U21" s="274"/>
      <c r="V21" s="274"/>
      <c r="W21" s="274"/>
      <c r="X21" s="275"/>
      <c r="Y21" s="275"/>
      <c r="Z21" s="275"/>
      <c r="AA21" s="275"/>
      <c r="AB21" s="275"/>
      <c r="AC21" s="275"/>
      <c r="AD21" s="275"/>
      <c r="AE21" s="275"/>
      <c r="AF21" s="275"/>
      <c r="AG21" s="275"/>
      <c r="AH21" s="275"/>
      <c r="AI21" s="275"/>
      <c r="AJ21" s="494" t="s">
        <v>43</v>
      </c>
      <c r="AK21" s="494"/>
      <c r="AL21" s="494"/>
      <c r="AM21" s="494"/>
      <c r="AN21" s="494"/>
      <c r="AO21" s="494"/>
      <c r="AP21" s="494"/>
      <c r="AQ21" s="494"/>
      <c r="AR21" s="494"/>
      <c r="AS21" s="275"/>
      <c r="AT21" s="495" t="s">
        <v>38</v>
      </c>
      <c r="AU21" s="495"/>
      <c r="AV21" s="495"/>
      <c r="AW21" s="495"/>
      <c r="AX21" s="495"/>
      <c r="AY21" s="495"/>
      <c r="AZ21" s="495"/>
      <c r="BA21" s="495"/>
      <c r="BB21" s="495"/>
      <c r="BC21" s="495"/>
      <c r="BD21" s="505"/>
      <c r="BE21" s="505"/>
      <c r="BF21" s="505"/>
      <c r="BG21" s="505"/>
      <c r="BH21" s="505"/>
      <c r="BI21" s="506" t="s">
        <v>61</v>
      </c>
      <c r="BJ21" s="506"/>
      <c r="BK21" s="505"/>
      <c r="BL21" s="505"/>
      <c r="BM21" s="505"/>
      <c r="BN21" s="505"/>
      <c r="BO21" s="505"/>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O21" s="280"/>
    </row>
    <row r="22" spans="1:93" s="273" customFormat="1" ht="41.25" customHeight="1">
      <c r="A22" s="270"/>
      <c r="B22" s="270"/>
      <c r="C22" s="270"/>
      <c r="D22" s="270"/>
      <c r="G22" s="272"/>
      <c r="H22" s="272"/>
      <c r="T22" s="277"/>
      <c r="U22" s="277"/>
      <c r="V22" s="277"/>
      <c r="W22" s="270"/>
      <c r="X22" s="275"/>
      <c r="Y22" s="275"/>
      <c r="Z22" s="275"/>
      <c r="AA22" s="275"/>
      <c r="AB22" s="275"/>
      <c r="AC22" s="275"/>
      <c r="AD22" s="275"/>
      <c r="AE22" s="275"/>
      <c r="AF22" s="275"/>
      <c r="AG22" s="275"/>
      <c r="AH22" s="275"/>
      <c r="AI22" s="275"/>
      <c r="AJ22" s="275"/>
      <c r="AK22" s="275"/>
      <c r="AL22" s="275"/>
      <c r="AM22" s="275"/>
      <c r="AN22" s="275"/>
      <c r="AO22" s="275"/>
      <c r="AP22" s="275"/>
      <c r="AQ22" s="275"/>
      <c r="AR22" s="276"/>
      <c r="AT22" s="510" t="s">
        <v>39</v>
      </c>
      <c r="AU22" s="510"/>
      <c r="AV22" s="510"/>
      <c r="AW22" s="510"/>
      <c r="AX22" s="510"/>
      <c r="AY22" s="510"/>
      <c r="AZ22" s="510"/>
      <c r="BA22" s="510"/>
      <c r="BB22" s="510"/>
      <c r="BC22" s="510"/>
      <c r="BD22" s="508"/>
      <c r="BE22" s="508"/>
      <c r="BF22" s="508"/>
      <c r="BG22" s="508"/>
      <c r="BH22" s="508"/>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08"/>
      <c r="CI22" s="508"/>
      <c r="CJ22" s="508"/>
      <c r="CK22" s="508"/>
      <c r="CL22" s="508"/>
    </row>
    <row r="23" spans="1:93" s="273" customFormat="1" ht="27.75" customHeight="1">
      <c r="A23" s="277"/>
      <c r="B23" s="277"/>
      <c r="C23" s="277"/>
      <c r="D23" s="277"/>
      <c r="E23" s="271"/>
      <c r="F23" s="271"/>
      <c r="G23" s="376"/>
      <c r="H23" s="376"/>
      <c r="T23" s="278"/>
      <c r="U23" s="278"/>
      <c r="V23" s="278"/>
      <c r="W23" s="278"/>
      <c r="X23" s="275"/>
      <c r="Y23" s="275"/>
      <c r="Z23" s="275"/>
      <c r="AA23" s="275"/>
      <c r="AB23" s="275"/>
      <c r="AC23" s="275"/>
      <c r="AD23" s="275"/>
      <c r="AE23" s="275"/>
      <c r="AF23" s="275"/>
      <c r="AG23" s="275"/>
      <c r="AH23" s="275"/>
      <c r="AI23" s="275"/>
      <c r="AJ23" s="275"/>
      <c r="AK23" s="275"/>
      <c r="AL23" s="275"/>
      <c r="AM23" s="275"/>
      <c r="AN23" s="275"/>
      <c r="AO23" s="275"/>
      <c r="AP23" s="275"/>
      <c r="AQ23" s="275"/>
      <c r="AR23" s="375"/>
      <c r="AT23" s="510"/>
      <c r="AU23" s="510"/>
      <c r="AV23" s="510"/>
      <c r="AW23" s="510"/>
      <c r="AX23" s="510"/>
      <c r="AY23" s="510"/>
      <c r="AZ23" s="510"/>
      <c r="BA23" s="510"/>
      <c r="BB23" s="510"/>
      <c r="BC23" s="510"/>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c r="CA23" s="509"/>
      <c r="CB23" s="509"/>
      <c r="CC23" s="509"/>
      <c r="CD23" s="509"/>
      <c r="CE23" s="509"/>
      <c r="CF23" s="509"/>
      <c r="CG23" s="509"/>
      <c r="CH23" s="509"/>
      <c r="CI23" s="509"/>
      <c r="CJ23" s="509"/>
      <c r="CK23" s="509"/>
      <c r="CL23" s="509"/>
      <c r="CM23" s="279"/>
      <c r="CN23" s="279"/>
      <c r="CO23" s="280"/>
    </row>
    <row r="24" spans="1:93" s="273" customFormat="1" ht="26.25" customHeight="1">
      <c r="A24" s="277"/>
      <c r="B24" s="277"/>
      <c r="C24" s="277"/>
      <c r="D24" s="277"/>
      <c r="G24" s="272"/>
      <c r="H24" s="272"/>
      <c r="T24" s="277"/>
      <c r="U24" s="277"/>
      <c r="V24" s="277"/>
      <c r="W24" s="270"/>
      <c r="X24" s="275"/>
      <c r="Y24" s="275"/>
      <c r="Z24" s="275"/>
      <c r="AA24" s="275"/>
      <c r="AB24" s="275"/>
      <c r="AC24" s="275"/>
      <c r="AD24" s="275"/>
      <c r="AE24" s="275"/>
      <c r="AF24" s="275"/>
      <c r="AG24" s="275"/>
      <c r="AH24" s="275"/>
      <c r="AI24" s="275"/>
      <c r="AJ24" s="275"/>
      <c r="AK24" s="275"/>
      <c r="AL24" s="275"/>
      <c r="AM24" s="275"/>
      <c r="AN24" s="275"/>
      <c r="AO24" s="275"/>
      <c r="AP24" s="275"/>
      <c r="AQ24" s="275"/>
      <c r="AR24" s="276"/>
      <c r="AT24" s="495" t="s">
        <v>42</v>
      </c>
      <c r="AU24" s="495"/>
      <c r="AV24" s="495"/>
      <c r="AW24" s="495"/>
      <c r="AX24" s="495"/>
      <c r="AY24" s="495"/>
      <c r="AZ24" s="495"/>
      <c r="BA24" s="495"/>
      <c r="BB24" s="495"/>
      <c r="BC24" s="495"/>
      <c r="BD24" s="507"/>
      <c r="BE24" s="507"/>
      <c r="BF24" s="507"/>
      <c r="BG24" s="507"/>
      <c r="BH24" s="507"/>
      <c r="BI24" s="507"/>
      <c r="BJ24" s="507"/>
      <c r="BK24" s="507"/>
      <c r="BL24" s="507"/>
      <c r="BM24" s="507"/>
      <c r="BN24" s="507"/>
      <c r="BO24" s="507"/>
      <c r="BP24" s="507"/>
      <c r="BQ24" s="507"/>
      <c r="BR24" s="507"/>
      <c r="BS24" s="507"/>
      <c r="BT24" s="507"/>
      <c r="BU24" s="507"/>
      <c r="BV24" s="507"/>
      <c r="BW24" s="507"/>
      <c r="BX24" s="507"/>
      <c r="BY24" s="507"/>
      <c r="BZ24" s="507"/>
      <c r="CA24" s="507"/>
      <c r="CB24" s="507"/>
      <c r="CC24" s="507"/>
      <c r="CD24" s="507"/>
      <c r="CE24" s="507"/>
      <c r="CF24" s="507"/>
      <c r="CG24" s="507"/>
      <c r="CH24" s="507"/>
      <c r="CI24" s="507"/>
      <c r="CJ24" s="507"/>
      <c r="CK24" s="507"/>
      <c r="CL24" s="507"/>
    </row>
    <row r="25" spans="1:93" s="273" customFormat="1" ht="41.25" customHeight="1">
      <c r="A25" s="277"/>
      <c r="B25" s="277"/>
      <c r="C25" s="277"/>
      <c r="D25" s="277"/>
      <c r="G25" s="272"/>
      <c r="H25" s="272"/>
      <c r="T25" s="277"/>
      <c r="U25" s="277"/>
      <c r="V25" s="277"/>
      <c r="W25" s="270"/>
      <c r="X25" s="275"/>
      <c r="Y25" s="275"/>
      <c r="Z25" s="275"/>
      <c r="AA25" s="275"/>
      <c r="AB25" s="275"/>
      <c r="AC25" s="275"/>
      <c r="AD25" s="275"/>
      <c r="AE25" s="275"/>
      <c r="AF25" s="275"/>
      <c r="AG25" s="275"/>
      <c r="AH25" s="275"/>
      <c r="AI25" s="275"/>
      <c r="AJ25" s="275"/>
      <c r="AK25" s="275"/>
      <c r="AL25" s="275"/>
      <c r="AM25" s="275"/>
      <c r="AN25" s="275"/>
      <c r="AO25" s="275"/>
      <c r="AP25" s="275"/>
      <c r="AQ25" s="275"/>
      <c r="AR25" s="276"/>
      <c r="AT25" s="494" t="s">
        <v>227</v>
      </c>
      <c r="AU25" s="495"/>
      <c r="AV25" s="495"/>
      <c r="AW25" s="495"/>
      <c r="AX25" s="495"/>
      <c r="AY25" s="495"/>
      <c r="AZ25" s="495"/>
      <c r="BA25" s="495"/>
      <c r="BB25" s="495"/>
      <c r="BC25" s="495"/>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7" t="s">
        <v>11</v>
      </c>
      <c r="CL25" s="497"/>
      <c r="CM25" s="497"/>
      <c r="CN25" s="497"/>
      <c r="CO25" s="280"/>
    </row>
    <row r="26" spans="1:93" s="285" customFormat="1" ht="15" customHeight="1">
      <c r="A26" s="284"/>
      <c r="B26" s="284"/>
      <c r="C26" s="284"/>
      <c r="D26" s="284"/>
      <c r="G26" s="286"/>
      <c r="H26" s="286"/>
      <c r="T26" s="284"/>
      <c r="U26" s="284"/>
      <c r="V26" s="284"/>
      <c r="W26" s="287"/>
      <c r="X26" s="288"/>
      <c r="Y26" s="288"/>
      <c r="Z26" s="288"/>
      <c r="AA26" s="288"/>
      <c r="AB26" s="288"/>
      <c r="AC26" s="288"/>
      <c r="AD26" s="288"/>
      <c r="AE26" s="288"/>
      <c r="AF26" s="288"/>
      <c r="AG26" s="288"/>
      <c r="AH26" s="288"/>
      <c r="AI26" s="288"/>
      <c r="AJ26" s="288"/>
      <c r="AK26" s="288"/>
      <c r="AL26" s="288"/>
      <c r="AM26" s="288"/>
      <c r="AN26" s="288"/>
      <c r="AO26" s="288"/>
      <c r="AP26" s="288"/>
      <c r="AQ26" s="288"/>
      <c r="AR26" s="289"/>
      <c r="AT26" s="88"/>
      <c r="AU26" s="88"/>
      <c r="AV26" s="88"/>
      <c r="AW26" s="88"/>
      <c r="AX26" s="88"/>
      <c r="AY26" s="88"/>
      <c r="AZ26" s="88"/>
      <c r="BA26" s="88"/>
      <c r="BB26" s="88"/>
      <c r="BC26" s="88"/>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269"/>
      <c r="CN26" s="269"/>
    </row>
    <row r="27" spans="1:93" s="285" customFormat="1" ht="38.25" customHeight="1">
      <c r="X27" s="288"/>
      <c r="Y27" s="288"/>
      <c r="Z27" s="288"/>
      <c r="AA27" s="288"/>
      <c r="AB27" s="288"/>
      <c r="AN27" s="288"/>
      <c r="AO27" s="288"/>
      <c r="AP27" s="288"/>
      <c r="AQ27" s="288"/>
      <c r="AR27" s="289"/>
    </row>
    <row r="28" spans="1:93" s="285" customFormat="1" ht="24.75" customHeight="1">
      <c r="A28" s="502" t="s">
        <v>228</v>
      </c>
      <c r="B28" s="502"/>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c r="BT28" s="502"/>
      <c r="BU28" s="502"/>
      <c r="BV28" s="502"/>
      <c r="BW28" s="502"/>
      <c r="BX28" s="502"/>
      <c r="BY28" s="502"/>
      <c r="BZ28" s="502"/>
      <c r="CA28" s="502"/>
      <c r="CB28" s="502"/>
      <c r="CC28" s="502"/>
      <c r="CD28" s="502"/>
      <c r="CE28" s="502"/>
      <c r="CF28" s="502"/>
      <c r="CG28" s="502"/>
      <c r="CH28" s="502"/>
      <c r="CI28" s="502"/>
      <c r="CJ28" s="502"/>
      <c r="CK28" s="502"/>
      <c r="CL28" s="502"/>
      <c r="CM28" s="502"/>
      <c r="CN28" s="502"/>
    </row>
    <row r="29" spans="1:93" s="285" customFormat="1" ht="24.75" customHeight="1">
      <c r="A29" s="503" t="s">
        <v>84</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c r="CG29" s="503"/>
      <c r="CH29" s="503"/>
      <c r="CI29" s="503"/>
      <c r="CJ29" s="503"/>
      <c r="CK29" s="503"/>
      <c r="CL29" s="503"/>
      <c r="CM29" s="503"/>
      <c r="CN29" s="503"/>
    </row>
    <row r="30" spans="1:93" s="285" customFormat="1" ht="24.75" customHeight="1">
      <c r="A30" s="503" t="s">
        <v>229</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3"/>
      <c r="CH30" s="503"/>
      <c r="CI30" s="503"/>
      <c r="CJ30" s="503"/>
      <c r="CK30" s="503"/>
      <c r="CL30" s="503"/>
      <c r="CM30" s="503"/>
      <c r="CN30" s="503"/>
    </row>
    <row r="31" spans="1:93" s="285" customFormat="1" ht="24.75" customHeight="1">
      <c r="A31" s="503" t="s">
        <v>230</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3"/>
      <c r="CE31" s="503"/>
      <c r="CF31" s="503"/>
      <c r="CG31" s="503"/>
      <c r="CH31" s="503"/>
      <c r="CI31" s="503"/>
      <c r="CJ31" s="503"/>
      <c r="CK31" s="503"/>
      <c r="CL31" s="503"/>
      <c r="CM31" s="503"/>
      <c r="CN31" s="503"/>
    </row>
    <row r="32" spans="1:93" s="285" customFormat="1" ht="24.75" customHeight="1">
      <c r="A32" s="503" t="s">
        <v>140</v>
      </c>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c r="CE32" s="503"/>
      <c r="CF32" s="503"/>
      <c r="CG32" s="503"/>
      <c r="CH32" s="503"/>
      <c r="CI32" s="503"/>
      <c r="CJ32" s="503"/>
      <c r="CK32" s="503"/>
      <c r="CL32" s="503"/>
      <c r="CM32" s="503"/>
      <c r="CN32" s="503"/>
    </row>
    <row r="33" spans="1:92" s="285" customFormat="1" ht="24.75" customHeight="1">
      <c r="A33" s="504" t="s">
        <v>44</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row>
    <row r="34" spans="1:92" s="285" customFormat="1" ht="36" customHeight="1">
      <c r="A34" s="290"/>
      <c r="B34" s="290"/>
      <c r="C34" s="290"/>
      <c r="F34" s="75"/>
      <c r="G34" s="286"/>
      <c r="H34" s="286"/>
      <c r="I34" s="75"/>
      <c r="J34" s="75"/>
    </row>
    <row r="35" spans="1:92" s="285" customFormat="1" ht="29.25" customHeight="1">
      <c r="A35" s="388" t="s">
        <v>258</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8"/>
      <c r="CL35" s="388"/>
      <c r="CM35" s="388"/>
      <c r="CN35" s="388"/>
    </row>
    <row r="36" spans="1:92" s="285" customFormat="1" ht="29.25" customHeight="1">
      <c r="A36" s="388"/>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8"/>
      <c r="CL36" s="388"/>
      <c r="CM36" s="388"/>
      <c r="CN36" s="388"/>
    </row>
    <row r="37" spans="1:92" s="273" customFormat="1" ht="29.25" customHeight="1">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388"/>
      <c r="BX37" s="388"/>
      <c r="BY37" s="388"/>
      <c r="BZ37" s="388"/>
      <c r="CA37" s="388"/>
      <c r="CB37" s="388"/>
      <c r="CC37" s="388"/>
      <c r="CD37" s="388"/>
      <c r="CE37" s="388"/>
      <c r="CF37" s="388"/>
      <c r="CG37" s="388"/>
      <c r="CH37" s="388"/>
      <c r="CI37" s="388"/>
      <c r="CJ37" s="388"/>
      <c r="CK37" s="388"/>
      <c r="CL37" s="388"/>
      <c r="CM37" s="388"/>
      <c r="CN37" s="388"/>
    </row>
    <row r="38" spans="1:92" s="273" customFormat="1" ht="29.25" customHeight="1">
      <c r="A38" s="388"/>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c r="BZ38" s="388"/>
      <c r="CA38" s="388"/>
      <c r="CB38" s="388"/>
      <c r="CC38" s="388"/>
      <c r="CD38" s="388"/>
      <c r="CE38" s="388"/>
      <c r="CF38" s="388"/>
      <c r="CG38" s="388"/>
      <c r="CH38" s="388"/>
      <c r="CI38" s="388"/>
      <c r="CJ38" s="388"/>
      <c r="CK38" s="388"/>
      <c r="CL38" s="388"/>
      <c r="CM38" s="388"/>
      <c r="CN38" s="388"/>
    </row>
    <row r="39" spans="1:92" s="273" customFormat="1" ht="29.25" customHeight="1">
      <c r="A39" s="388"/>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row>
    <row r="40" spans="1:92" s="273" customFormat="1" ht="29.25" customHeight="1">
      <c r="A40" s="388"/>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388"/>
      <c r="CF40" s="388"/>
      <c r="CG40" s="388"/>
      <c r="CH40" s="388"/>
      <c r="CI40" s="388"/>
      <c r="CJ40" s="388"/>
      <c r="CK40" s="388"/>
      <c r="CL40" s="388"/>
      <c r="CM40" s="388"/>
      <c r="CN40" s="388"/>
    </row>
    <row r="41" spans="1:92" s="273" customFormat="1" ht="29.25" customHeight="1">
      <c r="A41" s="388"/>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row>
    <row r="42" spans="1:92" s="89" customFormat="1" ht="27.75" customHeight="1">
      <c r="A42" s="126"/>
      <c r="B42" s="126"/>
      <c r="C42" s="126"/>
      <c r="D42" s="126"/>
      <c r="E42" s="126"/>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2"/>
      <c r="AX42" s="92"/>
      <c r="AY42" s="92"/>
      <c r="AZ42" s="92"/>
      <c r="BA42" s="92"/>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4"/>
      <c r="CE42" s="94"/>
      <c r="CF42" s="94"/>
      <c r="CG42" s="94"/>
      <c r="CH42" s="94"/>
      <c r="CI42" s="94"/>
      <c r="CJ42" s="94"/>
      <c r="CK42" s="94"/>
      <c r="CL42" s="94"/>
      <c r="CM42" s="94"/>
      <c r="CN42" s="94"/>
    </row>
    <row r="43" spans="1:92" s="89" customFormat="1" ht="27.75" customHeight="1">
      <c r="A43" s="93"/>
      <c r="B43" s="93"/>
      <c r="C43" s="93"/>
      <c r="D43" s="93"/>
      <c r="E43" s="93"/>
      <c r="F43" s="93"/>
      <c r="G43" s="93"/>
      <c r="H43" s="93"/>
      <c r="I43" s="93"/>
      <c r="J43" s="93"/>
      <c r="K43" s="93"/>
      <c r="L43" s="93"/>
      <c r="M43" s="93"/>
      <c r="N43" s="93"/>
      <c r="O43" s="93"/>
      <c r="P43" s="93"/>
      <c r="Q43" s="93"/>
      <c r="R43" s="93"/>
      <c r="S43" s="93"/>
      <c r="T43" s="93"/>
      <c r="U43" s="93"/>
      <c r="V43" s="93"/>
      <c r="W43" s="93"/>
      <c r="X43" s="93"/>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row>
    <row r="44" spans="1:92" s="89" customFormat="1" ht="27.7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row>
    <row r="45" spans="1:92" s="89" customFormat="1" ht="27.75" customHeight="1">
      <c r="A45" s="90"/>
      <c r="B45" s="90"/>
      <c r="C45" s="90"/>
      <c r="D45" s="90"/>
      <c r="E45" s="90"/>
      <c r="F45" s="90"/>
      <c r="G45" s="90"/>
      <c r="H45" s="90"/>
      <c r="I45" s="90"/>
      <c r="J45" s="90"/>
      <c r="K45" s="90"/>
      <c r="L45" s="90"/>
      <c r="M45" s="90"/>
      <c r="N45" s="90"/>
      <c r="O45" s="95"/>
      <c r="P45" s="95"/>
      <c r="Q45" s="95"/>
      <c r="R45" s="95"/>
      <c r="S45" s="95"/>
      <c r="T45" s="96"/>
      <c r="U45" s="96"/>
      <c r="V45" s="96"/>
      <c r="W45" s="96"/>
      <c r="X45" s="96"/>
      <c r="Y45" s="95"/>
      <c r="Z45" s="95"/>
      <c r="AA45" s="95"/>
      <c r="AB45" s="95"/>
      <c r="AC45" s="96"/>
      <c r="AD45" s="96"/>
      <c r="AE45" s="96"/>
      <c r="AF45" s="96"/>
      <c r="AG45" s="96"/>
      <c r="AH45" s="95"/>
      <c r="AI45" s="95"/>
      <c r="AJ45" s="95"/>
      <c r="AK45" s="95"/>
      <c r="AL45" s="96"/>
      <c r="AM45" s="96"/>
      <c r="AN45" s="96"/>
      <c r="AO45" s="96"/>
      <c r="AP45" s="96"/>
      <c r="AQ45" s="95"/>
      <c r="AR45" s="95"/>
      <c r="AS45" s="95"/>
      <c r="AT45" s="95"/>
      <c r="AV45" s="90"/>
      <c r="AW45" s="90"/>
      <c r="AX45" s="90"/>
      <c r="AY45" s="90"/>
      <c r="AZ45" s="90"/>
      <c r="BA45" s="90"/>
      <c r="BB45" s="90"/>
      <c r="BC45" s="90"/>
      <c r="BD45" s="90"/>
      <c r="BE45" s="90"/>
      <c r="BF45" s="90"/>
      <c r="BG45" s="90"/>
      <c r="BH45" s="93"/>
      <c r="BM45" s="93"/>
      <c r="BN45" s="93"/>
      <c r="BO45" s="93"/>
      <c r="BP45" s="93"/>
      <c r="BQ45" s="93"/>
      <c r="BV45" s="93"/>
      <c r="BW45" s="93"/>
      <c r="BX45" s="93"/>
      <c r="BY45" s="93"/>
      <c r="BZ45" s="93"/>
      <c r="CE45" s="93"/>
      <c r="CF45" s="93"/>
      <c r="CG45" s="93"/>
      <c r="CH45" s="93"/>
      <c r="CI45" s="93"/>
      <c r="CN45" s="93"/>
    </row>
    <row r="46" spans="1:92" s="89" customFormat="1" ht="27.75"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row>
    <row r="47" spans="1:92" s="89" customFormat="1" ht="27.75"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8"/>
      <c r="AT47" s="128"/>
      <c r="AU47" s="128"/>
      <c r="AV47" s="128"/>
      <c r="AW47" s="128"/>
      <c r="AX47" s="128"/>
      <c r="AY47" s="128"/>
      <c r="AZ47" s="128"/>
      <c r="BA47" s="128"/>
      <c r="BB47" s="128"/>
      <c r="BC47" s="128"/>
      <c r="BD47" s="127"/>
      <c r="BE47" s="127"/>
      <c r="BF47" s="127"/>
      <c r="BG47" s="127"/>
      <c r="BH47" s="127"/>
      <c r="BI47" s="127"/>
      <c r="BJ47" s="127"/>
      <c r="BK47" s="127"/>
      <c r="BL47" s="127"/>
      <c r="BM47" s="127"/>
      <c r="BN47" s="127"/>
      <c r="BO47" s="127"/>
      <c r="BP47" s="127"/>
      <c r="BQ47" s="127"/>
      <c r="BR47" s="127"/>
      <c r="BS47" s="128"/>
      <c r="BT47" s="128"/>
      <c r="BU47" s="127"/>
      <c r="BV47" s="127"/>
      <c r="BW47" s="127"/>
      <c r="BX47" s="127"/>
      <c r="BY47" s="127"/>
      <c r="BZ47" s="127"/>
      <c r="CA47" s="127"/>
      <c r="CB47" s="127"/>
      <c r="CC47" s="127"/>
      <c r="CD47" s="127"/>
      <c r="CE47" s="127"/>
      <c r="CF47" s="127"/>
      <c r="CG47" s="127"/>
      <c r="CH47" s="127"/>
      <c r="CI47" s="127"/>
      <c r="CJ47" s="127"/>
      <c r="CK47" s="127"/>
      <c r="CL47" s="127"/>
      <c r="CM47" s="127"/>
      <c r="CN47" s="127"/>
    </row>
    <row r="48" spans="1:92" s="273" customFormat="1" ht="18" customHeight="1">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row>
    <row r="49" spans="1:93" s="273" customFormat="1" ht="18" customHeight="1">
      <c r="A49" s="559" t="s">
        <v>181</v>
      </c>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row>
    <row r="50" spans="1:93" s="273" customFormat="1" ht="18" customHeight="1">
      <c r="C50" s="276"/>
      <c r="D50" s="276"/>
      <c r="E50" s="296"/>
      <c r="F50" s="296"/>
      <c r="G50" s="297"/>
      <c r="H50" s="297"/>
      <c r="I50" s="276"/>
      <c r="J50" s="298"/>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BN50" s="299"/>
      <c r="BO50" s="299"/>
      <c r="BP50" s="299"/>
      <c r="BQ50" s="299"/>
      <c r="BR50" s="299"/>
      <c r="BS50" s="299"/>
      <c r="BT50" s="299"/>
      <c r="BU50" s="299"/>
      <c r="BV50" s="299"/>
      <c r="BW50" s="299"/>
      <c r="BX50" s="299"/>
      <c r="BY50" s="299"/>
      <c r="BZ50" s="299"/>
      <c r="CA50" s="299"/>
      <c r="CB50" s="299"/>
      <c r="CC50" s="299"/>
      <c r="CD50" s="299"/>
      <c r="CE50" s="299"/>
      <c r="CF50" s="299"/>
      <c r="CG50" s="299"/>
      <c r="CH50" s="299"/>
      <c r="CI50" s="299"/>
      <c r="CJ50" s="299"/>
      <c r="CK50" s="299"/>
      <c r="CL50" s="299"/>
      <c r="CM50" s="300"/>
    </row>
    <row r="51" spans="1:93" s="273" customFormat="1" ht="23.25" customHeight="1">
      <c r="A51" s="487" t="s">
        <v>232</v>
      </c>
      <c r="B51" s="487"/>
      <c r="C51" s="487"/>
      <c r="D51" s="487"/>
      <c r="E51" s="487"/>
      <c r="F51" s="487"/>
      <c r="G51" s="487"/>
      <c r="H51" s="487"/>
      <c r="I51" s="487"/>
      <c r="J51" s="487"/>
      <c r="K51" s="487"/>
      <c r="L51" s="488"/>
      <c r="M51" s="488"/>
      <c r="N51" s="488"/>
      <c r="O51" s="488"/>
      <c r="P51" s="488"/>
      <c r="Q51" s="488"/>
      <c r="R51" s="488"/>
      <c r="S51" s="488"/>
      <c r="T51" s="488"/>
      <c r="U51" s="488"/>
      <c r="V51" s="488"/>
      <c r="W51" s="488"/>
      <c r="X51" s="488"/>
      <c r="Y51" s="301"/>
      <c r="Z51" s="301"/>
      <c r="AA51" s="301"/>
      <c r="AB51" s="301"/>
      <c r="AC51" s="271"/>
      <c r="AD51" s="271"/>
      <c r="AE51" s="271"/>
      <c r="AF51" s="271"/>
      <c r="AG51" s="271"/>
      <c r="AH51" s="301"/>
      <c r="AI51" s="301"/>
      <c r="AJ51" s="301"/>
      <c r="AK51" s="301"/>
      <c r="AL51" s="271"/>
      <c r="AM51" s="271"/>
      <c r="AN51" s="271"/>
      <c r="AO51" s="271"/>
      <c r="AP51" s="271"/>
      <c r="AQ51" s="301"/>
      <c r="AR51" s="301"/>
      <c r="AS51" s="301"/>
      <c r="AT51" s="301"/>
      <c r="AV51" s="302"/>
      <c r="AW51" s="302"/>
      <c r="AX51" s="302"/>
      <c r="AY51" s="302"/>
      <c r="AZ51" s="302"/>
      <c r="BA51" s="302"/>
      <c r="BB51" s="302"/>
      <c r="BC51" s="302"/>
      <c r="BD51" s="302"/>
      <c r="BE51" s="302"/>
      <c r="BF51" s="302"/>
      <c r="BG51" s="302"/>
      <c r="BH51" s="303"/>
      <c r="BM51" s="303"/>
      <c r="BN51" s="303"/>
      <c r="BO51" s="303"/>
      <c r="BP51" s="303"/>
      <c r="BQ51" s="303"/>
      <c r="BV51" s="303"/>
      <c r="BW51" s="303"/>
      <c r="BX51" s="303"/>
      <c r="BY51" s="303"/>
      <c r="BZ51" s="303"/>
      <c r="CE51" s="303"/>
      <c r="CF51" s="303"/>
      <c r="CG51" s="303"/>
      <c r="CH51" s="303"/>
      <c r="CI51" s="303"/>
      <c r="CN51" s="303"/>
    </row>
    <row r="52" spans="1:93" s="273" customFormat="1" ht="33" customHeight="1">
      <c r="A52" s="450" t="s">
        <v>233</v>
      </c>
      <c r="B52" s="451"/>
      <c r="C52" s="451"/>
      <c r="D52" s="451"/>
      <c r="E52" s="451"/>
      <c r="F52" s="451"/>
      <c r="G52" s="451"/>
      <c r="H52" s="451"/>
      <c r="I52" s="451"/>
      <c r="J52" s="451"/>
      <c r="K52" s="452"/>
      <c r="L52" s="489" t="str">
        <f>IF(BD15="","",BD15)</f>
        <v/>
      </c>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490"/>
      <c r="AP52" s="490"/>
      <c r="AQ52" s="490"/>
      <c r="AR52" s="490"/>
      <c r="AS52" s="304"/>
      <c r="AT52" s="305"/>
      <c r="AU52" s="305"/>
      <c r="AV52" s="305"/>
      <c r="AW52" s="305"/>
      <c r="AX52" s="305"/>
      <c r="AY52" s="305"/>
      <c r="AZ52" s="305"/>
      <c r="BA52" s="305"/>
      <c r="BB52" s="305"/>
      <c r="BC52" s="305"/>
      <c r="BD52" s="305"/>
      <c r="BE52" s="306" t="s">
        <v>234</v>
      </c>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row>
    <row r="53" spans="1:93" s="281" customFormat="1" ht="33" customHeight="1">
      <c r="A53" s="450" t="s">
        <v>47</v>
      </c>
      <c r="B53" s="451"/>
      <c r="C53" s="451"/>
      <c r="D53" s="451"/>
      <c r="E53" s="451"/>
      <c r="F53" s="451"/>
      <c r="G53" s="451"/>
      <c r="H53" s="451"/>
      <c r="I53" s="451"/>
      <c r="J53" s="451"/>
      <c r="K53" s="452"/>
      <c r="L53" s="480" t="s">
        <v>60</v>
      </c>
      <c r="M53" s="481"/>
      <c r="N53" s="482"/>
      <c r="O53" s="482"/>
      <c r="P53" s="482"/>
      <c r="Q53" s="482"/>
      <c r="R53" s="482"/>
      <c r="S53" s="482"/>
      <c r="T53" s="482"/>
      <c r="U53" s="482"/>
      <c r="V53" s="482"/>
      <c r="W53" s="481" t="s">
        <v>144</v>
      </c>
      <c r="X53" s="481"/>
      <c r="Y53" s="482"/>
      <c r="Z53" s="482"/>
      <c r="AA53" s="482"/>
      <c r="AB53" s="482"/>
      <c r="AC53" s="482"/>
      <c r="AD53" s="482"/>
      <c r="AE53" s="482"/>
      <c r="AF53" s="482"/>
      <c r="AG53" s="482"/>
      <c r="AH53" s="481" t="s">
        <v>145</v>
      </c>
      <c r="AI53" s="481"/>
      <c r="AJ53" s="482"/>
      <c r="AK53" s="482"/>
      <c r="AL53" s="482"/>
      <c r="AM53" s="482"/>
      <c r="AN53" s="482"/>
      <c r="AO53" s="482"/>
      <c r="AP53" s="482"/>
      <c r="AQ53" s="482"/>
      <c r="AR53" s="483"/>
      <c r="AS53" s="471" t="s">
        <v>146</v>
      </c>
      <c r="AT53" s="472"/>
      <c r="AU53" s="472"/>
      <c r="AV53" s="472"/>
      <c r="AW53" s="472"/>
      <c r="AX53" s="472"/>
      <c r="AY53" s="472"/>
      <c r="AZ53" s="472"/>
      <c r="BA53" s="472"/>
      <c r="BB53" s="472"/>
      <c r="BC53" s="473"/>
      <c r="BD53" s="474"/>
      <c r="BE53" s="475"/>
      <c r="BF53" s="475"/>
      <c r="BG53" s="475"/>
      <c r="BH53" s="475"/>
      <c r="BI53" s="475"/>
      <c r="BJ53" s="475"/>
      <c r="BK53" s="475"/>
      <c r="BL53" s="475"/>
      <c r="BM53" s="475"/>
      <c r="BN53" s="475"/>
      <c r="BO53" s="475"/>
      <c r="BP53" s="475"/>
      <c r="BQ53" s="475"/>
      <c r="BR53" s="475"/>
      <c r="BS53" s="476" t="s">
        <v>147</v>
      </c>
      <c r="BT53" s="476"/>
      <c r="BU53" s="475"/>
      <c r="BV53" s="475"/>
      <c r="BW53" s="475"/>
      <c r="BX53" s="475"/>
      <c r="BY53" s="475"/>
      <c r="BZ53" s="475"/>
      <c r="CA53" s="475"/>
      <c r="CB53" s="475"/>
      <c r="CC53" s="475"/>
      <c r="CD53" s="475"/>
      <c r="CE53" s="475"/>
      <c r="CF53" s="475"/>
      <c r="CG53" s="475"/>
      <c r="CH53" s="475"/>
      <c r="CI53" s="475"/>
      <c r="CJ53" s="475"/>
      <c r="CK53" s="475"/>
      <c r="CL53" s="475"/>
      <c r="CM53" s="475"/>
      <c r="CN53" s="477"/>
      <c r="CO53" s="280"/>
    </row>
    <row r="54" spans="1:93" s="273" customFormat="1" ht="33" customHeight="1">
      <c r="A54" s="478" t="s">
        <v>48</v>
      </c>
      <c r="B54" s="479"/>
      <c r="C54" s="451"/>
      <c r="D54" s="451"/>
      <c r="E54" s="451"/>
      <c r="F54" s="451"/>
      <c r="G54" s="451"/>
      <c r="H54" s="451"/>
      <c r="I54" s="451"/>
      <c r="J54" s="451"/>
      <c r="K54" s="452"/>
      <c r="L54" s="480" t="s">
        <v>60</v>
      </c>
      <c r="M54" s="481"/>
      <c r="N54" s="482"/>
      <c r="O54" s="482"/>
      <c r="P54" s="482"/>
      <c r="Q54" s="482"/>
      <c r="R54" s="482"/>
      <c r="S54" s="482"/>
      <c r="T54" s="482"/>
      <c r="U54" s="482"/>
      <c r="V54" s="482"/>
      <c r="W54" s="481" t="s">
        <v>144</v>
      </c>
      <c r="X54" s="481"/>
      <c r="Y54" s="482"/>
      <c r="Z54" s="482"/>
      <c r="AA54" s="482"/>
      <c r="AB54" s="482"/>
      <c r="AC54" s="482"/>
      <c r="AD54" s="482"/>
      <c r="AE54" s="482"/>
      <c r="AF54" s="482"/>
      <c r="AG54" s="482"/>
      <c r="AH54" s="481" t="s">
        <v>145</v>
      </c>
      <c r="AI54" s="481"/>
      <c r="AJ54" s="482"/>
      <c r="AK54" s="482"/>
      <c r="AL54" s="482"/>
      <c r="AM54" s="482"/>
      <c r="AN54" s="482"/>
      <c r="AO54" s="482"/>
      <c r="AP54" s="482"/>
      <c r="AQ54" s="482"/>
      <c r="AR54" s="483"/>
      <c r="AS54" s="400" t="s">
        <v>49</v>
      </c>
      <c r="AT54" s="401"/>
      <c r="AU54" s="401"/>
      <c r="AV54" s="401"/>
      <c r="AW54" s="401"/>
      <c r="AX54" s="401"/>
      <c r="AY54" s="401"/>
      <c r="AZ54" s="401"/>
      <c r="BA54" s="401"/>
      <c r="BB54" s="401"/>
      <c r="BC54" s="470"/>
      <c r="BD54" s="480" t="s">
        <v>60</v>
      </c>
      <c r="BE54" s="481"/>
      <c r="BF54" s="483"/>
      <c r="BG54" s="484"/>
      <c r="BH54" s="484"/>
      <c r="BI54" s="484"/>
      <c r="BJ54" s="484"/>
      <c r="BK54" s="484"/>
      <c r="BL54" s="484"/>
      <c r="BM54" s="484"/>
      <c r="BN54" s="485"/>
      <c r="BO54" s="486" t="s">
        <v>148</v>
      </c>
      <c r="BP54" s="486"/>
      <c r="BQ54" s="483"/>
      <c r="BR54" s="484"/>
      <c r="BS54" s="484"/>
      <c r="BT54" s="484"/>
      <c r="BU54" s="484"/>
      <c r="BV54" s="484"/>
      <c r="BW54" s="484"/>
      <c r="BX54" s="484"/>
      <c r="BY54" s="484"/>
      <c r="BZ54" s="485"/>
      <c r="CA54" s="481" t="s">
        <v>145</v>
      </c>
      <c r="CB54" s="481"/>
      <c r="CC54" s="483"/>
      <c r="CD54" s="484"/>
      <c r="CE54" s="484"/>
      <c r="CF54" s="484"/>
      <c r="CG54" s="484"/>
      <c r="CH54" s="484"/>
      <c r="CI54" s="484"/>
      <c r="CJ54" s="484"/>
      <c r="CK54" s="484"/>
      <c r="CL54" s="484"/>
      <c r="CM54" s="484"/>
      <c r="CN54" s="484"/>
    </row>
    <row r="55" spans="1:93" s="273" customFormat="1" ht="22.5" customHeight="1">
      <c r="A55" s="307"/>
      <c r="B55" s="307"/>
      <c r="C55" s="308"/>
      <c r="D55" s="308"/>
      <c r="E55" s="308"/>
      <c r="F55" s="308"/>
      <c r="G55" s="308"/>
      <c r="H55" s="308"/>
      <c r="I55" s="308"/>
      <c r="J55" s="308"/>
      <c r="K55" s="308"/>
      <c r="L55" s="309"/>
      <c r="M55" s="309"/>
      <c r="N55" s="310"/>
      <c r="O55" s="310"/>
      <c r="P55" s="310"/>
      <c r="Q55" s="310"/>
      <c r="R55" s="310"/>
      <c r="S55" s="310"/>
      <c r="T55" s="310"/>
      <c r="U55" s="310"/>
      <c r="V55" s="310"/>
      <c r="W55" s="309"/>
      <c r="X55" s="309"/>
      <c r="Y55" s="310"/>
      <c r="Z55" s="310"/>
      <c r="AA55" s="310"/>
      <c r="AB55" s="310"/>
      <c r="AC55" s="310"/>
      <c r="AD55" s="310"/>
      <c r="AE55" s="310"/>
      <c r="AF55" s="310"/>
      <c r="AG55" s="310"/>
      <c r="AH55" s="309"/>
      <c r="AI55" s="309"/>
      <c r="AJ55" s="310"/>
      <c r="AK55" s="310"/>
      <c r="AL55" s="310"/>
      <c r="AM55" s="310"/>
      <c r="AN55" s="310"/>
      <c r="AO55" s="310"/>
      <c r="AP55" s="310"/>
      <c r="AQ55" s="310"/>
      <c r="AR55" s="310"/>
      <c r="AS55" s="308"/>
      <c r="AT55" s="308"/>
      <c r="AU55" s="308"/>
      <c r="AV55" s="308"/>
      <c r="AW55" s="308"/>
      <c r="AX55" s="308"/>
      <c r="AY55" s="308"/>
      <c r="AZ55" s="308"/>
      <c r="BA55" s="308"/>
      <c r="BB55" s="308"/>
      <c r="BC55" s="308"/>
      <c r="BD55" s="311"/>
      <c r="BE55" s="309"/>
      <c r="BF55" s="309"/>
      <c r="BG55" s="310"/>
      <c r="BH55" s="310"/>
      <c r="BI55" s="310"/>
      <c r="BJ55" s="310"/>
      <c r="BK55" s="310"/>
      <c r="BL55" s="310"/>
      <c r="BM55" s="310"/>
      <c r="BN55" s="310"/>
      <c r="BO55" s="310"/>
      <c r="BP55" s="309"/>
      <c r="BQ55" s="309"/>
      <c r="BR55" s="310"/>
      <c r="BS55" s="310"/>
      <c r="BT55" s="310"/>
      <c r="BU55" s="310"/>
      <c r="BV55" s="310"/>
      <c r="BW55" s="310"/>
      <c r="BX55" s="310"/>
      <c r="BY55" s="310"/>
      <c r="BZ55" s="310"/>
      <c r="CA55" s="310"/>
      <c r="CB55" s="309"/>
      <c r="CC55" s="309"/>
      <c r="CD55" s="310"/>
      <c r="CE55" s="310"/>
      <c r="CF55" s="310"/>
      <c r="CG55" s="310"/>
      <c r="CH55" s="310"/>
      <c r="CI55" s="310"/>
      <c r="CJ55" s="310"/>
      <c r="CK55" s="310"/>
      <c r="CL55" s="310"/>
      <c r="CM55" s="310"/>
      <c r="CN55" s="310"/>
    </row>
    <row r="56" spans="1:93" s="273" customFormat="1" ht="22.5" customHeight="1">
      <c r="A56" s="307"/>
      <c r="B56" s="307"/>
      <c r="C56" s="308"/>
      <c r="D56" s="308"/>
      <c r="E56" s="308"/>
      <c r="F56" s="308"/>
      <c r="G56" s="308"/>
      <c r="H56" s="308"/>
      <c r="I56" s="308"/>
      <c r="J56" s="308"/>
      <c r="K56" s="308"/>
      <c r="L56" s="309"/>
      <c r="M56" s="309"/>
      <c r="N56" s="310"/>
      <c r="O56" s="310"/>
      <c r="P56" s="310"/>
      <c r="Q56" s="310"/>
      <c r="R56" s="310"/>
      <c r="S56" s="310"/>
      <c r="T56" s="310"/>
      <c r="U56" s="310"/>
      <c r="V56" s="310"/>
      <c r="W56" s="309"/>
      <c r="X56" s="309"/>
      <c r="Y56" s="310"/>
      <c r="Z56" s="310"/>
      <c r="AA56" s="310"/>
      <c r="AB56" s="310"/>
      <c r="AC56" s="310"/>
      <c r="AD56" s="310"/>
      <c r="AE56" s="310"/>
      <c r="AF56" s="310"/>
      <c r="AG56" s="310"/>
      <c r="AH56" s="309"/>
      <c r="AI56" s="309"/>
      <c r="AJ56" s="310"/>
      <c r="AK56" s="310"/>
      <c r="AL56" s="310"/>
      <c r="AM56" s="310"/>
      <c r="AN56" s="310"/>
      <c r="AO56" s="310"/>
      <c r="AP56" s="310"/>
      <c r="AQ56" s="310"/>
      <c r="AR56" s="310"/>
      <c r="AS56" s="308"/>
      <c r="AT56" s="308"/>
      <c r="AU56" s="308"/>
      <c r="AV56" s="308"/>
      <c r="AW56" s="308"/>
      <c r="AX56" s="308"/>
      <c r="AY56" s="308"/>
      <c r="AZ56" s="308"/>
      <c r="BA56" s="308"/>
      <c r="BB56" s="308"/>
      <c r="BC56" s="308"/>
      <c r="BD56" s="311"/>
      <c r="BE56" s="309"/>
      <c r="BF56" s="309"/>
      <c r="BG56" s="310"/>
      <c r="BH56" s="310"/>
      <c r="BI56" s="310"/>
      <c r="BJ56" s="310"/>
      <c r="BK56" s="310"/>
      <c r="BL56" s="310"/>
      <c r="BM56" s="310"/>
      <c r="BN56" s="310"/>
      <c r="BO56" s="310"/>
      <c r="BP56" s="309"/>
      <c r="BQ56" s="309"/>
      <c r="BR56" s="310"/>
      <c r="BS56" s="310"/>
      <c r="BT56" s="310"/>
      <c r="BU56" s="310"/>
      <c r="BV56" s="310"/>
      <c r="BW56" s="310"/>
      <c r="BX56" s="310"/>
      <c r="BY56" s="310"/>
      <c r="BZ56" s="310"/>
      <c r="CA56" s="310"/>
      <c r="CB56" s="309"/>
      <c r="CC56" s="309"/>
      <c r="CD56" s="310"/>
      <c r="CE56" s="310"/>
      <c r="CF56" s="310"/>
      <c r="CG56" s="310"/>
      <c r="CH56" s="310"/>
      <c r="CI56" s="310"/>
      <c r="CJ56" s="310"/>
      <c r="CK56" s="310"/>
      <c r="CL56" s="310"/>
      <c r="CM56" s="310"/>
      <c r="CN56" s="310"/>
    </row>
    <row r="57" spans="1:93" s="273" customFormat="1" ht="18" customHeight="1">
      <c r="A57" s="458" t="s">
        <v>235</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row>
    <row r="58" spans="1:93" s="273" customFormat="1" ht="18" customHeight="1">
      <c r="A58" s="396" t="s">
        <v>176</v>
      </c>
      <c r="B58" s="397"/>
      <c r="C58" s="397"/>
      <c r="D58" s="397"/>
      <c r="E58" s="397"/>
      <c r="F58" s="397"/>
      <c r="G58" s="397"/>
      <c r="H58" s="397"/>
      <c r="I58" s="397"/>
      <c r="J58" s="397"/>
      <c r="K58" s="467"/>
      <c r="L58" s="459" t="s">
        <v>171</v>
      </c>
      <c r="M58" s="460"/>
      <c r="N58" s="460"/>
      <c r="O58" s="461"/>
      <c r="P58" s="461"/>
      <c r="Q58" s="461"/>
      <c r="R58" s="461"/>
      <c r="S58" s="461"/>
      <c r="T58" s="461"/>
      <c r="U58" s="461"/>
      <c r="V58" s="461"/>
      <c r="W58" s="461"/>
      <c r="X58" s="461"/>
      <c r="Y58" s="460" t="s">
        <v>145</v>
      </c>
      <c r="Z58" s="460"/>
      <c r="AA58" s="460"/>
      <c r="AB58" s="461"/>
      <c r="AC58" s="461"/>
      <c r="AD58" s="461"/>
      <c r="AE58" s="461"/>
      <c r="AF58" s="461"/>
      <c r="AG58" s="461"/>
      <c r="AH58" s="461"/>
      <c r="AI58" s="461"/>
      <c r="AJ58" s="461"/>
      <c r="AK58" s="461"/>
      <c r="AL58" s="313"/>
      <c r="AM58" s="313"/>
      <c r="AN58" s="313"/>
      <c r="AO58" s="313"/>
      <c r="AP58" s="313"/>
      <c r="AQ58" s="313"/>
      <c r="AR58" s="313"/>
      <c r="AS58" s="313"/>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14"/>
      <c r="CD58" s="314"/>
      <c r="CE58" s="314"/>
      <c r="CF58" s="314"/>
      <c r="CG58" s="315"/>
      <c r="CH58" s="315"/>
      <c r="CI58" s="315"/>
      <c r="CJ58" s="315"/>
      <c r="CK58" s="315"/>
      <c r="CL58" s="315"/>
      <c r="CM58" s="315"/>
      <c r="CN58" s="316"/>
    </row>
    <row r="59" spans="1:93" s="273" customFormat="1" ht="45" customHeight="1">
      <c r="A59" s="398"/>
      <c r="B59" s="468"/>
      <c r="C59" s="468"/>
      <c r="D59" s="468"/>
      <c r="E59" s="468"/>
      <c r="F59" s="468"/>
      <c r="G59" s="468"/>
      <c r="H59" s="468"/>
      <c r="I59" s="468"/>
      <c r="J59" s="468"/>
      <c r="K59" s="469"/>
      <c r="L59" s="462"/>
      <c r="M59" s="463"/>
      <c r="N59" s="463"/>
      <c r="O59" s="463"/>
      <c r="P59" s="463"/>
      <c r="Q59" s="463"/>
      <c r="R59" s="463"/>
      <c r="S59" s="463"/>
      <c r="T59" s="463"/>
      <c r="U59" s="463"/>
      <c r="V59" s="463"/>
      <c r="W59" s="463"/>
      <c r="X59" s="463"/>
      <c r="Y59" s="463"/>
      <c r="Z59" s="463"/>
      <c r="AA59" s="463"/>
      <c r="AB59" s="464"/>
      <c r="AC59" s="465"/>
      <c r="AD59" s="463"/>
      <c r="AE59" s="463"/>
      <c r="AF59" s="463"/>
      <c r="AG59" s="463"/>
      <c r="AH59" s="463"/>
      <c r="AI59" s="463"/>
      <c r="AJ59" s="463"/>
      <c r="AK59" s="463"/>
      <c r="AL59" s="463"/>
      <c r="AM59" s="463"/>
      <c r="AN59" s="463"/>
      <c r="AO59" s="463"/>
      <c r="AP59" s="463"/>
      <c r="AQ59" s="463"/>
      <c r="AR59" s="463"/>
      <c r="AS59" s="464"/>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463"/>
      <c r="BQ59" s="463"/>
      <c r="BR59" s="463"/>
      <c r="BS59" s="463"/>
      <c r="BT59" s="463"/>
      <c r="BU59" s="463"/>
      <c r="BV59" s="463"/>
      <c r="BW59" s="463"/>
      <c r="BX59" s="463"/>
      <c r="BY59" s="463"/>
      <c r="BZ59" s="463"/>
      <c r="CA59" s="463"/>
      <c r="CB59" s="463"/>
      <c r="CC59" s="463"/>
      <c r="CD59" s="463"/>
      <c r="CE59" s="463"/>
      <c r="CF59" s="463"/>
      <c r="CG59" s="463"/>
      <c r="CH59" s="463"/>
      <c r="CI59" s="463"/>
      <c r="CJ59" s="463"/>
      <c r="CK59" s="463"/>
      <c r="CL59" s="463"/>
      <c r="CM59" s="463"/>
      <c r="CN59" s="466"/>
      <c r="CO59" s="280"/>
    </row>
    <row r="60" spans="1:93" s="273" customFormat="1" ht="45" customHeight="1">
      <c r="A60" s="400"/>
      <c r="B60" s="401"/>
      <c r="C60" s="401"/>
      <c r="D60" s="401"/>
      <c r="E60" s="401"/>
      <c r="F60" s="401"/>
      <c r="G60" s="401"/>
      <c r="H60" s="401"/>
      <c r="I60" s="401"/>
      <c r="J60" s="401"/>
      <c r="K60" s="470"/>
      <c r="L60" s="389"/>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0"/>
      <c r="BO60" s="390"/>
      <c r="BP60" s="390"/>
      <c r="BQ60" s="390"/>
      <c r="BR60" s="390"/>
      <c r="BS60" s="390"/>
      <c r="BT60" s="390"/>
      <c r="BU60" s="390"/>
      <c r="BV60" s="390"/>
      <c r="BW60" s="390"/>
      <c r="BX60" s="390"/>
      <c r="BY60" s="390"/>
      <c r="BZ60" s="390"/>
      <c r="CA60" s="390"/>
      <c r="CB60" s="390"/>
      <c r="CC60" s="390"/>
      <c r="CD60" s="390"/>
      <c r="CE60" s="390"/>
      <c r="CF60" s="390"/>
      <c r="CG60" s="390"/>
      <c r="CH60" s="390"/>
      <c r="CI60" s="390"/>
      <c r="CJ60" s="390"/>
      <c r="CK60" s="390"/>
      <c r="CL60" s="390"/>
      <c r="CM60" s="390"/>
      <c r="CN60" s="391"/>
      <c r="CO60" s="280"/>
    </row>
    <row r="61" spans="1:93" s="273" customFormat="1" ht="33" customHeight="1">
      <c r="A61" s="450" t="s">
        <v>45</v>
      </c>
      <c r="B61" s="451"/>
      <c r="C61" s="451"/>
      <c r="D61" s="451"/>
      <c r="E61" s="451"/>
      <c r="F61" s="451"/>
      <c r="G61" s="451"/>
      <c r="H61" s="451"/>
      <c r="I61" s="451"/>
      <c r="J61" s="451"/>
      <c r="K61" s="452"/>
      <c r="L61" s="453" t="s">
        <v>180</v>
      </c>
      <c r="M61" s="454"/>
      <c r="N61" s="454"/>
      <c r="O61" s="444" t="s">
        <v>264</v>
      </c>
      <c r="P61" s="445"/>
      <c r="Q61" s="445"/>
      <c r="R61" s="445"/>
      <c r="S61" s="445"/>
      <c r="T61" s="445"/>
      <c r="U61" s="445"/>
      <c r="V61" s="445"/>
      <c r="W61" s="445"/>
      <c r="X61" s="445"/>
      <c r="Y61" s="445"/>
      <c r="Z61" s="445"/>
      <c r="AA61" s="445"/>
      <c r="AB61" s="445"/>
      <c r="AC61" s="317"/>
      <c r="AD61" s="317"/>
      <c r="AE61" s="317"/>
      <c r="AF61" s="317"/>
      <c r="AG61" s="317"/>
      <c r="AH61" s="317"/>
      <c r="AI61" s="317"/>
      <c r="AJ61" s="317"/>
      <c r="AK61" s="317"/>
      <c r="AL61" s="317"/>
      <c r="AM61" s="317"/>
      <c r="AN61" s="317"/>
      <c r="AO61" s="317"/>
      <c r="AP61" s="317"/>
      <c r="AQ61" s="317"/>
      <c r="AR61" s="317"/>
      <c r="AS61" s="317"/>
      <c r="AT61" s="450" t="s">
        <v>236</v>
      </c>
      <c r="AU61" s="451"/>
      <c r="AV61" s="451"/>
      <c r="AW61" s="451"/>
      <c r="AX61" s="451"/>
      <c r="AY61" s="451"/>
      <c r="AZ61" s="451"/>
      <c r="BA61" s="451"/>
      <c r="BB61" s="451"/>
      <c r="BC61" s="451"/>
      <c r="BD61" s="452"/>
      <c r="BE61" s="455"/>
      <c r="BF61" s="456"/>
      <c r="BG61" s="456"/>
      <c r="BH61" s="456"/>
      <c r="BI61" s="456"/>
      <c r="BJ61" s="456"/>
      <c r="BK61" s="456"/>
      <c r="BL61" s="456"/>
      <c r="BM61" s="456"/>
      <c r="BN61" s="456"/>
      <c r="BO61" s="456"/>
      <c r="BP61" s="456"/>
      <c r="BQ61" s="456"/>
      <c r="BR61" s="456"/>
      <c r="BS61" s="457" t="s">
        <v>9</v>
      </c>
      <c r="BT61" s="457"/>
      <c r="BU61" s="457"/>
      <c r="BV61" s="457"/>
      <c r="BW61" s="457"/>
      <c r="BX61" s="318"/>
      <c r="BY61" s="318"/>
      <c r="BZ61" s="318"/>
      <c r="CA61" s="318"/>
      <c r="CB61" s="318"/>
      <c r="CC61" s="318"/>
      <c r="CD61" s="318"/>
      <c r="CE61" s="318"/>
      <c r="CF61" s="318"/>
      <c r="CG61" s="318"/>
      <c r="CH61" s="318"/>
      <c r="CI61" s="318"/>
      <c r="CJ61" s="318"/>
      <c r="CK61" s="318"/>
      <c r="CL61" s="318"/>
      <c r="CM61" s="318"/>
      <c r="CN61" s="319"/>
    </row>
    <row r="62" spans="1:93" s="273" customFormat="1" ht="37.5" customHeight="1">
      <c r="A62" s="436" t="s">
        <v>46</v>
      </c>
      <c r="B62" s="437"/>
      <c r="C62" s="437"/>
      <c r="D62" s="437"/>
      <c r="E62" s="437"/>
      <c r="F62" s="437"/>
      <c r="G62" s="437"/>
      <c r="H62" s="437"/>
      <c r="I62" s="437"/>
      <c r="J62" s="437"/>
      <c r="K62" s="438"/>
      <c r="L62" s="442" t="s">
        <v>4</v>
      </c>
      <c r="M62" s="443"/>
      <c r="N62" s="443"/>
      <c r="O62" s="444" t="s">
        <v>75</v>
      </c>
      <c r="P62" s="445"/>
      <c r="Q62" s="445"/>
      <c r="R62" s="445"/>
      <c r="S62" s="445"/>
      <c r="T62" s="445"/>
      <c r="U62" s="445"/>
      <c r="V62" s="445"/>
      <c r="W62" s="445"/>
      <c r="X62" s="445"/>
      <c r="Y62" s="445"/>
      <c r="Z62" s="445"/>
      <c r="AA62" s="445"/>
      <c r="AB62" s="445"/>
      <c r="AC62" s="446" t="s">
        <v>4</v>
      </c>
      <c r="AD62" s="443"/>
      <c r="AE62" s="443"/>
      <c r="AF62" s="447" t="s">
        <v>265</v>
      </c>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9"/>
    </row>
    <row r="63" spans="1:93" s="273" customFormat="1" ht="37.5" customHeight="1">
      <c r="A63" s="439"/>
      <c r="B63" s="440"/>
      <c r="C63" s="440"/>
      <c r="D63" s="440"/>
      <c r="E63" s="440"/>
      <c r="F63" s="440"/>
      <c r="G63" s="440"/>
      <c r="H63" s="440"/>
      <c r="I63" s="440"/>
      <c r="J63" s="440"/>
      <c r="K63" s="441"/>
      <c r="L63" s="442" t="s">
        <v>4</v>
      </c>
      <c r="M63" s="443"/>
      <c r="N63" s="443"/>
      <c r="O63" s="444" t="s">
        <v>141</v>
      </c>
      <c r="P63" s="445"/>
      <c r="Q63" s="445"/>
      <c r="R63" s="445"/>
      <c r="S63" s="445"/>
      <c r="T63" s="445"/>
      <c r="U63" s="445"/>
      <c r="V63" s="445"/>
      <c r="W63" s="445"/>
      <c r="X63" s="445"/>
      <c r="Y63" s="445"/>
      <c r="Z63" s="445"/>
      <c r="AA63" s="445"/>
      <c r="AB63" s="445"/>
      <c r="AC63" s="446" t="s">
        <v>4</v>
      </c>
      <c r="AD63" s="443"/>
      <c r="AE63" s="443"/>
      <c r="AF63" s="447" t="s">
        <v>266</v>
      </c>
      <c r="AG63" s="448"/>
      <c r="AH63" s="448"/>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9"/>
    </row>
    <row r="64" spans="1:93" s="273" customFormat="1" ht="37.5" customHeight="1">
      <c r="A64" s="436" t="s">
        <v>165</v>
      </c>
      <c r="B64" s="437"/>
      <c r="C64" s="437"/>
      <c r="D64" s="437"/>
      <c r="E64" s="437"/>
      <c r="F64" s="437"/>
      <c r="G64" s="437"/>
      <c r="H64" s="437"/>
      <c r="I64" s="437"/>
      <c r="J64" s="437"/>
      <c r="K64" s="438"/>
      <c r="L64" s="442" t="s">
        <v>4</v>
      </c>
      <c r="M64" s="443"/>
      <c r="N64" s="443"/>
      <c r="O64" s="444" t="s">
        <v>167</v>
      </c>
      <c r="P64" s="445"/>
      <c r="Q64" s="445"/>
      <c r="R64" s="445"/>
      <c r="S64" s="445"/>
      <c r="T64" s="445"/>
      <c r="U64" s="445"/>
      <c r="V64" s="445"/>
      <c r="W64" s="445"/>
      <c r="X64" s="445"/>
      <c r="Y64" s="445"/>
      <c r="Z64" s="445"/>
      <c r="AA64" s="445"/>
      <c r="AB64" s="445"/>
      <c r="AC64" s="446" t="s">
        <v>4</v>
      </c>
      <c r="AD64" s="443"/>
      <c r="AE64" s="443"/>
      <c r="AF64" s="447" t="s">
        <v>267</v>
      </c>
      <c r="AG64" s="448"/>
      <c r="AH64" s="448"/>
      <c r="AI64" s="448"/>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8"/>
      <c r="BO64" s="448"/>
      <c r="BP64" s="448"/>
      <c r="BQ64" s="448"/>
      <c r="BR64" s="448"/>
      <c r="BS64" s="448"/>
      <c r="BT64" s="448"/>
      <c r="BU64" s="448"/>
      <c r="BV64" s="448"/>
      <c r="BW64" s="448"/>
      <c r="BX64" s="448"/>
      <c r="BY64" s="448"/>
      <c r="BZ64" s="448"/>
      <c r="CA64" s="448"/>
      <c r="CB64" s="448"/>
      <c r="CC64" s="448"/>
      <c r="CD64" s="448"/>
      <c r="CE64" s="448"/>
      <c r="CF64" s="448"/>
      <c r="CG64" s="448"/>
      <c r="CH64" s="448"/>
      <c r="CI64" s="448"/>
      <c r="CJ64" s="448"/>
      <c r="CK64" s="448"/>
      <c r="CL64" s="448"/>
      <c r="CM64" s="448"/>
      <c r="CN64" s="449"/>
    </row>
    <row r="65" spans="1:92" s="273" customFormat="1" ht="37.5" customHeight="1">
      <c r="A65" s="439"/>
      <c r="B65" s="440"/>
      <c r="C65" s="440"/>
      <c r="D65" s="440"/>
      <c r="E65" s="440"/>
      <c r="F65" s="440"/>
      <c r="G65" s="440"/>
      <c r="H65" s="440"/>
      <c r="I65" s="440"/>
      <c r="J65" s="440"/>
      <c r="K65" s="441"/>
      <c r="L65" s="442" t="s">
        <v>4</v>
      </c>
      <c r="M65" s="443"/>
      <c r="N65" s="443"/>
      <c r="O65" s="444" t="s">
        <v>166</v>
      </c>
      <c r="P65" s="445"/>
      <c r="Q65" s="445"/>
      <c r="R65" s="445"/>
      <c r="S65" s="445"/>
      <c r="T65" s="445"/>
      <c r="U65" s="445"/>
      <c r="V65" s="445"/>
      <c r="W65" s="445"/>
      <c r="X65" s="445"/>
      <c r="Y65" s="445"/>
      <c r="Z65" s="445"/>
      <c r="AA65" s="445"/>
      <c r="AB65" s="445"/>
      <c r="AC65" s="446" t="s">
        <v>4</v>
      </c>
      <c r="AD65" s="443"/>
      <c r="AE65" s="443"/>
      <c r="AF65" s="447" t="s">
        <v>268</v>
      </c>
      <c r="AG65" s="448"/>
      <c r="AH65" s="448"/>
      <c r="AI65" s="448"/>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448"/>
      <c r="BH65" s="448"/>
      <c r="BI65" s="448"/>
      <c r="BJ65" s="448"/>
      <c r="BK65" s="448"/>
      <c r="BL65" s="448"/>
      <c r="BM65" s="448"/>
      <c r="BN65" s="448"/>
      <c r="BO65" s="448"/>
      <c r="BP65" s="448"/>
      <c r="BQ65" s="448"/>
      <c r="BR65" s="448"/>
      <c r="BS65" s="448"/>
      <c r="BT65" s="448"/>
      <c r="BU65" s="448"/>
      <c r="BV65" s="448"/>
      <c r="BW65" s="448"/>
      <c r="BX65" s="448"/>
      <c r="BY65" s="448"/>
      <c r="BZ65" s="448"/>
      <c r="CA65" s="448"/>
      <c r="CB65" s="448"/>
      <c r="CC65" s="448"/>
      <c r="CD65" s="448"/>
      <c r="CE65" s="448"/>
      <c r="CF65" s="448"/>
      <c r="CG65" s="448"/>
      <c r="CH65" s="448"/>
      <c r="CI65" s="448"/>
      <c r="CJ65" s="448"/>
      <c r="CK65" s="448"/>
      <c r="CL65" s="448"/>
      <c r="CM65" s="448"/>
      <c r="CN65" s="449"/>
    </row>
    <row r="66" spans="1:92" s="273" customFormat="1" ht="33" customHeight="1">
      <c r="A66" s="396" t="s">
        <v>168</v>
      </c>
      <c r="B66" s="397"/>
      <c r="C66" s="397"/>
      <c r="D66" s="397"/>
      <c r="E66" s="397"/>
      <c r="F66" s="397"/>
      <c r="G66" s="397"/>
      <c r="H66" s="397"/>
      <c r="I66" s="397"/>
      <c r="J66" s="397"/>
      <c r="K66" s="397"/>
      <c r="L66" s="402" t="s">
        <v>4</v>
      </c>
      <c r="M66" s="403"/>
      <c r="N66" s="403"/>
      <c r="O66" s="404" t="s">
        <v>76</v>
      </c>
      <c r="P66" s="405"/>
      <c r="Q66" s="405"/>
      <c r="R66" s="405"/>
      <c r="S66" s="405"/>
      <c r="T66" s="405"/>
      <c r="U66" s="405"/>
      <c r="V66" s="405"/>
      <c r="W66" s="405"/>
      <c r="X66" s="405"/>
      <c r="Y66" s="405"/>
      <c r="Z66" s="405"/>
      <c r="AA66" s="405"/>
      <c r="AB66" s="406"/>
      <c r="AC66" s="403" t="s">
        <v>4</v>
      </c>
      <c r="AD66" s="403"/>
      <c r="AE66" s="403"/>
      <c r="AF66" s="404" t="s">
        <v>77</v>
      </c>
      <c r="AG66" s="404"/>
      <c r="AH66" s="404"/>
      <c r="AI66" s="404"/>
      <c r="AJ66" s="404"/>
      <c r="AK66" s="404"/>
      <c r="AL66" s="404"/>
      <c r="AM66" s="404"/>
      <c r="AN66" s="404"/>
      <c r="AO66" s="404"/>
      <c r="AP66" s="404"/>
      <c r="AQ66" s="404"/>
      <c r="AR66" s="404"/>
      <c r="AS66" s="407"/>
      <c r="AT66" s="408" t="s">
        <v>4</v>
      </c>
      <c r="AU66" s="403"/>
      <c r="AV66" s="403"/>
      <c r="AW66" s="409" t="s">
        <v>83</v>
      </c>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0"/>
      <c r="BY66" s="410"/>
      <c r="BZ66" s="410"/>
      <c r="CA66" s="410"/>
      <c r="CB66" s="410"/>
      <c r="CC66" s="410"/>
      <c r="CD66" s="410"/>
      <c r="CE66" s="410"/>
      <c r="CF66" s="410"/>
      <c r="CG66" s="410"/>
      <c r="CH66" s="410"/>
      <c r="CI66" s="410"/>
      <c r="CJ66" s="410"/>
      <c r="CK66" s="410"/>
      <c r="CL66" s="410"/>
      <c r="CM66" s="410"/>
      <c r="CN66" s="411"/>
    </row>
    <row r="67" spans="1:92" s="273" customFormat="1" ht="22.5" customHeight="1">
      <c r="A67" s="398"/>
      <c r="B67" s="399"/>
      <c r="C67" s="399"/>
      <c r="D67" s="399"/>
      <c r="E67" s="399"/>
      <c r="F67" s="399"/>
      <c r="G67" s="399"/>
      <c r="H67" s="399"/>
      <c r="I67" s="399"/>
      <c r="J67" s="399"/>
      <c r="K67" s="399"/>
      <c r="L67" s="320"/>
      <c r="M67" s="274"/>
      <c r="N67" s="274"/>
      <c r="O67" s="274"/>
      <c r="P67" s="274"/>
      <c r="Q67" s="274"/>
      <c r="R67" s="274"/>
      <c r="S67" s="274"/>
      <c r="T67" s="274"/>
      <c r="U67" s="274"/>
      <c r="V67" s="274"/>
      <c r="W67" s="274"/>
      <c r="X67" s="274"/>
      <c r="Y67" s="274"/>
      <c r="Z67" s="274"/>
      <c r="AA67" s="274"/>
      <c r="AB67" s="321"/>
      <c r="AC67" s="412" t="s">
        <v>237</v>
      </c>
      <c r="AD67" s="413"/>
      <c r="AE67" s="413"/>
      <c r="AF67" s="413"/>
      <c r="AG67" s="413"/>
      <c r="AH67" s="413"/>
      <c r="AI67" s="413"/>
      <c r="AJ67" s="413"/>
      <c r="AK67" s="413"/>
      <c r="AL67" s="413"/>
      <c r="AM67" s="413"/>
      <c r="AN67" s="413"/>
      <c r="AO67" s="413"/>
      <c r="AP67" s="413"/>
      <c r="AQ67" s="413"/>
      <c r="AR67" s="413"/>
      <c r="AS67" s="414"/>
      <c r="AT67" s="421" t="s">
        <v>60</v>
      </c>
      <c r="AU67" s="422"/>
      <c r="AV67" s="423"/>
      <c r="AW67" s="423"/>
      <c r="AX67" s="423"/>
      <c r="AY67" s="423"/>
      <c r="AZ67" s="423"/>
      <c r="BA67" s="423"/>
      <c r="BB67" s="423"/>
      <c r="BC67" s="423"/>
      <c r="BD67" s="423"/>
      <c r="BE67" s="423"/>
      <c r="BF67" s="423"/>
      <c r="BG67" s="423"/>
      <c r="BH67" s="423"/>
      <c r="BI67" s="423"/>
      <c r="BJ67" s="423"/>
      <c r="BK67" s="423"/>
      <c r="BL67" s="423"/>
      <c r="BM67" s="423"/>
      <c r="BN67" s="423"/>
      <c r="BO67" s="423"/>
      <c r="BP67" s="423"/>
      <c r="BQ67" s="423"/>
      <c r="BR67" s="423"/>
      <c r="BS67" s="423"/>
      <c r="BT67" s="423"/>
      <c r="BU67" s="423"/>
      <c r="BV67" s="423"/>
      <c r="BW67" s="423"/>
      <c r="BX67" s="423"/>
      <c r="BY67" s="423"/>
      <c r="BZ67" s="423"/>
      <c r="CA67" s="423"/>
      <c r="CB67" s="423"/>
      <c r="CC67" s="423"/>
      <c r="CD67" s="423"/>
      <c r="CE67" s="423"/>
      <c r="CF67" s="423"/>
      <c r="CG67" s="423"/>
      <c r="CH67" s="423"/>
      <c r="CI67" s="423"/>
      <c r="CJ67" s="423"/>
      <c r="CK67" s="423"/>
      <c r="CL67" s="423"/>
      <c r="CM67" s="424" t="s">
        <v>144</v>
      </c>
      <c r="CN67" s="425"/>
    </row>
    <row r="68" spans="1:92" s="273" customFormat="1" ht="22.5" customHeight="1">
      <c r="A68" s="398"/>
      <c r="B68" s="399"/>
      <c r="C68" s="399"/>
      <c r="D68" s="399"/>
      <c r="E68" s="399"/>
      <c r="F68" s="399"/>
      <c r="G68" s="399"/>
      <c r="H68" s="399"/>
      <c r="I68" s="399"/>
      <c r="J68" s="399"/>
      <c r="K68" s="399"/>
      <c r="L68" s="320"/>
      <c r="M68" s="274"/>
      <c r="N68" s="274"/>
      <c r="O68" s="274"/>
      <c r="P68" s="274"/>
      <c r="Q68" s="274"/>
      <c r="R68" s="274"/>
      <c r="S68" s="274"/>
      <c r="T68" s="274"/>
      <c r="U68" s="274"/>
      <c r="V68" s="274"/>
      <c r="W68" s="274"/>
      <c r="X68" s="274"/>
      <c r="Y68" s="274"/>
      <c r="Z68" s="274"/>
      <c r="AA68" s="274"/>
      <c r="AB68" s="321"/>
      <c r="AC68" s="415"/>
      <c r="AD68" s="416"/>
      <c r="AE68" s="416"/>
      <c r="AF68" s="416"/>
      <c r="AG68" s="416"/>
      <c r="AH68" s="416"/>
      <c r="AI68" s="416"/>
      <c r="AJ68" s="416"/>
      <c r="AK68" s="416"/>
      <c r="AL68" s="416"/>
      <c r="AM68" s="416"/>
      <c r="AN68" s="416"/>
      <c r="AO68" s="416"/>
      <c r="AP68" s="416"/>
      <c r="AQ68" s="416"/>
      <c r="AR68" s="416"/>
      <c r="AS68" s="417"/>
      <c r="AT68" s="426" t="s">
        <v>60</v>
      </c>
      <c r="AU68" s="427"/>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8"/>
      <c r="BW68" s="428"/>
      <c r="BX68" s="428"/>
      <c r="BY68" s="428"/>
      <c r="BZ68" s="428"/>
      <c r="CA68" s="428"/>
      <c r="CB68" s="428"/>
      <c r="CC68" s="428"/>
      <c r="CD68" s="428"/>
      <c r="CE68" s="428"/>
      <c r="CF68" s="428"/>
      <c r="CG68" s="428"/>
      <c r="CH68" s="428"/>
      <c r="CI68" s="428"/>
      <c r="CJ68" s="428"/>
      <c r="CK68" s="428"/>
      <c r="CL68" s="428"/>
      <c r="CM68" s="429" t="s">
        <v>144</v>
      </c>
      <c r="CN68" s="430"/>
    </row>
    <row r="69" spans="1:92" s="273" customFormat="1" ht="22.5" customHeight="1">
      <c r="A69" s="400"/>
      <c r="B69" s="401"/>
      <c r="C69" s="401"/>
      <c r="D69" s="401"/>
      <c r="E69" s="401"/>
      <c r="F69" s="401"/>
      <c r="G69" s="401"/>
      <c r="H69" s="401"/>
      <c r="I69" s="401"/>
      <c r="J69" s="401"/>
      <c r="K69" s="401"/>
      <c r="L69" s="322"/>
      <c r="M69" s="323"/>
      <c r="N69" s="323"/>
      <c r="O69" s="323"/>
      <c r="P69" s="323"/>
      <c r="Q69" s="323"/>
      <c r="R69" s="323"/>
      <c r="S69" s="323"/>
      <c r="T69" s="323"/>
      <c r="U69" s="323"/>
      <c r="V69" s="323"/>
      <c r="W69" s="323"/>
      <c r="X69" s="323"/>
      <c r="Y69" s="323"/>
      <c r="Z69" s="323"/>
      <c r="AA69" s="323"/>
      <c r="AB69" s="324"/>
      <c r="AC69" s="418"/>
      <c r="AD69" s="419"/>
      <c r="AE69" s="419"/>
      <c r="AF69" s="419"/>
      <c r="AG69" s="419"/>
      <c r="AH69" s="419"/>
      <c r="AI69" s="419"/>
      <c r="AJ69" s="419"/>
      <c r="AK69" s="419"/>
      <c r="AL69" s="419"/>
      <c r="AM69" s="419"/>
      <c r="AN69" s="419"/>
      <c r="AO69" s="419"/>
      <c r="AP69" s="419"/>
      <c r="AQ69" s="419"/>
      <c r="AR69" s="419"/>
      <c r="AS69" s="420"/>
      <c r="AT69" s="431" t="s">
        <v>60</v>
      </c>
      <c r="AU69" s="432"/>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3"/>
      <c r="BY69" s="433"/>
      <c r="BZ69" s="433"/>
      <c r="CA69" s="433"/>
      <c r="CB69" s="433"/>
      <c r="CC69" s="433"/>
      <c r="CD69" s="433"/>
      <c r="CE69" s="433"/>
      <c r="CF69" s="433"/>
      <c r="CG69" s="433"/>
      <c r="CH69" s="433"/>
      <c r="CI69" s="433"/>
      <c r="CJ69" s="433"/>
      <c r="CK69" s="433"/>
      <c r="CL69" s="433"/>
      <c r="CM69" s="434" t="s">
        <v>144</v>
      </c>
      <c r="CN69" s="435"/>
    </row>
    <row r="70" spans="1:92" s="273" customFormat="1" ht="22.5" customHeight="1">
      <c r="A70" s="325"/>
      <c r="B70" s="325"/>
      <c r="C70" s="325"/>
      <c r="D70" s="326"/>
      <c r="E70" s="326"/>
      <c r="F70" s="327"/>
      <c r="G70" s="327"/>
      <c r="H70" s="327"/>
      <c r="I70" s="326"/>
      <c r="J70" s="326"/>
      <c r="K70" s="274"/>
      <c r="L70" s="274"/>
      <c r="M70" s="274"/>
      <c r="N70" s="274"/>
      <c r="O70" s="274"/>
      <c r="P70" s="274"/>
      <c r="Q70" s="274"/>
      <c r="R70" s="274"/>
      <c r="S70" s="274"/>
      <c r="T70" s="274"/>
      <c r="U70" s="274"/>
      <c r="V70" s="274"/>
      <c r="W70" s="274"/>
      <c r="X70" s="274"/>
      <c r="Y70" s="274"/>
      <c r="Z70" s="274"/>
      <c r="AA70" s="274"/>
      <c r="AB70" s="274"/>
      <c r="AC70" s="274"/>
      <c r="AP70" s="274"/>
      <c r="AQ70" s="274"/>
      <c r="AR70" s="274"/>
      <c r="BI70" s="328"/>
      <c r="BJ70" s="328"/>
      <c r="BK70" s="328"/>
      <c r="BL70" s="328"/>
      <c r="BM70" s="328"/>
      <c r="BN70" s="328"/>
      <c r="BP70" s="328"/>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row>
    <row r="71" spans="1:92" s="273" customFormat="1" ht="22.5" customHeight="1">
      <c r="A71" s="330"/>
      <c r="B71" s="330"/>
      <c r="C71" s="330"/>
      <c r="D71" s="330"/>
      <c r="E71" s="330"/>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2"/>
      <c r="AT71" s="331"/>
      <c r="AU71" s="331"/>
      <c r="AV71" s="331"/>
      <c r="AW71" s="333"/>
      <c r="AX71" s="333"/>
      <c r="AY71" s="333"/>
      <c r="AZ71" s="333"/>
      <c r="BA71" s="33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34"/>
      <c r="CE71" s="334"/>
      <c r="CF71" s="334"/>
      <c r="CG71" s="334"/>
      <c r="CH71" s="334"/>
      <c r="CI71" s="334"/>
      <c r="CJ71" s="334"/>
      <c r="CK71" s="334"/>
      <c r="CL71" s="334"/>
      <c r="CM71" s="334"/>
      <c r="CN71" s="334"/>
    </row>
    <row r="72" spans="1:92" ht="45" customHeight="1">
      <c r="A72" s="488" t="s">
        <v>238</v>
      </c>
      <c r="B72" s="488"/>
      <c r="C72" s="488"/>
      <c r="D72" s="488"/>
      <c r="E72" s="488"/>
      <c r="F72" s="488"/>
      <c r="G72" s="488"/>
      <c r="H72" s="488"/>
      <c r="I72" s="488"/>
      <c r="J72" s="488"/>
      <c r="K72" s="488"/>
      <c r="L72" s="488"/>
      <c r="M72" s="488"/>
      <c r="N72" s="488"/>
      <c r="O72" s="488"/>
      <c r="P72" s="488"/>
      <c r="Q72" s="488"/>
      <c r="R72" s="488"/>
      <c r="S72" s="488"/>
      <c r="T72" s="488"/>
      <c r="U72" s="488"/>
      <c r="V72" s="488"/>
      <c r="W72" s="488"/>
      <c r="X72" s="568"/>
      <c r="Y72" s="569" t="str">
        <f>IF('定型様式1｜総括表'!V40=0,"",'定型様式1｜総括表'!V40)</f>
        <v/>
      </c>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1"/>
      <c r="BP72" s="572" t="s">
        <v>142</v>
      </c>
      <c r="BQ72" s="573"/>
      <c r="BR72" s="573"/>
      <c r="BS72" s="573"/>
      <c r="BT72" s="573"/>
      <c r="BU72" s="573"/>
      <c r="BV72" s="573"/>
      <c r="BW72" s="573"/>
      <c r="BX72" s="573"/>
      <c r="BY72" s="573"/>
      <c r="BZ72" s="573"/>
      <c r="CA72" s="573"/>
      <c r="CB72" s="573"/>
      <c r="CC72" s="573"/>
      <c r="CD72" s="573"/>
      <c r="CE72" s="573"/>
      <c r="CF72" s="573"/>
      <c r="CG72" s="573"/>
      <c r="CH72" s="573"/>
      <c r="CI72" s="573"/>
      <c r="CJ72" s="573"/>
      <c r="CK72" s="573"/>
      <c r="CL72" s="573"/>
      <c r="CM72" s="573"/>
      <c r="CN72" s="573"/>
    </row>
    <row r="73" spans="1:92" ht="22.5" customHeight="1">
      <c r="A73" s="98"/>
      <c r="B73" s="98"/>
      <c r="C73" s="98"/>
      <c r="D73" s="99"/>
      <c r="E73" s="99"/>
      <c r="F73" s="100"/>
      <c r="G73" s="100"/>
      <c r="H73" s="100"/>
      <c r="I73" s="99"/>
      <c r="J73" s="99"/>
      <c r="K73" s="85"/>
      <c r="L73" s="85"/>
      <c r="M73" s="85"/>
      <c r="N73" s="85"/>
      <c r="O73" s="85"/>
      <c r="P73" s="85"/>
      <c r="Q73" s="85"/>
      <c r="R73" s="85"/>
      <c r="S73" s="85"/>
      <c r="T73" s="85"/>
      <c r="U73" s="85"/>
      <c r="V73" s="85"/>
      <c r="W73" s="85"/>
      <c r="X73" s="85"/>
      <c r="Y73" s="85"/>
      <c r="Z73" s="85"/>
      <c r="AA73" s="85"/>
      <c r="AB73" s="85"/>
      <c r="AC73" s="85"/>
      <c r="AP73" s="85"/>
      <c r="AQ73" s="85"/>
      <c r="AR73" s="85"/>
      <c r="BI73" s="101"/>
      <c r="BJ73" s="101"/>
      <c r="BK73" s="101"/>
      <c r="BL73" s="101"/>
      <c r="BM73" s="101"/>
      <c r="BN73" s="101"/>
      <c r="BP73" s="101"/>
      <c r="BQ73" s="555"/>
      <c r="BR73" s="555"/>
      <c r="BS73" s="555"/>
      <c r="BT73" s="555"/>
      <c r="BU73" s="555"/>
      <c r="BV73" s="555"/>
      <c r="BW73" s="555"/>
      <c r="BX73" s="555"/>
      <c r="BY73" s="555"/>
      <c r="BZ73" s="555"/>
      <c r="CA73" s="555"/>
      <c r="CB73" s="555"/>
      <c r="CC73" s="555"/>
      <c r="CD73" s="555"/>
      <c r="CE73" s="555"/>
      <c r="CF73" s="555"/>
      <c r="CG73" s="555"/>
      <c r="CH73" s="555"/>
      <c r="CI73" s="555"/>
      <c r="CJ73" s="555"/>
      <c r="CK73" s="555"/>
      <c r="CL73" s="555"/>
      <c r="CM73" s="555"/>
      <c r="CN73" s="555"/>
    </row>
    <row r="74" spans="1:92" ht="22.5" customHeight="1">
      <c r="A74" s="98"/>
      <c r="B74" s="98"/>
      <c r="C74" s="98"/>
      <c r="D74" s="99"/>
      <c r="E74" s="99"/>
      <c r="F74" s="100"/>
      <c r="G74" s="100"/>
      <c r="H74" s="100"/>
      <c r="I74" s="99"/>
      <c r="J74" s="99"/>
      <c r="K74" s="85"/>
      <c r="L74" s="85"/>
      <c r="M74" s="85"/>
      <c r="N74" s="85"/>
      <c r="O74" s="85"/>
      <c r="P74" s="85"/>
      <c r="Q74" s="85"/>
      <c r="R74" s="85"/>
      <c r="S74" s="85"/>
      <c r="T74" s="85"/>
      <c r="U74" s="85"/>
      <c r="V74" s="85"/>
      <c r="W74" s="85"/>
      <c r="X74" s="85"/>
      <c r="Y74" s="85"/>
      <c r="Z74" s="85"/>
      <c r="AA74" s="85"/>
      <c r="AB74" s="85"/>
      <c r="AC74" s="85"/>
      <c r="AP74" s="85"/>
      <c r="AQ74" s="85"/>
      <c r="AR74" s="85"/>
      <c r="BI74" s="101"/>
      <c r="BJ74" s="101"/>
      <c r="BK74" s="101"/>
      <c r="BL74" s="101"/>
      <c r="BM74" s="101"/>
      <c r="BN74" s="101"/>
      <c r="BP74" s="10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row>
    <row r="75" spans="1:92" ht="22.5" customHeight="1">
      <c r="A75" s="98"/>
      <c r="B75" s="98"/>
      <c r="C75" s="98"/>
      <c r="D75" s="99"/>
      <c r="E75" s="99"/>
      <c r="F75" s="100"/>
      <c r="G75" s="100"/>
      <c r="H75" s="100"/>
      <c r="I75" s="99"/>
      <c r="J75" s="99"/>
      <c r="K75" s="85"/>
      <c r="L75" s="85"/>
      <c r="M75" s="85"/>
      <c r="N75" s="85"/>
      <c r="O75" s="85"/>
      <c r="P75" s="85"/>
      <c r="Q75" s="85"/>
      <c r="R75" s="85"/>
      <c r="S75" s="85"/>
      <c r="T75" s="85"/>
      <c r="U75" s="85"/>
      <c r="V75" s="85"/>
      <c r="W75" s="85"/>
      <c r="X75" s="85"/>
      <c r="Y75" s="85"/>
      <c r="Z75" s="85"/>
      <c r="AA75" s="85"/>
      <c r="AB75" s="85"/>
      <c r="AC75" s="85"/>
      <c r="AP75" s="85"/>
      <c r="AQ75" s="85"/>
      <c r="AR75" s="85"/>
      <c r="BI75" s="101"/>
      <c r="BJ75" s="101"/>
      <c r="BK75" s="101"/>
      <c r="BL75" s="101"/>
      <c r="BM75" s="101"/>
      <c r="BN75" s="101"/>
      <c r="BP75" s="10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row>
    <row r="76" spans="1:92" s="89" customFormat="1" ht="18.75" customHeight="1">
      <c r="A76" s="487" t="s">
        <v>239</v>
      </c>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93"/>
      <c r="Z76" s="93"/>
      <c r="AA76" s="93"/>
      <c r="AB76" s="93"/>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84"/>
      <c r="CL76" s="84"/>
      <c r="CM76" s="84"/>
      <c r="CN76" s="84"/>
    </row>
    <row r="77" spans="1:92" s="89" customFormat="1" ht="33" customHeight="1">
      <c r="A77" s="478" t="s">
        <v>182</v>
      </c>
      <c r="B77" s="451"/>
      <c r="C77" s="451"/>
      <c r="D77" s="451"/>
      <c r="E77" s="451"/>
      <c r="F77" s="451"/>
      <c r="G77" s="451"/>
      <c r="H77" s="451"/>
      <c r="I77" s="451"/>
      <c r="J77" s="451"/>
      <c r="K77" s="452"/>
      <c r="L77" s="103"/>
      <c r="M77" s="553"/>
      <c r="N77" s="553"/>
      <c r="O77" s="553"/>
      <c r="P77" s="553"/>
      <c r="Q77" s="553"/>
      <c r="R77" s="553"/>
      <c r="S77" s="553"/>
      <c r="T77" s="553"/>
      <c r="U77" s="553"/>
      <c r="V77" s="554" t="s">
        <v>9</v>
      </c>
      <c r="W77" s="554"/>
      <c r="X77" s="554"/>
      <c r="Y77" s="554"/>
      <c r="Z77" s="556"/>
      <c r="AA77" s="556"/>
      <c r="AB77" s="556"/>
      <c r="AC77" s="556"/>
      <c r="AD77" s="556"/>
      <c r="AE77" s="554" t="s">
        <v>8</v>
      </c>
      <c r="AF77" s="554"/>
      <c r="AG77" s="554"/>
      <c r="AH77" s="554"/>
      <c r="AI77" s="553"/>
      <c r="AJ77" s="553"/>
      <c r="AK77" s="553"/>
      <c r="AL77" s="553"/>
      <c r="AM77" s="553"/>
      <c r="AN77" s="554" t="s">
        <v>7</v>
      </c>
      <c r="AO77" s="554"/>
      <c r="AP77" s="554"/>
      <c r="AQ77" s="554"/>
      <c r="AR77" s="104"/>
      <c r="AS77" s="478" t="s">
        <v>245</v>
      </c>
      <c r="AT77" s="479"/>
      <c r="AU77" s="479"/>
      <c r="AV77" s="479"/>
      <c r="AW77" s="479"/>
      <c r="AX77" s="479"/>
      <c r="AY77" s="479"/>
      <c r="AZ77" s="479"/>
      <c r="BA77" s="479"/>
      <c r="BB77" s="479"/>
      <c r="BC77" s="557"/>
      <c r="BD77" s="105"/>
      <c r="BE77" s="106"/>
      <c r="BF77" s="217"/>
      <c r="BG77" s="553"/>
      <c r="BH77" s="553"/>
      <c r="BI77" s="553"/>
      <c r="BJ77" s="553"/>
      <c r="BK77" s="553"/>
      <c r="BL77" s="553"/>
      <c r="BM77" s="553"/>
      <c r="BN77" s="553"/>
      <c r="BO77" s="553"/>
      <c r="BP77" s="558" t="s">
        <v>9</v>
      </c>
      <c r="BQ77" s="558"/>
      <c r="BR77" s="558"/>
      <c r="BS77" s="558"/>
      <c r="BT77" s="558"/>
      <c r="BU77" s="553"/>
      <c r="BV77" s="553"/>
      <c r="BW77" s="553"/>
      <c r="BX77" s="553"/>
      <c r="BY77" s="553"/>
      <c r="BZ77" s="554" t="s">
        <v>8</v>
      </c>
      <c r="CA77" s="554"/>
      <c r="CB77" s="554"/>
      <c r="CC77" s="554"/>
      <c r="CD77" s="553"/>
      <c r="CE77" s="553"/>
      <c r="CF77" s="553"/>
      <c r="CG77" s="553"/>
      <c r="CH77" s="553"/>
      <c r="CI77" s="554" t="s">
        <v>7</v>
      </c>
      <c r="CJ77" s="554"/>
      <c r="CK77" s="554"/>
      <c r="CL77" s="554"/>
      <c r="CM77" s="106"/>
      <c r="CN77" s="107"/>
    </row>
    <row r="78" spans="1:92" s="89" customFormat="1" ht="18" customHeight="1">
      <c r="Y78" s="93"/>
      <c r="Z78" s="93"/>
      <c r="AA78" s="93"/>
      <c r="AB78" s="93"/>
    </row>
    <row r="79" spans="1:92" ht="22.5" customHeight="1">
      <c r="A79" s="98"/>
      <c r="B79" s="98"/>
      <c r="C79" s="98"/>
      <c r="D79" s="99"/>
      <c r="E79" s="99"/>
      <c r="F79" s="100"/>
      <c r="G79" s="100"/>
      <c r="H79" s="100"/>
      <c r="I79" s="99"/>
      <c r="J79" s="99"/>
      <c r="K79" s="85"/>
      <c r="L79" s="85"/>
      <c r="M79" s="85"/>
      <c r="N79" s="85"/>
      <c r="O79" s="85"/>
      <c r="P79" s="85"/>
      <c r="Q79" s="85"/>
      <c r="R79" s="85"/>
      <c r="S79" s="85"/>
      <c r="T79" s="85"/>
      <c r="U79" s="85"/>
      <c r="V79" s="85"/>
      <c r="W79" s="85"/>
      <c r="X79" s="85"/>
      <c r="Y79" s="85"/>
      <c r="Z79" s="85"/>
      <c r="AA79" s="85"/>
      <c r="AB79" s="85"/>
      <c r="AC79" s="85"/>
      <c r="AP79" s="85"/>
      <c r="AQ79" s="85"/>
      <c r="AR79" s="85"/>
      <c r="BI79" s="101"/>
      <c r="BJ79" s="101"/>
      <c r="BK79" s="101"/>
      <c r="BL79" s="101"/>
      <c r="BM79" s="101"/>
      <c r="BN79" s="101"/>
      <c r="BP79" s="10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row>
    <row r="80" spans="1:92" ht="22.5" customHeight="1">
      <c r="A80" s="98"/>
      <c r="B80" s="98"/>
      <c r="C80" s="98"/>
      <c r="D80" s="99"/>
      <c r="E80" s="99"/>
      <c r="F80" s="100"/>
      <c r="G80" s="100"/>
      <c r="H80" s="100"/>
      <c r="I80" s="99"/>
      <c r="J80" s="99"/>
      <c r="K80" s="85"/>
      <c r="L80" s="85"/>
      <c r="M80" s="85"/>
      <c r="N80" s="85"/>
      <c r="O80" s="85"/>
      <c r="P80" s="85"/>
      <c r="Q80" s="85"/>
      <c r="R80" s="85"/>
      <c r="S80" s="85"/>
      <c r="T80" s="85"/>
      <c r="U80" s="85"/>
      <c r="V80" s="85"/>
      <c r="W80" s="85"/>
      <c r="X80" s="85"/>
      <c r="Y80" s="85"/>
      <c r="Z80" s="85"/>
      <c r="AA80" s="85"/>
      <c r="AB80" s="85"/>
      <c r="AC80" s="85"/>
      <c r="AP80" s="85"/>
      <c r="AQ80" s="85"/>
      <c r="AR80" s="85"/>
      <c r="BI80" s="101"/>
      <c r="BJ80" s="101"/>
      <c r="BK80" s="101"/>
      <c r="BL80" s="101"/>
      <c r="BM80" s="101"/>
      <c r="BN80" s="101"/>
      <c r="BP80" s="10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row>
    <row r="81" spans="1:92" ht="23.25" customHeight="1">
      <c r="A81" s="528" t="s">
        <v>259</v>
      </c>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108"/>
      <c r="Z81" s="108"/>
      <c r="AA81" s="108"/>
      <c r="AB81" s="108"/>
    </row>
    <row r="82" spans="1:92" ht="33" customHeight="1">
      <c r="A82" s="527" t="s">
        <v>42</v>
      </c>
      <c r="B82" s="523"/>
      <c r="C82" s="523"/>
      <c r="D82" s="523"/>
      <c r="E82" s="523"/>
      <c r="F82" s="523"/>
      <c r="G82" s="523"/>
      <c r="H82" s="523"/>
      <c r="I82" s="523"/>
      <c r="J82" s="523"/>
      <c r="K82" s="524"/>
      <c r="L82" s="529"/>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c r="AP82" s="530"/>
      <c r="AQ82" s="530"/>
      <c r="AR82" s="531"/>
      <c r="AS82" s="532" t="s">
        <v>50</v>
      </c>
      <c r="AT82" s="533"/>
      <c r="AU82" s="533"/>
      <c r="AV82" s="533"/>
      <c r="AW82" s="533"/>
      <c r="AX82" s="533"/>
      <c r="AY82" s="533"/>
      <c r="AZ82" s="533"/>
      <c r="BA82" s="533"/>
      <c r="BB82" s="533"/>
      <c r="BC82" s="534"/>
      <c r="BD82" s="529"/>
      <c r="BE82" s="530"/>
      <c r="BF82" s="530"/>
      <c r="BG82" s="530"/>
      <c r="BH82" s="530"/>
      <c r="BI82" s="530"/>
      <c r="BJ82" s="530"/>
      <c r="BK82" s="530"/>
      <c r="BL82" s="530"/>
      <c r="BM82" s="530"/>
      <c r="BN82" s="530"/>
      <c r="BO82" s="530"/>
      <c r="BP82" s="530"/>
      <c r="BQ82" s="530"/>
      <c r="BR82" s="530"/>
      <c r="BS82" s="530"/>
      <c r="BT82" s="530"/>
      <c r="BU82" s="530"/>
      <c r="BV82" s="530"/>
      <c r="BW82" s="530"/>
      <c r="BX82" s="530"/>
      <c r="BY82" s="530"/>
      <c r="BZ82" s="530"/>
      <c r="CA82" s="530"/>
      <c r="CB82" s="530"/>
      <c r="CC82" s="530"/>
      <c r="CD82" s="530"/>
      <c r="CE82" s="530"/>
      <c r="CF82" s="530"/>
      <c r="CG82" s="530"/>
      <c r="CH82" s="530"/>
      <c r="CI82" s="530"/>
      <c r="CJ82" s="530"/>
      <c r="CK82" s="530"/>
      <c r="CL82" s="530"/>
      <c r="CM82" s="530"/>
      <c r="CN82" s="531"/>
    </row>
    <row r="83" spans="1:92" ht="33" customHeight="1">
      <c r="A83" s="527" t="s">
        <v>51</v>
      </c>
      <c r="B83" s="523"/>
      <c r="C83" s="523"/>
      <c r="D83" s="523"/>
      <c r="E83" s="523"/>
      <c r="F83" s="523"/>
      <c r="G83" s="523"/>
      <c r="H83" s="523"/>
      <c r="I83" s="523"/>
      <c r="J83" s="523"/>
      <c r="K83" s="524"/>
      <c r="L83" s="529"/>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c r="AP83" s="530"/>
      <c r="AQ83" s="530"/>
      <c r="AR83" s="531"/>
      <c r="AS83" s="532" t="s">
        <v>146</v>
      </c>
      <c r="AT83" s="533"/>
      <c r="AU83" s="533"/>
      <c r="AV83" s="533"/>
      <c r="AW83" s="533"/>
      <c r="AX83" s="533"/>
      <c r="AY83" s="533"/>
      <c r="AZ83" s="533"/>
      <c r="BA83" s="533"/>
      <c r="BB83" s="533"/>
      <c r="BC83" s="534"/>
      <c r="BD83" s="564"/>
      <c r="BE83" s="565"/>
      <c r="BF83" s="565"/>
      <c r="BG83" s="565"/>
      <c r="BH83" s="565"/>
      <c r="BI83" s="565"/>
      <c r="BJ83" s="565"/>
      <c r="BK83" s="565"/>
      <c r="BL83" s="565"/>
      <c r="BM83" s="565"/>
      <c r="BN83" s="565"/>
      <c r="BO83" s="565"/>
      <c r="BP83" s="565"/>
      <c r="BQ83" s="565"/>
      <c r="BR83" s="565"/>
      <c r="BS83" s="566" t="s">
        <v>147</v>
      </c>
      <c r="BT83" s="566"/>
      <c r="BU83" s="565"/>
      <c r="BV83" s="565"/>
      <c r="BW83" s="565"/>
      <c r="BX83" s="565"/>
      <c r="BY83" s="565"/>
      <c r="BZ83" s="565"/>
      <c r="CA83" s="565"/>
      <c r="CB83" s="565"/>
      <c r="CC83" s="565"/>
      <c r="CD83" s="565"/>
      <c r="CE83" s="565"/>
      <c r="CF83" s="565"/>
      <c r="CG83" s="565"/>
      <c r="CH83" s="565"/>
      <c r="CI83" s="565"/>
      <c r="CJ83" s="565"/>
      <c r="CK83" s="565"/>
      <c r="CL83" s="565"/>
      <c r="CM83" s="565"/>
      <c r="CN83" s="567"/>
    </row>
    <row r="84" spans="1:92" ht="23.25" customHeight="1">
      <c r="A84" s="541" t="s">
        <v>52</v>
      </c>
      <c r="B84" s="542"/>
      <c r="C84" s="542"/>
      <c r="D84" s="542"/>
      <c r="E84" s="542"/>
      <c r="F84" s="542"/>
      <c r="G84" s="542"/>
      <c r="H84" s="542"/>
      <c r="I84" s="542"/>
      <c r="J84" s="542"/>
      <c r="K84" s="543"/>
      <c r="L84" s="547" t="s">
        <v>171</v>
      </c>
      <c r="M84" s="548"/>
      <c r="N84" s="548"/>
      <c r="O84" s="549"/>
      <c r="P84" s="549"/>
      <c r="Q84" s="549"/>
      <c r="R84" s="549"/>
      <c r="S84" s="549"/>
      <c r="T84" s="549"/>
      <c r="U84" s="549"/>
      <c r="V84" s="549"/>
      <c r="W84" s="549"/>
      <c r="X84" s="549"/>
      <c r="Y84" s="548" t="s">
        <v>172</v>
      </c>
      <c r="Z84" s="548"/>
      <c r="AA84" s="548"/>
      <c r="AB84" s="549"/>
      <c r="AC84" s="549"/>
      <c r="AD84" s="549"/>
      <c r="AE84" s="549"/>
      <c r="AF84" s="549"/>
      <c r="AG84" s="549"/>
      <c r="AH84" s="549"/>
      <c r="AI84" s="549"/>
      <c r="AJ84" s="549"/>
      <c r="AK84" s="549"/>
      <c r="AL84" s="109"/>
      <c r="AM84" s="109"/>
      <c r="AN84" s="109"/>
      <c r="AO84" s="109"/>
      <c r="AP84" s="109"/>
      <c r="AQ84" s="109"/>
      <c r="AR84" s="109"/>
      <c r="AS84" s="109"/>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1"/>
      <c r="CH84" s="111"/>
      <c r="CI84" s="111"/>
      <c r="CJ84" s="111"/>
      <c r="CK84" s="111"/>
      <c r="CL84" s="111"/>
      <c r="CM84" s="111"/>
      <c r="CN84" s="112"/>
    </row>
    <row r="85" spans="1:92" ht="45" customHeight="1">
      <c r="A85" s="544"/>
      <c r="B85" s="545"/>
      <c r="C85" s="545"/>
      <c r="D85" s="545"/>
      <c r="E85" s="545"/>
      <c r="F85" s="545"/>
      <c r="G85" s="545"/>
      <c r="H85" s="545"/>
      <c r="I85" s="545"/>
      <c r="J85" s="545"/>
      <c r="K85" s="546"/>
      <c r="L85" s="550"/>
      <c r="M85" s="551"/>
      <c r="N85" s="551"/>
      <c r="O85" s="551"/>
      <c r="P85" s="551"/>
      <c r="Q85" s="551"/>
      <c r="R85" s="551"/>
      <c r="S85" s="551"/>
      <c r="T85" s="551"/>
      <c r="U85" s="551"/>
      <c r="V85" s="551"/>
      <c r="W85" s="551"/>
      <c r="X85" s="551"/>
      <c r="Y85" s="551"/>
      <c r="Z85" s="551"/>
      <c r="AA85" s="551"/>
      <c r="AB85" s="55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3"/>
      <c r="BE85" s="394"/>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c r="CC85" s="392"/>
      <c r="CD85" s="392"/>
      <c r="CE85" s="392"/>
      <c r="CF85" s="392"/>
      <c r="CG85" s="392"/>
      <c r="CH85" s="392"/>
      <c r="CI85" s="392"/>
      <c r="CJ85" s="392"/>
      <c r="CK85" s="392"/>
      <c r="CL85" s="392"/>
      <c r="CM85" s="392"/>
      <c r="CN85" s="395"/>
    </row>
    <row r="86" spans="1:92" ht="33" customHeight="1">
      <c r="A86" s="527" t="s">
        <v>47</v>
      </c>
      <c r="B86" s="523"/>
      <c r="C86" s="523"/>
      <c r="D86" s="523"/>
      <c r="E86" s="523"/>
      <c r="F86" s="523"/>
      <c r="G86" s="523"/>
      <c r="H86" s="523"/>
      <c r="I86" s="523"/>
      <c r="J86" s="523"/>
      <c r="K86" s="524"/>
      <c r="L86" s="525" t="s">
        <v>143</v>
      </c>
      <c r="M86" s="526"/>
      <c r="N86" s="519"/>
      <c r="O86" s="519"/>
      <c r="P86" s="519"/>
      <c r="Q86" s="519"/>
      <c r="R86" s="519"/>
      <c r="S86" s="519"/>
      <c r="T86" s="519"/>
      <c r="U86" s="519"/>
      <c r="V86" s="519"/>
      <c r="W86" s="526" t="s">
        <v>144</v>
      </c>
      <c r="X86" s="526"/>
      <c r="Y86" s="519"/>
      <c r="Z86" s="519"/>
      <c r="AA86" s="519"/>
      <c r="AB86" s="519"/>
      <c r="AC86" s="519"/>
      <c r="AD86" s="519"/>
      <c r="AE86" s="519"/>
      <c r="AF86" s="519"/>
      <c r="AG86" s="519"/>
      <c r="AH86" s="526" t="s">
        <v>145</v>
      </c>
      <c r="AI86" s="526"/>
      <c r="AJ86" s="519"/>
      <c r="AK86" s="519"/>
      <c r="AL86" s="519"/>
      <c r="AM86" s="519"/>
      <c r="AN86" s="519"/>
      <c r="AO86" s="519"/>
      <c r="AP86" s="519"/>
      <c r="AQ86" s="519"/>
      <c r="AR86" s="520"/>
      <c r="AS86" s="535" t="s">
        <v>49</v>
      </c>
      <c r="AT86" s="536"/>
      <c r="AU86" s="536"/>
      <c r="AV86" s="536"/>
      <c r="AW86" s="536"/>
      <c r="AX86" s="536"/>
      <c r="AY86" s="536"/>
      <c r="AZ86" s="536"/>
      <c r="BA86" s="536"/>
      <c r="BB86" s="536"/>
      <c r="BC86" s="537"/>
      <c r="BD86" s="113"/>
      <c r="BE86" s="515" t="s">
        <v>143</v>
      </c>
      <c r="BF86" s="515"/>
      <c r="BG86" s="513"/>
      <c r="BH86" s="513"/>
      <c r="BI86" s="513"/>
      <c r="BJ86" s="513"/>
      <c r="BK86" s="513"/>
      <c r="BL86" s="513"/>
      <c r="BM86" s="513"/>
      <c r="BN86" s="513"/>
      <c r="BO86" s="513"/>
      <c r="BP86" s="515" t="s">
        <v>144</v>
      </c>
      <c r="BQ86" s="515"/>
      <c r="BR86" s="513"/>
      <c r="BS86" s="513"/>
      <c r="BT86" s="513"/>
      <c r="BU86" s="513"/>
      <c r="BV86" s="513"/>
      <c r="BW86" s="513"/>
      <c r="BX86" s="513"/>
      <c r="BY86" s="513"/>
      <c r="BZ86" s="513"/>
      <c r="CA86" s="513"/>
      <c r="CB86" s="515" t="s">
        <v>145</v>
      </c>
      <c r="CC86" s="515"/>
      <c r="CD86" s="513"/>
      <c r="CE86" s="513"/>
      <c r="CF86" s="513"/>
      <c r="CG86" s="513"/>
      <c r="CH86" s="513"/>
      <c r="CI86" s="513"/>
      <c r="CJ86" s="513"/>
      <c r="CK86" s="513"/>
      <c r="CL86" s="513"/>
      <c r="CM86" s="513"/>
      <c r="CN86" s="517"/>
    </row>
    <row r="87" spans="1:92" ht="33" customHeight="1">
      <c r="A87" s="521" t="s">
        <v>48</v>
      </c>
      <c r="B87" s="522"/>
      <c r="C87" s="523"/>
      <c r="D87" s="523"/>
      <c r="E87" s="523"/>
      <c r="F87" s="523"/>
      <c r="G87" s="523"/>
      <c r="H87" s="523"/>
      <c r="I87" s="523"/>
      <c r="J87" s="523"/>
      <c r="K87" s="524"/>
      <c r="L87" s="525" t="s">
        <v>143</v>
      </c>
      <c r="M87" s="526"/>
      <c r="N87" s="519"/>
      <c r="O87" s="519"/>
      <c r="P87" s="519"/>
      <c r="Q87" s="519"/>
      <c r="R87" s="519"/>
      <c r="S87" s="519"/>
      <c r="T87" s="519"/>
      <c r="U87" s="519"/>
      <c r="V87" s="519"/>
      <c r="W87" s="526" t="s">
        <v>144</v>
      </c>
      <c r="X87" s="526"/>
      <c r="Y87" s="519"/>
      <c r="Z87" s="519"/>
      <c r="AA87" s="519"/>
      <c r="AB87" s="519"/>
      <c r="AC87" s="519"/>
      <c r="AD87" s="519"/>
      <c r="AE87" s="519"/>
      <c r="AF87" s="519"/>
      <c r="AG87" s="519"/>
      <c r="AH87" s="526" t="s">
        <v>145</v>
      </c>
      <c r="AI87" s="526"/>
      <c r="AJ87" s="519"/>
      <c r="AK87" s="519"/>
      <c r="AL87" s="519"/>
      <c r="AM87" s="519"/>
      <c r="AN87" s="519"/>
      <c r="AO87" s="519"/>
      <c r="AP87" s="519"/>
      <c r="AQ87" s="519"/>
      <c r="AR87" s="520"/>
      <c r="AS87" s="538"/>
      <c r="AT87" s="539"/>
      <c r="AU87" s="539"/>
      <c r="AV87" s="539"/>
      <c r="AW87" s="539"/>
      <c r="AX87" s="539"/>
      <c r="AY87" s="539"/>
      <c r="AZ87" s="539"/>
      <c r="BA87" s="539"/>
      <c r="BB87" s="539"/>
      <c r="BC87" s="540"/>
      <c r="BD87" s="114"/>
      <c r="BE87" s="516"/>
      <c r="BF87" s="516"/>
      <c r="BG87" s="514"/>
      <c r="BH87" s="514"/>
      <c r="BI87" s="514"/>
      <c r="BJ87" s="514"/>
      <c r="BK87" s="514"/>
      <c r="BL87" s="514"/>
      <c r="BM87" s="514"/>
      <c r="BN87" s="514"/>
      <c r="BO87" s="514"/>
      <c r="BP87" s="516"/>
      <c r="BQ87" s="516"/>
      <c r="BR87" s="514"/>
      <c r="BS87" s="514"/>
      <c r="BT87" s="514"/>
      <c r="BU87" s="514"/>
      <c r="BV87" s="514"/>
      <c r="BW87" s="514"/>
      <c r="BX87" s="514"/>
      <c r="BY87" s="514"/>
      <c r="BZ87" s="514"/>
      <c r="CA87" s="514"/>
      <c r="CB87" s="516"/>
      <c r="CC87" s="516"/>
      <c r="CD87" s="514"/>
      <c r="CE87" s="514"/>
      <c r="CF87" s="514"/>
      <c r="CG87" s="514"/>
      <c r="CH87" s="514"/>
      <c r="CI87" s="514"/>
      <c r="CJ87" s="514"/>
      <c r="CK87" s="514"/>
      <c r="CL87" s="514"/>
      <c r="CM87" s="514"/>
      <c r="CN87" s="518"/>
    </row>
    <row r="88" spans="1:92" ht="18.75" customHeight="1">
      <c r="A88" s="86"/>
      <c r="B88" s="86"/>
      <c r="C88" s="86"/>
      <c r="D88" s="115"/>
      <c r="E88" s="115"/>
      <c r="F88" s="115"/>
      <c r="G88" s="115"/>
      <c r="H88" s="115"/>
      <c r="I88" s="115"/>
      <c r="J88" s="115"/>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row>
    <row r="89" spans="1:92" ht="23.25" customHeight="1">
      <c r="A89" s="86"/>
      <c r="B89" s="86" t="s">
        <v>149</v>
      </c>
      <c r="C89" s="86"/>
      <c r="D89" s="115"/>
      <c r="E89" s="115"/>
      <c r="F89" s="115"/>
      <c r="G89" s="115"/>
      <c r="H89" s="115"/>
      <c r="I89" s="115"/>
      <c r="J89" s="115"/>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row>
    <row r="90" spans="1:92" ht="23.25" customHeight="1">
      <c r="A90" s="209"/>
      <c r="B90" s="209"/>
      <c r="C90" s="209"/>
      <c r="D90" s="209"/>
      <c r="E90" s="209"/>
      <c r="F90" s="209"/>
      <c r="G90" s="86" t="s">
        <v>150</v>
      </c>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209"/>
      <c r="BY90" s="209"/>
      <c r="BZ90" s="209"/>
      <c r="CA90" s="209"/>
      <c r="CB90" s="209"/>
      <c r="CC90" s="209"/>
      <c r="CD90" s="209"/>
      <c r="CE90" s="209"/>
      <c r="CF90" s="209"/>
      <c r="CG90" s="209"/>
      <c r="CH90" s="209"/>
      <c r="CI90" s="209"/>
      <c r="CJ90" s="209"/>
      <c r="CK90" s="209"/>
      <c r="CL90" s="209"/>
      <c r="CM90" s="209"/>
      <c r="CN90" s="209"/>
    </row>
    <row r="91" spans="1:92" ht="18" customHeight="1">
      <c r="A91" s="86"/>
      <c r="B91" s="86"/>
      <c r="C91" s="86"/>
      <c r="D91" s="115"/>
      <c r="E91" s="115"/>
      <c r="F91" s="115"/>
      <c r="G91" s="115"/>
      <c r="H91" s="115"/>
      <c r="I91" s="115"/>
      <c r="J91" s="115"/>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1:92" s="67" customFormat="1" ht="9.75" customHeight="1">
      <c r="C92" s="68"/>
      <c r="D92" s="68"/>
      <c r="E92" s="69"/>
      <c r="F92" s="69"/>
      <c r="G92" s="70"/>
      <c r="H92" s="70"/>
      <c r="I92" s="68"/>
      <c r="J92" s="71"/>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BN92" s="73"/>
      <c r="BO92" s="73"/>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84"/>
    </row>
    <row r="93" spans="1:92" s="67" customFormat="1" ht="9.75" customHeight="1">
      <c r="C93" s="68"/>
      <c r="D93" s="68"/>
      <c r="E93" s="69"/>
      <c r="F93" s="69"/>
      <c r="G93" s="70"/>
      <c r="H93" s="70"/>
      <c r="I93" s="68"/>
      <c r="J93" s="71"/>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BN93" s="73"/>
      <c r="BO93" s="73"/>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84"/>
    </row>
    <row r="94" spans="1:92" s="67" customFormat="1" ht="18" customHeight="1">
      <c r="A94" s="72" t="s">
        <v>244</v>
      </c>
      <c r="B94" s="72"/>
      <c r="C94" s="68"/>
      <c r="D94" s="68"/>
      <c r="E94" s="69"/>
      <c r="F94" s="69"/>
      <c r="G94" s="70"/>
      <c r="H94" s="70"/>
      <c r="I94" s="68"/>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J94" s="72"/>
      <c r="AK94" s="72"/>
      <c r="AL94" s="72"/>
      <c r="AM94" s="72"/>
      <c r="AN94" s="72"/>
      <c r="AO94" s="72"/>
      <c r="AP94" s="72"/>
      <c r="AQ94" s="72"/>
      <c r="AR94" s="72"/>
      <c r="BK94" s="72"/>
      <c r="BL94" s="72"/>
      <c r="BM94" s="72"/>
      <c r="BO94" s="72"/>
      <c r="BP94" s="491"/>
      <c r="BQ94" s="491"/>
      <c r="BR94" s="491"/>
      <c r="BS94" s="491"/>
      <c r="BT94" s="491"/>
      <c r="BU94" s="491"/>
      <c r="BV94" s="491"/>
      <c r="BW94" s="491"/>
      <c r="BX94" s="491"/>
      <c r="BY94" s="491"/>
      <c r="BZ94" s="491"/>
      <c r="CA94" s="491"/>
      <c r="CB94" s="491"/>
      <c r="CC94" s="491"/>
      <c r="CD94" s="491"/>
      <c r="CE94" s="491"/>
      <c r="CF94" s="491"/>
      <c r="CG94" s="491"/>
      <c r="CH94" s="491"/>
      <c r="CI94" s="491"/>
      <c r="CJ94" s="491"/>
      <c r="CK94" s="491"/>
      <c r="CL94" s="491"/>
      <c r="CM94" s="491"/>
      <c r="CN94" s="491"/>
    </row>
    <row r="95" spans="1:92" s="67" customFormat="1" ht="18" customHeight="1">
      <c r="A95" s="72"/>
      <c r="B95" s="72"/>
      <c r="C95" s="68"/>
      <c r="D95" s="68"/>
      <c r="E95" s="69"/>
      <c r="F95" s="69"/>
      <c r="G95" s="70"/>
      <c r="H95" s="70"/>
      <c r="I95" s="68"/>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J95" s="72"/>
      <c r="AK95" s="72"/>
      <c r="AL95" s="72"/>
      <c r="AM95" s="72"/>
      <c r="AN95" s="72"/>
      <c r="AO95" s="72"/>
      <c r="AP95" s="72"/>
      <c r="AQ95" s="72"/>
      <c r="AR95" s="72"/>
      <c r="BK95" s="72"/>
      <c r="BL95" s="72"/>
      <c r="BM95" s="72"/>
      <c r="BO95" s="72"/>
      <c r="BP95" s="74"/>
      <c r="BQ95" s="74"/>
      <c r="BR95" s="74"/>
      <c r="BS95" s="74"/>
      <c r="BT95" s="357"/>
      <c r="BU95" s="357"/>
      <c r="BV95" s="357"/>
      <c r="BW95" s="357"/>
      <c r="BX95" s="357"/>
      <c r="BY95" s="357"/>
      <c r="BZ95" s="357"/>
      <c r="CA95" s="357"/>
      <c r="CB95" s="357"/>
      <c r="CC95" s="357"/>
      <c r="CD95" s="357"/>
      <c r="CE95" s="357"/>
      <c r="CF95" s="357"/>
      <c r="CG95" s="357"/>
      <c r="CH95" s="357"/>
      <c r="CI95" s="357"/>
      <c r="CJ95" s="357"/>
      <c r="CK95" s="357"/>
      <c r="CL95" s="357"/>
      <c r="CM95" s="357"/>
      <c r="CN95" s="357"/>
    </row>
    <row r="96" spans="1:92" s="67" customFormat="1" ht="18" customHeight="1">
      <c r="A96" s="72"/>
      <c r="B96" s="72"/>
      <c r="C96" s="68"/>
      <c r="D96" s="68"/>
      <c r="E96" s="69"/>
      <c r="F96" s="69"/>
      <c r="G96" s="70"/>
      <c r="H96" s="70"/>
      <c r="I96" s="68"/>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J96" s="72"/>
      <c r="AK96" s="72"/>
      <c r="AL96" s="72"/>
      <c r="AM96" s="72"/>
      <c r="AN96" s="72"/>
      <c r="AO96" s="72"/>
      <c r="AP96" s="72"/>
      <c r="AQ96" s="72"/>
      <c r="AR96" s="72"/>
      <c r="BK96" s="72"/>
      <c r="BL96" s="72"/>
      <c r="BM96" s="72"/>
      <c r="BO96" s="72"/>
      <c r="BP96" s="74"/>
      <c r="BQ96" s="74"/>
      <c r="BR96" s="74"/>
      <c r="BS96" s="74"/>
      <c r="BT96" s="357"/>
      <c r="BU96" s="357"/>
      <c r="BV96" s="357"/>
      <c r="BW96" s="357"/>
      <c r="BX96" s="357"/>
      <c r="BY96" s="357"/>
      <c r="BZ96" s="357"/>
      <c r="CA96" s="357"/>
      <c r="CB96" s="357"/>
      <c r="CC96" s="357"/>
      <c r="CD96" s="357"/>
      <c r="CE96" s="357"/>
      <c r="CF96" s="357"/>
      <c r="CG96" s="357"/>
      <c r="CH96" s="357"/>
      <c r="CI96" s="357"/>
      <c r="CJ96" s="357"/>
      <c r="CK96" s="357"/>
      <c r="CL96" s="357"/>
      <c r="CM96" s="357"/>
      <c r="CN96" s="357"/>
    </row>
    <row r="97" spans="1:92" s="67" customFormat="1" ht="18" customHeight="1">
      <c r="A97" s="72"/>
      <c r="B97" s="72"/>
      <c r="C97" s="68"/>
      <c r="D97" s="68"/>
      <c r="E97" s="69"/>
      <c r="F97" s="69"/>
      <c r="G97" s="70"/>
      <c r="H97" s="70"/>
      <c r="I97" s="68"/>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J97" s="72"/>
      <c r="AK97" s="72"/>
      <c r="AL97" s="72"/>
      <c r="AM97" s="72"/>
      <c r="AN97" s="72"/>
      <c r="AO97" s="72"/>
      <c r="AP97" s="72"/>
      <c r="AQ97" s="72"/>
      <c r="AR97" s="72"/>
      <c r="BK97" s="72"/>
      <c r="BL97" s="72"/>
      <c r="BM97" s="72"/>
      <c r="BO97" s="72"/>
      <c r="BP97" s="74"/>
      <c r="BQ97" s="74"/>
      <c r="BR97" s="74"/>
      <c r="BS97" s="74"/>
      <c r="BT97" s="357"/>
      <c r="BU97" s="357"/>
      <c r="BV97" s="357"/>
      <c r="BW97" s="357"/>
      <c r="BX97" s="357"/>
      <c r="BY97" s="357"/>
      <c r="BZ97" s="357"/>
      <c r="CA97" s="357"/>
      <c r="CB97" s="357"/>
      <c r="CC97" s="357"/>
      <c r="CD97" s="357"/>
      <c r="CE97" s="357"/>
      <c r="CF97" s="357"/>
      <c r="CG97" s="357"/>
      <c r="CH97" s="357"/>
      <c r="CI97" s="357"/>
      <c r="CJ97" s="357"/>
      <c r="CK97" s="357"/>
      <c r="CL97" s="357"/>
      <c r="CM97" s="357"/>
      <c r="CN97" s="357"/>
    </row>
    <row r="98" spans="1:92" ht="28.5" customHeight="1">
      <c r="A98" s="562" t="s">
        <v>53</v>
      </c>
      <c r="B98" s="562"/>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2"/>
      <c r="BA98" s="562"/>
      <c r="BB98" s="562"/>
      <c r="BC98" s="562"/>
      <c r="BD98" s="562"/>
      <c r="BE98" s="562"/>
      <c r="BF98" s="562"/>
      <c r="BG98" s="562"/>
      <c r="BH98" s="562"/>
      <c r="BI98" s="562"/>
      <c r="BJ98" s="562"/>
      <c r="BK98" s="562"/>
      <c r="BL98" s="562"/>
      <c r="BM98" s="562"/>
      <c r="BN98" s="562"/>
      <c r="BO98" s="562"/>
      <c r="BP98" s="562"/>
      <c r="BQ98" s="562"/>
      <c r="BR98" s="562"/>
      <c r="BS98" s="562"/>
      <c r="BT98" s="562"/>
      <c r="BU98" s="562"/>
      <c r="BV98" s="562"/>
      <c r="BW98" s="562"/>
      <c r="BX98" s="562"/>
      <c r="BY98" s="562"/>
      <c r="BZ98" s="562"/>
      <c r="CA98" s="562"/>
      <c r="CB98" s="562"/>
      <c r="CC98" s="562"/>
      <c r="CD98" s="562"/>
      <c r="CE98" s="562"/>
      <c r="CF98" s="562"/>
      <c r="CG98" s="562"/>
      <c r="CH98" s="562"/>
      <c r="CI98" s="562"/>
      <c r="CJ98" s="562"/>
      <c r="CK98" s="562"/>
      <c r="CL98" s="562"/>
      <c r="CM98" s="562"/>
      <c r="CN98" s="562"/>
    </row>
    <row r="99" spans="1:92" ht="28.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row>
    <row r="100" spans="1:92" ht="18" customHeight="1">
      <c r="A100" s="117"/>
      <c r="B100" s="117"/>
    </row>
    <row r="101" spans="1:92" ht="92.25" customHeight="1">
      <c r="A101" s="561" t="s">
        <v>54</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561"/>
      <c r="BD101" s="561"/>
      <c r="BE101" s="561"/>
      <c r="BF101" s="561"/>
      <c r="BG101" s="561"/>
      <c r="BH101" s="561"/>
      <c r="BI101" s="561"/>
      <c r="BJ101" s="561"/>
      <c r="BK101" s="561"/>
      <c r="BL101" s="561"/>
      <c r="BM101" s="561"/>
      <c r="BN101" s="561"/>
      <c r="BO101" s="561"/>
      <c r="BP101" s="561"/>
      <c r="BQ101" s="561"/>
      <c r="BR101" s="561"/>
      <c r="BS101" s="561"/>
      <c r="BT101" s="561"/>
      <c r="BU101" s="561"/>
      <c r="BV101" s="561"/>
      <c r="BW101" s="561"/>
      <c r="BX101" s="561"/>
      <c r="BY101" s="561"/>
      <c r="BZ101" s="561"/>
      <c r="CA101" s="561"/>
      <c r="CB101" s="561"/>
      <c r="CC101" s="561"/>
      <c r="CD101" s="561"/>
      <c r="CE101" s="561"/>
      <c r="CF101" s="561"/>
      <c r="CG101" s="561"/>
      <c r="CH101" s="561"/>
      <c r="CI101" s="561"/>
      <c r="CJ101" s="561"/>
      <c r="CK101" s="561"/>
      <c r="CL101" s="561"/>
      <c r="CM101" s="561"/>
      <c r="CN101" s="561"/>
    </row>
    <row r="102" spans="1:92" ht="18" customHeight="1">
      <c r="A102" s="118"/>
      <c r="B102" s="118"/>
      <c r="C102" s="119"/>
      <c r="D102" s="119"/>
      <c r="E102" s="120"/>
      <c r="F102" s="120"/>
      <c r="G102" s="121"/>
      <c r="H102" s="121"/>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row>
    <row r="103" spans="1:92" ht="18" customHeight="1">
      <c r="A103" s="118"/>
      <c r="B103" s="118"/>
      <c r="C103" s="119"/>
      <c r="D103" s="119"/>
      <c r="E103" s="120"/>
      <c r="F103" s="120"/>
      <c r="G103" s="121"/>
      <c r="H103" s="121"/>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row>
    <row r="104" spans="1:92" ht="18" customHeight="1">
      <c r="A104" s="122"/>
      <c r="B104" s="122"/>
      <c r="C104" s="119"/>
      <c r="D104" s="119"/>
      <c r="E104" s="120"/>
      <c r="F104" s="120"/>
      <c r="G104" s="121"/>
      <c r="H104" s="121"/>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row>
    <row r="105" spans="1:92" ht="18" customHeight="1">
      <c r="A105" s="122"/>
      <c r="B105" s="122"/>
      <c r="C105" s="119"/>
      <c r="D105" s="119"/>
      <c r="E105" s="120"/>
      <c r="F105" s="120"/>
      <c r="G105" s="121"/>
      <c r="H105" s="121"/>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row>
    <row r="106" spans="1:92" ht="18" customHeight="1">
      <c r="A106" s="563" t="s">
        <v>55</v>
      </c>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c r="AV106" s="563"/>
      <c r="AW106" s="563"/>
      <c r="AX106" s="563"/>
      <c r="AY106" s="563"/>
      <c r="AZ106" s="563"/>
      <c r="BA106" s="563"/>
      <c r="BB106" s="563"/>
      <c r="BC106" s="563"/>
      <c r="BD106" s="563"/>
      <c r="BE106" s="563"/>
      <c r="BF106" s="563"/>
      <c r="BG106" s="563"/>
      <c r="BH106" s="563"/>
      <c r="BI106" s="563"/>
      <c r="BJ106" s="563"/>
      <c r="BK106" s="563"/>
      <c r="BL106" s="563"/>
      <c r="BM106" s="563"/>
      <c r="BN106" s="563"/>
      <c r="BO106" s="563"/>
      <c r="BP106" s="563"/>
      <c r="BQ106" s="563"/>
      <c r="BR106" s="563"/>
      <c r="BS106" s="563"/>
      <c r="BT106" s="563"/>
      <c r="BU106" s="563"/>
      <c r="BV106" s="563"/>
      <c r="BW106" s="563"/>
      <c r="BX106" s="563"/>
      <c r="BY106" s="563"/>
      <c r="BZ106" s="563"/>
      <c r="CA106" s="563"/>
      <c r="CB106" s="563"/>
      <c r="CC106" s="563"/>
      <c r="CD106" s="563"/>
      <c r="CE106" s="563"/>
      <c r="CF106" s="563"/>
      <c r="CG106" s="563"/>
      <c r="CH106" s="563"/>
      <c r="CI106" s="563"/>
      <c r="CJ106" s="563"/>
      <c r="CK106" s="563"/>
      <c r="CL106" s="563"/>
      <c r="CM106" s="563"/>
      <c r="CN106" s="563"/>
    </row>
    <row r="107" spans="1:92" ht="18"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row>
    <row r="108" spans="1:92" ht="117" customHeight="1">
      <c r="A108" s="561" t="s">
        <v>183</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c r="AX108" s="561"/>
      <c r="AY108" s="561"/>
      <c r="AZ108" s="561"/>
      <c r="BA108" s="561"/>
      <c r="BB108" s="561"/>
      <c r="BC108" s="561"/>
      <c r="BD108" s="561"/>
      <c r="BE108" s="561"/>
      <c r="BF108" s="561"/>
      <c r="BG108" s="561"/>
      <c r="BH108" s="561"/>
      <c r="BI108" s="561"/>
      <c r="BJ108" s="561"/>
      <c r="BK108" s="561"/>
      <c r="BL108" s="561"/>
      <c r="BM108" s="561"/>
      <c r="BN108" s="561"/>
      <c r="BO108" s="561"/>
      <c r="BP108" s="561"/>
      <c r="BQ108" s="561"/>
      <c r="BR108" s="561"/>
      <c r="BS108" s="561"/>
      <c r="BT108" s="561"/>
      <c r="BU108" s="561"/>
      <c r="BV108" s="561"/>
      <c r="BW108" s="561"/>
      <c r="BX108" s="561"/>
      <c r="BY108" s="561"/>
      <c r="BZ108" s="561"/>
      <c r="CA108" s="561"/>
      <c r="CB108" s="561"/>
      <c r="CC108" s="561"/>
      <c r="CD108" s="561"/>
      <c r="CE108" s="561"/>
      <c r="CF108" s="561"/>
      <c r="CG108" s="561"/>
      <c r="CH108" s="561"/>
      <c r="CI108" s="561"/>
      <c r="CJ108" s="561"/>
      <c r="CK108" s="561"/>
      <c r="CL108" s="561"/>
      <c r="CM108" s="561"/>
      <c r="CN108" s="561"/>
    </row>
    <row r="109" spans="1:92" ht="18" customHeight="1">
      <c r="A109" s="119"/>
      <c r="B109" s="119"/>
      <c r="C109" s="118"/>
      <c r="D109" s="119"/>
      <c r="E109" s="120"/>
      <c r="F109" s="120"/>
      <c r="G109" s="121"/>
      <c r="H109" s="121"/>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row>
    <row r="110" spans="1:92" ht="56.25" customHeight="1">
      <c r="A110" s="560" t="s">
        <v>56</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0"/>
      <c r="AY110" s="560"/>
      <c r="AZ110" s="560"/>
      <c r="BA110" s="560"/>
      <c r="BB110" s="560"/>
      <c r="BC110" s="560"/>
      <c r="BD110" s="560"/>
      <c r="BE110" s="560"/>
      <c r="BF110" s="560"/>
      <c r="BG110" s="560"/>
      <c r="BH110" s="560"/>
      <c r="BI110" s="560"/>
      <c r="BJ110" s="560"/>
      <c r="BK110" s="560"/>
      <c r="BL110" s="560"/>
      <c r="BM110" s="560"/>
      <c r="BN110" s="560"/>
      <c r="BO110" s="560"/>
      <c r="BP110" s="560"/>
      <c r="BQ110" s="560"/>
      <c r="BR110" s="560"/>
      <c r="BS110" s="560"/>
      <c r="BT110" s="560"/>
      <c r="BU110" s="560"/>
      <c r="BV110" s="560"/>
      <c r="BW110" s="560"/>
      <c r="BX110" s="560"/>
      <c r="BY110" s="560"/>
      <c r="BZ110" s="560"/>
      <c r="CA110" s="560"/>
      <c r="CB110" s="560"/>
      <c r="CC110" s="560"/>
      <c r="CD110" s="560"/>
      <c r="CE110" s="560"/>
      <c r="CF110" s="560"/>
      <c r="CG110" s="560"/>
      <c r="CH110" s="560"/>
      <c r="CI110" s="560"/>
      <c r="CJ110" s="560"/>
      <c r="CK110" s="560"/>
      <c r="CL110" s="560"/>
      <c r="CM110" s="560"/>
      <c r="CN110" s="560"/>
    </row>
    <row r="111" spans="1:92" ht="18" customHeight="1">
      <c r="A111" s="118"/>
      <c r="B111" s="118"/>
      <c r="C111" s="119"/>
      <c r="D111" s="119"/>
      <c r="E111" s="120"/>
      <c r="F111" s="120"/>
      <c r="G111" s="121"/>
      <c r="H111" s="121"/>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row>
    <row r="112" spans="1:92" ht="56.25" customHeight="1">
      <c r="A112" s="560" t="s">
        <v>57</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560"/>
      <c r="AZ112" s="560"/>
      <c r="BA112" s="560"/>
      <c r="BB112" s="560"/>
      <c r="BC112" s="560"/>
      <c r="BD112" s="560"/>
      <c r="BE112" s="560"/>
      <c r="BF112" s="560"/>
      <c r="BG112" s="560"/>
      <c r="BH112" s="560"/>
      <c r="BI112" s="560"/>
      <c r="BJ112" s="560"/>
      <c r="BK112" s="560"/>
      <c r="BL112" s="560"/>
      <c r="BM112" s="560"/>
      <c r="BN112" s="560"/>
      <c r="BO112" s="560"/>
      <c r="BP112" s="560"/>
      <c r="BQ112" s="560"/>
      <c r="BR112" s="560"/>
      <c r="BS112" s="560"/>
      <c r="BT112" s="560"/>
      <c r="BU112" s="560"/>
      <c r="BV112" s="560"/>
      <c r="BW112" s="560"/>
      <c r="BX112" s="560"/>
      <c r="BY112" s="560"/>
      <c r="BZ112" s="560"/>
      <c r="CA112" s="560"/>
      <c r="CB112" s="560"/>
      <c r="CC112" s="560"/>
      <c r="CD112" s="560"/>
      <c r="CE112" s="560"/>
      <c r="CF112" s="560"/>
      <c r="CG112" s="560"/>
      <c r="CH112" s="560"/>
      <c r="CI112" s="560"/>
      <c r="CJ112" s="560"/>
      <c r="CK112" s="560"/>
      <c r="CL112" s="560"/>
      <c r="CM112" s="560"/>
      <c r="CN112" s="560"/>
    </row>
    <row r="113" spans="1:92" ht="18" customHeight="1">
      <c r="A113" s="119"/>
      <c r="B113" s="119"/>
      <c r="C113" s="119"/>
      <c r="D113" s="119"/>
      <c r="E113" s="120"/>
      <c r="F113" s="120"/>
      <c r="G113" s="121"/>
      <c r="H113" s="121"/>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row>
    <row r="114" spans="1:92" ht="57" customHeight="1">
      <c r="A114" s="560" t="s">
        <v>58</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0"/>
      <c r="BA114" s="560"/>
      <c r="BB114" s="560"/>
      <c r="BC114" s="560"/>
      <c r="BD114" s="560"/>
      <c r="BE114" s="560"/>
      <c r="BF114" s="560"/>
      <c r="BG114" s="560"/>
      <c r="BH114" s="560"/>
      <c r="BI114" s="560"/>
      <c r="BJ114" s="560"/>
      <c r="BK114" s="560"/>
      <c r="BL114" s="560"/>
      <c r="BM114" s="560"/>
      <c r="BN114" s="560"/>
      <c r="BO114" s="560"/>
      <c r="BP114" s="560"/>
      <c r="BQ114" s="560"/>
      <c r="BR114" s="560"/>
      <c r="BS114" s="560"/>
      <c r="BT114" s="560"/>
      <c r="BU114" s="560"/>
      <c r="BV114" s="560"/>
      <c r="BW114" s="560"/>
      <c r="BX114" s="560"/>
      <c r="BY114" s="560"/>
      <c r="BZ114" s="560"/>
      <c r="CA114" s="560"/>
      <c r="CB114" s="560"/>
      <c r="CC114" s="560"/>
      <c r="CD114" s="560"/>
      <c r="CE114" s="560"/>
      <c r="CF114" s="560"/>
      <c r="CG114" s="560"/>
      <c r="CH114" s="560"/>
      <c r="CI114" s="560"/>
      <c r="CJ114" s="560"/>
      <c r="CK114" s="560"/>
      <c r="CL114" s="560"/>
      <c r="CM114" s="560"/>
      <c r="CN114" s="560"/>
    </row>
    <row r="115" spans="1:92" ht="57"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row>
    <row r="116" spans="1:92" ht="57"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row>
    <row r="117" spans="1:92" ht="57"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row>
    <row r="118" spans="1:92" ht="57"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row>
    <row r="119" spans="1:92" ht="57"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row>
    <row r="120" spans="1:92" ht="57"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row>
    <row r="121" spans="1:92" ht="57"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row>
  </sheetData>
  <sheetProtection algorithmName="SHA-512" hashValue="2KFasHONPSSzakT6ashsfWErGqtl9j30qZfWypO9/aYEMYfmxEpkoXQ/4sn4Ky+HBzqyXTV1gZyG9AWKSwHUoQ==" saltValue="hqa+L0rlmQqYo/aWyQ8QvA==" spinCount="100000" sheet="1" objects="1" scenarios="1"/>
  <mergeCells count="205">
    <mergeCell ref="A49:CN49"/>
    <mergeCell ref="BY94:BZ94"/>
    <mergeCell ref="CA94:CE94"/>
    <mergeCell ref="CF94:CG94"/>
    <mergeCell ref="CH94:CL94"/>
    <mergeCell ref="BZ77:CC77"/>
    <mergeCell ref="O8:X8"/>
    <mergeCell ref="A112:CN112"/>
    <mergeCell ref="A114:CN114"/>
    <mergeCell ref="CM94:CN94"/>
    <mergeCell ref="BP94:BS94"/>
    <mergeCell ref="BT94:BX94"/>
    <mergeCell ref="A101:CN101"/>
    <mergeCell ref="A98:CN98"/>
    <mergeCell ref="A106:CN106"/>
    <mergeCell ref="A110:CN110"/>
    <mergeCell ref="A108:CN108"/>
    <mergeCell ref="BD82:CN82"/>
    <mergeCell ref="BD83:BR83"/>
    <mergeCell ref="BS83:BT83"/>
    <mergeCell ref="BU83:CN83"/>
    <mergeCell ref="A72:X72"/>
    <mergeCell ref="Y72:BO72"/>
    <mergeCell ref="BP72:CN72"/>
    <mergeCell ref="CD77:CH77"/>
    <mergeCell ref="CI77:CL77"/>
    <mergeCell ref="BQ73:CN73"/>
    <mergeCell ref="A76:X76"/>
    <mergeCell ref="A77:K77"/>
    <mergeCell ref="M77:U77"/>
    <mergeCell ref="V77:Y77"/>
    <mergeCell ref="Z77:AD77"/>
    <mergeCell ref="AE77:AH77"/>
    <mergeCell ref="AI77:AM77"/>
    <mergeCell ref="AN77:AQ77"/>
    <mergeCell ref="AS77:BC77"/>
    <mergeCell ref="BG77:BO77"/>
    <mergeCell ref="BP77:BT77"/>
    <mergeCell ref="BU77:BY77"/>
    <mergeCell ref="A81:X81"/>
    <mergeCell ref="A82:K82"/>
    <mergeCell ref="L82:AR82"/>
    <mergeCell ref="AS82:BC82"/>
    <mergeCell ref="Y86:AG86"/>
    <mergeCell ref="AH86:AI86"/>
    <mergeCell ref="AJ86:AR86"/>
    <mergeCell ref="AS86:BC87"/>
    <mergeCell ref="A83:K83"/>
    <mergeCell ref="L83:AR83"/>
    <mergeCell ref="AS83:BC83"/>
    <mergeCell ref="A84:K85"/>
    <mergeCell ref="L84:N84"/>
    <mergeCell ref="O84:X84"/>
    <mergeCell ref="Y84:AA84"/>
    <mergeCell ref="AB84:AK84"/>
    <mergeCell ref="L85:AB85"/>
    <mergeCell ref="BR86:CA87"/>
    <mergeCell ref="CB86:CC87"/>
    <mergeCell ref="CD86:CN87"/>
    <mergeCell ref="AJ87:AR87"/>
    <mergeCell ref="A87:K87"/>
    <mergeCell ref="L87:M87"/>
    <mergeCell ref="N87:V87"/>
    <mergeCell ref="W87:X87"/>
    <mergeCell ref="Y87:AG87"/>
    <mergeCell ref="AH87:AI87"/>
    <mergeCell ref="A86:K86"/>
    <mergeCell ref="L86:M86"/>
    <mergeCell ref="N86:V86"/>
    <mergeCell ref="W86:X86"/>
    <mergeCell ref="BE86:BF87"/>
    <mergeCell ref="BG86:BO87"/>
    <mergeCell ref="BP86:BQ8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32:CN32"/>
    <mergeCell ref="A33:CN33"/>
    <mergeCell ref="AJ21:AR21"/>
    <mergeCell ref="AT21:BC21"/>
    <mergeCell ref="BD21:BH21"/>
    <mergeCell ref="BI21:BJ21"/>
    <mergeCell ref="BK21:BO21"/>
    <mergeCell ref="AT24:BC24"/>
    <mergeCell ref="BD24:CL24"/>
    <mergeCell ref="BD22:BK22"/>
    <mergeCell ref="BL22:CL22"/>
    <mergeCell ref="BD23:CL23"/>
    <mergeCell ref="AT22:BC23"/>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51:X51"/>
    <mergeCell ref="A52:K52"/>
    <mergeCell ref="L52:AR52"/>
    <mergeCell ref="A53:K53"/>
    <mergeCell ref="L53:M53"/>
    <mergeCell ref="N53:V53"/>
    <mergeCell ref="W53:X53"/>
    <mergeCell ref="Y53:AG53"/>
    <mergeCell ref="AH53:AI53"/>
    <mergeCell ref="AJ53:AR53"/>
    <mergeCell ref="AS53:BC53"/>
    <mergeCell ref="BD53:BR53"/>
    <mergeCell ref="BS53:BT53"/>
    <mergeCell ref="BU53:CN53"/>
    <mergeCell ref="A54:K54"/>
    <mergeCell ref="L54:M54"/>
    <mergeCell ref="N54:V54"/>
    <mergeCell ref="W54:X54"/>
    <mergeCell ref="Y54:AG54"/>
    <mergeCell ref="AH54:AI54"/>
    <mergeCell ref="AJ54:AR54"/>
    <mergeCell ref="AS54:BC54"/>
    <mergeCell ref="BD54:BE54"/>
    <mergeCell ref="BF54:BN54"/>
    <mergeCell ref="BO54:BP54"/>
    <mergeCell ref="BQ54:BZ54"/>
    <mergeCell ref="CA54:CB54"/>
    <mergeCell ref="CC54:CN54"/>
    <mergeCell ref="A57:X57"/>
    <mergeCell ref="L58:N58"/>
    <mergeCell ref="O58:X58"/>
    <mergeCell ref="Y58:AA58"/>
    <mergeCell ref="AB58:AK58"/>
    <mergeCell ref="L59:AB59"/>
    <mergeCell ref="AC59:AS59"/>
    <mergeCell ref="AT59:CN59"/>
    <mergeCell ref="A58:K60"/>
    <mergeCell ref="AC64:AE64"/>
    <mergeCell ref="AF64:CN64"/>
    <mergeCell ref="L65:N65"/>
    <mergeCell ref="O65:AB65"/>
    <mergeCell ref="AC65:AE65"/>
    <mergeCell ref="AF65:CN65"/>
    <mergeCell ref="A61:K61"/>
    <mergeCell ref="L61:N61"/>
    <mergeCell ref="O61:AB61"/>
    <mergeCell ref="AT61:BD61"/>
    <mergeCell ref="BE61:BR61"/>
    <mergeCell ref="BS61:BW61"/>
    <mergeCell ref="A62:K63"/>
    <mergeCell ref="L62:N62"/>
    <mergeCell ref="O62:AB62"/>
    <mergeCell ref="AC62:AE62"/>
    <mergeCell ref="AF62:CN62"/>
    <mergeCell ref="L63:N63"/>
    <mergeCell ref="O63:AB63"/>
    <mergeCell ref="AC63:AE63"/>
    <mergeCell ref="AF63:CN63"/>
    <mergeCell ref="A35:CN41"/>
    <mergeCell ref="L60:CN60"/>
    <mergeCell ref="AC85:BD85"/>
    <mergeCell ref="BE85:CN85"/>
    <mergeCell ref="A66:K69"/>
    <mergeCell ref="L66:N66"/>
    <mergeCell ref="O66:AB66"/>
    <mergeCell ref="AC66:AE66"/>
    <mergeCell ref="AF66:AS66"/>
    <mergeCell ref="AT66:AV66"/>
    <mergeCell ref="AW66:CN66"/>
    <mergeCell ref="AC67:AS69"/>
    <mergeCell ref="AT67:AU67"/>
    <mergeCell ref="AV67:CL67"/>
    <mergeCell ref="CM67:CN67"/>
    <mergeCell ref="AT68:AU68"/>
    <mergeCell ref="AV68:CL68"/>
    <mergeCell ref="CM68:CN68"/>
    <mergeCell ref="AT69:AU69"/>
    <mergeCell ref="AV69:CL69"/>
    <mergeCell ref="CM69:CN69"/>
    <mergeCell ref="A64:K65"/>
    <mergeCell ref="L64:N64"/>
    <mergeCell ref="O64:AB64"/>
  </mergeCells>
  <phoneticPr fontId="35"/>
  <conditionalFormatting sqref="Z77 AI77 BU77 CD77">
    <cfRule type="expression" dxfId="78" priority="54" stopIfTrue="1">
      <formula>Z77=""</formula>
    </cfRule>
  </conditionalFormatting>
  <conditionalFormatting sqref="M77:U77">
    <cfRule type="expression" dxfId="77" priority="46">
      <formula>$M$77=""</formula>
    </cfRule>
  </conditionalFormatting>
  <conditionalFormatting sqref="BG77:BO77">
    <cfRule type="expression" dxfId="76" priority="45">
      <formula>$BG$77=""</formula>
    </cfRule>
  </conditionalFormatting>
  <conditionalFormatting sqref="BD12:BK12">
    <cfRule type="expression" dxfId="75" priority="44">
      <formula>$BD$12=""</formula>
    </cfRule>
  </conditionalFormatting>
  <conditionalFormatting sqref="BL12:CL12">
    <cfRule type="expression" dxfId="74" priority="43">
      <formula>$BL$12=""</formula>
    </cfRule>
  </conditionalFormatting>
  <conditionalFormatting sqref="BD13:CL13">
    <cfRule type="expression" dxfId="73" priority="42" stopIfTrue="1">
      <formula>$BL$12=""</formula>
    </cfRule>
  </conditionalFormatting>
  <conditionalFormatting sqref="O58 AB58 L59">
    <cfRule type="expression" dxfId="72" priority="41" stopIfTrue="1">
      <formula>L58=""</formula>
    </cfRule>
  </conditionalFormatting>
  <conditionalFormatting sqref="AT66">
    <cfRule type="expression" priority="36" stopIfTrue="1">
      <formula>AND($AC$68="■",$AT$68="■")</formula>
    </cfRule>
    <cfRule type="expression" dxfId="71" priority="40" stopIfTrue="1">
      <formula>AND($AC$66="■",$AT$66="□")</formula>
    </cfRule>
  </conditionalFormatting>
  <conditionalFormatting sqref="L66 AC66">
    <cfRule type="expression" dxfId="70" priority="39" stopIfTrue="1">
      <formula>AND($L$66="□",$AC$66="□")</formula>
    </cfRule>
  </conditionalFormatting>
  <conditionalFormatting sqref="AC66:CN66">
    <cfRule type="expression" dxfId="69" priority="38" stopIfTrue="1">
      <formula>$L$66="■"</formula>
    </cfRule>
  </conditionalFormatting>
  <conditionalFormatting sqref="L66:AB66">
    <cfRule type="expression" dxfId="68" priority="37" stopIfTrue="1">
      <formula>$AC$66="■"</formula>
    </cfRule>
  </conditionalFormatting>
  <conditionalFormatting sqref="AC59:AS59">
    <cfRule type="expression" dxfId="67" priority="35" stopIfTrue="1">
      <formula>$AC$59=""</formula>
    </cfRule>
  </conditionalFormatting>
  <conditionalFormatting sqref="AT59:CN59">
    <cfRule type="expression" dxfId="66" priority="34" stopIfTrue="1">
      <formula>$AT$59=""</formula>
    </cfRule>
  </conditionalFormatting>
  <conditionalFormatting sqref="AC67:CN69">
    <cfRule type="expression" dxfId="65" priority="33" stopIfTrue="1">
      <formula>$L$66="■"</formula>
    </cfRule>
  </conditionalFormatting>
  <conditionalFormatting sqref="AV67:CL67">
    <cfRule type="expression" dxfId="64" priority="32" stopIfTrue="1">
      <formula>AND($AC$66="■",$AV$67="")</formula>
    </cfRule>
  </conditionalFormatting>
  <conditionalFormatting sqref="O63:AB63">
    <cfRule type="expression" dxfId="63" priority="31" stopIfTrue="1">
      <formula>$L$62="■"</formula>
    </cfRule>
  </conditionalFormatting>
  <conditionalFormatting sqref="BE61:BR61">
    <cfRule type="expression" dxfId="62" priority="30" stopIfTrue="1">
      <formula>$BE$61=""</formula>
    </cfRule>
  </conditionalFormatting>
  <conditionalFormatting sqref="L62:N63">
    <cfRule type="expression" dxfId="61" priority="29">
      <formula>AND($L$62="□",$L$63="□")</formula>
    </cfRule>
  </conditionalFormatting>
  <conditionalFormatting sqref="AC62:AE62">
    <cfRule type="expression" dxfId="60" priority="28" stopIfTrue="1">
      <formula>AND($L$62="■",$AC$62="□")</formula>
    </cfRule>
  </conditionalFormatting>
  <conditionalFormatting sqref="AC62:CN62">
    <cfRule type="expression" dxfId="59" priority="27" stopIfTrue="1">
      <formula>$L$63="■"</formula>
    </cfRule>
  </conditionalFormatting>
  <conditionalFormatting sqref="L62:AB62">
    <cfRule type="expression" dxfId="58" priority="26">
      <formula>$L$63="■"</formula>
    </cfRule>
  </conditionalFormatting>
  <conditionalFormatting sqref="AC63:AE63">
    <cfRule type="expression" dxfId="57" priority="25" stopIfTrue="1">
      <formula>AND($L$63="■",$AC$63="□")</formula>
    </cfRule>
  </conditionalFormatting>
  <conditionalFormatting sqref="AC63:CN63">
    <cfRule type="expression" dxfId="56" priority="24" stopIfTrue="1">
      <formula>$L$62="■"</formula>
    </cfRule>
  </conditionalFormatting>
  <conditionalFormatting sqref="L63:N63">
    <cfRule type="expression" dxfId="55" priority="23">
      <formula>$L$62="■"</formula>
    </cfRule>
  </conditionalFormatting>
  <conditionalFormatting sqref="L64:N65">
    <cfRule type="expression" dxfId="54" priority="22" stopIfTrue="1">
      <formula>AND($L$64="□",$L$65="□")</formula>
    </cfRule>
  </conditionalFormatting>
  <conditionalFormatting sqref="AC64:AE64">
    <cfRule type="expression" dxfId="53" priority="18" stopIfTrue="1">
      <formula>AND($L$64="■",$AC$64="□")</formula>
    </cfRule>
  </conditionalFormatting>
  <conditionalFormatting sqref="AF65:CN65">
    <cfRule type="expression" dxfId="52" priority="21" stopIfTrue="1">
      <formula>AND($L$62="■",$L$65="■")</formula>
    </cfRule>
  </conditionalFormatting>
  <conditionalFormatting sqref="L65:AB65">
    <cfRule type="expression" dxfId="51" priority="19" stopIfTrue="1">
      <formula>$L$64="■"</formula>
    </cfRule>
  </conditionalFormatting>
  <conditionalFormatting sqref="L64:CN64">
    <cfRule type="expression" dxfId="50" priority="20" stopIfTrue="1">
      <formula>$L$65="■"</formula>
    </cfRule>
  </conditionalFormatting>
  <conditionalFormatting sqref="AC65:AE65">
    <cfRule type="expression" dxfId="49" priority="2" stopIfTrue="1">
      <formula>AND($L$65="■",$AC$65="□")</formula>
    </cfRule>
    <cfRule type="expression" dxfId="48" priority="17" stopIfTrue="1">
      <formula>AND($L$62="■",$L$65="■",$AC$65="□")</formula>
    </cfRule>
  </conditionalFormatting>
  <conditionalFormatting sqref="L60">
    <cfRule type="expression" dxfId="47" priority="16" stopIfTrue="1">
      <formula>L60=""</formula>
    </cfRule>
  </conditionalFormatting>
  <conditionalFormatting sqref="BD14:CJ14">
    <cfRule type="expression" dxfId="46" priority="15" stopIfTrue="1">
      <formula>$BD$14=""</formula>
    </cfRule>
  </conditionalFormatting>
  <conditionalFormatting sqref="BD15:CJ15">
    <cfRule type="expression" dxfId="45" priority="14" stopIfTrue="1">
      <formula>$BD$15=""</formula>
    </cfRule>
  </conditionalFormatting>
  <conditionalFormatting sqref="BH16:BK16">
    <cfRule type="expression" dxfId="44" priority="13" stopIfTrue="1">
      <formula>$BH$16=""</formula>
    </cfRule>
  </conditionalFormatting>
  <conditionalFormatting sqref="BO16:BR16">
    <cfRule type="expression" dxfId="43" priority="12" stopIfTrue="1">
      <formula>$BO$16=""</formula>
    </cfRule>
  </conditionalFormatting>
  <conditionalFormatting sqref="BV16:BY16">
    <cfRule type="expression" dxfId="42" priority="11" stopIfTrue="1">
      <formula>$BV$16=""</formula>
    </cfRule>
  </conditionalFormatting>
  <conditionalFormatting sqref="CA5:CE5">
    <cfRule type="expression" dxfId="41" priority="10" stopIfTrue="1">
      <formula>$CA$5=""</formula>
    </cfRule>
  </conditionalFormatting>
  <conditionalFormatting sqref="CH5:CL5">
    <cfRule type="expression" dxfId="40" priority="9">
      <formula>$CH$5=""</formula>
    </cfRule>
  </conditionalFormatting>
  <conditionalFormatting sqref="L52:AR52">
    <cfRule type="expression" dxfId="39" priority="8">
      <formula>$L$52=""</formula>
    </cfRule>
  </conditionalFormatting>
  <conditionalFormatting sqref="N53:V53">
    <cfRule type="expression" dxfId="38" priority="7" stopIfTrue="1">
      <formula>$N$53=""</formula>
    </cfRule>
  </conditionalFormatting>
  <conditionalFormatting sqref="Y53:AG53">
    <cfRule type="expression" dxfId="37" priority="6" stopIfTrue="1">
      <formula>$Y$53=""</formula>
    </cfRule>
  </conditionalFormatting>
  <conditionalFormatting sqref="AJ53:AR53">
    <cfRule type="expression" dxfId="36" priority="5" stopIfTrue="1">
      <formula>$AJ$53=""</formula>
    </cfRule>
  </conditionalFormatting>
  <conditionalFormatting sqref="BD11:BH11">
    <cfRule type="expression" dxfId="35" priority="4" stopIfTrue="1">
      <formula>$BD$11=""</formula>
    </cfRule>
  </conditionalFormatting>
  <conditionalFormatting sqref="BK11:BO11">
    <cfRule type="expression" dxfId="34" priority="3" stopIfTrue="1">
      <formula>$BK$11=""</formula>
    </cfRule>
  </conditionalFormatting>
  <conditionalFormatting sqref="AC65:CN65">
    <cfRule type="expression" dxfId="33" priority="1" stopIfTrue="1">
      <formula>$L$64="■"</formula>
    </cfRule>
  </conditionalFormatting>
  <dataValidations count="12">
    <dataValidation type="list" allowBlank="1" showInputMessage="1" showErrorMessage="1" sqref="AT66:AV66 L62:N66 AC62:AE66" xr:uid="{00000000-0002-0000-0000-000000000000}">
      <formula1>"□,■"</formula1>
    </dataValidation>
    <dataValidation type="list" imeMode="disabled" allowBlank="1" showInputMessage="1" showErrorMessage="1" sqref="AI77:AM77 CD77:CH77 BV16:BY16 CH5:CL5" xr:uid="{00000000-0002-0000-0000-000001000000}">
      <formula1>"1,2,3,4,5,6,7,8,9,10,11,12,13,14,15,16,17,18,19,20,21,22,23,24,25,26,27,28,29,30,31"</formula1>
    </dataValidation>
    <dataValidation imeMode="disabled" allowBlank="1" showInputMessage="1" showErrorMessage="1" sqref="BD83:BR83 BU83:CN83 N86:V87 Y86:AG87 AJ86:AR87 BG86:BO87 BR86:CA87 CD86:CN87 BH16:BK16 BD53:BR53 BU53:CN53 N53:V54 Y53:AG54 AJ53:AR54 BF54:BN54 BQ54:BZ54 CC54:CN54 BE61:BR61" xr:uid="{00000000-0002-0000-0000-000002000000}"/>
    <dataValidation type="list" allowBlank="1" showInputMessage="1" showErrorMessage="1" sqref="BD16:BG16" xr:uid="{00000000-0002-0000-0000-000003000000}">
      <formula1>"大正,昭和,平成"</formula1>
    </dataValidation>
    <dataValidation type="list" imeMode="disabled" allowBlank="1" showInputMessage="1" showErrorMessage="1" sqref="BO16:BR16"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4:X84 BD21:BH21 BD11:BH11 O58:X58" xr:uid="{00000000-0002-0000-0000-000005000000}">
      <formula1>3</formula1>
    </dataValidation>
    <dataValidation type="textLength" imeMode="disabled" operator="equal" allowBlank="1" showInputMessage="1" showErrorMessage="1" error="入力された桁数が不正です。_x000a_4ケタで再度入力してください。" sqref="AB84:AK84 BK21:BO21 BK11:BO11 AB58:AK58"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2:BO72" xr:uid="{00000000-0002-0000-0000-000009000000}">
      <formula1>1</formula1>
      <formula2>150000</formula2>
    </dataValidation>
    <dataValidation type="list" imeMode="disabled" allowBlank="1" showInputMessage="1" showErrorMessage="1" sqref="BU77:BY77 Z77:AD77" xr:uid="{00000000-0002-0000-0000-00000A000000}">
      <formula1>"6,7,8,9,10,11,12,1"</formula1>
    </dataValidation>
    <dataValidation type="list" allowBlank="1" showInputMessage="1" showErrorMessage="1" sqref="M77:U77 BG77:BO77" xr:uid="{00000000-0002-0000-0000-00000B000000}">
      <formula1>"2020,2021"</formula1>
    </dataValidation>
    <dataValidation type="list" imeMode="disabled" allowBlank="1" showInputMessage="1" showErrorMessage="1" prompt="作成日は公募期間内の日付で入力してください。_x000a_（未来日不可）" sqref="CA5:CE5" xr:uid="{6E048F2E-09C3-4658-B717-21D1D1373607}">
      <formula1>"5,6,7,8,9,10"</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oddFooter>&amp;L（備考）用紙は日本工業規格Ａ４とし、縦位置とする。</oddFooter>
  </headerFooter>
  <rowBreaks count="2" manualBreakCount="2">
    <brk id="47" max="91" man="1"/>
    <brk id="90" max="9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7"/>
  <sheetViews>
    <sheetView showGridLines="0" showZeros="0" view="pageBreakPreview" zoomScale="58" zoomScaleNormal="100" zoomScaleSheetLayoutView="58" workbookViewId="0">
      <selection activeCell="A3" sqref="A3:BD3"/>
    </sheetView>
  </sheetViews>
  <sheetFormatPr defaultRowHeight="13.5"/>
  <cols>
    <col min="1" max="1" width="3.625" style="7" customWidth="1"/>
    <col min="2" max="36" width="3.5" style="7" customWidth="1"/>
    <col min="37" max="39" width="3.5" style="13" customWidth="1"/>
    <col min="40" max="47" width="3.5" style="14" customWidth="1"/>
    <col min="48" max="56" width="3.5" style="7" customWidth="1"/>
    <col min="57" max="86" width="3.625" style="7" customWidth="1"/>
    <col min="87" max="16384" width="9" style="7"/>
  </cols>
  <sheetData>
    <row r="1" spans="1:58"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L1" s="5"/>
      <c r="AM1" s="5"/>
      <c r="AN1" s="6"/>
      <c r="AO1" s="6"/>
      <c r="AP1" s="6"/>
      <c r="AQ1" s="6"/>
      <c r="AR1" s="6"/>
      <c r="AS1" s="6"/>
      <c r="AT1" s="6"/>
      <c r="AU1" s="6"/>
      <c r="AV1" s="4"/>
      <c r="AW1" s="4"/>
      <c r="AX1" s="4"/>
      <c r="AY1" s="4"/>
      <c r="AZ1" s="4"/>
      <c r="BA1" s="4"/>
      <c r="BB1" s="4"/>
      <c r="BC1" s="4"/>
      <c r="BD1" s="28" t="s">
        <v>94</v>
      </c>
    </row>
    <row r="2" spans="1:58" s="1" customFormat="1" ht="18" customHeight="1">
      <c r="B2" s="2"/>
      <c r="C2" s="2"/>
      <c r="BD2" s="205" t="str">
        <f>IF(OR('様式第１｜交付申請書'!BD15&lt;&gt;"",'様式第１｜交付申請書'!AJ53&lt;&gt;""),'様式第１｜交付申請書'!BD15&amp;"邸"&amp;RIGHT(TRIM('様式第１｜交付申請書'!N53&amp;'様式第１｜交付申請書'!Y53&amp;'様式第１｜交付申請書'!AJ53),4),"")</f>
        <v/>
      </c>
    </row>
    <row r="3" spans="1:58" ht="30" customHeight="1">
      <c r="A3" s="624" t="s">
        <v>68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row>
    <row r="4" spans="1:58" s="23" customFormat="1" ht="30" customHeight="1">
      <c r="B4" s="206" t="s">
        <v>88</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row>
    <row r="5" spans="1:58" s="23" customFormat="1" ht="30" customHeight="1">
      <c r="B5" s="173"/>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row>
    <row r="6" spans="1:58" s="156" customFormat="1" ht="34.5" customHeight="1">
      <c r="B6" s="171" t="s">
        <v>69</v>
      </c>
      <c r="C6" s="172"/>
      <c r="D6" s="173"/>
      <c r="E6" s="173"/>
      <c r="F6" s="173"/>
      <c r="G6" s="173"/>
      <c r="H6" s="173"/>
      <c r="I6" s="173"/>
      <c r="J6" s="173"/>
      <c r="K6" s="173"/>
      <c r="L6" s="174"/>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2"/>
      <c r="BC6" s="175"/>
      <c r="BD6" s="175"/>
      <c r="BE6" s="154"/>
      <c r="BF6" s="154"/>
    </row>
    <row r="7" spans="1:58" s="156" customFormat="1" ht="34.5" customHeight="1">
      <c r="B7" s="629" t="s">
        <v>70</v>
      </c>
      <c r="C7" s="629"/>
      <c r="D7" s="629"/>
      <c r="E7" s="629"/>
      <c r="F7" s="629"/>
      <c r="G7" s="629"/>
      <c r="H7" s="629"/>
      <c r="I7" s="629"/>
      <c r="J7" s="629"/>
      <c r="K7" s="629"/>
      <c r="L7" s="173"/>
      <c r="M7" s="176" t="s">
        <v>4</v>
      </c>
      <c r="N7" s="173" t="s">
        <v>5</v>
      </c>
      <c r="O7" s="173"/>
      <c r="P7" s="173"/>
      <c r="Q7" s="177"/>
      <c r="R7" s="177"/>
      <c r="S7" s="177"/>
      <c r="T7" s="177"/>
      <c r="U7" s="177"/>
      <c r="V7" s="176" t="s">
        <v>4</v>
      </c>
      <c r="W7" s="173" t="s">
        <v>25</v>
      </c>
      <c r="X7" s="173"/>
      <c r="Y7" s="177"/>
      <c r="Z7" s="177"/>
      <c r="AA7" s="177"/>
      <c r="AB7" s="177"/>
      <c r="AC7" s="177"/>
      <c r="AD7" s="177"/>
      <c r="AE7" s="176" t="s">
        <v>4</v>
      </c>
      <c r="AF7" s="173" t="s">
        <v>26</v>
      </c>
      <c r="AG7" s="173"/>
      <c r="AH7" s="173"/>
      <c r="AI7" s="173"/>
      <c r="AJ7" s="173"/>
      <c r="AK7" s="176" t="s">
        <v>4</v>
      </c>
      <c r="AL7" s="173" t="s">
        <v>27</v>
      </c>
      <c r="AM7" s="173"/>
      <c r="AN7" s="173"/>
      <c r="AO7" s="173"/>
      <c r="AP7" s="173"/>
      <c r="AQ7" s="176" t="s">
        <v>4</v>
      </c>
      <c r="AR7" s="173" t="s">
        <v>15</v>
      </c>
      <c r="AS7" s="173"/>
      <c r="AT7" s="173"/>
      <c r="AU7" s="173"/>
      <c r="AV7" s="173"/>
      <c r="AW7" s="173"/>
      <c r="AX7" s="173"/>
      <c r="AY7" s="173"/>
      <c r="AZ7" s="178"/>
      <c r="BA7" s="178"/>
      <c r="BB7" s="173"/>
      <c r="BC7" s="173"/>
      <c r="BD7" s="173"/>
      <c r="BE7" s="154"/>
      <c r="BF7" s="154"/>
    </row>
    <row r="8" spans="1:58" s="156" customFormat="1" ht="34.5" customHeight="1">
      <c r="B8" s="179"/>
      <c r="C8" s="179"/>
      <c r="D8" s="173"/>
      <c r="E8" s="173"/>
      <c r="F8" s="173"/>
      <c r="G8" s="173"/>
      <c r="H8" s="173"/>
      <c r="I8" s="173"/>
      <c r="J8" s="173"/>
      <c r="K8" s="173"/>
      <c r="L8" s="173"/>
      <c r="M8" s="176" t="s">
        <v>4</v>
      </c>
      <c r="N8" s="173" t="s">
        <v>12</v>
      </c>
      <c r="O8" s="173"/>
      <c r="P8" s="175"/>
      <c r="Q8" s="173" t="s">
        <v>13</v>
      </c>
      <c r="R8" s="628"/>
      <c r="S8" s="628"/>
      <c r="T8" s="628"/>
      <c r="U8" s="628"/>
      <c r="V8" s="628"/>
      <c r="W8" s="628"/>
      <c r="X8" s="628"/>
      <c r="Y8" s="628"/>
      <c r="Z8" s="628"/>
      <c r="AA8" s="628"/>
      <c r="AB8" s="628"/>
      <c r="AC8" s="175" t="s">
        <v>14</v>
      </c>
      <c r="AD8" s="175"/>
      <c r="AE8" s="175"/>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54"/>
      <c r="BF8" s="154"/>
    </row>
    <row r="9" spans="1:58" s="156" customFormat="1" ht="34.5" customHeight="1">
      <c r="B9" s="159"/>
      <c r="C9" s="159"/>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60"/>
      <c r="AK9" s="154"/>
      <c r="AL9" s="154"/>
      <c r="AM9" s="154"/>
      <c r="AN9" s="154"/>
      <c r="AO9" s="154"/>
      <c r="AP9" s="154"/>
      <c r="AQ9" s="154"/>
      <c r="AR9" s="154"/>
      <c r="AS9" s="154"/>
      <c r="AT9" s="154"/>
      <c r="AU9" s="154"/>
      <c r="AV9" s="154"/>
      <c r="AW9" s="154"/>
      <c r="AX9" s="154"/>
      <c r="AY9" s="154"/>
      <c r="AZ9" s="154"/>
      <c r="BA9" s="154"/>
      <c r="BB9" s="159"/>
      <c r="BC9" s="154"/>
      <c r="BD9" s="154"/>
      <c r="BE9" s="154"/>
      <c r="BF9" s="154"/>
    </row>
    <row r="10" spans="1:58" s="156" customFormat="1" ht="34.5" customHeight="1">
      <c r="B10" s="629" t="s">
        <v>179</v>
      </c>
      <c r="C10" s="629"/>
      <c r="D10" s="629"/>
      <c r="E10" s="629"/>
      <c r="F10" s="629"/>
      <c r="G10" s="629"/>
      <c r="H10" s="629"/>
      <c r="I10" s="629"/>
      <c r="J10" s="629"/>
      <c r="K10" s="629"/>
      <c r="L10" s="173"/>
      <c r="M10" s="630"/>
      <c r="N10" s="630"/>
      <c r="O10" s="630"/>
      <c r="P10" s="630"/>
      <c r="Q10" s="630"/>
      <c r="R10" s="630"/>
      <c r="S10" s="630"/>
      <c r="T10" s="630"/>
      <c r="U10" s="630"/>
      <c r="V10" s="630"/>
      <c r="W10" s="154" t="s">
        <v>169</v>
      </c>
      <c r="X10" s="154" t="s">
        <v>170</v>
      </c>
      <c r="Y10" s="154"/>
      <c r="Z10" s="154"/>
      <c r="AA10" s="160"/>
      <c r="AB10" s="154"/>
      <c r="AC10" s="154"/>
      <c r="AD10" s="154"/>
      <c r="AE10" s="154"/>
      <c r="AF10" s="154"/>
      <c r="AG10" s="154"/>
      <c r="AH10" s="154"/>
      <c r="AI10" s="216"/>
      <c r="AJ10" s="154"/>
      <c r="AK10" s="154"/>
      <c r="AL10" s="154"/>
      <c r="AM10" s="154"/>
      <c r="AN10" s="154"/>
      <c r="AO10" s="154"/>
      <c r="AP10" s="154"/>
      <c r="AQ10" s="154"/>
      <c r="AR10" s="154"/>
      <c r="AS10" s="159"/>
      <c r="AT10" s="154"/>
      <c r="AU10" s="154"/>
      <c r="AV10" s="154"/>
      <c r="AW10" s="154"/>
      <c r="AX10" s="154"/>
      <c r="AY10" s="154"/>
      <c r="AZ10" s="154"/>
      <c r="BA10" s="154"/>
      <c r="BB10" s="159"/>
      <c r="BC10" s="154"/>
      <c r="BD10" s="154"/>
      <c r="BE10" s="154"/>
      <c r="BF10" s="154"/>
    </row>
    <row r="11" spans="1:58" s="156" customFormat="1" ht="34.5" customHeight="1">
      <c r="B11" s="159"/>
      <c r="C11" s="159"/>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60"/>
      <c r="AK11" s="154"/>
      <c r="AL11" s="154"/>
      <c r="AM11" s="154"/>
      <c r="AN11" s="154"/>
      <c r="AO11" s="154"/>
      <c r="AP11" s="154"/>
      <c r="AQ11" s="154"/>
      <c r="AR11" s="154"/>
      <c r="AS11" s="154"/>
      <c r="AT11" s="154"/>
      <c r="AU11" s="154"/>
      <c r="AV11" s="154"/>
      <c r="AW11" s="154"/>
      <c r="AX11" s="154"/>
      <c r="AY11" s="154"/>
      <c r="AZ11" s="154"/>
      <c r="BA11" s="154"/>
      <c r="BB11" s="159"/>
      <c r="BC11" s="154"/>
      <c r="BD11" s="154"/>
      <c r="BE11" s="154"/>
      <c r="BF11" s="154"/>
    </row>
    <row r="12" spans="1:58" s="156" customFormat="1" ht="34.5" customHeight="1">
      <c r="B12" s="629" t="s">
        <v>71</v>
      </c>
      <c r="C12" s="629"/>
      <c r="D12" s="629"/>
      <c r="E12" s="629"/>
      <c r="F12" s="629"/>
      <c r="G12" s="629"/>
      <c r="H12" s="629"/>
      <c r="I12" s="629"/>
      <c r="J12" s="629"/>
      <c r="K12" s="629"/>
      <c r="L12" s="154"/>
      <c r="M12" s="625"/>
      <c r="N12" s="625"/>
      <c r="O12" s="625"/>
      <c r="P12" s="625"/>
      <c r="Q12" s="32"/>
      <c r="R12" s="158"/>
      <c r="S12" s="158"/>
      <c r="T12" s="158"/>
      <c r="U12" s="158"/>
      <c r="V12" s="158"/>
      <c r="W12" s="158"/>
      <c r="X12" s="158"/>
      <c r="Y12" s="158"/>
      <c r="Z12" s="158"/>
      <c r="AA12" s="158"/>
      <c r="AB12" s="158"/>
      <c r="AC12" s="158"/>
      <c r="AD12" s="158"/>
      <c r="AE12" s="158"/>
      <c r="AF12" s="158"/>
      <c r="AG12" s="158"/>
      <c r="AH12" s="154"/>
      <c r="AI12" s="154"/>
      <c r="AJ12" s="154"/>
      <c r="AK12" s="154"/>
      <c r="AL12" s="154"/>
      <c r="AM12" s="154"/>
      <c r="AN12" s="154"/>
      <c r="AO12" s="154"/>
      <c r="AP12" s="154"/>
      <c r="AQ12" s="154"/>
      <c r="AR12" s="154"/>
      <c r="AS12" s="154"/>
      <c r="AT12" s="154"/>
      <c r="AU12" s="154"/>
      <c r="AV12" s="154"/>
      <c r="AW12" s="154"/>
      <c r="AX12" s="154"/>
      <c r="AY12" s="154"/>
      <c r="AZ12" s="154"/>
      <c r="BA12" s="154"/>
      <c r="BB12" s="157"/>
      <c r="BC12" s="154"/>
      <c r="BD12" s="154"/>
      <c r="BE12" s="154"/>
      <c r="BF12" s="154"/>
    </row>
    <row r="13" spans="1:58" s="156" customFormat="1" ht="34.5" customHeight="1">
      <c r="B13" s="179"/>
      <c r="C13" s="179"/>
      <c r="D13" s="173"/>
      <c r="E13" s="173"/>
      <c r="F13" s="173"/>
      <c r="G13" s="173"/>
      <c r="H13" s="173"/>
      <c r="I13" s="173"/>
      <c r="J13" s="173"/>
      <c r="K13" s="173"/>
      <c r="L13" s="154"/>
      <c r="M13" s="158"/>
      <c r="N13" s="158"/>
      <c r="O13" s="158"/>
      <c r="P13" s="158"/>
      <c r="Q13" s="158"/>
      <c r="R13" s="158"/>
      <c r="S13" s="158"/>
      <c r="T13" s="158"/>
      <c r="U13" s="158"/>
      <c r="V13" s="158"/>
      <c r="W13" s="158"/>
      <c r="X13" s="158"/>
      <c r="Y13" s="158"/>
      <c r="Z13" s="158"/>
      <c r="AA13" s="158"/>
      <c r="AB13" s="158"/>
      <c r="AC13" s="158"/>
      <c r="AD13" s="158"/>
      <c r="AE13" s="158"/>
      <c r="AF13" s="158"/>
      <c r="AG13" s="158"/>
      <c r="AH13" s="154"/>
      <c r="AI13" s="154"/>
      <c r="AJ13" s="161"/>
      <c r="AK13" s="162"/>
      <c r="AL13" s="162"/>
      <c r="AM13" s="163"/>
      <c r="AN13" s="163"/>
      <c r="AO13" s="163"/>
      <c r="AP13" s="163"/>
      <c r="AQ13" s="163"/>
      <c r="AR13" s="162"/>
      <c r="AS13" s="157"/>
      <c r="AT13" s="160"/>
      <c r="AU13" s="157"/>
      <c r="AV13" s="157"/>
      <c r="AW13" s="160"/>
      <c r="AX13" s="154"/>
      <c r="AY13" s="154"/>
      <c r="AZ13" s="154"/>
      <c r="BA13" s="154"/>
      <c r="BB13" s="157"/>
      <c r="BE13" s="621"/>
      <c r="BF13" s="621"/>
    </row>
    <row r="14" spans="1:58" s="156" customFormat="1" ht="34.5" customHeight="1">
      <c r="B14" s="179"/>
      <c r="C14" s="179"/>
      <c r="D14" s="173"/>
      <c r="E14" s="173"/>
      <c r="F14" s="173"/>
      <c r="G14" s="173"/>
      <c r="H14" s="173"/>
      <c r="I14" s="173"/>
      <c r="J14" s="173"/>
      <c r="K14" s="173"/>
      <c r="L14" s="154"/>
      <c r="M14" s="158"/>
      <c r="N14" s="158"/>
      <c r="O14" s="158"/>
      <c r="P14" s="158"/>
      <c r="Q14" s="158"/>
      <c r="R14" s="158"/>
      <c r="S14" s="158"/>
      <c r="T14" s="158"/>
      <c r="U14" s="158"/>
      <c r="V14" s="158"/>
      <c r="W14" s="158"/>
      <c r="X14" s="158"/>
      <c r="Y14" s="158"/>
      <c r="Z14" s="158"/>
      <c r="AA14" s="158"/>
      <c r="AB14" s="158"/>
      <c r="AC14" s="158"/>
      <c r="AD14" s="158"/>
      <c r="AE14" s="158"/>
      <c r="AF14" s="158"/>
      <c r="AG14" s="158"/>
      <c r="AH14" s="154"/>
      <c r="AI14" s="154"/>
      <c r="AJ14" s="154"/>
      <c r="AK14" s="154"/>
      <c r="AL14" s="154"/>
      <c r="AM14" s="154"/>
      <c r="AN14" s="154"/>
      <c r="AO14" s="154"/>
      <c r="AP14" s="154"/>
      <c r="AQ14" s="154"/>
      <c r="AR14" s="154"/>
      <c r="AS14" s="154"/>
      <c r="AT14" s="154"/>
      <c r="AU14" s="154"/>
      <c r="AV14" s="157"/>
      <c r="AW14" s="160"/>
      <c r="AX14" s="154"/>
      <c r="AY14" s="154"/>
      <c r="AZ14" s="154"/>
      <c r="BA14" s="154"/>
      <c r="BB14" s="157"/>
    </row>
    <row r="15" spans="1:58" s="156" customFormat="1" ht="34.5" customHeight="1">
      <c r="B15" s="179"/>
      <c r="C15" s="179"/>
      <c r="D15" s="173"/>
      <c r="E15" s="173"/>
      <c r="F15" s="173"/>
      <c r="G15" s="173"/>
      <c r="H15" s="173"/>
      <c r="I15" s="173"/>
      <c r="J15" s="173"/>
      <c r="K15" s="173"/>
      <c r="L15" s="154"/>
      <c r="M15" s="158"/>
      <c r="N15" s="158"/>
      <c r="O15" s="158"/>
      <c r="P15" s="158"/>
      <c r="Q15" s="158"/>
      <c r="R15" s="158"/>
      <c r="S15" s="158"/>
      <c r="T15" s="158"/>
      <c r="U15" s="158"/>
      <c r="V15" s="158"/>
      <c r="W15" s="158"/>
      <c r="X15" s="158"/>
      <c r="Y15" s="158"/>
      <c r="Z15" s="158"/>
      <c r="AA15" s="158"/>
      <c r="AB15" s="158"/>
      <c r="AC15" s="158"/>
      <c r="AD15" s="158"/>
      <c r="AE15" s="158"/>
      <c r="AF15" s="158"/>
      <c r="AG15" s="158"/>
      <c r="AH15" s="154"/>
      <c r="AI15" s="154"/>
      <c r="AJ15" s="161"/>
      <c r="AK15" s="162"/>
      <c r="AL15" s="162"/>
      <c r="AM15" s="163"/>
      <c r="AN15" s="163"/>
      <c r="AO15" s="163"/>
      <c r="AP15" s="163"/>
      <c r="AQ15" s="163"/>
      <c r="AR15" s="162"/>
      <c r="AS15" s="157"/>
      <c r="AT15" s="160"/>
      <c r="AU15" s="157"/>
      <c r="AV15" s="157"/>
      <c r="AW15" s="160"/>
      <c r="AX15" s="154"/>
      <c r="AY15" s="154"/>
      <c r="AZ15" s="154"/>
      <c r="BA15" s="154"/>
      <c r="BB15" s="157"/>
      <c r="BE15" s="150"/>
      <c r="BF15" s="150"/>
    </row>
    <row r="16" spans="1:58" s="156" customFormat="1" ht="34.5" customHeight="1">
      <c r="B16" s="171" t="s">
        <v>72</v>
      </c>
      <c r="C16" s="172"/>
      <c r="D16" s="173"/>
      <c r="E16" s="173"/>
      <c r="F16" s="173"/>
      <c r="G16" s="173"/>
      <c r="H16" s="173"/>
      <c r="I16" s="173"/>
      <c r="J16" s="173"/>
      <c r="K16" s="173"/>
      <c r="L16" s="154"/>
      <c r="M16" s="185" t="s">
        <v>4</v>
      </c>
      <c r="N16" s="626" t="s">
        <v>18</v>
      </c>
      <c r="O16" s="626"/>
      <c r="P16" s="626"/>
      <c r="Q16" s="626"/>
      <c r="R16" s="626"/>
      <c r="S16" s="626"/>
      <c r="T16" s="626"/>
      <c r="U16" s="626"/>
      <c r="V16" s="626"/>
      <c r="W16" s="626"/>
      <c r="X16" s="626"/>
      <c r="Y16" s="626"/>
      <c r="Z16" s="626"/>
      <c r="AA16" s="626"/>
      <c r="AB16" s="626"/>
      <c r="AC16" s="626"/>
      <c r="AD16" s="626"/>
      <c r="AE16" s="185" t="s">
        <v>4</v>
      </c>
      <c r="AF16" s="627" t="s">
        <v>35</v>
      </c>
      <c r="AG16" s="627"/>
      <c r="AH16" s="627"/>
      <c r="AI16" s="627"/>
      <c r="AJ16" s="627"/>
      <c r="AK16" s="627"/>
      <c r="AL16" s="627"/>
      <c r="AM16" s="627"/>
      <c r="AN16" s="627"/>
      <c r="AO16" s="627"/>
      <c r="AP16" s="627"/>
      <c r="AQ16" s="186"/>
      <c r="AR16" s="186"/>
      <c r="AS16" s="186"/>
      <c r="AT16" s="186"/>
      <c r="AU16" s="186"/>
      <c r="AV16" s="187"/>
      <c r="AW16" s="154"/>
      <c r="AX16" s="154"/>
      <c r="AY16" s="154"/>
      <c r="AZ16" s="154"/>
      <c r="BA16" s="154"/>
      <c r="BB16" s="153"/>
      <c r="BC16" s="154"/>
      <c r="BD16" s="154"/>
      <c r="BE16" s="154"/>
    </row>
    <row r="17" spans="1:58" s="156" customFormat="1" ht="34.5" customHeight="1">
      <c r="B17" s="172"/>
      <c r="C17" s="172"/>
      <c r="D17" s="173"/>
      <c r="E17" s="173"/>
      <c r="F17" s="173"/>
      <c r="G17" s="173"/>
      <c r="H17" s="173"/>
      <c r="I17" s="173"/>
      <c r="J17" s="173"/>
      <c r="K17" s="173"/>
      <c r="L17" s="154"/>
      <c r="M17" s="157"/>
      <c r="N17" s="154"/>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3"/>
      <c r="BC17" s="154"/>
      <c r="BD17" s="154"/>
      <c r="BE17" s="154"/>
    </row>
    <row r="18" spans="1:58" s="156" customFormat="1" ht="34.5" customHeight="1">
      <c r="B18" s="172"/>
      <c r="C18" s="172"/>
      <c r="D18" s="173"/>
      <c r="E18" s="173"/>
      <c r="F18" s="173"/>
      <c r="G18" s="173"/>
      <c r="H18" s="173"/>
      <c r="I18" s="173"/>
      <c r="J18" s="173"/>
      <c r="K18" s="173"/>
      <c r="L18" s="154"/>
      <c r="M18" s="157"/>
      <c r="N18" s="154"/>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3"/>
      <c r="BC18" s="154"/>
      <c r="BD18" s="154"/>
      <c r="BE18" s="154"/>
    </row>
    <row r="19" spans="1:58" s="59" customFormat="1" ht="34.5" customHeight="1" thickBot="1">
      <c r="B19" s="172"/>
      <c r="C19" s="174"/>
      <c r="D19" s="174"/>
      <c r="E19" s="174"/>
      <c r="F19" s="174"/>
      <c r="G19" s="174"/>
      <c r="H19" s="174"/>
      <c r="I19" s="174"/>
      <c r="J19" s="174"/>
      <c r="K19" s="174"/>
      <c r="M19" s="154"/>
      <c r="N19" s="164"/>
      <c r="O19" s="164"/>
      <c r="P19" s="154"/>
      <c r="Q19" s="154"/>
      <c r="R19" s="154"/>
      <c r="S19" s="154"/>
      <c r="T19" s="154"/>
      <c r="U19" s="154"/>
      <c r="V19" s="154"/>
      <c r="W19" s="154"/>
      <c r="X19" s="154"/>
      <c r="Y19" s="154"/>
      <c r="Z19" s="154"/>
      <c r="AA19" s="154"/>
      <c r="AB19" s="154"/>
      <c r="AC19" s="154"/>
      <c r="AD19" s="154"/>
      <c r="AE19" s="154"/>
      <c r="AF19" s="154"/>
      <c r="AG19" s="154"/>
      <c r="AH19" s="155"/>
      <c r="AI19" s="155"/>
      <c r="AJ19" s="154"/>
      <c r="AK19" s="155"/>
      <c r="AL19" s="155"/>
      <c r="AM19" s="155"/>
      <c r="AN19" s="155"/>
      <c r="AO19" s="155"/>
      <c r="AP19" s="155"/>
      <c r="AQ19" s="155"/>
      <c r="AR19" s="155"/>
      <c r="AS19" s="155"/>
      <c r="AT19" s="155"/>
      <c r="AU19" s="155"/>
      <c r="AV19" s="155"/>
      <c r="AW19" s="155"/>
      <c r="AX19" s="155"/>
      <c r="AY19" s="155"/>
      <c r="AZ19" s="155"/>
      <c r="BA19" s="155"/>
      <c r="BB19" s="155"/>
      <c r="BC19" s="155"/>
      <c r="BD19" s="155"/>
      <c r="BE19" s="154"/>
    </row>
    <row r="20" spans="1:58" s="59" customFormat="1" ht="34.5" customHeight="1">
      <c r="A20" s="188"/>
      <c r="B20" s="189"/>
      <c r="C20" s="190"/>
      <c r="D20" s="190"/>
      <c r="E20" s="190"/>
      <c r="F20" s="190"/>
      <c r="G20" s="190"/>
      <c r="H20" s="190"/>
      <c r="I20" s="190"/>
      <c r="J20" s="190"/>
      <c r="K20" s="190"/>
      <c r="L20" s="188"/>
      <c r="M20" s="191"/>
      <c r="N20" s="192"/>
      <c r="O20" s="192"/>
      <c r="P20" s="191"/>
      <c r="Q20" s="191"/>
      <c r="R20" s="191"/>
      <c r="S20" s="191"/>
      <c r="T20" s="191"/>
      <c r="U20" s="191"/>
      <c r="V20" s="191"/>
      <c r="W20" s="191"/>
      <c r="X20" s="191"/>
      <c r="Y20" s="191"/>
      <c r="Z20" s="191"/>
      <c r="AA20" s="191"/>
      <c r="AB20" s="191"/>
      <c r="AC20" s="191"/>
      <c r="AD20" s="191"/>
      <c r="AE20" s="191"/>
      <c r="AF20" s="191"/>
      <c r="AG20" s="191"/>
      <c r="AH20" s="193"/>
      <c r="AI20" s="193"/>
      <c r="AJ20" s="191"/>
      <c r="AK20" s="193"/>
      <c r="AL20" s="193"/>
      <c r="AM20" s="193"/>
      <c r="AN20" s="193"/>
      <c r="AO20" s="193"/>
      <c r="AP20" s="193"/>
      <c r="AQ20" s="193"/>
      <c r="AR20" s="193"/>
      <c r="AS20" s="193"/>
      <c r="AT20" s="193"/>
      <c r="AU20" s="193"/>
      <c r="AV20" s="193"/>
      <c r="AW20" s="193"/>
      <c r="AX20" s="193"/>
      <c r="AY20" s="193"/>
      <c r="AZ20" s="193"/>
      <c r="BA20" s="193"/>
      <c r="BB20" s="193"/>
      <c r="BC20" s="193"/>
      <c r="BD20" s="193"/>
      <c r="BE20" s="154"/>
    </row>
    <row r="21" spans="1:58" s="59" customFormat="1" ht="20.25" customHeight="1">
      <c r="B21" s="171" t="s">
        <v>240</v>
      </c>
      <c r="C21" s="174"/>
      <c r="D21" s="174"/>
      <c r="E21" s="174"/>
      <c r="F21" s="174"/>
      <c r="G21" s="174"/>
      <c r="H21" s="174"/>
      <c r="I21" s="174"/>
      <c r="J21" s="174"/>
      <c r="K21" s="174"/>
      <c r="M21" s="154"/>
      <c r="N21" s="164"/>
      <c r="O21" s="164"/>
      <c r="P21" s="154"/>
      <c r="Q21" s="154"/>
      <c r="R21" s="154"/>
      <c r="S21" s="154"/>
      <c r="T21" s="154"/>
      <c r="U21" s="154"/>
      <c r="V21" s="154"/>
      <c r="W21" s="154"/>
      <c r="X21" s="154"/>
      <c r="Y21" s="154"/>
      <c r="Z21" s="154"/>
      <c r="AA21" s="154"/>
      <c r="AB21" s="154"/>
      <c r="AC21" s="154"/>
      <c r="AD21" s="154"/>
      <c r="AE21" s="154"/>
      <c r="AF21" s="154"/>
      <c r="AG21" s="154"/>
      <c r="AH21" s="155"/>
      <c r="AI21" s="155"/>
      <c r="AJ21" s="154"/>
      <c r="AK21" s="155"/>
      <c r="AL21" s="155"/>
      <c r="AM21" s="155"/>
      <c r="AN21" s="155"/>
      <c r="AO21" s="155"/>
      <c r="AP21" s="155"/>
      <c r="AQ21" s="155"/>
      <c r="AR21" s="155"/>
      <c r="AS21" s="155"/>
      <c r="AT21" s="155"/>
      <c r="AU21" s="155"/>
      <c r="AV21" s="155"/>
      <c r="AW21" s="155"/>
      <c r="AX21" s="155"/>
      <c r="AY21" s="155"/>
      <c r="AZ21" s="155"/>
      <c r="BA21" s="155"/>
      <c r="BB21" s="155"/>
      <c r="BC21" s="155"/>
      <c r="BD21" s="155"/>
      <c r="BE21" s="154"/>
    </row>
    <row r="22" spans="1:58" s="59" customFormat="1" ht="18" customHeight="1">
      <c r="B22" s="63" t="s">
        <v>96</v>
      </c>
      <c r="C22" s="174"/>
      <c r="D22" s="174"/>
      <c r="E22" s="174"/>
      <c r="F22" s="174"/>
      <c r="G22" s="174"/>
      <c r="H22" s="174"/>
      <c r="I22" s="174"/>
      <c r="J22" s="174"/>
      <c r="K22" s="174"/>
      <c r="M22" s="154"/>
      <c r="N22" s="164"/>
      <c r="O22" s="164"/>
      <c r="P22" s="154"/>
      <c r="Q22" s="154"/>
      <c r="R22" s="154"/>
      <c r="S22" s="154"/>
      <c r="T22" s="154"/>
      <c r="U22" s="154"/>
      <c r="V22" s="154"/>
      <c r="W22" s="154"/>
      <c r="X22" s="154"/>
      <c r="Y22" s="154"/>
      <c r="Z22" s="154"/>
      <c r="AA22" s="154"/>
      <c r="AB22" s="154"/>
      <c r="AC22" s="154"/>
      <c r="AD22" s="154"/>
      <c r="AE22" s="154"/>
      <c r="AF22" s="154"/>
      <c r="AG22" s="154"/>
      <c r="AH22" s="155"/>
      <c r="AI22" s="155"/>
      <c r="AJ22" s="154"/>
      <c r="AK22" s="155"/>
      <c r="AL22" s="155"/>
      <c r="AM22" s="155"/>
      <c r="AN22" s="155"/>
      <c r="AO22" s="155"/>
      <c r="AP22" s="155"/>
      <c r="AQ22" s="155"/>
      <c r="AR22" s="8"/>
      <c r="AS22" s="8"/>
      <c r="AT22" s="8"/>
      <c r="AU22" s="8"/>
      <c r="AV22" s="8"/>
      <c r="AW22" s="8"/>
      <c r="AX22" s="8"/>
      <c r="AY22" s="8"/>
      <c r="AZ22" s="8"/>
      <c r="BA22" s="8"/>
      <c r="BB22" s="8"/>
      <c r="BC22" s="8"/>
      <c r="BD22" s="8"/>
      <c r="BE22" s="154"/>
    </row>
    <row r="23" spans="1:58" s="59" customFormat="1" ht="18" customHeight="1">
      <c r="B23" s="15" t="s">
        <v>123</v>
      </c>
      <c r="C23" s="174"/>
      <c r="D23" s="174"/>
      <c r="E23" s="174"/>
      <c r="F23" s="174"/>
      <c r="G23" s="174"/>
      <c r="H23" s="174"/>
      <c r="I23" s="174"/>
      <c r="J23" s="174"/>
      <c r="K23" s="174"/>
      <c r="M23" s="154"/>
      <c r="N23" s="164"/>
      <c r="O23" s="164"/>
      <c r="P23" s="154"/>
      <c r="Q23" s="154"/>
      <c r="R23" s="154"/>
      <c r="S23" s="154"/>
      <c r="T23" s="154"/>
      <c r="U23" s="154"/>
      <c r="V23" s="154"/>
      <c r="W23" s="154"/>
      <c r="X23" s="154"/>
      <c r="Y23" s="154"/>
      <c r="Z23" s="154"/>
      <c r="AA23" s="154"/>
      <c r="AB23" s="154"/>
      <c r="AC23" s="154"/>
      <c r="AD23" s="154"/>
      <c r="AE23" s="154"/>
      <c r="AF23" s="154"/>
      <c r="AG23" s="154"/>
      <c r="AH23" s="155"/>
      <c r="AI23" s="155"/>
      <c r="AJ23" s="154"/>
      <c r="AK23" s="155"/>
      <c r="AL23" s="155"/>
      <c r="AM23" s="155"/>
      <c r="AN23" s="155"/>
      <c r="AO23" s="155"/>
      <c r="AP23" s="155"/>
      <c r="AQ23" s="155"/>
      <c r="AR23" s="8"/>
      <c r="AS23" s="8"/>
      <c r="AT23" s="8"/>
      <c r="AU23" s="8"/>
      <c r="AV23" s="8"/>
      <c r="AW23" s="8"/>
      <c r="AX23" s="8"/>
      <c r="AY23" s="8"/>
      <c r="AZ23" s="8"/>
      <c r="BA23" s="8"/>
      <c r="BB23" s="8"/>
      <c r="BC23" s="8"/>
      <c r="BD23" s="8"/>
      <c r="BE23" s="154"/>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633" t="s">
        <v>126</v>
      </c>
      <c r="C25" s="634"/>
      <c r="D25" s="634"/>
      <c r="E25" s="634"/>
      <c r="F25" s="634"/>
      <c r="G25" s="634"/>
      <c r="H25" s="634"/>
      <c r="I25" s="634"/>
      <c r="J25" s="634"/>
      <c r="K25" s="634"/>
      <c r="L25" s="634"/>
      <c r="M25" s="634"/>
      <c r="N25" s="634"/>
      <c r="O25" s="634"/>
      <c r="P25" s="634"/>
      <c r="Q25" s="634"/>
      <c r="R25" s="634"/>
      <c r="S25" s="634"/>
      <c r="T25" s="633" t="s">
        <v>124</v>
      </c>
      <c r="U25" s="634"/>
      <c r="V25" s="634"/>
      <c r="W25" s="634"/>
      <c r="X25" s="634"/>
      <c r="Y25" s="634"/>
      <c r="Z25" s="634"/>
      <c r="AA25" s="634"/>
      <c r="AB25" s="634"/>
      <c r="AC25" s="634"/>
      <c r="AD25" s="634"/>
      <c r="AE25" s="634"/>
      <c r="AF25" s="634"/>
      <c r="AG25" s="634"/>
      <c r="AH25" s="634"/>
      <c r="AI25" s="634"/>
      <c r="AJ25" s="634"/>
      <c r="AK25" s="634"/>
      <c r="AL25" s="635"/>
      <c r="AM25" s="8"/>
      <c r="AN25" s="8"/>
      <c r="AO25" s="8"/>
      <c r="AP25" s="8"/>
      <c r="AQ25" s="8"/>
      <c r="AR25" s="8"/>
      <c r="AS25" s="8"/>
      <c r="AT25" s="8"/>
      <c r="AU25" s="8"/>
      <c r="AV25" s="8"/>
      <c r="AW25" s="8"/>
      <c r="AX25" s="8"/>
      <c r="AY25" s="8"/>
      <c r="AZ25" s="8"/>
      <c r="BA25" s="8"/>
      <c r="BB25" s="8"/>
      <c r="BC25" s="8"/>
      <c r="BD25" s="8"/>
    </row>
    <row r="26" spans="1:58" ht="64.5" customHeight="1" thickTop="1">
      <c r="B26" s="586" t="s">
        <v>73</v>
      </c>
      <c r="C26" s="587"/>
      <c r="D26" s="587"/>
      <c r="E26" s="587"/>
      <c r="F26" s="587"/>
      <c r="G26" s="587"/>
      <c r="H26" s="587"/>
      <c r="I26" s="587"/>
      <c r="J26" s="587"/>
      <c r="K26" s="587"/>
      <c r="L26" s="587"/>
      <c r="M26" s="587"/>
      <c r="N26" s="587"/>
      <c r="O26" s="587"/>
      <c r="P26" s="587"/>
      <c r="Q26" s="587"/>
      <c r="R26" s="587"/>
      <c r="S26" s="588"/>
      <c r="T26" s="606" t="s">
        <v>23</v>
      </c>
      <c r="U26" s="607"/>
      <c r="V26" s="640">
        <f>SUM('定型様式2｜明細書【ガラス】:定型様式2｜明細書【ガラス】ひな形'!AO68:BB68)</f>
        <v>0</v>
      </c>
      <c r="W26" s="641"/>
      <c r="X26" s="641"/>
      <c r="Y26" s="641"/>
      <c r="Z26" s="641"/>
      <c r="AA26" s="641"/>
      <c r="AB26" s="641"/>
      <c r="AC26" s="641"/>
      <c r="AD26" s="641"/>
      <c r="AE26" s="641"/>
      <c r="AF26" s="641"/>
      <c r="AG26" s="641"/>
      <c r="AH26" s="641"/>
      <c r="AI26" s="641"/>
      <c r="AJ26" s="641"/>
      <c r="AK26" s="622" t="s">
        <v>0</v>
      </c>
      <c r="AL26" s="623"/>
      <c r="AM26" s="8"/>
      <c r="AN26" s="8"/>
      <c r="AO26" s="8"/>
      <c r="AP26" s="8"/>
      <c r="AQ26" s="8"/>
      <c r="AR26" s="8"/>
      <c r="AS26" s="8"/>
      <c r="AT26" s="8"/>
      <c r="AU26" s="8"/>
      <c r="AV26" s="8"/>
      <c r="AW26" s="8"/>
      <c r="AX26" s="8"/>
      <c r="AY26" s="8"/>
      <c r="AZ26" s="8"/>
      <c r="BA26" s="8"/>
      <c r="BB26" s="8"/>
      <c r="BC26" s="8"/>
      <c r="BD26" s="8"/>
    </row>
    <row r="27" spans="1:58" ht="64.5" customHeight="1">
      <c r="B27" s="616" t="s">
        <v>86</v>
      </c>
      <c r="C27" s="617"/>
      <c r="D27" s="617"/>
      <c r="E27" s="617"/>
      <c r="F27" s="617"/>
      <c r="G27" s="617"/>
      <c r="H27" s="617"/>
      <c r="I27" s="617"/>
      <c r="J27" s="617"/>
      <c r="K27" s="617"/>
      <c r="L27" s="617"/>
      <c r="M27" s="617"/>
      <c r="N27" s="617"/>
      <c r="O27" s="617"/>
      <c r="P27" s="617"/>
      <c r="Q27" s="617"/>
      <c r="R27" s="617"/>
      <c r="S27" s="618"/>
      <c r="T27" s="594" t="s">
        <v>23</v>
      </c>
      <c r="U27" s="595"/>
      <c r="V27" s="636">
        <f>SUM('定型様式2｜明細書【窓】:定型様式2｜明細書【窓】_ひな形'!AO63:BB63)</f>
        <v>0</v>
      </c>
      <c r="W27" s="637"/>
      <c r="X27" s="637"/>
      <c r="Y27" s="637"/>
      <c r="Z27" s="637"/>
      <c r="AA27" s="637"/>
      <c r="AB27" s="637"/>
      <c r="AC27" s="637"/>
      <c r="AD27" s="637"/>
      <c r="AE27" s="637"/>
      <c r="AF27" s="637"/>
      <c r="AG27" s="637"/>
      <c r="AH27" s="637"/>
      <c r="AI27" s="637"/>
      <c r="AJ27" s="637"/>
      <c r="AK27" s="619" t="s">
        <v>0</v>
      </c>
      <c r="AL27" s="620"/>
      <c r="AM27" s="8"/>
      <c r="AN27" s="8"/>
      <c r="AO27" s="8"/>
      <c r="AP27" s="8"/>
      <c r="AQ27" s="8"/>
      <c r="AR27" s="8"/>
      <c r="AS27" s="8"/>
      <c r="AT27" s="8"/>
      <c r="AU27" s="8"/>
      <c r="AV27" s="8"/>
      <c r="AW27" s="8"/>
      <c r="AX27" s="8"/>
      <c r="AY27" s="8"/>
      <c r="AZ27" s="8"/>
      <c r="BA27" s="8"/>
      <c r="BB27" s="8"/>
      <c r="BC27" s="8"/>
      <c r="BD27" s="8"/>
    </row>
    <row r="28" spans="1:58" ht="64.5" customHeight="1" thickBot="1">
      <c r="B28" s="613" t="s">
        <v>85</v>
      </c>
      <c r="C28" s="614"/>
      <c r="D28" s="614"/>
      <c r="E28" s="614"/>
      <c r="F28" s="614"/>
      <c r="G28" s="614"/>
      <c r="H28" s="614"/>
      <c r="I28" s="614"/>
      <c r="J28" s="614"/>
      <c r="K28" s="614"/>
      <c r="L28" s="614"/>
      <c r="M28" s="614"/>
      <c r="N28" s="614"/>
      <c r="O28" s="614"/>
      <c r="P28" s="614"/>
      <c r="Q28" s="614"/>
      <c r="R28" s="614"/>
      <c r="S28" s="615"/>
      <c r="T28" s="642" t="s">
        <v>23</v>
      </c>
      <c r="U28" s="643"/>
      <c r="V28" s="596">
        <f>IF('定型様式2｜明細書【断熱材】'!AO48="","",'定型様式2｜明細書【断熱材】'!AO48)</f>
        <v>0</v>
      </c>
      <c r="W28" s="597"/>
      <c r="X28" s="597"/>
      <c r="Y28" s="597"/>
      <c r="Z28" s="597"/>
      <c r="AA28" s="597"/>
      <c r="AB28" s="597"/>
      <c r="AC28" s="597"/>
      <c r="AD28" s="597"/>
      <c r="AE28" s="597"/>
      <c r="AF28" s="597"/>
      <c r="AG28" s="597"/>
      <c r="AH28" s="597"/>
      <c r="AI28" s="597"/>
      <c r="AJ28" s="597"/>
      <c r="AK28" s="592" t="s">
        <v>0</v>
      </c>
      <c r="AL28" s="593"/>
      <c r="AM28" s="8"/>
      <c r="AN28" s="8"/>
      <c r="AO28" s="8"/>
      <c r="AP28" s="8"/>
      <c r="AQ28" s="8"/>
      <c r="AR28" s="8"/>
      <c r="AS28" s="8"/>
      <c r="AT28" s="8"/>
      <c r="AU28" s="8"/>
      <c r="AV28" s="8"/>
      <c r="AW28" s="8"/>
      <c r="AX28" s="8"/>
      <c r="AY28" s="8"/>
      <c r="AZ28" s="8"/>
      <c r="BA28" s="8"/>
      <c r="BB28" s="8"/>
      <c r="BC28" s="8"/>
      <c r="BD28" s="8"/>
    </row>
    <row r="29" spans="1:58" ht="64.5" customHeight="1" thickTop="1">
      <c r="B29" s="608" t="s">
        <v>125</v>
      </c>
      <c r="C29" s="609"/>
      <c r="D29" s="609"/>
      <c r="E29" s="609"/>
      <c r="F29" s="609"/>
      <c r="G29" s="609"/>
      <c r="H29" s="609"/>
      <c r="I29" s="609"/>
      <c r="J29" s="609"/>
      <c r="K29" s="609"/>
      <c r="L29" s="609"/>
      <c r="M29" s="609"/>
      <c r="N29" s="609"/>
      <c r="O29" s="609"/>
      <c r="P29" s="609"/>
      <c r="Q29" s="609"/>
      <c r="R29" s="609"/>
      <c r="S29" s="610"/>
      <c r="T29" s="638" t="s">
        <v>23</v>
      </c>
      <c r="U29" s="639"/>
      <c r="V29" s="611">
        <f>SUM(V26:AJ28)</f>
        <v>0</v>
      </c>
      <c r="W29" s="612"/>
      <c r="X29" s="612"/>
      <c r="Y29" s="612"/>
      <c r="Z29" s="612"/>
      <c r="AA29" s="612"/>
      <c r="AB29" s="612"/>
      <c r="AC29" s="612"/>
      <c r="AD29" s="612"/>
      <c r="AE29" s="612"/>
      <c r="AF29" s="612"/>
      <c r="AG29" s="612"/>
      <c r="AH29" s="612"/>
      <c r="AI29" s="612"/>
      <c r="AJ29" s="612"/>
      <c r="AK29" s="631" t="s">
        <v>0</v>
      </c>
      <c r="AL29" s="632"/>
      <c r="AM29" s="8"/>
      <c r="AN29" s="8"/>
      <c r="AO29" s="8"/>
      <c r="AP29" s="8"/>
      <c r="AQ29" s="8"/>
      <c r="AR29" s="8"/>
      <c r="AS29" s="8"/>
      <c r="AT29" s="8"/>
      <c r="AU29" s="8"/>
      <c r="AV29" s="8"/>
      <c r="AW29" s="8"/>
      <c r="AX29" s="8"/>
      <c r="AY29" s="8"/>
      <c r="AZ29" s="8"/>
      <c r="BA29" s="8"/>
      <c r="BB29" s="8"/>
      <c r="BC29" s="8"/>
      <c r="BD29" s="8"/>
    </row>
    <row r="30" spans="1:58" s="25" customFormat="1" ht="64.5" customHeight="1">
      <c r="B30" s="603" t="s">
        <v>269</v>
      </c>
      <c r="C30" s="604"/>
      <c r="D30" s="604"/>
      <c r="E30" s="604"/>
      <c r="F30" s="604"/>
      <c r="G30" s="604"/>
      <c r="H30" s="604"/>
      <c r="I30" s="604"/>
      <c r="J30" s="604"/>
      <c r="K30" s="604"/>
      <c r="L30" s="604"/>
      <c r="M30" s="604"/>
      <c r="N30" s="604"/>
      <c r="O30" s="604"/>
      <c r="P30" s="604"/>
      <c r="Q30" s="604"/>
      <c r="R30" s="604"/>
      <c r="S30" s="605"/>
      <c r="T30" s="594" t="s">
        <v>23</v>
      </c>
      <c r="U30" s="595"/>
      <c r="V30" s="601">
        <f>IF(V29="","",ROUNDDOWN(V29/3,-3))</f>
        <v>0</v>
      </c>
      <c r="W30" s="602"/>
      <c r="X30" s="602"/>
      <c r="Y30" s="602"/>
      <c r="Z30" s="602"/>
      <c r="AA30" s="602"/>
      <c r="AB30" s="602"/>
      <c r="AC30" s="602"/>
      <c r="AD30" s="602"/>
      <c r="AE30" s="602"/>
      <c r="AF30" s="602"/>
      <c r="AG30" s="602"/>
      <c r="AH30" s="602"/>
      <c r="AI30" s="602"/>
      <c r="AJ30" s="602"/>
      <c r="AK30" s="619" t="s">
        <v>0</v>
      </c>
      <c r="AL30" s="620"/>
      <c r="AM30" s="166"/>
      <c r="AN30" s="8"/>
      <c r="AO30" s="8"/>
      <c r="AP30" s="8"/>
      <c r="AQ30" s="8"/>
      <c r="AR30" s="8"/>
      <c r="AS30" s="8"/>
      <c r="AT30" s="8"/>
      <c r="AU30" s="8"/>
      <c r="AV30" s="8"/>
      <c r="AW30" s="8"/>
      <c r="AX30" s="8"/>
      <c r="AY30" s="8"/>
      <c r="AZ30" s="8"/>
      <c r="BA30" s="8"/>
      <c r="BB30" s="8"/>
      <c r="BC30" s="8"/>
      <c r="BD30" s="8"/>
    </row>
    <row r="31" spans="1:58" ht="32.25" customHeight="1">
      <c r="B31" s="341"/>
      <c r="C31" s="341"/>
      <c r="D31" s="341"/>
      <c r="E31" s="341"/>
      <c r="F31" s="341"/>
      <c r="G31" s="342"/>
      <c r="H31" s="337"/>
      <c r="I31" s="337"/>
      <c r="J31" s="342"/>
      <c r="K31" s="342"/>
      <c r="L31" s="342"/>
      <c r="M31" s="342"/>
      <c r="N31" s="342"/>
      <c r="O31" s="342"/>
      <c r="P31" s="342"/>
      <c r="Q31" s="342"/>
      <c r="R31" s="342"/>
      <c r="S31" s="342"/>
      <c r="T31" s="342"/>
      <c r="U31" s="342"/>
      <c r="V31" s="342"/>
      <c r="W31" s="342"/>
      <c r="X31" s="341"/>
      <c r="Y31" s="341"/>
      <c r="Z31" s="341"/>
      <c r="AA31" s="341"/>
      <c r="AB31" s="341"/>
      <c r="AC31" s="341"/>
      <c r="AD31" s="341"/>
      <c r="AE31" s="341"/>
      <c r="AF31" s="341"/>
      <c r="AG31" s="341"/>
      <c r="AH31" s="341"/>
      <c r="AI31" s="341"/>
      <c r="AJ31" s="341"/>
      <c r="AK31" s="341"/>
      <c r="AL31" s="341"/>
      <c r="AM31" s="338"/>
      <c r="AN31" s="338"/>
      <c r="AO31" s="335"/>
      <c r="AP31" s="335"/>
      <c r="AQ31" s="335"/>
      <c r="AR31" s="335"/>
      <c r="AS31" s="335"/>
      <c r="AT31" s="335"/>
      <c r="AU31" s="335"/>
      <c r="AV31" s="335"/>
      <c r="AW31" s="335"/>
      <c r="AX31" s="335"/>
      <c r="AY31" s="335"/>
      <c r="AZ31" s="338"/>
      <c r="BA31" s="338"/>
      <c r="BB31" s="338"/>
      <c r="BC31" s="338"/>
      <c r="BD31" s="338"/>
    </row>
    <row r="32" spans="1:58" ht="24.75" customHeight="1">
      <c r="B32" s="576" t="s">
        <v>251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335"/>
      <c r="AP32" s="335"/>
      <c r="AQ32" s="335"/>
      <c r="AR32" s="335"/>
      <c r="AS32" s="335"/>
      <c r="AT32" s="335"/>
      <c r="AU32" s="335"/>
      <c r="AV32" s="335"/>
      <c r="AW32" s="335"/>
      <c r="AX32" s="335"/>
      <c r="AY32" s="335"/>
      <c r="AZ32" s="338"/>
      <c r="BA32" s="338"/>
      <c r="BB32" s="338"/>
      <c r="BC32" s="338"/>
      <c r="BD32" s="338"/>
    </row>
    <row r="33" spans="2:56" ht="18.75" customHeight="1">
      <c r="B33" s="577" t="s">
        <v>252</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8"/>
      <c r="AN33" s="578"/>
      <c r="AO33" s="336"/>
      <c r="AP33" s="337"/>
      <c r="AQ33" s="338"/>
      <c r="AR33" s="339"/>
      <c r="AS33" s="339"/>
      <c r="AT33" s="7"/>
      <c r="AU33" s="7"/>
    </row>
    <row r="34" spans="2:56" s="4" customFormat="1" ht="30" customHeight="1">
      <c r="B34" s="579" t="s">
        <v>4</v>
      </c>
      <c r="C34" s="580"/>
      <c r="D34" s="581" t="s">
        <v>253</v>
      </c>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364"/>
      <c r="AM34" s="365"/>
      <c r="AN34" s="340"/>
      <c r="AO34" s="340"/>
      <c r="AP34" s="340"/>
      <c r="AQ34" s="340"/>
      <c r="AR34" s="340"/>
      <c r="AS34" s="340"/>
      <c r="AT34" s="340"/>
      <c r="AU34" s="340"/>
      <c r="AV34" s="340"/>
      <c r="AW34" s="340"/>
      <c r="AX34" s="340"/>
      <c r="AY34" s="340"/>
      <c r="AZ34" s="340"/>
      <c r="BA34" s="340"/>
      <c r="BB34" s="340"/>
      <c r="BC34" s="340"/>
      <c r="BD34" s="340"/>
    </row>
    <row r="35" spans="2:56" s="4" customFormat="1" ht="30" customHeight="1">
      <c r="B35" s="582" t="s">
        <v>4</v>
      </c>
      <c r="C35" s="583"/>
      <c r="D35" s="584" t="s">
        <v>254</v>
      </c>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366"/>
      <c r="AM35" s="367"/>
      <c r="AN35" s="368"/>
      <c r="AO35" s="340"/>
      <c r="AP35" s="340"/>
      <c r="AQ35" s="340"/>
      <c r="AR35" s="340"/>
      <c r="AS35" s="340"/>
      <c r="AT35" s="340"/>
      <c r="AU35" s="340"/>
      <c r="AV35" s="340"/>
      <c r="AW35" s="340"/>
      <c r="AX35" s="340"/>
      <c r="AY35" s="340"/>
      <c r="AZ35" s="340"/>
      <c r="BA35" s="340"/>
      <c r="BB35" s="340"/>
      <c r="BC35" s="340"/>
      <c r="BD35" s="340"/>
    </row>
    <row r="36" spans="2:56" s="4" customFormat="1" ht="26.25" customHeight="1">
      <c r="B36" s="369"/>
      <c r="C36" s="370"/>
      <c r="D36" s="574" t="s">
        <v>255</v>
      </c>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49"/>
      <c r="AM36" s="371"/>
      <c r="AN36" s="49"/>
      <c r="AO36" s="340"/>
      <c r="AP36" s="340"/>
      <c r="AQ36" s="340"/>
      <c r="AR36" s="340"/>
      <c r="AS36" s="340"/>
      <c r="AT36" s="340"/>
      <c r="AU36" s="340"/>
      <c r="AV36" s="340"/>
      <c r="AW36" s="340"/>
      <c r="AX36" s="340"/>
      <c r="AY36" s="340"/>
      <c r="AZ36" s="340"/>
      <c r="BA36" s="340"/>
      <c r="BB36" s="340"/>
      <c r="BC36" s="340"/>
      <c r="BD36" s="340"/>
    </row>
    <row r="37" spans="2:56" s="4" customFormat="1" ht="30" customHeight="1">
      <c r="B37" s="372"/>
      <c r="C37" s="373"/>
      <c r="D37" s="575" t="s">
        <v>256</v>
      </c>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374"/>
      <c r="AM37" s="371"/>
      <c r="AN37" s="49"/>
      <c r="AO37" s="5"/>
      <c r="AP37" s="6"/>
      <c r="AQ37" s="6"/>
      <c r="AR37" s="6"/>
      <c r="AS37" s="6"/>
      <c r="AT37" s="6"/>
      <c r="AU37" s="6"/>
      <c r="AV37" s="6"/>
      <c r="AW37" s="6"/>
    </row>
    <row r="38" spans="2:56" s="25" customFormat="1" ht="39.950000000000003" customHeight="1">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165"/>
      <c r="AL38" s="165"/>
      <c r="AM38" s="165"/>
      <c r="AN38" s="165"/>
      <c r="AO38" s="165"/>
      <c r="AP38" s="165"/>
      <c r="AQ38" s="165"/>
      <c r="AR38" s="165"/>
      <c r="AS38" s="165"/>
      <c r="AT38" s="165"/>
      <c r="AU38" s="165"/>
      <c r="AV38" s="165"/>
      <c r="AW38" s="165"/>
      <c r="AX38" s="165"/>
      <c r="AY38" s="165"/>
      <c r="AZ38" s="165"/>
      <c r="BA38" s="165"/>
      <c r="BB38" s="165"/>
      <c r="BC38" s="165"/>
      <c r="BD38" s="165"/>
    </row>
    <row r="39" spans="2:56" s="25" customFormat="1" ht="22.5" customHeight="1" thickBot="1">
      <c r="B39" s="60"/>
      <c r="C39" s="60"/>
      <c r="D39" s="60"/>
      <c r="E39" s="60"/>
      <c r="F39" s="60"/>
      <c r="G39" s="60"/>
      <c r="H39" s="60"/>
      <c r="I39" s="60"/>
      <c r="J39" s="60"/>
      <c r="K39" s="60"/>
      <c r="L39" s="60"/>
      <c r="M39" s="60"/>
      <c r="N39" s="60"/>
      <c r="O39" s="60"/>
      <c r="P39" s="60"/>
      <c r="Q39" s="60"/>
      <c r="R39" s="60"/>
      <c r="S39" s="60"/>
      <c r="T39" s="61"/>
      <c r="U39" s="60"/>
      <c r="V39" s="61" t="s">
        <v>260</v>
      </c>
      <c r="W39" s="60"/>
      <c r="X39" s="60"/>
      <c r="Y39" s="60"/>
      <c r="Z39" s="60"/>
      <c r="AA39" s="60"/>
      <c r="AB39" s="60"/>
      <c r="AC39" s="60"/>
      <c r="AD39" s="60"/>
      <c r="AE39" s="60"/>
      <c r="AF39" s="60"/>
      <c r="AG39" s="60"/>
      <c r="AH39" s="60"/>
      <c r="AI39" s="60"/>
      <c r="AJ39" s="60"/>
      <c r="AK39" s="65"/>
      <c r="AL39" s="65"/>
      <c r="AM39" s="61"/>
      <c r="AN39" s="136"/>
      <c r="AO39" s="136"/>
      <c r="AP39" s="136"/>
      <c r="AQ39" s="136"/>
      <c r="AR39" s="136"/>
      <c r="AS39" s="136"/>
      <c r="AT39" s="136"/>
      <c r="AU39" s="136"/>
      <c r="AV39" s="64"/>
      <c r="AW39" s="64"/>
      <c r="AX39" s="133"/>
      <c r="AY39" s="133"/>
      <c r="AZ39" s="133"/>
      <c r="BA39" s="133"/>
      <c r="BB39" s="133"/>
      <c r="BC39" s="133"/>
      <c r="BD39" s="133"/>
    </row>
    <row r="40" spans="2:56" s="25" customFormat="1" ht="65.25" customHeight="1" thickBot="1">
      <c r="B40" s="598" t="s">
        <v>241</v>
      </c>
      <c r="C40" s="599"/>
      <c r="D40" s="599"/>
      <c r="E40" s="599"/>
      <c r="F40" s="599"/>
      <c r="G40" s="599"/>
      <c r="H40" s="599"/>
      <c r="I40" s="599"/>
      <c r="J40" s="599"/>
      <c r="K40" s="599"/>
      <c r="L40" s="599"/>
      <c r="M40" s="599"/>
      <c r="N40" s="599"/>
      <c r="O40" s="599"/>
      <c r="P40" s="599"/>
      <c r="Q40" s="599"/>
      <c r="R40" s="599"/>
      <c r="S40" s="599"/>
      <c r="T40" s="599"/>
      <c r="U40" s="600"/>
      <c r="V40" s="591">
        <f>IF(V30="","",MIN(V30,150000))</f>
        <v>0</v>
      </c>
      <c r="W40" s="591"/>
      <c r="X40" s="591"/>
      <c r="Y40" s="591"/>
      <c r="Z40" s="591"/>
      <c r="AA40" s="591"/>
      <c r="AB40" s="591"/>
      <c r="AC40" s="591"/>
      <c r="AD40" s="591"/>
      <c r="AE40" s="591"/>
      <c r="AF40" s="591"/>
      <c r="AG40" s="591"/>
      <c r="AH40" s="591"/>
      <c r="AI40" s="591"/>
      <c r="AJ40" s="591"/>
      <c r="AK40" s="589" t="s">
        <v>0</v>
      </c>
      <c r="AL40" s="590"/>
      <c r="AM40" s="167"/>
      <c r="AN40" s="168"/>
      <c r="AO40" s="168"/>
      <c r="AP40" s="168"/>
      <c r="AQ40" s="168"/>
      <c r="AR40" s="168"/>
      <c r="AS40" s="168"/>
      <c r="AT40" s="168"/>
      <c r="AU40" s="168"/>
      <c r="AV40" s="585"/>
      <c r="AW40" s="585"/>
      <c r="AX40" s="132"/>
      <c r="AY40" s="132"/>
      <c r="AZ40" s="132"/>
      <c r="BA40" s="132"/>
      <c r="BB40" s="132"/>
      <c r="BC40" s="132"/>
      <c r="BD40" s="132"/>
    </row>
    <row r="41" spans="2:56" s="25" customFormat="1" ht="29.45" customHeight="1">
      <c r="B41" s="29"/>
      <c r="C41" s="29"/>
      <c r="D41" s="29"/>
      <c r="E41" s="29"/>
      <c r="F41" s="29"/>
      <c r="G41" s="29"/>
      <c r="H41" s="29"/>
      <c r="I41" s="29"/>
      <c r="J41" s="29"/>
      <c r="K41" s="29"/>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26"/>
      <c r="AO41" s="31"/>
      <c r="AP41" s="27"/>
      <c r="AQ41" s="27"/>
    </row>
    <row r="42" spans="2:56" s="12" customFormat="1" ht="20.100000000000001" customHeight="1">
      <c r="AK42" s="10"/>
      <c r="AL42" s="10"/>
      <c r="AM42" s="10"/>
      <c r="AN42" s="11"/>
      <c r="AO42" s="11"/>
      <c r="AP42" s="11"/>
      <c r="AQ42" s="11"/>
      <c r="AR42" s="11"/>
      <c r="AS42" s="11"/>
      <c r="AT42" s="11"/>
      <c r="AU42" s="11"/>
    </row>
    <row r="43" spans="2:56" s="4" customFormat="1" ht="18.75"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row r="47" spans="2:56" s="4" customFormat="1" ht="18" customHeight="1">
      <c r="B47" s="9"/>
      <c r="C47" s="9"/>
      <c r="D47" s="9"/>
      <c r="E47" s="9"/>
      <c r="F47" s="9"/>
      <c r="G47" s="9"/>
      <c r="AK47" s="5"/>
      <c r="AL47" s="5"/>
      <c r="AM47" s="5"/>
      <c r="AN47" s="6"/>
      <c r="AO47" s="6"/>
      <c r="AP47" s="6"/>
      <c r="AQ47" s="6"/>
      <c r="AR47" s="6"/>
      <c r="AS47" s="6"/>
      <c r="AT47" s="6"/>
      <c r="AU47" s="6"/>
    </row>
  </sheetData>
  <sheetProtection algorithmName="SHA-512" hashValue="khnNRbS5CpoIQeaav+vJI8FfDvREaHl/heAXpVlvYunjzFug86m/TGZcrRWQky2Y73CYRQmvC8Mhk5KslfVXDQ==" saltValue="+fFd1KBYoMxVB5g3U9h3ZA==" spinCount="100000" sheet="1" objects="1" scenarios="1"/>
  <mergeCells count="44">
    <mergeCell ref="AK29:AL29"/>
    <mergeCell ref="T25:AL25"/>
    <mergeCell ref="V27:AJ27"/>
    <mergeCell ref="T29:U29"/>
    <mergeCell ref="B25:S25"/>
    <mergeCell ref="V26:AJ26"/>
    <mergeCell ref="T27:U27"/>
    <mergeCell ref="T28:U28"/>
    <mergeCell ref="BE13:BF13"/>
    <mergeCell ref="AK27:AL27"/>
    <mergeCell ref="AK26:AL26"/>
    <mergeCell ref="A3:BD3"/>
    <mergeCell ref="M12:P12"/>
    <mergeCell ref="N16:AD16"/>
    <mergeCell ref="AF16:AP16"/>
    <mergeCell ref="R8:AB8"/>
    <mergeCell ref="B10:K10"/>
    <mergeCell ref="M10:V10"/>
    <mergeCell ref="B7:K7"/>
    <mergeCell ref="B12:K12"/>
    <mergeCell ref="AV40:AW40"/>
    <mergeCell ref="B26:S26"/>
    <mergeCell ref="AK40:AL40"/>
    <mergeCell ref="V40:AJ40"/>
    <mergeCell ref="AK28:AL28"/>
    <mergeCell ref="T30:U30"/>
    <mergeCell ref="V28:AJ28"/>
    <mergeCell ref="B40:U40"/>
    <mergeCell ref="V30:AJ30"/>
    <mergeCell ref="B30:S30"/>
    <mergeCell ref="T26:U26"/>
    <mergeCell ref="B29:S29"/>
    <mergeCell ref="V29:AJ29"/>
    <mergeCell ref="B28:S28"/>
    <mergeCell ref="B27:S27"/>
    <mergeCell ref="AK30:AL30"/>
    <mergeCell ref="D36:AK36"/>
    <mergeCell ref="D37:AK37"/>
    <mergeCell ref="B32:AN32"/>
    <mergeCell ref="B33:AN33"/>
    <mergeCell ref="B34:C34"/>
    <mergeCell ref="D34:AK34"/>
    <mergeCell ref="B35:C35"/>
    <mergeCell ref="D35:AK35"/>
  </mergeCells>
  <phoneticPr fontId="24"/>
  <conditionalFormatting sqref="V7 AE7 AK7 AQ7 M7:M8">
    <cfRule type="expression" dxfId="32" priority="15" stopIfTrue="1">
      <formula>AND($M$7="□",$V$7="□",$AE$7="□",$AK$7="□",$AQ$7="□",$M$8="□")</formula>
    </cfRule>
  </conditionalFormatting>
  <conditionalFormatting sqref="R8:AB8">
    <cfRule type="expression" dxfId="31" priority="14" stopIfTrue="1">
      <formula>AND($M$8="■",$R$8="")</formula>
    </cfRule>
  </conditionalFormatting>
  <conditionalFormatting sqref="M16 AE16">
    <cfRule type="expression" dxfId="30" priority="13" stopIfTrue="1">
      <formula>AND($M$16="□",$AE$16="□")</formula>
    </cfRule>
  </conditionalFormatting>
  <conditionalFormatting sqref="AE16:AV16">
    <cfRule type="expression" dxfId="29" priority="12" stopIfTrue="1">
      <formula>$M$16="■"</formula>
    </cfRule>
  </conditionalFormatting>
  <conditionalFormatting sqref="M16:AD16">
    <cfRule type="expression" dxfId="28" priority="11" stopIfTrue="1">
      <formula>OR($AE$16="■",$M$12=7,$M$12=8)</formula>
    </cfRule>
  </conditionalFormatting>
  <conditionalFormatting sqref="M12:P12">
    <cfRule type="expression" dxfId="27" priority="9" stopIfTrue="1">
      <formula>$M$12=""</formula>
    </cfRule>
  </conditionalFormatting>
  <conditionalFormatting sqref="M10">
    <cfRule type="expression" dxfId="26" priority="7" stopIfTrue="1">
      <formula>M10=""</formula>
    </cfRule>
  </conditionalFormatting>
  <conditionalFormatting sqref="B36">
    <cfRule type="expression" dxfId="25" priority="4" stopIfTrue="1">
      <formula>AND($O$6="□",$X$6="□",$AG$6="□",$AM$6="□",$AS$6="□",$O$7="□")</formula>
    </cfRule>
  </conditionalFormatting>
  <conditionalFormatting sqref="B34:C35">
    <cfRule type="expression" dxfId="24" priority="3" stopIfTrue="1">
      <formula>AND($B$34="□",$B$35="□")</formula>
    </cfRule>
  </conditionalFormatting>
  <conditionalFormatting sqref="B34:AL34">
    <cfRule type="expression" dxfId="23" priority="2" stopIfTrue="1">
      <formula>$B$35="■"</formula>
    </cfRule>
  </conditionalFormatting>
  <conditionalFormatting sqref="B35:AL37">
    <cfRule type="expression" dxfId="22" priority="1" stopIfTrue="1">
      <formula>$B$34="■"</formula>
    </cfRule>
  </conditionalFormatting>
  <dataValidations count="4">
    <dataValidation type="list" allowBlank="1" showInputMessage="1" showErrorMessage="1" sqref="AE7 AK7 M7:M8 AQ7 V7 M16 AE16 B34:B36"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26:AJ28"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810" t="s">
        <v>177</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50" t="s">
        <v>2</v>
      </c>
    </row>
    <row r="6" spans="1:55" s="23" customFormat="1" ht="21.75" customHeight="1">
      <c r="A6" s="54"/>
      <c r="B6" s="52"/>
      <c r="C6" s="52"/>
      <c r="D6" s="134"/>
      <c r="E6" s="134"/>
      <c r="F6" s="134"/>
      <c r="G6" s="134"/>
      <c r="H6" s="134"/>
      <c r="I6" s="134"/>
      <c r="J6" s="134"/>
      <c r="K6" s="134"/>
      <c r="L6" s="134"/>
      <c r="M6" s="134"/>
      <c r="N6" s="134"/>
      <c r="O6" s="134"/>
      <c r="P6" s="134"/>
      <c r="Q6" s="134"/>
      <c r="R6" s="134"/>
      <c r="S6" s="134"/>
      <c r="T6" s="134"/>
      <c r="U6" s="134"/>
      <c r="V6" s="134"/>
      <c r="W6" s="134"/>
      <c r="X6" s="134"/>
      <c r="Y6" s="134"/>
      <c r="Z6" s="134"/>
      <c r="AA6" s="134"/>
      <c r="AP6" s="53"/>
      <c r="AU6" s="203" t="s">
        <v>132</v>
      </c>
      <c r="AV6" s="811"/>
      <c r="AW6" s="811"/>
      <c r="AX6" s="204" t="s">
        <v>133</v>
      </c>
      <c r="AY6" s="812"/>
      <c r="AZ6" s="812"/>
      <c r="BA6" s="813" t="s">
        <v>134</v>
      </c>
      <c r="BB6" s="813"/>
      <c r="BC6" s="813"/>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7"/>
      <c r="B8" s="378"/>
      <c r="C8" s="379" t="s">
        <v>261</v>
      </c>
      <c r="D8" s="34"/>
      <c r="E8" s="34"/>
      <c r="F8" s="34"/>
      <c r="G8" s="380"/>
      <c r="H8" s="381"/>
      <c r="I8" s="379" t="s">
        <v>262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19" t="s">
        <v>90</v>
      </c>
      <c r="B10" s="720"/>
      <c r="C10" s="720"/>
      <c r="D10" s="721"/>
      <c r="E10" s="722" t="s">
        <v>151</v>
      </c>
      <c r="F10" s="723"/>
      <c r="G10" s="723"/>
      <c r="H10" s="723"/>
      <c r="I10" s="723"/>
      <c r="J10" s="723"/>
      <c r="K10" s="723"/>
      <c r="L10" s="723"/>
      <c r="M10" s="723"/>
      <c r="N10" s="724"/>
      <c r="O10" s="210"/>
      <c r="P10" s="135"/>
      <c r="Q10" s="869" t="str">
        <f>IF(COUNTIF(AK16:AL30,"err")&gt;0,"グレードと一致しない型番があります。SII登録型番を確認して下さい。","")</f>
        <v/>
      </c>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07" t="s">
        <v>153</v>
      </c>
      <c r="B12" s="708"/>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9"/>
      <c r="AM12" s="698" t="s">
        <v>4</v>
      </c>
      <c r="AN12" s="699"/>
      <c r="AO12" s="699"/>
      <c r="AP12" s="699"/>
      <c r="AQ12" s="699"/>
      <c r="AR12" s="699"/>
      <c r="AS12" s="700"/>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10" t="s">
        <v>89</v>
      </c>
      <c r="B14" s="711"/>
      <c r="C14" s="711"/>
      <c r="D14" s="711"/>
      <c r="E14" s="818" t="s">
        <v>263</v>
      </c>
      <c r="F14" s="711"/>
      <c r="G14" s="712"/>
      <c r="H14" s="701" t="s">
        <v>16</v>
      </c>
      <c r="I14" s="701"/>
      <c r="J14" s="701"/>
      <c r="K14" s="701"/>
      <c r="L14" s="701"/>
      <c r="M14" s="702"/>
      <c r="N14" s="705" t="s">
        <v>10</v>
      </c>
      <c r="O14" s="701"/>
      <c r="P14" s="701"/>
      <c r="Q14" s="701"/>
      <c r="R14" s="701"/>
      <c r="S14" s="701"/>
      <c r="T14" s="702"/>
      <c r="U14" s="705" t="s">
        <v>155</v>
      </c>
      <c r="V14" s="701"/>
      <c r="W14" s="701"/>
      <c r="X14" s="701"/>
      <c r="Y14" s="701"/>
      <c r="Z14" s="701"/>
      <c r="AA14" s="701"/>
      <c r="AB14" s="701"/>
      <c r="AC14" s="701"/>
      <c r="AD14" s="701"/>
      <c r="AE14" s="701"/>
      <c r="AF14" s="701"/>
      <c r="AG14" s="701"/>
      <c r="AH14" s="701"/>
      <c r="AI14" s="701"/>
      <c r="AJ14" s="702"/>
      <c r="AK14" s="725" t="s">
        <v>156</v>
      </c>
      <c r="AL14" s="726"/>
      <c r="AM14" s="729" t="s">
        <v>131</v>
      </c>
      <c r="AN14" s="730"/>
      <c r="AO14" s="730"/>
      <c r="AP14" s="730"/>
      <c r="AQ14" s="730"/>
      <c r="AR14" s="730"/>
      <c r="AS14" s="731"/>
      <c r="AT14" s="783" t="s">
        <v>32</v>
      </c>
      <c r="AU14" s="784"/>
      <c r="AV14" s="785"/>
      <c r="AW14" s="705" t="s">
        <v>184</v>
      </c>
      <c r="AX14" s="701"/>
      <c r="AY14" s="702"/>
      <c r="AZ14" s="795" t="s">
        <v>33</v>
      </c>
      <c r="BA14" s="796"/>
      <c r="BB14" s="796"/>
      <c r="BC14" s="797"/>
    </row>
    <row r="15" spans="1:55" ht="28.5" customHeight="1" thickBot="1">
      <c r="A15" s="713"/>
      <c r="B15" s="714"/>
      <c r="C15" s="714"/>
      <c r="D15" s="714"/>
      <c r="E15" s="819"/>
      <c r="F15" s="714"/>
      <c r="G15" s="715"/>
      <c r="H15" s="703"/>
      <c r="I15" s="703"/>
      <c r="J15" s="703"/>
      <c r="K15" s="703"/>
      <c r="L15" s="703"/>
      <c r="M15" s="704"/>
      <c r="N15" s="706"/>
      <c r="O15" s="703"/>
      <c r="P15" s="703"/>
      <c r="Q15" s="703"/>
      <c r="R15" s="703"/>
      <c r="S15" s="703"/>
      <c r="T15" s="704"/>
      <c r="U15" s="706"/>
      <c r="V15" s="703"/>
      <c r="W15" s="703"/>
      <c r="X15" s="703"/>
      <c r="Y15" s="703"/>
      <c r="Z15" s="703"/>
      <c r="AA15" s="703"/>
      <c r="AB15" s="703"/>
      <c r="AC15" s="703"/>
      <c r="AD15" s="703"/>
      <c r="AE15" s="703"/>
      <c r="AF15" s="703"/>
      <c r="AG15" s="703"/>
      <c r="AH15" s="703"/>
      <c r="AI15" s="703"/>
      <c r="AJ15" s="704"/>
      <c r="AK15" s="727"/>
      <c r="AL15" s="728"/>
      <c r="AM15" s="732" t="s">
        <v>19</v>
      </c>
      <c r="AN15" s="733"/>
      <c r="AO15" s="733"/>
      <c r="AP15" s="125" t="s">
        <v>20</v>
      </c>
      <c r="AQ15" s="733" t="s">
        <v>21</v>
      </c>
      <c r="AR15" s="733"/>
      <c r="AS15" s="814"/>
      <c r="AT15" s="786"/>
      <c r="AU15" s="787"/>
      <c r="AV15" s="788"/>
      <c r="AW15" s="706"/>
      <c r="AX15" s="703"/>
      <c r="AY15" s="704"/>
      <c r="AZ15" s="798"/>
      <c r="BA15" s="799"/>
      <c r="BB15" s="799"/>
      <c r="BC15" s="800"/>
    </row>
    <row r="16" spans="1:55" s="38" customFormat="1" ht="30" customHeight="1" thickTop="1">
      <c r="A16" s="716"/>
      <c r="B16" s="717"/>
      <c r="C16" s="717"/>
      <c r="D16" s="717"/>
      <c r="E16" s="692"/>
      <c r="F16" s="693"/>
      <c r="G16" s="694"/>
      <c r="H16" s="692"/>
      <c r="I16" s="693"/>
      <c r="J16" s="693"/>
      <c r="K16" s="693"/>
      <c r="L16" s="693"/>
      <c r="M16" s="694"/>
      <c r="N16" s="815"/>
      <c r="O16" s="816"/>
      <c r="P16" s="816"/>
      <c r="Q16" s="816"/>
      <c r="R16" s="816"/>
      <c r="S16" s="816"/>
      <c r="T16" s="817"/>
      <c r="U16" s="695"/>
      <c r="V16" s="696"/>
      <c r="W16" s="696"/>
      <c r="X16" s="696"/>
      <c r="Y16" s="696"/>
      <c r="Z16" s="696"/>
      <c r="AA16" s="696"/>
      <c r="AB16" s="696"/>
      <c r="AC16" s="696"/>
      <c r="AD16" s="696"/>
      <c r="AE16" s="696"/>
      <c r="AF16" s="696"/>
      <c r="AG16" s="696"/>
      <c r="AH16" s="696"/>
      <c r="AI16" s="696"/>
      <c r="AJ16" s="697"/>
      <c r="AK16" s="687" t="str">
        <f>IF(H16="","",IF(AND(LEFT(H16,1)&amp;RIGHT(H16,1)&lt;&gt;"G1",LEFT(H16,1)&amp;RIGHT(H16,1)&lt;&gt;"G2"),"err",LEFT(H16,1)&amp;RIGHT(H16,1)))</f>
        <v/>
      </c>
      <c r="AL16" s="688"/>
      <c r="AM16" s="689"/>
      <c r="AN16" s="690"/>
      <c r="AO16" s="690"/>
      <c r="AP16" s="361" t="s">
        <v>20</v>
      </c>
      <c r="AQ16" s="690"/>
      <c r="AR16" s="690"/>
      <c r="AS16" s="691"/>
      <c r="AT16" s="804" t="str">
        <f>IF(AND(AM16&lt;&gt;"",AQ16&lt;&gt;""),ROUNDDOWN(AM16*AQ16/1000000,2),"")</f>
        <v/>
      </c>
      <c r="AU16" s="805"/>
      <c r="AV16" s="806"/>
      <c r="AW16" s="807"/>
      <c r="AX16" s="808"/>
      <c r="AY16" s="809"/>
      <c r="AZ16" s="801" t="str">
        <f>IF(AT16&lt;&gt;"",AW16*AT16,"")</f>
        <v/>
      </c>
      <c r="BA16" s="802"/>
      <c r="BB16" s="802"/>
      <c r="BC16" s="803"/>
    </row>
    <row r="17" spans="1:55" s="38" customFormat="1" ht="30" customHeight="1">
      <c r="A17" s="737"/>
      <c r="B17" s="738"/>
      <c r="C17" s="738"/>
      <c r="D17" s="738"/>
      <c r="E17" s="739"/>
      <c r="F17" s="739"/>
      <c r="G17" s="739"/>
      <c r="H17" s="670"/>
      <c r="I17" s="671"/>
      <c r="J17" s="671"/>
      <c r="K17" s="671"/>
      <c r="L17" s="671"/>
      <c r="M17" s="672"/>
      <c r="N17" s="734"/>
      <c r="O17" s="735"/>
      <c r="P17" s="735"/>
      <c r="Q17" s="735"/>
      <c r="R17" s="735"/>
      <c r="S17" s="735"/>
      <c r="T17" s="736"/>
      <c r="U17" s="664"/>
      <c r="V17" s="665"/>
      <c r="W17" s="665"/>
      <c r="X17" s="665"/>
      <c r="Y17" s="665"/>
      <c r="Z17" s="665"/>
      <c r="AA17" s="665"/>
      <c r="AB17" s="665"/>
      <c r="AC17" s="665"/>
      <c r="AD17" s="665"/>
      <c r="AE17" s="665"/>
      <c r="AF17" s="665"/>
      <c r="AG17" s="665"/>
      <c r="AH17" s="665"/>
      <c r="AI17" s="665"/>
      <c r="AJ17" s="666"/>
      <c r="AK17" s="650" t="str">
        <f t="shared" ref="AK17:AK30" si="0">IF(H17="","",IF(AND(LEFT(H17,1)&amp;RIGHT(H17,1)&lt;&gt;"G1",LEFT(H17,1)&amp;RIGHT(H17,1)&lt;&gt;"G2"),"err",LEFT(H17,1)&amp;RIGHT(H17,1)))</f>
        <v/>
      </c>
      <c r="AL17" s="651"/>
      <c r="AM17" s="652"/>
      <c r="AN17" s="653"/>
      <c r="AO17" s="653"/>
      <c r="AP17" s="362" t="s">
        <v>20</v>
      </c>
      <c r="AQ17" s="653"/>
      <c r="AR17" s="653"/>
      <c r="AS17" s="654"/>
      <c r="AT17" s="655" t="str">
        <f>IF(AND(AM17&lt;&gt;"",AQ17&lt;&gt;""),ROUNDDOWN(AM17*AQ17/1000000,2),"")</f>
        <v/>
      </c>
      <c r="AU17" s="656"/>
      <c r="AV17" s="657"/>
      <c r="AW17" s="658"/>
      <c r="AX17" s="659"/>
      <c r="AY17" s="660"/>
      <c r="AZ17" s="647" t="str">
        <f>IF(AT17&lt;&gt;"",AW17*AT17,"")</f>
        <v/>
      </c>
      <c r="BA17" s="648"/>
      <c r="BB17" s="648"/>
      <c r="BC17" s="649"/>
    </row>
    <row r="18" spans="1:55" s="38" customFormat="1" ht="30" customHeight="1">
      <c r="A18" s="737"/>
      <c r="B18" s="738"/>
      <c r="C18" s="738"/>
      <c r="D18" s="738"/>
      <c r="E18" s="739"/>
      <c r="F18" s="739"/>
      <c r="G18" s="739"/>
      <c r="H18" s="670"/>
      <c r="I18" s="671"/>
      <c r="J18" s="671"/>
      <c r="K18" s="671"/>
      <c r="L18" s="671"/>
      <c r="M18" s="672"/>
      <c r="N18" s="734"/>
      <c r="O18" s="735"/>
      <c r="P18" s="735"/>
      <c r="Q18" s="735"/>
      <c r="R18" s="735"/>
      <c r="S18" s="735"/>
      <c r="T18" s="736"/>
      <c r="U18" s="664"/>
      <c r="V18" s="665"/>
      <c r="W18" s="665"/>
      <c r="X18" s="665"/>
      <c r="Y18" s="665"/>
      <c r="Z18" s="665"/>
      <c r="AA18" s="665"/>
      <c r="AB18" s="665"/>
      <c r="AC18" s="665"/>
      <c r="AD18" s="665"/>
      <c r="AE18" s="665"/>
      <c r="AF18" s="665"/>
      <c r="AG18" s="665"/>
      <c r="AH18" s="665"/>
      <c r="AI18" s="665"/>
      <c r="AJ18" s="666"/>
      <c r="AK18" s="650" t="str">
        <f t="shared" si="0"/>
        <v/>
      </c>
      <c r="AL18" s="651"/>
      <c r="AM18" s="652"/>
      <c r="AN18" s="653"/>
      <c r="AO18" s="653"/>
      <c r="AP18" s="362" t="s">
        <v>20</v>
      </c>
      <c r="AQ18" s="653"/>
      <c r="AR18" s="653"/>
      <c r="AS18" s="654"/>
      <c r="AT18" s="655" t="str">
        <f>IF(AND(AM18&lt;&gt;"",AQ18&lt;&gt;""),ROUNDDOWN(AM18*AQ18/1000000,2),"")</f>
        <v/>
      </c>
      <c r="AU18" s="656"/>
      <c r="AV18" s="657"/>
      <c r="AW18" s="658"/>
      <c r="AX18" s="659"/>
      <c r="AY18" s="660"/>
      <c r="AZ18" s="647" t="str">
        <f>IF(AT18&lt;&gt;"",AW18*AT18,"")</f>
        <v/>
      </c>
      <c r="BA18" s="648"/>
      <c r="BB18" s="648"/>
      <c r="BC18" s="649"/>
    </row>
    <row r="19" spans="1:55" s="38" customFormat="1" ht="30" customHeight="1">
      <c r="A19" s="737"/>
      <c r="B19" s="738"/>
      <c r="C19" s="738"/>
      <c r="D19" s="738"/>
      <c r="E19" s="739"/>
      <c r="F19" s="739"/>
      <c r="G19" s="739"/>
      <c r="H19" s="670"/>
      <c r="I19" s="671"/>
      <c r="J19" s="671"/>
      <c r="K19" s="671"/>
      <c r="L19" s="671"/>
      <c r="M19" s="672"/>
      <c r="N19" s="734"/>
      <c r="O19" s="735"/>
      <c r="P19" s="735"/>
      <c r="Q19" s="735"/>
      <c r="R19" s="735"/>
      <c r="S19" s="735"/>
      <c r="T19" s="736"/>
      <c r="U19" s="664"/>
      <c r="V19" s="665"/>
      <c r="W19" s="665"/>
      <c r="X19" s="665"/>
      <c r="Y19" s="665"/>
      <c r="Z19" s="665"/>
      <c r="AA19" s="665"/>
      <c r="AB19" s="665"/>
      <c r="AC19" s="665"/>
      <c r="AD19" s="665"/>
      <c r="AE19" s="665"/>
      <c r="AF19" s="665"/>
      <c r="AG19" s="665"/>
      <c r="AH19" s="665"/>
      <c r="AI19" s="665"/>
      <c r="AJ19" s="666"/>
      <c r="AK19" s="650" t="str">
        <f t="shared" si="0"/>
        <v/>
      </c>
      <c r="AL19" s="651"/>
      <c r="AM19" s="652"/>
      <c r="AN19" s="653"/>
      <c r="AO19" s="653"/>
      <c r="AP19" s="362" t="s">
        <v>20</v>
      </c>
      <c r="AQ19" s="653"/>
      <c r="AR19" s="653"/>
      <c r="AS19" s="654"/>
      <c r="AT19" s="655" t="str">
        <f>IF(AND(AM19&lt;&gt;"",AQ19&lt;&gt;""),ROUNDDOWN(AM19*AQ19/1000000,2),"")</f>
        <v/>
      </c>
      <c r="AU19" s="656"/>
      <c r="AV19" s="657"/>
      <c r="AW19" s="658"/>
      <c r="AX19" s="659"/>
      <c r="AY19" s="660"/>
      <c r="AZ19" s="647" t="str">
        <f>IF(AT19&lt;&gt;"",AW19*AT19,"")</f>
        <v/>
      </c>
      <c r="BA19" s="648"/>
      <c r="BB19" s="648"/>
      <c r="BC19" s="649"/>
    </row>
    <row r="20" spans="1:55" s="38" customFormat="1" ht="30" customHeight="1">
      <c r="A20" s="820"/>
      <c r="B20" s="821"/>
      <c r="C20" s="821"/>
      <c r="D20" s="821"/>
      <c r="E20" s="822"/>
      <c r="F20" s="822"/>
      <c r="G20" s="822"/>
      <c r="H20" s="673"/>
      <c r="I20" s="674"/>
      <c r="J20" s="674"/>
      <c r="K20" s="674"/>
      <c r="L20" s="674"/>
      <c r="M20" s="675"/>
      <c r="N20" s="844"/>
      <c r="O20" s="845"/>
      <c r="P20" s="845"/>
      <c r="Q20" s="845"/>
      <c r="R20" s="845"/>
      <c r="S20" s="845"/>
      <c r="T20" s="846"/>
      <c r="U20" s="664"/>
      <c r="V20" s="665"/>
      <c r="W20" s="665"/>
      <c r="X20" s="665"/>
      <c r="Y20" s="665"/>
      <c r="Z20" s="665"/>
      <c r="AA20" s="665"/>
      <c r="AB20" s="665"/>
      <c r="AC20" s="665"/>
      <c r="AD20" s="665"/>
      <c r="AE20" s="665"/>
      <c r="AF20" s="665"/>
      <c r="AG20" s="665"/>
      <c r="AH20" s="665"/>
      <c r="AI20" s="665"/>
      <c r="AJ20" s="666"/>
      <c r="AK20" s="679" t="str">
        <f t="shared" si="0"/>
        <v/>
      </c>
      <c r="AL20" s="680"/>
      <c r="AM20" s="681"/>
      <c r="AN20" s="682"/>
      <c r="AO20" s="682"/>
      <c r="AP20" s="363" t="s">
        <v>20</v>
      </c>
      <c r="AQ20" s="682"/>
      <c r="AR20" s="682"/>
      <c r="AS20" s="683"/>
      <c r="AT20" s="684" t="str">
        <f>IF(AND(AM20&lt;&gt;"",AQ20&lt;&gt;""),ROUNDDOWN(AM20*AQ20/1000000,2),"")</f>
        <v/>
      </c>
      <c r="AU20" s="685"/>
      <c r="AV20" s="686"/>
      <c r="AW20" s="789"/>
      <c r="AX20" s="790"/>
      <c r="AY20" s="791"/>
      <c r="AZ20" s="792" t="str">
        <f>IF(AT20&lt;&gt;"",AW20*AT20,"")</f>
        <v/>
      </c>
      <c r="BA20" s="793"/>
      <c r="BB20" s="793"/>
      <c r="BC20" s="794"/>
    </row>
    <row r="21" spans="1:55" s="38" customFormat="1" ht="30" customHeight="1">
      <c r="A21" s="737"/>
      <c r="B21" s="738"/>
      <c r="C21" s="738"/>
      <c r="D21" s="738"/>
      <c r="E21" s="739"/>
      <c r="F21" s="739"/>
      <c r="G21" s="739"/>
      <c r="H21" s="670"/>
      <c r="I21" s="671"/>
      <c r="J21" s="671"/>
      <c r="K21" s="671"/>
      <c r="L21" s="671"/>
      <c r="M21" s="672"/>
      <c r="N21" s="734"/>
      <c r="O21" s="735"/>
      <c r="P21" s="735"/>
      <c r="Q21" s="735"/>
      <c r="R21" s="735"/>
      <c r="S21" s="735"/>
      <c r="T21" s="736"/>
      <c r="U21" s="664"/>
      <c r="V21" s="665"/>
      <c r="W21" s="665"/>
      <c r="X21" s="665"/>
      <c r="Y21" s="665"/>
      <c r="Z21" s="665"/>
      <c r="AA21" s="665"/>
      <c r="AB21" s="665"/>
      <c r="AC21" s="665"/>
      <c r="AD21" s="665"/>
      <c r="AE21" s="665"/>
      <c r="AF21" s="665"/>
      <c r="AG21" s="665"/>
      <c r="AH21" s="665"/>
      <c r="AI21" s="665"/>
      <c r="AJ21" s="666"/>
      <c r="AK21" s="650" t="str">
        <f t="shared" si="0"/>
        <v/>
      </c>
      <c r="AL21" s="651"/>
      <c r="AM21" s="652"/>
      <c r="AN21" s="653"/>
      <c r="AO21" s="653"/>
      <c r="AP21" s="362" t="s">
        <v>20</v>
      </c>
      <c r="AQ21" s="653"/>
      <c r="AR21" s="653"/>
      <c r="AS21" s="654"/>
      <c r="AT21" s="655" t="str">
        <f t="shared" ref="AT21:AT30" si="1">IF(AND(AM21&lt;&gt;"",AQ21&lt;&gt;""),ROUNDDOWN(AM21*AQ21/1000000,2),"")</f>
        <v/>
      </c>
      <c r="AU21" s="656"/>
      <c r="AV21" s="657"/>
      <c r="AW21" s="658"/>
      <c r="AX21" s="659"/>
      <c r="AY21" s="660"/>
      <c r="AZ21" s="647" t="str">
        <f t="shared" ref="AZ21:AZ30" si="2">IF(AT21&lt;&gt;"",AW21*AT21,"")</f>
        <v/>
      </c>
      <c r="BA21" s="648"/>
      <c r="BB21" s="648"/>
      <c r="BC21" s="649"/>
    </row>
    <row r="22" spans="1:55" s="38" customFormat="1" ht="30" customHeight="1">
      <c r="A22" s="737"/>
      <c r="B22" s="738"/>
      <c r="C22" s="738"/>
      <c r="D22" s="738"/>
      <c r="E22" s="739"/>
      <c r="F22" s="739"/>
      <c r="G22" s="739"/>
      <c r="H22" s="670"/>
      <c r="I22" s="671"/>
      <c r="J22" s="671"/>
      <c r="K22" s="671"/>
      <c r="L22" s="671"/>
      <c r="M22" s="672"/>
      <c r="N22" s="734"/>
      <c r="O22" s="735"/>
      <c r="P22" s="735"/>
      <c r="Q22" s="735"/>
      <c r="R22" s="735"/>
      <c r="S22" s="735"/>
      <c r="T22" s="736"/>
      <c r="U22" s="664"/>
      <c r="V22" s="665"/>
      <c r="W22" s="665"/>
      <c r="X22" s="665"/>
      <c r="Y22" s="665"/>
      <c r="Z22" s="665"/>
      <c r="AA22" s="665"/>
      <c r="AB22" s="665"/>
      <c r="AC22" s="665"/>
      <c r="AD22" s="665"/>
      <c r="AE22" s="665"/>
      <c r="AF22" s="665"/>
      <c r="AG22" s="665"/>
      <c r="AH22" s="665"/>
      <c r="AI22" s="665"/>
      <c r="AJ22" s="666"/>
      <c r="AK22" s="650" t="str">
        <f t="shared" si="0"/>
        <v/>
      </c>
      <c r="AL22" s="651"/>
      <c r="AM22" s="652"/>
      <c r="AN22" s="653"/>
      <c r="AO22" s="653"/>
      <c r="AP22" s="362" t="s">
        <v>20</v>
      </c>
      <c r="AQ22" s="653"/>
      <c r="AR22" s="653"/>
      <c r="AS22" s="654"/>
      <c r="AT22" s="655" t="str">
        <f t="shared" si="1"/>
        <v/>
      </c>
      <c r="AU22" s="656"/>
      <c r="AV22" s="657"/>
      <c r="AW22" s="658"/>
      <c r="AX22" s="659"/>
      <c r="AY22" s="660"/>
      <c r="AZ22" s="647" t="str">
        <f t="shared" si="2"/>
        <v/>
      </c>
      <c r="BA22" s="648"/>
      <c r="BB22" s="648"/>
      <c r="BC22" s="649"/>
    </row>
    <row r="23" spans="1:55" s="38" customFormat="1" ht="30" customHeight="1">
      <c r="A23" s="737"/>
      <c r="B23" s="738"/>
      <c r="C23" s="738"/>
      <c r="D23" s="738"/>
      <c r="E23" s="739"/>
      <c r="F23" s="739"/>
      <c r="G23" s="739"/>
      <c r="H23" s="670"/>
      <c r="I23" s="671"/>
      <c r="J23" s="671"/>
      <c r="K23" s="671"/>
      <c r="L23" s="671"/>
      <c r="M23" s="672"/>
      <c r="N23" s="734"/>
      <c r="O23" s="735"/>
      <c r="P23" s="735"/>
      <c r="Q23" s="735"/>
      <c r="R23" s="735"/>
      <c r="S23" s="735"/>
      <c r="T23" s="736"/>
      <c r="U23" s="664"/>
      <c r="V23" s="665"/>
      <c r="W23" s="665"/>
      <c r="X23" s="665"/>
      <c r="Y23" s="665"/>
      <c r="Z23" s="665"/>
      <c r="AA23" s="665"/>
      <c r="AB23" s="665"/>
      <c r="AC23" s="665"/>
      <c r="AD23" s="665"/>
      <c r="AE23" s="665"/>
      <c r="AF23" s="665"/>
      <c r="AG23" s="665"/>
      <c r="AH23" s="665"/>
      <c r="AI23" s="665"/>
      <c r="AJ23" s="666"/>
      <c r="AK23" s="650" t="str">
        <f t="shared" si="0"/>
        <v/>
      </c>
      <c r="AL23" s="651"/>
      <c r="AM23" s="652"/>
      <c r="AN23" s="653"/>
      <c r="AO23" s="653"/>
      <c r="AP23" s="362" t="s">
        <v>20</v>
      </c>
      <c r="AQ23" s="653"/>
      <c r="AR23" s="653"/>
      <c r="AS23" s="654"/>
      <c r="AT23" s="655" t="str">
        <f t="shared" si="1"/>
        <v/>
      </c>
      <c r="AU23" s="656"/>
      <c r="AV23" s="657"/>
      <c r="AW23" s="658"/>
      <c r="AX23" s="659"/>
      <c r="AY23" s="660"/>
      <c r="AZ23" s="647" t="str">
        <f t="shared" si="2"/>
        <v/>
      </c>
      <c r="BA23" s="648"/>
      <c r="BB23" s="648"/>
      <c r="BC23" s="649"/>
    </row>
    <row r="24" spans="1:55" s="38" customFormat="1" ht="30" customHeight="1">
      <c r="A24" s="737"/>
      <c r="B24" s="738"/>
      <c r="C24" s="738"/>
      <c r="D24" s="738"/>
      <c r="E24" s="739"/>
      <c r="F24" s="739"/>
      <c r="G24" s="739"/>
      <c r="H24" s="670"/>
      <c r="I24" s="671"/>
      <c r="J24" s="671"/>
      <c r="K24" s="671"/>
      <c r="L24" s="671"/>
      <c r="M24" s="672"/>
      <c r="N24" s="734"/>
      <c r="O24" s="735"/>
      <c r="P24" s="735"/>
      <c r="Q24" s="735"/>
      <c r="R24" s="735"/>
      <c r="S24" s="735"/>
      <c r="T24" s="736"/>
      <c r="U24" s="664"/>
      <c r="V24" s="665"/>
      <c r="W24" s="665"/>
      <c r="X24" s="665"/>
      <c r="Y24" s="665"/>
      <c r="Z24" s="665"/>
      <c r="AA24" s="665"/>
      <c r="AB24" s="665"/>
      <c r="AC24" s="665"/>
      <c r="AD24" s="665"/>
      <c r="AE24" s="665"/>
      <c r="AF24" s="665"/>
      <c r="AG24" s="665"/>
      <c r="AH24" s="665"/>
      <c r="AI24" s="665"/>
      <c r="AJ24" s="666"/>
      <c r="AK24" s="650" t="str">
        <f t="shared" si="0"/>
        <v/>
      </c>
      <c r="AL24" s="651"/>
      <c r="AM24" s="652"/>
      <c r="AN24" s="653"/>
      <c r="AO24" s="653"/>
      <c r="AP24" s="362" t="s">
        <v>20</v>
      </c>
      <c r="AQ24" s="653"/>
      <c r="AR24" s="653"/>
      <c r="AS24" s="654"/>
      <c r="AT24" s="655" t="str">
        <f t="shared" si="1"/>
        <v/>
      </c>
      <c r="AU24" s="656"/>
      <c r="AV24" s="657"/>
      <c r="AW24" s="658"/>
      <c r="AX24" s="659"/>
      <c r="AY24" s="660"/>
      <c r="AZ24" s="647" t="str">
        <f t="shared" si="2"/>
        <v/>
      </c>
      <c r="BA24" s="648"/>
      <c r="BB24" s="648"/>
      <c r="BC24" s="649"/>
    </row>
    <row r="25" spans="1:55" s="38" customFormat="1" ht="30" customHeight="1">
      <c r="A25" s="737"/>
      <c r="B25" s="738"/>
      <c r="C25" s="738"/>
      <c r="D25" s="738"/>
      <c r="E25" s="739"/>
      <c r="F25" s="739"/>
      <c r="G25" s="739"/>
      <c r="H25" s="670"/>
      <c r="I25" s="671"/>
      <c r="J25" s="671"/>
      <c r="K25" s="671"/>
      <c r="L25" s="671"/>
      <c r="M25" s="672"/>
      <c r="N25" s="734"/>
      <c r="O25" s="735"/>
      <c r="P25" s="735"/>
      <c r="Q25" s="735"/>
      <c r="R25" s="735"/>
      <c r="S25" s="735"/>
      <c r="T25" s="736"/>
      <c r="U25" s="664"/>
      <c r="V25" s="665"/>
      <c r="W25" s="665"/>
      <c r="X25" s="665"/>
      <c r="Y25" s="665"/>
      <c r="Z25" s="665"/>
      <c r="AA25" s="665"/>
      <c r="AB25" s="665"/>
      <c r="AC25" s="665"/>
      <c r="AD25" s="665"/>
      <c r="AE25" s="665"/>
      <c r="AF25" s="665"/>
      <c r="AG25" s="665"/>
      <c r="AH25" s="665"/>
      <c r="AI25" s="665"/>
      <c r="AJ25" s="666"/>
      <c r="AK25" s="650" t="str">
        <f t="shared" si="0"/>
        <v/>
      </c>
      <c r="AL25" s="651"/>
      <c r="AM25" s="652"/>
      <c r="AN25" s="653"/>
      <c r="AO25" s="653"/>
      <c r="AP25" s="362" t="s">
        <v>20</v>
      </c>
      <c r="AQ25" s="653"/>
      <c r="AR25" s="653"/>
      <c r="AS25" s="654"/>
      <c r="AT25" s="655" t="str">
        <f t="shared" si="1"/>
        <v/>
      </c>
      <c r="AU25" s="656"/>
      <c r="AV25" s="657"/>
      <c r="AW25" s="658"/>
      <c r="AX25" s="659"/>
      <c r="AY25" s="660"/>
      <c r="AZ25" s="647" t="str">
        <f t="shared" si="2"/>
        <v/>
      </c>
      <c r="BA25" s="648"/>
      <c r="BB25" s="648"/>
      <c r="BC25" s="649"/>
    </row>
    <row r="26" spans="1:55" s="38" customFormat="1" ht="30" customHeight="1">
      <c r="A26" s="737"/>
      <c r="B26" s="738"/>
      <c r="C26" s="738"/>
      <c r="D26" s="738"/>
      <c r="E26" s="739"/>
      <c r="F26" s="739"/>
      <c r="G26" s="739"/>
      <c r="H26" s="670"/>
      <c r="I26" s="671"/>
      <c r="J26" s="671"/>
      <c r="K26" s="671"/>
      <c r="L26" s="671"/>
      <c r="M26" s="672"/>
      <c r="N26" s="734"/>
      <c r="O26" s="735"/>
      <c r="P26" s="735"/>
      <c r="Q26" s="735"/>
      <c r="R26" s="735"/>
      <c r="S26" s="735"/>
      <c r="T26" s="736"/>
      <c r="U26" s="664"/>
      <c r="V26" s="665"/>
      <c r="W26" s="665"/>
      <c r="X26" s="665"/>
      <c r="Y26" s="665"/>
      <c r="Z26" s="665"/>
      <c r="AA26" s="665"/>
      <c r="AB26" s="665"/>
      <c r="AC26" s="665"/>
      <c r="AD26" s="665"/>
      <c r="AE26" s="665"/>
      <c r="AF26" s="665"/>
      <c r="AG26" s="665"/>
      <c r="AH26" s="665"/>
      <c r="AI26" s="665"/>
      <c r="AJ26" s="666"/>
      <c r="AK26" s="650" t="str">
        <f t="shared" si="0"/>
        <v/>
      </c>
      <c r="AL26" s="651"/>
      <c r="AM26" s="652"/>
      <c r="AN26" s="653"/>
      <c r="AO26" s="653"/>
      <c r="AP26" s="362" t="s">
        <v>20</v>
      </c>
      <c r="AQ26" s="653"/>
      <c r="AR26" s="653"/>
      <c r="AS26" s="654"/>
      <c r="AT26" s="655" t="str">
        <f t="shared" si="1"/>
        <v/>
      </c>
      <c r="AU26" s="656"/>
      <c r="AV26" s="657"/>
      <c r="AW26" s="658"/>
      <c r="AX26" s="659"/>
      <c r="AY26" s="660"/>
      <c r="AZ26" s="647" t="str">
        <f t="shared" si="2"/>
        <v/>
      </c>
      <c r="BA26" s="648"/>
      <c r="BB26" s="648"/>
      <c r="BC26" s="649"/>
    </row>
    <row r="27" spans="1:55" s="38" customFormat="1" ht="30" customHeight="1">
      <c r="A27" s="737"/>
      <c r="B27" s="738"/>
      <c r="C27" s="738"/>
      <c r="D27" s="738"/>
      <c r="E27" s="739"/>
      <c r="F27" s="739"/>
      <c r="G27" s="739"/>
      <c r="H27" s="670"/>
      <c r="I27" s="671"/>
      <c r="J27" s="671"/>
      <c r="K27" s="671"/>
      <c r="L27" s="671"/>
      <c r="M27" s="672"/>
      <c r="N27" s="734"/>
      <c r="O27" s="735"/>
      <c r="P27" s="735"/>
      <c r="Q27" s="735"/>
      <c r="R27" s="735"/>
      <c r="S27" s="735"/>
      <c r="T27" s="736"/>
      <c r="U27" s="664"/>
      <c r="V27" s="665"/>
      <c r="W27" s="665"/>
      <c r="X27" s="665"/>
      <c r="Y27" s="665"/>
      <c r="Z27" s="665"/>
      <c r="AA27" s="665"/>
      <c r="AB27" s="665"/>
      <c r="AC27" s="665"/>
      <c r="AD27" s="665"/>
      <c r="AE27" s="665"/>
      <c r="AF27" s="665"/>
      <c r="AG27" s="665"/>
      <c r="AH27" s="665"/>
      <c r="AI27" s="665"/>
      <c r="AJ27" s="666"/>
      <c r="AK27" s="650" t="str">
        <f t="shared" si="0"/>
        <v/>
      </c>
      <c r="AL27" s="651"/>
      <c r="AM27" s="652"/>
      <c r="AN27" s="653"/>
      <c r="AO27" s="653"/>
      <c r="AP27" s="362" t="s">
        <v>20</v>
      </c>
      <c r="AQ27" s="653"/>
      <c r="AR27" s="653"/>
      <c r="AS27" s="654"/>
      <c r="AT27" s="655" t="str">
        <f t="shared" si="1"/>
        <v/>
      </c>
      <c r="AU27" s="656"/>
      <c r="AV27" s="657"/>
      <c r="AW27" s="658"/>
      <c r="AX27" s="659"/>
      <c r="AY27" s="660"/>
      <c r="AZ27" s="647" t="str">
        <f t="shared" si="2"/>
        <v/>
      </c>
      <c r="BA27" s="648"/>
      <c r="BB27" s="648"/>
      <c r="BC27" s="649"/>
    </row>
    <row r="28" spans="1:55" s="38" customFormat="1" ht="30" customHeight="1">
      <c r="A28" s="737"/>
      <c r="B28" s="738"/>
      <c r="C28" s="738"/>
      <c r="D28" s="738"/>
      <c r="E28" s="739"/>
      <c r="F28" s="739"/>
      <c r="G28" s="739"/>
      <c r="H28" s="670"/>
      <c r="I28" s="671"/>
      <c r="J28" s="671"/>
      <c r="K28" s="671"/>
      <c r="L28" s="671"/>
      <c r="M28" s="672"/>
      <c r="N28" s="734"/>
      <c r="O28" s="735"/>
      <c r="P28" s="735"/>
      <c r="Q28" s="735"/>
      <c r="R28" s="735"/>
      <c r="S28" s="735"/>
      <c r="T28" s="736"/>
      <c r="U28" s="664"/>
      <c r="V28" s="665"/>
      <c r="W28" s="665"/>
      <c r="X28" s="665"/>
      <c r="Y28" s="665"/>
      <c r="Z28" s="665"/>
      <c r="AA28" s="665"/>
      <c r="AB28" s="665"/>
      <c r="AC28" s="665"/>
      <c r="AD28" s="665"/>
      <c r="AE28" s="665"/>
      <c r="AF28" s="665"/>
      <c r="AG28" s="665"/>
      <c r="AH28" s="665"/>
      <c r="AI28" s="665"/>
      <c r="AJ28" s="666"/>
      <c r="AK28" s="650" t="str">
        <f t="shared" si="0"/>
        <v/>
      </c>
      <c r="AL28" s="651"/>
      <c r="AM28" s="652"/>
      <c r="AN28" s="653"/>
      <c r="AO28" s="653"/>
      <c r="AP28" s="362" t="s">
        <v>20</v>
      </c>
      <c r="AQ28" s="653"/>
      <c r="AR28" s="653"/>
      <c r="AS28" s="654"/>
      <c r="AT28" s="655" t="str">
        <f t="shared" si="1"/>
        <v/>
      </c>
      <c r="AU28" s="656"/>
      <c r="AV28" s="657"/>
      <c r="AW28" s="658"/>
      <c r="AX28" s="659"/>
      <c r="AY28" s="660"/>
      <c r="AZ28" s="647" t="str">
        <f t="shared" si="2"/>
        <v/>
      </c>
      <c r="BA28" s="648"/>
      <c r="BB28" s="648"/>
      <c r="BC28" s="649"/>
    </row>
    <row r="29" spans="1:55" s="38" customFormat="1" ht="30" customHeight="1">
      <c r="A29" s="737"/>
      <c r="B29" s="738"/>
      <c r="C29" s="738"/>
      <c r="D29" s="738"/>
      <c r="E29" s="739"/>
      <c r="F29" s="739"/>
      <c r="G29" s="739"/>
      <c r="H29" s="670"/>
      <c r="I29" s="671"/>
      <c r="J29" s="671"/>
      <c r="K29" s="671"/>
      <c r="L29" s="671"/>
      <c r="M29" s="672"/>
      <c r="N29" s="734"/>
      <c r="O29" s="735"/>
      <c r="P29" s="735"/>
      <c r="Q29" s="735"/>
      <c r="R29" s="735"/>
      <c r="S29" s="735"/>
      <c r="T29" s="736"/>
      <c r="U29" s="664"/>
      <c r="V29" s="665"/>
      <c r="W29" s="665"/>
      <c r="X29" s="665"/>
      <c r="Y29" s="665"/>
      <c r="Z29" s="665"/>
      <c r="AA29" s="665"/>
      <c r="AB29" s="665"/>
      <c r="AC29" s="665"/>
      <c r="AD29" s="665"/>
      <c r="AE29" s="665"/>
      <c r="AF29" s="665"/>
      <c r="AG29" s="665"/>
      <c r="AH29" s="665"/>
      <c r="AI29" s="665"/>
      <c r="AJ29" s="666"/>
      <c r="AK29" s="650" t="str">
        <f t="shared" si="0"/>
        <v/>
      </c>
      <c r="AL29" s="651"/>
      <c r="AM29" s="652"/>
      <c r="AN29" s="653"/>
      <c r="AO29" s="653"/>
      <c r="AP29" s="362" t="s">
        <v>20</v>
      </c>
      <c r="AQ29" s="653"/>
      <c r="AR29" s="653"/>
      <c r="AS29" s="654"/>
      <c r="AT29" s="655" t="str">
        <f t="shared" si="1"/>
        <v/>
      </c>
      <c r="AU29" s="656"/>
      <c r="AV29" s="657"/>
      <c r="AW29" s="658"/>
      <c r="AX29" s="659"/>
      <c r="AY29" s="660"/>
      <c r="AZ29" s="647" t="str">
        <f t="shared" si="2"/>
        <v/>
      </c>
      <c r="BA29" s="648"/>
      <c r="BB29" s="648"/>
      <c r="BC29" s="649"/>
    </row>
    <row r="30" spans="1:55" s="38" customFormat="1" ht="30" customHeight="1" thickBot="1">
      <c r="A30" s="737"/>
      <c r="B30" s="738"/>
      <c r="C30" s="738"/>
      <c r="D30" s="738"/>
      <c r="E30" s="739"/>
      <c r="F30" s="739"/>
      <c r="G30" s="739"/>
      <c r="H30" s="670"/>
      <c r="I30" s="671"/>
      <c r="J30" s="671"/>
      <c r="K30" s="671"/>
      <c r="L30" s="671"/>
      <c r="M30" s="672"/>
      <c r="N30" s="734"/>
      <c r="O30" s="735"/>
      <c r="P30" s="735"/>
      <c r="Q30" s="735"/>
      <c r="R30" s="735"/>
      <c r="S30" s="735"/>
      <c r="T30" s="736"/>
      <c r="U30" s="667"/>
      <c r="V30" s="668"/>
      <c r="W30" s="668"/>
      <c r="X30" s="668"/>
      <c r="Y30" s="668"/>
      <c r="Z30" s="668"/>
      <c r="AA30" s="668"/>
      <c r="AB30" s="668"/>
      <c r="AC30" s="668"/>
      <c r="AD30" s="668"/>
      <c r="AE30" s="668"/>
      <c r="AF30" s="668"/>
      <c r="AG30" s="668"/>
      <c r="AH30" s="668"/>
      <c r="AI30" s="668"/>
      <c r="AJ30" s="669"/>
      <c r="AK30" s="650" t="str">
        <f t="shared" si="0"/>
        <v/>
      </c>
      <c r="AL30" s="651"/>
      <c r="AM30" s="652"/>
      <c r="AN30" s="653"/>
      <c r="AO30" s="653"/>
      <c r="AP30" s="362" t="s">
        <v>20</v>
      </c>
      <c r="AQ30" s="653"/>
      <c r="AR30" s="653"/>
      <c r="AS30" s="654"/>
      <c r="AT30" s="655" t="str">
        <f t="shared" si="1"/>
        <v/>
      </c>
      <c r="AU30" s="656"/>
      <c r="AV30" s="657"/>
      <c r="AW30" s="658"/>
      <c r="AX30" s="659"/>
      <c r="AY30" s="660"/>
      <c r="AZ30" s="647" t="str">
        <f t="shared" si="2"/>
        <v/>
      </c>
      <c r="BA30" s="648"/>
      <c r="BB30" s="648"/>
      <c r="BC30" s="649"/>
    </row>
    <row r="31" spans="1:55" ht="30" customHeight="1" thickTop="1" thickBot="1">
      <c r="A31" s="661" t="s">
        <v>23</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3"/>
      <c r="AW31" s="780">
        <f>SUM(AW16:AY30)</f>
        <v>0</v>
      </c>
      <c r="AX31" s="781"/>
      <c r="AY31" s="782"/>
      <c r="AZ31" s="644">
        <f>SUM(AZ16:BC30)</f>
        <v>0</v>
      </c>
      <c r="BA31" s="645"/>
      <c r="BB31" s="645"/>
      <c r="BC31" s="646"/>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19" t="s">
        <v>90</v>
      </c>
      <c r="B35" s="720"/>
      <c r="C35" s="720"/>
      <c r="D35" s="721"/>
      <c r="E35" s="722" t="s">
        <v>152</v>
      </c>
      <c r="F35" s="723"/>
      <c r="G35" s="723"/>
      <c r="H35" s="723"/>
      <c r="I35" s="723"/>
      <c r="J35" s="723"/>
      <c r="K35" s="723"/>
      <c r="L35" s="723"/>
      <c r="M35" s="723"/>
      <c r="N35" s="724"/>
      <c r="O35" s="210"/>
      <c r="P35" s="135"/>
      <c r="Q35" s="869" t="str">
        <f>IF(COUNTIF(AK41:AL55,"err")&gt;0,"グレードと一致しない型番があります。SII登録型番を確認して下さい。","")</f>
        <v/>
      </c>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07" t="s">
        <v>153</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9"/>
      <c r="AM37" s="698" t="s">
        <v>4</v>
      </c>
      <c r="AN37" s="699"/>
      <c r="AO37" s="699"/>
      <c r="AP37" s="699"/>
      <c r="AQ37" s="699"/>
      <c r="AR37" s="699"/>
      <c r="AS37" s="700"/>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10" t="s">
        <v>89</v>
      </c>
      <c r="B39" s="711"/>
      <c r="C39" s="711"/>
      <c r="D39" s="711"/>
      <c r="E39" s="711"/>
      <c r="F39" s="711"/>
      <c r="G39" s="712"/>
      <c r="H39" s="701" t="s">
        <v>16</v>
      </c>
      <c r="I39" s="701"/>
      <c r="J39" s="701"/>
      <c r="K39" s="701"/>
      <c r="L39" s="701"/>
      <c r="M39" s="702"/>
      <c r="N39" s="705" t="s">
        <v>10</v>
      </c>
      <c r="O39" s="701"/>
      <c r="P39" s="701"/>
      <c r="Q39" s="701"/>
      <c r="R39" s="701"/>
      <c r="S39" s="701"/>
      <c r="T39" s="702"/>
      <c r="U39" s="705" t="s">
        <v>155</v>
      </c>
      <c r="V39" s="701"/>
      <c r="W39" s="701"/>
      <c r="X39" s="701"/>
      <c r="Y39" s="701"/>
      <c r="Z39" s="701"/>
      <c r="AA39" s="701"/>
      <c r="AB39" s="701"/>
      <c r="AC39" s="701"/>
      <c r="AD39" s="701"/>
      <c r="AE39" s="701"/>
      <c r="AF39" s="701"/>
      <c r="AG39" s="701"/>
      <c r="AH39" s="701"/>
      <c r="AI39" s="701"/>
      <c r="AJ39" s="702"/>
      <c r="AK39" s="725" t="s">
        <v>156</v>
      </c>
      <c r="AL39" s="726"/>
      <c r="AM39" s="729" t="s">
        <v>34</v>
      </c>
      <c r="AN39" s="730"/>
      <c r="AO39" s="730"/>
      <c r="AP39" s="730"/>
      <c r="AQ39" s="730"/>
      <c r="AR39" s="730"/>
      <c r="AS39" s="731"/>
      <c r="AT39" s="783" t="s">
        <v>32</v>
      </c>
      <c r="AU39" s="784"/>
      <c r="AV39" s="785"/>
      <c r="AW39" s="705" t="s">
        <v>105</v>
      </c>
      <c r="AX39" s="701"/>
      <c r="AY39" s="702"/>
      <c r="AZ39" s="795" t="s">
        <v>33</v>
      </c>
      <c r="BA39" s="796"/>
      <c r="BB39" s="796"/>
      <c r="BC39" s="797"/>
    </row>
    <row r="40" spans="1:55" ht="28.5" customHeight="1" thickBot="1">
      <c r="A40" s="713"/>
      <c r="B40" s="714"/>
      <c r="C40" s="714"/>
      <c r="D40" s="714"/>
      <c r="E40" s="714"/>
      <c r="F40" s="714"/>
      <c r="G40" s="715"/>
      <c r="H40" s="703"/>
      <c r="I40" s="703"/>
      <c r="J40" s="703"/>
      <c r="K40" s="703"/>
      <c r="L40" s="703"/>
      <c r="M40" s="704"/>
      <c r="N40" s="706"/>
      <c r="O40" s="703"/>
      <c r="P40" s="703"/>
      <c r="Q40" s="703"/>
      <c r="R40" s="703"/>
      <c r="S40" s="703"/>
      <c r="T40" s="704"/>
      <c r="U40" s="706"/>
      <c r="V40" s="703"/>
      <c r="W40" s="703"/>
      <c r="X40" s="703"/>
      <c r="Y40" s="703"/>
      <c r="Z40" s="703"/>
      <c r="AA40" s="703"/>
      <c r="AB40" s="703"/>
      <c r="AC40" s="703"/>
      <c r="AD40" s="703"/>
      <c r="AE40" s="703"/>
      <c r="AF40" s="703"/>
      <c r="AG40" s="703"/>
      <c r="AH40" s="703"/>
      <c r="AI40" s="703"/>
      <c r="AJ40" s="704"/>
      <c r="AK40" s="727"/>
      <c r="AL40" s="728"/>
      <c r="AM40" s="732" t="s">
        <v>19</v>
      </c>
      <c r="AN40" s="733"/>
      <c r="AO40" s="733"/>
      <c r="AP40" s="125" t="s">
        <v>20</v>
      </c>
      <c r="AQ40" s="733" t="s">
        <v>21</v>
      </c>
      <c r="AR40" s="733"/>
      <c r="AS40" s="814"/>
      <c r="AT40" s="786"/>
      <c r="AU40" s="787"/>
      <c r="AV40" s="788"/>
      <c r="AW40" s="706"/>
      <c r="AX40" s="703"/>
      <c r="AY40" s="704"/>
      <c r="AZ40" s="798"/>
      <c r="BA40" s="799"/>
      <c r="BB40" s="799"/>
      <c r="BC40" s="800"/>
    </row>
    <row r="41" spans="1:55" s="38" customFormat="1" ht="30" customHeight="1" thickTop="1">
      <c r="A41" s="716"/>
      <c r="B41" s="717"/>
      <c r="C41" s="717"/>
      <c r="D41" s="717"/>
      <c r="E41" s="717"/>
      <c r="F41" s="717"/>
      <c r="G41" s="718"/>
      <c r="H41" s="692"/>
      <c r="I41" s="693"/>
      <c r="J41" s="693"/>
      <c r="K41" s="693"/>
      <c r="L41" s="693"/>
      <c r="M41" s="694"/>
      <c r="N41" s="695"/>
      <c r="O41" s="696"/>
      <c r="P41" s="696"/>
      <c r="Q41" s="696"/>
      <c r="R41" s="696"/>
      <c r="S41" s="696"/>
      <c r="T41" s="697"/>
      <c r="U41" s="695"/>
      <c r="V41" s="696"/>
      <c r="W41" s="696"/>
      <c r="X41" s="696"/>
      <c r="Y41" s="696"/>
      <c r="Z41" s="696"/>
      <c r="AA41" s="696"/>
      <c r="AB41" s="696"/>
      <c r="AC41" s="696"/>
      <c r="AD41" s="696"/>
      <c r="AE41" s="696"/>
      <c r="AF41" s="696"/>
      <c r="AG41" s="696"/>
      <c r="AH41" s="696"/>
      <c r="AI41" s="696"/>
      <c r="AJ41" s="697"/>
      <c r="AK41" s="687" t="str">
        <f t="shared" ref="AK41" si="3">IF(H41="","",IF(AND(LEFT(H41,1)&amp;RIGHT(H41,1)&lt;&gt;"G1",LEFT(H41,1)&amp;RIGHT(H41,1)&lt;&gt;"G2"),"err",LEFT(H41,1)&amp;RIGHT(H41,1)))</f>
        <v/>
      </c>
      <c r="AL41" s="688"/>
      <c r="AM41" s="689"/>
      <c r="AN41" s="690"/>
      <c r="AO41" s="690"/>
      <c r="AP41" s="361" t="s">
        <v>20</v>
      </c>
      <c r="AQ41" s="690"/>
      <c r="AR41" s="690"/>
      <c r="AS41" s="691"/>
      <c r="AT41" s="804" t="str">
        <f>IF(AND(AM41&lt;&gt;"",AQ41&lt;&gt;""),ROUNDDOWN(AM41*AQ41/1000000,2),"")</f>
        <v/>
      </c>
      <c r="AU41" s="805"/>
      <c r="AV41" s="806"/>
      <c r="AW41" s="807"/>
      <c r="AX41" s="808"/>
      <c r="AY41" s="809"/>
      <c r="AZ41" s="801" t="str">
        <f>IF(AT41&lt;&gt;"",AW41*AT41,"")</f>
        <v/>
      </c>
      <c r="BA41" s="802"/>
      <c r="BB41" s="802"/>
      <c r="BC41" s="803"/>
    </row>
    <row r="42" spans="1:55" s="38" customFormat="1" ht="30" customHeight="1">
      <c r="A42" s="848"/>
      <c r="B42" s="849"/>
      <c r="C42" s="849"/>
      <c r="D42" s="849"/>
      <c r="E42" s="849"/>
      <c r="F42" s="849"/>
      <c r="G42" s="850"/>
      <c r="H42" s="670"/>
      <c r="I42" s="671"/>
      <c r="J42" s="671"/>
      <c r="K42" s="671"/>
      <c r="L42" s="671"/>
      <c r="M42" s="672"/>
      <c r="N42" s="664"/>
      <c r="O42" s="665"/>
      <c r="P42" s="665"/>
      <c r="Q42" s="665"/>
      <c r="R42" s="665"/>
      <c r="S42" s="665"/>
      <c r="T42" s="666"/>
      <c r="U42" s="664"/>
      <c r="V42" s="665"/>
      <c r="W42" s="665"/>
      <c r="X42" s="665"/>
      <c r="Y42" s="665"/>
      <c r="Z42" s="665"/>
      <c r="AA42" s="665"/>
      <c r="AB42" s="665"/>
      <c r="AC42" s="665"/>
      <c r="AD42" s="665"/>
      <c r="AE42" s="665"/>
      <c r="AF42" s="665"/>
      <c r="AG42" s="665"/>
      <c r="AH42" s="665"/>
      <c r="AI42" s="665"/>
      <c r="AJ42" s="666"/>
      <c r="AK42" s="650" t="str">
        <f t="shared" ref="AK42:AK55" si="4">IF(H42="","",IF(AND(LEFT(H42,1)&amp;RIGHT(H42,1)&lt;&gt;"G1",LEFT(H42,1)&amp;RIGHT(H42,1)&lt;&gt;"G2"),"err",LEFT(H42,1)&amp;RIGHT(H42,1)))</f>
        <v/>
      </c>
      <c r="AL42" s="651"/>
      <c r="AM42" s="652"/>
      <c r="AN42" s="653"/>
      <c r="AO42" s="653"/>
      <c r="AP42" s="362" t="s">
        <v>20</v>
      </c>
      <c r="AQ42" s="653"/>
      <c r="AR42" s="653"/>
      <c r="AS42" s="654"/>
      <c r="AT42" s="655" t="str">
        <f>IF(AND(AM42&lt;&gt;"",AQ42&lt;&gt;""),ROUNDDOWN(AM42*AQ42/1000000,2),"")</f>
        <v/>
      </c>
      <c r="AU42" s="656"/>
      <c r="AV42" s="657"/>
      <c r="AW42" s="658"/>
      <c r="AX42" s="659"/>
      <c r="AY42" s="660"/>
      <c r="AZ42" s="647" t="str">
        <f>IF(AT42&lt;&gt;"",AW42*AT42,"")</f>
        <v/>
      </c>
      <c r="BA42" s="648"/>
      <c r="BB42" s="648"/>
      <c r="BC42" s="649"/>
    </row>
    <row r="43" spans="1:55" s="38" customFormat="1" ht="30" customHeight="1">
      <c r="A43" s="848"/>
      <c r="B43" s="849"/>
      <c r="C43" s="849"/>
      <c r="D43" s="849"/>
      <c r="E43" s="849"/>
      <c r="F43" s="849"/>
      <c r="G43" s="850"/>
      <c r="H43" s="670"/>
      <c r="I43" s="671"/>
      <c r="J43" s="671"/>
      <c r="K43" s="671"/>
      <c r="L43" s="671"/>
      <c r="M43" s="672"/>
      <c r="N43" s="664"/>
      <c r="O43" s="665"/>
      <c r="P43" s="665"/>
      <c r="Q43" s="665"/>
      <c r="R43" s="665"/>
      <c r="S43" s="665"/>
      <c r="T43" s="666"/>
      <c r="U43" s="664"/>
      <c r="V43" s="665"/>
      <c r="W43" s="665"/>
      <c r="X43" s="665"/>
      <c r="Y43" s="665"/>
      <c r="Z43" s="665"/>
      <c r="AA43" s="665"/>
      <c r="AB43" s="665"/>
      <c r="AC43" s="665"/>
      <c r="AD43" s="665"/>
      <c r="AE43" s="665"/>
      <c r="AF43" s="665"/>
      <c r="AG43" s="665"/>
      <c r="AH43" s="665"/>
      <c r="AI43" s="665"/>
      <c r="AJ43" s="666"/>
      <c r="AK43" s="650" t="str">
        <f t="shared" si="4"/>
        <v/>
      </c>
      <c r="AL43" s="651"/>
      <c r="AM43" s="652"/>
      <c r="AN43" s="653"/>
      <c r="AO43" s="653"/>
      <c r="AP43" s="362" t="s">
        <v>20</v>
      </c>
      <c r="AQ43" s="653"/>
      <c r="AR43" s="653"/>
      <c r="AS43" s="654"/>
      <c r="AT43" s="655" t="str">
        <f>IF(AND(AM43&lt;&gt;"",AQ43&lt;&gt;""),ROUNDDOWN(AM43*AQ43/1000000,2),"")</f>
        <v/>
      </c>
      <c r="AU43" s="656"/>
      <c r="AV43" s="657"/>
      <c r="AW43" s="658"/>
      <c r="AX43" s="659"/>
      <c r="AY43" s="660"/>
      <c r="AZ43" s="647" t="str">
        <f>IF(AT43&lt;&gt;"",AW43*AT43,"")</f>
        <v/>
      </c>
      <c r="BA43" s="648"/>
      <c r="BB43" s="648"/>
      <c r="BC43" s="649"/>
    </row>
    <row r="44" spans="1:55" s="38" customFormat="1" ht="30" customHeight="1">
      <c r="A44" s="848"/>
      <c r="B44" s="849"/>
      <c r="C44" s="849"/>
      <c r="D44" s="849"/>
      <c r="E44" s="849"/>
      <c r="F44" s="849"/>
      <c r="G44" s="850"/>
      <c r="H44" s="670"/>
      <c r="I44" s="671"/>
      <c r="J44" s="671"/>
      <c r="K44" s="671"/>
      <c r="L44" s="671"/>
      <c r="M44" s="672"/>
      <c r="N44" s="664"/>
      <c r="O44" s="665"/>
      <c r="P44" s="665"/>
      <c r="Q44" s="665"/>
      <c r="R44" s="665"/>
      <c r="S44" s="665"/>
      <c r="T44" s="666"/>
      <c r="U44" s="664"/>
      <c r="V44" s="665"/>
      <c r="W44" s="665"/>
      <c r="X44" s="665"/>
      <c r="Y44" s="665"/>
      <c r="Z44" s="665"/>
      <c r="AA44" s="665"/>
      <c r="AB44" s="665"/>
      <c r="AC44" s="665"/>
      <c r="AD44" s="665"/>
      <c r="AE44" s="665"/>
      <c r="AF44" s="665"/>
      <c r="AG44" s="665"/>
      <c r="AH44" s="665"/>
      <c r="AI44" s="665"/>
      <c r="AJ44" s="666"/>
      <c r="AK44" s="650" t="str">
        <f t="shared" si="4"/>
        <v/>
      </c>
      <c r="AL44" s="651"/>
      <c r="AM44" s="652"/>
      <c r="AN44" s="653"/>
      <c r="AO44" s="653"/>
      <c r="AP44" s="362" t="s">
        <v>20</v>
      </c>
      <c r="AQ44" s="653"/>
      <c r="AR44" s="653"/>
      <c r="AS44" s="654"/>
      <c r="AT44" s="655" t="str">
        <f>IF(AND(AM44&lt;&gt;"",AQ44&lt;&gt;""),ROUNDDOWN(AM44*AQ44/1000000,2),"")</f>
        <v/>
      </c>
      <c r="AU44" s="656"/>
      <c r="AV44" s="657"/>
      <c r="AW44" s="658"/>
      <c r="AX44" s="659"/>
      <c r="AY44" s="660"/>
      <c r="AZ44" s="647" t="str">
        <f>IF(AT44&lt;&gt;"",AW44*AT44,"")</f>
        <v/>
      </c>
      <c r="BA44" s="648"/>
      <c r="BB44" s="648"/>
      <c r="BC44" s="649"/>
    </row>
    <row r="45" spans="1:55" s="38" customFormat="1" ht="30" customHeight="1">
      <c r="A45" s="848"/>
      <c r="B45" s="849"/>
      <c r="C45" s="849"/>
      <c r="D45" s="849"/>
      <c r="E45" s="849"/>
      <c r="F45" s="849"/>
      <c r="G45" s="850"/>
      <c r="H45" s="673"/>
      <c r="I45" s="674"/>
      <c r="J45" s="674"/>
      <c r="K45" s="674"/>
      <c r="L45" s="674"/>
      <c r="M45" s="675"/>
      <c r="N45" s="676"/>
      <c r="O45" s="677"/>
      <c r="P45" s="677"/>
      <c r="Q45" s="677"/>
      <c r="R45" s="677"/>
      <c r="S45" s="677"/>
      <c r="T45" s="678"/>
      <c r="U45" s="664"/>
      <c r="V45" s="665"/>
      <c r="W45" s="665"/>
      <c r="X45" s="665"/>
      <c r="Y45" s="665"/>
      <c r="Z45" s="665"/>
      <c r="AA45" s="665"/>
      <c r="AB45" s="665"/>
      <c r="AC45" s="665"/>
      <c r="AD45" s="665"/>
      <c r="AE45" s="665"/>
      <c r="AF45" s="665"/>
      <c r="AG45" s="665"/>
      <c r="AH45" s="665"/>
      <c r="AI45" s="665"/>
      <c r="AJ45" s="666"/>
      <c r="AK45" s="679" t="str">
        <f t="shared" si="4"/>
        <v/>
      </c>
      <c r="AL45" s="680"/>
      <c r="AM45" s="681"/>
      <c r="AN45" s="682"/>
      <c r="AO45" s="682"/>
      <c r="AP45" s="363" t="s">
        <v>20</v>
      </c>
      <c r="AQ45" s="682"/>
      <c r="AR45" s="682"/>
      <c r="AS45" s="683"/>
      <c r="AT45" s="684" t="str">
        <f>IF(AND(AM45&lt;&gt;"",AQ45&lt;&gt;""),ROUNDDOWN(AM45*AQ45/1000000,2),"")</f>
        <v/>
      </c>
      <c r="AU45" s="685"/>
      <c r="AV45" s="686"/>
      <c r="AW45" s="789"/>
      <c r="AX45" s="790"/>
      <c r="AY45" s="791"/>
      <c r="AZ45" s="792" t="str">
        <f>IF(AT45&lt;&gt;"",AW45*AT45,"")</f>
        <v/>
      </c>
      <c r="BA45" s="793"/>
      <c r="BB45" s="793"/>
      <c r="BC45" s="794"/>
    </row>
    <row r="46" spans="1:55" s="38" customFormat="1" ht="30" customHeight="1">
      <c r="A46" s="848"/>
      <c r="B46" s="849"/>
      <c r="C46" s="849"/>
      <c r="D46" s="849"/>
      <c r="E46" s="849"/>
      <c r="F46" s="849"/>
      <c r="G46" s="850"/>
      <c r="H46" s="670"/>
      <c r="I46" s="671"/>
      <c r="J46" s="671"/>
      <c r="K46" s="671"/>
      <c r="L46" s="671"/>
      <c r="M46" s="672"/>
      <c r="N46" s="664"/>
      <c r="O46" s="665"/>
      <c r="P46" s="665"/>
      <c r="Q46" s="665"/>
      <c r="R46" s="665"/>
      <c r="S46" s="665"/>
      <c r="T46" s="666"/>
      <c r="U46" s="664"/>
      <c r="V46" s="665"/>
      <c r="W46" s="665"/>
      <c r="X46" s="665"/>
      <c r="Y46" s="665"/>
      <c r="Z46" s="665"/>
      <c r="AA46" s="665"/>
      <c r="AB46" s="665"/>
      <c r="AC46" s="665"/>
      <c r="AD46" s="665"/>
      <c r="AE46" s="665"/>
      <c r="AF46" s="665"/>
      <c r="AG46" s="665"/>
      <c r="AH46" s="665"/>
      <c r="AI46" s="665"/>
      <c r="AJ46" s="666"/>
      <c r="AK46" s="650" t="str">
        <f t="shared" si="4"/>
        <v/>
      </c>
      <c r="AL46" s="651"/>
      <c r="AM46" s="652"/>
      <c r="AN46" s="653"/>
      <c r="AO46" s="653"/>
      <c r="AP46" s="362" t="s">
        <v>20</v>
      </c>
      <c r="AQ46" s="653"/>
      <c r="AR46" s="653"/>
      <c r="AS46" s="654"/>
      <c r="AT46" s="655" t="str">
        <f t="shared" ref="AT46:AT55" si="5">IF(AND(AM46&lt;&gt;"",AQ46&lt;&gt;""),ROUNDDOWN(AM46*AQ46/1000000,2),"")</f>
        <v/>
      </c>
      <c r="AU46" s="656"/>
      <c r="AV46" s="657"/>
      <c r="AW46" s="658"/>
      <c r="AX46" s="659"/>
      <c r="AY46" s="660"/>
      <c r="AZ46" s="647" t="str">
        <f t="shared" ref="AZ46:AZ55" si="6">IF(AT46&lt;&gt;"",AW46*AT46,"")</f>
        <v/>
      </c>
      <c r="BA46" s="648"/>
      <c r="BB46" s="648"/>
      <c r="BC46" s="649"/>
    </row>
    <row r="47" spans="1:55" s="38" customFormat="1" ht="30" customHeight="1">
      <c r="A47" s="848"/>
      <c r="B47" s="849"/>
      <c r="C47" s="849"/>
      <c r="D47" s="849"/>
      <c r="E47" s="849"/>
      <c r="F47" s="849"/>
      <c r="G47" s="850"/>
      <c r="H47" s="670"/>
      <c r="I47" s="671"/>
      <c r="J47" s="671"/>
      <c r="K47" s="671"/>
      <c r="L47" s="671"/>
      <c r="M47" s="672"/>
      <c r="N47" s="664"/>
      <c r="O47" s="665"/>
      <c r="P47" s="665"/>
      <c r="Q47" s="665"/>
      <c r="R47" s="665"/>
      <c r="S47" s="665"/>
      <c r="T47" s="666"/>
      <c r="U47" s="664"/>
      <c r="V47" s="665"/>
      <c r="W47" s="665"/>
      <c r="X47" s="665"/>
      <c r="Y47" s="665"/>
      <c r="Z47" s="665"/>
      <c r="AA47" s="665"/>
      <c r="AB47" s="665"/>
      <c r="AC47" s="665"/>
      <c r="AD47" s="665"/>
      <c r="AE47" s="665"/>
      <c r="AF47" s="665"/>
      <c r="AG47" s="665"/>
      <c r="AH47" s="665"/>
      <c r="AI47" s="665"/>
      <c r="AJ47" s="666"/>
      <c r="AK47" s="650" t="str">
        <f t="shared" si="4"/>
        <v/>
      </c>
      <c r="AL47" s="651"/>
      <c r="AM47" s="652"/>
      <c r="AN47" s="653"/>
      <c r="AO47" s="653"/>
      <c r="AP47" s="362" t="s">
        <v>20</v>
      </c>
      <c r="AQ47" s="653"/>
      <c r="AR47" s="653"/>
      <c r="AS47" s="654"/>
      <c r="AT47" s="655" t="str">
        <f t="shared" si="5"/>
        <v/>
      </c>
      <c r="AU47" s="656"/>
      <c r="AV47" s="657"/>
      <c r="AW47" s="658"/>
      <c r="AX47" s="659"/>
      <c r="AY47" s="660"/>
      <c r="AZ47" s="647" t="str">
        <f t="shared" si="6"/>
        <v/>
      </c>
      <c r="BA47" s="648"/>
      <c r="BB47" s="648"/>
      <c r="BC47" s="649"/>
    </row>
    <row r="48" spans="1:55" s="38" customFormat="1" ht="30" customHeight="1">
      <c r="A48" s="848"/>
      <c r="B48" s="849"/>
      <c r="C48" s="849"/>
      <c r="D48" s="849"/>
      <c r="E48" s="849"/>
      <c r="F48" s="849"/>
      <c r="G48" s="850"/>
      <c r="H48" s="670"/>
      <c r="I48" s="671"/>
      <c r="J48" s="671"/>
      <c r="K48" s="671"/>
      <c r="L48" s="671"/>
      <c r="M48" s="672"/>
      <c r="N48" s="664"/>
      <c r="O48" s="665"/>
      <c r="P48" s="665"/>
      <c r="Q48" s="665"/>
      <c r="R48" s="665"/>
      <c r="S48" s="665"/>
      <c r="T48" s="666"/>
      <c r="U48" s="664"/>
      <c r="V48" s="665"/>
      <c r="W48" s="665"/>
      <c r="X48" s="665"/>
      <c r="Y48" s="665"/>
      <c r="Z48" s="665"/>
      <c r="AA48" s="665"/>
      <c r="AB48" s="665"/>
      <c r="AC48" s="665"/>
      <c r="AD48" s="665"/>
      <c r="AE48" s="665"/>
      <c r="AF48" s="665"/>
      <c r="AG48" s="665"/>
      <c r="AH48" s="665"/>
      <c r="AI48" s="665"/>
      <c r="AJ48" s="666"/>
      <c r="AK48" s="650" t="str">
        <f t="shared" si="4"/>
        <v/>
      </c>
      <c r="AL48" s="651"/>
      <c r="AM48" s="652"/>
      <c r="AN48" s="653"/>
      <c r="AO48" s="653"/>
      <c r="AP48" s="362" t="s">
        <v>20</v>
      </c>
      <c r="AQ48" s="653"/>
      <c r="AR48" s="653"/>
      <c r="AS48" s="654"/>
      <c r="AT48" s="655" t="str">
        <f t="shared" si="5"/>
        <v/>
      </c>
      <c r="AU48" s="656"/>
      <c r="AV48" s="657"/>
      <c r="AW48" s="658"/>
      <c r="AX48" s="659"/>
      <c r="AY48" s="660"/>
      <c r="AZ48" s="647" t="str">
        <f t="shared" si="6"/>
        <v/>
      </c>
      <c r="BA48" s="648"/>
      <c r="BB48" s="648"/>
      <c r="BC48" s="649"/>
    </row>
    <row r="49" spans="1:55" s="38" customFormat="1" ht="30" customHeight="1">
      <c r="A49" s="848"/>
      <c r="B49" s="849"/>
      <c r="C49" s="849"/>
      <c r="D49" s="849"/>
      <c r="E49" s="849"/>
      <c r="F49" s="849"/>
      <c r="G49" s="850"/>
      <c r="H49" s="670"/>
      <c r="I49" s="671"/>
      <c r="J49" s="671"/>
      <c r="K49" s="671"/>
      <c r="L49" s="671"/>
      <c r="M49" s="672"/>
      <c r="N49" s="664"/>
      <c r="O49" s="665"/>
      <c r="P49" s="665"/>
      <c r="Q49" s="665"/>
      <c r="R49" s="665"/>
      <c r="S49" s="665"/>
      <c r="T49" s="666"/>
      <c r="U49" s="664"/>
      <c r="V49" s="665"/>
      <c r="W49" s="665"/>
      <c r="X49" s="665"/>
      <c r="Y49" s="665"/>
      <c r="Z49" s="665"/>
      <c r="AA49" s="665"/>
      <c r="AB49" s="665"/>
      <c r="AC49" s="665"/>
      <c r="AD49" s="665"/>
      <c r="AE49" s="665"/>
      <c r="AF49" s="665"/>
      <c r="AG49" s="665"/>
      <c r="AH49" s="665"/>
      <c r="AI49" s="665"/>
      <c r="AJ49" s="666"/>
      <c r="AK49" s="650" t="str">
        <f t="shared" si="4"/>
        <v/>
      </c>
      <c r="AL49" s="651"/>
      <c r="AM49" s="652"/>
      <c r="AN49" s="653"/>
      <c r="AO49" s="653"/>
      <c r="AP49" s="362" t="s">
        <v>20</v>
      </c>
      <c r="AQ49" s="653"/>
      <c r="AR49" s="653"/>
      <c r="AS49" s="654"/>
      <c r="AT49" s="655" t="str">
        <f t="shared" si="5"/>
        <v/>
      </c>
      <c r="AU49" s="656"/>
      <c r="AV49" s="657"/>
      <c r="AW49" s="658"/>
      <c r="AX49" s="659"/>
      <c r="AY49" s="660"/>
      <c r="AZ49" s="647" t="str">
        <f t="shared" si="6"/>
        <v/>
      </c>
      <c r="BA49" s="648"/>
      <c r="BB49" s="648"/>
      <c r="BC49" s="649"/>
    </row>
    <row r="50" spans="1:55" s="38" customFormat="1" ht="30" customHeight="1">
      <c r="A50" s="848"/>
      <c r="B50" s="849"/>
      <c r="C50" s="849"/>
      <c r="D50" s="849"/>
      <c r="E50" s="849"/>
      <c r="F50" s="849"/>
      <c r="G50" s="850"/>
      <c r="H50" s="670"/>
      <c r="I50" s="671"/>
      <c r="J50" s="671"/>
      <c r="K50" s="671"/>
      <c r="L50" s="671"/>
      <c r="M50" s="672"/>
      <c r="N50" s="664"/>
      <c r="O50" s="665"/>
      <c r="P50" s="665"/>
      <c r="Q50" s="665"/>
      <c r="R50" s="665"/>
      <c r="S50" s="665"/>
      <c r="T50" s="666"/>
      <c r="U50" s="664"/>
      <c r="V50" s="665"/>
      <c r="W50" s="665"/>
      <c r="X50" s="665"/>
      <c r="Y50" s="665"/>
      <c r="Z50" s="665"/>
      <c r="AA50" s="665"/>
      <c r="AB50" s="665"/>
      <c r="AC50" s="665"/>
      <c r="AD50" s="665"/>
      <c r="AE50" s="665"/>
      <c r="AF50" s="665"/>
      <c r="AG50" s="665"/>
      <c r="AH50" s="665"/>
      <c r="AI50" s="665"/>
      <c r="AJ50" s="666"/>
      <c r="AK50" s="650" t="str">
        <f t="shared" si="4"/>
        <v/>
      </c>
      <c r="AL50" s="651"/>
      <c r="AM50" s="652"/>
      <c r="AN50" s="653"/>
      <c r="AO50" s="653"/>
      <c r="AP50" s="362" t="s">
        <v>20</v>
      </c>
      <c r="AQ50" s="653"/>
      <c r="AR50" s="653"/>
      <c r="AS50" s="654"/>
      <c r="AT50" s="655" t="str">
        <f t="shared" si="5"/>
        <v/>
      </c>
      <c r="AU50" s="656"/>
      <c r="AV50" s="657"/>
      <c r="AW50" s="658"/>
      <c r="AX50" s="659"/>
      <c r="AY50" s="660"/>
      <c r="AZ50" s="647" t="str">
        <f t="shared" si="6"/>
        <v/>
      </c>
      <c r="BA50" s="648"/>
      <c r="BB50" s="648"/>
      <c r="BC50" s="649"/>
    </row>
    <row r="51" spans="1:55" s="38" customFormat="1" ht="30" customHeight="1">
      <c r="A51" s="848"/>
      <c r="B51" s="849"/>
      <c r="C51" s="849"/>
      <c r="D51" s="849"/>
      <c r="E51" s="849"/>
      <c r="F51" s="849"/>
      <c r="G51" s="850"/>
      <c r="H51" s="670"/>
      <c r="I51" s="671"/>
      <c r="J51" s="671"/>
      <c r="K51" s="671"/>
      <c r="L51" s="671"/>
      <c r="M51" s="672"/>
      <c r="N51" s="664"/>
      <c r="O51" s="665"/>
      <c r="P51" s="665"/>
      <c r="Q51" s="665"/>
      <c r="R51" s="665"/>
      <c r="S51" s="665"/>
      <c r="T51" s="666"/>
      <c r="U51" s="664"/>
      <c r="V51" s="665"/>
      <c r="W51" s="665"/>
      <c r="X51" s="665"/>
      <c r="Y51" s="665"/>
      <c r="Z51" s="665"/>
      <c r="AA51" s="665"/>
      <c r="AB51" s="665"/>
      <c r="AC51" s="665"/>
      <c r="AD51" s="665"/>
      <c r="AE51" s="665"/>
      <c r="AF51" s="665"/>
      <c r="AG51" s="665"/>
      <c r="AH51" s="665"/>
      <c r="AI51" s="665"/>
      <c r="AJ51" s="666"/>
      <c r="AK51" s="650" t="str">
        <f t="shared" si="4"/>
        <v/>
      </c>
      <c r="AL51" s="651"/>
      <c r="AM51" s="652"/>
      <c r="AN51" s="653"/>
      <c r="AO51" s="653"/>
      <c r="AP51" s="362" t="s">
        <v>20</v>
      </c>
      <c r="AQ51" s="653"/>
      <c r="AR51" s="653"/>
      <c r="AS51" s="654"/>
      <c r="AT51" s="655" t="str">
        <f t="shared" si="5"/>
        <v/>
      </c>
      <c r="AU51" s="656"/>
      <c r="AV51" s="657"/>
      <c r="AW51" s="658"/>
      <c r="AX51" s="659"/>
      <c r="AY51" s="660"/>
      <c r="AZ51" s="647" t="str">
        <f t="shared" si="6"/>
        <v/>
      </c>
      <c r="BA51" s="648"/>
      <c r="BB51" s="648"/>
      <c r="BC51" s="649"/>
    </row>
    <row r="52" spans="1:55" s="38" customFormat="1" ht="30" customHeight="1">
      <c r="A52" s="848"/>
      <c r="B52" s="849"/>
      <c r="C52" s="849"/>
      <c r="D52" s="849"/>
      <c r="E52" s="849"/>
      <c r="F52" s="849"/>
      <c r="G52" s="850"/>
      <c r="H52" s="670"/>
      <c r="I52" s="671"/>
      <c r="J52" s="671"/>
      <c r="K52" s="671"/>
      <c r="L52" s="671"/>
      <c r="M52" s="672"/>
      <c r="N52" s="664"/>
      <c r="O52" s="665"/>
      <c r="P52" s="665"/>
      <c r="Q52" s="665"/>
      <c r="R52" s="665"/>
      <c r="S52" s="665"/>
      <c r="T52" s="666"/>
      <c r="U52" s="664"/>
      <c r="V52" s="665"/>
      <c r="W52" s="665"/>
      <c r="X52" s="665"/>
      <c r="Y52" s="665"/>
      <c r="Z52" s="665"/>
      <c r="AA52" s="665"/>
      <c r="AB52" s="665"/>
      <c r="AC52" s="665"/>
      <c r="AD52" s="665"/>
      <c r="AE52" s="665"/>
      <c r="AF52" s="665"/>
      <c r="AG52" s="665"/>
      <c r="AH52" s="665"/>
      <c r="AI52" s="665"/>
      <c r="AJ52" s="666"/>
      <c r="AK52" s="650" t="str">
        <f t="shared" si="4"/>
        <v/>
      </c>
      <c r="AL52" s="651"/>
      <c r="AM52" s="652"/>
      <c r="AN52" s="653"/>
      <c r="AO52" s="653"/>
      <c r="AP52" s="362" t="s">
        <v>20</v>
      </c>
      <c r="AQ52" s="653"/>
      <c r="AR52" s="653"/>
      <c r="AS52" s="654"/>
      <c r="AT52" s="655" t="str">
        <f t="shared" si="5"/>
        <v/>
      </c>
      <c r="AU52" s="656"/>
      <c r="AV52" s="657"/>
      <c r="AW52" s="658"/>
      <c r="AX52" s="659"/>
      <c r="AY52" s="660"/>
      <c r="AZ52" s="647" t="str">
        <f t="shared" si="6"/>
        <v/>
      </c>
      <c r="BA52" s="648"/>
      <c r="BB52" s="648"/>
      <c r="BC52" s="649"/>
    </row>
    <row r="53" spans="1:55" s="38" customFormat="1" ht="30" customHeight="1">
      <c r="A53" s="848"/>
      <c r="B53" s="849"/>
      <c r="C53" s="849"/>
      <c r="D53" s="849"/>
      <c r="E53" s="849"/>
      <c r="F53" s="849"/>
      <c r="G53" s="850"/>
      <c r="H53" s="670"/>
      <c r="I53" s="671"/>
      <c r="J53" s="671"/>
      <c r="K53" s="671"/>
      <c r="L53" s="671"/>
      <c r="M53" s="672"/>
      <c r="N53" s="664"/>
      <c r="O53" s="665"/>
      <c r="P53" s="665"/>
      <c r="Q53" s="665"/>
      <c r="R53" s="665"/>
      <c r="S53" s="665"/>
      <c r="T53" s="666"/>
      <c r="U53" s="664"/>
      <c r="V53" s="665"/>
      <c r="W53" s="665"/>
      <c r="X53" s="665"/>
      <c r="Y53" s="665"/>
      <c r="Z53" s="665"/>
      <c r="AA53" s="665"/>
      <c r="AB53" s="665"/>
      <c r="AC53" s="665"/>
      <c r="AD53" s="665"/>
      <c r="AE53" s="665"/>
      <c r="AF53" s="665"/>
      <c r="AG53" s="665"/>
      <c r="AH53" s="665"/>
      <c r="AI53" s="665"/>
      <c r="AJ53" s="666"/>
      <c r="AK53" s="650" t="str">
        <f t="shared" si="4"/>
        <v/>
      </c>
      <c r="AL53" s="651"/>
      <c r="AM53" s="652"/>
      <c r="AN53" s="653"/>
      <c r="AO53" s="653"/>
      <c r="AP53" s="362" t="s">
        <v>20</v>
      </c>
      <c r="AQ53" s="653"/>
      <c r="AR53" s="653"/>
      <c r="AS53" s="654"/>
      <c r="AT53" s="655" t="str">
        <f t="shared" si="5"/>
        <v/>
      </c>
      <c r="AU53" s="656"/>
      <c r="AV53" s="657"/>
      <c r="AW53" s="658"/>
      <c r="AX53" s="659"/>
      <c r="AY53" s="660"/>
      <c r="AZ53" s="647" t="str">
        <f t="shared" si="6"/>
        <v/>
      </c>
      <c r="BA53" s="648"/>
      <c r="BB53" s="648"/>
      <c r="BC53" s="649"/>
    </row>
    <row r="54" spans="1:55" s="38" customFormat="1" ht="30" customHeight="1">
      <c r="A54" s="848"/>
      <c r="B54" s="849"/>
      <c r="C54" s="849"/>
      <c r="D54" s="849"/>
      <c r="E54" s="849"/>
      <c r="F54" s="849"/>
      <c r="G54" s="850"/>
      <c r="H54" s="670"/>
      <c r="I54" s="671"/>
      <c r="J54" s="671"/>
      <c r="K54" s="671"/>
      <c r="L54" s="671"/>
      <c r="M54" s="672"/>
      <c r="N54" s="664"/>
      <c r="O54" s="665"/>
      <c r="P54" s="665"/>
      <c r="Q54" s="665"/>
      <c r="R54" s="665"/>
      <c r="S54" s="665"/>
      <c r="T54" s="666"/>
      <c r="U54" s="664"/>
      <c r="V54" s="665"/>
      <c r="W54" s="665"/>
      <c r="X54" s="665"/>
      <c r="Y54" s="665"/>
      <c r="Z54" s="665"/>
      <c r="AA54" s="665"/>
      <c r="AB54" s="665"/>
      <c r="AC54" s="665"/>
      <c r="AD54" s="665"/>
      <c r="AE54" s="665"/>
      <c r="AF54" s="665"/>
      <c r="AG54" s="665"/>
      <c r="AH54" s="665"/>
      <c r="AI54" s="665"/>
      <c r="AJ54" s="666"/>
      <c r="AK54" s="650" t="str">
        <f t="shared" si="4"/>
        <v/>
      </c>
      <c r="AL54" s="651"/>
      <c r="AM54" s="652"/>
      <c r="AN54" s="653"/>
      <c r="AO54" s="653"/>
      <c r="AP54" s="362" t="s">
        <v>20</v>
      </c>
      <c r="AQ54" s="653"/>
      <c r="AR54" s="653"/>
      <c r="AS54" s="654"/>
      <c r="AT54" s="655" t="str">
        <f t="shared" si="5"/>
        <v/>
      </c>
      <c r="AU54" s="656"/>
      <c r="AV54" s="657"/>
      <c r="AW54" s="658"/>
      <c r="AX54" s="659"/>
      <c r="AY54" s="660"/>
      <c r="AZ54" s="647" t="str">
        <f t="shared" si="6"/>
        <v/>
      </c>
      <c r="BA54" s="648"/>
      <c r="BB54" s="648"/>
      <c r="BC54" s="649"/>
    </row>
    <row r="55" spans="1:55" s="38" customFormat="1" ht="30" customHeight="1" thickBot="1">
      <c r="A55" s="851"/>
      <c r="B55" s="852"/>
      <c r="C55" s="852"/>
      <c r="D55" s="852"/>
      <c r="E55" s="852"/>
      <c r="F55" s="852"/>
      <c r="G55" s="853"/>
      <c r="H55" s="670"/>
      <c r="I55" s="671"/>
      <c r="J55" s="671"/>
      <c r="K55" s="671"/>
      <c r="L55" s="671"/>
      <c r="M55" s="672"/>
      <c r="N55" s="664"/>
      <c r="O55" s="665"/>
      <c r="P55" s="665"/>
      <c r="Q55" s="665"/>
      <c r="R55" s="665"/>
      <c r="S55" s="665"/>
      <c r="T55" s="666"/>
      <c r="U55" s="667"/>
      <c r="V55" s="668"/>
      <c r="W55" s="668"/>
      <c r="X55" s="668"/>
      <c r="Y55" s="668"/>
      <c r="Z55" s="668"/>
      <c r="AA55" s="668"/>
      <c r="AB55" s="668"/>
      <c r="AC55" s="668"/>
      <c r="AD55" s="668"/>
      <c r="AE55" s="668"/>
      <c r="AF55" s="668"/>
      <c r="AG55" s="668"/>
      <c r="AH55" s="668"/>
      <c r="AI55" s="668"/>
      <c r="AJ55" s="669"/>
      <c r="AK55" s="650" t="str">
        <f t="shared" si="4"/>
        <v/>
      </c>
      <c r="AL55" s="651"/>
      <c r="AM55" s="652"/>
      <c r="AN55" s="653"/>
      <c r="AO55" s="653"/>
      <c r="AP55" s="362" t="s">
        <v>20</v>
      </c>
      <c r="AQ55" s="653"/>
      <c r="AR55" s="653"/>
      <c r="AS55" s="654"/>
      <c r="AT55" s="655" t="str">
        <f t="shared" si="5"/>
        <v/>
      </c>
      <c r="AU55" s="656"/>
      <c r="AV55" s="657"/>
      <c r="AW55" s="658"/>
      <c r="AX55" s="659"/>
      <c r="AY55" s="660"/>
      <c r="AZ55" s="647" t="str">
        <f t="shared" si="6"/>
        <v/>
      </c>
      <c r="BA55" s="648"/>
      <c r="BB55" s="648"/>
      <c r="BC55" s="649"/>
    </row>
    <row r="56" spans="1:55" ht="30" customHeight="1" thickTop="1" thickBot="1">
      <c r="A56" s="661" t="s">
        <v>23</v>
      </c>
      <c r="B56" s="662"/>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3"/>
      <c r="AW56" s="780">
        <f>SUM(AW41:AY55)</f>
        <v>0</v>
      </c>
      <c r="AX56" s="781"/>
      <c r="AY56" s="782"/>
      <c r="AZ56" s="644">
        <f>SUM(AZ41:BC55)</f>
        <v>0</v>
      </c>
      <c r="BA56" s="645"/>
      <c r="BB56" s="645"/>
      <c r="BC56" s="646"/>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127</v>
      </c>
      <c r="B62" s="137"/>
      <c r="C62" s="137"/>
      <c r="D62" s="137"/>
      <c r="E62" s="137"/>
      <c r="F62" s="137"/>
      <c r="G62" s="137"/>
      <c r="H62" s="137"/>
      <c r="I62" s="137"/>
      <c r="J62" s="137"/>
      <c r="K62" s="137"/>
      <c r="L62" s="137"/>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7"/>
      <c r="AQ62" s="137"/>
      <c r="AR62" s="137"/>
      <c r="AS62" s="137"/>
      <c r="AT62" s="137"/>
      <c r="AU62" s="137"/>
      <c r="AV62" s="45"/>
      <c r="AW62" s="138"/>
      <c r="AX62" s="138"/>
    </row>
    <row r="63" spans="1:55" s="25" customFormat="1" ht="52.5" customHeight="1" thickBot="1">
      <c r="A63" s="860" t="s">
        <v>90</v>
      </c>
      <c r="B63" s="861"/>
      <c r="C63" s="861"/>
      <c r="D63" s="862"/>
      <c r="E63" s="863" t="s">
        <v>62</v>
      </c>
      <c r="F63" s="861"/>
      <c r="G63" s="861"/>
      <c r="H63" s="861"/>
      <c r="I63" s="823" t="s">
        <v>97</v>
      </c>
      <c r="J63" s="824"/>
      <c r="K63" s="824"/>
      <c r="L63" s="824"/>
      <c r="M63" s="824"/>
      <c r="N63" s="824"/>
      <c r="O63" s="824"/>
      <c r="P63" s="864"/>
      <c r="Q63" s="865" t="s">
        <v>63</v>
      </c>
      <c r="R63" s="866"/>
      <c r="S63" s="867" t="s">
        <v>98</v>
      </c>
      <c r="T63" s="867"/>
      <c r="U63" s="867"/>
      <c r="V63" s="867"/>
      <c r="W63" s="867"/>
      <c r="X63" s="867"/>
      <c r="Y63" s="868"/>
      <c r="Z63" s="823" t="s">
        <v>128</v>
      </c>
      <c r="AA63" s="824"/>
      <c r="AB63" s="824"/>
      <c r="AC63" s="824"/>
      <c r="AD63" s="824"/>
      <c r="AE63" s="824"/>
      <c r="AF63" s="824"/>
      <c r="AG63" s="824"/>
      <c r="AH63" s="824"/>
      <c r="AI63" s="824"/>
      <c r="AJ63" s="824"/>
      <c r="AK63" s="824"/>
      <c r="AL63" s="824"/>
      <c r="AM63" s="824"/>
      <c r="AN63" s="825"/>
      <c r="AO63" s="823" t="s">
        <v>129</v>
      </c>
      <c r="AP63" s="824"/>
      <c r="AQ63" s="824"/>
      <c r="AR63" s="824"/>
      <c r="AS63" s="824"/>
      <c r="AT63" s="824"/>
      <c r="AU63" s="824"/>
      <c r="AV63" s="824"/>
      <c r="AW63" s="824"/>
      <c r="AX63" s="824"/>
      <c r="AY63" s="824"/>
      <c r="AZ63" s="824"/>
      <c r="BA63" s="824"/>
      <c r="BB63" s="824"/>
      <c r="BC63" s="826"/>
    </row>
    <row r="64" spans="1:55" s="25" customFormat="1" ht="41.25" customHeight="1" thickTop="1">
      <c r="A64" s="854" t="s">
        <v>130</v>
      </c>
      <c r="B64" s="855"/>
      <c r="C64" s="855"/>
      <c r="D64" s="856"/>
      <c r="E64" s="838" t="s">
        <v>66</v>
      </c>
      <c r="F64" s="839"/>
      <c r="G64" s="839"/>
      <c r="H64" s="839"/>
      <c r="I64" s="840">
        <f>IF($AZ$31="","",SUMIF($AK$16:$AL$30,$E64,$AZ$16:$BC$30))</f>
        <v>0</v>
      </c>
      <c r="J64" s="841"/>
      <c r="K64" s="841"/>
      <c r="L64" s="841"/>
      <c r="M64" s="841"/>
      <c r="N64" s="841"/>
      <c r="O64" s="841"/>
      <c r="P64" s="197" t="s">
        <v>24</v>
      </c>
      <c r="Q64" s="842" t="s">
        <v>63</v>
      </c>
      <c r="R64" s="843"/>
      <c r="S64" s="847">
        <v>30000</v>
      </c>
      <c r="T64" s="847"/>
      <c r="U64" s="847"/>
      <c r="V64" s="847"/>
      <c r="W64" s="847"/>
      <c r="X64" s="847"/>
      <c r="Y64" s="143" t="s">
        <v>64</v>
      </c>
      <c r="Z64" s="827">
        <f>IF(I64="0","",I64*S64)</f>
        <v>0</v>
      </c>
      <c r="AA64" s="828"/>
      <c r="AB64" s="828"/>
      <c r="AC64" s="828"/>
      <c r="AD64" s="828"/>
      <c r="AE64" s="828"/>
      <c r="AF64" s="828"/>
      <c r="AG64" s="828"/>
      <c r="AH64" s="828"/>
      <c r="AI64" s="828"/>
      <c r="AJ64" s="828"/>
      <c r="AK64" s="828"/>
      <c r="AL64" s="828"/>
      <c r="AM64" s="828"/>
      <c r="AN64" s="149" t="s">
        <v>0</v>
      </c>
      <c r="AO64" s="772">
        <f>SUM(Z64:AM65)</f>
        <v>0</v>
      </c>
      <c r="AP64" s="773"/>
      <c r="AQ64" s="773"/>
      <c r="AR64" s="773"/>
      <c r="AS64" s="773"/>
      <c r="AT64" s="773"/>
      <c r="AU64" s="773"/>
      <c r="AV64" s="773"/>
      <c r="AW64" s="773"/>
      <c r="AX64" s="773"/>
      <c r="AY64" s="773"/>
      <c r="AZ64" s="773"/>
      <c r="BA64" s="773"/>
      <c r="BB64" s="773"/>
      <c r="BC64" s="776" t="s">
        <v>0</v>
      </c>
    </row>
    <row r="65" spans="1:55" s="25" customFormat="1" ht="41.25" customHeight="1">
      <c r="A65" s="857"/>
      <c r="B65" s="858"/>
      <c r="C65" s="858"/>
      <c r="D65" s="859"/>
      <c r="E65" s="829" t="s">
        <v>67</v>
      </c>
      <c r="F65" s="830"/>
      <c r="G65" s="830"/>
      <c r="H65" s="830"/>
      <c r="I65" s="833">
        <f>IF($AZ$31="","",SUMIF($AK$16:$AL$30,$E65,$AZ$16:$BC$30))</f>
        <v>0</v>
      </c>
      <c r="J65" s="834"/>
      <c r="K65" s="834"/>
      <c r="L65" s="834"/>
      <c r="M65" s="834"/>
      <c r="N65" s="834"/>
      <c r="O65" s="834"/>
      <c r="P65" s="198" t="s">
        <v>24</v>
      </c>
      <c r="Q65" s="835" t="s">
        <v>63</v>
      </c>
      <c r="R65" s="836"/>
      <c r="S65" s="837">
        <v>20000</v>
      </c>
      <c r="T65" s="837"/>
      <c r="U65" s="837"/>
      <c r="V65" s="837"/>
      <c r="W65" s="837"/>
      <c r="X65" s="837"/>
      <c r="Y65" s="146" t="s">
        <v>64</v>
      </c>
      <c r="Z65" s="778">
        <f>IF(I65="0","",I65*S65)</f>
        <v>0</v>
      </c>
      <c r="AA65" s="779"/>
      <c r="AB65" s="779"/>
      <c r="AC65" s="779"/>
      <c r="AD65" s="779"/>
      <c r="AE65" s="779"/>
      <c r="AF65" s="779"/>
      <c r="AG65" s="779"/>
      <c r="AH65" s="779"/>
      <c r="AI65" s="779"/>
      <c r="AJ65" s="779"/>
      <c r="AK65" s="779"/>
      <c r="AL65" s="779"/>
      <c r="AM65" s="779"/>
      <c r="AN65" s="146" t="s">
        <v>0</v>
      </c>
      <c r="AO65" s="774"/>
      <c r="AP65" s="775"/>
      <c r="AQ65" s="775"/>
      <c r="AR65" s="775"/>
      <c r="AS65" s="775"/>
      <c r="AT65" s="775"/>
      <c r="AU65" s="775"/>
      <c r="AV65" s="775"/>
      <c r="AW65" s="775"/>
      <c r="AX65" s="775"/>
      <c r="AY65" s="775"/>
      <c r="AZ65" s="775"/>
      <c r="BA65" s="775"/>
      <c r="BB65" s="775"/>
      <c r="BC65" s="777"/>
    </row>
    <row r="66" spans="1:55" s="25" customFormat="1" ht="41.25" customHeight="1">
      <c r="A66" s="760" t="s">
        <v>91</v>
      </c>
      <c r="B66" s="761"/>
      <c r="C66" s="761"/>
      <c r="D66" s="762"/>
      <c r="E66" s="766" t="s">
        <v>66</v>
      </c>
      <c r="F66" s="767"/>
      <c r="G66" s="767"/>
      <c r="H66" s="767"/>
      <c r="I66" s="768">
        <f>IF($AZ$56="","",SUMIF($AK$41:$AL$55,$E66,$AZ$41:$BC$55))</f>
        <v>0</v>
      </c>
      <c r="J66" s="769"/>
      <c r="K66" s="769"/>
      <c r="L66" s="769"/>
      <c r="M66" s="769"/>
      <c r="N66" s="769"/>
      <c r="O66" s="769"/>
      <c r="P66" s="199" t="s">
        <v>24</v>
      </c>
      <c r="Q66" s="770" t="s">
        <v>63</v>
      </c>
      <c r="R66" s="771"/>
      <c r="S66" s="752">
        <v>30000</v>
      </c>
      <c r="T66" s="752"/>
      <c r="U66" s="752"/>
      <c r="V66" s="752"/>
      <c r="W66" s="752"/>
      <c r="X66" s="752"/>
      <c r="Y66" s="148" t="s">
        <v>64</v>
      </c>
      <c r="Z66" s="758">
        <f>IF(I66="0","",I66*S66)</f>
        <v>0</v>
      </c>
      <c r="AA66" s="759"/>
      <c r="AB66" s="759"/>
      <c r="AC66" s="759"/>
      <c r="AD66" s="759"/>
      <c r="AE66" s="759"/>
      <c r="AF66" s="759"/>
      <c r="AG66" s="759"/>
      <c r="AH66" s="759"/>
      <c r="AI66" s="759"/>
      <c r="AJ66" s="759"/>
      <c r="AK66" s="759"/>
      <c r="AL66" s="759"/>
      <c r="AM66" s="759"/>
      <c r="AN66" s="148" t="s">
        <v>0</v>
      </c>
      <c r="AO66" s="753">
        <f>SUM(Z66:AM67)</f>
        <v>0</v>
      </c>
      <c r="AP66" s="754"/>
      <c r="AQ66" s="754"/>
      <c r="AR66" s="754"/>
      <c r="AS66" s="754"/>
      <c r="AT66" s="754"/>
      <c r="AU66" s="754"/>
      <c r="AV66" s="754"/>
      <c r="AW66" s="754"/>
      <c r="AX66" s="754"/>
      <c r="AY66" s="754"/>
      <c r="AZ66" s="754"/>
      <c r="BA66" s="754"/>
      <c r="BB66" s="754"/>
      <c r="BC66" s="744" t="s">
        <v>0</v>
      </c>
    </row>
    <row r="67" spans="1:55" s="25" customFormat="1" ht="41.25" customHeight="1" thickBot="1">
      <c r="A67" s="763"/>
      <c r="B67" s="764"/>
      <c r="C67" s="764"/>
      <c r="D67" s="765"/>
      <c r="E67" s="748" t="s">
        <v>67</v>
      </c>
      <c r="F67" s="749"/>
      <c r="G67" s="749"/>
      <c r="H67" s="749"/>
      <c r="I67" s="750">
        <f>IF($AZ$56="","",SUMIF($AK$41:$AL$55,$E67,$AZ$41:$BC$55))</f>
        <v>0</v>
      </c>
      <c r="J67" s="751"/>
      <c r="K67" s="751"/>
      <c r="L67" s="751"/>
      <c r="M67" s="751"/>
      <c r="N67" s="751"/>
      <c r="O67" s="751"/>
      <c r="P67" s="200" t="s">
        <v>24</v>
      </c>
      <c r="Q67" s="831" t="s">
        <v>63</v>
      </c>
      <c r="R67" s="832"/>
      <c r="S67" s="757">
        <v>20000</v>
      </c>
      <c r="T67" s="757"/>
      <c r="U67" s="757"/>
      <c r="V67" s="757"/>
      <c r="W67" s="757"/>
      <c r="X67" s="757"/>
      <c r="Y67" s="141" t="s">
        <v>64</v>
      </c>
      <c r="Z67" s="746">
        <f>IF(I67="0","",I67*S67)</f>
        <v>0</v>
      </c>
      <c r="AA67" s="747"/>
      <c r="AB67" s="747"/>
      <c r="AC67" s="747"/>
      <c r="AD67" s="747"/>
      <c r="AE67" s="747"/>
      <c r="AF67" s="747"/>
      <c r="AG67" s="747"/>
      <c r="AH67" s="747"/>
      <c r="AI67" s="747"/>
      <c r="AJ67" s="747"/>
      <c r="AK67" s="747"/>
      <c r="AL67" s="747"/>
      <c r="AM67" s="747"/>
      <c r="AN67" s="141" t="s">
        <v>0</v>
      </c>
      <c r="AO67" s="755"/>
      <c r="AP67" s="756"/>
      <c r="AQ67" s="756"/>
      <c r="AR67" s="756"/>
      <c r="AS67" s="756"/>
      <c r="AT67" s="756"/>
      <c r="AU67" s="756"/>
      <c r="AV67" s="756"/>
      <c r="AW67" s="756"/>
      <c r="AX67" s="756"/>
      <c r="AY67" s="756"/>
      <c r="AZ67" s="756"/>
      <c r="BA67" s="756"/>
      <c r="BB67" s="756"/>
      <c r="BC67" s="745"/>
    </row>
    <row r="68" spans="1:55" s="25" customFormat="1" ht="41.25" customHeight="1" thickTop="1" thickBot="1">
      <c r="A68" s="740" t="s">
        <v>117</v>
      </c>
      <c r="B68" s="741"/>
      <c r="C68" s="741"/>
      <c r="D68" s="741"/>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1"/>
      <c r="AC68" s="741"/>
      <c r="AD68" s="741"/>
      <c r="AE68" s="741"/>
      <c r="AF68" s="741"/>
      <c r="AG68" s="741"/>
      <c r="AH68" s="741"/>
      <c r="AI68" s="741"/>
      <c r="AJ68" s="741"/>
      <c r="AK68" s="741"/>
      <c r="AL68" s="741"/>
      <c r="AM68" s="741"/>
      <c r="AN68" s="741"/>
      <c r="AO68" s="742">
        <f>SUM(AO64:BB67)</f>
        <v>0</v>
      </c>
      <c r="AP68" s="743"/>
      <c r="AQ68" s="743"/>
      <c r="AR68" s="743"/>
      <c r="AS68" s="743"/>
      <c r="AT68" s="743"/>
      <c r="AU68" s="743"/>
      <c r="AV68" s="743"/>
      <c r="AW68" s="743"/>
      <c r="AX68" s="743"/>
      <c r="AY68" s="743"/>
      <c r="AZ68" s="743"/>
      <c r="BA68" s="743"/>
      <c r="BB68" s="743"/>
      <c r="BC68" s="184"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D9hSqqhxxKmUjIYIRX570kuQHas3fuwfXpf2rL7TdP8JU1IK3oBtkMkfVIDoTTNyDuzItjjFFlTKCPUsAoD4ZA==" saltValue="ikiCRgNRt2V1c0U1f+BITw==" spinCount="100000" sheet="1" objects="1" scenarios="1"/>
  <mergeCells count="393">
    <mergeCell ref="A42:G42"/>
    <mergeCell ref="A43:G43"/>
    <mergeCell ref="A44:G44"/>
    <mergeCell ref="A45:G45"/>
    <mergeCell ref="A46:G46"/>
    <mergeCell ref="A47:G47"/>
    <mergeCell ref="A48:G48"/>
    <mergeCell ref="A49:G49"/>
    <mergeCell ref="A50:G50"/>
    <mergeCell ref="U50:AJ50"/>
    <mergeCell ref="U28:AJ28"/>
    <mergeCell ref="U42:AJ42"/>
    <mergeCell ref="U43:AJ43"/>
    <mergeCell ref="U44:AJ44"/>
    <mergeCell ref="U45:AJ45"/>
    <mergeCell ref="U46:AJ46"/>
    <mergeCell ref="U47:AJ47"/>
    <mergeCell ref="U48:AJ48"/>
    <mergeCell ref="U49:AJ49"/>
    <mergeCell ref="U29:AJ29"/>
    <mergeCell ref="U30:AJ30"/>
    <mergeCell ref="N49:T49"/>
    <mergeCell ref="E30:G30"/>
    <mergeCell ref="H30:M30"/>
    <mergeCell ref="A29:D29"/>
    <mergeCell ref="E29:G29"/>
    <mergeCell ref="H27:M2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E25:G25"/>
    <mergeCell ref="H22:M22"/>
    <mergeCell ref="H23:M23"/>
    <mergeCell ref="H24:M24"/>
    <mergeCell ref="A27:D27"/>
    <mergeCell ref="AM19:AO19"/>
    <mergeCell ref="U19:AJ19"/>
    <mergeCell ref="A24:D24"/>
    <mergeCell ref="E24:G24"/>
    <mergeCell ref="E23:G23"/>
    <mergeCell ref="N22:T22"/>
    <mergeCell ref="E18:G18"/>
    <mergeCell ref="A14:D15"/>
    <mergeCell ref="E14:G15"/>
    <mergeCell ref="H14:M15"/>
    <mergeCell ref="H16:M16"/>
    <mergeCell ref="H17:M17"/>
    <mergeCell ref="H18:M18"/>
    <mergeCell ref="U20:AJ20"/>
    <mergeCell ref="N18:T18"/>
    <mergeCell ref="N19:T19"/>
    <mergeCell ref="A17:D17"/>
    <mergeCell ref="E17:G17"/>
    <mergeCell ref="U21:AJ21"/>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9:T29"/>
    <mergeCell ref="AT20:AV20"/>
    <mergeCell ref="AK21:AL21"/>
    <mergeCell ref="AK22:AL22"/>
    <mergeCell ref="AM22:AO22"/>
    <mergeCell ref="AM18:AO18"/>
    <mergeCell ref="AQ25:AS25"/>
    <mergeCell ref="AT25:AV25"/>
    <mergeCell ref="N26:T26"/>
    <mergeCell ref="AT21:AV21"/>
    <mergeCell ref="N24:T24"/>
    <mergeCell ref="N25:T25"/>
    <mergeCell ref="AQ19:AS19"/>
    <mergeCell ref="AQ21:AS21"/>
    <mergeCell ref="AK23:AL23"/>
    <mergeCell ref="AM23:AO23"/>
    <mergeCell ref="AQ23:AS23"/>
    <mergeCell ref="AQ18:AS18"/>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35:D35"/>
    <mergeCell ref="E35:N3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31:AV31"/>
    <mergeCell ref="A26:D26"/>
    <mergeCell ref="E26:G26"/>
    <mergeCell ref="A23:D23"/>
    <mergeCell ref="N23:T23"/>
    <mergeCell ref="A30:D30"/>
    <mergeCell ref="AK41:AL41"/>
    <mergeCell ref="AM41:AO41"/>
    <mergeCell ref="AQ41:AS41"/>
    <mergeCell ref="H41:M41"/>
    <mergeCell ref="N41:T41"/>
    <mergeCell ref="AM37:AS37"/>
    <mergeCell ref="H39:M40"/>
    <mergeCell ref="N39:T40"/>
    <mergeCell ref="A37:AL37"/>
    <mergeCell ref="U41:AJ41"/>
    <mergeCell ref="A39:G40"/>
    <mergeCell ref="A41:G41"/>
    <mergeCell ref="AQ42:AS42"/>
    <mergeCell ref="AT42:AV42"/>
    <mergeCell ref="AW42:AY42"/>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K46:AL46"/>
    <mergeCell ref="AM46:AO46"/>
    <mergeCell ref="AM42:AO42"/>
    <mergeCell ref="H43:M43"/>
    <mergeCell ref="N43:T43"/>
    <mergeCell ref="AQ46:AS46"/>
    <mergeCell ref="H46:M46"/>
    <mergeCell ref="N46:T46"/>
    <mergeCell ref="AK47:AL47"/>
    <mergeCell ref="AM47:AO47"/>
    <mergeCell ref="AQ47:AS47"/>
    <mergeCell ref="AT47:AV47"/>
    <mergeCell ref="H47:M47"/>
    <mergeCell ref="N47:T47"/>
    <mergeCell ref="AW47:AY47"/>
    <mergeCell ref="AK49:AL49"/>
    <mergeCell ref="AM49:AO49"/>
    <mergeCell ref="AQ49:AS49"/>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Z49:BC49"/>
    <mergeCell ref="AK48:AL48"/>
    <mergeCell ref="AM48:AO48"/>
    <mergeCell ref="AQ48:AS48"/>
    <mergeCell ref="AT48:AV48"/>
    <mergeCell ref="AW53:AY53"/>
    <mergeCell ref="AZ53:BC53"/>
    <mergeCell ref="AT51:AV51"/>
    <mergeCell ref="AW51:AY51"/>
    <mergeCell ref="AZ51:BC51"/>
    <mergeCell ref="AW50:AY50"/>
    <mergeCell ref="AZ50:BC50"/>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s>
  <phoneticPr fontId="51"/>
  <conditionalFormatting sqref="H16:M30">
    <cfRule type="expression" dxfId="21" priority="8" stopIfTrue="1">
      <formula>AND($AK16&lt;&gt;"",$AK16&lt;&gt;"G1",$AK16&lt;&gt;"G2")</formula>
    </cfRule>
  </conditionalFormatting>
  <conditionalFormatting sqref="H41:M55">
    <cfRule type="expression" dxfId="20" priority="6" stopIfTrue="1">
      <formula>AND($AK41&lt;&gt;"",$AK41&lt;&gt;"G1",$AK41&lt;&gt;"G2")</formula>
    </cfRule>
  </conditionalFormatting>
  <conditionalFormatting sqref="AM12:AS12">
    <cfRule type="expression" dxfId="19" priority="2" stopIfTrue="1">
      <formula>AND(COUNTA($H$16:$M$30)&gt;0,$AM$12="□")</formula>
    </cfRule>
  </conditionalFormatting>
  <conditionalFormatting sqref="AM37:AS37">
    <cfRule type="expression" dxfId="18" priority="1" stopIfTrue="1">
      <formula>AND(COUNTA($H$41:$M$55)&gt;0,$AM$37="□")</formula>
    </cfRule>
  </conditionalFormatting>
  <dataValidations count="6">
    <dataValidation type="textLength" imeMode="disabled" operator="equal" allowBlank="1" showInputMessage="1" showErrorMessage="1" errorTitle="文字数エラー" error="SII登録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65"/>
  <sheetViews>
    <sheetView showGridLines="0" showZeros="0" view="pageBreakPreview" zoomScale="55" zoomScaleNormal="100" zoomScaleSheetLayoutView="55" workbookViewId="0">
      <selection activeCell="A3" sqref="A3:BC3"/>
    </sheetView>
  </sheetViews>
  <sheetFormatPr defaultRowHeight="13.5"/>
  <cols>
    <col min="1" max="55" width="3.625" style="7" customWidth="1"/>
    <col min="56" max="85" width="3.37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878" t="s">
        <v>178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c r="AR3" s="878"/>
      <c r="AS3" s="878"/>
      <c r="AT3" s="878"/>
      <c r="AU3" s="878"/>
      <c r="AV3" s="878"/>
      <c r="AW3" s="878"/>
      <c r="AX3" s="878"/>
      <c r="AY3" s="878"/>
      <c r="AZ3" s="878"/>
      <c r="BA3" s="878"/>
      <c r="BB3" s="878"/>
      <c r="BC3" s="878"/>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22</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50"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3" t="s">
        <v>132</v>
      </c>
      <c r="AV6" s="811"/>
      <c r="AW6" s="811"/>
      <c r="AX6" s="204" t="s">
        <v>133</v>
      </c>
      <c r="AY6" s="812"/>
      <c r="AZ6" s="812"/>
      <c r="BA6" s="813" t="s">
        <v>134</v>
      </c>
      <c r="BB6" s="813"/>
      <c r="BC6" s="813"/>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7"/>
      <c r="B8" s="378"/>
      <c r="C8" s="379" t="s">
        <v>261</v>
      </c>
      <c r="D8" s="34"/>
      <c r="E8" s="34"/>
      <c r="F8" s="34"/>
      <c r="G8" s="380"/>
      <c r="H8" s="381"/>
      <c r="I8" s="379" t="s">
        <v>262</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72" t="s">
        <v>90</v>
      </c>
      <c r="B10" s="873"/>
      <c r="C10" s="873"/>
      <c r="D10" s="873"/>
      <c r="E10" s="870" t="s">
        <v>158</v>
      </c>
      <c r="F10" s="870"/>
      <c r="G10" s="870"/>
      <c r="H10" s="870"/>
      <c r="I10" s="870"/>
      <c r="J10" s="870"/>
      <c r="K10" s="870"/>
      <c r="L10" s="870"/>
      <c r="M10" s="870"/>
      <c r="N10" s="871"/>
      <c r="O10" s="210"/>
      <c r="P10" s="135"/>
      <c r="Q10" s="869" t="str">
        <f>IF(COUNTIF(AK16:AL30,"err")&gt;0,"グレードと一致しない型番があります。SII登録型番を確認して下さい。","")</f>
        <v/>
      </c>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69"/>
      <c r="AZ10" s="869"/>
      <c r="BA10" s="869"/>
      <c r="BB10" s="869"/>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07" t="s">
        <v>153</v>
      </c>
      <c r="B12" s="708"/>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9"/>
      <c r="AM12" s="698" t="s">
        <v>4</v>
      </c>
      <c r="AN12" s="699"/>
      <c r="AO12" s="699"/>
      <c r="AP12" s="699"/>
      <c r="AQ12" s="699"/>
      <c r="AR12" s="699"/>
      <c r="AS12" s="700"/>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10" t="s">
        <v>89</v>
      </c>
      <c r="B14" s="711"/>
      <c r="C14" s="711"/>
      <c r="D14" s="712"/>
      <c r="E14" s="705" t="s">
        <v>16</v>
      </c>
      <c r="F14" s="701"/>
      <c r="G14" s="701"/>
      <c r="H14" s="701"/>
      <c r="I14" s="702"/>
      <c r="J14" s="705" t="s">
        <v>10</v>
      </c>
      <c r="K14" s="701"/>
      <c r="L14" s="701"/>
      <c r="M14" s="701"/>
      <c r="N14" s="701"/>
      <c r="O14" s="701"/>
      <c r="P14" s="701"/>
      <c r="Q14" s="701"/>
      <c r="R14" s="702"/>
      <c r="S14" s="705" t="s">
        <v>155</v>
      </c>
      <c r="T14" s="701"/>
      <c r="U14" s="701"/>
      <c r="V14" s="701"/>
      <c r="W14" s="701"/>
      <c r="X14" s="701"/>
      <c r="Y14" s="701"/>
      <c r="Z14" s="701"/>
      <c r="AA14" s="701"/>
      <c r="AB14" s="701"/>
      <c r="AC14" s="701"/>
      <c r="AD14" s="701"/>
      <c r="AE14" s="701"/>
      <c r="AF14" s="701"/>
      <c r="AG14" s="701"/>
      <c r="AH14" s="701"/>
      <c r="AI14" s="701"/>
      <c r="AJ14" s="702"/>
      <c r="AK14" s="725" t="s">
        <v>156</v>
      </c>
      <c r="AL14" s="726"/>
      <c r="AM14" s="729" t="s">
        <v>34</v>
      </c>
      <c r="AN14" s="730"/>
      <c r="AO14" s="730"/>
      <c r="AP14" s="730"/>
      <c r="AQ14" s="730"/>
      <c r="AR14" s="730"/>
      <c r="AS14" s="731"/>
      <c r="AT14" s="783" t="s">
        <v>32</v>
      </c>
      <c r="AU14" s="784"/>
      <c r="AV14" s="785"/>
      <c r="AW14" s="705" t="s">
        <v>105</v>
      </c>
      <c r="AX14" s="701"/>
      <c r="AY14" s="702"/>
      <c r="AZ14" s="795" t="s">
        <v>33</v>
      </c>
      <c r="BA14" s="796"/>
      <c r="BB14" s="796"/>
      <c r="BC14" s="797"/>
    </row>
    <row r="15" spans="1:55" ht="28.5" customHeight="1" thickBot="1">
      <c r="A15" s="713"/>
      <c r="B15" s="714"/>
      <c r="C15" s="714"/>
      <c r="D15" s="715"/>
      <c r="E15" s="706"/>
      <c r="F15" s="703"/>
      <c r="G15" s="703"/>
      <c r="H15" s="703"/>
      <c r="I15" s="704"/>
      <c r="J15" s="706"/>
      <c r="K15" s="703"/>
      <c r="L15" s="703"/>
      <c r="M15" s="703"/>
      <c r="N15" s="703"/>
      <c r="O15" s="703"/>
      <c r="P15" s="703"/>
      <c r="Q15" s="703"/>
      <c r="R15" s="704"/>
      <c r="S15" s="706"/>
      <c r="T15" s="703"/>
      <c r="U15" s="703"/>
      <c r="V15" s="703"/>
      <c r="W15" s="703"/>
      <c r="X15" s="703"/>
      <c r="Y15" s="703"/>
      <c r="Z15" s="703"/>
      <c r="AA15" s="703"/>
      <c r="AB15" s="703"/>
      <c r="AC15" s="703"/>
      <c r="AD15" s="703"/>
      <c r="AE15" s="703"/>
      <c r="AF15" s="703"/>
      <c r="AG15" s="703"/>
      <c r="AH15" s="703"/>
      <c r="AI15" s="703"/>
      <c r="AJ15" s="704"/>
      <c r="AK15" s="727"/>
      <c r="AL15" s="728"/>
      <c r="AM15" s="732" t="s">
        <v>19</v>
      </c>
      <c r="AN15" s="733"/>
      <c r="AO15" s="733"/>
      <c r="AP15" s="125" t="s">
        <v>157</v>
      </c>
      <c r="AQ15" s="733" t="s">
        <v>21</v>
      </c>
      <c r="AR15" s="733"/>
      <c r="AS15" s="814"/>
      <c r="AT15" s="786"/>
      <c r="AU15" s="787"/>
      <c r="AV15" s="788"/>
      <c r="AW15" s="706"/>
      <c r="AX15" s="703"/>
      <c r="AY15" s="704"/>
      <c r="AZ15" s="798"/>
      <c r="BA15" s="799"/>
      <c r="BB15" s="799"/>
      <c r="BC15" s="800"/>
    </row>
    <row r="16" spans="1:55" s="38" customFormat="1" ht="30" customHeight="1" thickTop="1">
      <c r="A16" s="716"/>
      <c r="B16" s="717"/>
      <c r="C16" s="717"/>
      <c r="D16" s="718"/>
      <c r="E16" s="692"/>
      <c r="F16" s="693"/>
      <c r="G16" s="693"/>
      <c r="H16" s="693"/>
      <c r="I16" s="694"/>
      <c r="J16" s="815"/>
      <c r="K16" s="816"/>
      <c r="L16" s="816"/>
      <c r="M16" s="816"/>
      <c r="N16" s="816"/>
      <c r="O16" s="816"/>
      <c r="P16" s="816"/>
      <c r="Q16" s="816"/>
      <c r="R16" s="817"/>
      <c r="S16" s="815"/>
      <c r="T16" s="816"/>
      <c r="U16" s="816"/>
      <c r="V16" s="816"/>
      <c r="W16" s="816"/>
      <c r="X16" s="816"/>
      <c r="Y16" s="816"/>
      <c r="Z16" s="816"/>
      <c r="AA16" s="816"/>
      <c r="AB16" s="816"/>
      <c r="AC16" s="816"/>
      <c r="AD16" s="816"/>
      <c r="AE16" s="816"/>
      <c r="AF16" s="816"/>
      <c r="AG16" s="816"/>
      <c r="AH16" s="816"/>
      <c r="AI16" s="816"/>
      <c r="AJ16" s="817"/>
      <c r="AK16" s="687" t="str">
        <f>IF(E16="","",IF(AND(LEFT(E16,1)&amp;RIGHT(E16,1)&lt;&gt;"W5"),"err",LEFT(E16,1)&amp;RIGHT(E16,1)))</f>
        <v/>
      </c>
      <c r="AL16" s="688"/>
      <c r="AM16" s="689"/>
      <c r="AN16" s="690"/>
      <c r="AO16" s="690"/>
      <c r="AP16" s="361" t="s">
        <v>157</v>
      </c>
      <c r="AQ16" s="690"/>
      <c r="AR16" s="690"/>
      <c r="AS16" s="691"/>
      <c r="AT16" s="804" t="str">
        <f t="shared" ref="AT16:AT30" si="0">IF(AND(AM16&lt;&gt;"",AQ16&lt;&gt;""),ROUNDDOWN(AM16*AQ16/1000000,2),"")</f>
        <v/>
      </c>
      <c r="AU16" s="805"/>
      <c r="AV16" s="806"/>
      <c r="AW16" s="807"/>
      <c r="AX16" s="808"/>
      <c r="AY16" s="809"/>
      <c r="AZ16" s="801" t="str">
        <f t="shared" ref="AZ16:AZ30" si="1">IF(AT16&lt;&gt;"",AW16*AT16,"")</f>
        <v/>
      </c>
      <c r="BA16" s="802"/>
      <c r="BB16" s="802"/>
      <c r="BC16" s="803"/>
    </row>
    <row r="17" spans="1:55" s="38" customFormat="1" ht="30" customHeight="1">
      <c r="A17" s="848"/>
      <c r="B17" s="849"/>
      <c r="C17" s="849"/>
      <c r="D17" s="850"/>
      <c r="E17" s="670"/>
      <c r="F17" s="671"/>
      <c r="G17" s="671"/>
      <c r="H17" s="671"/>
      <c r="I17" s="672"/>
      <c r="J17" s="734"/>
      <c r="K17" s="735"/>
      <c r="L17" s="735"/>
      <c r="M17" s="735"/>
      <c r="N17" s="735"/>
      <c r="O17" s="735"/>
      <c r="P17" s="735"/>
      <c r="Q17" s="735"/>
      <c r="R17" s="736"/>
      <c r="S17" s="734"/>
      <c r="T17" s="735"/>
      <c r="U17" s="735"/>
      <c r="V17" s="735"/>
      <c r="W17" s="735"/>
      <c r="X17" s="735"/>
      <c r="Y17" s="735"/>
      <c r="Z17" s="735"/>
      <c r="AA17" s="735"/>
      <c r="AB17" s="735"/>
      <c r="AC17" s="735"/>
      <c r="AD17" s="735"/>
      <c r="AE17" s="735"/>
      <c r="AF17" s="735"/>
      <c r="AG17" s="735"/>
      <c r="AH17" s="735"/>
      <c r="AI17" s="735"/>
      <c r="AJ17" s="736"/>
      <c r="AK17" s="650" t="str">
        <f t="shared" ref="AK17:AK30" si="2">IF(E17="","",IF(AND(LEFT(E17,1)&amp;RIGHT(E17,1)&lt;&gt;"W5"),"err",LEFT(E17,1)&amp;RIGHT(E17,1)))</f>
        <v/>
      </c>
      <c r="AL17" s="651"/>
      <c r="AM17" s="652"/>
      <c r="AN17" s="653"/>
      <c r="AO17" s="653"/>
      <c r="AP17" s="362" t="s">
        <v>157</v>
      </c>
      <c r="AQ17" s="653"/>
      <c r="AR17" s="653"/>
      <c r="AS17" s="654"/>
      <c r="AT17" s="655" t="str">
        <f t="shared" si="0"/>
        <v/>
      </c>
      <c r="AU17" s="656"/>
      <c r="AV17" s="657"/>
      <c r="AW17" s="658"/>
      <c r="AX17" s="659"/>
      <c r="AY17" s="660"/>
      <c r="AZ17" s="647" t="str">
        <f t="shared" si="1"/>
        <v/>
      </c>
      <c r="BA17" s="648"/>
      <c r="BB17" s="648"/>
      <c r="BC17" s="649"/>
    </row>
    <row r="18" spans="1:55" s="38" customFormat="1" ht="30" customHeight="1">
      <c r="A18" s="848"/>
      <c r="B18" s="849"/>
      <c r="C18" s="849"/>
      <c r="D18" s="850"/>
      <c r="E18" s="670"/>
      <c r="F18" s="671"/>
      <c r="G18" s="671"/>
      <c r="H18" s="671"/>
      <c r="I18" s="672"/>
      <c r="J18" s="734"/>
      <c r="K18" s="735"/>
      <c r="L18" s="735"/>
      <c r="M18" s="735"/>
      <c r="N18" s="735"/>
      <c r="O18" s="735"/>
      <c r="P18" s="735"/>
      <c r="Q18" s="735"/>
      <c r="R18" s="736"/>
      <c r="S18" s="734"/>
      <c r="T18" s="735"/>
      <c r="U18" s="735"/>
      <c r="V18" s="735"/>
      <c r="W18" s="735"/>
      <c r="X18" s="735"/>
      <c r="Y18" s="735"/>
      <c r="Z18" s="735"/>
      <c r="AA18" s="735"/>
      <c r="AB18" s="735"/>
      <c r="AC18" s="735"/>
      <c r="AD18" s="735"/>
      <c r="AE18" s="735"/>
      <c r="AF18" s="735"/>
      <c r="AG18" s="735"/>
      <c r="AH18" s="735"/>
      <c r="AI18" s="735"/>
      <c r="AJ18" s="736"/>
      <c r="AK18" s="650" t="str">
        <f t="shared" si="2"/>
        <v/>
      </c>
      <c r="AL18" s="651"/>
      <c r="AM18" s="652"/>
      <c r="AN18" s="653"/>
      <c r="AO18" s="653"/>
      <c r="AP18" s="362" t="s">
        <v>157</v>
      </c>
      <c r="AQ18" s="653"/>
      <c r="AR18" s="653"/>
      <c r="AS18" s="654"/>
      <c r="AT18" s="655" t="str">
        <f t="shared" si="0"/>
        <v/>
      </c>
      <c r="AU18" s="656"/>
      <c r="AV18" s="657"/>
      <c r="AW18" s="658"/>
      <c r="AX18" s="659"/>
      <c r="AY18" s="660"/>
      <c r="AZ18" s="647" t="str">
        <f t="shared" si="1"/>
        <v/>
      </c>
      <c r="BA18" s="648"/>
      <c r="BB18" s="648"/>
      <c r="BC18" s="649"/>
    </row>
    <row r="19" spans="1:55" s="38" customFormat="1" ht="30" customHeight="1">
      <c r="A19" s="848"/>
      <c r="B19" s="849"/>
      <c r="C19" s="849"/>
      <c r="D19" s="850"/>
      <c r="E19" s="670"/>
      <c r="F19" s="671"/>
      <c r="G19" s="671"/>
      <c r="H19" s="671"/>
      <c r="I19" s="672"/>
      <c r="J19" s="734"/>
      <c r="K19" s="735"/>
      <c r="L19" s="735"/>
      <c r="M19" s="735"/>
      <c r="N19" s="735"/>
      <c r="O19" s="735"/>
      <c r="P19" s="735"/>
      <c r="Q19" s="735"/>
      <c r="R19" s="736"/>
      <c r="S19" s="734"/>
      <c r="T19" s="735"/>
      <c r="U19" s="735"/>
      <c r="V19" s="735"/>
      <c r="W19" s="735"/>
      <c r="X19" s="735"/>
      <c r="Y19" s="735"/>
      <c r="Z19" s="735"/>
      <c r="AA19" s="735"/>
      <c r="AB19" s="735"/>
      <c r="AC19" s="735"/>
      <c r="AD19" s="735"/>
      <c r="AE19" s="735"/>
      <c r="AF19" s="735"/>
      <c r="AG19" s="735"/>
      <c r="AH19" s="735"/>
      <c r="AI19" s="735"/>
      <c r="AJ19" s="736"/>
      <c r="AK19" s="650" t="str">
        <f t="shared" si="2"/>
        <v/>
      </c>
      <c r="AL19" s="651"/>
      <c r="AM19" s="652"/>
      <c r="AN19" s="653"/>
      <c r="AO19" s="653"/>
      <c r="AP19" s="362" t="s">
        <v>157</v>
      </c>
      <c r="AQ19" s="653"/>
      <c r="AR19" s="653"/>
      <c r="AS19" s="654"/>
      <c r="AT19" s="655" t="str">
        <f t="shared" si="0"/>
        <v/>
      </c>
      <c r="AU19" s="656"/>
      <c r="AV19" s="657"/>
      <c r="AW19" s="658"/>
      <c r="AX19" s="659"/>
      <c r="AY19" s="660"/>
      <c r="AZ19" s="647" t="str">
        <f t="shared" si="1"/>
        <v/>
      </c>
      <c r="BA19" s="648"/>
      <c r="BB19" s="648"/>
      <c r="BC19" s="649"/>
    </row>
    <row r="20" spans="1:55" s="38" customFormat="1" ht="30" customHeight="1">
      <c r="A20" s="848"/>
      <c r="B20" s="849"/>
      <c r="C20" s="849"/>
      <c r="D20" s="850"/>
      <c r="E20" s="670"/>
      <c r="F20" s="671"/>
      <c r="G20" s="671"/>
      <c r="H20" s="671"/>
      <c r="I20" s="672"/>
      <c r="J20" s="734"/>
      <c r="K20" s="735"/>
      <c r="L20" s="735"/>
      <c r="M20" s="735"/>
      <c r="N20" s="735"/>
      <c r="O20" s="735"/>
      <c r="P20" s="735"/>
      <c r="Q20" s="735"/>
      <c r="R20" s="736"/>
      <c r="S20" s="734"/>
      <c r="T20" s="735"/>
      <c r="U20" s="735"/>
      <c r="V20" s="735"/>
      <c r="W20" s="735"/>
      <c r="X20" s="735"/>
      <c r="Y20" s="735"/>
      <c r="Z20" s="735"/>
      <c r="AA20" s="735"/>
      <c r="AB20" s="735"/>
      <c r="AC20" s="735"/>
      <c r="AD20" s="735"/>
      <c r="AE20" s="735"/>
      <c r="AF20" s="735"/>
      <c r="AG20" s="735"/>
      <c r="AH20" s="735"/>
      <c r="AI20" s="735"/>
      <c r="AJ20" s="736"/>
      <c r="AK20" s="650" t="str">
        <f t="shared" si="2"/>
        <v/>
      </c>
      <c r="AL20" s="651"/>
      <c r="AM20" s="652"/>
      <c r="AN20" s="653"/>
      <c r="AO20" s="653"/>
      <c r="AP20" s="362" t="s">
        <v>157</v>
      </c>
      <c r="AQ20" s="653"/>
      <c r="AR20" s="653"/>
      <c r="AS20" s="654"/>
      <c r="AT20" s="655" t="str">
        <f>IF(AND(AM20&lt;&gt;"",AQ20&lt;&gt;""),ROUNDDOWN(AM20*AQ20/1000000,2),"")</f>
        <v/>
      </c>
      <c r="AU20" s="656"/>
      <c r="AV20" s="657"/>
      <c r="AW20" s="658"/>
      <c r="AX20" s="659"/>
      <c r="AY20" s="660"/>
      <c r="AZ20" s="792" t="str">
        <f>IF(AT20&lt;&gt;"",AW20*AT20,"")</f>
        <v/>
      </c>
      <c r="BA20" s="793"/>
      <c r="BB20" s="793"/>
      <c r="BC20" s="794"/>
    </row>
    <row r="21" spans="1:55" s="38" customFormat="1" ht="30" customHeight="1">
      <c r="A21" s="848"/>
      <c r="B21" s="849"/>
      <c r="C21" s="849"/>
      <c r="D21" s="850"/>
      <c r="E21" s="670"/>
      <c r="F21" s="671"/>
      <c r="G21" s="671"/>
      <c r="H21" s="671"/>
      <c r="I21" s="672"/>
      <c r="J21" s="734"/>
      <c r="K21" s="735"/>
      <c r="L21" s="735"/>
      <c r="M21" s="735"/>
      <c r="N21" s="735"/>
      <c r="O21" s="735"/>
      <c r="P21" s="735"/>
      <c r="Q21" s="735"/>
      <c r="R21" s="736"/>
      <c r="S21" s="734"/>
      <c r="T21" s="735"/>
      <c r="U21" s="735"/>
      <c r="V21" s="735"/>
      <c r="W21" s="735"/>
      <c r="X21" s="735"/>
      <c r="Y21" s="735"/>
      <c r="Z21" s="735"/>
      <c r="AA21" s="735"/>
      <c r="AB21" s="735"/>
      <c r="AC21" s="735"/>
      <c r="AD21" s="735"/>
      <c r="AE21" s="735"/>
      <c r="AF21" s="735"/>
      <c r="AG21" s="735"/>
      <c r="AH21" s="735"/>
      <c r="AI21" s="735"/>
      <c r="AJ21" s="736"/>
      <c r="AK21" s="650" t="str">
        <f t="shared" si="2"/>
        <v/>
      </c>
      <c r="AL21" s="651"/>
      <c r="AM21" s="652"/>
      <c r="AN21" s="653"/>
      <c r="AO21" s="653"/>
      <c r="AP21" s="362" t="s">
        <v>157</v>
      </c>
      <c r="AQ21" s="653"/>
      <c r="AR21" s="653"/>
      <c r="AS21" s="654"/>
      <c r="AT21" s="655" t="str">
        <f>IF(AND(AM21&lt;&gt;"",AQ21&lt;&gt;""),ROUNDDOWN(AM21*AQ21/1000000,2),"")</f>
        <v/>
      </c>
      <c r="AU21" s="656"/>
      <c r="AV21" s="657"/>
      <c r="AW21" s="658"/>
      <c r="AX21" s="659"/>
      <c r="AY21" s="660"/>
      <c r="AZ21" s="792" t="str">
        <f>IF(AT21&lt;&gt;"",AW21*AT21,"")</f>
        <v/>
      </c>
      <c r="BA21" s="793"/>
      <c r="BB21" s="793"/>
      <c r="BC21" s="794"/>
    </row>
    <row r="22" spans="1:55" s="38" customFormat="1" ht="30" customHeight="1">
      <c r="A22" s="848"/>
      <c r="B22" s="849"/>
      <c r="C22" s="849"/>
      <c r="D22" s="850"/>
      <c r="E22" s="670"/>
      <c r="F22" s="671"/>
      <c r="G22" s="671"/>
      <c r="H22" s="671"/>
      <c r="I22" s="672"/>
      <c r="J22" s="734"/>
      <c r="K22" s="735"/>
      <c r="L22" s="735"/>
      <c r="M22" s="735"/>
      <c r="N22" s="735"/>
      <c r="O22" s="735"/>
      <c r="P22" s="735"/>
      <c r="Q22" s="735"/>
      <c r="R22" s="736"/>
      <c r="S22" s="734"/>
      <c r="T22" s="735"/>
      <c r="U22" s="735"/>
      <c r="V22" s="735"/>
      <c r="W22" s="735"/>
      <c r="X22" s="735"/>
      <c r="Y22" s="735"/>
      <c r="Z22" s="735"/>
      <c r="AA22" s="735"/>
      <c r="AB22" s="735"/>
      <c r="AC22" s="735"/>
      <c r="AD22" s="735"/>
      <c r="AE22" s="735"/>
      <c r="AF22" s="735"/>
      <c r="AG22" s="735"/>
      <c r="AH22" s="735"/>
      <c r="AI22" s="735"/>
      <c r="AJ22" s="736"/>
      <c r="AK22" s="650" t="str">
        <f t="shared" si="2"/>
        <v/>
      </c>
      <c r="AL22" s="651"/>
      <c r="AM22" s="652"/>
      <c r="AN22" s="653"/>
      <c r="AO22" s="653"/>
      <c r="AP22" s="362" t="s">
        <v>157</v>
      </c>
      <c r="AQ22" s="653"/>
      <c r="AR22" s="653"/>
      <c r="AS22" s="654"/>
      <c r="AT22" s="655" t="str">
        <f>IF(AND(AM22&lt;&gt;"",AQ22&lt;&gt;""),ROUNDDOWN(AM22*AQ22/1000000,2),"")</f>
        <v/>
      </c>
      <c r="AU22" s="656"/>
      <c r="AV22" s="657"/>
      <c r="AW22" s="658"/>
      <c r="AX22" s="659"/>
      <c r="AY22" s="660"/>
      <c r="AZ22" s="792" t="str">
        <f>IF(AT22&lt;&gt;"",AW22*AT22,"")</f>
        <v/>
      </c>
      <c r="BA22" s="793"/>
      <c r="BB22" s="793"/>
      <c r="BC22" s="794"/>
    </row>
    <row r="23" spans="1:55" s="38" customFormat="1" ht="30" customHeight="1">
      <c r="A23" s="848"/>
      <c r="B23" s="849"/>
      <c r="C23" s="849"/>
      <c r="D23" s="850"/>
      <c r="E23" s="670"/>
      <c r="F23" s="671"/>
      <c r="G23" s="671"/>
      <c r="H23" s="671"/>
      <c r="I23" s="672"/>
      <c r="J23" s="734"/>
      <c r="K23" s="735"/>
      <c r="L23" s="735"/>
      <c r="M23" s="735"/>
      <c r="N23" s="735"/>
      <c r="O23" s="735"/>
      <c r="P23" s="735"/>
      <c r="Q23" s="735"/>
      <c r="R23" s="736"/>
      <c r="S23" s="734"/>
      <c r="T23" s="735"/>
      <c r="U23" s="735"/>
      <c r="V23" s="735"/>
      <c r="W23" s="735"/>
      <c r="X23" s="735"/>
      <c r="Y23" s="735"/>
      <c r="Z23" s="735"/>
      <c r="AA23" s="735"/>
      <c r="AB23" s="735"/>
      <c r="AC23" s="735"/>
      <c r="AD23" s="735"/>
      <c r="AE23" s="735"/>
      <c r="AF23" s="735"/>
      <c r="AG23" s="735"/>
      <c r="AH23" s="735"/>
      <c r="AI23" s="735"/>
      <c r="AJ23" s="736"/>
      <c r="AK23" s="650" t="str">
        <f t="shared" si="2"/>
        <v/>
      </c>
      <c r="AL23" s="651"/>
      <c r="AM23" s="652"/>
      <c r="AN23" s="653"/>
      <c r="AO23" s="653"/>
      <c r="AP23" s="362" t="s">
        <v>157</v>
      </c>
      <c r="AQ23" s="653"/>
      <c r="AR23" s="653"/>
      <c r="AS23" s="654"/>
      <c r="AT23" s="655" t="str">
        <f t="shared" si="0"/>
        <v/>
      </c>
      <c r="AU23" s="656"/>
      <c r="AV23" s="657"/>
      <c r="AW23" s="658"/>
      <c r="AX23" s="659"/>
      <c r="AY23" s="660"/>
      <c r="AZ23" s="792" t="str">
        <f t="shared" si="1"/>
        <v/>
      </c>
      <c r="BA23" s="793"/>
      <c r="BB23" s="793"/>
      <c r="BC23" s="794"/>
    </row>
    <row r="24" spans="1:55" s="38" customFormat="1" ht="30" customHeight="1">
      <c r="A24" s="848"/>
      <c r="B24" s="849"/>
      <c r="C24" s="849"/>
      <c r="D24" s="850"/>
      <c r="E24" s="670"/>
      <c r="F24" s="671"/>
      <c r="G24" s="671"/>
      <c r="H24" s="671"/>
      <c r="I24" s="672"/>
      <c r="J24" s="734"/>
      <c r="K24" s="735"/>
      <c r="L24" s="735"/>
      <c r="M24" s="735"/>
      <c r="N24" s="735"/>
      <c r="O24" s="735"/>
      <c r="P24" s="735"/>
      <c r="Q24" s="735"/>
      <c r="R24" s="736"/>
      <c r="S24" s="734"/>
      <c r="T24" s="735"/>
      <c r="U24" s="735"/>
      <c r="V24" s="735"/>
      <c r="W24" s="735"/>
      <c r="X24" s="735"/>
      <c r="Y24" s="735"/>
      <c r="Z24" s="735"/>
      <c r="AA24" s="735"/>
      <c r="AB24" s="735"/>
      <c r="AC24" s="735"/>
      <c r="AD24" s="735"/>
      <c r="AE24" s="735"/>
      <c r="AF24" s="735"/>
      <c r="AG24" s="735"/>
      <c r="AH24" s="735"/>
      <c r="AI24" s="735"/>
      <c r="AJ24" s="736"/>
      <c r="AK24" s="650" t="str">
        <f t="shared" si="2"/>
        <v/>
      </c>
      <c r="AL24" s="651"/>
      <c r="AM24" s="652"/>
      <c r="AN24" s="653"/>
      <c r="AO24" s="653"/>
      <c r="AP24" s="362" t="s">
        <v>157</v>
      </c>
      <c r="AQ24" s="653"/>
      <c r="AR24" s="653"/>
      <c r="AS24" s="654"/>
      <c r="AT24" s="655" t="str">
        <f t="shared" si="0"/>
        <v/>
      </c>
      <c r="AU24" s="656"/>
      <c r="AV24" s="657"/>
      <c r="AW24" s="658"/>
      <c r="AX24" s="659"/>
      <c r="AY24" s="660"/>
      <c r="AZ24" s="647" t="str">
        <f t="shared" si="1"/>
        <v/>
      </c>
      <c r="BA24" s="648"/>
      <c r="BB24" s="648"/>
      <c r="BC24" s="649"/>
    </row>
    <row r="25" spans="1:55" s="38" customFormat="1" ht="28.5" customHeight="1">
      <c r="A25" s="848"/>
      <c r="B25" s="849"/>
      <c r="C25" s="849"/>
      <c r="D25" s="850"/>
      <c r="E25" s="670"/>
      <c r="F25" s="671"/>
      <c r="G25" s="671"/>
      <c r="H25" s="671"/>
      <c r="I25" s="672"/>
      <c r="J25" s="734"/>
      <c r="K25" s="735"/>
      <c r="L25" s="735"/>
      <c r="M25" s="735"/>
      <c r="N25" s="735"/>
      <c r="O25" s="735"/>
      <c r="P25" s="735"/>
      <c r="Q25" s="735"/>
      <c r="R25" s="736"/>
      <c r="S25" s="734"/>
      <c r="T25" s="735"/>
      <c r="U25" s="735"/>
      <c r="V25" s="735"/>
      <c r="W25" s="735"/>
      <c r="X25" s="735"/>
      <c r="Y25" s="735"/>
      <c r="Z25" s="735"/>
      <c r="AA25" s="735"/>
      <c r="AB25" s="735"/>
      <c r="AC25" s="735"/>
      <c r="AD25" s="735"/>
      <c r="AE25" s="735"/>
      <c r="AF25" s="735"/>
      <c r="AG25" s="735"/>
      <c r="AH25" s="735"/>
      <c r="AI25" s="735"/>
      <c r="AJ25" s="736"/>
      <c r="AK25" s="650" t="str">
        <f t="shared" si="2"/>
        <v/>
      </c>
      <c r="AL25" s="651"/>
      <c r="AM25" s="652"/>
      <c r="AN25" s="653"/>
      <c r="AO25" s="653"/>
      <c r="AP25" s="362" t="s">
        <v>157</v>
      </c>
      <c r="AQ25" s="653"/>
      <c r="AR25" s="653"/>
      <c r="AS25" s="654"/>
      <c r="AT25" s="655" t="str">
        <f t="shared" si="0"/>
        <v/>
      </c>
      <c r="AU25" s="656"/>
      <c r="AV25" s="657"/>
      <c r="AW25" s="658"/>
      <c r="AX25" s="659"/>
      <c r="AY25" s="660"/>
      <c r="AZ25" s="647" t="str">
        <f t="shared" si="1"/>
        <v/>
      </c>
      <c r="BA25" s="648"/>
      <c r="BB25" s="648"/>
      <c r="BC25" s="649"/>
    </row>
    <row r="26" spans="1:55" s="38" customFormat="1" ht="30" customHeight="1">
      <c r="A26" s="848"/>
      <c r="B26" s="849"/>
      <c r="C26" s="849"/>
      <c r="D26" s="850"/>
      <c r="E26" s="670"/>
      <c r="F26" s="671"/>
      <c r="G26" s="671"/>
      <c r="H26" s="671"/>
      <c r="I26" s="672"/>
      <c r="J26" s="734"/>
      <c r="K26" s="735"/>
      <c r="L26" s="735"/>
      <c r="M26" s="735"/>
      <c r="N26" s="735"/>
      <c r="O26" s="735"/>
      <c r="P26" s="735"/>
      <c r="Q26" s="735"/>
      <c r="R26" s="736"/>
      <c r="S26" s="734"/>
      <c r="T26" s="735"/>
      <c r="U26" s="735"/>
      <c r="V26" s="735"/>
      <c r="W26" s="735"/>
      <c r="X26" s="735"/>
      <c r="Y26" s="735"/>
      <c r="Z26" s="735"/>
      <c r="AA26" s="735"/>
      <c r="AB26" s="735"/>
      <c r="AC26" s="735"/>
      <c r="AD26" s="735"/>
      <c r="AE26" s="735"/>
      <c r="AF26" s="735"/>
      <c r="AG26" s="735"/>
      <c r="AH26" s="735"/>
      <c r="AI26" s="735"/>
      <c r="AJ26" s="736"/>
      <c r="AK26" s="650" t="str">
        <f t="shared" si="2"/>
        <v/>
      </c>
      <c r="AL26" s="651"/>
      <c r="AM26" s="652"/>
      <c r="AN26" s="653"/>
      <c r="AO26" s="653"/>
      <c r="AP26" s="362" t="s">
        <v>157</v>
      </c>
      <c r="AQ26" s="653"/>
      <c r="AR26" s="653"/>
      <c r="AS26" s="654"/>
      <c r="AT26" s="655" t="str">
        <f t="shared" si="0"/>
        <v/>
      </c>
      <c r="AU26" s="656"/>
      <c r="AV26" s="657"/>
      <c r="AW26" s="658"/>
      <c r="AX26" s="659"/>
      <c r="AY26" s="660"/>
      <c r="AZ26" s="647" t="str">
        <f t="shared" si="1"/>
        <v/>
      </c>
      <c r="BA26" s="648"/>
      <c r="BB26" s="648"/>
      <c r="BC26" s="649"/>
    </row>
    <row r="27" spans="1:55" s="38" customFormat="1" ht="30" customHeight="1">
      <c r="A27" s="848"/>
      <c r="B27" s="849"/>
      <c r="C27" s="849"/>
      <c r="D27" s="850"/>
      <c r="E27" s="670"/>
      <c r="F27" s="671"/>
      <c r="G27" s="671"/>
      <c r="H27" s="671"/>
      <c r="I27" s="672"/>
      <c r="J27" s="734"/>
      <c r="K27" s="735"/>
      <c r="L27" s="735"/>
      <c r="M27" s="735"/>
      <c r="N27" s="735"/>
      <c r="O27" s="735"/>
      <c r="P27" s="735"/>
      <c r="Q27" s="735"/>
      <c r="R27" s="736"/>
      <c r="S27" s="734"/>
      <c r="T27" s="735"/>
      <c r="U27" s="735"/>
      <c r="V27" s="735"/>
      <c r="W27" s="735"/>
      <c r="X27" s="735"/>
      <c r="Y27" s="735"/>
      <c r="Z27" s="735"/>
      <c r="AA27" s="735"/>
      <c r="AB27" s="735"/>
      <c r="AC27" s="735"/>
      <c r="AD27" s="735"/>
      <c r="AE27" s="735"/>
      <c r="AF27" s="735"/>
      <c r="AG27" s="735"/>
      <c r="AH27" s="735"/>
      <c r="AI27" s="735"/>
      <c r="AJ27" s="736"/>
      <c r="AK27" s="650" t="str">
        <f t="shared" si="2"/>
        <v/>
      </c>
      <c r="AL27" s="651"/>
      <c r="AM27" s="652"/>
      <c r="AN27" s="653"/>
      <c r="AO27" s="653"/>
      <c r="AP27" s="362" t="s">
        <v>157</v>
      </c>
      <c r="AQ27" s="653"/>
      <c r="AR27" s="653"/>
      <c r="AS27" s="654"/>
      <c r="AT27" s="655" t="str">
        <f t="shared" si="0"/>
        <v/>
      </c>
      <c r="AU27" s="656"/>
      <c r="AV27" s="657"/>
      <c r="AW27" s="658"/>
      <c r="AX27" s="659"/>
      <c r="AY27" s="660"/>
      <c r="AZ27" s="647" t="str">
        <f t="shared" si="1"/>
        <v/>
      </c>
      <c r="BA27" s="648"/>
      <c r="BB27" s="648"/>
      <c r="BC27" s="649"/>
    </row>
    <row r="28" spans="1:55" s="38" customFormat="1" ht="30" customHeight="1">
      <c r="A28" s="848"/>
      <c r="B28" s="849"/>
      <c r="C28" s="849"/>
      <c r="D28" s="850"/>
      <c r="E28" s="670"/>
      <c r="F28" s="671"/>
      <c r="G28" s="671"/>
      <c r="H28" s="671"/>
      <c r="I28" s="672"/>
      <c r="J28" s="734"/>
      <c r="K28" s="735"/>
      <c r="L28" s="735"/>
      <c r="M28" s="735"/>
      <c r="N28" s="735"/>
      <c r="O28" s="735"/>
      <c r="P28" s="735"/>
      <c r="Q28" s="735"/>
      <c r="R28" s="736"/>
      <c r="S28" s="734"/>
      <c r="T28" s="735"/>
      <c r="U28" s="735"/>
      <c r="V28" s="735"/>
      <c r="W28" s="735"/>
      <c r="X28" s="735"/>
      <c r="Y28" s="735"/>
      <c r="Z28" s="735"/>
      <c r="AA28" s="735"/>
      <c r="AB28" s="735"/>
      <c r="AC28" s="735"/>
      <c r="AD28" s="735"/>
      <c r="AE28" s="735"/>
      <c r="AF28" s="735"/>
      <c r="AG28" s="735"/>
      <c r="AH28" s="735"/>
      <c r="AI28" s="735"/>
      <c r="AJ28" s="736"/>
      <c r="AK28" s="650" t="str">
        <f t="shared" si="2"/>
        <v/>
      </c>
      <c r="AL28" s="651"/>
      <c r="AM28" s="652"/>
      <c r="AN28" s="653"/>
      <c r="AO28" s="653"/>
      <c r="AP28" s="362" t="s">
        <v>157</v>
      </c>
      <c r="AQ28" s="653"/>
      <c r="AR28" s="653"/>
      <c r="AS28" s="654"/>
      <c r="AT28" s="655" t="str">
        <f t="shared" si="0"/>
        <v/>
      </c>
      <c r="AU28" s="656"/>
      <c r="AV28" s="657"/>
      <c r="AW28" s="658"/>
      <c r="AX28" s="659"/>
      <c r="AY28" s="660"/>
      <c r="AZ28" s="647" t="str">
        <f t="shared" si="1"/>
        <v/>
      </c>
      <c r="BA28" s="648"/>
      <c r="BB28" s="648"/>
      <c r="BC28" s="649"/>
    </row>
    <row r="29" spans="1:55" s="38" customFormat="1" ht="30" customHeight="1">
      <c r="A29" s="848"/>
      <c r="B29" s="849"/>
      <c r="C29" s="849"/>
      <c r="D29" s="850"/>
      <c r="E29" s="670"/>
      <c r="F29" s="671"/>
      <c r="G29" s="671"/>
      <c r="H29" s="671"/>
      <c r="I29" s="672"/>
      <c r="J29" s="734"/>
      <c r="K29" s="735"/>
      <c r="L29" s="735"/>
      <c r="M29" s="735"/>
      <c r="N29" s="735"/>
      <c r="O29" s="735"/>
      <c r="P29" s="735"/>
      <c r="Q29" s="735"/>
      <c r="R29" s="736"/>
      <c r="S29" s="734"/>
      <c r="T29" s="735"/>
      <c r="U29" s="735"/>
      <c r="V29" s="735"/>
      <c r="W29" s="735"/>
      <c r="X29" s="735"/>
      <c r="Y29" s="735"/>
      <c r="Z29" s="735"/>
      <c r="AA29" s="735"/>
      <c r="AB29" s="735"/>
      <c r="AC29" s="735"/>
      <c r="AD29" s="735"/>
      <c r="AE29" s="735"/>
      <c r="AF29" s="735"/>
      <c r="AG29" s="735"/>
      <c r="AH29" s="735"/>
      <c r="AI29" s="735"/>
      <c r="AJ29" s="736"/>
      <c r="AK29" s="650" t="str">
        <f t="shared" si="2"/>
        <v/>
      </c>
      <c r="AL29" s="651"/>
      <c r="AM29" s="652"/>
      <c r="AN29" s="653"/>
      <c r="AO29" s="653"/>
      <c r="AP29" s="362" t="s">
        <v>157</v>
      </c>
      <c r="AQ29" s="653"/>
      <c r="AR29" s="653"/>
      <c r="AS29" s="654"/>
      <c r="AT29" s="655" t="str">
        <f t="shared" si="0"/>
        <v/>
      </c>
      <c r="AU29" s="656"/>
      <c r="AV29" s="657"/>
      <c r="AW29" s="658"/>
      <c r="AX29" s="659"/>
      <c r="AY29" s="660"/>
      <c r="AZ29" s="647" t="str">
        <f t="shared" si="1"/>
        <v/>
      </c>
      <c r="BA29" s="648"/>
      <c r="BB29" s="648"/>
      <c r="BC29" s="649"/>
    </row>
    <row r="30" spans="1:55" s="38" customFormat="1" ht="30" customHeight="1" thickBot="1">
      <c r="A30" s="848"/>
      <c r="B30" s="849"/>
      <c r="C30" s="849"/>
      <c r="D30" s="850"/>
      <c r="E30" s="670"/>
      <c r="F30" s="671"/>
      <c r="G30" s="671"/>
      <c r="H30" s="671"/>
      <c r="I30" s="672"/>
      <c r="J30" s="734"/>
      <c r="K30" s="735"/>
      <c r="L30" s="735"/>
      <c r="M30" s="735"/>
      <c r="N30" s="735"/>
      <c r="O30" s="735"/>
      <c r="P30" s="735"/>
      <c r="Q30" s="735"/>
      <c r="R30" s="736"/>
      <c r="S30" s="734"/>
      <c r="T30" s="735"/>
      <c r="U30" s="735"/>
      <c r="V30" s="735"/>
      <c r="W30" s="735"/>
      <c r="X30" s="735"/>
      <c r="Y30" s="735"/>
      <c r="Z30" s="735"/>
      <c r="AA30" s="735"/>
      <c r="AB30" s="735"/>
      <c r="AC30" s="735"/>
      <c r="AD30" s="735"/>
      <c r="AE30" s="735"/>
      <c r="AF30" s="735"/>
      <c r="AG30" s="735"/>
      <c r="AH30" s="735"/>
      <c r="AI30" s="735"/>
      <c r="AJ30" s="736"/>
      <c r="AK30" s="650" t="str">
        <f t="shared" si="2"/>
        <v/>
      </c>
      <c r="AL30" s="651"/>
      <c r="AM30" s="652"/>
      <c r="AN30" s="653"/>
      <c r="AO30" s="653"/>
      <c r="AP30" s="362" t="s">
        <v>157</v>
      </c>
      <c r="AQ30" s="653"/>
      <c r="AR30" s="653"/>
      <c r="AS30" s="654"/>
      <c r="AT30" s="655" t="str">
        <f t="shared" si="0"/>
        <v/>
      </c>
      <c r="AU30" s="656"/>
      <c r="AV30" s="657"/>
      <c r="AW30" s="658"/>
      <c r="AX30" s="659"/>
      <c r="AY30" s="660"/>
      <c r="AZ30" s="647" t="str">
        <f t="shared" si="1"/>
        <v/>
      </c>
      <c r="BA30" s="648"/>
      <c r="BB30" s="648"/>
      <c r="BC30" s="649"/>
    </row>
    <row r="31" spans="1:55" ht="30" customHeight="1" thickTop="1" thickBot="1">
      <c r="A31" s="661" t="s">
        <v>23</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3"/>
      <c r="AW31" s="780">
        <f>SUM(AW16:AY30)</f>
        <v>0</v>
      </c>
      <c r="AX31" s="781"/>
      <c r="AY31" s="782"/>
      <c r="AZ31" s="644">
        <f>SUM(AZ16:BC30)</f>
        <v>0</v>
      </c>
      <c r="BA31" s="645"/>
      <c r="BB31" s="645"/>
      <c r="BC31" s="646"/>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72" t="s">
        <v>90</v>
      </c>
      <c r="B35" s="873"/>
      <c r="C35" s="873"/>
      <c r="D35" s="873"/>
      <c r="E35" s="870" t="s">
        <v>242</v>
      </c>
      <c r="F35" s="870"/>
      <c r="G35" s="870"/>
      <c r="H35" s="870"/>
      <c r="I35" s="870"/>
      <c r="J35" s="870"/>
      <c r="K35" s="870"/>
      <c r="L35" s="870"/>
      <c r="M35" s="870"/>
      <c r="N35" s="871"/>
      <c r="O35" s="210"/>
      <c r="P35" s="135"/>
      <c r="Q35" s="869" t="str">
        <f>IF(COUNTIF(AK41:AL55,"err")&gt;0,"グレードと一致しない型番があります。SII登録型番を確認して下さい。","")</f>
        <v/>
      </c>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69"/>
      <c r="AZ35" s="869"/>
      <c r="BA35" s="869"/>
      <c r="BB35" s="869"/>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07" t="s">
        <v>153</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9"/>
      <c r="AM37" s="698" t="s">
        <v>4</v>
      </c>
      <c r="AN37" s="699"/>
      <c r="AO37" s="699"/>
      <c r="AP37" s="699"/>
      <c r="AQ37" s="699"/>
      <c r="AR37" s="699"/>
      <c r="AS37" s="700"/>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10" t="s">
        <v>89</v>
      </c>
      <c r="B39" s="711"/>
      <c r="C39" s="711"/>
      <c r="D39" s="712"/>
      <c r="E39" s="705" t="s">
        <v>16</v>
      </c>
      <c r="F39" s="701"/>
      <c r="G39" s="701"/>
      <c r="H39" s="701"/>
      <c r="I39" s="702"/>
      <c r="J39" s="705" t="s">
        <v>10</v>
      </c>
      <c r="K39" s="701"/>
      <c r="L39" s="701"/>
      <c r="M39" s="701"/>
      <c r="N39" s="701"/>
      <c r="O39" s="701"/>
      <c r="P39" s="701"/>
      <c r="Q39" s="701"/>
      <c r="R39" s="702"/>
      <c r="S39" s="705" t="s">
        <v>155</v>
      </c>
      <c r="T39" s="701"/>
      <c r="U39" s="701"/>
      <c r="V39" s="701"/>
      <c r="W39" s="701"/>
      <c r="X39" s="701"/>
      <c r="Y39" s="701"/>
      <c r="Z39" s="701"/>
      <c r="AA39" s="701"/>
      <c r="AB39" s="701"/>
      <c r="AC39" s="701"/>
      <c r="AD39" s="701"/>
      <c r="AE39" s="701"/>
      <c r="AF39" s="701"/>
      <c r="AG39" s="701"/>
      <c r="AH39" s="701"/>
      <c r="AI39" s="701"/>
      <c r="AJ39" s="702"/>
      <c r="AK39" s="725" t="s">
        <v>156</v>
      </c>
      <c r="AL39" s="726"/>
      <c r="AM39" s="729" t="s">
        <v>34</v>
      </c>
      <c r="AN39" s="730"/>
      <c r="AO39" s="730"/>
      <c r="AP39" s="730"/>
      <c r="AQ39" s="730"/>
      <c r="AR39" s="730"/>
      <c r="AS39" s="731"/>
      <c r="AT39" s="783" t="s">
        <v>32</v>
      </c>
      <c r="AU39" s="784"/>
      <c r="AV39" s="785"/>
      <c r="AW39" s="705" t="s">
        <v>105</v>
      </c>
      <c r="AX39" s="701"/>
      <c r="AY39" s="702"/>
      <c r="AZ39" s="795" t="s">
        <v>33</v>
      </c>
      <c r="BA39" s="796"/>
      <c r="BB39" s="796"/>
      <c r="BC39" s="797"/>
    </row>
    <row r="40" spans="1:55" ht="28.5" customHeight="1" thickBot="1">
      <c r="A40" s="713"/>
      <c r="B40" s="714"/>
      <c r="C40" s="714"/>
      <c r="D40" s="715"/>
      <c r="E40" s="706"/>
      <c r="F40" s="703"/>
      <c r="G40" s="703"/>
      <c r="H40" s="703"/>
      <c r="I40" s="704"/>
      <c r="J40" s="706"/>
      <c r="K40" s="703"/>
      <c r="L40" s="703"/>
      <c r="M40" s="703"/>
      <c r="N40" s="703"/>
      <c r="O40" s="703"/>
      <c r="P40" s="703"/>
      <c r="Q40" s="703"/>
      <c r="R40" s="704"/>
      <c r="S40" s="706"/>
      <c r="T40" s="703"/>
      <c r="U40" s="703"/>
      <c r="V40" s="703"/>
      <c r="W40" s="703"/>
      <c r="X40" s="703"/>
      <c r="Y40" s="703"/>
      <c r="Z40" s="703"/>
      <c r="AA40" s="703"/>
      <c r="AB40" s="703"/>
      <c r="AC40" s="703"/>
      <c r="AD40" s="703"/>
      <c r="AE40" s="703"/>
      <c r="AF40" s="703"/>
      <c r="AG40" s="703"/>
      <c r="AH40" s="703"/>
      <c r="AI40" s="703"/>
      <c r="AJ40" s="704"/>
      <c r="AK40" s="727"/>
      <c r="AL40" s="728"/>
      <c r="AM40" s="732" t="s">
        <v>19</v>
      </c>
      <c r="AN40" s="733"/>
      <c r="AO40" s="733"/>
      <c r="AP40" s="125" t="s">
        <v>157</v>
      </c>
      <c r="AQ40" s="733" t="s">
        <v>21</v>
      </c>
      <c r="AR40" s="733"/>
      <c r="AS40" s="814"/>
      <c r="AT40" s="786"/>
      <c r="AU40" s="787"/>
      <c r="AV40" s="788"/>
      <c r="AW40" s="706"/>
      <c r="AX40" s="703"/>
      <c r="AY40" s="704"/>
      <c r="AZ40" s="798"/>
      <c r="BA40" s="799"/>
      <c r="BB40" s="799"/>
      <c r="BC40" s="800"/>
    </row>
    <row r="41" spans="1:55" s="38" customFormat="1" ht="30" customHeight="1" thickTop="1">
      <c r="A41" s="716"/>
      <c r="B41" s="717"/>
      <c r="C41" s="717"/>
      <c r="D41" s="718"/>
      <c r="E41" s="692"/>
      <c r="F41" s="693"/>
      <c r="G41" s="693"/>
      <c r="H41" s="693"/>
      <c r="I41" s="694"/>
      <c r="J41" s="695"/>
      <c r="K41" s="696"/>
      <c r="L41" s="696"/>
      <c r="M41" s="696"/>
      <c r="N41" s="696"/>
      <c r="O41" s="696"/>
      <c r="P41" s="696"/>
      <c r="Q41" s="696"/>
      <c r="R41" s="697"/>
      <c r="S41" s="695"/>
      <c r="T41" s="696"/>
      <c r="U41" s="696"/>
      <c r="V41" s="696"/>
      <c r="W41" s="696"/>
      <c r="X41" s="696"/>
      <c r="Y41" s="696"/>
      <c r="Z41" s="696"/>
      <c r="AA41" s="696"/>
      <c r="AB41" s="696"/>
      <c r="AC41" s="696"/>
      <c r="AD41" s="696"/>
      <c r="AE41" s="696"/>
      <c r="AF41" s="696"/>
      <c r="AG41" s="696"/>
      <c r="AH41" s="696"/>
      <c r="AI41" s="696"/>
      <c r="AJ41" s="697"/>
      <c r="AK41" s="687" t="str">
        <f>IF(E41="","",IF(AND(LEFT(E41,1)&amp;RIGHT(E41,1)&lt;&gt;"W6"),"err",LEFT(E41,1)&amp;RIGHT(E41,1)))</f>
        <v/>
      </c>
      <c r="AL41" s="688"/>
      <c r="AM41" s="689"/>
      <c r="AN41" s="690"/>
      <c r="AO41" s="690"/>
      <c r="AP41" s="361" t="s">
        <v>157</v>
      </c>
      <c r="AQ41" s="690"/>
      <c r="AR41" s="690"/>
      <c r="AS41" s="691"/>
      <c r="AT41" s="804" t="str">
        <f t="shared" ref="AT41:AT55" si="3">IF(AND(AM41&lt;&gt;"",AQ41&lt;&gt;""),ROUNDDOWN(AM41*AQ41/1000000,2),"")</f>
        <v/>
      </c>
      <c r="AU41" s="805"/>
      <c r="AV41" s="806"/>
      <c r="AW41" s="807"/>
      <c r="AX41" s="808"/>
      <c r="AY41" s="809"/>
      <c r="AZ41" s="801" t="str">
        <f t="shared" ref="AZ41:AZ55" si="4">IF(AT41&lt;&gt;"",AW41*AT41,"")</f>
        <v/>
      </c>
      <c r="BA41" s="802"/>
      <c r="BB41" s="802"/>
      <c r="BC41" s="803"/>
    </row>
    <row r="42" spans="1:55" s="38" customFormat="1" ht="30" customHeight="1">
      <c r="A42" s="848"/>
      <c r="B42" s="849"/>
      <c r="C42" s="849"/>
      <c r="D42" s="850"/>
      <c r="E42" s="670"/>
      <c r="F42" s="671"/>
      <c r="G42" s="671"/>
      <c r="H42" s="671"/>
      <c r="I42" s="672"/>
      <c r="J42" s="664"/>
      <c r="K42" s="665"/>
      <c r="L42" s="665"/>
      <c r="M42" s="665"/>
      <c r="N42" s="665"/>
      <c r="O42" s="665"/>
      <c r="P42" s="665"/>
      <c r="Q42" s="665"/>
      <c r="R42" s="666"/>
      <c r="S42" s="664"/>
      <c r="T42" s="665"/>
      <c r="U42" s="665"/>
      <c r="V42" s="665"/>
      <c r="W42" s="665"/>
      <c r="X42" s="665"/>
      <c r="Y42" s="665"/>
      <c r="Z42" s="665"/>
      <c r="AA42" s="665"/>
      <c r="AB42" s="665"/>
      <c r="AC42" s="665"/>
      <c r="AD42" s="665"/>
      <c r="AE42" s="665"/>
      <c r="AF42" s="665"/>
      <c r="AG42" s="665"/>
      <c r="AH42" s="665"/>
      <c r="AI42" s="665"/>
      <c r="AJ42" s="666"/>
      <c r="AK42" s="650" t="str">
        <f t="shared" ref="AK42:AK55" si="5">IF(E42="","",IF(AND(LEFT(E42,1)&amp;RIGHT(E42,1)&lt;&gt;"W6"),"err",LEFT(E42,1)&amp;RIGHT(E42,1)))</f>
        <v/>
      </c>
      <c r="AL42" s="651"/>
      <c r="AM42" s="652"/>
      <c r="AN42" s="653"/>
      <c r="AO42" s="653"/>
      <c r="AP42" s="362" t="s">
        <v>157</v>
      </c>
      <c r="AQ42" s="653"/>
      <c r="AR42" s="653"/>
      <c r="AS42" s="654"/>
      <c r="AT42" s="655" t="str">
        <f t="shared" si="3"/>
        <v/>
      </c>
      <c r="AU42" s="656"/>
      <c r="AV42" s="657"/>
      <c r="AW42" s="658"/>
      <c r="AX42" s="659"/>
      <c r="AY42" s="660"/>
      <c r="AZ42" s="647" t="str">
        <f t="shared" si="4"/>
        <v/>
      </c>
      <c r="BA42" s="648"/>
      <c r="BB42" s="648"/>
      <c r="BC42" s="649"/>
    </row>
    <row r="43" spans="1:55" s="38" customFormat="1" ht="30" customHeight="1">
      <c r="A43" s="848"/>
      <c r="B43" s="849"/>
      <c r="C43" s="849"/>
      <c r="D43" s="850"/>
      <c r="E43" s="670"/>
      <c r="F43" s="671"/>
      <c r="G43" s="671"/>
      <c r="H43" s="671"/>
      <c r="I43" s="672"/>
      <c r="J43" s="664"/>
      <c r="K43" s="665"/>
      <c r="L43" s="665"/>
      <c r="M43" s="665"/>
      <c r="N43" s="665"/>
      <c r="O43" s="665"/>
      <c r="P43" s="665"/>
      <c r="Q43" s="665"/>
      <c r="R43" s="666"/>
      <c r="S43" s="664"/>
      <c r="T43" s="665"/>
      <c r="U43" s="665"/>
      <c r="V43" s="665"/>
      <c r="W43" s="665"/>
      <c r="X43" s="665"/>
      <c r="Y43" s="665"/>
      <c r="Z43" s="665"/>
      <c r="AA43" s="665"/>
      <c r="AB43" s="665"/>
      <c r="AC43" s="665"/>
      <c r="AD43" s="665"/>
      <c r="AE43" s="665"/>
      <c r="AF43" s="665"/>
      <c r="AG43" s="665"/>
      <c r="AH43" s="665"/>
      <c r="AI43" s="665"/>
      <c r="AJ43" s="666"/>
      <c r="AK43" s="650" t="str">
        <f t="shared" si="5"/>
        <v/>
      </c>
      <c r="AL43" s="651"/>
      <c r="AM43" s="652"/>
      <c r="AN43" s="653"/>
      <c r="AO43" s="653"/>
      <c r="AP43" s="362" t="s">
        <v>157</v>
      </c>
      <c r="AQ43" s="653"/>
      <c r="AR43" s="653"/>
      <c r="AS43" s="654"/>
      <c r="AT43" s="655" t="str">
        <f t="shared" si="3"/>
        <v/>
      </c>
      <c r="AU43" s="656"/>
      <c r="AV43" s="657"/>
      <c r="AW43" s="658"/>
      <c r="AX43" s="659"/>
      <c r="AY43" s="660"/>
      <c r="AZ43" s="647" t="str">
        <f t="shared" si="4"/>
        <v/>
      </c>
      <c r="BA43" s="648"/>
      <c r="BB43" s="648"/>
      <c r="BC43" s="649"/>
    </row>
    <row r="44" spans="1:55" s="38" customFormat="1" ht="30" customHeight="1">
      <c r="A44" s="848"/>
      <c r="B44" s="849"/>
      <c r="C44" s="849"/>
      <c r="D44" s="850"/>
      <c r="E44" s="670"/>
      <c r="F44" s="671"/>
      <c r="G44" s="671"/>
      <c r="H44" s="671"/>
      <c r="I44" s="672"/>
      <c r="J44" s="664"/>
      <c r="K44" s="665"/>
      <c r="L44" s="665"/>
      <c r="M44" s="665"/>
      <c r="N44" s="665"/>
      <c r="O44" s="665"/>
      <c r="P44" s="665"/>
      <c r="Q44" s="665"/>
      <c r="R44" s="666"/>
      <c r="S44" s="664"/>
      <c r="T44" s="665"/>
      <c r="U44" s="665"/>
      <c r="V44" s="665"/>
      <c r="W44" s="665"/>
      <c r="X44" s="665"/>
      <c r="Y44" s="665"/>
      <c r="Z44" s="665"/>
      <c r="AA44" s="665"/>
      <c r="AB44" s="665"/>
      <c r="AC44" s="665"/>
      <c r="AD44" s="665"/>
      <c r="AE44" s="665"/>
      <c r="AF44" s="665"/>
      <c r="AG44" s="665"/>
      <c r="AH44" s="665"/>
      <c r="AI44" s="665"/>
      <c r="AJ44" s="666"/>
      <c r="AK44" s="650" t="str">
        <f t="shared" si="5"/>
        <v/>
      </c>
      <c r="AL44" s="651"/>
      <c r="AM44" s="652"/>
      <c r="AN44" s="653"/>
      <c r="AO44" s="653"/>
      <c r="AP44" s="362" t="s">
        <v>157</v>
      </c>
      <c r="AQ44" s="653"/>
      <c r="AR44" s="653"/>
      <c r="AS44" s="654"/>
      <c r="AT44" s="655" t="str">
        <f t="shared" si="3"/>
        <v/>
      </c>
      <c r="AU44" s="656"/>
      <c r="AV44" s="657"/>
      <c r="AW44" s="658"/>
      <c r="AX44" s="659"/>
      <c r="AY44" s="660"/>
      <c r="AZ44" s="647" t="str">
        <f t="shared" si="4"/>
        <v/>
      </c>
      <c r="BA44" s="648"/>
      <c r="BB44" s="648"/>
      <c r="BC44" s="649"/>
    </row>
    <row r="45" spans="1:55" s="38" customFormat="1" ht="30" customHeight="1">
      <c r="A45" s="848"/>
      <c r="B45" s="849"/>
      <c r="C45" s="849"/>
      <c r="D45" s="850"/>
      <c r="E45" s="670"/>
      <c r="F45" s="671"/>
      <c r="G45" s="671"/>
      <c r="H45" s="671"/>
      <c r="I45" s="672"/>
      <c r="J45" s="664"/>
      <c r="K45" s="665"/>
      <c r="L45" s="665"/>
      <c r="M45" s="665"/>
      <c r="N45" s="665"/>
      <c r="O45" s="665"/>
      <c r="P45" s="665"/>
      <c r="Q45" s="665"/>
      <c r="R45" s="666"/>
      <c r="S45" s="664"/>
      <c r="T45" s="665"/>
      <c r="U45" s="665"/>
      <c r="V45" s="665"/>
      <c r="W45" s="665"/>
      <c r="X45" s="665"/>
      <c r="Y45" s="665"/>
      <c r="Z45" s="665"/>
      <c r="AA45" s="665"/>
      <c r="AB45" s="665"/>
      <c r="AC45" s="665"/>
      <c r="AD45" s="665"/>
      <c r="AE45" s="665"/>
      <c r="AF45" s="665"/>
      <c r="AG45" s="665"/>
      <c r="AH45" s="665"/>
      <c r="AI45" s="665"/>
      <c r="AJ45" s="666"/>
      <c r="AK45" s="650" t="str">
        <f t="shared" si="5"/>
        <v/>
      </c>
      <c r="AL45" s="651"/>
      <c r="AM45" s="652"/>
      <c r="AN45" s="653"/>
      <c r="AO45" s="653"/>
      <c r="AP45" s="362" t="s">
        <v>157</v>
      </c>
      <c r="AQ45" s="653"/>
      <c r="AR45" s="653"/>
      <c r="AS45" s="654"/>
      <c r="AT45" s="655" t="str">
        <f t="shared" si="3"/>
        <v/>
      </c>
      <c r="AU45" s="656"/>
      <c r="AV45" s="657"/>
      <c r="AW45" s="658"/>
      <c r="AX45" s="659"/>
      <c r="AY45" s="660"/>
      <c r="AZ45" s="792" t="str">
        <f t="shared" si="4"/>
        <v/>
      </c>
      <c r="BA45" s="793"/>
      <c r="BB45" s="793"/>
      <c r="BC45" s="794"/>
    </row>
    <row r="46" spans="1:55" s="38" customFormat="1" ht="30" customHeight="1">
      <c r="A46" s="848"/>
      <c r="B46" s="849"/>
      <c r="C46" s="849"/>
      <c r="D46" s="850"/>
      <c r="E46" s="670"/>
      <c r="F46" s="671"/>
      <c r="G46" s="671"/>
      <c r="H46" s="671"/>
      <c r="I46" s="672"/>
      <c r="J46" s="664"/>
      <c r="K46" s="665"/>
      <c r="L46" s="665"/>
      <c r="M46" s="665"/>
      <c r="N46" s="665"/>
      <c r="O46" s="665"/>
      <c r="P46" s="665"/>
      <c r="Q46" s="665"/>
      <c r="R46" s="666"/>
      <c r="S46" s="664"/>
      <c r="T46" s="665"/>
      <c r="U46" s="665"/>
      <c r="V46" s="665"/>
      <c r="W46" s="665"/>
      <c r="X46" s="665"/>
      <c r="Y46" s="665"/>
      <c r="Z46" s="665"/>
      <c r="AA46" s="665"/>
      <c r="AB46" s="665"/>
      <c r="AC46" s="665"/>
      <c r="AD46" s="665"/>
      <c r="AE46" s="665"/>
      <c r="AF46" s="665"/>
      <c r="AG46" s="665"/>
      <c r="AH46" s="665"/>
      <c r="AI46" s="665"/>
      <c r="AJ46" s="666"/>
      <c r="AK46" s="650" t="str">
        <f t="shared" si="5"/>
        <v/>
      </c>
      <c r="AL46" s="651"/>
      <c r="AM46" s="652"/>
      <c r="AN46" s="653"/>
      <c r="AO46" s="653"/>
      <c r="AP46" s="362" t="s">
        <v>157</v>
      </c>
      <c r="AQ46" s="653"/>
      <c r="AR46" s="653"/>
      <c r="AS46" s="654"/>
      <c r="AT46" s="655" t="str">
        <f t="shared" si="3"/>
        <v/>
      </c>
      <c r="AU46" s="656"/>
      <c r="AV46" s="657"/>
      <c r="AW46" s="658"/>
      <c r="AX46" s="659"/>
      <c r="AY46" s="660"/>
      <c r="AZ46" s="792" t="str">
        <f t="shared" si="4"/>
        <v/>
      </c>
      <c r="BA46" s="793"/>
      <c r="BB46" s="793"/>
      <c r="BC46" s="794"/>
    </row>
    <row r="47" spans="1:55" s="38" customFormat="1" ht="30" customHeight="1">
      <c r="A47" s="848"/>
      <c r="B47" s="849"/>
      <c r="C47" s="849"/>
      <c r="D47" s="850"/>
      <c r="E47" s="670"/>
      <c r="F47" s="671"/>
      <c r="G47" s="671"/>
      <c r="H47" s="671"/>
      <c r="I47" s="672"/>
      <c r="J47" s="664"/>
      <c r="K47" s="665"/>
      <c r="L47" s="665"/>
      <c r="M47" s="665"/>
      <c r="N47" s="665"/>
      <c r="O47" s="665"/>
      <c r="P47" s="665"/>
      <c r="Q47" s="665"/>
      <c r="R47" s="666"/>
      <c r="S47" s="664"/>
      <c r="T47" s="665"/>
      <c r="U47" s="665"/>
      <c r="V47" s="665"/>
      <c r="W47" s="665"/>
      <c r="X47" s="665"/>
      <c r="Y47" s="665"/>
      <c r="Z47" s="665"/>
      <c r="AA47" s="665"/>
      <c r="AB47" s="665"/>
      <c r="AC47" s="665"/>
      <c r="AD47" s="665"/>
      <c r="AE47" s="665"/>
      <c r="AF47" s="665"/>
      <c r="AG47" s="665"/>
      <c r="AH47" s="665"/>
      <c r="AI47" s="665"/>
      <c r="AJ47" s="666"/>
      <c r="AK47" s="650" t="str">
        <f t="shared" si="5"/>
        <v/>
      </c>
      <c r="AL47" s="651"/>
      <c r="AM47" s="652"/>
      <c r="AN47" s="653"/>
      <c r="AO47" s="653"/>
      <c r="AP47" s="362" t="s">
        <v>157</v>
      </c>
      <c r="AQ47" s="653"/>
      <c r="AR47" s="653"/>
      <c r="AS47" s="654"/>
      <c r="AT47" s="655" t="str">
        <f t="shared" si="3"/>
        <v/>
      </c>
      <c r="AU47" s="656"/>
      <c r="AV47" s="657"/>
      <c r="AW47" s="658"/>
      <c r="AX47" s="659"/>
      <c r="AY47" s="660"/>
      <c r="AZ47" s="792" t="str">
        <f t="shared" si="4"/>
        <v/>
      </c>
      <c r="BA47" s="793"/>
      <c r="BB47" s="793"/>
      <c r="BC47" s="794"/>
    </row>
    <row r="48" spans="1:55" s="38" customFormat="1" ht="30" customHeight="1">
      <c r="A48" s="848"/>
      <c r="B48" s="849"/>
      <c r="C48" s="849"/>
      <c r="D48" s="850"/>
      <c r="E48" s="670"/>
      <c r="F48" s="671"/>
      <c r="G48" s="671"/>
      <c r="H48" s="671"/>
      <c r="I48" s="672"/>
      <c r="J48" s="664"/>
      <c r="K48" s="665"/>
      <c r="L48" s="665"/>
      <c r="M48" s="665"/>
      <c r="N48" s="665"/>
      <c r="O48" s="665"/>
      <c r="P48" s="665"/>
      <c r="Q48" s="665"/>
      <c r="R48" s="666"/>
      <c r="S48" s="664"/>
      <c r="T48" s="665"/>
      <c r="U48" s="665"/>
      <c r="V48" s="665"/>
      <c r="W48" s="665"/>
      <c r="X48" s="665"/>
      <c r="Y48" s="665"/>
      <c r="Z48" s="665"/>
      <c r="AA48" s="665"/>
      <c r="AB48" s="665"/>
      <c r="AC48" s="665"/>
      <c r="AD48" s="665"/>
      <c r="AE48" s="665"/>
      <c r="AF48" s="665"/>
      <c r="AG48" s="665"/>
      <c r="AH48" s="665"/>
      <c r="AI48" s="665"/>
      <c r="AJ48" s="666"/>
      <c r="AK48" s="650" t="str">
        <f t="shared" si="5"/>
        <v/>
      </c>
      <c r="AL48" s="651"/>
      <c r="AM48" s="652"/>
      <c r="AN48" s="653"/>
      <c r="AO48" s="653"/>
      <c r="AP48" s="362" t="s">
        <v>157</v>
      </c>
      <c r="AQ48" s="653"/>
      <c r="AR48" s="653"/>
      <c r="AS48" s="654"/>
      <c r="AT48" s="655" t="str">
        <f t="shared" si="3"/>
        <v/>
      </c>
      <c r="AU48" s="656"/>
      <c r="AV48" s="657"/>
      <c r="AW48" s="658"/>
      <c r="AX48" s="659"/>
      <c r="AY48" s="660"/>
      <c r="AZ48" s="792" t="str">
        <f t="shared" si="4"/>
        <v/>
      </c>
      <c r="BA48" s="793"/>
      <c r="BB48" s="793"/>
      <c r="BC48" s="794"/>
    </row>
    <row r="49" spans="1:55" s="38" customFormat="1" ht="30" customHeight="1">
      <c r="A49" s="848"/>
      <c r="B49" s="849"/>
      <c r="C49" s="849"/>
      <c r="D49" s="850"/>
      <c r="E49" s="670"/>
      <c r="F49" s="671"/>
      <c r="G49" s="671"/>
      <c r="H49" s="671"/>
      <c r="I49" s="672"/>
      <c r="J49" s="664"/>
      <c r="K49" s="665"/>
      <c r="L49" s="665"/>
      <c r="M49" s="665"/>
      <c r="N49" s="665"/>
      <c r="O49" s="665"/>
      <c r="P49" s="665"/>
      <c r="Q49" s="665"/>
      <c r="R49" s="666"/>
      <c r="S49" s="664"/>
      <c r="T49" s="665"/>
      <c r="U49" s="665"/>
      <c r="V49" s="665"/>
      <c r="W49" s="665"/>
      <c r="X49" s="665"/>
      <c r="Y49" s="665"/>
      <c r="Z49" s="665"/>
      <c r="AA49" s="665"/>
      <c r="AB49" s="665"/>
      <c r="AC49" s="665"/>
      <c r="AD49" s="665"/>
      <c r="AE49" s="665"/>
      <c r="AF49" s="665"/>
      <c r="AG49" s="665"/>
      <c r="AH49" s="665"/>
      <c r="AI49" s="665"/>
      <c r="AJ49" s="666"/>
      <c r="AK49" s="650" t="str">
        <f t="shared" si="5"/>
        <v/>
      </c>
      <c r="AL49" s="651"/>
      <c r="AM49" s="652"/>
      <c r="AN49" s="653"/>
      <c r="AO49" s="653"/>
      <c r="AP49" s="362" t="s">
        <v>157</v>
      </c>
      <c r="AQ49" s="653"/>
      <c r="AR49" s="653"/>
      <c r="AS49" s="654"/>
      <c r="AT49" s="655" t="str">
        <f t="shared" si="3"/>
        <v/>
      </c>
      <c r="AU49" s="656"/>
      <c r="AV49" s="657"/>
      <c r="AW49" s="658"/>
      <c r="AX49" s="659"/>
      <c r="AY49" s="660"/>
      <c r="AZ49" s="647" t="str">
        <f t="shared" si="4"/>
        <v/>
      </c>
      <c r="BA49" s="648"/>
      <c r="BB49" s="648"/>
      <c r="BC49" s="649"/>
    </row>
    <row r="50" spans="1:55" s="38" customFormat="1" ht="30" customHeight="1">
      <c r="A50" s="848"/>
      <c r="B50" s="849"/>
      <c r="C50" s="849"/>
      <c r="D50" s="850"/>
      <c r="E50" s="670"/>
      <c r="F50" s="671"/>
      <c r="G50" s="671"/>
      <c r="H50" s="671"/>
      <c r="I50" s="672"/>
      <c r="J50" s="664"/>
      <c r="K50" s="665"/>
      <c r="L50" s="665"/>
      <c r="M50" s="665"/>
      <c r="N50" s="665"/>
      <c r="O50" s="665"/>
      <c r="P50" s="665"/>
      <c r="Q50" s="665"/>
      <c r="R50" s="666"/>
      <c r="S50" s="664"/>
      <c r="T50" s="665"/>
      <c r="U50" s="665"/>
      <c r="V50" s="665"/>
      <c r="W50" s="665"/>
      <c r="X50" s="665"/>
      <c r="Y50" s="665"/>
      <c r="Z50" s="665"/>
      <c r="AA50" s="665"/>
      <c r="AB50" s="665"/>
      <c r="AC50" s="665"/>
      <c r="AD50" s="665"/>
      <c r="AE50" s="665"/>
      <c r="AF50" s="665"/>
      <c r="AG50" s="665"/>
      <c r="AH50" s="665"/>
      <c r="AI50" s="665"/>
      <c r="AJ50" s="666"/>
      <c r="AK50" s="650" t="str">
        <f t="shared" si="5"/>
        <v/>
      </c>
      <c r="AL50" s="651"/>
      <c r="AM50" s="652"/>
      <c r="AN50" s="653"/>
      <c r="AO50" s="653"/>
      <c r="AP50" s="362" t="s">
        <v>157</v>
      </c>
      <c r="AQ50" s="653"/>
      <c r="AR50" s="653"/>
      <c r="AS50" s="654"/>
      <c r="AT50" s="655" t="str">
        <f t="shared" si="3"/>
        <v/>
      </c>
      <c r="AU50" s="656"/>
      <c r="AV50" s="657"/>
      <c r="AW50" s="658"/>
      <c r="AX50" s="659"/>
      <c r="AY50" s="660"/>
      <c r="AZ50" s="647" t="str">
        <f t="shared" si="4"/>
        <v/>
      </c>
      <c r="BA50" s="648"/>
      <c r="BB50" s="648"/>
      <c r="BC50" s="649"/>
    </row>
    <row r="51" spans="1:55" s="38" customFormat="1" ht="30" customHeight="1">
      <c r="A51" s="848"/>
      <c r="B51" s="849"/>
      <c r="C51" s="849"/>
      <c r="D51" s="850"/>
      <c r="E51" s="670"/>
      <c r="F51" s="671"/>
      <c r="G51" s="671"/>
      <c r="H51" s="671"/>
      <c r="I51" s="672"/>
      <c r="J51" s="664"/>
      <c r="K51" s="665"/>
      <c r="L51" s="665"/>
      <c r="M51" s="665"/>
      <c r="N51" s="665"/>
      <c r="O51" s="665"/>
      <c r="P51" s="665"/>
      <c r="Q51" s="665"/>
      <c r="R51" s="666"/>
      <c r="S51" s="664"/>
      <c r="T51" s="665"/>
      <c r="U51" s="665"/>
      <c r="V51" s="665"/>
      <c r="W51" s="665"/>
      <c r="X51" s="665"/>
      <c r="Y51" s="665"/>
      <c r="Z51" s="665"/>
      <c r="AA51" s="665"/>
      <c r="AB51" s="665"/>
      <c r="AC51" s="665"/>
      <c r="AD51" s="665"/>
      <c r="AE51" s="665"/>
      <c r="AF51" s="665"/>
      <c r="AG51" s="665"/>
      <c r="AH51" s="665"/>
      <c r="AI51" s="665"/>
      <c r="AJ51" s="666"/>
      <c r="AK51" s="650" t="str">
        <f t="shared" si="5"/>
        <v/>
      </c>
      <c r="AL51" s="651"/>
      <c r="AM51" s="652"/>
      <c r="AN51" s="653"/>
      <c r="AO51" s="653"/>
      <c r="AP51" s="362" t="s">
        <v>157</v>
      </c>
      <c r="AQ51" s="653"/>
      <c r="AR51" s="653"/>
      <c r="AS51" s="654"/>
      <c r="AT51" s="655" t="str">
        <f t="shared" si="3"/>
        <v/>
      </c>
      <c r="AU51" s="656"/>
      <c r="AV51" s="657"/>
      <c r="AW51" s="658"/>
      <c r="AX51" s="659"/>
      <c r="AY51" s="660"/>
      <c r="AZ51" s="647" t="str">
        <f t="shared" si="4"/>
        <v/>
      </c>
      <c r="BA51" s="648"/>
      <c r="BB51" s="648"/>
      <c r="BC51" s="649"/>
    </row>
    <row r="52" spans="1:55" s="38" customFormat="1" ht="30" customHeight="1">
      <c r="A52" s="848"/>
      <c r="B52" s="849"/>
      <c r="C52" s="849"/>
      <c r="D52" s="850"/>
      <c r="E52" s="670"/>
      <c r="F52" s="671"/>
      <c r="G52" s="671"/>
      <c r="H52" s="671"/>
      <c r="I52" s="672"/>
      <c r="J52" s="664"/>
      <c r="K52" s="665"/>
      <c r="L52" s="665"/>
      <c r="M52" s="665"/>
      <c r="N52" s="665"/>
      <c r="O52" s="665"/>
      <c r="P52" s="665"/>
      <c r="Q52" s="665"/>
      <c r="R52" s="666"/>
      <c r="S52" s="664"/>
      <c r="T52" s="665"/>
      <c r="U52" s="665"/>
      <c r="V52" s="665"/>
      <c r="W52" s="665"/>
      <c r="X52" s="665"/>
      <c r="Y52" s="665"/>
      <c r="Z52" s="665"/>
      <c r="AA52" s="665"/>
      <c r="AB52" s="665"/>
      <c r="AC52" s="665"/>
      <c r="AD52" s="665"/>
      <c r="AE52" s="665"/>
      <c r="AF52" s="665"/>
      <c r="AG52" s="665"/>
      <c r="AH52" s="665"/>
      <c r="AI52" s="665"/>
      <c r="AJ52" s="666"/>
      <c r="AK52" s="650" t="str">
        <f t="shared" si="5"/>
        <v/>
      </c>
      <c r="AL52" s="651"/>
      <c r="AM52" s="652"/>
      <c r="AN52" s="653"/>
      <c r="AO52" s="653"/>
      <c r="AP52" s="362" t="s">
        <v>157</v>
      </c>
      <c r="AQ52" s="653"/>
      <c r="AR52" s="653"/>
      <c r="AS52" s="654"/>
      <c r="AT52" s="655" t="str">
        <f t="shared" si="3"/>
        <v/>
      </c>
      <c r="AU52" s="656"/>
      <c r="AV52" s="657"/>
      <c r="AW52" s="658"/>
      <c r="AX52" s="659"/>
      <c r="AY52" s="660"/>
      <c r="AZ52" s="647" t="str">
        <f t="shared" si="4"/>
        <v/>
      </c>
      <c r="BA52" s="648"/>
      <c r="BB52" s="648"/>
      <c r="BC52" s="649"/>
    </row>
    <row r="53" spans="1:55" s="38" customFormat="1" ht="30" customHeight="1">
      <c r="A53" s="848"/>
      <c r="B53" s="849"/>
      <c r="C53" s="849"/>
      <c r="D53" s="850"/>
      <c r="E53" s="670"/>
      <c r="F53" s="671"/>
      <c r="G53" s="671"/>
      <c r="H53" s="671"/>
      <c r="I53" s="672"/>
      <c r="J53" s="664"/>
      <c r="K53" s="665"/>
      <c r="L53" s="665"/>
      <c r="M53" s="665"/>
      <c r="N53" s="665"/>
      <c r="O53" s="665"/>
      <c r="P53" s="665"/>
      <c r="Q53" s="665"/>
      <c r="R53" s="666"/>
      <c r="S53" s="664"/>
      <c r="T53" s="665"/>
      <c r="U53" s="665"/>
      <c r="V53" s="665"/>
      <c r="W53" s="665"/>
      <c r="X53" s="665"/>
      <c r="Y53" s="665"/>
      <c r="Z53" s="665"/>
      <c r="AA53" s="665"/>
      <c r="AB53" s="665"/>
      <c r="AC53" s="665"/>
      <c r="AD53" s="665"/>
      <c r="AE53" s="665"/>
      <c r="AF53" s="665"/>
      <c r="AG53" s="665"/>
      <c r="AH53" s="665"/>
      <c r="AI53" s="665"/>
      <c r="AJ53" s="666"/>
      <c r="AK53" s="650" t="str">
        <f t="shared" si="5"/>
        <v/>
      </c>
      <c r="AL53" s="651"/>
      <c r="AM53" s="652"/>
      <c r="AN53" s="653"/>
      <c r="AO53" s="653"/>
      <c r="AP53" s="362" t="s">
        <v>157</v>
      </c>
      <c r="AQ53" s="653"/>
      <c r="AR53" s="653"/>
      <c r="AS53" s="654"/>
      <c r="AT53" s="655" t="str">
        <f t="shared" si="3"/>
        <v/>
      </c>
      <c r="AU53" s="656"/>
      <c r="AV53" s="657"/>
      <c r="AW53" s="658"/>
      <c r="AX53" s="659"/>
      <c r="AY53" s="660"/>
      <c r="AZ53" s="647" t="str">
        <f t="shared" si="4"/>
        <v/>
      </c>
      <c r="BA53" s="648"/>
      <c r="BB53" s="648"/>
      <c r="BC53" s="649"/>
    </row>
    <row r="54" spans="1:55" s="38" customFormat="1" ht="30" customHeight="1">
      <c r="A54" s="848"/>
      <c r="B54" s="849"/>
      <c r="C54" s="849"/>
      <c r="D54" s="850"/>
      <c r="E54" s="670"/>
      <c r="F54" s="671"/>
      <c r="G54" s="671"/>
      <c r="H54" s="671"/>
      <c r="I54" s="672"/>
      <c r="J54" s="664"/>
      <c r="K54" s="665"/>
      <c r="L54" s="665"/>
      <c r="M54" s="665"/>
      <c r="N54" s="665"/>
      <c r="O54" s="665"/>
      <c r="P54" s="665"/>
      <c r="Q54" s="665"/>
      <c r="R54" s="666"/>
      <c r="S54" s="664"/>
      <c r="T54" s="665"/>
      <c r="U54" s="665"/>
      <c r="V54" s="665"/>
      <c r="W54" s="665"/>
      <c r="X54" s="665"/>
      <c r="Y54" s="665"/>
      <c r="Z54" s="665"/>
      <c r="AA54" s="665"/>
      <c r="AB54" s="665"/>
      <c r="AC54" s="665"/>
      <c r="AD54" s="665"/>
      <c r="AE54" s="665"/>
      <c r="AF54" s="665"/>
      <c r="AG54" s="665"/>
      <c r="AH54" s="665"/>
      <c r="AI54" s="665"/>
      <c r="AJ54" s="666"/>
      <c r="AK54" s="650" t="str">
        <f t="shared" si="5"/>
        <v/>
      </c>
      <c r="AL54" s="651"/>
      <c r="AM54" s="652"/>
      <c r="AN54" s="653"/>
      <c r="AO54" s="653"/>
      <c r="AP54" s="362" t="s">
        <v>157</v>
      </c>
      <c r="AQ54" s="653"/>
      <c r="AR54" s="653"/>
      <c r="AS54" s="654"/>
      <c r="AT54" s="655" t="str">
        <f t="shared" si="3"/>
        <v/>
      </c>
      <c r="AU54" s="656"/>
      <c r="AV54" s="657"/>
      <c r="AW54" s="658"/>
      <c r="AX54" s="659"/>
      <c r="AY54" s="660"/>
      <c r="AZ54" s="647" t="str">
        <f t="shared" si="4"/>
        <v/>
      </c>
      <c r="BA54" s="648"/>
      <c r="BB54" s="648"/>
      <c r="BC54" s="649"/>
    </row>
    <row r="55" spans="1:55" s="38" customFormat="1" ht="30" customHeight="1" thickBot="1">
      <c r="A55" s="848"/>
      <c r="B55" s="849"/>
      <c r="C55" s="849"/>
      <c r="D55" s="850"/>
      <c r="E55" s="670"/>
      <c r="F55" s="671"/>
      <c r="G55" s="671"/>
      <c r="H55" s="671"/>
      <c r="I55" s="672"/>
      <c r="J55" s="664"/>
      <c r="K55" s="665"/>
      <c r="L55" s="665"/>
      <c r="M55" s="665"/>
      <c r="N55" s="665"/>
      <c r="O55" s="665"/>
      <c r="P55" s="665"/>
      <c r="Q55" s="665"/>
      <c r="R55" s="666"/>
      <c r="S55" s="664"/>
      <c r="T55" s="665"/>
      <c r="U55" s="665"/>
      <c r="V55" s="665"/>
      <c r="W55" s="665"/>
      <c r="X55" s="665"/>
      <c r="Y55" s="665"/>
      <c r="Z55" s="665"/>
      <c r="AA55" s="665"/>
      <c r="AB55" s="665"/>
      <c r="AC55" s="665"/>
      <c r="AD55" s="665"/>
      <c r="AE55" s="665"/>
      <c r="AF55" s="665"/>
      <c r="AG55" s="665"/>
      <c r="AH55" s="665"/>
      <c r="AI55" s="665"/>
      <c r="AJ55" s="666"/>
      <c r="AK55" s="650" t="str">
        <f t="shared" si="5"/>
        <v/>
      </c>
      <c r="AL55" s="651"/>
      <c r="AM55" s="652"/>
      <c r="AN55" s="653"/>
      <c r="AO55" s="653"/>
      <c r="AP55" s="362" t="s">
        <v>157</v>
      </c>
      <c r="AQ55" s="653"/>
      <c r="AR55" s="653"/>
      <c r="AS55" s="654"/>
      <c r="AT55" s="655" t="str">
        <f t="shared" si="3"/>
        <v/>
      </c>
      <c r="AU55" s="656"/>
      <c r="AV55" s="657"/>
      <c r="AW55" s="658"/>
      <c r="AX55" s="659"/>
      <c r="AY55" s="660"/>
      <c r="AZ55" s="647" t="str">
        <f t="shared" si="4"/>
        <v/>
      </c>
      <c r="BA55" s="648"/>
      <c r="BB55" s="648"/>
      <c r="BC55" s="649"/>
    </row>
    <row r="56" spans="1:55" ht="30" customHeight="1" thickTop="1" thickBot="1">
      <c r="A56" s="661" t="s">
        <v>23</v>
      </c>
      <c r="B56" s="662"/>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3"/>
      <c r="AW56" s="780">
        <f>SUM(AW41:AY55)</f>
        <v>0</v>
      </c>
      <c r="AX56" s="781"/>
      <c r="AY56" s="782"/>
      <c r="AZ56" s="644">
        <f>SUM(AZ41:BC55)</f>
        <v>0</v>
      </c>
      <c r="BA56" s="645"/>
      <c r="BB56" s="645"/>
      <c r="BC56" s="646"/>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127</v>
      </c>
      <c r="B59" s="54"/>
      <c r="C59" s="137"/>
      <c r="D59" s="137"/>
      <c r="E59" s="137"/>
      <c r="F59" s="137"/>
      <c r="G59" s="137"/>
      <c r="H59" s="137"/>
      <c r="I59" s="137"/>
      <c r="J59" s="137"/>
      <c r="K59" s="137"/>
      <c r="L59" s="137"/>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7"/>
      <c r="AQ59" s="137"/>
      <c r="AR59" s="137"/>
      <c r="AS59" s="137"/>
      <c r="AT59" s="137"/>
      <c r="AU59" s="137"/>
      <c r="AV59" s="45"/>
      <c r="AW59" s="138"/>
      <c r="AX59" s="138"/>
    </row>
    <row r="60" spans="1:55" s="25" customFormat="1" ht="52.5" customHeight="1" thickBot="1">
      <c r="A60" s="860" t="s">
        <v>90</v>
      </c>
      <c r="B60" s="861"/>
      <c r="C60" s="861"/>
      <c r="D60" s="862"/>
      <c r="E60" s="863" t="s">
        <v>62</v>
      </c>
      <c r="F60" s="861"/>
      <c r="G60" s="861"/>
      <c r="H60" s="861"/>
      <c r="I60" s="823" t="s">
        <v>97</v>
      </c>
      <c r="J60" s="824"/>
      <c r="K60" s="824"/>
      <c r="L60" s="824"/>
      <c r="M60" s="824"/>
      <c r="N60" s="824"/>
      <c r="O60" s="824"/>
      <c r="P60" s="864"/>
      <c r="Q60" s="865" t="s">
        <v>63</v>
      </c>
      <c r="R60" s="866"/>
      <c r="S60" s="867" t="s">
        <v>98</v>
      </c>
      <c r="T60" s="867"/>
      <c r="U60" s="867"/>
      <c r="V60" s="867"/>
      <c r="W60" s="867"/>
      <c r="X60" s="867"/>
      <c r="Y60" s="868"/>
      <c r="Z60" s="823" t="s">
        <v>128</v>
      </c>
      <c r="AA60" s="824"/>
      <c r="AB60" s="824"/>
      <c r="AC60" s="824"/>
      <c r="AD60" s="824"/>
      <c r="AE60" s="824"/>
      <c r="AF60" s="824"/>
      <c r="AG60" s="824"/>
      <c r="AH60" s="824"/>
      <c r="AI60" s="824"/>
      <c r="AJ60" s="824"/>
      <c r="AK60" s="824"/>
      <c r="AL60" s="824"/>
      <c r="AM60" s="824"/>
      <c r="AN60" s="825"/>
      <c r="AO60" s="823" t="s">
        <v>129</v>
      </c>
      <c r="AP60" s="824"/>
      <c r="AQ60" s="824"/>
      <c r="AR60" s="824"/>
      <c r="AS60" s="824"/>
      <c r="AT60" s="824"/>
      <c r="AU60" s="824"/>
      <c r="AV60" s="824"/>
      <c r="AW60" s="824"/>
      <c r="AX60" s="824"/>
      <c r="AY60" s="824"/>
      <c r="AZ60" s="824"/>
      <c r="BA60" s="824"/>
      <c r="BB60" s="824"/>
      <c r="BC60" s="826"/>
    </row>
    <row r="61" spans="1:55" s="25" customFormat="1" ht="41.25" customHeight="1" thickTop="1">
      <c r="A61" s="891" t="s">
        <v>92</v>
      </c>
      <c r="B61" s="892"/>
      <c r="C61" s="892"/>
      <c r="D61" s="892"/>
      <c r="E61" s="893" t="s">
        <v>159</v>
      </c>
      <c r="F61" s="893"/>
      <c r="G61" s="893"/>
      <c r="H61" s="893"/>
      <c r="I61" s="840" t="str">
        <f>IF($AZ$31=0,"",SUMIF($AK$16:$AL$30,$E61,$AZ$16:$BC$30))</f>
        <v/>
      </c>
      <c r="J61" s="841"/>
      <c r="K61" s="841"/>
      <c r="L61" s="841"/>
      <c r="M61" s="841"/>
      <c r="N61" s="841"/>
      <c r="O61" s="841"/>
      <c r="P61" s="197" t="s">
        <v>24</v>
      </c>
      <c r="Q61" s="842" t="s">
        <v>63</v>
      </c>
      <c r="R61" s="843"/>
      <c r="S61" s="847">
        <v>30000</v>
      </c>
      <c r="T61" s="847"/>
      <c r="U61" s="847"/>
      <c r="V61" s="847"/>
      <c r="W61" s="847"/>
      <c r="X61" s="847"/>
      <c r="Y61" s="143" t="s">
        <v>64</v>
      </c>
      <c r="Z61" s="827" t="str">
        <f>IF(I61="","",I61*S61)</f>
        <v/>
      </c>
      <c r="AA61" s="828"/>
      <c r="AB61" s="828"/>
      <c r="AC61" s="828"/>
      <c r="AD61" s="828"/>
      <c r="AE61" s="828"/>
      <c r="AF61" s="828"/>
      <c r="AG61" s="828"/>
      <c r="AH61" s="828"/>
      <c r="AI61" s="828"/>
      <c r="AJ61" s="828"/>
      <c r="AK61" s="828"/>
      <c r="AL61" s="828"/>
      <c r="AM61" s="828"/>
      <c r="AN61" s="149" t="s">
        <v>0</v>
      </c>
      <c r="AO61" s="772">
        <f>SUM(Z61:AM61)</f>
        <v>0</v>
      </c>
      <c r="AP61" s="874"/>
      <c r="AQ61" s="874"/>
      <c r="AR61" s="874"/>
      <c r="AS61" s="874"/>
      <c r="AT61" s="874"/>
      <c r="AU61" s="874"/>
      <c r="AV61" s="874"/>
      <c r="AW61" s="874"/>
      <c r="AX61" s="874"/>
      <c r="AY61" s="874"/>
      <c r="AZ61" s="874"/>
      <c r="BA61" s="874"/>
      <c r="BB61" s="874"/>
      <c r="BC61" s="207" t="s">
        <v>0</v>
      </c>
    </row>
    <row r="62" spans="1:55" s="25" customFormat="1" ht="41.25" customHeight="1" thickBot="1">
      <c r="A62" s="879" t="s">
        <v>91</v>
      </c>
      <c r="B62" s="880"/>
      <c r="C62" s="880"/>
      <c r="D62" s="881"/>
      <c r="E62" s="882" t="s">
        <v>160</v>
      </c>
      <c r="F62" s="883"/>
      <c r="G62" s="883"/>
      <c r="H62" s="884"/>
      <c r="I62" s="885" t="str">
        <f>IF($AZ$56=0,"",SUMIF($AK$41:$AL$55,$E62,$AZ$41:$BC$55))</f>
        <v/>
      </c>
      <c r="J62" s="886"/>
      <c r="K62" s="886"/>
      <c r="L62" s="886"/>
      <c r="M62" s="886"/>
      <c r="N62" s="886"/>
      <c r="O62" s="886"/>
      <c r="P62" s="211" t="s">
        <v>24</v>
      </c>
      <c r="Q62" s="876" t="s">
        <v>63</v>
      </c>
      <c r="R62" s="877"/>
      <c r="S62" s="875">
        <v>50000</v>
      </c>
      <c r="T62" s="875"/>
      <c r="U62" s="875"/>
      <c r="V62" s="875"/>
      <c r="W62" s="875"/>
      <c r="X62" s="875"/>
      <c r="Y62" s="212" t="s">
        <v>64</v>
      </c>
      <c r="Z62" s="887" t="str">
        <f>IF(I62="","",I62*S62)</f>
        <v/>
      </c>
      <c r="AA62" s="888"/>
      <c r="AB62" s="888"/>
      <c r="AC62" s="888"/>
      <c r="AD62" s="888"/>
      <c r="AE62" s="888"/>
      <c r="AF62" s="888"/>
      <c r="AG62" s="888"/>
      <c r="AH62" s="888"/>
      <c r="AI62" s="888"/>
      <c r="AJ62" s="888"/>
      <c r="AK62" s="888"/>
      <c r="AL62" s="888"/>
      <c r="AM62" s="888"/>
      <c r="AN62" s="212" t="s">
        <v>0</v>
      </c>
      <c r="AO62" s="889" t="str">
        <f>Z62</f>
        <v/>
      </c>
      <c r="AP62" s="890"/>
      <c r="AQ62" s="890"/>
      <c r="AR62" s="890"/>
      <c r="AS62" s="890"/>
      <c r="AT62" s="890"/>
      <c r="AU62" s="890"/>
      <c r="AV62" s="890"/>
      <c r="AW62" s="890"/>
      <c r="AX62" s="890"/>
      <c r="AY62" s="890"/>
      <c r="AZ62" s="890"/>
      <c r="BA62" s="890"/>
      <c r="BB62" s="890"/>
      <c r="BC62" s="213" t="s">
        <v>0</v>
      </c>
    </row>
    <row r="63" spans="1:55" s="25" customFormat="1" ht="41.25" customHeight="1" thickTop="1" thickBot="1">
      <c r="A63" s="740" t="s">
        <v>117</v>
      </c>
      <c r="B63" s="741"/>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2">
        <f>SUM(AO61:BB62)</f>
        <v>0</v>
      </c>
      <c r="AP63" s="743"/>
      <c r="AQ63" s="743"/>
      <c r="AR63" s="743"/>
      <c r="AS63" s="743"/>
      <c r="AT63" s="743"/>
      <c r="AU63" s="743"/>
      <c r="AV63" s="743"/>
      <c r="AW63" s="743"/>
      <c r="AX63" s="743"/>
      <c r="AY63" s="743"/>
      <c r="AZ63" s="743"/>
      <c r="BA63" s="743"/>
      <c r="BB63" s="743"/>
      <c r="BC63" s="184"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NUO/SNSZ5LA/xC9on7O4jmTHpBbs8Rf84i+K7yd/dDkrKluspZ/y3wkWVw4x9dAZMpcCVW0FfR39S5Cm3YK7Cg==" saltValue="jGwvu2ke5GNxYGZTay0POA==" spinCount="100000" sheet="1" objects="1" scenarios="1"/>
  <mergeCells count="365">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K54:AL54"/>
    <mergeCell ref="AM54:AO54"/>
  </mergeCells>
  <phoneticPr fontId="28"/>
  <conditionalFormatting sqref="E16:I30">
    <cfRule type="expression" dxfId="17" priority="8" stopIfTrue="1">
      <formula>AND($AK16&lt;&gt;"",$AK16&lt;&gt;"W5")</formula>
    </cfRule>
  </conditionalFormatting>
  <conditionalFormatting sqref="E41:I55">
    <cfRule type="expression" dxfId="16" priority="6" stopIfTrue="1">
      <formula>AND($AK41&lt;&gt;"",$AK41&lt;&gt;"W6")</formula>
    </cfRule>
  </conditionalFormatting>
  <conditionalFormatting sqref="AM12:AS12">
    <cfRule type="expression" dxfId="15" priority="2" stopIfTrue="1">
      <formula>AND(COUNTA($E$16:$I$30)&gt;0,$AM$12="□")</formula>
    </cfRule>
  </conditionalFormatting>
  <conditionalFormatting sqref="AM37:AS37">
    <cfRule type="expression" dxfId="14" priority="1" stopIfTrue="1">
      <formula>AND(COUNTA($E$41:$I$55)&gt;0,$AM$37="□")</formula>
    </cfRule>
  </conditionalFormatting>
  <dataValidations count="6">
    <dataValidation type="textLength" imeMode="disabled" operator="equal" allowBlank="1" showInputMessage="1" showErrorMessage="1" errorTitle="文字数エラー" error="SII登録型番の9文字で登録してください。" sqref="E16:I30 E41:I55"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6" width="3.5" style="7" customWidth="1"/>
    <col min="7" max="37" width="3.625" style="7" customWidth="1"/>
    <col min="38" max="40" width="3.875" style="7" customWidth="1"/>
    <col min="41" max="43" width="3.625" style="7" customWidth="1"/>
    <col min="44" max="49" width="3.875" style="7" customWidth="1"/>
    <col min="50" max="55" width="3.625" style="7" customWidth="1"/>
    <col min="56" max="61" width="3.625" style="23" customWidth="1"/>
    <col min="62" max="64" width="3.625" style="25" customWidth="1"/>
    <col min="65" max="74" width="3.625" style="23" hidden="1" customWidth="1"/>
    <col min="75"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6"/>
      <c r="AH1" s="66"/>
      <c r="AK1" s="28"/>
      <c r="AL1" s="66"/>
      <c r="AM1" s="66"/>
      <c r="AN1" s="66"/>
      <c r="AO1" s="4"/>
      <c r="AP1" s="4"/>
      <c r="AQ1" s="4"/>
      <c r="AR1" s="66"/>
      <c r="AS1" s="4"/>
      <c r="AT1" s="4"/>
      <c r="AU1" s="4"/>
      <c r="AV1" s="4"/>
      <c r="AW1" s="4"/>
      <c r="AX1" s="4"/>
      <c r="AY1" s="4"/>
      <c r="BC1" s="62" t="s">
        <v>122</v>
      </c>
      <c r="BJ1" s="180"/>
      <c r="BK1" s="180"/>
      <c r="BL1" s="180"/>
    </row>
    <row r="2" spans="1:71" s="1" customFormat="1" ht="17.25" customHeight="1">
      <c r="A2" s="2"/>
      <c r="B2" s="2"/>
      <c r="AK2" s="131" t="s">
        <v>119</v>
      </c>
      <c r="BC2" s="205" t="str">
        <f>IF(OR('様式第１｜交付申請書'!BD15&lt;&gt;"",'様式第１｜交付申請書'!AJ53&lt;&gt;""),'様式第１｜交付申請書'!BD15&amp;"邸"&amp;RIGHT(TRIM('様式第１｜交付申請書'!N53&amp;'様式第１｜交付申請書'!Y53&amp;'様式第１｜交付申請書'!AJ53),4),"")</f>
        <v/>
      </c>
      <c r="BJ2" s="181"/>
      <c r="BK2" s="181"/>
      <c r="BL2" s="181"/>
    </row>
    <row r="3" spans="1:71" ht="30" customHeight="1">
      <c r="A3" s="810" t="s">
        <v>74</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107</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50"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3" t="s">
        <v>60</v>
      </c>
      <c r="AV6" s="811"/>
      <c r="AW6" s="811"/>
      <c r="AX6" s="204" t="s">
        <v>120</v>
      </c>
      <c r="AY6" s="812"/>
      <c r="AZ6" s="812"/>
      <c r="BA6" s="813" t="s">
        <v>121</v>
      </c>
      <c r="BB6" s="813"/>
      <c r="BC6" s="813"/>
    </row>
    <row r="7" spans="1:71" ht="23.25" customHeight="1">
      <c r="A7" s="377"/>
      <c r="B7" s="378"/>
      <c r="C7" s="379" t="s">
        <v>261</v>
      </c>
      <c r="D7" s="34"/>
      <c r="E7" s="34"/>
      <c r="F7" s="34"/>
      <c r="G7" s="380"/>
      <c r="H7" s="381"/>
      <c r="I7" s="379" t="s">
        <v>262</v>
      </c>
      <c r="J7" s="34"/>
      <c r="K7" s="214"/>
      <c r="L7" s="214"/>
      <c r="M7" s="214"/>
      <c r="N7" s="23"/>
      <c r="O7" s="23"/>
      <c r="P7" s="23"/>
      <c r="Q7" s="23"/>
      <c r="R7" s="23"/>
      <c r="S7" s="23"/>
      <c r="T7" s="23"/>
      <c r="U7" s="23"/>
      <c r="V7" s="23"/>
      <c r="W7" s="23"/>
      <c r="X7" s="23"/>
      <c r="Y7" s="23"/>
      <c r="Z7" s="23"/>
      <c r="AA7" s="23"/>
      <c r="AB7" s="23"/>
      <c r="AC7" s="214"/>
      <c r="AD7" s="214"/>
      <c r="AE7" s="214"/>
      <c r="AF7" s="214"/>
      <c r="AG7" s="214"/>
      <c r="AH7" s="214"/>
      <c r="AI7" s="214"/>
      <c r="AJ7" s="214"/>
      <c r="AK7" s="23"/>
      <c r="AL7" s="23"/>
      <c r="AM7" s="23"/>
      <c r="AN7" s="215"/>
      <c r="AO7" s="215"/>
      <c r="AP7" s="215"/>
      <c r="AQ7" s="215"/>
      <c r="AR7" s="215"/>
      <c r="AS7" s="215"/>
      <c r="AT7" s="983" t="s">
        <v>161</v>
      </c>
      <c r="AU7" s="983"/>
      <c r="AV7" s="983"/>
      <c r="AW7" s="983"/>
      <c r="AX7" s="983"/>
      <c r="AY7" s="983"/>
      <c r="AZ7" s="983"/>
      <c r="BA7" s="983"/>
      <c r="BB7" s="983"/>
      <c r="BC7" s="983"/>
      <c r="BP7" s="974" t="s">
        <v>99</v>
      </c>
      <c r="BQ7" s="974"/>
      <c r="BR7" s="974" t="s">
        <v>100</v>
      </c>
      <c r="BS7" s="974" t="s">
        <v>101</v>
      </c>
    </row>
    <row r="8" spans="1:71" ht="23.25" customHeight="1" thickBot="1">
      <c r="A8" s="54"/>
      <c r="B8" s="44"/>
      <c r="C8" s="44"/>
      <c r="D8" s="44"/>
      <c r="E8" s="44"/>
      <c r="F8" s="4"/>
      <c r="G8" s="4"/>
      <c r="H8" s="4"/>
      <c r="I8" s="4"/>
      <c r="J8" s="4"/>
      <c r="K8" s="4"/>
      <c r="L8" s="4"/>
      <c r="M8" s="985" t="str">
        <f>IF(COUNTIF(AM10:AN27,"err")&gt;0,"グレードと一致しない型番があります。SII登録型番を確認して下さい。","")</f>
        <v/>
      </c>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4"/>
      <c r="AU8" s="984"/>
      <c r="AV8" s="984"/>
      <c r="AW8" s="984"/>
      <c r="AX8" s="984"/>
      <c r="AY8" s="984"/>
      <c r="AZ8" s="984"/>
      <c r="BA8" s="984"/>
      <c r="BB8" s="984"/>
      <c r="BC8" s="984"/>
      <c r="BP8" s="208"/>
      <c r="BQ8" s="208"/>
      <c r="BR8" s="974"/>
      <c r="BS8" s="974"/>
    </row>
    <row r="9" spans="1:71" ht="46.5" customHeight="1" thickBot="1">
      <c r="A9" s="975" t="s">
        <v>28</v>
      </c>
      <c r="B9" s="976"/>
      <c r="C9" s="986" t="s">
        <v>65</v>
      </c>
      <c r="D9" s="987"/>
      <c r="E9" s="988"/>
      <c r="F9" s="986" t="s">
        <v>17</v>
      </c>
      <c r="G9" s="987"/>
      <c r="H9" s="989"/>
      <c r="I9" s="990" t="s">
        <v>3</v>
      </c>
      <c r="J9" s="987"/>
      <c r="K9" s="987"/>
      <c r="L9" s="989"/>
      <c r="M9" s="990" t="s">
        <v>162</v>
      </c>
      <c r="N9" s="987"/>
      <c r="O9" s="987"/>
      <c r="P9" s="987"/>
      <c r="Q9" s="987"/>
      <c r="R9" s="989"/>
      <c r="S9" s="990" t="s">
        <v>10</v>
      </c>
      <c r="T9" s="987"/>
      <c r="U9" s="987"/>
      <c r="V9" s="987"/>
      <c r="W9" s="987"/>
      <c r="X9" s="987"/>
      <c r="Y9" s="987"/>
      <c r="Z9" s="989"/>
      <c r="AA9" s="990" t="s">
        <v>1</v>
      </c>
      <c r="AB9" s="987"/>
      <c r="AC9" s="987"/>
      <c r="AD9" s="987"/>
      <c r="AE9" s="987"/>
      <c r="AF9" s="987"/>
      <c r="AG9" s="987"/>
      <c r="AH9" s="987"/>
      <c r="AI9" s="987"/>
      <c r="AJ9" s="987"/>
      <c r="AK9" s="987"/>
      <c r="AL9" s="989"/>
      <c r="AM9" s="991" t="s">
        <v>173</v>
      </c>
      <c r="AN9" s="992"/>
      <c r="AO9" s="977" t="s">
        <v>29</v>
      </c>
      <c r="AP9" s="978"/>
      <c r="AQ9" s="979"/>
      <c r="AR9" s="993" t="s">
        <v>174</v>
      </c>
      <c r="AS9" s="994"/>
      <c r="AT9" s="980" t="s">
        <v>30</v>
      </c>
      <c r="AU9" s="981"/>
      <c r="AV9" s="982"/>
      <c r="AW9" s="980" t="s">
        <v>95</v>
      </c>
      <c r="AX9" s="981"/>
      <c r="AY9" s="982"/>
      <c r="AZ9" s="990" t="s">
        <v>175</v>
      </c>
      <c r="BA9" s="995"/>
      <c r="BB9" s="995"/>
      <c r="BC9" s="996"/>
      <c r="BJ9" s="182"/>
      <c r="BK9" s="182"/>
      <c r="BO9" s="195" t="s">
        <v>78</v>
      </c>
      <c r="BP9" s="170" t="s">
        <v>103</v>
      </c>
      <c r="BQ9" s="170" t="s">
        <v>104</v>
      </c>
      <c r="BR9" s="974"/>
      <c r="BS9" s="974"/>
    </row>
    <row r="10" spans="1:71" s="24" customFormat="1" ht="34.5" customHeight="1" thickTop="1">
      <c r="A10" s="997" t="s">
        <v>99</v>
      </c>
      <c r="B10" s="998"/>
      <c r="C10" s="1006"/>
      <c r="D10" s="1007"/>
      <c r="E10" s="1007"/>
      <c r="F10" s="1008" t="s">
        <v>109</v>
      </c>
      <c r="G10" s="1009"/>
      <c r="H10" s="1010"/>
      <c r="I10" s="1011"/>
      <c r="J10" s="1012"/>
      <c r="K10" s="1012"/>
      <c r="L10" s="1013"/>
      <c r="M10" s="1011"/>
      <c r="N10" s="1012"/>
      <c r="O10" s="1012"/>
      <c r="P10" s="1012"/>
      <c r="Q10" s="1012"/>
      <c r="R10" s="1013"/>
      <c r="S10" s="695"/>
      <c r="T10" s="696"/>
      <c r="U10" s="696"/>
      <c r="V10" s="696"/>
      <c r="W10" s="696"/>
      <c r="X10" s="696"/>
      <c r="Y10" s="696"/>
      <c r="Z10" s="697"/>
      <c r="AA10" s="695"/>
      <c r="AB10" s="696"/>
      <c r="AC10" s="696"/>
      <c r="AD10" s="696"/>
      <c r="AE10" s="696"/>
      <c r="AF10" s="696"/>
      <c r="AG10" s="696"/>
      <c r="AH10" s="696"/>
      <c r="AI10" s="696"/>
      <c r="AJ10" s="696"/>
      <c r="AK10" s="696"/>
      <c r="AL10" s="697"/>
      <c r="AM10" s="1014" t="str">
        <f t="shared" ref="AM10:AM15" si="0">IF(M10="","",IF(AND(LEFT(M10,1)&amp;RIGHT(M10,1)&lt;&gt;"D1",LEFT(M10,1)&amp;RIGHT(M10,1)&lt;&gt;"D2",LEFT(M10,1)&amp;RIGHT(M10,1)&lt;&gt;"D3",LEFT(M10,1)&amp;RIGHT(M10,1)&lt;&gt;"D4"),"err",LEFT(M10,1)&amp;RIGHT(M10,1)))</f>
        <v/>
      </c>
      <c r="AN10" s="1015"/>
      <c r="AO10" s="1003"/>
      <c r="AP10" s="1004"/>
      <c r="AQ10" s="1005"/>
      <c r="AR10" s="1016"/>
      <c r="AS10" s="1017"/>
      <c r="AT10" s="966" t="str">
        <f t="shared" ref="AT10:AT27" si="1">IF(AND(AO10&lt;&gt;"",AR10&lt;&gt;""),ROUNDDOWN(((AR10/AO10)/1000),1),"")</f>
        <v/>
      </c>
      <c r="AU10" s="967"/>
      <c r="AV10" s="968"/>
      <c r="AW10" s="969" t="str">
        <f>IF(AT10="","",SUM(AT10:AV11))</f>
        <v/>
      </c>
      <c r="AX10" s="970"/>
      <c r="AY10" s="971"/>
      <c r="AZ10" s="972"/>
      <c r="BA10" s="973"/>
      <c r="BB10" s="973"/>
      <c r="BC10" s="382" t="s">
        <v>163</v>
      </c>
      <c r="BJ10" s="183"/>
      <c r="BK10" s="183"/>
      <c r="BL10" s="183"/>
      <c r="BO10" s="196" t="s">
        <v>79</v>
      </c>
      <c r="BP10" s="169">
        <v>6000</v>
      </c>
      <c r="BQ10" s="169">
        <v>5000</v>
      </c>
      <c r="BR10" s="169">
        <v>7000</v>
      </c>
      <c r="BS10" s="169">
        <v>7500</v>
      </c>
    </row>
    <row r="11" spans="1:71" s="24" customFormat="1" ht="35.1" customHeight="1">
      <c r="A11" s="999"/>
      <c r="B11" s="1000"/>
      <c r="C11" s="951"/>
      <c r="D11" s="952"/>
      <c r="E11" s="952"/>
      <c r="F11" s="933" t="s">
        <v>111</v>
      </c>
      <c r="G11" s="934"/>
      <c r="H11" s="935"/>
      <c r="I11" s="936"/>
      <c r="J11" s="937"/>
      <c r="K11" s="937"/>
      <c r="L11" s="938"/>
      <c r="M11" s="936"/>
      <c r="N11" s="937"/>
      <c r="O11" s="937"/>
      <c r="P11" s="937"/>
      <c r="Q11" s="937"/>
      <c r="R11" s="938"/>
      <c r="S11" s="939"/>
      <c r="T11" s="940"/>
      <c r="U11" s="940"/>
      <c r="V11" s="940"/>
      <c r="W11" s="940"/>
      <c r="X11" s="940"/>
      <c r="Y11" s="940"/>
      <c r="Z11" s="941"/>
      <c r="AA11" s="939"/>
      <c r="AB11" s="940"/>
      <c r="AC11" s="940"/>
      <c r="AD11" s="940"/>
      <c r="AE11" s="940"/>
      <c r="AF11" s="940"/>
      <c r="AG11" s="940"/>
      <c r="AH11" s="940"/>
      <c r="AI11" s="940"/>
      <c r="AJ11" s="940"/>
      <c r="AK11" s="940"/>
      <c r="AL11" s="941"/>
      <c r="AM11" s="942" t="str">
        <f t="shared" si="0"/>
        <v/>
      </c>
      <c r="AN11" s="943"/>
      <c r="AO11" s="963"/>
      <c r="AP11" s="964"/>
      <c r="AQ11" s="965"/>
      <c r="AR11" s="944"/>
      <c r="AS11" s="945"/>
      <c r="AT11" s="946" t="str">
        <f t="shared" si="1"/>
        <v/>
      </c>
      <c r="AU11" s="947"/>
      <c r="AV11" s="948"/>
      <c r="AW11" s="930"/>
      <c r="AX11" s="931"/>
      <c r="AY11" s="932"/>
      <c r="AZ11" s="949"/>
      <c r="BA11" s="950"/>
      <c r="BB11" s="950"/>
      <c r="BC11" s="383" t="s">
        <v>163</v>
      </c>
      <c r="BJ11" s="183"/>
      <c r="BK11" s="183"/>
      <c r="BL11" s="183"/>
      <c r="BO11" s="196" t="s">
        <v>80</v>
      </c>
      <c r="BP11" s="169">
        <v>5000</v>
      </c>
      <c r="BQ11" s="169">
        <v>4000</v>
      </c>
      <c r="BR11" s="169">
        <v>6000</v>
      </c>
      <c r="BS11" s="169">
        <v>6500</v>
      </c>
    </row>
    <row r="12" spans="1:71" s="24" customFormat="1" ht="35.1" customHeight="1">
      <c r="A12" s="999"/>
      <c r="B12" s="1000"/>
      <c r="C12" s="894"/>
      <c r="D12" s="895"/>
      <c r="E12" s="895"/>
      <c r="F12" s="898" t="s">
        <v>109</v>
      </c>
      <c r="G12" s="899"/>
      <c r="H12" s="900"/>
      <c r="I12" s="901"/>
      <c r="J12" s="902"/>
      <c r="K12" s="902"/>
      <c r="L12" s="903"/>
      <c r="M12" s="901"/>
      <c r="N12" s="902"/>
      <c r="O12" s="902"/>
      <c r="P12" s="902"/>
      <c r="Q12" s="902"/>
      <c r="R12" s="903"/>
      <c r="S12" s="904"/>
      <c r="T12" s="905"/>
      <c r="U12" s="905"/>
      <c r="V12" s="905"/>
      <c r="W12" s="905"/>
      <c r="X12" s="905"/>
      <c r="Y12" s="905"/>
      <c r="Z12" s="906"/>
      <c r="AA12" s="904"/>
      <c r="AB12" s="905"/>
      <c r="AC12" s="905"/>
      <c r="AD12" s="905"/>
      <c r="AE12" s="905"/>
      <c r="AF12" s="905"/>
      <c r="AG12" s="905"/>
      <c r="AH12" s="905"/>
      <c r="AI12" s="905"/>
      <c r="AJ12" s="905"/>
      <c r="AK12" s="905"/>
      <c r="AL12" s="906"/>
      <c r="AM12" s="953" t="str">
        <f t="shared" si="0"/>
        <v/>
      </c>
      <c r="AN12" s="954"/>
      <c r="AO12" s="960"/>
      <c r="AP12" s="961"/>
      <c r="AQ12" s="962"/>
      <c r="AR12" s="955"/>
      <c r="AS12" s="956"/>
      <c r="AT12" s="957" t="str">
        <f t="shared" si="1"/>
        <v/>
      </c>
      <c r="AU12" s="958"/>
      <c r="AV12" s="959"/>
      <c r="AW12" s="927" t="str">
        <f>IF(AT12="","",SUM(AT12:AV13))</f>
        <v/>
      </c>
      <c r="AX12" s="928"/>
      <c r="AY12" s="929"/>
      <c r="AZ12" s="907"/>
      <c r="BA12" s="908"/>
      <c r="BB12" s="908"/>
      <c r="BC12" s="384" t="s">
        <v>163</v>
      </c>
      <c r="BJ12" s="183"/>
      <c r="BK12" s="183"/>
      <c r="BL12" s="183"/>
      <c r="BO12" s="196" t="s">
        <v>81</v>
      </c>
      <c r="BP12" s="169">
        <v>4000</v>
      </c>
      <c r="BQ12" s="169">
        <v>3000</v>
      </c>
      <c r="BR12" s="169">
        <v>5000</v>
      </c>
      <c r="BS12" s="169">
        <v>5500</v>
      </c>
    </row>
    <row r="13" spans="1:71" s="24" customFormat="1" ht="35.1" customHeight="1">
      <c r="A13" s="999"/>
      <c r="B13" s="1000"/>
      <c r="C13" s="951"/>
      <c r="D13" s="952"/>
      <c r="E13" s="952"/>
      <c r="F13" s="933" t="s">
        <v>111</v>
      </c>
      <c r="G13" s="934"/>
      <c r="H13" s="935"/>
      <c r="I13" s="936"/>
      <c r="J13" s="937"/>
      <c r="K13" s="937"/>
      <c r="L13" s="938"/>
      <c r="M13" s="936"/>
      <c r="N13" s="937"/>
      <c r="O13" s="937"/>
      <c r="P13" s="937"/>
      <c r="Q13" s="937"/>
      <c r="R13" s="938"/>
      <c r="S13" s="939"/>
      <c r="T13" s="940"/>
      <c r="U13" s="940"/>
      <c r="V13" s="940"/>
      <c r="W13" s="940"/>
      <c r="X13" s="940"/>
      <c r="Y13" s="940"/>
      <c r="Z13" s="941"/>
      <c r="AA13" s="939"/>
      <c r="AB13" s="940"/>
      <c r="AC13" s="940"/>
      <c r="AD13" s="940"/>
      <c r="AE13" s="940"/>
      <c r="AF13" s="940"/>
      <c r="AG13" s="940"/>
      <c r="AH13" s="940"/>
      <c r="AI13" s="940"/>
      <c r="AJ13" s="940"/>
      <c r="AK13" s="940"/>
      <c r="AL13" s="941"/>
      <c r="AM13" s="942" t="str">
        <f t="shared" si="0"/>
        <v/>
      </c>
      <c r="AN13" s="943"/>
      <c r="AO13" s="963"/>
      <c r="AP13" s="964"/>
      <c r="AQ13" s="965"/>
      <c r="AR13" s="944"/>
      <c r="AS13" s="945"/>
      <c r="AT13" s="946" t="str">
        <f t="shared" si="1"/>
        <v/>
      </c>
      <c r="AU13" s="947"/>
      <c r="AV13" s="948"/>
      <c r="AW13" s="930"/>
      <c r="AX13" s="931"/>
      <c r="AY13" s="932"/>
      <c r="AZ13" s="949"/>
      <c r="BA13" s="950"/>
      <c r="BB13" s="950"/>
      <c r="BC13" s="383" t="s">
        <v>163</v>
      </c>
      <c r="BJ13" s="183"/>
      <c r="BK13" s="183"/>
      <c r="BL13" s="183"/>
      <c r="BO13" s="196" t="s">
        <v>82</v>
      </c>
      <c r="BP13" s="169">
        <v>3000</v>
      </c>
      <c r="BQ13" s="169">
        <v>2000</v>
      </c>
      <c r="BR13" s="169"/>
      <c r="BS13" s="169"/>
    </row>
    <row r="14" spans="1:71" s="24" customFormat="1" ht="35.1" customHeight="1">
      <c r="A14" s="999"/>
      <c r="B14" s="1000"/>
      <c r="C14" s="894"/>
      <c r="D14" s="895"/>
      <c r="E14" s="895"/>
      <c r="F14" s="898" t="s">
        <v>109</v>
      </c>
      <c r="G14" s="899"/>
      <c r="H14" s="900"/>
      <c r="I14" s="901"/>
      <c r="J14" s="902"/>
      <c r="K14" s="902"/>
      <c r="L14" s="903"/>
      <c r="M14" s="901"/>
      <c r="N14" s="902"/>
      <c r="O14" s="902"/>
      <c r="P14" s="902"/>
      <c r="Q14" s="902"/>
      <c r="R14" s="903"/>
      <c r="S14" s="904"/>
      <c r="T14" s="905"/>
      <c r="U14" s="905"/>
      <c r="V14" s="905"/>
      <c r="W14" s="905"/>
      <c r="X14" s="905"/>
      <c r="Y14" s="905"/>
      <c r="Z14" s="906"/>
      <c r="AA14" s="904"/>
      <c r="AB14" s="905"/>
      <c r="AC14" s="905"/>
      <c r="AD14" s="905"/>
      <c r="AE14" s="905"/>
      <c r="AF14" s="905"/>
      <c r="AG14" s="905"/>
      <c r="AH14" s="905"/>
      <c r="AI14" s="905"/>
      <c r="AJ14" s="905"/>
      <c r="AK14" s="905"/>
      <c r="AL14" s="906"/>
      <c r="AM14" s="953" t="str">
        <f t="shared" si="0"/>
        <v/>
      </c>
      <c r="AN14" s="954"/>
      <c r="AO14" s="960"/>
      <c r="AP14" s="961"/>
      <c r="AQ14" s="962"/>
      <c r="AR14" s="955"/>
      <c r="AS14" s="956"/>
      <c r="AT14" s="957" t="str">
        <f t="shared" si="1"/>
        <v/>
      </c>
      <c r="AU14" s="958"/>
      <c r="AV14" s="959"/>
      <c r="AW14" s="927" t="str">
        <f>IF(AT14="","",SUM(AT14:AV15))</f>
        <v/>
      </c>
      <c r="AX14" s="928"/>
      <c r="AY14" s="929"/>
      <c r="AZ14" s="907"/>
      <c r="BA14" s="908"/>
      <c r="BB14" s="908"/>
      <c r="BC14" s="385" t="s">
        <v>163</v>
      </c>
      <c r="BJ14" s="183"/>
      <c r="BK14" s="183"/>
      <c r="BL14" s="183"/>
    </row>
    <row r="15" spans="1:71" s="24" customFormat="1" ht="35.1" customHeight="1">
      <c r="A15" s="1001"/>
      <c r="B15" s="1002"/>
      <c r="C15" s="951"/>
      <c r="D15" s="952"/>
      <c r="E15" s="952"/>
      <c r="F15" s="933" t="s">
        <v>111</v>
      </c>
      <c r="G15" s="934"/>
      <c r="H15" s="935"/>
      <c r="I15" s="936"/>
      <c r="J15" s="937"/>
      <c r="K15" s="937"/>
      <c r="L15" s="938"/>
      <c r="M15" s="936"/>
      <c r="N15" s="937"/>
      <c r="O15" s="937"/>
      <c r="P15" s="937"/>
      <c r="Q15" s="937"/>
      <c r="R15" s="938"/>
      <c r="S15" s="939"/>
      <c r="T15" s="940"/>
      <c r="U15" s="940"/>
      <c r="V15" s="940"/>
      <c r="W15" s="940"/>
      <c r="X15" s="940"/>
      <c r="Y15" s="940"/>
      <c r="Z15" s="941"/>
      <c r="AA15" s="939"/>
      <c r="AB15" s="940"/>
      <c r="AC15" s="940"/>
      <c r="AD15" s="940"/>
      <c r="AE15" s="940"/>
      <c r="AF15" s="940"/>
      <c r="AG15" s="940"/>
      <c r="AH15" s="940"/>
      <c r="AI15" s="940"/>
      <c r="AJ15" s="940"/>
      <c r="AK15" s="940"/>
      <c r="AL15" s="941"/>
      <c r="AM15" s="942" t="str">
        <f t="shared" si="0"/>
        <v/>
      </c>
      <c r="AN15" s="943"/>
      <c r="AO15" s="963"/>
      <c r="AP15" s="964"/>
      <c r="AQ15" s="965"/>
      <c r="AR15" s="944"/>
      <c r="AS15" s="945"/>
      <c r="AT15" s="946" t="str">
        <f t="shared" si="1"/>
        <v/>
      </c>
      <c r="AU15" s="947"/>
      <c r="AV15" s="948"/>
      <c r="AW15" s="930"/>
      <c r="AX15" s="931"/>
      <c r="AY15" s="932"/>
      <c r="AZ15" s="949"/>
      <c r="BA15" s="950"/>
      <c r="BB15" s="950"/>
      <c r="BC15" s="386" t="s">
        <v>163</v>
      </c>
      <c r="BJ15" s="183"/>
      <c r="BK15" s="183"/>
      <c r="BL15" s="183"/>
    </row>
    <row r="16" spans="1:71" s="24" customFormat="1" ht="35.1" customHeight="1">
      <c r="A16" s="1018" t="s">
        <v>100</v>
      </c>
      <c r="B16" s="1019"/>
      <c r="C16" s="894"/>
      <c r="D16" s="895"/>
      <c r="E16" s="895"/>
      <c r="F16" s="898" t="s">
        <v>109</v>
      </c>
      <c r="G16" s="899"/>
      <c r="H16" s="900"/>
      <c r="I16" s="901"/>
      <c r="J16" s="902"/>
      <c r="K16" s="902"/>
      <c r="L16" s="903"/>
      <c r="M16" s="901"/>
      <c r="N16" s="902"/>
      <c r="O16" s="902"/>
      <c r="P16" s="902"/>
      <c r="Q16" s="902"/>
      <c r="R16" s="903"/>
      <c r="S16" s="904"/>
      <c r="T16" s="905"/>
      <c r="U16" s="905"/>
      <c r="V16" s="905"/>
      <c r="W16" s="905"/>
      <c r="X16" s="905"/>
      <c r="Y16" s="905"/>
      <c r="Z16" s="906"/>
      <c r="AA16" s="904"/>
      <c r="AB16" s="905"/>
      <c r="AC16" s="905"/>
      <c r="AD16" s="905"/>
      <c r="AE16" s="905"/>
      <c r="AF16" s="905"/>
      <c r="AG16" s="905"/>
      <c r="AH16" s="905"/>
      <c r="AI16" s="905"/>
      <c r="AJ16" s="905"/>
      <c r="AK16" s="905"/>
      <c r="AL16" s="906"/>
      <c r="AM16" s="953" t="str">
        <f>IF(M16="","",IF(AND(LEFT(M16,1)&amp;RIGHT(M16,1)&lt;&gt;"D1",LEFT(M16,1)&amp;RIGHT(M16,1)&lt;&gt;"D2",LEFT(M16,1)&amp;RIGHT(M16,1)&lt;&gt;"D3"),"err",LEFT(M16,1)&amp;RIGHT(M16,1)))</f>
        <v/>
      </c>
      <c r="AN16" s="954"/>
      <c r="AO16" s="960"/>
      <c r="AP16" s="961"/>
      <c r="AQ16" s="962"/>
      <c r="AR16" s="955"/>
      <c r="AS16" s="956"/>
      <c r="AT16" s="957" t="str">
        <f t="shared" si="1"/>
        <v/>
      </c>
      <c r="AU16" s="958"/>
      <c r="AV16" s="959"/>
      <c r="AW16" s="927" t="str">
        <f>IF(AT16="","",SUM(AT16:AV17))</f>
        <v/>
      </c>
      <c r="AX16" s="928"/>
      <c r="AY16" s="929"/>
      <c r="AZ16" s="907"/>
      <c r="BA16" s="908"/>
      <c r="BB16" s="908"/>
      <c r="BC16" s="384" t="s">
        <v>163</v>
      </c>
      <c r="BJ16" s="183"/>
      <c r="BK16" s="183"/>
      <c r="BL16" s="183"/>
    </row>
    <row r="17" spans="1:64" s="24" customFormat="1" ht="34.5" customHeight="1">
      <c r="A17" s="1020"/>
      <c r="B17" s="1021"/>
      <c r="C17" s="951"/>
      <c r="D17" s="952"/>
      <c r="E17" s="952"/>
      <c r="F17" s="933" t="s">
        <v>111</v>
      </c>
      <c r="G17" s="934"/>
      <c r="H17" s="935"/>
      <c r="I17" s="936"/>
      <c r="J17" s="937"/>
      <c r="K17" s="937"/>
      <c r="L17" s="938"/>
      <c r="M17" s="936"/>
      <c r="N17" s="937"/>
      <c r="O17" s="937"/>
      <c r="P17" s="937"/>
      <c r="Q17" s="937"/>
      <c r="R17" s="938"/>
      <c r="S17" s="939"/>
      <c r="T17" s="940"/>
      <c r="U17" s="940"/>
      <c r="V17" s="940"/>
      <c r="W17" s="940"/>
      <c r="X17" s="940"/>
      <c r="Y17" s="940"/>
      <c r="Z17" s="941"/>
      <c r="AA17" s="939"/>
      <c r="AB17" s="940"/>
      <c r="AC17" s="940"/>
      <c r="AD17" s="940"/>
      <c r="AE17" s="940"/>
      <c r="AF17" s="940"/>
      <c r="AG17" s="940"/>
      <c r="AH17" s="940"/>
      <c r="AI17" s="940"/>
      <c r="AJ17" s="940"/>
      <c r="AK17" s="940"/>
      <c r="AL17" s="941"/>
      <c r="AM17" s="942" t="str">
        <f t="shared" ref="AM17:AM27" si="2">IF(M17="","",IF(AND(LEFT(M17,1)&amp;RIGHT(M17,1)&lt;&gt;"D1",LEFT(M17,1)&amp;RIGHT(M17,1)&lt;&gt;"D2",LEFT(M17,1)&amp;RIGHT(M17,1)&lt;&gt;"D3"),"err",LEFT(M17,1)&amp;RIGHT(M17,1)))</f>
        <v/>
      </c>
      <c r="AN17" s="943"/>
      <c r="AO17" s="963"/>
      <c r="AP17" s="964"/>
      <c r="AQ17" s="965"/>
      <c r="AR17" s="944"/>
      <c r="AS17" s="945"/>
      <c r="AT17" s="946" t="str">
        <f t="shared" si="1"/>
        <v/>
      </c>
      <c r="AU17" s="947"/>
      <c r="AV17" s="948"/>
      <c r="AW17" s="930"/>
      <c r="AX17" s="931"/>
      <c r="AY17" s="932"/>
      <c r="AZ17" s="949"/>
      <c r="BA17" s="950"/>
      <c r="BB17" s="950"/>
      <c r="BC17" s="383" t="s">
        <v>163</v>
      </c>
      <c r="BJ17" s="183"/>
      <c r="BK17" s="183"/>
      <c r="BL17" s="183"/>
    </row>
    <row r="18" spans="1:64" s="24" customFormat="1" ht="35.1" customHeight="1">
      <c r="A18" s="1020"/>
      <c r="B18" s="1021"/>
      <c r="C18" s="894"/>
      <c r="D18" s="895"/>
      <c r="E18" s="895"/>
      <c r="F18" s="898" t="s">
        <v>109</v>
      </c>
      <c r="G18" s="899"/>
      <c r="H18" s="900"/>
      <c r="I18" s="901"/>
      <c r="J18" s="902"/>
      <c r="K18" s="902"/>
      <c r="L18" s="903"/>
      <c r="M18" s="901"/>
      <c r="N18" s="902"/>
      <c r="O18" s="902"/>
      <c r="P18" s="902"/>
      <c r="Q18" s="902"/>
      <c r="R18" s="903"/>
      <c r="S18" s="904"/>
      <c r="T18" s="905"/>
      <c r="U18" s="905"/>
      <c r="V18" s="905"/>
      <c r="W18" s="905"/>
      <c r="X18" s="905"/>
      <c r="Y18" s="905"/>
      <c r="Z18" s="906"/>
      <c r="AA18" s="904"/>
      <c r="AB18" s="905"/>
      <c r="AC18" s="905"/>
      <c r="AD18" s="905"/>
      <c r="AE18" s="905"/>
      <c r="AF18" s="905"/>
      <c r="AG18" s="905"/>
      <c r="AH18" s="905"/>
      <c r="AI18" s="905"/>
      <c r="AJ18" s="905"/>
      <c r="AK18" s="905"/>
      <c r="AL18" s="906"/>
      <c r="AM18" s="953" t="str">
        <f t="shared" si="2"/>
        <v/>
      </c>
      <c r="AN18" s="954"/>
      <c r="AO18" s="960"/>
      <c r="AP18" s="961"/>
      <c r="AQ18" s="962"/>
      <c r="AR18" s="955"/>
      <c r="AS18" s="956"/>
      <c r="AT18" s="957" t="str">
        <f t="shared" si="1"/>
        <v/>
      </c>
      <c r="AU18" s="958"/>
      <c r="AV18" s="959"/>
      <c r="AW18" s="927" t="str">
        <f>IF(AT18="","",SUM(AT18:AV19))</f>
        <v/>
      </c>
      <c r="AX18" s="928"/>
      <c r="AY18" s="929"/>
      <c r="AZ18" s="907"/>
      <c r="BA18" s="908"/>
      <c r="BB18" s="908"/>
      <c r="BC18" s="384" t="s">
        <v>163</v>
      </c>
      <c r="BJ18" s="183"/>
      <c r="BK18" s="183"/>
      <c r="BL18" s="183"/>
    </row>
    <row r="19" spans="1:64" s="24" customFormat="1" ht="35.1" customHeight="1">
      <c r="A19" s="1020"/>
      <c r="B19" s="1021"/>
      <c r="C19" s="951"/>
      <c r="D19" s="952"/>
      <c r="E19" s="952"/>
      <c r="F19" s="933" t="s">
        <v>111</v>
      </c>
      <c r="G19" s="934"/>
      <c r="H19" s="935"/>
      <c r="I19" s="936"/>
      <c r="J19" s="937"/>
      <c r="K19" s="937"/>
      <c r="L19" s="938"/>
      <c r="M19" s="936"/>
      <c r="N19" s="937"/>
      <c r="O19" s="937"/>
      <c r="P19" s="937"/>
      <c r="Q19" s="937"/>
      <c r="R19" s="938"/>
      <c r="S19" s="939"/>
      <c r="T19" s="940"/>
      <c r="U19" s="940"/>
      <c r="V19" s="940"/>
      <c r="W19" s="940"/>
      <c r="X19" s="940"/>
      <c r="Y19" s="940"/>
      <c r="Z19" s="941"/>
      <c r="AA19" s="939"/>
      <c r="AB19" s="940"/>
      <c r="AC19" s="940"/>
      <c r="AD19" s="940"/>
      <c r="AE19" s="940"/>
      <c r="AF19" s="940"/>
      <c r="AG19" s="940"/>
      <c r="AH19" s="940"/>
      <c r="AI19" s="940"/>
      <c r="AJ19" s="940"/>
      <c r="AK19" s="940"/>
      <c r="AL19" s="941"/>
      <c r="AM19" s="942" t="str">
        <f t="shared" si="2"/>
        <v/>
      </c>
      <c r="AN19" s="943"/>
      <c r="AO19" s="963"/>
      <c r="AP19" s="964"/>
      <c r="AQ19" s="965"/>
      <c r="AR19" s="944"/>
      <c r="AS19" s="945"/>
      <c r="AT19" s="946" t="str">
        <f t="shared" si="1"/>
        <v/>
      </c>
      <c r="AU19" s="947"/>
      <c r="AV19" s="948"/>
      <c r="AW19" s="930"/>
      <c r="AX19" s="931"/>
      <c r="AY19" s="932"/>
      <c r="AZ19" s="949"/>
      <c r="BA19" s="950"/>
      <c r="BB19" s="950"/>
      <c r="BC19" s="383" t="s">
        <v>163</v>
      </c>
      <c r="BJ19" s="183"/>
      <c r="BK19" s="183"/>
      <c r="BL19" s="183"/>
    </row>
    <row r="20" spans="1:64" s="24" customFormat="1" ht="35.1" customHeight="1">
      <c r="A20" s="1020"/>
      <c r="B20" s="1021"/>
      <c r="C20" s="894"/>
      <c r="D20" s="895"/>
      <c r="E20" s="895"/>
      <c r="F20" s="898" t="s">
        <v>109</v>
      </c>
      <c r="G20" s="899"/>
      <c r="H20" s="900"/>
      <c r="I20" s="901"/>
      <c r="J20" s="902"/>
      <c r="K20" s="902"/>
      <c r="L20" s="903"/>
      <c r="M20" s="901"/>
      <c r="N20" s="902"/>
      <c r="O20" s="902"/>
      <c r="P20" s="902"/>
      <c r="Q20" s="902"/>
      <c r="R20" s="903"/>
      <c r="S20" s="904"/>
      <c r="T20" s="905"/>
      <c r="U20" s="905"/>
      <c r="V20" s="905"/>
      <c r="W20" s="905"/>
      <c r="X20" s="905"/>
      <c r="Y20" s="905"/>
      <c r="Z20" s="906"/>
      <c r="AA20" s="904"/>
      <c r="AB20" s="905"/>
      <c r="AC20" s="905"/>
      <c r="AD20" s="905"/>
      <c r="AE20" s="905"/>
      <c r="AF20" s="905"/>
      <c r="AG20" s="905"/>
      <c r="AH20" s="905"/>
      <c r="AI20" s="905"/>
      <c r="AJ20" s="905"/>
      <c r="AK20" s="905"/>
      <c r="AL20" s="906"/>
      <c r="AM20" s="953" t="str">
        <f t="shared" si="2"/>
        <v/>
      </c>
      <c r="AN20" s="954"/>
      <c r="AO20" s="960"/>
      <c r="AP20" s="961"/>
      <c r="AQ20" s="962"/>
      <c r="AR20" s="955"/>
      <c r="AS20" s="956"/>
      <c r="AT20" s="957" t="str">
        <f t="shared" si="1"/>
        <v/>
      </c>
      <c r="AU20" s="958"/>
      <c r="AV20" s="959"/>
      <c r="AW20" s="927" t="str">
        <f>IF(AT20="","",SUM(AT20:AV21))</f>
        <v/>
      </c>
      <c r="AX20" s="928"/>
      <c r="AY20" s="929"/>
      <c r="AZ20" s="907"/>
      <c r="BA20" s="908"/>
      <c r="BB20" s="908"/>
      <c r="BC20" s="385" t="s">
        <v>163</v>
      </c>
      <c r="BJ20" s="183"/>
      <c r="BK20" s="183"/>
      <c r="BL20" s="183"/>
    </row>
    <row r="21" spans="1:64" s="24" customFormat="1" ht="35.1" customHeight="1">
      <c r="A21" s="1022"/>
      <c r="B21" s="1023"/>
      <c r="C21" s="951"/>
      <c r="D21" s="952"/>
      <c r="E21" s="952"/>
      <c r="F21" s="933" t="s">
        <v>111</v>
      </c>
      <c r="G21" s="934"/>
      <c r="H21" s="935"/>
      <c r="I21" s="936"/>
      <c r="J21" s="937"/>
      <c r="K21" s="937"/>
      <c r="L21" s="938"/>
      <c r="M21" s="936"/>
      <c r="N21" s="937"/>
      <c r="O21" s="937"/>
      <c r="P21" s="937"/>
      <c r="Q21" s="937"/>
      <c r="R21" s="938"/>
      <c r="S21" s="939"/>
      <c r="T21" s="940"/>
      <c r="U21" s="940"/>
      <c r="V21" s="940"/>
      <c r="W21" s="940"/>
      <c r="X21" s="940"/>
      <c r="Y21" s="940"/>
      <c r="Z21" s="941"/>
      <c r="AA21" s="939"/>
      <c r="AB21" s="940"/>
      <c r="AC21" s="940"/>
      <c r="AD21" s="940"/>
      <c r="AE21" s="940"/>
      <c r="AF21" s="940"/>
      <c r="AG21" s="940"/>
      <c r="AH21" s="940"/>
      <c r="AI21" s="940"/>
      <c r="AJ21" s="940"/>
      <c r="AK21" s="940"/>
      <c r="AL21" s="941"/>
      <c r="AM21" s="942" t="str">
        <f t="shared" si="2"/>
        <v/>
      </c>
      <c r="AN21" s="943"/>
      <c r="AO21" s="963"/>
      <c r="AP21" s="964"/>
      <c r="AQ21" s="965"/>
      <c r="AR21" s="944"/>
      <c r="AS21" s="945"/>
      <c r="AT21" s="946" t="str">
        <f t="shared" si="1"/>
        <v/>
      </c>
      <c r="AU21" s="947"/>
      <c r="AV21" s="948"/>
      <c r="AW21" s="930"/>
      <c r="AX21" s="931"/>
      <c r="AY21" s="932"/>
      <c r="AZ21" s="949"/>
      <c r="BA21" s="950"/>
      <c r="BB21" s="950"/>
      <c r="BC21" s="383" t="s">
        <v>163</v>
      </c>
      <c r="BJ21" s="183"/>
      <c r="BK21" s="183"/>
      <c r="BL21" s="183"/>
    </row>
    <row r="22" spans="1:64" s="24" customFormat="1" ht="35.1" customHeight="1">
      <c r="A22" s="1018" t="s">
        <v>101</v>
      </c>
      <c r="B22" s="1019"/>
      <c r="C22" s="894"/>
      <c r="D22" s="895"/>
      <c r="E22" s="895"/>
      <c r="F22" s="898" t="s">
        <v>109</v>
      </c>
      <c r="G22" s="899"/>
      <c r="H22" s="900"/>
      <c r="I22" s="901"/>
      <c r="J22" s="902"/>
      <c r="K22" s="902"/>
      <c r="L22" s="903"/>
      <c r="M22" s="901"/>
      <c r="N22" s="902"/>
      <c r="O22" s="902"/>
      <c r="P22" s="902"/>
      <c r="Q22" s="902"/>
      <c r="R22" s="903"/>
      <c r="S22" s="904"/>
      <c r="T22" s="905"/>
      <c r="U22" s="905"/>
      <c r="V22" s="905"/>
      <c r="W22" s="905"/>
      <c r="X22" s="905"/>
      <c r="Y22" s="905"/>
      <c r="Z22" s="906"/>
      <c r="AA22" s="904"/>
      <c r="AB22" s="905"/>
      <c r="AC22" s="905"/>
      <c r="AD22" s="905"/>
      <c r="AE22" s="905"/>
      <c r="AF22" s="905"/>
      <c r="AG22" s="905"/>
      <c r="AH22" s="905"/>
      <c r="AI22" s="905"/>
      <c r="AJ22" s="905"/>
      <c r="AK22" s="905"/>
      <c r="AL22" s="906"/>
      <c r="AM22" s="953" t="str">
        <f t="shared" si="2"/>
        <v/>
      </c>
      <c r="AN22" s="954"/>
      <c r="AO22" s="960"/>
      <c r="AP22" s="961"/>
      <c r="AQ22" s="962"/>
      <c r="AR22" s="955"/>
      <c r="AS22" s="956"/>
      <c r="AT22" s="957" t="str">
        <f t="shared" si="1"/>
        <v/>
      </c>
      <c r="AU22" s="958"/>
      <c r="AV22" s="959"/>
      <c r="AW22" s="927" t="str">
        <f>IF(AT22="","",SUM(AT22:AV23))</f>
        <v/>
      </c>
      <c r="AX22" s="928"/>
      <c r="AY22" s="929"/>
      <c r="AZ22" s="907"/>
      <c r="BA22" s="908"/>
      <c r="BB22" s="908"/>
      <c r="BC22" s="385" t="s">
        <v>164</v>
      </c>
      <c r="BJ22" s="183"/>
      <c r="BK22" s="183"/>
      <c r="BL22" s="183"/>
    </row>
    <row r="23" spans="1:64" s="24" customFormat="1" ht="35.1" customHeight="1">
      <c r="A23" s="1020"/>
      <c r="B23" s="1021"/>
      <c r="C23" s="951"/>
      <c r="D23" s="952"/>
      <c r="E23" s="952"/>
      <c r="F23" s="933" t="s">
        <v>111</v>
      </c>
      <c r="G23" s="934"/>
      <c r="H23" s="935"/>
      <c r="I23" s="936"/>
      <c r="J23" s="937"/>
      <c r="K23" s="937"/>
      <c r="L23" s="938"/>
      <c r="M23" s="936"/>
      <c r="N23" s="937"/>
      <c r="O23" s="937"/>
      <c r="P23" s="937"/>
      <c r="Q23" s="937"/>
      <c r="R23" s="938"/>
      <c r="S23" s="939"/>
      <c r="T23" s="940"/>
      <c r="U23" s="940"/>
      <c r="V23" s="940"/>
      <c r="W23" s="940"/>
      <c r="X23" s="940"/>
      <c r="Y23" s="940"/>
      <c r="Z23" s="941"/>
      <c r="AA23" s="939"/>
      <c r="AB23" s="940"/>
      <c r="AC23" s="940"/>
      <c r="AD23" s="940"/>
      <c r="AE23" s="940"/>
      <c r="AF23" s="940"/>
      <c r="AG23" s="940"/>
      <c r="AH23" s="940"/>
      <c r="AI23" s="940"/>
      <c r="AJ23" s="940"/>
      <c r="AK23" s="940"/>
      <c r="AL23" s="941"/>
      <c r="AM23" s="942" t="str">
        <f t="shared" si="2"/>
        <v/>
      </c>
      <c r="AN23" s="943"/>
      <c r="AO23" s="963"/>
      <c r="AP23" s="964"/>
      <c r="AQ23" s="965"/>
      <c r="AR23" s="944"/>
      <c r="AS23" s="945"/>
      <c r="AT23" s="946" t="str">
        <f t="shared" si="1"/>
        <v/>
      </c>
      <c r="AU23" s="947"/>
      <c r="AV23" s="948"/>
      <c r="AW23" s="930"/>
      <c r="AX23" s="931"/>
      <c r="AY23" s="932"/>
      <c r="AZ23" s="949"/>
      <c r="BA23" s="950"/>
      <c r="BB23" s="950"/>
      <c r="BC23" s="383" t="s">
        <v>164</v>
      </c>
      <c r="BJ23" s="183"/>
      <c r="BK23" s="183"/>
      <c r="BL23" s="183"/>
    </row>
    <row r="24" spans="1:64" s="24" customFormat="1" ht="34.5" customHeight="1">
      <c r="A24" s="1020"/>
      <c r="B24" s="1021"/>
      <c r="C24" s="894"/>
      <c r="D24" s="895"/>
      <c r="E24" s="895"/>
      <c r="F24" s="898" t="s">
        <v>109</v>
      </c>
      <c r="G24" s="899"/>
      <c r="H24" s="900"/>
      <c r="I24" s="901"/>
      <c r="J24" s="902"/>
      <c r="K24" s="902"/>
      <c r="L24" s="903"/>
      <c r="M24" s="901"/>
      <c r="N24" s="902"/>
      <c r="O24" s="902"/>
      <c r="P24" s="902"/>
      <c r="Q24" s="902"/>
      <c r="R24" s="903"/>
      <c r="S24" s="904"/>
      <c r="T24" s="905"/>
      <c r="U24" s="905"/>
      <c r="V24" s="905"/>
      <c r="W24" s="905"/>
      <c r="X24" s="905"/>
      <c r="Y24" s="905"/>
      <c r="Z24" s="906"/>
      <c r="AA24" s="904"/>
      <c r="AB24" s="905"/>
      <c r="AC24" s="905"/>
      <c r="AD24" s="905"/>
      <c r="AE24" s="905"/>
      <c r="AF24" s="905"/>
      <c r="AG24" s="905"/>
      <c r="AH24" s="905"/>
      <c r="AI24" s="905"/>
      <c r="AJ24" s="905"/>
      <c r="AK24" s="905"/>
      <c r="AL24" s="906"/>
      <c r="AM24" s="953" t="str">
        <f t="shared" si="2"/>
        <v/>
      </c>
      <c r="AN24" s="954"/>
      <c r="AO24" s="960"/>
      <c r="AP24" s="961"/>
      <c r="AQ24" s="962"/>
      <c r="AR24" s="955"/>
      <c r="AS24" s="956"/>
      <c r="AT24" s="957" t="str">
        <f t="shared" si="1"/>
        <v/>
      </c>
      <c r="AU24" s="958"/>
      <c r="AV24" s="959"/>
      <c r="AW24" s="927" t="str">
        <f>IF(AT24="","",SUM(AT24:AV25))</f>
        <v/>
      </c>
      <c r="AX24" s="928"/>
      <c r="AY24" s="929"/>
      <c r="AZ24" s="907"/>
      <c r="BA24" s="908"/>
      <c r="BB24" s="908"/>
      <c r="BC24" s="384" t="s">
        <v>164</v>
      </c>
      <c r="BJ24" s="183"/>
      <c r="BK24" s="183"/>
      <c r="BL24" s="183"/>
    </row>
    <row r="25" spans="1:64" s="24" customFormat="1" ht="35.1" customHeight="1">
      <c r="A25" s="1020"/>
      <c r="B25" s="1021"/>
      <c r="C25" s="951"/>
      <c r="D25" s="952"/>
      <c r="E25" s="952"/>
      <c r="F25" s="933" t="s">
        <v>111</v>
      </c>
      <c r="G25" s="934"/>
      <c r="H25" s="935"/>
      <c r="I25" s="936"/>
      <c r="J25" s="937"/>
      <c r="K25" s="937"/>
      <c r="L25" s="938"/>
      <c r="M25" s="936"/>
      <c r="N25" s="937"/>
      <c r="O25" s="937"/>
      <c r="P25" s="937"/>
      <c r="Q25" s="937"/>
      <c r="R25" s="938"/>
      <c r="S25" s="939"/>
      <c r="T25" s="940"/>
      <c r="U25" s="940"/>
      <c r="V25" s="940"/>
      <c r="W25" s="940"/>
      <c r="X25" s="940"/>
      <c r="Y25" s="940"/>
      <c r="Z25" s="941"/>
      <c r="AA25" s="939"/>
      <c r="AB25" s="940"/>
      <c r="AC25" s="940"/>
      <c r="AD25" s="940"/>
      <c r="AE25" s="940"/>
      <c r="AF25" s="940"/>
      <c r="AG25" s="940"/>
      <c r="AH25" s="940"/>
      <c r="AI25" s="940"/>
      <c r="AJ25" s="940"/>
      <c r="AK25" s="940"/>
      <c r="AL25" s="941"/>
      <c r="AM25" s="942" t="str">
        <f t="shared" si="2"/>
        <v/>
      </c>
      <c r="AN25" s="943"/>
      <c r="AO25" s="963"/>
      <c r="AP25" s="964"/>
      <c r="AQ25" s="965"/>
      <c r="AR25" s="944"/>
      <c r="AS25" s="945"/>
      <c r="AT25" s="946" t="str">
        <f t="shared" si="1"/>
        <v/>
      </c>
      <c r="AU25" s="947"/>
      <c r="AV25" s="948"/>
      <c r="AW25" s="930"/>
      <c r="AX25" s="931"/>
      <c r="AY25" s="932"/>
      <c r="AZ25" s="949"/>
      <c r="BA25" s="950"/>
      <c r="BB25" s="950"/>
      <c r="BC25" s="383" t="s">
        <v>164</v>
      </c>
      <c r="BJ25" s="183"/>
      <c r="BK25" s="183"/>
      <c r="BL25" s="183"/>
    </row>
    <row r="26" spans="1:64" s="24" customFormat="1" ht="35.1" customHeight="1">
      <c r="A26" s="1020"/>
      <c r="B26" s="1021"/>
      <c r="C26" s="894"/>
      <c r="D26" s="895"/>
      <c r="E26" s="895"/>
      <c r="F26" s="898" t="s">
        <v>109</v>
      </c>
      <c r="G26" s="899"/>
      <c r="H26" s="900"/>
      <c r="I26" s="901"/>
      <c r="J26" s="902"/>
      <c r="K26" s="902"/>
      <c r="L26" s="903"/>
      <c r="M26" s="901"/>
      <c r="N26" s="902"/>
      <c r="O26" s="902"/>
      <c r="P26" s="902"/>
      <c r="Q26" s="902"/>
      <c r="R26" s="903"/>
      <c r="S26" s="904"/>
      <c r="T26" s="905"/>
      <c r="U26" s="905"/>
      <c r="V26" s="905"/>
      <c r="W26" s="905"/>
      <c r="X26" s="905"/>
      <c r="Y26" s="905"/>
      <c r="Z26" s="906"/>
      <c r="AA26" s="904"/>
      <c r="AB26" s="905"/>
      <c r="AC26" s="905"/>
      <c r="AD26" s="905"/>
      <c r="AE26" s="905"/>
      <c r="AF26" s="905"/>
      <c r="AG26" s="905"/>
      <c r="AH26" s="905"/>
      <c r="AI26" s="905"/>
      <c r="AJ26" s="905"/>
      <c r="AK26" s="905"/>
      <c r="AL26" s="906"/>
      <c r="AM26" s="953" t="str">
        <f t="shared" si="2"/>
        <v/>
      </c>
      <c r="AN26" s="954"/>
      <c r="AO26" s="960"/>
      <c r="AP26" s="961"/>
      <c r="AQ26" s="962"/>
      <c r="AR26" s="955"/>
      <c r="AS26" s="956"/>
      <c r="AT26" s="957" t="str">
        <f t="shared" si="1"/>
        <v/>
      </c>
      <c r="AU26" s="958"/>
      <c r="AV26" s="959"/>
      <c r="AW26" s="927" t="str">
        <f>IF(AT26="","",SUM(AT26:AV27))</f>
        <v/>
      </c>
      <c r="AX26" s="928"/>
      <c r="AY26" s="929"/>
      <c r="AZ26" s="907"/>
      <c r="BA26" s="908"/>
      <c r="BB26" s="908"/>
      <c r="BC26" s="385" t="s">
        <v>164</v>
      </c>
      <c r="BJ26" s="183"/>
      <c r="BK26" s="183"/>
      <c r="BL26" s="183"/>
    </row>
    <row r="27" spans="1:64" s="24" customFormat="1" ht="35.1" customHeight="1" thickBot="1">
      <c r="A27" s="1025"/>
      <c r="B27" s="1026"/>
      <c r="C27" s="896"/>
      <c r="D27" s="897"/>
      <c r="E27" s="897"/>
      <c r="F27" s="909" t="s">
        <v>111</v>
      </c>
      <c r="G27" s="910"/>
      <c r="H27" s="911"/>
      <c r="I27" s="912"/>
      <c r="J27" s="913"/>
      <c r="K27" s="913"/>
      <c r="L27" s="914"/>
      <c r="M27" s="912"/>
      <c r="N27" s="913"/>
      <c r="O27" s="913"/>
      <c r="P27" s="913"/>
      <c r="Q27" s="913"/>
      <c r="R27" s="914"/>
      <c r="S27" s="915"/>
      <c r="T27" s="916"/>
      <c r="U27" s="916"/>
      <c r="V27" s="916"/>
      <c r="W27" s="916"/>
      <c r="X27" s="916"/>
      <c r="Y27" s="916"/>
      <c r="Z27" s="917"/>
      <c r="AA27" s="915"/>
      <c r="AB27" s="916"/>
      <c r="AC27" s="916"/>
      <c r="AD27" s="916"/>
      <c r="AE27" s="916"/>
      <c r="AF27" s="916"/>
      <c r="AG27" s="916"/>
      <c r="AH27" s="916"/>
      <c r="AI27" s="916"/>
      <c r="AJ27" s="916"/>
      <c r="AK27" s="916"/>
      <c r="AL27" s="917"/>
      <c r="AM27" s="918" t="str">
        <f t="shared" si="2"/>
        <v/>
      </c>
      <c r="AN27" s="919"/>
      <c r="AO27" s="1036"/>
      <c r="AP27" s="1037"/>
      <c r="AQ27" s="1038"/>
      <c r="AR27" s="920"/>
      <c r="AS27" s="921"/>
      <c r="AT27" s="922" t="str">
        <f t="shared" si="1"/>
        <v/>
      </c>
      <c r="AU27" s="923"/>
      <c r="AV27" s="924"/>
      <c r="AW27" s="1033"/>
      <c r="AX27" s="1034"/>
      <c r="AY27" s="1035"/>
      <c r="AZ27" s="925"/>
      <c r="BA27" s="926"/>
      <c r="BB27" s="926"/>
      <c r="BC27" s="387" t="s">
        <v>164</v>
      </c>
      <c r="BJ27" s="183"/>
      <c r="BK27" s="183"/>
      <c r="BL27" s="183"/>
    </row>
    <row r="28" spans="1:64" s="25" customFormat="1" ht="16.5" customHeight="1">
      <c r="A28" s="1024"/>
      <c r="B28" s="1024"/>
      <c r="C28" s="1024"/>
      <c r="D28" s="1024"/>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24"/>
      <c r="BA28" s="1024"/>
      <c r="BB28" s="1024"/>
      <c r="BC28" s="1024"/>
    </row>
    <row r="29" spans="1:64" s="25" customFormat="1" ht="34.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64" ht="21.75" customHeight="1">
      <c r="B30" s="49" t="s">
        <v>243</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 customHeight="1">
      <c r="A31" s="1027" t="s">
        <v>31</v>
      </c>
      <c r="B31" s="1027"/>
      <c r="C31" s="1027"/>
      <c r="D31" s="1027"/>
      <c r="E31" s="1027"/>
      <c r="F31" s="1027"/>
      <c r="G31" s="1028" t="s">
        <v>99</v>
      </c>
      <c r="H31" s="1028"/>
      <c r="I31" s="1028"/>
      <c r="J31" s="1028"/>
      <c r="K31" s="1028"/>
      <c r="L31" s="1028"/>
      <c r="M31" s="1028"/>
      <c r="N31" s="1029" t="s">
        <v>6</v>
      </c>
      <c r="O31" s="1029"/>
      <c r="P31" s="1029"/>
      <c r="Q31" s="1029"/>
      <c r="R31" s="1029"/>
      <c r="S31" s="1029"/>
      <c r="T31" s="1030"/>
      <c r="U31" s="1031"/>
      <c r="V31" s="1031"/>
      <c r="W31" s="1031"/>
      <c r="X31" s="1031"/>
      <c r="Y31" s="1031"/>
      <c r="Z31" s="1031"/>
      <c r="AA31" s="1031"/>
      <c r="AB31" s="1031"/>
      <c r="AC31" s="1031"/>
      <c r="AD31" s="1031"/>
      <c r="AE31" s="1031"/>
      <c r="AF31" s="1031"/>
      <c r="AG31" s="1031"/>
      <c r="AH31" s="1031"/>
      <c r="AI31" s="1031"/>
      <c r="AJ31" s="1031"/>
      <c r="AK31" s="1031"/>
      <c r="AL31" s="1031"/>
      <c r="AM31" s="1031"/>
      <c r="AN31" s="1032"/>
      <c r="AO31" s="1029" t="s">
        <v>36</v>
      </c>
      <c r="AP31" s="1029"/>
      <c r="AQ31" s="1029"/>
      <c r="AR31" s="1029"/>
      <c r="AS31" s="1029"/>
      <c r="AT31" s="1029"/>
      <c r="AU31" s="1030"/>
      <c r="AV31" s="1031"/>
      <c r="AW31" s="1031"/>
      <c r="AX31" s="1031"/>
      <c r="AY31" s="1031"/>
      <c r="AZ31" s="1031"/>
      <c r="BA31" s="1031"/>
      <c r="BB31" s="1031"/>
      <c r="BC31" s="1032"/>
    </row>
    <row r="32" spans="1:64" ht="34.5" customHeight="1">
      <c r="A32" s="1027" t="s">
        <v>31</v>
      </c>
      <c r="B32" s="1027"/>
      <c r="C32" s="1027"/>
      <c r="D32" s="1027"/>
      <c r="E32" s="1027"/>
      <c r="F32" s="1027"/>
      <c r="G32" s="1028" t="s">
        <v>100</v>
      </c>
      <c r="H32" s="1028"/>
      <c r="I32" s="1028"/>
      <c r="J32" s="1028"/>
      <c r="K32" s="1028"/>
      <c r="L32" s="1028"/>
      <c r="M32" s="1028"/>
      <c r="N32" s="1029" t="s">
        <v>6</v>
      </c>
      <c r="O32" s="1029"/>
      <c r="P32" s="1029"/>
      <c r="Q32" s="1029"/>
      <c r="R32" s="1029"/>
      <c r="S32" s="1029"/>
      <c r="T32" s="1030"/>
      <c r="U32" s="1031"/>
      <c r="V32" s="1031"/>
      <c r="W32" s="1031"/>
      <c r="X32" s="1031"/>
      <c r="Y32" s="1031"/>
      <c r="Z32" s="1031"/>
      <c r="AA32" s="1031"/>
      <c r="AB32" s="1031"/>
      <c r="AC32" s="1031"/>
      <c r="AD32" s="1031"/>
      <c r="AE32" s="1031"/>
      <c r="AF32" s="1031"/>
      <c r="AG32" s="1031"/>
      <c r="AH32" s="1031"/>
      <c r="AI32" s="1031"/>
      <c r="AJ32" s="1031"/>
      <c r="AK32" s="1031"/>
      <c r="AL32" s="1031"/>
      <c r="AM32" s="1031"/>
      <c r="AN32" s="1032"/>
      <c r="AO32" s="1029" t="s">
        <v>36</v>
      </c>
      <c r="AP32" s="1029"/>
      <c r="AQ32" s="1029"/>
      <c r="AR32" s="1029"/>
      <c r="AS32" s="1029"/>
      <c r="AT32" s="1029"/>
      <c r="AU32" s="1030"/>
      <c r="AV32" s="1031"/>
      <c r="AW32" s="1031"/>
      <c r="AX32" s="1031"/>
      <c r="AY32" s="1031"/>
      <c r="AZ32" s="1031"/>
      <c r="BA32" s="1031"/>
      <c r="BB32" s="1031"/>
      <c r="BC32" s="1032"/>
    </row>
    <row r="33" spans="1:55" ht="35.1" customHeight="1">
      <c r="A33" s="1027" t="s">
        <v>31</v>
      </c>
      <c r="B33" s="1027"/>
      <c r="C33" s="1027"/>
      <c r="D33" s="1027"/>
      <c r="E33" s="1027"/>
      <c r="F33" s="1027"/>
      <c r="G33" s="1028" t="s">
        <v>101</v>
      </c>
      <c r="H33" s="1028"/>
      <c r="I33" s="1028"/>
      <c r="J33" s="1028"/>
      <c r="K33" s="1028"/>
      <c r="L33" s="1028"/>
      <c r="M33" s="1028"/>
      <c r="N33" s="1029" t="s">
        <v>6</v>
      </c>
      <c r="O33" s="1029"/>
      <c r="P33" s="1029"/>
      <c r="Q33" s="1029"/>
      <c r="R33" s="1029"/>
      <c r="S33" s="1029"/>
      <c r="T33" s="1030"/>
      <c r="U33" s="1031"/>
      <c r="V33" s="1031"/>
      <c r="W33" s="1031"/>
      <c r="X33" s="1031"/>
      <c r="Y33" s="1031"/>
      <c r="Z33" s="1031"/>
      <c r="AA33" s="1031"/>
      <c r="AB33" s="1031"/>
      <c r="AC33" s="1031"/>
      <c r="AD33" s="1031"/>
      <c r="AE33" s="1031"/>
      <c r="AF33" s="1031"/>
      <c r="AG33" s="1031"/>
      <c r="AH33" s="1031"/>
      <c r="AI33" s="1031"/>
      <c r="AJ33" s="1031"/>
      <c r="AK33" s="1031"/>
      <c r="AL33" s="1031"/>
      <c r="AM33" s="1031"/>
      <c r="AN33" s="1032"/>
      <c r="AO33" s="1029" t="s">
        <v>36</v>
      </c>
      <c r="AP33" s="1029"/>
      <c r="AQ33" s="1029"/>
      <c r="AR33" s="1029"/>
      <c r="AS33" s="1029"/>
      <c r="AT33" s="1029"/>
      <c r="AU33" s="1030"/>
      <c r="AV33" s="1031"/>
      <c r="AW33" s="1031"/>
      <c r="AX33" s="1031"/>
      <c r="AY33" s="1031"/>
      <c r="AZ33" s="1031"/>
      <c r="BA33" s="1031"/>
      <c r="BB33" s="1031"/>
      <c r="BC33" s="1032"/>
    </row>
    <row r="34" spans="1:55" s="25" customFormat="1" ht="35.2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s="25" customFormat="1" ht="35.2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s="25" customFormat="1" ht="35.2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s="25" customFormat="1" ht="31.5" customHeight="1" thickBot="1">
      <c r="A37" s="54" t="s">
        <v>127</v>
      </c>
      <c r="B37" s="137"/>
      <c r="C37" s="137"/>
      <c r="D37" s="137"/>
      <c r="E37" s="137"/>
      <c r="F37" s="137"/>
      <c r="G37" s="137"/>
      <c r="H37" s="137"/>
      <c r="I37" s="137"/>
      <c r="J37" s="137"/>
      <c r="K37" s="137"/>
      <c r="L37" s="137"/>
      <c r="M37" s="137"/>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7"/>
      <c r="AS37" s="137"/>
      <c r="AT37" s="137"/>
      <c r="AU37" s="137"/>
      <c r="AV37" s="137"/>
      <c r="AW37" s="137"/>
      <c r="AX37" s="137"/>
      <c r="AY37" s="137"/>
      <c r="AZ37" s="137"/>
      <c r="BA37" s="137"/>
      <c r="BB37" s="137"/>
      <c r="BC37" s="137"/>
    </row>
    <row r="38" spans="1:55" s="25" customFormat="1" ht="57.75" customHeight="1" thickBot="1">
      <c r="A38" s="975" t="s">
        <v>28</v>
      </c>
      <c r="B38" s="976"/>
      <c r="C38" s="1056" t="s">
        <v>65</v>
      </c>
      <c r="D38" s="1057"/>
      <c r="E38" s="1057"/>
      <c r="F38" s="1058"/>
      <c r="G38" s="823" t="s">
        <v>108</v>
      </c>
      <c r="H38" s="824"/>
      <c r="I38" s="824"/>
      <c r="J38" s="824"/>
      <c r="K38" s="1059" t="s">
        <v>93</v>
      </c>
      <c r="L38" s="824"/>
      <c r="M38" s="824"/>
      <c r="N38" s="824"/>
      <c r="O38" s="824"/>
      <c r="P38" s="824"/>
      <c r="Q38" s="864"/>
      <c r="R38" s="1060" t="s">
        <v>113</v>
      </c>
      <c r="S38" s="1061"/>
      <c r="T38" s="824" t="s">
        <v>102</v>
      </c>
      <c r="U38" s="824"/>
      <c r="V38" s="824"/>
      <c r="W38" s="824"/>
      <c r="X38" s="824"/>
      <c r="Y38" s="824"/>
      <c r="Z38" s="825"/>
      <c r="AA38" s="823" t="s">
        <v>128</v>
      </c>
      <c r="AB38" s="824"/>
      <c r="AC38" s="824"/>
      <c r="AD38" s="824"/>
      <c r="AE38" s="824"/>
      <c r="AF38" s="824"/>
      <c r="AG38" s="824"/>
      <c r="AH38" s="824"/>
      <c r="AI38" s="824"/>
      <c r="AJ38" s="824"/>
      <c r="AK38" s="824"/>
      <c r="AL38" s="824"/>
      <c r="AM38" s="824"/>
      <c r="AN38" s="825"/>
      <c r="AO38" s="823" t="s">
        <v>129</v>
      </c>
      <c r="AP38" s="824"/>
      <c r="AQ38" s="824"/>
      <c r="AR38" s="824"/>
      <c r="AS38" s="824"/>
      <c r="AT38" s="824"/>
      <c r="AU38" s="824"/>
      <c r="AV38" s="824"/>
      <c r="AW38" s="824"/>
      <c r="AX38" s="824"/>
      <c r="AY38" s="824"/>
      <c r="AZ38" s="824"/>
      <c r="BA38" s="824"/>
      <c r="BB38" s="824"/>
      <c r="BC38" s="826"/>
    </row>
    <row r="39" spans="1:55" s="25" customFormat="1" ht="41.25" customHeight="1" thickTop="1">
      <c r="A39" s="1039" t="s">
        <v>99</v>
      </c>
      <c r="B39" s="856"/>
      <c r="C39" s="1040" t="str">
        <f>IF(C10="","",C10)</f>
        <v/>
      </c>
      <c r="D39" s="1041"/>
      <c r="E39" s="1041"/>
      <c r="F39" s="1042"/>
      <c r="G39" s="1043" t="str">
        <f>IF(COUNTIF(AM10:AN11,"err")&gt;0,"",IF(AND(M10="",M11=""),"",IF(AND(M10="",M11&lt;&gt;""),"",IF(AM11="",AM10,("D"&amp;MIN(RIGHT(AM10,1),RIGHT(AM11,1)))))))</f>
        <v/>
      </c>
      <c r="H39" s="1044"/>
      <c r="I39" s="1044"/>
      <c r="J39" s="1044"/>
      <c r="K39" s="1045" t="str">
        <f>IF(OR(G39="",AM10=""),"",INDEX(AZ10:AZ11,MATCH(G39,AM10:AM11,0)))</f>
        <v/>
      </c>
      <c r="L39" s="1046"/>
      <c r="M39" s="1046"/>
      <c r="N39" s="1046"/>
      <c r="O39" s="1046"/>
      <c r="P39" s="1046"/>
      <c r="Q39" s="197" t="s">
        <v>110</v>
      </c>
      <c r="R39" s="1047" t="s">
        <v>113</v>
      </c>
      <c r="S39" s="1048"/>
      <c r="T39" s="1049" t="str">
        <f>IF(G39="","",IF($G$50&lt;=3,VLOOKUP(G39,BO:BP,2,0),VLOOKUP(G39,BO:BQ,3,0)))</f>
        <v/>
      </c>
      <c r="U39" s="1049"/>
      <c r="V39" s="1049"/>
      <c r="W39" s="1049"/>
      <c r="X39" s="1049"/>
      <c r="Y39" s="1049"/>
      <c r="Z39" s="143" t="s">
        <v>0</v>
      </c>
      <c r="AA39" s="1050" t="str">
        <f t="shared" ref="AA39:AA47" si="3">IF(K39="","",K39*T39)</f>
        <v/>
      </c>
      <c r="AB39" s="1051"/>
      <c r="AC39" s="1051"/>
      <c r="AD39" s="1051"/>
      <c r="AE39" s="1051"/>
      <c r="AF39" s="1051"/>
      <c r="AG39" s="1051"/>
      <c r="AH39" s="1051"/>
      <c r="AI39" s="1051"/>
      <c r="AJ39" s="1051"/>
      <c r="AK39" s="1051"/>
      <c r="AL39" s="1051"/>
      <c r="AM39" s="1051"/>
      <c r="AN39" s="144" t="s">
        <v>0</v>
      </c>
      <c r="AO39" s="1052">
        <f>SUM(AA39:AM41)</f>
        <v>0</v>
      </c>
      <c r="AP39" s="1053"/>
      <c r="AQ39" s="1053"/>
      <c r="AR39" s="1053"/>
      <c r="AS39" s="1053"/>
      <c r="AT39" s="1053"/>
      <c r="AU39" s="1053"/>
      <c r="AV39" s="1053"/>
      <c r="AW39" s="1053"/>
      <c r="AX39" s="1053"/>
      <c r="AY39" s="1053"/>
      <c r="AZ39" s="1053"/>
      <c r="BA39" s="1053"/>
      <c r="BB39" s="1053"/>
      <c r="BC39" s="1106" t="s">
        <v>0</v>
      </c>
    </row>
    <row r="40" spans="1:55" s="25" customFormat="1" ht="41.25" customHeight="1">
      <c r="A40" s="857"/>
      <c r="B40" s="859"/>
      <c r="C40" s="1062" t="str">
        <f>IF(C12="","",C12)</f>
        <v/>
      </c>
      <c r="D40" s="1063"/>
      <c r="E40" s="1063"/>
      <c r="F40" s="1064"/>
      <c r="G40" s="1065" t="str">
        <f>IF(COUNTIF(AM12:AN13,"err")&gt;0,"",IF(AND(M12="",M13=""),"",IF(AND(M12="",M13&lt;&gt;""),"",IF(AM13="",AM12,("D"&amp;MIN(RIGHT(AM12,1),RIGHT(AM13,1)))))))</f>
        <v/>
      </c>
      <c r="H40" s="1066"/>
      <c r="I40" s="1066"/>
      <c r="J40" s="1066"/>
      <c r="K40" s="1067" t="str">
        <f>IF(OR(G40="",AM12=""),"",INDEX(AZ12:AZ13,MATCH(G40,AM12:AM13,0)))</f>
        <v/>
      </c>
      <c r="L40" s="1068"/>
      <c r="M40" s="1068"/>
      <c r="N40" s="1068"/>
      <c r="O40" s="1068"/>
      <c r="P40" s="1068"/>
      <c r="Q40" s="201" t="s">
        <v>114</v>
      </c>
      <c r="R40" s="1069" t="s">
        <v>115</v>
      </c>
      <c r="S40" s="1070"/>
      <c r="T40" s="1071" t="str">
        <f>IF(G40="","",IF($G$50&lt;=3,VLOOKUP(G40,BO:BP,2,0),VLOOKUP(G40,BO:BQ,3,0)))</f>
        <v/>
      </c>
      <c r="U40" s="1071"/>
      <c r="V40" s="1071"/>
      <c r="W40" s="1071"/>
      <c r="X40" s="1071"/>
      <c r="Y40" s="1071"/>
      <c r="Z40" s="142" t="s">
        <v>0</v>
      </c>
      <c r="AA40" s="1072" t="str">
        <f t="shared" si="3"/>
        <v/>
      </c>
      <c r="AB40" s="1073"/>
      <c r="AC40" s="1073"/>
      <c r="AD40" s="1073"/>
      <c r="AE40" s="1073"/>
      <c r="AF40" s="1073"/>
      <c r="AG40" s="1073"/>
      <c r="AH40" s="1073"/>
      <c r="AI40" s="1073"/>
      <c r="AJ40" s="1073"/>
      <c r="AK40" s="1073"/>
      <c r="AL40" s="1073"/>
      <c r="AM40" s="1073"/>
      <c r="AN40" s="142" t="s">
        <v>0</v>
      </c>
      <c r="AO40" s="1054"/>
      <c r="AP40" s="1055"/>
      <c r="AQ40" s="1055"/>
      <c r="AR40" s="1055"/>
      <c r="AS40" s="1055"/>
      <c r="AT40" s="1055"/>
      <c r="AU40" s="1055"/>
      <c r="AV40" s="1055"/>
      <c r="AW40" s="1055"/>
      <c r="AX40" s="1055"/>
      <c r="AY40" s="1055"/>
      <c r="AZ40" s="1055"/>
      <c r="BA40" s="1055"/>
      <c r="BB40" s="1055"/>
      <c r="BC40" s="1076"/>
    </row>
    <row r="41" spans="1:55" s="25" customFormat="1" ht="41.25" customHeight="1">
      <c r="A41" s="763"/>
      <c r="B41" s="765"/>
      <c r="C41" s="1107" t="str">
        <f>IF(C14="","",C14)</f>
        <v/>
      </c>
      <c r="D41" s="1108"/>
      <c r="E41" s="1108"/>
      <c r="F41" s="1109"/>
      <c r="G41" s="1099" t="str">
        <f>IF(COUNTIF(AM14:AN15,"err")&gt;0,"",IF(AND(M14="",M15=""),"",IF(AND(M14="",M15&lt;&gt;""),"",IF(AM15="",AM14,("D"&amp;MIN(RIGHT(AM14,1),RIGHT(AM15,1)))))))</f>
        <v/>
      </c>
      <c r="H41" s="1100"/>
      <c r="I41" s="1100"/>
      <c r="J41" s="1100"/>
      <c r="K41" s="1101" t="str">
        <f>IF(OR(G41="",AM14=""),"",INDEX(AZ14:AZ15,MATCH(G41,AM14:AM15,0)))</f>
        <v/>
      </c>
      <c r="L41" s="1102"/>
      <c r="M41" s="1102"/>
      <c r="N41" s="1102"/>
      <c r="O41" s="1102"/>
      <c r="P41" s="1102"/>
      <c r="Q41" s="197" t="s">
        <v>114</v>
      </c>
      <c r="R41" s="1110" t="s">
        <v>115</v>
      </c>
      <c r="S41" s="1111"/>
      <c r="T41" s="1112" t="str">
        <f>IF(G41="","",IF($G$50&lt;=3,VLOOKUP(G41,BO:BP,2,0),VLOOKUP(G41,BO:BQ,3,0)))</f>
        <v/>
      </c>
      <c r="U41" s="1112"/>
      <c r="V41" s="1112"/>
      <c r="W41" s="1112"/>
      <c r="X41" s="1112"/>
      <c r="Y41" s="1112"/>
      <c r="Z41" s="143" t="s">
        <v>0</v>
      </c>
      <c r="AA41" s="1097" t="str">
        <f t="shared" si="3"/>
        <v/>
      </c>
      <c r="AB41" s="1098"/>
      <c r="AC41" s="1098"/>
      <c r="AD41" s="1098"/>
      <c r="AE41" s="1098"/>
      <c r="AF41" s="1098"/>
      <c r="AG41" s="1098"/>
      <c r="AH41" s="1098"/>
      <c r="AI41" s="1098"/>
      <c r="AJ41" s="1098"/>
      <c r="AK41" s="1098"/>
      <c r="AL41" s="1098"/>
      <c r="AM41" s="1098"/>
      <c r="AN41" s="146" t="s">
        <v>0</v>
      </c>
      <c r="AO41" s="1054"/>
      <c r="AP41" s="1055"/>
      <c r="AQ41" s="1055"/>
      <c r="AR41" s="1055"/>
      <c r="AS41" s="1055"/>
      <c r="AT41" s="1055"/>
      <c r="AU41" s="1055"/>
      <c r="AV41" s="1055"/>
      <c r="AW41" s="1055"/>
      <c r="AX41" s="1055"/>
      <c r="AY41" s="1055"/>
      <c r="AZ41" s="1055"/>
      <c r="BA41" s="1055"/>
      <c r="BB41" s="1055"/>
      <c r="BC41" s="1076"/>
    </row>
    <row r="42" spans="1:55" s="25" customFormat="1" ht="41.25" customHeight="1">
      <c r="A42" s="1082" t="s">
        <v>100</v>
      </c>
      <c r="B42" s="762"/>
      <c r="C42" s="1083" t="str">
        <f>IF(C16="","",C16)</f>
        <v/>
      </c>
      <c r="D42" s="1084"/>
      <c r="E42" s="1084"/>
      <c r="F42" s="1085"/>
      <c r="G42" s="1121" t="str">
        <f>IF(COUNTIF(AM16:AN17,"err")&gt;0,"",IF(AND(M16="",M17=""),"",IF(AND(M16="",M17&lt;&gt;""),"",IF(AM17="",AM16,("D"&amp;MIN(RIGHT(AM16,1),RIGHT(AM17,1)))))))</f>
        <v/>
      </c>
      <c r="H42" s="1122"/>
      <c r="I42" s="1122"/>
      <c r="J42" s="1122"/>
      <c r="K42" s="1119" t="str">
        <f>IF(OR(G42="",AM16=""),"",INDEX(AZ16:AZ17,MATCH(G42,AM16:AM17,0)))</f>
        <v/>
      </c>
      <c r="L42" s="1120"/>
      <c r="M42" s="1120"/>
      <c r="N42" s="1120"/>
      <c r="O42" s="1120"/>
      <c r="P42" s="1120"/>
      <c r="Q42" s="202" t="s">
        <v>114</v>
      </c>
      <c r="R42" s="770" t="s">
        <v>115</v>
      </c>
      <c r="S42" s="771"/>
      <c r="T42" s="1103" t="str">
        <f>IF(G42="","",VLOOKUP(G42,BO:BR,4,0))</f>
        <v/>
      </c>
      <c r="U42" s="1103"/>
      <c r="V42" s="1103"/>
      <c r="W42" s="1103"/>
      <c r="X42" s="1103"/>
      <c r="Y42" s="1103"/>
      <c r="Z42" s="140" t="s">
        <v>0</v>
      </c>
      <c r="AA42" s="1080" t="str">
        <f t="shared" si="3"/>
        <v/>
      </c>
      <c r="AB42" s="1081"/>
      <c r="AC42" s="1081"/>
      <c r="AD42" s="1081"/>
      <c r="AE42" s="1081"/>
      <c r="AF42" s="1081"/>
      <c r="AG42" s="1081"/>
      <c r="AH42" s="1081"/>
      <c r="AI42" s="1081"/>
      <c r="AJ42" s="1081"/>
      <c r="AK42" s="1081"/>
      <c r="AL42" s="1081"/>
      <c r="AM42" s="1081"/>
      <c r="AN42" s="148" t="s">
        <v>0</v>
      </c>
      <c r="AO42" s="1092">
        <f>SUM(AA42:AM44)</f>
        <v>0</v>
      </c>
      <c r="AP42" s="1093"/>
      <c r="AQ42" s="1093"/>
      <c r="AR42" s="1093"/>
      <c r="AS42" s="1093"/>
      <c r="AT42" s="1093"/>
      <c r="AU42" s="1093"/>
      <c r="AV42" s="1093"/>
      <c r="AW42" s="1093"/>
      <c r="AX42" s="1093"/>
      <c r="AY42" s="1093"/>
      <c r="AZ42" s="1093"/>
      <c r="BA42" s="1093"/>
      <c r="BB42" s="1093"/>
      <c r="BC42" s="1096" t="s">
        <v>0</v>
      </c>
    </row>
    <row r="43" spans="1:55" s="25" customFormat="1" ht="41.25" customHeight="1">
      <c r="A43" s="857"/>
      <c r="B43" s="859"/>
      <c r="C43" s="1062" t="str">
        <f>IF(C18="","",C18)</f>
        <v/>
      </c>
      <c r="D43" s="1063"/>
      <c r="E43" s="1063"/>
      <c r="F43" s="1064"/>
      <c r="G43" s="1065" t="str">
        <f>IF(COUNTIF(AM18:AN19,"err")&gt;0,"",IF(AND(M18="",M19=""),"",IF(AND(M18="",M19&lt;&gt;""),"",IF(AM19="",AM18,("D"&amp;MIN(RIGHT(AM18,1),RIGHT(AM19,1)))))))</f>
        <v/>
      </c>
      <c r="H43" s="1066"/>
      <c r="I43" s="1066"/>
      <c r="J43" s="1066"/>
      <c r="K43" s="1067" t="str">
        <f>IF(OR(G43="",AM18=""),"",INDEX(AZ18:AZ19,MATCH(G43,AM18:AM19,0)))</f>
        <v/>
      </c>
      <c r="L43" s="1068"/>
      <c r="M43" s="1068"/>
      <c r="N43" s="1068"/>
      <c r="O43" s="1068"/>
      <c r="P43" s="1068"/>
      <c r="Q43" s="201" t="s">
        <v>114</v>
      </c>
      <c r="R43" s="1069" t="s">
        <v>115</v>
      </c>
      <c r="S43" s="1070"/>
      <c r="T43" s="1071" t="str">
        <f>IF(G43="","",VLOOKUP(G43,BO:BR,4,0))</f>
        <v/>
      </c>
      <c r="U43" s="1071"/>
      <c r="V43" s="1071"/>
      <c r="W43" s="1071"/>
      <c r="X43" s="1071"/>
      <c r="Y43" s="1071"/>
      <c r="Z43" s="142" t="s">
        <v>0</v>
      </c>
      <c r="AA43" s="1072" t="str">
        <f t="shared" si="3"/>
        <v/>
      </c>
      <c r="AB43" s="1073"/>
      <c r="AC43" s="1073"/>
      <c r="AD43" s="1073"/>
      <c r="AE43" s="1073"/>
      <c r="AF43" s="1073"/>
      <c r="AG43" s="1073"/>
      <c r="AH43" s="1073"/>
      <c r="AI43" s="1073"/>
      <c r="AJ43" s="1073"/>
      <c r="AK43" s="1073"/>
      <c r="AL43" s="1073"/>
      <c r="AM43" s="1073"/>
      <c r="AN43" s="142" t="s">
        <v>0</v>
      </c>
      <c r="AO43" s="1054"/>
      <c r="AP43" s="1055"/>
      <c r="AQ43" s="1055"/>
      <c r="AR43" s="1055"/>
      <c r="AS43" s="1055"/>
      <c r="AT43" s="1055"/>
      <c r="AU43" s="1055"/>
      <c r="AV43" s="1055"/>
      <c r="AW43" s="1055"/>
      <c r="AX43" s="1055"/>
      <c r="AY43" s="1055"/>
      <c r="AZ43" s="1055"/>
      <c r="BA43" s="1055"/>
      <c r="BB43" s="1055"/>
      <c r="BC43" s="1076"/>
    </row>
    <row r="44" spans="1:55" s="25" customFormat="1" ht="41.25" customHeight="1">
      <c r="A44" s="763"/>
      <c r="B44" s="765"/>
      <c r="C44" s="1107" t="str">
        <f>IF(C20="","",C20)</f>
        <v/>
      </c>
      <c r="D44" s="1108"/>
      <c r="E44" s="1108"/>
      <c r="F44" s="1109"/>
      <c r="G44" s="1104" t="str">
        <f>IF(COUNTIF(AM20:AN21,"err")&gt;0,"",IF(AND(M20="",M21=""),"",IF(AND(M20="",M21&lt;&gt;""),"",IF(AM21="",AM20,("D"&amp;MIN(RIGHT(AM20,1),RIGHT(AM21,1)))))))</f>
        <v/>
      </c>
      <c r="H44" s="1105"/>
      <c r="I44" s="1105"/>
      <c r="J44" s="1105"/>
      <c r="K44" s="1101" t="str">
        <f>IF(OR(G44="",AM20=""),"",INDEX(AZ20:AZ21,MATCH(G44,AM20:AM21,0)))</f>
        <v/>
      </c>
      <c r="L44" s="1102"/>
      <c r="M44" s="1102"/>
      <c r="N44" s="1102"/>
      <c r="O44" s="1102"/>
      <c r="P44" s="1102"/>
      <c r="Q44" s="200" t="s">
        <v>114</v>
      </c>
      <c r="R44" s="1110" t="s">
        <v>115</v>
      </c>
      <c r="S44" s="1111"/>
      <c r="T44" s="757" t="str">
        <f>IF(G44="","",VLOOKUP(G44,BO:BR,4,0))</f>
        <v/>
      </c>
      <c r="U44" s="757"/>
      <c r="V44" s="757"/>
      <c r="W44" s="757"/>
      <c r="X44" s="757"/>
      <c r="Y44" s="757"/>
      <c r="Z44" s="141" t="s">
        <v>0</v>
      </c>
      <c r="AA44" s="1097" t="str">
        <f t="shared" si="3"/>
        <v/>
      </c>
      <c r="AB44" s="1098"/>
      <c r="AC44" s="1098"/>
      <c r="AD44" s="1098"/>
      <c r="AE44" s="1098"/>
      <c r="AF44" s="1098"/>
      <c r="AG44" s="1098"/>
      <c r="AH44" s="1098"/>
      <c r="AI44" s="1098"/>
      <c r="AJ44" s="1098"/>
      <c r="AK44" s="1098"/>
      <c r="AL44" s="1098"/>
      <c r="AM44" s="1098"/>
      <c r="AN44" s="145" t="s">
        <v>0</v>
      </c>
      <c r="AO44" s="1094"/>
      <c r="AP44" s="1095"/>
      <c r="AQ44" s="1095"/>
      <c r="AR44" s="1095"/>
      <c r="AS44" s="1095"/>
      <c r="AT44" s="1095"/>
      <c r="AU44" s="1095"/>
      <c r="AV44" s="1095"/>
      <c r="AW44" s="1095"/>
      <c r="AX44" s="1095"/>
      <c r="AY44" s="1095"/>
      <c r="AZ44" s="1095"/>
      <c r="BA44" s="1095"/>
      <c r="BB44" s="1095"/>
      <c r="BC44" s="1077"/>
    </row>
    <row r="45" spans="1:55" s="25" customFormat="1" ht="41.25" customHeight="1">
      <c r="A45" s="1082" t="s">
        <v>101</v>
      </c>
      <c r="B45" s="762"/>
      <c r="C45" s="1083" t="str">
        <f>IF(C22="","",C22)</f>
        <v/>
      </c>
      <c r="D45" s="1084"/>
      <c r="E45" s="1084"/>
      <c r="F45" s="1085"/>
      <c r="G45" s="1086" t="str">
        <f>IF(COUNTIF(AM22:AN23,"err")&gt;0,"",IF(AND(M22="",M23=""),"",IF(AND(M22="",M23&lt;&gt;""),"",IF(AM23="",AM22,("D"&amp;MIN(RIGHT(AM22,1),RIGHT(AM23,1)))))))</f>
        <v/>
      </c>
      <c r="H45" s="1087"/>
      <c r="I45" s="1087"/>
      <c r="J45" s="1087"/>
      <c r="K45" s="1119" t="str">
        <f>IF(OR(G45="",AM22=""),"",INDEX(AZ22:AZ23,MATCH(G45,AM22:AM23,0)))</f>
        <v/>
      </c>
      <c r="L45" s="1120"/>
      <c r="M45" s="1120"/>
      <c r="N45" s="1120"/>
      <c r="O45" s="1120"/>
      <c r="P45" s="1120"/>
      <c r="Q45" s="197" t="s">
        <v>112</v>
      </c>
      <c r="R45" s="770" t="s">
        <v>116</v>
      </c>
      <c r="S45" s="771"/>
      <c r="T45" s="837" t="str">
        <f>IF(G45="","",VLOOKUP(G45,BO:BS,5,0))</f>
        <v/>
      </c>
      <c r="U45" s="837"/>
      <c r="V45" s="837"/>
      <c r="W45" s="837"/>
      <c r="X45" s="837"/>
      <c r="Y45" s="837"/>
      <c r="Z45" s="143" t="s">
        <v>0</v>
      </c>
      <c r="AA45" s="1080" t="str">
        <f t="shared" si="3"/>
        <v/>
      </c>
      <c r="AB45" s="1081"/>
      <c r="AC45" s="1081"/>
      <c r="AD45" s="1081"/>
      <c r="AE45" s="1081"/>
      <c r="AF45" s="1081"/>
      <c r="AG45" s="1081"/>
      <c r="AH45" s="1081"/>
      <c r="AI45" s="1081"/>
      <c r="AJ45" s="1081"/>
      <c r="AK45" s="1081"/>
      <c r="AL45" s="1081"/>
      <c r="AM45" s="1081"/>
      <c r="AN45" s="147" t="s">
        <v>0</v>
      </c>
      <c r="AO45" s="1054">
        <f>SUM(AA45:AM47)</f>
        <v>0</v>
      </c>
      <c r="AP45" s="1055"/>
      <c r="AQ45" s="1055"/>
      <c r="AR45" s="1055"/>
      <c r="AS45" s="1055"/>
      <c r="AT45" s="1055"/>
      <c r="AU45" s="1055"/>
      <c r="AV45" s="1055"/>
      <c r="AW45" s="1055"/>
      <c r="AX45" s="1055"/>
      <c r="AY45" s="1055"/>
      <c r="AZ45" s="1055"/>
      <c r="BA45" s="1055"/>
      <c r="BB45" s="1055"/>
      <c r="BC45" s="1076" t="s">
        <v>0</v>
      </c>
    </row>
    <row r="46" spans="1:55" s="25" customFormat="1" ht="41.25" customHeight="1">
      <c r="A46" s="857"/>
      <c r="B46" s="859"/>
      <c r="C46" s="1062" t="str">
        <f>IF(C24="","",C24)</f>
        <v/>
      </c>
      <c r="D46" s="1063"/>
      <c r="E46" s="1063"/>
      <c r="F46" s="1064"/>
      <c r="G46" s="1065" t="str">
        <f>IF(COUNTIF(AM24:AN25,"err")&gt;0,"",IF(AND(M24="",M25=""),"",IF(AND(M24="",M25&lt;&gt;""),"",IF(AM25="",AM24,("D"&amp;MIN(RIGHT(AM24,1),RIGHT(AM25,1)))))))</f>
        <v/>
      </c>
      <c r="H46" s="1066"/>
      <c r="I46" s="1066"/>
      <c r="J46" s="1066"/>
      <c r="K46" s="1067" t="str">
        <f>IF(OR(G46="",AM24=""),"",INDEX(AZ24:AZ25,MATCH(G46,AM24:AM25,0)))</f>
        <v/>
      </c>
      <c r="L46" s="1068"/>
      <c r="M46" s="1068"/>
      <c r="N46" s="1068"/>
      <c r="O46" s="1068"/>
      <c r="P46" s="1068"/>
      <c r="Q46" s="201" t="s">
        <v>114</v>
      </c>
      <c r="R46" s="1069" t="s">
        <v>115</v>
      </c>
      <c r="S46" s="1070"/>
      <c r="T46" s="1071" t="str">
        <f>IF(G46="","",VLOOKUP(G46,BO:BS,5,0))</f>
        <v/>
      </c>
      <c r="U46" s="1071"/>
      <c r="V46" s="1071"/>
      <c r="W46" s="1071"/>
      <c r="X46" s="1071"/>
      <c r="Y46" s="1071"/>
      <c r="Z46" s="142" t="s">
        <v>0</v>
      </c>
      <c r="AA46" s="1072" t="str">
        <f t="shared" si="3"/>
        <v/>
      </c>
      <c r="AB46" s="1073"/>
      <c r="AC46" s="1073"/>
      <c r="AD46" s="1073"/>
      <c r="AE46" s="1073"/>
      <c r="AF46" s="1073"/>
      <c r="AG46" s="1073"/>
      <c r="AH46" s="1073"/>
      <c r="AI46" s="1073"/>
      <c r="AJ46" s="1073"/>
      <c r="AK46" s="1073"/>
      <c r="AL46" s="1073"/>
      <c r="AM46" s="1073"/>
      <c r="AN46" s="142" t="s">
        <v>0</v>
      </c>
      <c r="AO46" s="1054"/>
      <c r="AP46" s="1055"/>
      <c r="AQ46" s="1055"/>
      <c r="AR46" s="1055"/>
      <c r="AS46" s="1055"/>
      <c r="AT46" s="1055"/>
      <c r="AU46" s="1055"/>
      <c r="AV46" s="1055"/>
      <c r="AW46" s="1055"/>
      <c r="AX46" s="1055"/>
      <c r="AY46" s="1055"/>
      <c r="AZ46" s="1055"/>
      <c r="BA46" s="1055"/>
      <c r="BB46" s="1055"/>
      <c r="BC46" s="1076"/>
    </row>
    <row r="47" spans="1:55" s="25" customFormat="1" ht="41.25" customHeight="1" thickBot="1">
      <c r="A47" s="857"/>
      <c r="B47" s="859"/>
      <c r="C47" s="1088" t="str">
        <f>IF(C26="","",C26)</f>
        <v/>
      </c>
      <c r="D47" s="1089"/>
      <c r="E47" s="1089"/>
      <c r="F47" s="1090"/>
      <c r="G47" s="1099" t="str">
        <f>IF(COUNTIF(AM26:AN27,"err")&gt;0,"",IF(AND(M26="",M27=""),"",IF(AND(M26="",M27&lt;&gt;""),"",IF(AM27="",AM26,("D"&amp;MIN(RIGHT(AM26,1),RIGHT(AM27,1)))))))</f>
        <v/>
      </c>
      <c r="H47" s="1100"/>
      <c r="I47" s="1100"/>
      <c r="J47" s="1100"/>
      <c r="K47" s="1117" t="str">
        <f>IF(OR(G47="",AM26=""),"",INDEX(AZ26:AZ27,MATCH(G47,AM26:AM27,0)))</f>
        <v/>
      </c>
      <c r="L47" s="1118"/>
      <c r="M47" s="1118"/>
      <c r="N47" s="1118"/>
      <c r="O47" s="1118"/>
      <c r="P47" s="1118"/>
      <c r="Q47" s="197" t="s">
        <v>114</v>
      </c>
      <c r="R47" s="835" t="s">
        <v>115</v>
      </c>
      <c r="S47" s="836"/>
      <c r="T47" s="1091" t="str">
        <f>IF(G47="","",VLOOKUP(G47,BO:BS,5,0))</f>
        <v/>
      </c>
      <c r="U47" s="1091"/>
      <c r="V47" s="1091"/>
      <c r="W47" s="1091"/>
      <c r="X47" s="1091"/>
      <c r="Y47" s="1091"/>
      <c r="Z47" s="143" t="s">
        <v>0</v>
      </c>
      <c r="AA47" s="1078" t="str">
        <f t="shared" si="3"/>
        <v/>
      </c>
      <c r="AB47" s="1079"/>
      <c r="AC47" s="1079"/>
      <c r="AD47" s="1079"/>
      <c r="AE47" s="1079"/>
      <c r="AF47" s="1079"/>
      <c r="AG47" s="1079"/>
      <c r="AH47" s="1079"/>
      <c r="AI47" s="1079"/>
      <c r="AJ47" s="1079"/>
      <c r="AK47" s="1079"/>
      <c r="AL47" s="1079"/>
      <c r="AM47" s="1079"/>
      <c r="AN47" s="146" t="s">
        <v>0</v>
      </c>
      <c r="AO47" s="1094"/>
      <c r="AP47" s="1095"/>
      <c r="AQ47" s="1095"/>
      <c r="AR47" s="1095"/>
      <c r="AS47" s="1095"/>
      <c r="AT47" s="1095"/>
      <c r="AU47" s="1095"/>
      <c r="AV47" s="1095"/>
      <c r="AW47" s="1095"/>
      <c r="AX47" s="1095"/>
      <c r="AY47" s="1095"/>
      <c r="AZ47" s="1095"/>
      <c r="BA47" s="1095"/>
      <c r="BB47" s="1095"/>
      <c r="BC47" s="1077"/>
    </row>
    <row r="48" spans="1:55" s="25" customFormat="1" ht="41.25" customHeight="1" thickTop="1" thickBot="1">
      <c r="A48" s="740" t="s">
        <v>117</v>
      </c>
      <c r="B48" s="741"/>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1074">
        <f>SUM(AO39:BC47)</f>
        <v>0</v>
      </c>
      <c r="AP48" s="1075"/>
      <c r="AQ48" s="1075"/>
      <c r="AR48" s="1075"/>
      <c r="AS48" s="1075"/>
      <c r="AT48" s="1075"/>
      <c r="AU48" s="1075"/>
      <c r="AV48" s="1075"/>
      <c r="AW48" s="1075"/>
      <c r="AX48" s="1075"/>
      <c r="AY48" s="1075"/>
      <c r="AZ48" s="1075"/>
      <c r="BA48" s="1075"/>
      <c r="BB48" s="1075"/>
      <c r="BC48" s="194" t="s">
        <v>0</v>
      </c>
    </row>
    <row r="49" spans="1:55" s="25" customFormat="1" ht="34.5" customHeight="1" thickBo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45"/>
      <c r="BA49" s="45"/>
      <c r="BB49" s="138"/>
      <c r="BC49" s="138"/>
    </row>
    <row r="50" spans="1:55" s="25" customFormat="1" ht="35.25" customHeight="1" thickBot="1">
      <c r="A50" s="1113" t="s">
        <v>118</v>
      </c>
      <c r="B50" s="1114"/>
      <c r="C50" s="1114"/>
      <c r="D50" s="1114"/>
      <c r="E50" s="1114"/>
      <c r="F50" s="1114"/>
      <c r="G50" s="1115" t="str">
        <f>IF('定型様式1｜総括表'!$M$12="","",'定型様式1｜総括表'!$M$12)</f>
        <v/>
      </c>
      <c r="H50" s="1115"/>
      <c r="I50" s="1115"/>
      <c r="J50" s="1116"/>
      <c r="K50" s="139"/>
      <c r="L50" s="139"/>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45"/>
      <c r="BA50" s="45"/>
      <c r="BB50" s="138"/>
      <c r="BC50" s="138"/>
    </row>
    <row r="51" spans="1:55" ht="14.25">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algorithmName="SHA-512" hashValue="rnPpbDhJlsuSl67LQf0d6Bjq/C5PqAFv53hNWOc1CLHEPpMXSQMw9N3AT8ay/0pVpR7Q4UJUROWv18/JncL5DQ==" saltValue="CJZnBywoCyN/cLW94ZV9kg==" spinCount="100000" sheet="1" objects="1" scenarios="1"/>
  <mergeCells count="317">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C24:E25"/>
    <mergeCell ref="F24:H24"/>
    <mergeCell ref="I24:L24"/>
    <mergeCell ref="M24:R24"/>
    <mergeCell ref="S24:Z24"/>
    <mergeCell ref="AA24:AL24"/>
    <mergeCell ref="AM24:AN24"/>
    <mergeCell ref="AR24:AS24"/>
    <mergeCell ref="AT24:AV24"/>
    <mergeCell ref="AO24:AQ24"/>
    <mergeCell ref="AO25:AQ25"/>
    <mergeCell ref="AW24:AY25"/>
    <mergeCell ref="AZ24:BB24"/>
    <mergeCell ref="F25:H25"/>
    <mergeCell ref="I25:L25"/>
    <mergeCell ref="M25:R25"/>
    <mergeCell ref="S25:Z25"/>
    <mergeCell ref="AA25:AL25"/>
    <mergeCell ref="AM25:AN25"/>
    <mergeCell ref="AR25:AS25"/>
    <mergeCell ref="AT25:AV25"/>
    <mergeCell ref="AZ25:BB25"/>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s>
  <phoneticPr fontId="55"/>
  <conditionalFormatting sqref="T32:AN32">
    <cfRule type="expression" dxfId="13" priority="6" stopIfTrue="1">
      <formula>AND(COUNTIF($I$16:$L$21,"吹込・吹付")&gt;0,$T$32="")</formula>
    </cfRule>
  </conditionalFormatting>
  <conditionalFormatting sqref="T33:AN33">
    <cfRule type="expression" dxfId="12" priority="5" stopIfTrue="1">
      <formula>AND(COUNTIF($I$22:$L$27,"吹込・吹付")&gt;0,$T$33="")</formula>
    </cfRule>
  </conditionalFormatting>
  <conditionalFormatting sqref="T31:AN31">
    <cfRule type="expression" dxfId="11" priority="7" stopIfTrue="1">
      <formula>AND(COUNTIF($I$10:$L$15,"吹込・吹付")&gt;0,$T$31="")</formula>
    </cfRule>
  </conditionalFormatting>
  <conditionalFormatting sqref="M10:R15">
    <cfRule type="expression" dxfId="10" priority="3" stopIfTrue="1">
      <formula>AND($M10&lt;&gt;"",$AM10&lt;&gt;"D1",$AM10&lt;&gt;"D2",$AM10&lt;&gt;"",$AM10&lt;&gt;"D3",$AM10&lt;&gt;"D4")</formula>
    </cfRule>
  </conditionalFormatting>
  <conditionalFormatting sqref="M16:R21">
    <cfRule type="expression" dxfId="9" priority="2" stopIfTrue="1">
      <formula>AND($M16&lt;&gt;"",$AM16&lt;&gt;"D1",$AM16&lt;&gt;"D2",$AM16&lt;&gt;"D3")</formula>
    </cfRule>
  </conditionalFormatting>
  <conditionalFormatting sqref="M22:R27">
    <cfRule type="expression" dxfId="8"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SII登録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&amp;L（備考）用紙は日本工業規格Ａ４とし、縦位置とする。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V74"/>
  <sheetViews>
    <sheetView showGridLines="0" view="pageBreakPreview" zoomScale="70" zoomScaleNormal="55" zoomScaleSheetLayoutView="70" workbookViewId="0">
      <selection sqref="A1:D1"/>
    </sheetView>
  </sheetViews>
  <sheetFormatPr defaultColWidth="3" defaultRowHeight="18" customHeight="1"/>
  <cols>
    <col min="1" max="3" width="2.625" style="221" customWidth="1"/>
    <col min="4" max="5" width="2.625" style="267" customWidth="1"/>
    <col min="6" max="7" width="2.625" style="268" customWidth="1"/>
    <col min="8" max="54" width="2.625" style="221" customWidth="1"/>
    <col min="55" max="16384" width="3" style="221"/>
  </cols>
  <sheetData>
    <row r="1" spans="1:74" ht="28.5" customHeight="1">
      <c r="A1" s="1137"/>
      <c r="B1" s="1137"/>
      <c r="C1" s="1137"/>
      <c r="D1" s="1137"/>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9"/>
      <c r="AK1" s="219"/>
      <c r="AL1" s="219"/>
      <c r="AM1" s="219"/>
      <c r="AN1" s="219"/>
      <c r="AO1" s="219"/>
      <c r="AP1" s="219"/>
      <c r="AQ1" s="219"/>
      <c r="AR1" s="219"/>
      <c r="AS1" s="219"/>
      <c r="AT1" s="219"/>
      <c r="AU1" s="219"/>
      <c r="AV1" s="219"/>
      <c r="AW1" s="219"/>
      <c r="AX1" s="219"/>
      <c r="AY1" s="219"/>
      <c r="AZ1" s="219"/>
      <c r="BA1" s="219"/>
      <c r="BB1" s="219"/>
      <c r="BC1" s="220"/>
      <c r="BD1" s="220"/>
      <c r="BE1" s="220"/>
      <c r="BF1" s="220"/>
      <c r="BG1" s="220"/>
      <c r="BH1" s="220"/>
      <c r="BI1" s="220"/>
      <c r="BJ1" s="220"/>
      <c r="BK1" s="220"/>
      <c r="BL1" s="220"/>
      <c r="BM1" s="220"/>
      <c r="BN1" s="220"/>
      <c r="BO1" s="220"/>
      <c r="BP1" s="220"/>
      <c r="BQ1" s="220"/>
      <c r="BR1" s="220"/>
      <c r="BS1" s="220"/>
      <c r="BT1" s="220"/>
      <c r="BU1" s="220"/>
      <c r="BV1" s="220"/>
    </row>
    <row r="2" spans="1:74" ht="28.5" customHeight="1">
      <c r="A2" s="222"/>
      <c r="B2" s="223"/>
      <c r="C2" s="223"/>
      <c r="D2" s="224"/>
      <c r="E2" s="224"/>
      <c r="F2" s="225"/>
      <c r="G2" s="225"/>
      <c r="H2" s="223"/>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26"/>
      <c r="AU2" s="219"/>
      <c r="AV2" s="1138"/>
      <c r="AW2" s="1138"/>
      <c r="AX2" s="227"/>
      <c r="AY2" s="1138"/>
      <c r="AZ2" s="1138"/>
      <c r="BA2" s="219"/>
      <c r="BB2" s="219"/>
      <c r="BC2" s="228"/>
    </row>
    <row r="3" spans="1:74" ht="28.5" customHeight="1">
      <c r="A3" s="226"/>
      <c r="B3" s="226"/>
      <c r="C3" s="226"/>
      <c r="D3" s="230"/>
      <c r="E3" s="230"/>
      <c r="F3" s="231"/>
      <c r="G3" s="231"/>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32"/>
      <c r="AU3" s="232"/>
      <c r="AV3" s="232"/>
      <c r="AW3" s="232"/>
      <c r="AX3" s="232"/>
      <c r="AY3" s="232"/>
      <c r="AZ3" s="232"/>
      <c r="BA3" s="232"/>
      <c r="BB3" s="232"/>
      <c r="BC3" s="228"/>
    </row>
    <row r="4" spans="1:74" ht="30" customHeight="1">
      <c r="A4" s="233" t="s">
        <v>185</v>
      </c>
      <c r="B4" s="234"/>
      <c r="C4" s="234"/>
      <c r="D4" s="234"/>
      <c r="E4" s="234"/>
      <c r="F4" s="234"/>
      <c r="G4" s="234"/>
      <c r="H4" s="234"/>
      <c r="I4" s="235"/>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36"/>
      <c r="AW4" s="237"/>
      <c r="AX4" s="236"/>
      <c r="AY4" s="236"/>
      <c r="AZ4" s="237"/>
      <c r="BA4" s="219"/>
      <c r="BB4" s="219"/>
      <c r="BC4" s="228"/>
    </row>
    <row r="5" spans="1:74" ht="30" customHeight="1">
      <c r="A5" s="238" t="s">
        <v>186</v>
      </c>
      <c r="B5" s="239"/>
      <c r="C5" s="239"/>
      <c r="D5" s="239"/>
      <c r="E5" s="239"/>
      <c r="F5" s="239"/>
      <c r="G5" s="239"/>
      <c r="H5" s="239"/>
      <c r="I5" s="239"/>
      <c r="J5" s="239"/>
      <c r="K5" s="239"/>
      <c r="L5" s="239"/>
      <c r="M5" s="239"/>
      <c r="N5" s="239"/>
      <c r="O5" s="239"/>
      <c r="P5" s="239"/>
      <c r="Q5" s="239"/>
      <c r="R5" s="239"/>
      <c r="S5" s="239"/>
      <c r="T5" s="239"/>
      <c r="U5" s="239"/>
      <c r="V5" s="239"/>
      <c r="W5" s="239"/>
      <c r="X5" s="23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28"/>
    </row>
    <row r="6" spans="1:74" ht="30" customHeight="1">
      <c r="A6" s="1139" t="s">
        <v>257</v>
      </c>
      <c r="B6" s="1139"/>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c r="AE6" s="1139"/>
      <c r="AF6" s="1139"/>
      <c r="AG6" s="1139"/>
      <c r="AH6" s="1139"/>
      <c r="AI6" s="1139"/>
      <c r="AJ6" s="1139"/>
      <c r="AK6" s="1139"/>
      <c r="AL6" s="1139"/>
      <c r="AM6" s="1139"/>
      <c r="AN6" s="1139"/>
      <c r="AO6" s="1139"/>
      <c r="AP6" s="1139"/>
      <c r="AQ6" s="1139"/>
      <c r="AR6" s="1139"/>
      <c r="AS6" s="1139"/>
      <c r="AT6" s="1139"/>
      <c r="AU6" s="1139"/>
      <c r="AV6" s="1139"/>
      <c r="AW6" s="1139"/>
      <c r="AX6" s="1139"/>
      <c r="AY6" s="1139"/>
      <c r="AZ6" s="1139"/>
      <c r="BA6" s="1139"/>
      <c r="BB6" s="1139"/>
      <c r="BC6" s="228"/>
    </row>
    <row r="7" spans="1:74" ht="30" customHeight="1">
      <c r="A7" s="1139"/>
      <c r="B7" s="1139"/>
      <c r="C7" s="1139"/>
      <c r="D7" s="1139"/>
      <c r="E7" s="1139"/>
      <c r="F7" s="1139"/>
      <c r="G7" s="1139"/>
      <c r="H7" s="1139"/>
      <c r="I7" s="1139"/>
      <c r="J7" s="1139"/>
      <c r="K7" s="1139"/>
      <c r="L7" s="1139"/>
      <c r="M7" s="1139"/>
      <c r="N7" s="1139"/>
      <c r="O7" s="1139"/>
      <c r="P7" s="1139"/>
      <c r="Q7" s="1139"/>
      <c r="R7" s="1139"/>
      <c r="S7" s="1139"/>
      <c r="T7" s="1139"/>
      <c r="U7" s="1139"/>
      <c r="V7" s="1139"/>
      <c r="W7" s="1139"/>
      <c r="X7" s="1139"/>
      <c r="Y7" s="1139"/>
      <c r="Z7" s="1139"/>
      <c r="AA7" s="1139"/>
      <c r="AB7" s="1139"/>
      <c r="AC7" s="1139"/>
      <c r="AD7" s="1139"/>
      <c r="AE7" s="1139"/>
      <c r="AF7" s="1139"/>
      <c r="AG7" s="1139"/>
      <c r="AH7" s="1139"/>
      <c r="AI7" s="1139"/>
      <c r="AJ7" s="1139"/>
      <c r="AK7" s="1139"/>
      <c r="AL7" s="1139"/>
      <c r="AM7" s="1139"/>
      <c r="AN7" s="1139"/>
      <c r="AO7" s="1139"/>
      <c r="AP7" s="1139"/>
      <c r="AQ7" s="1139"/>
      <c r="AR7" s="1139"/>
      <c r="AS7" s="1139"/>
      <c r="AT7" s="1139"/>
      <c r="AU7" s="1139"/>
      <c r="AV7" s="1139"/>
      <c r="AW7" s="1139"/>
      <c r="AX7" s="1139"/>
      <c r="AY7" s="1139"/>
      <c r="AZ7" s="1139"/>
      <c r="BA7" s="1139"/>
      <c r="BB7" s="1139"/>
      <c r="BC7" s="228"/>
    </row>
    <row r="8" spans="1:74" ht="30" customHeight="1">
      <c r="A8" s="1139"/>
      <c r="B8" s="1139"/>
      <c r="C8" s="1139"/>
      <c r="D8" s="1139"/>
      <c r="E8" s="1139"/>
      <c r="F8" s="1139"/>
      <c r="G8" s="1139"/>
      <c r="H8" s="1139"/>
      <c r="I8" s="1139"/>
      <c r="J8" s="1139"/>
      <c r="K8" s="1139"/>
      <c r="L8" s="1139"/>
      <c r="M8" s="1139"/>
      <c r="N8" s="1139"/>
      <c r="O8" s="1139"/>
      <c r="P8" s="1139"/>
      <c r="Q8" s="1139"/>
      <c r="R8" s="1139"/>
      <c r="S8" s="1139"/>
      <c r="T8" s="1139"/>
      <c r="U8" s="1139"/>
      <c r="V8" s="1139"/>
      <c r="W8" s="1139"/>
      <c r="X8" s="1139"/>
      <c r="Y8" s="1139"/>
      <c r="Z8" s="1139"/>
      <c r="AA8" s="1139"/>
      <c r="AB8" s="1139"/>
      <c r="AC8" s="1139"/>
      <c r="AD8" s="1139"/>
      <c r="AE8" s="1139"/>
      <c r="AF8" s="1139"/>
      <c r="AG8" s="1139"/>
      <c r="AH8" s="1139"/>
      <c r="AI8" s="1139"/>
      <c r="AJ8" s="1139"/>
      <c r="AK8" s="1139"/>
      <c r="AL8" s="1139"/>
      <c r="AM8" s="1139"/>
      <c r="AN8" s="1139"/>
      <c r="AO8" s="1139"/>
      <c r="AP8" s="1139"/>
      <c r="AQ8" s="1139"/>
      <c r="AR8" s="1139"/>
      <c r="AS8" s="1139"/>
      <c r="AT8" s="1139"/>
      <c r="AU8" s="1139"/>
      <c r="AV8" s="1139"/>
      <c r="AW8" s="1139"/>
      <c r="AX8" s="1139"/>
      <c r="AY8" s="1139"/>
      <c r="AZ8" s="1139"/>
      <c r="BA8" s="1139"/>
      <c r="BB8" s="1139"/>
      <c r="BC8" s="228"/>
    </row>
    <row r="9" spans="1:74" ht="30" customHeight="1">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28"/>
    </row>
    <row r="10" spans="1:74" ht="60" customHeight="1">
      <c r="A10" s="1140" t="s">
        <v>187</v>
      </c>
      <c r="B10" s="1140"/>
      <c r="C10" s="1140"/>
      <c r="D10" s="1140"/>
      <c r="E10" s="1140"/>
      <c r="F10" s="1140"/>
      <c r="G10" s="1140"/>
      <c r="H10" s="1140"/>
      <c r="I10" s="1140"/>
      <c r="J10" s="1140"/>
      <c r="K10" s="1140"/>
      <c r="L10" s="1140"/>
      <c r="M10" s="1140"/>
      <c r="N10" s="1140"/>
      <c r="O10" s="1140"/>
      <c r="P10" s="1140"/>
      <c r="Q10" s="1140"/>
      <c r="R10" s="1140"/>
      <c r="S10" s="1140"/>
      <c r="T10" s="1140"/>
      <c r="U10" s="1140"/>
      <c r="V10" s="1140"/>
      <c r="W10" s="1140"/>
      <c r="X10" s="1140"/>
      <c r="Y10" s="1140"/>
      <c r="Z10" s="1140"/>
      <c r="AA10" s="1140"/>
      <c r="AB10" s="1140"/>
      <c r="AC10" s="1140"/>
      <c r="AD10" s="1140"/>
      <c r="AE10" s="1140"/>
      <c r="AF10" s="1140"/>
      <c r="AG10" s="1140"/>
      <c r="AH10" s="1140"/>
      <c r="AI10" s="1140"/>
      <c r="AJ10" s="1140"/>
      <c r="AK10" s="1140"/>
      <c r="AL10" s="1140"/>
      <c r="AM10" s="1140"/>
      <c r="AN10" s="1140"/>
      <c r="AO10" s="1140"/>
      <c r="AP10" s="1140"/>
      <c r="AQ10" s="1140"/>
      <c r="AR10" s="1140"/>
      <c r="AS10" s="1140"/>
      <c r="AT10" s="1140"/>
      <c r="AU10" s="1140"/>
      <c r="AV10" s="1140"/>
      <c r="AW10" s="1140"/>
      <c r="AX10" s="1140"/>
      <c r="AY10" s="1140"/>
      <c r="AZ10" s="1140"/>
      <c r="BA10" s="1140"/>
      <c r="BB10" s="1140"/>
      <c r="BC10" s="228"/>
    </row>
    <row r="11" spans="1:74" ht="13.5" customHeight="1">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28"/>
    </row>
    <row r="12" spans="1:74" s="246" customFormat="1" ht="17.25" customHeight="1">
      <c r="A12" s="242" t="s">
        <v>188</v>
      </c>
      <c r="B12" s="242"/>
      <c r="C12" s="243" t="s">
        <v>189</v>
      </c>
      <c r="D12" s="242"/>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5"/>
    </row>
    <row r="13" spans="1:74" s="246" customFormat="1" ht="17.25" customHeight="1">
      <c r="A13" s="242"/>
      <c r="B13" s="242"/>
      <c r="C13" s="1136" t="s">
        <v>190</v>
      </c>
      <c r="D13" s="1136"/>
      <c r="E13" s="1136"/>
      <c r="F13" s="1136"/>
      <c r="G13" s="1136"/>
      <c r="H13" s="1136"/>
      <c r="I13" s="1136"/>
      <c r="J13" s="1136"/>
      <c r="K13" s="1136"/>
      <c r="L13" s="1136"/>
      <c r="M13" s="1136"/>
      <c r="N13" s="1136"/>
      <c r="O13" s="1136"/>
      <c r="P13" s="1136"/>
      <c r="Q13" s="1136"/>
      <c r="R13" s="1136"/>
      <c r="S13" s="1136"/>
      <c r="T13" s="1136"/>
      <c r="U13" s="1136"/>
      <c r="V13" s="1136"/>
      <c r="W13" s="1136"/>
      <c r="X13" s="1136"/>
      <c r="Y13" s="1136"/>
      <c r="Z13" s="1136"/>
      <c r="AA13" s="1136"/>
      <c r="AB13" s="1136"/>
      <c r="AC13" s="1136"/>
      <c r="AD13" s="1136"/>
      <c r="AE13" s="1136"/>
      <c r="AF13" s="1136"/>
      <c r="AG13" s="1136"/>
      <c r="AH13" s="1136"/>
      <c r="AI13" s="1136"/>
      <c r="AJ13" s="1136"/>
      <c r="AK13" s="1136"/>
      <c r="AL13" s="1136"/>
      <c r="AM13" s="1136"/>
      <c r="AN13" s="1136"/>
      <c r="AO13" s="1136"/>
      <c r="AP13" s="1136"/>
      <c r="AQ13" s="1136"/>
      <c r="AR13" s="1136"/>
      <c r="AS13" s="1136"/>
      <c r="AT13" s="1136"/>
      <c r="AU13" s="1136"/>
      <c r="AV13" s="1136"/>
      <c r="AW13" s="1136"/>
      <c r="AX13" s="1136"/>
      <c r="AY13" s="1136"/>
      <c r="AZ13" s="1136"/>
      <c r="BA13" s="1136"/>
      <c r="BB13" s="1136"/>
      <c r="BC13" s="245"/>
    </row>
    <row r="14" spans="1:74" s="246" customFormat="1" ht="17.25" customHeight="1">
      <c r="A14" s="242"/>
      <c r="B14" s="242"/>
      <c r="C14" s="1136"/>
      <c r="D14" s="1136"/>
      <c r="E14" s="1136"/>
      <c r="F14" s="1136"/>
      <c r="G14" s="1136"/>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6"/>
      <c r="AK14" s="1136"/>
      <c r="AL14" s="1136"/>
      <c r="AM14" s="1136"/>
      <c r="AN14" s="1136"/>
      <c r="AO14" s="1136"/>
      <c r="AP14" s="1136"/>
      <c r="AQ14" s="1136"/>
      <c r="AR14" s="1136"/>
      <c r="AS14" s="1136"/>
      <c r="AT14" s="1136"/>
      <c r="AU14" s="1136"/>
      <c r="AV14" s="1136"/>
      <c r="AW14" s="1136"/>
      <c r="AX14" s="1136"/>
      <c r="AY14" s="1136"/>
      <c r="AZ14" s="1136"/>
      <c r="BA14" s="1136"/>
      <c r="BB14" s="1136"/>
      <c r="BC14" s="245"/>
    </row>
    <row r="15" spans="1:74" s="246" customFormat="1" ht="17.25" customHeight="1">
      <c r="A15" s="219"/>
      <c r="B15" s="242"/>
      <c r="C15" s="1136"/>
      <c r="D15" s="1136"/>
      <c r="E15" s="1136"/>
      <c r="F15" s="1136"/>
      <c r="G15" s="1136"/>
      <c r="H15" s="1136"/>
      <c r="I15" s="1136"/>
      <c r="J15" s="1136"/>
      <c r="K15" s="1136"/>
      <c r="L15" s="1136"/>
      <c r="M15" s="1136"/>
      <c r="N15" s="1136"/>
      <c r="O15" s="1136"/>
      <c r="P15" s="1136"/>
      <c r="Q15" s="1136"/>
      <c r="R15" s="1136"/>
      <c r="S15" s="1136"/>
      <c r="T15" s="1136"/>
      <c r="U15" s="1136"/>
      <c r="V15" s="1136"/>
      <c r="W15" s="1136"/>
      <c r="X15" s="1136"/>
      <c r="Y15" s="1136"/>
      <c r="Z15" s="1136"/>
      <c r="AA15" s="1136"/>
      <c r="AB15" s="1136"/>
      <c r="AC15" s="1136"/>
      <c r="AD15" s="1136"/>
      <c r="AE15" s="1136"/>
      <c r="AF15" s="1136"/>
      <c r="AG15" s="1136"/>
      <c r="AH15" s="1136"/>
      <c r="AI15" s="1136"/>
      <c r="AJ15" s="1136"/>
      <c r="AK15" s="1136"/>
      <c r="AL15" s="1136"/>
      <c r="AM15" s="1136"/>
      <c r="AN15" s="1136"/>
      <c r="AO15" s="1136"/>
      <c r="AP15" s="1136"/>
      <c r="AQ15" s="1136"/>
      <c r="AR15" s="1136"/>
      <c r="AS15" s="1136"/>
      <c r="AT15" s="1136"/>
      <c r="AU15" s="1136"/>
      <c r="AV15" s="1136"/>
      <c r="AW15" s="1136"/>
      <c r="AX15" s="1136"/>
      <c r="AY15" s="1136"/>
      <c r="AZ15" s="1136"/>
      <c r="BA15" s="1136"/>
      <c r="BB15" s="1136"/>
      <c r="BC15" s="245"/>
    </row>
    <row r="16" spans="1:74" s="246" customFormat="1" ht="7.5" customHeight="1">
      <c r="A16" s="219"/>
      <c r="B16" s="242"/>
      <c r="C16" s="242"/>
      <c r="D16" s="242"/>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5"/>
    </row>
    <row r="17" spans="1:55" s="246" customFormat="1" ht="17.25" customHeight="1">
      <c r="A17" s="242" t="s">
        <v>191</v>
      </c>
      <c r="B17" s="242"/>
      <c r="C17" s="243" t="s">
        <v>192</v>
      </c>
      <c r="D17" s="242"/>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5"/>
    </row>
    <row r="18" spans="1:55" s="246" customFormat="1" ht="17.25" customHeight="1">
      <c r="A18" s="219"/>
      <c r="B18" s="242"/>
      <c r="C18" s="1131" t="s">
        <v>193</v>
      </c>
      <c r="D18" s="1131"/>
      <c r="E18" s="1131"/>
      <c r="F18" s="1131"/>
      <c r="G18" s="1131"/>
      <c r="H18" s="1131"/>
      <c r="I18" s="1131"/>
      <c r="J18" s="1131"/>
      <c r="K18" s="1131"/>
      <c r="L18" s="1131"/>
      <c r="M18" s="1131"/>
      <c r="N18" s="1131"/>
      <c r="O18" s="1131"/>
      <c r="P18" s="1131"/>
      <c r="Q18" s="1131"/>
      <c r="R18" s="1131"/>
      <c r="S18" s="1131"/>
      <c r="T18" s="1131"/>
      <c r="U18" s="1131"/>
      <c r="V18" s="1131"/>
      <c r="W18" s="1131"/>
      <c r="X18" s="1131"/>
      <c r="Y18" s="1131"/>
      <c r="Z18" s="1131"/>
      <c r="AA18" s="1131"/>
      <c r="AB18" s="1131"/>
      <c r="AC18" s="1131"/>
      <c r="AD18" s="1131"/>
      <c r="AE18" s="1131"/>
      <c r="AF18" s="1131"/>
      <c r="AG18" s="1131"/>
      <c r="AH18" s="1131"/>
      <c r="AI18" s="1131"/>
      <c r="AJ18" s="1131"/>
      <c r="AK18" s="1131"/>
      <c r="AL18" s="1131"/>
      <c r="AM18" s="1131"/>
      <c r="AN18" s="1131"/>
      <c r="AO18" s="1131"/>
      <c r="AP18" s="1131"/>
      <c r="AQ18" s="1131"/>
      <c r="AR18" s="1131"/>
      <c r="AS18" s="1131"/>
      <c r="AT18" s="1131"/>
      <c r="AU18" s="1131"/>
      <c r="AV18" s="1131"/>
      <c r="AW18" s="1131"/>
      <c r="AX18" s="1131"/>
      <c r="AY18" s="1131"/>
      <c r="AZ18" s="1131"/>
      <c r="BA18" s="1131"/>
      <c r="BB18" s="1131"/>
      <c r="BC18" s="245"/>
    </row>
    <row r="19" spans="1:55" s="246" customFormat="1" ht="7.5" customHeight="1">
      <c r="A19" s="219"/>
      <c r="B19" s="242"/>
      <c r="C19" s="242"/>
      <c r="D19" s="242"/>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5"/>
    </row>
    <row r="20" spans="1:55" s="246" customFormat="1" ht="17.25" customHeight="1">
      <c r="A20" s="242" t="s">
        <v>194</v>
      </c>
      <c r="B20" s="242"/>
      <c r="C20" s="243" t="s">
        <v>195</v>
      </c>
      <c r="D20" s="242"/>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5"/>
    </row>
    <row r="21" spans="1:55" s="246" customFormat="1" ht="17.25" customHeight="1">
      <c r="A21" s="219"/>
      <c r="B21" s="242"/>
      <c r="C21" s="1131" t="s">
        <v>196</v>
      </c>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B21" s="1131"/>
      <c r="AC21" s="1131"/>
      <c r="AD21" s="1131"/>
      <c r="AE21" s="1131"/>
      <c r="AF21" s="1131"/>
      <c r="AG21" s="1131"/>
      <c r="AH21" s="1131"/>
      <c r="AI21" s="1131"/>
      <c r="AJ21" s="1131"/>
      <c r="AK21" s="1131"/>
      <c r="AL21" s="1131"/>
      <c r="AM21" s="1131"/>
      <c r="AN21" s="1131"/>
      <c r="AO21" s="1131"/>
      <c r="AP21" s="1131"/>
      <c r="AQ21" s="1131"/>
      <c r="AR21" s="1131"/>
      <c r="AS21" s="1131"/>
      <c r="AT21" s="1131"/>
      <c r="AU21" s="1131"/>
      <c r="AV21" s="1131"/>
      <c r="AW21" s="1131"/>
      <c r="AX21" s="1131"/>
      <c r="AY21" s="1131"/>
      <c r="AZ21" s="1131"/>
      <c r="BA21" s="1131"/>
      <c r="BB21" s="1131"/>
      <c r="BC21" s="245"/>
    </row>
    <row r="22" spans="1:55" s="246" customFormat="1" ht="7.5" customHeight="1">
      <c r="A22" s="219"/>
      <c r="B22" s="242"/>
      <c r="C22" s="242"/>
      <c r="D22" s="242"/>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5"/>
    </row>
    <row r="23" spans="1:55" s="246" customFormat="1" ht="17.25" customHeight="1">
      <c r="A23" s="242" t="s">
        <v>197</v>
      </c>
      <c r="B23" s="242"/>
      <c r="C23" s="247" t="s">
        <v>198</v>
      </c>
      <c r="D23" s="242"/>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5"/>
    </row>
    <row r="24" spans="1:55" s="246" customFormat="1" ht="17.25" customHeight="1">
      <c r="A24" s="219"/>
      <c r="B24" s="242"/>
      <c r="C24" s="1131" t="s">
        <v>199</v>
      </c>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1131"/>
      <c r="BA24" s="1131"/>
      <c r="BB24" s="1131"/>
      <c r="BC24" s="245"/>
    </row>
    <row r="25" spans="1:55" s="246" customFormat="1" ht="7.5" customHeight="1">
      <c r="A25" s="219"/>
      <c r="B25" s="242"/>
      <c r="C25" s="242"/>
      <c r="D25" s="242"/>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5"/>
    </row>
    <row r="26" spans="1:55" s="246" customFormat="1" ht="17.25" customHeight="1">
      <c r="A26" s="242" t="s">
        <v>200</v>
      </c>
      <c r="B26" s="242"/>
      <c r="C26" s="243" t="s">
        <v>201</v>
      </c>
      <c r="D26" s="242"/>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5"/>
    </row>
    <row r="27" spans="1:55" s="246" customFormat="1" ht="17.25" customHeight="1">
      <c r="A27" s="219"/>
      <c r="B27" s="242"/>
      <c r="C27" s="1132" t="s">
        <v>202</v>
      </c>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2"/>
      <c r="Z27" s="1132"/>
      <c r="AA27" s="1132"/>
      <c r="AB27" s="1132"/>
      <c r="AC27" s="1132"/>
      <c r="AD27" s="1132"/>
      <c r="AE27" s="1132"/>
      <c r="AF27" s="1132"/>
      <c r="AG27" s="1132"/>
      <c r="AH27" s="1132"/>
      <c r="AI27" s="1132"/>
      <c r="AJ27" s="1132"/>
      <c r="AK27" s="1132"/>
      <c r="AL27" s="1132"/>
      <c r="AM27" s="1132"/>
      <c r="AN27" s="1132"/>
      <c r="AO27" s="1132"/>
      <c r="AP27" s="1132"/>
      <c r="AQ27" s="1132"/>
      <c r="AR27" s="1132"/>
      <c r="AS27" s="1132"/>
      <c r="AT27" s="1132"/>
      <c r="AU27" s="1132"/>
      <c r="AV27" s="1132"/>
      <c r="AW27" s="1132"/>
      <c r="AX27" s="1132"/>
      <c r="AY27" s="1132"/>
      <c r="AZ27" s="1132"/>
      <c r="BA27" s="1132"/>
      <c r="BB27" s="1132"/>
      <c r="BC27" s="245"/>
    </row>
    <row r="28" spans="1:55" s="246" customFormat="1" ht="17.25" customHeight="1">
      <c r="A28" s="219"/>
      <c r="B28" s="242"/>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132"/>
      <c r="AK28" s="1132"/>
      <c r="AL28" s="1132"/>
      <c r="AM28" s="1132"/>
      <c r="AN28" s="1132"/>
      <c r="AO28" s="1132"/>
      <c r="AP28" s="1132"/>
      <c r="AQ28" s="1132"/>
      <c r="AR28" s="1132"/>
      <c r="AS28" s="1132"/>
      <c r="AT28" s="1132"/>
      <c r="AU28" s="1132"/>
      <c r="AV28" s="1132"/>
      <c r="AW28" s="1132"/>
      <c r="AX28" s="1132"/>
      <c r="AY28" s="1132"/>
      <c r="AZ28" s="1132"/>
      <c r="BA28" s="1132"/>
      <c r="BB28" s="1132"/>
      <c r="BC28" s="245"/>
    </row>
    <row r="29" spans="1:55" s="246" customFormat="1" ht="7.5" customHeight="1">
      <c r="A29" s="219"/>
      <c r="B29" s="242"/>
      <c r="C29" s="242"/>
      <c r="D29" s="242"/>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5"/>
    </row>
    <row r="30" spans="1:55" s="246" customFormat="1" ht="17.25" customHeight="1">
      <c r="A30" s="242" t="s">
        <v>203</v>
      </c>
      <c r="B30" s="242"/>
      <c r="C30" s="243" t="s">
        <v>204</v>
      </c>
      <c r="D30" s="242"/>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5"/>
    </row>
    <row r="31" spans="1:55" s="246" customFormat="1" ht="17.25" customHeight="1">
      <c r="A31" s="219"/>
      <c r="B31" s="242"/>
      <c r="C31" s="1132" t="s">
        <v>205</v>
      </c>
      <c r="D31" s="1132"/>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1132"/>
      <c r="AY31" s="1132"/>
      <c r="AZ31" s="1132"/>
      <c r="BA31" s="1132"/>
      <c r="BB31" s="1132"/>
      <c r="BC31" s="245"/>
    </row>
    <row r="32" spans="1:55" s="246" customFormat="1" ht="17.25" customHeight="1">
      <c r="A32" s="219"/>
      <c r="B32" s="242"/>
      <c r="C32" s="1132"/>
      <c r="D32" s="1132"/>
      <c r="E32" s="1132"/>
      <c r="F32" s="1132"/>
      <c r="G32" s="1132"/>
      <c r="H32" s="1132"/>
      <c r="I32" s="1132"/>
      <c r="J32" s="1132"/>
      <c r="K32" s="1132"/>
      <c r="L32" s="1132"/>
      <c r="M32" s="1132"/>
      <c r="N32" s="1132"/>
      <c r="O32" s="1132"/>
      <c r="P32" s="1132"/>
      <c r="Q32" s="1132"/>
      <c r="R32" s="1132"/>
      <c r="S32" s="1132"/>
      <c r="T32" s="1132"/>
      <c r="U32" s="1132"/>
      <c r="V32" s="1132"/>
      <c r="W32" s="1132"/>
      <c r="X32" s="1132"/>
      <c r="Y32" s="1132"/>
      <c r="Z32" s="1132"/>
      <c r="AA32" s="1132"/>
      <c r="AB32" s="1132"/>
      <c r="AC32" s="1132"/>
      <c r="AD32" s="1132"/>
      <c r="AE32" s="1132"/>
      <c r="AF32" s="1132"/>
      <c r="AG32" s="1132"/>
      <c r="AH32" s="1132"/>
      <c r="AI32" s="1132"/>
      <c r="AJ32" s="1132"/>
      <c r="AK32" s="1132"/>
      <c r="AL32" s="1132"/>
      <c r="AM32" s="1132"/>
      <c r="AN32" s="1132"/>
      <c r="AO32" s="1132"/>
      <c r="AP32" s="1132"/>
      <c r="AQ32" s="1132"/>
      <c r="AR32" s="1132"/>
      <c r="AS32" s="1132"/>
      <c r="AT32" s="1132"/>
      <c r="AU32" s="1132"/>
      <c r="AV32" s="1132"/>
      <c r="AW32" s="1132"/>
      <c r="AX32" s="1132"/>
      <c r="AY32" s="1132"/>
      <c r="AZ32" s="1132"/>
      <c r="BA32" s="1132"/>
      <c r="BB32" s="1132"/>
      <c r="BC32" s="245"/>
    </row>
    <row r="33" spans="1:55" s="246" customFormat="1" ht="17.25" customHeight="1">
      <c r="A33" s="219"/>
      <c r="B33" s="242"/>
      <c r="C33" s="1132"/>
      <c r="D33" s="1132"/>
      <c r="E33" s="1132"/>
      <c r="F33" s="1132"/>
      <c r="G33" s="1132"/>
      <c r="H33" s="1132"/>
      <c r="I33" s="1132"/>
      <c r="J33" s="1132"/>
      <c r="K33" s="1132"/>
      <c r="L33" s="1132"/>
      <c r="M33" s="1132"/>
      <c r="N33" s="1132"/>
      <c r="O33" s="1132"/>
      <c r="P33" s="1132"/>
      <c r="Q33" s="1132"/>
      <c r="R33" s="1132"/>
      <c r="S33" s="1132"/>
      <c r="T33" s="1132"/>
      <c r="U33" s="1132"/>
      <c r="V33" s="1132"/>
      <c r="W33" s="1132"/>
      <c r="X33" s="1132"/>
      <c r="Y33" s="1132"/>
      <c r="Z33" s="1132"/>
      <c r="AA33" s="1132"/>
      <c r="AB33" s="1132"/>
      <c r="AC33" s="1132"/>
      <c r="AD33" s="1132"/>
      <c r="AE33" s="1132"/>
      <c r="AF33" s="1132"/>
      <c r="AG33" s="1132"/>
      <c r="AH33" s="1132"/>
      <c r="AI33" s="1132"/>
      <c r="AJ33" s="1132"/>
      <c r="AK33" s="1132"/>
      <c r="AL33" s="1132"/>
      <c r="AM33" s="1132"/>
      <c r="AN33" s="1132"/>
      <c r="AO33" s="1132"/>
      <c r="AP33" s="1132"/>
      <c r="AQ33" s="1132"/>
      <c r="AR33" s="1132"/>
      <c r="AS33" s="1132"/>
      <c r="AT33" s="1132"/>
      <c r="AU33" s="1132"/>
      <c r="AV33" s="1132"/>
      <c r="AW33" s="1132"/>
      <c r="AX33" s="1132"/>
      <c r="AY33" s="1132"/>
      <c r="AZ33" s="1132"/>
      <c r="BA33" s="1132"/>
      <c r="BB33" s="1132"/>
      <c r="BC33" s="245"/>
    </row>
    <row r="34" spans="1:55" s="246" customFormat="1" ht="17.25" customHeight="1">
      <c r="A34" s="219"/>
      <c r="B34" s="242"/>
      <c r="C34" s="1132"/>
      <c r="D34" s="1132"/>
      <c r="E34" s="1132"/>
      <c r="F34" s="1132"/>
      <c r="G34" s="1132"/>
      <c r="H34" s="1132"/>
      <c r="I34" s="1132"/>
      <c r="J34" s="1132"/>
      <c r="K34" s="1132"/>
      <c r="L34" s="1132"/>
      <c r="M34" s="1132"/>
      <c r="N34" s="1132"/>
      <c r="O34" s="1132"/>
      <c r="P34" s="1132"/>
      <c r="Q34" s="1132"/>
      <c r="R34" s="1132"/>
      <c r="S34" s="1132"/>
      <c r="T34" s="1132"/>
      <c r="U34" s="1132"/>
      <c r="V34" s="1132"/>
      <c r="W34" s="1132"/>
      <c r="X34" s="1132"/>
      <c r="Y34" s="1132"/>
      <c r="Z34" s="1132"/>
      <c r="AA34" s="1132"/>
      <c r="AB34" s="1132"/>
      <c r="AC34" s="1132"/>
      <c r="AD34" s="1132"/>
      <c r="AE34" s="1132"/>
      <c r="AF34" s="1132"/>
      <c r="AG34" s="1132"/>
      <c r="AH34" s="1132"/>
      <c r="AI34" s="1132"/>
      <c r="AJ34" s="1132"/>
      <c r="AK34" s="1132"/>
      <c r="AL34" s="1132"/>
      <c r="AM34" s="1132"/>
      <c r="AN34" s="1132"/>
      <c r="AO34" s="1132"/>
      <c r="AP34" s="1132"/>
      <c r="AQ34" s="1132"/>
      <c r="AR34" s="1132"/>
      <c r="AS34" s="1132"/>
      <c r="AT34" s="1132"/>
      <c r="AU34" s="1132"/>
      <c r="AV34" s="1132"/>
      <c r="AW34" s="1132"/>
      <c r="AX34" s="1132"/>
      <c r="AY34" s="1132"/>
      <c r="AZ34" s="1132"/>
      <c r="BA34" s="1132"/>
      <c r="BB34" s="1132"/>
      <c r="BC34" s="245"/>
    </row>
    <row r="35" spans="1:55" s="246" customFormat="1" ht="7.5" customHeight="1">
      <c r="A35" s="219"/>
      <c r="B35" s="242"/>
      <c r="C35" s="242"/>
      <c r="D35" s="242"/>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5"/>
    </row>
    <row r="36" spans="1:55" s="355" customFormat="1" ht="17.25" customHeight="1">
      <c r="A36" s="351" t="s">
        <v>206</v>
      </c>
      <c r="B36" s="351"/>
      <c r="C36" s="352" t="s">
        <v>207</v>
      </c>
      <c r="D36" s="351"/>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4"/>
    </row>
    <row r="37" spans="1:55" s="355" customFormat="1" ht="17.25" customHeight="1">
      <c r="A37" s="351"/>
      <c r="B37" s="351"/>
      <c r="C37" s="1135" t="s">
        <v>247</v>
      </c>
      <c r="D37" s="1135"/>
      <c r="E37" s="1135"/>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5"/>
      <c r="AC37" s="1135"/>
      <c r="AD37" s="1135"/>
      <c r="AE37" s="1135"/>
      <c r="AF37" s="1135"/>
      <c r="AG37" s="1135"/>
      <c r="AH37" s="1135"/>
      <c r="AI37" s="1135"/>
      <c r="AJ37" s="1135"/>
      <c r="AK37" s="1135"/>
      <c r="AL37" s="1135"/>
      <c r="AM37" s="1135"/>
      <c r="AN37" s="1135"/>
      <c r="AO37" s="1135"/>
      <c r="AP37" s="1135"/>
      <c r="AQ37" s="1135"/>
      <c r="AR37" s="1135"/>
      <c r="AS37" s="1135"/>
      <c r="AT37" s="1135"/>
      <c r="AU37" s="1135"/>
      <c r="AV37" s="1135"/>
      <c r="AW37" s="1135"/>
      <c r="AX37" s="1135"/>
      <c r="AY37" s="1135"/>
      <c r="AZ37" s="1135"/>
      <c r="BA37" s="1135"/>
      <c r="BB37" s="1135"/>
      <c r="BC37" s="354"/>
    </row>
    <row r="38" spans="1:55" s="355" customFormat="1" ht="17.25" customHeight="1">
      <c r="A38" s="356"/>
      <c r="B38" s="351"/>
      <c r="C38" s="1135"/>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1135"/>
      <c r="Z38" s="1135"/>
      <c r="AA38" s="1135"/>
      <c r="AB38" s="1135"/>
      <c r="AC38" s="1135"/>
      <c r="AD38" s="1135"/>
      <c r="AE38" s="1135"/>
      <c r="AF38" s="1135"/>
      <c r="AG38" s="1135"/>
      <c r="AH38" s="1135"/>
      <c r="AI38" s="1135"/>
      <c r="AJ38" s="1135"/>
      <c r="AK38" s="1135"/>
      <c r="AL38" s="1135"/>
      <c r="AM38" s="1135"/>
      <c r="AN38" s="1135"/>
      <c r="AO38" s="1135"/>
      <c r="AP38" s="1135"/>
      <c r="AQ38" s="1135"/>
      <c r="AR38" s="1135"/>
      <c r="AS38" s="1135"/>
      <c r="AT38" s="1135"/>
      <c r="AU38" s="1135"/>
      <c r="AV38" s="1135"/>
      <c r="AW38" s="1135"/>
      <c r="AX38" s="1135"/>
      <c r="AY38" s="1135"/>
      <c r="AZ38" s="1135"/>
      <c r="BA38" s="1135"/>
      <c r="BB38" s="1135"/>
      <c r="BC38" s="354"/>
    </row>
    <row r="39" spans="1:55" s="246" customFormat="1" ht="7.5" customHeight="1">
      <c r="A39" s="250"/>
      <c r="B39" s="248"/>
      <c r="C39" s="248"/>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5"/>
    </row>
    <row r="40" spans="1:55" s="246" customFormat="1" ht="17.25" customHeight="1">
      <c r="A40" s="248" t="s">
        <v>208</v>
      </c>
      <c r="B40" s="248"/>
      <c r="C40" s="247" t="s">
        <v>209</v>
      </c>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5"/>
    </row>
    <row r="41" spans="1:55" s="246" customFormat="1" ht="17.25" customHeight="1">
      <c r="A41" s="250"/>
      <c r="B41" s="248"/>
      <c r="C41" s="1133" t="s">
        <v>210</v>
      </c>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3"/>
      <c r="AI41" s="1133"/>
      <c r="AJ41" s="1133"/>
      <c r="AK41" s="1133"/>
      <c r="AL41" s="1133"/>
      <c r="AM41" s="1133"/>
      <c r="AN41" s="1133"/>
      <c r="AO41" s="1133"/>
      <c r="AP41" s="1133"/>
      <c r="AQ41" s="1133"/>
      <c r="AR41" s="1133"/>
      <c r="AS41" s="1133"/>
      <c r="AT41" s="1133"/>
      <c r="AU41" s="1133"/>
      <c r="AV41" s="1133"/>
      <c r="AW41" s="1133"/>
      <c r="AX41" s="1133"/>
      <c r="AY41" s="1133"/>
      <c r="AZ41" s="1133"/>
      <c r="BA41" s="1133"/>
      <c r="BB41" s="1133"/>
      <c r="BC41" s="245"/>
    </row>
    <row r="42" spans="1:55" s="246" customFormat="1" ht="17.25" customHeight="1">
      <c r="A42" s="250"/>
      <c r="B42" s="248"/>
      <c r="C42" s="1133"/>
      <c r="D42" s="1133"/>
      <c r="E42" s="1133"/>
      <c r="F42" s="1133"/>
      <c r="G42" s="1133"/>
      <c r="H42" s="1133"/>
      <c r="I42" s="1133"/>
      <c r="J42" s="1133"/>
      <c r="K42" s="1133"/>
      <c r="L42" s="1133"/>
      <c r="M42" s="1133"/>
      <c r="N42" s="1133"/>
      <c r="O42" s="1133"/>
      <c r="P42" s="1133"/>
      <c r="Q42" s="1133"/>
      <c r="R42" s="1133"/>
      <c r="S42" s="1133"/>
      <c r="T42" s="1133"/>
      <c r="U42" s="1133"/>
      <c r="V42" s="1133"/>
      <c r="W42" s="1133"/>
      <c r="X42" s="1133"/>
      <c r="Y42" s="1133"/>
      <c r="Z42" s="1133"/>
      <c r="AA42" s="1133"/>
      <c r="AB42" s="1133"/>
      <c r="AC42" s="1133"/>
      <c r="AD42" s="1133"/>
      <c r="AE42" s="1133"/>
      <c r="AF42" s="1133"/>
      <c r="AG42" s="1133"/>
      <c r="AH42" s="1133"/>
      <c r="AI42" s="1133"/>
      <c r="AJ42" s="1133"/>
      <c r="AK42" s="1133"/>
      <c r="AL42" s="1133"/>
      <c r="AM42" s="1133"/>
      <c r="AN42" s="1133"/>
      <c r="AO42" s="1133"/>
      <c r="AP42" s="1133"/>
      <c r="AQ42" s="1133"/>
      <c r="AR42" s="1133"/>
      <c r="AS42" s="1133"/>
      <c r="AT42" s="1133"/>
      <c r="AU42" s="1133"/>
      <c r="AV42" s="1133"/>
      <c r="AW42" s="1133"/>
      <c r="AX42" s="1133"/>
      <c r="AY42" s="1133"/>
      <c r="AZ42" s="1133"/>
      <c r="BA42" s="1133"/>
      <c r="BB42" s="1133"/>
      <c r="BC42" s="245"/>
    </row>
    <row r="43" spans="1:55" s="246" customFormat="1" ht="17.25" customHeight="1">
      <c r="A43" s="250"/>
      <c r="B43" s="248"/>
      <c r="C43" s="1133"/>
      <c r="D43" s="1133"/>
      <c r="E43" s="1133"/>
      <c r="F43" s="1133"/>
      <c r="G43" s="1133"/>
      <c r="H43" s="1133"/>
      <c r="I43" s="1133"/>
      <c r="J43" s="1133"/>
      <c r="K43" s="1133"/>
      <c r="L43" s="1133"/>
      <c r="M43" s="1133"/>
      <c r="N43" s="1133"/>
      <c r="O43" s="1133"/>
      <c r="P43" s="1133"/>
      <c r="Q43" s="1133"/>
      <c r="R43" s="1133"/>
      <c r="S43" s="1133"/>
      <c r="T43" s="1133"/>
      <c r="U43" s="1133"/>
      <c r="V43" s="1133"/>
      <c r="W43" s="1133"/>
      <c r="X43" s="1133"/>
      <c r="Y43" s="1133"/>
      <c r="Z43" s="1133"/>
      <c r="AA43" s="1133"/>
      <c r="AB43" s="1133"/>
      <c r="AC43" s="1133"/>
      <c r="AD43" s="1133"/>
      <c r="AE43" s="1133"/>
      <c r="AF43" s="1133"/>
      <c r="AG43" s="1133"/>
      <c r="AH43" s="1133"/>
      <c r="AI43" s="1133"/>
      <c r="AJ43" s="1133"/>
      <c r="AK43" s="1133"/>
      <c r="AL43" s="1133"/>
      <c r="AM43" s="1133"/>
      <c r="AN43" s="1133"/>
      <c r="AO43" s="1133"/>
      <c r="AP43" s="1133"/>
      <c r="AQ43" s="1133"/>
      <c r="AR43" s="1133"/>
      <c r="AS43" s="1133"/>
      <c r="AT43" s="1133"/>
      <c r="AU43" s="1133"/>
      <c r="AV43" s="1133"/>
      <c r="AW43" s="1133"/>
      <c r="AX43" s="1133"/>
      <c r="AY43" s="1133"/>
      <c r="AZ43" s="1133"/>
      <c r="BA43" s="1133"/>
      <c r="BB43" s="1133"/>
      <c r="BC43" s="245"/>
    </row>
    <row r="44" spans="1:55" s="246" customFormat="1" ht="7.5" customHeight="1">
      <c r="A44" s="250"/>
      <c r="B44" s="248"/>
      <c r="C44" s="248"/>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5"/>
    </row>
    <row r="45" spans="1:55" s="246" customFormat="1" ht="17.25" customHeight="1">
      <c r="A45" s="248" t="s">
        <v>211</v>
      </c>
      <c r="B45" s="248"/>
      <c r="C45" s="247" t="s">
        <v>212</v>
      </c>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5"/>
    </row>
    <row r="46" spans="1:55" s="246" customFormat="1" ht="17.25" customHeight="1">
      <c r="A46" s="250"/>
      <c r="B46" s="248"/>
      <c r="C46" s="1134" t="s">
        <v>213</v>
      </c>
      <c r="D46" s="1134"/>
      <c r="E46" s="1134"/>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1134"/>
      <c r="AB46" s="1134"/>
      <c r="AC46" s="1134"/>
      <c r="AD46" s="1134"/>
      <c r="AE46" s="1134"/>
      <c r="AF46" s="1134"/>
      <c r="AG46" s="1134"/>
      <c r="AH46" s="1134"/>
      <c r="AI46" s="1134"/>
      <c r="AJ46" s="1134"/>
      <c r="AK46" s="1134"/>
      <c r="AL46" s="1134"/>
      <c r="AM46" s="1134"/>
      <c r="AN46" s="1134"/>
      <c r="AO46" s="1134"/>
      <c r="AP46" s="1134"/>
      <c r="AQ46" s="1134"/>
      <c r="AR46" s="1134"/>
      <c r="AS46" s="1134"/>
      <c r="AT46" s="1134"/>
      <c r="AU46" s="1134"/>
      <c r="AV46" s="1134"/>
      <c r="AW46" s="1134"/>
      <c r="AX46" s="1134"/>
      <c r="AY46" s="1134"/>
      <c r="AZ46" s="1134"/>
      <c r="BA46" s="1134"/>
      <c r="BB46" s="1134"/>
      <c r="BC46" s="245"/>
    </row>
    <row r="47" spans="1:55" s="246" customFormat="1" ht="7.5" customHeight="1">
      <c r="A47" s="250"/>
      <c r="B47" s="248"/>
      <c r="C47" s="248"/>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5"/>
    </row>
    <row r="48" spans="1:55" s="246" customFormat="1" ht="17.25" customHeight="1">
      <c r="A48" s="248" t="s">
        <v>214</v>
      </c>
      <c r="B48" s="248"/>
      <c r="C48" s="247" t="s">
        <v>215</v>
      </c>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5"/>
    </row>
    <row r="49" spans="1:55" s="246" customFormat="1" ht="17.25" customHeight="1">
      <c r="A49" s="250"/>
      <c r="B49" s="248"/>
      <c r="C49" s="1133" t="s">
        <v>216</v>
      </c>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3"/>
      <c r="AE49" s="1133"/>
      <c r="AF49" s="1133"/>
      <c r="AG49" s="1133"/>
      <c r="AH49" s="1133"/>
      <c r="AI49" s="1133"/>
      <c r="AJ49" s="1133"/>
      <c r="AK49" s="1133"/>
      <c r="AL49" s="1133"/>
      <c r="AM49" s="1133"/>
      <c r="AN49" s="1133"/>
      <c r="AO49" s="1133"/>
      <c r="AP49" s="1133"/>
      <c r="AQ49" s="1133"/>
      <c r="AR49" s="1133"/>
      <c r="AS49" s="1133"/>
      <c r="AT49" s="1133"/>
      <c r="AU49" s="1133"/>
      <c r="AV49" s="1133"/>
      <c r="AW49" s="1133"/>
      <c r="AX49" s="1133"/>
      <c r="AY49" s="1133"/>
      <c r="AZ49" s="1133"/>
      <c r="BA49" s="1133"/>
      <c r="BB49" s="1133"/>
      <c r="BC49" s="245"/>
    </row>
    <row r="50" spans="1:55" s="246" customFormat="1" ht="17.25" customHeight="1">
      <c r="A50" s="250"/>
      <c r="B50" s="248"/>
      <c r="C50" s="1133"/>
      <c r="D50" s="1133"/>
      <c r="E50" s="1133"/>
      <c r="F50" s="1133"/>
      <c r="G50" s="1133"/>
      <c r="H50" s="1133"/>
      <c r="I50" s="1133"/>
      <c r="J50" s="1133"/>
      <c r="K50" s="1133"/>
      <c r="L50" s="1133"/>
      <c r="M50" s="1133"/>
      <c r="N50" s="1133"/>
      <c r="O50" s="1133"/>
      <c r="P50" s="1133"/>
      <c r="Q50" s="1133"/>
      <c r="R50" s="1133"/>
      <c r="S50" s="1133"/>
      <c r="T50" s="1133"/>
      <c r="U50" s="1133"/>
      <c r="V50" s="1133"/>
      <c r="W50" s="1133"/>
      <c r="X50" s="1133"/>
      <c r="Y50" s="1133"/>
      <c r="Z50" s="1133"/>
      <c r="AA50" s="1133"/>
      <c r="AB50" s="1133"/>
      <c r="AC50" s="1133"/>
      <c r="AD50" s="1133"/>
      <c r="AE50" s="1133"/>
      <c r="AF50" s="1133"/>
      <c r="AG50" s="1133"/>
      <c r="AH50" s="1133"/>
      <c r="AI50" s="1133"/>
      <c r="AJ50" s="1133"/>
      <c r="AK50" s="1133"/>
      <c r="AL50" s="1133"/>
      <c r="AM50" s="1133"/>
      <c r="AN50" s="1133"/>
      <c r="AO50" s="1133"/>
      <c r="AP50" s="1133"/>
      <c r="AQ50" s="1133"/>
      <c r="AR50" s="1133"/>
      <c r="AS50" s="1133"/>
      <c r="AT50" s="1133"/>
      <c r="AU50" s="1133"/>
      <c r="AV50" s="1133"/>
      <c r="AW50" s="1133"/>
      <c r="AX50" s="1133"/>
      <c r="AY50" s="1133"/>
      <c r="AZ50" s="1133"/>
      <c r="BA50" s="1133"/>
      <c r="BB50" s="1133"/>
      <c r="BC50" s="245"/>
    </row>
    <row r="51" spans="1:55" s="246" customFormat="1" ht="7.5" customHeight="1">
      <c r="A51" s="250"/>
      <c r="B51" s="248"/>
      <c r="C51" s="248"/>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5"/>
    </row>
    <row r="52" spans="1:55" s="246" customFormat="1" ht="17.25" customHeight="1">
      <c r="A52" s="248" t="s">
        <v>217</v>
      </c>
      <c r="B52" s="248"/>
      <c r="C52" s="247" t="s">
        <v>218</v>
      </c>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5"/>
    </row>
    <row r="53" spans="1:55" s="246" customFormat="1" ht="17.25" customHeight="1">
      <c r="A53" s="250"/>
      <c r="B53" s="248"/>
      <c r="C53" s="1133" t="s">
        <v>219</v>
      </c>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3"/>
      <c r="AK53" s="1133"/>
      <c r="AL53" s="1133"/>
      <c r="AM53" s="1133"/>
      <c r="AN53" s="1133"/>
      <c r="AO53" s="1133"/>
      <c r="AP53" s="1133"/>
      <c r="AQ53" s="1133"/>
      <c r="AR53" s="1133"/>
      <c r="AS53" s="1133"/>
      <c r="AT53" s="1133"/>
      <c r="AU53" s="1133"/>
      <c r="AV53" s="1133"/>
      <c r="AW53" s="1133"/>
      <c r="AX53" s="1133"/>
      <c r="AY53" s="1133"/>
      <c r="AZ53" s="1133"/>
      <c r="BA53" s="1133"/>
      <c r="BB53" s="1133"/>
      <c r="BC53" s="245"/>
    </row>
    <row r="54" spans="1:55" s="246" customFormat="1" ht="17.25" customHeight="1">
      <c r="A54" s="250"/>
      <c r="B54" s="248"/>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c r="Y54" s="1133"/>
      <c r="Z54" s="1133"/>
      <c r="AA54" s="1133"/>
      <c r="AB54" s="1133"/>
      <c r="AC54" s="1133"/>
      <c r="AD54" s="1133"/>
      <c r="AE54" s="1133"/>
      <c r="AF54" s="1133"/>
      <c r="AG54" s="1133"/>
      <c r="AH54" s="1133"/>
      <c r="AI54" s="1133"/>
      <c r="AJ54" s="1133"/>
      <c r="AK54" s="1133"/>
      <c r="AL54" s="1133"/>
      <c r="AM54" s="1133"/>
      <c r="AN54" s="1133"/>
      <c r="AO54" s="1133"/>
      <c r="AP54" s="1133"/>
      <c r="AQ54" s="1133"/>
      <c r="AR54" s="1133"/>
      <c r="AS54" s="1133"/>
      <c r="AT54" s="1133"/>
      <c r="AU54" s="1133"/>
      <c r="AV54" s="1133"/>
      <c r="AW54" s="1133"/>
      <c r="AX54" s="1133"/>
      <c r="AY54" s="1133"/>
      <c r="AZ54" s="1133"/>
      <c r="BA54" s="1133"/>
      <c r="BB54" s="1133"/>
      <c r="BC54" s="245"/>
    </row>
    <row r="55" spans="1:55" s="246" customFormat="1" ht="7.5" customHeight="1">
      <c r="A55" s="248"/>
      <c r="B55" s="248"/>
      <c r="C55" s="248"/>
      <c r="D55" s="248"/>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5"/>
    </row>
    <row r="56" spans="1:55" s="246" customFormat="1" ht="17.25" customHeight="1">
      <c r="A56" s="248" t="s">
        <v>220</v>
      </c>
      <c r="B56" s="248"/>
      <c r="C56" s="247" t="s">
        <v>221</v>
      </c>
      <c r="D56" s="248"/>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5"/>
    </row>
    <row r="57" spans="1:55" s="246" customFormat="1" ht="17.25" customHeight="1">
      <c r="A57" s="248"/>
      <c r="B57" s="248"/>
      <c r="C57" s="1134" t="s">
        <v>222</v>
      </c>
      <c r="D57" s="1134"/>
      <c r="E57" s="1134"/>
      <c r="F57" s="1134"/>
      <c r="G57" s="1134"/>
      <c r="H57" s="1134"/>
      <c r="I57" s="1134"/>
      <c r="J57" s="1134"/>
      <c r="K57" s="1134"/>
      <c r="L57" s="1134"/>
      <c r="M57" s="1134"/>
      <c r="N57" s="1134"/>
      <c r="O57" s="1134"/>
      <c r="P57" s="1134"/>
      <c r="Q57" s="1134"/>
      <c r="R57" s="1134"/>
      <c r="S57" s="1134"/>
      <c r="T57" s="1134"/>
      <c r="U57" s="1134"/>
      <c r="V57" s="1134"/>
      <c r="W57" s="1134"/>
      <c r="X57" s="1134"/>
      <c r="Y57" s="1134"/>
      <c r="Z57" s="1134"/>
      <c r="AA57" s="1134"/>
      <c r="AB57" s="1134"/>
      <c r="AC57" s="1134"/>
      <c r="AD57" s="1134"/>
      <c r="AE57" s="1134"/>
      <c r="AF57" s="1134"/>
      <c r="AG57" s="1134"/>
      <c r="AH57" s="1134"/>
      <c r="AI57" s="1134"/>
      <c r="AJ57" s="1134"/>
      <c r="AK57" s="1134"/>
      <c r="AL57" s="1134"/>
      <c r="AM57" s="1134"/>
      <c r="AN57" s="1134"/>
      <c r="AO57" s="1134"/>
      <c r="AP57" s="1134"/>
      <c r="AQ57" s="1134"/>
      <c r="AR57" s="1134"/>
      <c r="AS57" s="1134"/>
      <c r="AT57" s="1134"/>
      <c r="AU57" s="1134"/>
      <c r="AV57" s="1134"/>
      <c r="AW57" s="1134"/>
      <c r="AX57" s="1134"/>
      <c r="AY57" s="1134"/>
      <c r="AZ57" s="1134"/>
      <c r="BA57" s="1134"/>
      <c r="BB57" s="1134"/>
      <c r="BC57" s="245"/>
    </row>
    <row r="58" spans="1:55" s="355" customFormat="1" ht="7.5" customHeight="1">
      <c r="A58" s="351"/>
      <c r="B58" s="351"/>
      <c r="C58" s="351"/>
      <c r="D58" s="351"/>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4"/>
    </row>
    <row r="59" spans="1:55" s="355" customFormat="1" ht="17.25" customHeight="1">
      <c r="A59" s="351" t="s">
        <v>248</v>
      </c>
      <c r="B59" s="351"/>
      <c r="C59" s="352" t="s">
        <v>249</v>
      </c>
      <c r="D59" s="351"/>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4"/>
    </row>
    <row r="60" spans="1:55" s="355" customFormat="1" ht="17.25" customHeight="1">
      <c r="A60" s="351"/>
      <c r="B60" s="351"/>
      <c r="C60" s="1135" t="s">
        <v>250</v>
      </c>
      <c r="D60" s="1135"/>
      <c r="E60" s="1135"/>
      <c r="F60" s="1135"/>
      <c r="G60" s="1135"/>
      <c r="H60" s="1135"/>
      <c r="I60" s="1135"/>
      <c r="J60" s="1135"/>
      <c r="K60" s="1135"/>
      <c r="L60" s="1135"/>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5"/>
      <c r="AK60" s="1135"/>
      <c r="AL60" s="1135"/>
      <c r="AM60" s="1135"/>
      <c r="AN60" s="1135"/>
      <c r="AO60" s="1135"/>
      <c r="AP60" s="1135"/>
      <c r="AQ60" s="1135"/>
      <c r="AR60" s="1135"/>
      <c r="AS60" s="1135"/>
      <c r="AT60" s="1135"/>
      <c r="AU60" s="1135"/>
      <c r="AV60" s="1135"/>
      <c r="AW60" s="1135"/>
      <c r="AX60" s="1135"/>
      <c r="AY60" s="1135"/>
      <c r="AZ60" s="1135"/>
      <c r="BA60" s="1135"/>
      <c r="BB60" s="1135"/>
      <c r="BC60" s="354"/>
    </row>
    <row r="61" spans="1:55" s="355" customFormat="1" ht="17.25" customHeight="1">
      <c r="A61" s="351"/>
      <c r="B61" s="351"/>
      <c r="C61" s="1135"/>
      <c r="D61" s="1135"/>
      <c r="E61" s="1135"/>
      <c r="F61" s="1135"/>
      <c r="G61" s="1135"/>
      <c r="H61" s="1135"/>
      <c r="I61" s="1135"/>
      <c r="J61" s="1135"/>
      <c r="K61" s="1135"/>
      <c r="L61" s="1135"/>
      <c r="M61" s="1135"/>
      <c r="N61" s="1135"/>
      <c r="O61" s="1135"/>
      <c r="P61" s="1135"/>
      <c r="Q61" s="1135"/>
      <c r="R61" s="1135"/>
      <c r="S61" s="1135"/>
      <c r="T61" s="1135"/>
      <c r="U61" s="1135"/>
      <c r="V61" s="1135"/>
      <c r="W61" s="1135"/>
      <c r="X61" s="1135"/>
      <c r="Y61" s="1135"/>
      <c r="Z61" s="1135"/>
      <c r="AA61" s="1135"/>
      <c r="AB61" s="1135"/>
      <c r="AC61" s="1135"/>
      <c r="AD61" s="1135"/>
      <c r="AE61" s="1135"/>
      <c r="AF61" s="1135"/>
      <c r="AG61" s="1135"/>
      <c r="AH61" s="1135"/>
      <c r="AI61" s="1135"/>
      <c r="AJ61" s="1135"/>
      <c r="AK61" s="1135"/>
      <c r="AL61" s="1135"/>
      <c r="AM61" s="1135"/>
      <c r="AN61" s="1135"/>
      <c r="AO61" s="1135"/>
      <c r="AP61" s="1135"/>
      <c r="AQ61" s="1135"/>
      <c r="AR61" s="1135"/>
      <c r="AS61" s="1135"/>
      <c r="AT61" s="1135"/>
      <c r="AU61" s="1135"/>
      <c r="AV61" s="1135"/>
      <c r="AW61" s="1135"/>
      <c r="AX61" s="1135"/>
      <c r="AY61" s="1135"/>
      <c r="AZ61" s="1135"/>
      <c r="BA61" s="1135"/>
      <c r="BB61" s="1135"/>
      <c r="BC61" s="354"/>
    </row>
    <row r="62" spans="1:55" s="246" customFormat="1" ht="16.5" customHeight="1">
      <c r="A62" s="242"/>
      <c r="B62" s="242"/>
      <c r="C62" s="242"/>
      <c r="D62" s="242"/>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5"/>
    </row>
    <row r="63" spans="1:55" s="246" customFormat="1" ht="16.5" customHeight="1">
      <c r="A63" s="242"/>
      <c r="B63" s="242"/>
      <c r="C63" s="242"/>
      <c r="D63" s="242"/>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5"/>
    </row>
    <row r="64" spans="1:55" s="246" customFormat="1" ht="16.5" customHeight="1">
      <c r="A64" s="242"/>
      <c r="B64" s="242"/>
      <c r="C64" s="242"/>
      <c r="D64" s="242"/>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5"/>
    </row>
    <row r="65" spans="1:74" ht="14.25">
      <c r="A65" s="1130" t="s">
        <v>223</v>
      </c>
      <c r="B65" s="1130"/>
      <c r="C65" s="1130"/>
      <c r="D65" s="1130"/>
      <c r="E65" s="1130"/>
      <c r="F65" s="1130"/>
      <c r="G65" s="1130"/>
      <c r="H65" s="1130"/>
      <c r="I65" s="1130"/>
      <c r="J65" s="1130"/>
      <c r="K65" s="1130"/>
      <c r="L65" s="1130"/>
      <c r="M65" s="1130"/>
      <c r="N65" s="1130"/>
      <c r="O65" s="1130"/>
      <c r="P65" s="1130"/>
      <c r="Q65" s="1130"/>
      <c r="R65" s="1130"/>
      <c r="S65" s="1130"/>
      <c r="T65" s="1130"/>
      <c r="U65" s="1130"/>
      <c r="V65" s="1130"/>
      <c r="W65" s="1130"/>
      <c r="X65" s="1130"/>
      <c r="Y65" s="1130"/>
      <c r="Z65" s="1130"/>
      <c r="AA65" s="1130"/>
      <c r="AB65" s="1130"/>
      <c r="AC65" s="1130"/>
      <c r="AD65" s="1130"/>
      <c r="AE65" s="1130"/>
      <c r="AF65" s="1130"/>
      <c r="AG65" s="1130"/>
      <c r="AH65" s="1130"/>
      <c r="AI65" s="1130"/>
      <c r="AJ65" s="1130"/>
      <c r="AK65" s="1130"/>
      <c r="AL65" s="1130"/>
      <c r="AM65" s="1130"/>
      <c r="AN65" s="1130"/>
      <c r="AO65" s="1130"/>
      <c r="AP65" s="1130"/>
      <c r="AQ65" s="1130"/>
      <c r="AR65" s="1130"/>
      <c r="AS65" s="1130"/>
      <c r="AT65" s="1130"/>
      <c r="AU65" s="1130"/>
      <c r="AV65" s="1130"/>
      <c r="AW65" s="1130"/>
      <c r="AX65" s="1130"/>
      <c r="AY65" s="1130"/>
      <c r="AZ65" s="1130"/>
      <c r="BA65" s="1130"/>
      <c r="BB65" s="1130"/>
      <c r="BC65" s="228"/>
    </row>
    <row r="66" spans="1:74" ht="16.5" customHeight="1">
      <c r="A66" s="251"/>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28"/>
    </row>
    <row r="67" spans="1:74" ht="16.5" customHeight="1">
      <c r="A67" s="251"/>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28"/>
    </row>
    <row r="68" spans="1:74" ht="16.5" customHeight="1">
      <c r="A68" s="251"/>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28"/>
    </row>
    <row r="69" spans="1:74" ht="16.5" customHeight="1">
      <c r="A69" s="251"/>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28"/>
    </row>
    <row r="70" spans="1:74" ht="30" customHeight="1">
      <c r="A70" s="252"/>
      <c r="B70" s="253"/>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26"/>
      <c r="AN70" s="255"/>
      <c r="AO70" s="256"/>
      <c r="AP70" s="1123">
        <v>2020</v>
      </c>
      <c r="AQ70" s="1123"/>
      <c r="AR70" s="1123"/>
      <c r="AS70" s="1123"/>
      <c r="AT70" s="255" t="s">
        <v>9</v>
      </c>
      <c r="AU70" s="1124"/>
      <c r="AV70" s="1124"/>
      <c r="AW70" s="255" t="s">
        <v>8</v>
      </c>
      <c r="AX70" s="1125"/>
      <c r="AY70" s="1125"/>
      <c r="AZ70" s="255" t="s">
        <v>224</v>
      </c>
      <c r="BA70" s="226"/>
      <c r="BB70" s="226"/>
      <c r="BC70" s="228"/>
    </row>
    <row r="71" spans="1:74" ht="11.25" customHeight="1">
      <c r="A71" s="252"/>
      <c r="B71" s="253"/>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5"/>
      <c r="AN71" s="255"/>
      <c r="AO71" s="257"/>
      <c r="AP71" s="257"/>
      <c r="AQ71" s="257"/>
      <c r="AR71" s="255"/>
      <c r="AS71" s="257"/>
      <c r="AT71" s="257"/>
      <c r="AU71" s="257"/>
      <c r="AV71" s="255"/>
      <c r="AW71" s="257"/>
      <c r="AX71" s="257"/>
      <c r="AY71" s="257"/>
      <c r="AZ71" s="255"/>
      <c r="BA71" s="226"/>
      <c r="BB71" s="226"/>
      <c r="BC71" s="228"/>
    </row>
    <row r="72" spans="1:74" s="350" customFormat="1" ht="21" customHeight="1">
      <c r="A72" s="343"/>
      <c r="B72" s="344"/>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1129" t="s">
        <v>246</v>
      </c>
      <c r="AA72" s="1129"/>
      <c r="AB72" s="1129"/>
      <c r="AC72" s="1129"/>
      <c r="AD72" s="345"/>
      <c r="AE72" s="345"/>
      <c r="AF72" s="345"/>
      <c r="AG72" s="345"/>
      <c r="AH72" s="345"/>
      <c r="AI72" s="345"/>
      <c r="AJ72" s="345"/>
      <c r="AK72" s="345"/>
      <c r="AL72" s="345"/>
      <c r="AM72" s="346"/>
      <c r="AN72" s="346"/>
      <c r="AO72" s="347"/>
      <c r="AP72" s="347"/>
      <c r="AQ72" s="347"/>
      <c r="AR72" s="346"/>
      <c r="AS72" s="347"/>
      <c r="AT72" s="347"/>
      <c r="AU72" s="347"/>
      <c r="AV72" s="346"/>
      <c r="AW72" s="347"/>
      <c r="AX72" s="347"/>
      <c r="AY72" s="347"/>
      <c r="AZ72" s="346"/>
      <c r="BA72" s="348"/>
      <c r="BB72" s="348"/>
      <c r="BC72" s="349"/>
    </row>
    <row r="73" spans="1:74" s="229" customFormat="1" ht="30" customHeight="1">
      <c r="A73" s="258"/>
      <c r="B73" s="259"/>
      <c r="C73" s="259"/>
      <c r="D73" s="259"/>
      <c r="E73" s="260"/>
      <c r="F73" s="260"/>
      <c r="G73" s="260"/>
      <c r="H73" s="260"/>
      <c r="I73" s="261"/>
      <c r="J73" s="261"/>
      <c r="K73" s="261"/>
      <c r="L73" s="261"/>
      <c r="M73" s="261"/>
      <c r="N73" s="261"/>
      <c r="O73" s="261"/>
      <c r="P73" s="1126" t="s">
        <v>225</v>
      </c>
      <c r="Q73" s="1126"/>
      <c r="R73" s="1126"/>
      <c r="S73" s="1126"/>
      <c r="T73" s="1126"/>
      <c r="U73" s="1126"/>
      <c r="V73" s="1126"/>
      <c r="W73" s="1126"/>
      <c r="X73" s="1126"/>
      <c r="Y73" s="261"/>
      <c r="Z73" s="1127"/>
      <c r="AA73" s="1127"/>
      <c r="AB73" s="1127"/>
      <c r="AC73" s="1127"/>
      <c r="AD73" s="1127"/>
      <c r="AE73" s="1127"/>
      <c r="AF73" s="1127"/>
      <c r="AG73" s="1127"/>
      <c r="AH73" s="1127"/>
      <c r="AI73" s="1127"/>
      <c r="AJ73" s="1127"/>
      <c r="AK73" s="1127"/>
      <c r="AL73" s="1127"/>
      <c r="AM73" s="1127"/>
      <c r="AN73" s="1127"/>
      <c r="AO73" s="1127"/>
      <c r="AP73" s="1127"/>
      <c r="AQ73" s="1127"/>
      <c r="AR73" s="1127"/>
      <c r="AS73" s="1127"/>
      <c r="AT73" s="1127"/>
      <c r="AU73" s="1127"/>
      <c r="AV73" s="1128" t="s">
        <v>226</v>
      </c>
      <c r="AW73" s="1128"/>
      <c r="AX73" s="1128"/>
      <c r="AY73" s="1128"/>
      <c r="AZ73" s="226"/>
      <c r="BA73" s="226"/>
      <c r="BB73" s="226"/>
      <c r="BC73" s="228"/>
      <c r="BD73" s="221"/>
      <c r="BE73" s="221"/>
      <c r="BF73" s="221"/>
      <c r="BG73" s="221"/>
      <c r="BH73" s="221"/>
      <c r="BI73" s="221"/>
      <c r="BJ73" s="221"/>
      <c r="BK73" s="221"/>
      <c r="BL73" s="221"/>
      <c r="BM73" s="221"/>
      <c r="BN73" s="221"/>
      <c r="BO73" s="221"/>
      <c r="BP73" s="221"/>
      <c r="BQ73" s="221"/>
      <c r="BR73" s="221"/>
      <c r="BS73" s="221"/>
      <c r="BT73" s="221"/>
      <c r="BU73" s="221"/>
      <c r="BV73" s="221"/>
    </row>
    <row r="74" spans="1:74" s="229" customFormat="1" ht="15" customHeight="1">
      <c r="A74" s="258"/>
      <c r="B74" s="259"/>
      <c r="C74" s="259"/>
      <c r="D74" s="259"/>
      <c r="E74" s="262"/>
      <c r="F74" s="263"/>
      <c r="G74" s="263"/>
      <c r="H74" s="264"/>
      <c r="I74" s="265"/>
      <c r="J74" s="265"/>
      <c r="K74" s="265"/>
      <c r="L74" s="265"/>
      <c r="M74" s="265"/>
      <c r="N74" s="265"/>
      <c r="O74" s="265"/>
      <c r="P74" s="265"/>
      <c r="Q74" s="265"/>
      <c r="R74" s="265"/>
      <c r="S74" s="265"/>
      <c r="T74" s="265"/>
      <c r="U74" s="265"/>
      <c r="V74" s="265"/>
      <c r="W74" s="265"/>
      <c r="X74" s="265"/>
      <c r="Y74" s="265"/>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6"/>
      <c r="AW74" s="266"/>
      <c r="AX74" s="266"/>
      <c r="AY74" s="266"/>
      <c r="AZ74" s="226"/>
      <c r="BA74" s="226"/>
      <c r="BB74" s="226"/>
      <c r="BC74" s="228"/>
      <c r="BD74" s="221"/>
      <c r="BE74" s="221"/>
      <c r="BF74" s="221"/>
      <c r="BG74" s="221"/>
      <c r="BH74" s="221"/>
      <c r="BI74" s="221"/>
      <c r="BJ74" s="221"/>
      <c r="BK74" s="221"/>
      <c r="BL74" s="221"/>
      <c r="BM74" s="221"/>
      <c r="BN74" s="221"/>
      <c r="BO74" s="221"/>
      <c r="BP74" s="221"/>
      <c r="BQ74" s="221"/>
      <c r="BR74" s="221"/>
      <c r="BS74" s="221"/>
      <c r="BT74" s="221"/>
      <c r="BU74" s="221"/>
      <c r="BV74" s="221"/>
    </row>
  </sheetData>
  <sheetProtection algorithmName="SHA-512" hashValue="pV5giGr0b15I9M5zPRMgZmguBd68atltpYLHciXHjB5Sh6JV+VQsqTA56/00SSIgY0mH/f9Gkw/gefJbrzz5Ag==" saltValue="SKPxaH2fSBQ4RNoqxg9WBg==" spinCount="100000" sheet="1" selectLockedCells="1"/>
  <mergeCells count="26">
    <mergeCell ref="C13:BB15"/>
    <mergeCell ref="A1:D1"/>
    <mergeCell ref="AV2:AW2"/>
    <mergeCell ref="AY2:AZ2"/>
    <mergeCell ref="A6:BB8"/>
    <mergeCell ref="A10:BB10"/>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AP70:AS70"/>
    <mergeCell ref="AU70:AV70"/>
    <mergeCell ref="AX70:AY70"/>
    <mergeCell ref="P73:X73"/>
    <mergeCell ref="Z73:AU73"/>
    <mergeCell ref="AV73:AY73"/>
    <mergeCell ref="Z72:AC72"/>
  </mergeCells>
  <phoneticPr fontId="64"/>
  <conditionalFormatting sqref="A16:BB17 A15:B15 A1:BB5 A13:C14 A19:BB20 A18:C18 A22:BB23 A21:C21 A25:BB26 A24:C24 A29:BB30 A27:C27 A28:B28 A35:BB35 A31:C31 A32:B34 A44:BB45 A41:C42 A43:B43 A47:BB48 A46:C46 A51:BB52 A49:C49 A50:B50 A55:BB56 A53:C53 A54:B54 A57:C57 A40:BB40 A62:BB69 A74:BB74 A73:I73 Y73:BB73 A71:BB71 A70:AO70 AT70:BB70 A9:BB12">
    <cfRule type="expression" priority="8">
      <formula>CELL("protect",A1)=0</formula>
    </cfRule>
  </conditionalFormatting>
  <conditionalFormatting sqref="A39:BB39">
    <cfRule type="expression" priority="7">
      <formula>CELL("protect",A39)=0</formula>
    </cfRule>
  </conditionalFormatting>
  <conditionalFormatting sqref="AP70:AS70">
    <cfRule type="expression" priority="6">
      <formula>CELL("protect",AP70)=0</formula>
    </cfRule>
  </conditionalFormatting>
  <conditionalFormatting sqref="A72:Z72 AD72:BB72">
    <cfRule type="expression" priority="5">
      <formula>CELL("protect",A72)=0</formula>
    </cfRule>
  </conditionalFormatting>
  <conditionalFormatting sqref="A38:B38 C37">
    <cfRule type="expression" priority="4">
      <formula>CELL("protect",A37)=0</formula>
    </cfRule>
  </conditionalFormatting>
  <conditionalFormatting sqref="A36:BB36 A37:B37">
    <cfRule type="expression" priority="3">
      <formula>CELL("protect",A36)=0</formula>
    </cfRule>
  </conditionalFormatting>
  <conditionalFormatting sqref="A58:BB59 A60:C60 A61:B61">
    <cfRule type="expression" priority="2">
      <formula>CELL("protect",A58)=0</formula>
    </cfRule>
  </conditionalFormatting>
  <conditionalFormatting sqref="A6:BB8">
    <cfRule type="expression" priority="1">
      <formula>CELL("protect",A6)=0</formula>
    </cfRule>
  </conditionalFormatting>
  <dataValidations count="1">
    <dataValidation imeMode="disabled" allowBlank="1" showInputMessage="1" showErrorMessage="1" sqref="AS71:AS72 AU70:AV70 AO70:AO72 AP70:AS70 AW71:AW72" xr:uid="{00000000-0002-0000-05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DD4CE-CD48-4B1E-8027-766A8330CE6D}">
  <dimension ref="A1:BC65"/>
  <sheetViews>
    <sheetView showGridLines="0" showZeros="0" view="pageBreakPreview" zoomScale="55" zoomScaleNormal="100" zoomScaleSheetLayoutView="55" workbookViewId="0">
      <selection activeCell="AO63" sqref="AO63:BB63"/>
    </sheetView>
  </sheetViews>
  <sheetFormatPr defaultRowHeight="13.5"/>
  <cols>
    <col min="1" max="55" width="3.625" style="7" customWidth="1"/>
    <col min="56" max="85" width="3.37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878" t="s">
        <v>178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c r="AR3" s="878"/>
      <c r="AS3" s="878"/>
      <c r="AT3" s="878"/>
      <c r="AU3" s="878"/>
      <c r="AV3" s="878"/>
      <c r="AW3" s="878"/>
      <c r="AX3" s="878"/>
      <c r="AY3" s="878"/>
      <c r="AZ3" s="878"/>
      <c r="BA3" s="878"/>
      <c r="BB3" s="878"/>
      <c r="BC3" s="878"/>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22</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358"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3" t="s">
        <v>60</v>
      </c>
      <c r="AV6" s="1180"/>
      <c r="AW6" s="1180"/>
      <c r="AX6" s="204" t="s">
        <v>120</v>
      </c>
      <c r="AY6" s="1181"/>
      <c r="AZ6" s="1181"/>
      <c r="BA6" s="813" t="s">
        <v>121</v>
      </c>
      <c r="BB6" s="813"/>
      <c r="BC6" s="813"/>
    </row>
    <row r="7" spans="1:55" ht="15.75"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15.75" customHeight="1">
      <c r="A8" s="5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72" t="s">
        <v>90</v>
      </c>
      <c r="B10" s="873"/>
      <c r="C10" s="873"/>
      <c r="D10" s="873"/>
      <c r="E10" s="870" t="s">
        <v>158</v>
      </c>
      <c r="F10" s="870"/>
      <c r="G10" s="870"/>
      <c r="H10" s="870"/>
      <c r="I10" s="870"/>
      <c r="J10" s="870"/>
      <c r="K10" s="870"/>
      <c r="L10" s="870"/>
      <c r="M10" s="870"/>
      <c r="N10" s="871"/>
      <c r="O10" s="210"/>
      <c r="P10" s="135"/>
      <c r="Q10" s="869" t="str">
        <f>IF(COUNTIF(AK16:AL30,"err")&gt;0,"グレードと一致しない型番があります。SII登録型番を確認して下さい。","")</f>
        <v/>
      </c>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69"/>
      <c r="AZ10" s="869"/>
      <c r="BA10" s="869"/>
      <c r="BB10" s="869"/>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07" t="s">
        <v>153</v>
      </c>
      <c r="B12" s="708"/>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9"/>
      <c r="AM12" s="1171" t="s">
        <v>4</v>
      </c>
      <c r="AN12" s="1172"/>
      <c r="AO12" s="1172"/>
      <c r="AP12" s="1172"/>
      <c r="AQ12" s="1172"/>
      <c r="AR12" s="1172"/>
      <c r="AS12" s="1173"/>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10" t="s">
        <v>89</v>
      </c>
      <c r="B14" s="711"/>
      <c r="C14" s="711"/>
      <c r="D14" s="712"/>
      <c r="E14" s="705" t="s">
        <v>16</v>
      </c>
      <c r="F14" s="701"/>
      <c r="G14" s="701"/>
      <c r="H14" s="701"/>
      <c r="I14" s="702"/>
      <c r="J14" s="705" t="s">
        <v>10</v>
      </c>
      <c r="K14" s="701"/>
      <c r="L14" s="701"/>
      <c r="M14" s="701"/>
      <c r="N14" s="701"/>
      <c r="O14" s="701"/>
      <c r="P14" s="701"/>
      <c r="Q14" s="701"/>
      <c r="R14" s="702"/>
      <c r="S14" s="705" t="s">
        <v>155</v>
      </c>
      <c r="T14" s="701"/>
      <c r="U14" s="701"/>
      <c r="V14" s="701"/>
      <c r="W14" s="701"/>
      <c r="X14" s="701"/>
      <c r="Y14" s="701"/>
      <c r="Z14" s="701"/>
      <c r="AA14" s="701"/>
      <c r="AB14" s="701"/>
      <c r="AC14" s="701"/>
      <c r="AD14" s="701"/>
      <c r="AE14" s="701"/>
      <c r="AF14" s="701"/>
      <c r="AG14" s="701"/>
      <c r="AH14" s="701"/>
      <c r="AI14" s="701"/>
      <c r="AJ14" s="702"/>
      <c r="AK14" s="725" t="s">
        <v>108</v>
      </c>
      <c r="AL14" s="726"/>
      <c r="AM14" s="729" t="s">
        <v>34</v>
      </c>
      <c r="AN14" s="730"/>
      <c r="AO14" s="730"/>
      <c r="AP14" s="730"/>
      <c r="AQ14" s="730"/>
      <c r="AR14" s="730"/>
      <c r="AS14" s="731"/>
      <c r="AT14" s="783" t="s">
        <v>32</v>
      </c>
      <c r="AU14" s="784"/>
      <c r="AV14" s="785"/>
      <c r="AW14" s="705" t="s">
        <v>105</v>
      </c>
      <c r="AX14" s="701"/>
      <c r="AY14" s="702"/>
      <c r="AZ14" s="795" t="s">
        <v>33</v>
      </c>
      <c r="BA14" s="796"/>
      <c r="BB14" s="796"/>
      <c r="BC14" s="797"/>
    </row>
    <row r="15" spans="1:55" ht="28.5" customHeight="1" thickBot="1">
      <c r="A15" s="713"/>
      <c r="B15" s="714"/>
      <c r="C15" s="714"/>
      <c r="D15" s="715"/>
      <c r="E15" s="706"/>
      <c r="F15" s="703"/>
      <c r="G15" s="703"/>
      <c r="H15" s="703"/>
      <c r="I15" s="704"/>
      <c r="J15" s="706"/>
      <c r="K15" s="703"/>
      <c r="L15" s="703"/>
      <c r="M15" s="703"/>
      <c r="N15" s="703"/>
      <c r="O15" s="703"/>
      <c r="P15" s="703"/>
      <c r="Q15" s="703"/>
      <c r="R15" s="704"/>
      <c r="S15" s="706"/>
      <c r="T15" s="703"/>
      <c r="U15" s="703"/>
      <c r="V15" s="703"/>
      <c r="W15" s="703"/>
      <c r="X15" s="703"/>
      <c r="Y15" s="703"/>
      <c r="Z15" s="703"/>
      <c r="AA15" s="703"/>
      <c r="AB15" s="703"/>
      <c r="AC15" s="703"/>
      <c r="AD15" s="703"/>
      <c r="AE15" s="703"/>
      <c r="AF15" s="703"/>
      <c r="AG15" s="703"/>
      <c r="AH15" s="703"/>
      <c r="AI15" s="703"/>
      <c r="AJ15" s="704"/>
      <c r="AK15" s="727"/>
      <c r="AL15" s="728"/>
      <c r="AM15" s="732" t="s">
        <v>19</v>
      </c>
      <c r="AN15" s="733"/>
      <c r="AO15" s="733"/>
      <c r="AP15" s="125" t="s">
        <v>20</v>
      </c>
      <c r="AQ15" s="733" t="s">
        <v>21</v>
      </c>
      <c r="AR15" s="733"/>
      <c r="AS15" s="814"/>
      <c r="AT15" s="786"/>
      <c r="AU15" s="787"/>
      <c r="AV15" s="788"/>
      <c r="AW15" s="706"/>
      <c r="AX15" s="703"/>
      <c r="AY15" s="704"/>
      <c r="AZ15" s="798"/>
      <c r="BA15" s="799"/>
      <c r="BB15" s="799"/>
      <c r="BC15" s="800"/>
    </row>
    <row r="16" spans="1:55" s="38" customFormat="1" ht="30" customHeight="1" thickTop="1">
      <c r="A16" s="1161"/>
      <c r="B16" s="1162"/>
      <c r="C16" s="1162"/>
      <c r="D16" s="1163"/>
      <c r="E16" s="1164"/>
      <c r="F16" s="1165"/>
      <c r="G16" s="1165"/>
      <c r="H16" s="1165"/>
      <c r="I16" s="1166"/>
      <c r="J16" s="1177"/>
      <c r="K16" s="1178"/>
      <c r="L16" s="1178"/>
      <c r="M16" s="1178"/>
      <c r="N16" s="1178"/>
      <c r="O16" s="1178"/>
      <c r="P16" s="1178"/>
      <c r="Q16" s="1178"/>
      <c r="R16" s="1179"/>
      <c r="S16" s="1177"/>
      <c r="T16" s="1178"/>
      <c r="U16" s="1178"/>
      <c r="V16" s="1178"/>
      <c r="W16" s="1178"/>
      <c r="X16" s="1178"/>
      <c r="Y16" s="1178"/>
      <c r="Z16" s="1178"/>
      <c r="AA16" s="1178"/>
      <c r="AB16" s="1178"/>
      <c r="AC16" s="1178"/>
      <c r="AD16" s="1178"/>
      <c r="AE16" s="1178"/>
      <c r="AF16" s="1178"/>
      <c r="AG16" s="1178"/>
      <c r="AH16" s="1178"/>
      <c r="AI16" s="1178"/>
      <c r="AJ16" s="1179"/>
      <c r="AK16" s="687" t="str">
        <f>IF(E16="","",IF(AND(LEFT(E16,1)&amp;RIGHT(E16,1)&lt;&gt;"W5"),"err",LEFT(E16,1)&amp;RIGHT(E16,1)))</f>
        <v/>
      </c>
      <c r="AL16" s="688"/>
      <c r="AM16" s="1170"/>
      <c r="AN16" s="1156"/>
      <c r="AO16" s="1156"/>
      <c r="AP16" s="361" t="s">
        <v>20</v>
      </c>
      <c r="AQ16" s="1156"/>
      <c r="AR16" s="1156"/>
      <c r="AS16" s="1157"/>
      <c r="AT16" s="804" t="str">
        <f t="shared" ref="AT16:AT30" si="0">IF(AND(AM16&lt;&gt;"",AQ16&lt;&gt;""),ROUNDDOWN(AM16*AQ16/1000000,2),"")</f>
        <v/>
      </c>
      <c r="AU16" s="805"/>
      <c r="AV16" s="806"/>
      <c r="AW16" s="1158"/>
      <c r="AX16" s="1159"/>
      <c r="AY16" s="1160"/>
      <c r="AZ16" s="801" t="str">
        <f t="shared" ref="AZ16:AZ30" si="1">IF(AT16&lt;&gt;"",AW16*AT16,"")</f>
        <v/>
      </c>
      <c r="BA16" s="802"/>
      <c r="BB16" s="802"/>
      <c r="BC16" s="803"/>
    </row>
    <row r="17" spans="1:55" s="38" customFormat="1" ht="30" customHeight="1">
      <c r="A17" s="1146"/>
      <c r="B17" s="1147"/>
      <c r="C17" s="1147"/>
      <c r="D17" s="1148"/>
      <c r="E17" s="1149"/>
      <c r="F17" s="1150"/>
      <c r="G17" s="1150"/>
      <c r="H17" s="1150"/>
      <c r="I17" s="1151"/>
      <c r="J17" s="1174"/>
      <c r="K17" s="1175"/>
      <c r="L17" s="1175"/>
      <c r="M17" s="1175"/>
      <c r="N17" s="1175"/>
      <c r="O17" s="1175"/>
      <c r="P17" s="1175"/>
      <c r="Q17" s="1175"/>
      <c r="R17" s="1176"/>
      <c r="S17" s="1174"/>
      <c r="T17" s="1175"/>
      <c r="U17" s="1175"/>
      <c r="V17" s="1175"/>
      <c r="W17" s="1175"/>
      <c r="X17" s="1175"/>
      <c r="Y17" s="1175"/>
      <c r="Z17" s="1175"/>
      <c r="AA17" s="1175"/>
      <c r="AB17" s="1175"/>
      <c r="AC17" s="1175"/>
      <c r="AD17" s="1175"/>
      <c r="AE17" s="1175"/>
      <c r="AF17" s="1175"/>
      <c r="AG17" s="1175"/>
      <c r="AH17" s="1175"/>
      <c r="AI17" s="1175"/>
      <c r="AJ17" s="1176"/>
      <c r="AK17" s="650" t="str">
        <f t="shared" ref="AK17:AK30" si="2">IF(E17="","",IF(AND(LEFT(E17,1)&amp;RIGHT(E17,1)&lt;&gt;"W5"),"err",LEFT(E17,1)&amp;RIGHT(E17,1)))</f>
        <v/>
      </c>
      <c r="AL17" s="651"/>
      <c r="AM17" s="1155"/>
      <c r="AN17" s="1141"/>
      <c r="AO17" s="1141"/>
      <c r="AP17" s="362" t="s">
        <v>20</v>
      </c>
      <c r="AQ17" s="1141"/>
      <c r="AR17" s="1141"/>
      <c r="AS17" s="1142"/>
      <c r="AT17" s="655" t="str">
        <f t="shared" si="0"/>
        <v/>
      </c>
      <c r="AU17" s="656"/>
      <c r="AV17" s="657"/>
      <c r="AW17" s="1143"/>
      <c r="AX17" s="1144"/>
      <c r="AY17" s="1145"/>
      <c r="AZ17" s="647" t="str">
        <f t="shared" si="1"/>
        <v/>
      </c>
      <c r="BA17" s="648"/>
      <c r="BB17" s="648"/>
      <c r="BC17" s="649"/>
    </row>
    <row r="18" spans="1:55" s="38" customFormat="1" ht="30" customHeight="1">
      <c r="A18" s="1146"/>
      <c r="B18" s="1147"/>
      <c r="C18" s="1147"/>
      <c r="D18" s="1148"/>
      <c r="E18" s="1149"/>
      <c r="F18" s="1150"/>
      <c r="G18" s="1150"/>
      <c r="H18" s="1150"/>
      <c r="I18" s="1151"/>
      <c r="J18" s="1174"/>
      <c r="K18" s="1175"/>
      <c r="L18" s="1175"/>
      <c r="M18" s="1175"/>
      <c r="N18" s="1175"/>
      <c r="O18" s="1175"/>
      <c r="P18" s="1175"/>
      <c r="Q18" s="1175"/>
      <c r="R18" s="1176"/>
      <c r="S18" s="1174"/>
      <c r="T18" s="1175"/>
      <c r="U18" s="1175"/>
      <c r="V18" s="1175"/>
      <c r="W18" s="1175"/>
      <c r="X18" s="1175"/>
      <c r="Y18" s="1175"/>
      <c r="Z18" s="1175"/>
      <c r="AA18" s="1175"/>
      <c r="AB18" s="1175"/>
      <c r="AC18" s="1175"/>
      <c r="AD18" s="1175"/>
      <c r="AE18" s="1175"/>
      <c r="AF18" s="1175"/>
      <c r="AG18" s="1175"/>
      <c r="AH18" s="1175"/>
      <c r="AI18" s="1175"/>
      <c r="AJ18" s="1176"/>
      <c r="AK18" s="650" t="str">
        <f t="shared" si="2"/>
        <v/>
      </c>
      <c r="AL18" s="651"/>
      <c r="AM18" s="1155"/>
      <c r="AN18" s="1141"/>
      <c r="AO18" s="1141"/>
      <c r="AP18" s="362" t="s">
        <v>20</v>
      </c>
      <c r="AQ18" s="1141"/>
      <c r="AR18" s="1141"/>
      <c r="AS18" s="1142"/>
      <c r="AT18" s="655" t="str">
        <f t="shared" si="0"/>
        <v/>
      </c>
      <c r="AU18" s="656"/>
      <c r="AV18" s="657"/>
      <c r="AW18" s="1143"/>
      <c r="AX18" s="1144"/>
      <c r="AY18" s="1145"/>
      <c r="AZ18" s="647" t="str">
        <f t="shared" si="1"/>
        <v/>
      </c>
      <c r="BA18" s="648"/>
      <c r="BB18" s="648"/>
      <c r="BC18" s="649"/>
    </row>
    <row r="19" spans="1:55" s="38" customFormat="1" ht="30" customHeight="1">
      <c r="A19" s="1146"/>
      <c r="B19" s="1147"/>
      <c r="C19" s="1147"/>
      <c r="D19" s="1148"/>
      <c r="E19" s="1149"/>
      <c r="F19" s="1150"/>
      <c r="G19" s="1150"/>
      <c r="H19" s="1150"/>
      <c r="I19" s="1151"/>
      <c r="J19" s="1174"/>
      <c r="K19" s="1175"/>
      <c r="L19" s="1175"/>
      <c r="M19" s="1175"/>
      <c r="N19" s="1175"/>
      <c r="O19" s="1175"/>
      <c r="P19" s="1175"/>
      <c r="Q19" s="1175"/>
      <c r="R19" s="1176"/>
      <c r="S19" s="1174"/>
      <c r="T19" s="1175"/>
      <c r="U19" s="1175"/>
      <c r="V19" s="1175"/>
      <c r="W19" s="1175"/>
      <c r="X19" s="1175"/>
      <c r="Y19" s="1175"/>
      <c r="Z19" s="1175"/>
      <c r="AA19" s="1175"/>
      <c r="AB19" s="1175"/>
      <c r="AC19" s="1175"/>
      <c r="AD19" s="1175"/>
      <c r="AE19" s="1175"/>
      <c r="AF19" s="1175"/>
      <c r="AG19" s="1175"/>
      <c r="AH19" s="1175"/>
      <c r="AI19" s="1175"/>
      <c r="AJ19" s="1176"/>
      <c r="AK19" s="650" t="str">
        <f t="shared" si="2"/>
        <v/>
      </c>
      <c r="AL19" s="651"/>
      <c r="AM19" s="1155"/>
      <c r="AN19" s="1141"/>
      <c r="AO19" s="1141"/>
      <c r="AP19" s="362" t="s">
        <v>20</v>
      </c>
      <c r="AQ19" s="1141"/>
      <c r="AR19" s="1141"/>
      <c r="AS19" s="1142"/>
      <c r="AT19" s="655" t="str">
        <f t="shared" si="0"/>
        <v/>
      </c>
      <c r="AU19" s="656"/>
      <c r="AV19" s="657"/>
      <c r="AW19" s="1143"/>
      <c r="AX19" s="1144"/>
      <c r="AY19" s="1145"/>
      <c r="AZ19" s="647" t="str">
        <f t="shared" si="1"/>
        <v/>
      </c>
      <c r="BA19" s="648"/>
      <c r="BB19" s="648"/>
      <c r="BC19" s="649"/>
    </row>
    <row r="20" spans="1:55" s="38" customFormat="1" ht="30" customHeight="1">
      <c r="A20" s="1146"/>
      <c r="B20" s="1147"/>
      <c r="C20" s="1147"/>
      <c r="D20" s="1148"/>
      <c r="E20" s="1149"/>
      <c r="F20" s="1150"/>
      <c r="G20" s="1150"/>
      <c r="H20" s="1150"/>
      <c r="I20" s="1151"/>
      <c r="J20" s="1174"/>
      <c r="K20" s="1175"/>
      <c r="L20" s="1175"/>
      <c r="M20" s="1175"/>
      <c r="N20" s="1175"/>
      <c r="O20" s="1175"/>
      <c r="P20" s="1175"/>
      <c r="Q20" s="1175"/>
      <c r="R20" s="1176"/>
      <c r="S20" s="1174"/>
      <c r="T20" s="1175"/>
      <c r="U20" s="1175"/>
      <c r="V20" s="1175"/>
      <c r="W20" s="1175"/>
      <c r="X20" s="1175"/>
      <c r="Y20" s="1175"/>
      <c r="Z20" s="1175"/>
      <c r="AA20" s="1175"/>
      <c r="AB20" s="1175"/>
      <c r="AC20" s="1175"/>
      <c r="AD20" s="1175"/>
      <c r="AE20" s="1175"/>
      <c r="AF20" s="1175"/>
      <c r="AG20" s="1175"/>
      <c r="AH20" s="1175"/>
      <c r="AI20" s="1175"/>
      <c r="AJ20" s="1176"/>
      <c r="AK20" s="650" t="str">
        <f t="shared" si="2"/>
        <v/>
      </c>
      <c r="AL20" s="651"/>
      <c r="AM20" s="1155"/>
      <c r="AN20" s="1141"/>
      <c r="AO20" s="1141"/>
      <c r="AP20" s="362" t="s">
        <v>20</v>
      </c>
      <c r="AQ20" s="1141"/>
      <c r="AR20" s="1141"/>
      <c r="AS20" s="1142"/>
      <c r="AT20" s="655" t="str">
        <f>IF(AND(AM20&lt;&gt;"",AQ20&lt;&gt;""),ROUNDDOWN(AM20*AQ20/1000000,2),"")</f>
        <v/>
      </c>
      <c r="AU20" s="656"/>
      <c r="AV20" s="657"/>
      <c r="AW20" s="1143"/>
      <c r="AX20" s="1144"/>
      <c r="AY20" s="1145"/>
      <c r="AZ20" s="792" t="str">
        <f>IF(AT20&lt;&gt;"",AW20*AT20,"")</f>
        <v/>
      </c>
      <c r="BA20" s="793"/>
      <c r="BB20" s="793"/>
      <c r="BC20" s="794"/>
    </row>
    <row r="21" spans="1:55" s="38" customFormat="1" ht="30" customHeight="1">
      <c r="A21" s="1146"/>
      <c r="B21" s="1147"/>
      <c r="C21" s="1147"/>
      <c r="D21" s="1148"/>
      <c r="E21" s="1149"/>
      <c r="F21" s="1150"/>
      <c r="G21" s="1150"/>
      <c r="H21" s="1150"/>
      <c r="I21" s="1151"/>
      <c r="J21" s="1174"/>
      <c r="K21" s="1175"/>
      <c r="L21" s="1175"/>
      <c r="M21" s="1175"/>
      <c r="N21" s="1175"/>
      <c r="O21" s="1175"/>
      <c r="P21" s="1175"/>
      <c r="Q21" s="1175"/>
      <c r="R21" s="1176"/>
      <c r="S21" s="1174"/>
      <c r="T21" s="1175"/>
      <c r="U21" s="1175"/>
      <c r="V21" s="1175"/>
      <c r="W21" s="1175"/>
      <c r="X21" s="1175"/>
      <c r="Y21" s="1175"/>
      <c r="Z21" s="1175"/>
      <c r="AA21" s="1175"/>
      <c r="AB21" s="1175"/>
      <c r="AC21" s="1175"/>
      <c r="AD21" s="1175"/>
      <c r="AE21" s="1175"/>
      <c r="AF21" s="1175"/>
      <c r="AG21" s="1175"/>
      <c r="AH21" s="1175"/>
      <c r="AI21" s="1175"/>
      <c r="AJ21" s="1176"/>
      <c r="AK21" s="650" t="str">
        <f t="shared" si="2"/>
        <v/>
      </c>
      <c r="AL21" s="651"/>
      <c r="AM21" s="1155"/>
      <c r="AN21" s="1141"/>
      <c r="AO21" s="1141"/>
      <c r="AP21" s="362" t="s">
        <v>20</v>
      </c>
      <c r="AQ21" s="1141"/>
      <c r="AR21" s="1141"/>
      <c r="AS21" s="1142"/>
      <c r="AT21" s="655" t="str">
        <f>IF(AND(AM21&lt;&gt;"",AQ21&lt;&gt;""),ROUNDDOWN(AM21*AQ21/1000000,2),"")</f>
        <v/>
      </c>
      <c r="AU21" s="656"/>
      <c r="AV21" s="657"/>
      <c r="AW21" s="1143"/>
      <c r="AX21" s="1144"/>
      <c r="AY21" s="1145"/>
      <c r="AZ21" s="792" t="str">
        <f>IF(AT21&lt;&gt;"",AW21*AT21,"")</f>
        <v/>
      </c>
      <c r="BA21" s="793"/>
      <c r="BB21" s="793"/>
      <c r="BC21" s="794"/>
    </row>
    <row r="22" spans="1:55" s="38" customFormat="1" ht="30" customHeight="1">
      <c r="A22" s="1146"/>
      <c r="B22" s="1147"/>
      <c r="C22" s="1147"/>
      <c r="D22" s="1148"/>
      <c r="E22" s="1149"/>
      <c r="F22" s="1150"/>
      <c r="G22" s="1150"/>
      <c r="H22" s="1150"/>
      <c r="I22" s="1151"/>
      <c r="J22" s="1174"/>
      <c r="K22" s="1175"/>
      <c r="L22" s="1175"/>
      <c r="M22" s="1175"/>
      <c r="N22" s="1175"/>
      <c r="O22" s="1175"/>
      <c r="P22" s="1175"/>
      <c r="Q22" s="1175"/>
      <c r="R22" s="1176"/>
      <c r="S22" s="1174"/>
      <c r="T22" s="1175"/>
      <c r="U22" s="1175"/>
      <c r="V22" s="1175"/>
      <c r="W22" s="1175"/>
      <c r="X22" s="1175"/>
      <c r="Y22" s="1175"/>
      <c r="Z22" s="1175"/>
      <c r="AA22" s="1175"/>
      <c r="AB22" s="1175"/>
      <c r="AC22" s="1175"/>
      <c r="AD22" s="1175"/>
      <c r="AE22" s="1175"/>
      <c r="AF22" s="1175"/>
      <c r="AG22" s="1175"/>
      <c r="AH22" s="1175"/>
      <c r="AI22" s="1175"/>
      <c r="AJ22" s="1176"/>
      <c r="AK22" s="650" t="str">
        <f t="shared" si="2"/>
        <v/>
      </c>
      <c r="AL22" s="651"/>
      <c r="AM22" s="1155"/>
      <c r="AN22" s="1141"/>
      <c r="AO22" s="1141"/>
      <c r="AP22" s="362" t="s">
        <v>20</v>
      </c>
      <c r="AQ22" s="1141"/>
      <c r="AR22" s="1141"/>
      <c r="AS22" s="1142"/>
      <c r="AT22" s="655" t="str">
        <f>IF(AND(AM22&lt;&gt;"",AQ22&lt;&gt;""),ROUNDDOWN(AM22*AQ22/1000000,2),"")</f>
        <v/>
      </c>
      <c r="AU22" s="656"/>
      <c r="AV22" s="657"/>
      <c r="AW22" s="1143"/>
      <c r="AX22" s="1144"/>
      <c r="AY22" s="1145"/>
      <c r="AZ22" s="792" t="str">
        <f>IF(AT22&lt;&gt;"",AW22*AT22,"")</f>
        <v/>
      </c>
      <c r="BA22" s="793"/>
      <c r="BB22" s="793"/>
      <c r="BC22" s="794"/>
    </row>
    <row r="23" spans="1:55" s="38" customFormat="1" ht="30" customHeight="1">
      <c r="A23" s="1146"/>
      <c r="B23" s="1147"/>
      <c r="C23" s="1147"/>
      <c r="D23" s="1148"/>
      <c r="E23" s="1149"/>
      <c r="F23" s="1150"/>
      <c r="G23" s="1150"/>
      <c r="H23" s="1150"/>
      <c r="I23" s="1151"/>
      <c r="J23" s="1174"/>
      <c r="K23" s="1175"/>
      <c r="L23" s="1175"/>
      <c r="M23" s="1175"/>
      <c r="N23" s="1175"/>
      <c r="O23" s="1175"/>
      <c r="P23" s="1175"/>
      <c r="Q23" s="1175"/>
      <c r="R23" s="1176"/>
      <c r="S23" s="1174"/>
      <c r="T23" s="1175"/>
      <c r="U23" s="1175"/>
      <c r="V23" s="1175"/>
      <c r="W23" s="1175"/>
      <c r="X23" s="1175"/>
      <c r="Y23" s="1175"/>
      <c r="Z23" s="1175"/>
      <c r="AA23" s="1175"/>
      <c r="AB23" s="1175"/>
      <c r="AC23" s="1175"/>
      <c r="AD23" s="1175"/>
      <c r="AE23" s="1175"/>
      <c r="AF23" s="1175"/>
      <c r="AG23" s="1175"/>
      <c r="AH23" s="1175"/>
      <c r="AI23" s="1175"/>
      <c r="AJ23" s="1176"/>
      <c r="AK23" s="650" t="str">
        <f t="shared" si="2"/>
        <v/>
      </c>
      <c r="AL23" s="651"/>
      <c r="AM23" s="1155"/>
      <c r="AN23" s="1141"/>
      <c r="AO23" s="1141"/>
      <c r="AP23" s="362" t="s">
        <v>20</v>
      </c>
      <c r="AQ23" s="1141"/>
      <c r="AR23" s="1141"/>
      <c r="AS23" s="1142"/>
      <c r="AT23" s="655" t="str">
        <f t="shared" si="0"/>
        <v/>
      </c>
      <c r="AU23" s="656"/>
      <c r="AV23" s="657"/>
      <c r="AW23" s="1143"/>
      <c r="AX23" s="1144"/>
      <c r="AY23" s="1145"/>
      <c r="AZ23" s="792" t="str">
        <f t="shared" si="1"/>
        <v/>
      </c>
      <c r="BA23" s="793"/>
      <c r="BB23" s="793"/>
      <c r="BC23" s="794"/>
    </row>
    <row r="24" spans="1:55" s="38" customFormat="1" ht="30" customHeight="1">
      <c r="A24" s="1146"/>
      <c r="B24" s="1147"/>
      <c r="C24" s="1147"/>
      <c r="D24" s="1148"/>
      <c r="E24" s="1149"/>
      <c r="F24" s="1150"/>
      <c r="G24" s="1150"/>
      <c r="H24" s="1150"/>
      <c r="I24" s="1151"/>
      <c r="J24" s="1174"/>
      <c r="K24" s="1175"/>
      <c r="L24" s="1175"/>
      <c r="M24" s="1175"/>
      <c r="N24" s="1175"/>
      <c r="O24" s="1175"/>
      <c r="P24" s="1175"/>
      <c r="Q24" s="1175"/>
      <c r="R24" s="1176"/>
      <c r="S24" s="1174"/>
      <c r="T24" s="1175"/>
      <c r="U24" s="1175"/>
      <c r="V24" s="1175"/>
      <c r="W24" s="1175"/>
      <c r="X24" s="1175"/>
      <c r="Y24" s="1175"/>
      <c r="Z24" s="1175"/>
      <c r="AA24" s="1175"/>
      <c r="AB24" s="1175"/>
      <c r="AC24" s="1175"/>
      <c r="AD24" s="1175"/>
      <c r="AE24" s="1175"/>
      <c r="AF24" s="1175"/>
      <c r="AG24" s="1175"/>
      <c r="AH24" s="1175"/>
      <c r="AI24" s="1175"/>
      <c r="AJ24" s="1176"/>
      <c r="AK24" s="650" t="str">
        <f t="shared" si="2"/>
        <v/>
      </c>
      <c r="AL24" s="651"/>
      <c r="AM24" s="1155"/>
      <c r="AN24" s="1141"/>
      <c r="AO24" s="1141"/>
      <c r="AP24" s="362" t="s">
        <v>20</v>
      </c>
      <c r="AQ24" s="1141"/>
      <c r="AR24" s="1141"/>
      <c r="AS24" s="1142"/>
      <c r="AT24" s="655" t="str">
        <f t="shared" si="0"/>
        <v/>
      </c>
      <c r="AU24" s="656"/>
      <c r="AV24" s="657"/>
      <c r="AW24" s="1143"/>
      <c r="AX24" s="1144"/>
      <c r="AY24" s="1145"/>
      <c r="AZ24" s="647" t="str">
        <f t="shared" si="1"/>
        <v/>
      </c>
      <c r="BA24" s="648"/>
      <c r="BB24" s="648"/>
      <c r="BC24" s="649"/>
    </row>
    <row r="25" spans="1:55" s="38" customFormat="1" ht="28.5" customHeight="1">
      <c r="A25" s="1146"/>
      <c r="B25" s="1147"/>
      <c r="C25" s="1147"/>
      <c r="D25" s="1148"/>
      <c r="E25" s="1149"/>
      <c r="F25" s="1150"/>
      <c r="G25" s="1150"/>
      <c r="H25" s="1150"/>
      <c r="I25" s="1151"/>
      <c r="J25" s="1174"/>
      <c r="K25" s="1175"/>
      <c r="L25" s="1175"/>
      <c r="M25" s="1175"/>
      <c r="N25" s="1175"/>
      <c r="O25" s="1175"/>
      <c r="P25" s="1175"/>
      <c r="Q25" s="1175"/>
      <c r="R25" s="1176"/>
      <c r="S25" s="1174"/>
      <c r="T25" s="1175"/>
      <c r="U25" s="1175"/>
      <c r="V25" s="1175"/>
      <c r="W25" s="1175"/>
      <c r="X25" s="1175"/>
      <c r="Y25" s="1175"/>
      <c r="Z25" s="1175"/>
      <c r="AA25" s="1175"/>
      <c r="AB25" s="1175"/>
      <c r="AC25" s="1175"/>
      <c r="AD25" s="1175"/>
      <c r="AE25" s="1175"/>
      <c r="AF25" s="1175"/>
      <c r="AG25" s="1175"/>
      <c r="AH25" s="1175"/>
      <c r="AI25" s="1175"/>
      <c r="AJ25" s="1176"/>
      <c r="AK25" s="650" t="str">
        <f t="shared" si="2"/>
        <v/>
      </c>
      <c r="AL25" s="651"/>
      <c r="AM25" s="1155"/>
      <c r="AN25" s="1141"/>
      <c r="AO25" s="1141"/>
      <c r="AP25" s="362" t="s">
        <v>20</v>
      </c>
      <c r="AQ25" s="1141"/>
      <c r="AR25" s="1141"/>
      <c r="AS25" s="1142"/>
      <c r="AT25" s="655" t="str">
        <f t="shared" si="0"/>
        <v/>
      </c>
      <c r="AU25" s="656"/>
      <c r="AV25" s="657"/>
      <c r="AW25" s="1143"/>
      <c r="AX25" s="1144"/>
      <c r="AY25" s="1145"/>
      <c r="AZ25" s="647" t="str">
        <f t="shared" si="1"/>
        <v/>
      </c>
      <c r="BA25" s="648"/>
      <c r="BB25" s="648"/>
      <c r="BC25" s="649"/>
    </row>
    <row r="26" spans="1:55" s="38" customFormat="1" ht="30" customHeight="1">
      <c r="A26" s="1146"/>
      <c r="B26" s="1147"/>
      <c r="C26" s="1147"/>
      <c r="D26" s="1148"/>
      <c r="E26" s="1149"/>
      <c r="F26" s="1150"/>
      <c r="G26" s="1150"/>
      <c r="H26" s="1150"/>
      <c r="I26" s="1151"/>
      <c r="J26" s="1174"/>
      <c r="K26" s="1175"/>
      <c r="L26" s="1175"/>
      <c r="M26" s="1175"/>
      <c r="N26" s="1175"/>
      <c r="O26" s="1175"/>
      <c r="P26" s="1175"/>
      <c r="Q26" s="1175"/>
      <c r="R26" s="1176"/>
      <c r="S26" s="1174"/>
      <c r="T26" s="1175"/>
      <c r="U26" s="1175"/>
      <c r="V26" s="1175"/>
      <c r="W26" s="1175"/>
      <c r="X26" s="1175"/>
      <c r="Y26" s="1175"/>
      <c r="Z26" s="1175"/>
      <c r="AA26" s="1175"/>
      <c r="AB26" s="1175"/>
      <c r="AC26" s="1175"/>
      <c r="AD26" s="1175"/>
      <c r="AE26" s="1175"/>
      <c r="AF26" s="1175"/>
      <c r="AG26" s="1175"/>
      <c r="AH26" s="1175"/>
      <c r="AI26" s="1175"/>
      <c r="AJ26" s="1176"/>
      <c r="AK26" s="650" t="str">
        <f t="shared" si="2"/>
        <v/>
      </c>
      <c r="AL26" s="651"/>
      <c r="AM26" s="1155"/>
      <c r="AN26" s="1141"/>
      <c r="AO26" s="1141"/>
      <c r="AP26" s="362" t="s">
        <v>20</v>
      </c>
      <c r="AQ26" s="1141"/>
      <c r="AR26" s="1141"/>
      <c r="AS26" s="1142"/>
      <c r="AT26" s="655" t="str">
        <f t="shared" si="0"/>
        <v/>
      </c>
      <c r="AU26" s="656"/>
      <c r="AV26" s="657"/>
      <c r="AW26" s="1143"/>
      <c r="AX26" s="1144"/>
      <c r="AY26" s="1145"/>
      <c r="AZ26" s="647" t="str">
        <f t="shared" si="1"/>
        <v/>
      </c>
      <c r="BA26" s="648"/>
      <c r="BB26" s="648"/>
      <c r="BC26" s="649"/>
    </row>
    <row r="27" spans="1:55" s="38" customFormat="1" ht="30" customHeight="1">
      <c r="A27" s="1146"/>
      <c r="B27" s="1147"/>
      <c r="C27" s="1147"/>
      <c r="D27" s="1148"/>
      <c r="E27" s="1149"/>
      <c r="F27" s="1150"/>
      <c r="G27" s="1150"/>
      <c r="H27" s="1150"/>
      <c r="I27" s="1151"/>
      <c r="J27" s="1174"/>
      <c r="K27" s="1175"/>
      <c r="L27" s="1175"/>
      <c r="M27" s="1175"/>
      <c r="N27" s="1175"/>
      <c r="O27" s="1175"/>
      <c r="P27" s="1175"/>
      <c r="Q27" s="1175"/>
      <c r="R27" s="1176"/>
      <c r="S27" s="1174"/>
      <c r="T27" s="1175"/>
      <c r="U27" s="1175"/>
      <c r="V27" s="1175"/>
      <c r="W27" s="1175"/>
      <c r="X27" s="1175"/>
      <c r="Y27" s="1175"/>
      <c r="Z27" s="1175"/>
      <c r="AA27" s="1175"/>
      <c r="AB27" s="1175"/>
      <c r="AC27" s="1175"/>
      <c r="AD27" s="1175"/>
      <c r="AE27" s="1175"/>
      <c r="AF27" s="1175"/>
      <c r="AG27" s="1175"/>
      <c r="AH27" s="1175"/>
      <c r="AI27" s="1175"/>
      <c r="AJ27" s="1176"/>
      <c r="AK27" s="650" t="str">
        <f t="shared" si="2"/>
        <v/>
      </c>
      <c r="AL27" s="651"/>
      <c r="AM27" s="1155"/>
      <c r="AN27" s="1141"/>
      <c r="AO27" s="1141"/>
      <c r="AP27" s="362" t="s">
        <v>20</v>
      </c>
      <c r="AQ27" s="1141"/>
      <c r="AR27" s="1141"/>
      <c r="AS27" s="1142"/>
      <c r="AT27" s="655" t="str">
        <f t="shared" si="0"/>
        <v/>
      </c>
      <c r="AU27" s="656"/>
      <c r="AV27" s="657"/>
      <c r="AW27" s="1143"/>
      <c r="AX27" s="1144"/>
      <c r="AY27" s="1145"/>
      <c r="AZ27" s="647" t="str">
        <f t="shared" si="1"/>
        <v/>
      </c>
      <c r="BA27" s="648"/>
      <c r="BB27" s="648"/>
      <c r="BC27" s="649"/>
    </row>
    <row r="28" spans="1:55" s="38" customFormat="1" ht="30" customHeight="1">
      <c r="A28" s="1146"/>
      <c r="B28" s="1147"/>
      <c r="C28" s="1147"/>
      <c r="D28" s="1148"/>
      <c r="E28" s="1149"/>
      <c r="F28" s="1150"/>
      <c r="G28" s="1150"/>
      <c r="H28" s="1150"/>
      <c r="I28" s="1151"/>
      <c r="J28" s="1174"/>
      <c r="K28" s="1175"/>
      <c r="L28" s="1175"/>
      <c r="M28" s="1175"/>
      <c r="N28" s="1175"/>
      <c r="O28" s="1175"/>
      <c r="P28" s="1175"/>
      <c r="Q28" s="1175"/>
      <c r="R28" s="1176"/>
      <c r="S28" s="1174"/>
      <c r="T28" s="1175"/>
      <c r="U28" s="1175"/>
      <c r="V28" s="1175"/>
      <c r="W28" s="1175"/>
      <c r="X28" s="1175"/>
      <c r="Y28" s="1175"/>
      <c r="Z28" s="1175"/>
      <c r="AA28" s="1175"/>
      <c r="AB28" s="1175"/>
      <c r="AC28" s="1175"/>
      <c r="AD28" s="1175"/>
      <c r="AE28" s="1175"/>
      <c r="AF28" s="1175"/>
      <c r="AG28" s="1175"/>
      <c r="AH28" s="1175"/>
      <c r="AI28" s="1175"/>
      <c r="AJ28" s="1176"/>
      <c r="AK28" s="650" t="str">
        <f t="shared" si="2"/>
        <v/>
      </c>
      <c r="AL28" s="651"/>
      <c r="AM28" s="1155"/>
      <c r="AN28" s="1141"/>
      <c r="AO28" s="1141"/>
      <c r="AP28" s="362" t="s">
        <v>20</v>
      </c>
      <c r="AQ28" s="1141"/>
      <c r="AR28" s="1141"/>
      <c r="AS28" s="1142"/>
      <c r="AT28" s="655" t="str">
        <f t="shared" si="0"/>
        <v/>
      </c>
      <c r="AU28" s="656"/>
      <c r="AV28" s="657"/>
      <c r="AW28" s="1143"/>
      <c r="AX28" s="1144"/>
      <c r="AY28" s="1145"/>
      <c r="AZ28" s="647" t="str">
        <f t="shared" si="1"/>
        <v/>
      </c>
      <c r="BA28" s="648"/>
      <c r="BB28" s="648"/>
      <c r="BC28" s="649"/>
    </row>
    <row r="29" spans="1:55" s="38" customFormat="1" ht="30" customHeight="1">
      <c r="A29" s="1146"/>
      <c r="B29" s="1147"/>
      <c r="C29" s="1147"/>
      <c r="D29" s="1148"/>
      <c r="E29" s="1149"/>
      <c r="F29" s="1150"/>
      <c r="G29" s="1150"/>
      <c r="H29" s="1150"/>
      <c r="I29" s="1151"/>
      <c r="J29" s="1174"/>
      <c r="K29" s="1175"/>
      <c r="L29" s="1175"/>
      <c r="M29" s="1175"/>
      <c r="N29" s="1175"/>
      <c r="O29" s="1175"/>
      <c r="P29" s="1175"/>
      <c r="Q29" s="1175"/>
      <c r="R29" s="1176"/>
      <c r="S29" s="1174"/>
      <c r="T29" s="1175"/>
      <c r="U29" s="1175"/>
      <c r="V29" s="1175"/>
      <c r="W29" s="1175"/>
      <c r="X29" s="1175"/>
      <c r="Y29" s="1175"/>
      <c r="Z29" s="1175"/>
      <c r="AA29" s="1175"/>
      <c r="AB29" s="1175"/>
      <c r="AC29" s="1175"/>
      <c r="AD29" s="1175"/>
      <c r="AE29" s="1175"/>
      <c r="AF29" s="1175"/>
      <c r="AG29" s="1175"/>
      <c r="AH29" s="1175"/>
      <c r="AI29" s="1175"/>
      <c r="AJ29" s="1176"/>
      <c r="AK29" s="650" t="str">
        <f t="shared" si="2"/>
        <v/>
      </c>
      <c r="AL29" s="651"/>
      <c r="AM29" s="1155"/>
      <c r="AN29" s="1141"/>
      <c r="AO29" s="1141"/>
      <c r="AP29" s="362" t="s">
        <v>20</v>
      </c>
      <c r="AQ29" s="1141"/>
      <c r="AR29" s="1141"/>
      <c r="AS29" s="1142"/>
      <c r="AT29" s="655" t="str">
        <f t="shared" si="0"/>
        <v/>
      </c>
      <c r="AU29" s="656"/>
      <c r="AV29" s="657"/>
      <c r="AW29" s="1143"/>
      <c r="AX29" s="1144"/>
      <c r="AY29" s="1145"/>
      <c r="AZ29" s="647" t="str">
        <f t="shared" si="1"/>
        <v/>
      </c>
      <c r="BA29" s="648"/>
      <c r="BB29" s="648"/>
      <c r="BC29" s="649"/>
    </row>
    <row r="30" spans="1:55" s="38" customFormat="1" ht="30" customHeight="1" thickBot="1">
      <c r="A30" s="1146"/>
      <c r="B30" s="1147"/>
      <c r="C30" s="1147"/>
      <c r="D30" s="1148"/>
      <c r="E30" s="1149"/>
      <c r="F30" s="1150"/>
      <c r="G30" s="1150"/>
      <c r="H30" s="1150"/>
      <c r="I30" s="1151"/>
      <c r="J30" s="1174"/>
      <c r="K30" s="1175"/>
      <c r="L30" s="1175"/>
      <c r="M30" s="1175"/>
      <c r="N30" s="1175"/>
      <c r="O30" s="1175"/>
      <c r="P30" s="1175"/>
      <c r="Q30" s="1175"/>
      <c r="R30" s="1176"/>
      <c r="S30" s="1174"/>
      <c r="T30" s="1175"/>
      <c r="U30" s="1175"/>
      <c r="V30" s="1175"/>
      <c r="W30" s="1175"/>
      <c r="X30" s="1175"/>
      <c r="Y30" s="1175"/>
      <c r="Z30" s="1175"/>
      <c r="AA30" s="1175"/>
      <c r="AB30" s="1175"/>
      <c r="AC30" s="1175"/>
      <c r="AD30" s="1175"/>
      <c r="AE30" s="1175"/>
      <c r="AF30" s="1175"/>
      <c r="AG30" s="1175"/>
      <c r="AH30" s="1175"/>
      <c r="AI30" s="1175"/>
      <c r="AJ30" s="1176"/>
      <c r="AK30" s="650" t="str">
        <f t="shared" si="2"/>
        <v/>
      </c>
      <c r="AL30" s="651"/>
      <c r="AM30" s="1155"/>
      <c r="AN30" s="1141"/>
      <c r="AO30" s="1141"/>
      <c r="AP30" s="362" t="s">
        <v>20</v>
      </c>
      <c r="AQ30" s="1141"/>
      <c r="AR30" s="1141"/>
      <c r="AS30" s="1142"/>
      <c r="AT30" s="655" t="str">
        <f t="shared" si="0"/>
        <v/>
      </c>
      <c r="AU30" s="656"/>
      <c r="AV30" s="657"/>
      <c r="AW30" s="1143"/>
      <c r="AX30" s="1144"/>
      <c r="AY30" s="1145"/>
      <c r="AZ30" s="647" t="str">
        <f t="shared" si="1"/>
        <v/>
      </c>
      <c r="BA30" s="648"/>
      <c r="BB30" s="648"/>
      <c r="BC30" s="649"/>
    </row>
    <row r="31" spans="1:55" ht="30" customHeight="1" thickTop="1" thickBot="1">
      <c r="A31" s="661" t="s">
        <v>23</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3"/>
      <c r="AW31" s="780">
        <f>SUM(AW16:AY30)</f>
        <v>0</v>
      </c>
      <c r="AX31" s="781"/>
      <c r="AY31" s="782"/>
      <c r="AZ31" s="644">
        <f>SUM(AZ16:BC30)</f>
        <v>0</v>
      </c>
      <c r="BA31" s="645"/>
      <c r="BB31" s="645"/>
      <c r="BC31" s="646"/>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72" t="s">
        <v>90</v>
      </c>
      <c r="B35" s="873"/>
      <c r="C35" s="873"/>
      <c r="D35" s="873"/>
      <c r="E35" s="870" t="s">
        <v>242</v>
      </c>
      <c r="F35" s="870"/>
      <c r="G35" s="870"/>
      <c r="H35" s="870"/>
      <c r="I35" s="870"/>
      <c r="J35" s="870"/>
      <c r="K35" s="870"/>
      <c r="L35" s="870"/>
      <c r="M35" s="870"/>
      <c r="N35" s="871"/>
      <c r="O35" s="210"/>
      <c r="P35" s="135"/>
      <c r="Q35" s="869" t="str">
        <f>IF(COUNTIF(AK41:AL55,"err")&gt;0,"グレードと一致しない型番があります。SII登録型番を確認して下さい。","")</f>
        <v/>
      </c>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69"/>
      <c r="AZ35" s="869"/>
      <c r="BA35" s="869"/>
      <c r="BB35" s="869"/>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07" t="s">
        <v>153</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9"/>
      <c r="AM37" s="1171" t="s">
        <v>4</v>
      </c>
      <c r="AN37" s="1172"/>
      <c r="AO37" s="1172"/>
      <c r="AP37" s="1172"/>
      <c r="AQ37" s="1172"/>
      <c r="AR37" s="1172"/>
      <c r="AS37" s="1173"/>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10" t="s">
        <v>89</v>
      </c>
      <c r="B39" s="711"/>
      <c r="C39" s="711"/>
      <c r="D39" s="712"/>
      <c r="E39" s="705" t="s">
        <v>16</v>
      </c>
      <c r="F39" s="701"/>
      <c r="G39" s="701"/>
      <c r="H39" s="701"/>
      <c r="I39" s="702"/>
      <c r="J39" s="705" t="s">
        <v>10</v>
      </c>
      <c r="K39" s="701"/>
      <c r="L39" s="701"/>
      <c r="M39" s="701"/>
      <c r="N39" s="701"/>
      <c r="O39" s="701"/>
      <c r="P39" s="701"/>
      <c r="Q39" s="701"/>
      <c r="R39" s="702"/>
      <c r="S39" s="705" t="s">
        <v>155</v>
      </c>
      <c r="T39" s="701"/>
      <c r="U39" s="701"/>
      <c r="V39" s="701"/>
      <c r="W39" s="701"/>
      <c r="X39" s="701"/>
      <c r="Y39" s="701"/>
      <c r="Z39" s="701"/>
      <c r="AA39" s="701"/>
      <c r="AB39" s="701"/>
      <c r="AC39" s="701"/>
      <c r="AD39" s="701"/>
      <c r="AE39" s="701"/>
      <c r="AF39" s="701"/>
      <c r="AG39" s="701"/>
      <c r="AH39" s="701"/>
      <c r="AI39" s="701"/>
      <c r="AJ39" s="702"/>
      <c r="AK39" s="725" t="s">
        <v>108</v>
      </c>
      <c r="AL39" s="726"/>
      <c r="AM39" s="729" t="s">
        <v>34</v>
      </c>
      <c r="AN39" s="730"/>
      <c r="AO39" s="730"/>
      <c r="AP39" s="730"/>
      <c r="AQ39" s="730"/>
      <c r="AR39" s="730"/>
      <c r="AS39" s="731"/>
      <c r="AT39" s="783" t="s">
        <v>32</v>
      </c>
      <c r="AU39" s="784"/>
      <c r="AV39" s="785"/>
      <c r="AW39" s="705" t="s">
        <v>105</v>
      </c>
      <c r="AX39" s="701"/>
      <c r="AY39" s="702"/>
      <c r="AZ39" s="795" t="s">
        <v>33</v>
      </c>
      <c r="BA39" s="796"/>
      <c r="BB39" s="796"/>
      <c r="BC39" s="797"/>
    </row>
    <row r="40" spans="1:55" ht="28.5" customHeight="1" thickBot="1">
      <c r="A40" s="713"/>
      <c r="B40" s="714"/>
      <c r="C40" s="714"/>
      <c r="D40" s="715"/>
      <c r="E40" s="706"/>
      <c r="F40" s="703"/>
      <c r="G40" s="703"/>
      <c r="H40" s="703"/>
      <c r="I40" s="704"/>
      <c r="J40" s="706"/>
      <c r="K40" s="703"/>
      <c r="L40" s="703"/>
      <c r="M40" s="703"/>
      <c r="N40" s="703"/>
      <c r="O40" s="703"/>
      <c r="P40" s="703"/>
      <c r="Q40" s="703"/>
      <c r="R40" s="704"/>
      <c r="S40" s="706"/>
      <c r="T40" s="703"/>
      <c r="U40" s="703"/>
      <c r="V40" s="703"/>
      <c r="W40" s="703"/>
      <c r="X40" s="703"/>
      <c r="Y40" s="703"/>
      <c r="Z40" s="703"/>
      <c r="AA40" s="703"/>
      <c r="AB40" s="703"/>
      <c r="AC40" s="703"/>
      <c r="AD40" s="703"/>
      <c r="AE40" s="703"/>
      <c r="AF40" s="703"/>
      <c r="AG40" s="703"/>
      <c r="AH40" s="703"/>
      <c r="AI40" s="703"/>
      <c r="AJ40" s="704"/>
      <c r="AK40" s="727"/>
      <c r="AL40" s="728"/>
      <c r="AM40" s="732" t="s">
        <v>19</v>
      </c>
      <c r="AN40" s="733"/>
      <c r="AO40" s="733"/>
      <c r="AP40" s="125" t="s">
        <v>20</v>
      </c>
      <c r="AQ40" s="733" t="s">
        <v>21</v>
      </c>
      <c r="AR40" s="733"/>
      <c r="AS40" s="814"/>
      <c r="AT40" s="786"/>
      <c r="AU40" s="787"/>
      <c r="AV40" s="788"/>
      <c r="AW40" s="706"/>
      <c r="AX40" s="703"/>
      <c r="AY40" s="704"/>
      <c r="AZ40" s="798"/>
      <c r="BA40" s="799"/>
      <c r="BB40" s="799"/>
      <c r="BC40" s="800"/>
    </row>
    <row r="41" spans="1:55" s="38" customFormat="1" ht="30" customHeight="1" thickTop="1">
      <c r="A41" s="1161"/>
      <c r="B41" s="1162"/>
      <c r="C41" s="1162"/>
      <c r="D41" s="1163"/>
      <c r="E41" s="1164"/>
      <c r="F41" s="1165"/>
      <c r="G41" s="1165"/>
      <c r="H41" s="1165"/>
      <c r="I41" s="1166"/>
      <c r="J41" s="1167"/>
      <c r="K41" s="1168"/>
      <c r="L41" s="1168"/>
      <c r="M41" s="1168"/>
      <c r="N41" s="1168"/>
      <c r="O41" s="1168"/>
      <c r="P41" s="1168"/>
      <c r="Q41" s="1168"/>
      <c r="R41" s="1169"/>
      <c r="S41" s="1167"/>
      <c r="T41" s="1168"/>
      <c r="U41" s="1168"/>
      <c r="V41" s="1168"/>
      <c r="W41" s="1168"/>
      <c r="X41" s="1168"/>
      <c r="Y41" s="1168"/>
      <c r="Z41" s="1168"/>
      <c r="AA41" s="1168"/>
      <c r="AB41" s="1168"/>
      <c r="AC41" s="1168"/>
      <c r="AD41" s="1168"/>
      <c r="AE41" s="1168"/>
      <c r="AF41" s="1168"/>
      <c r="AG41" s="1168"/>
      <c r="AH41" s="1168"/>
      <c r="AI41" s="1168"/>
      <c r="AJ41" s="1169"/>
      <c r="AK41" s="687" t="str">
        <f>IF(E41="","",IF(AND(LEFT(E41,1)&amp;RIGHT(E41,1)&lt;&gt;"W6"),"err",LEFT(E41,1)&amp;RIGHT(E41,1)))</f>
        <v/>
      </c>
      <c r="AL41" s="688"/>
      <c r="AM41" s="1170"/>
      <c r="AN41" s="1156"/>
      <c r="AO41" s="1156"/>
      <c r="AP41" s="361" t="s">
        <v>20</v>
      </c>
      <c r="AQ41" s="1156"/>
      <c r="AR41" s="1156"/>
      <c r="AS41" s="1157"/>
      <c r="AT41" s="804" t="str">
        <f t="shared" ref="AT41:AT55" si="3">IF(AND(AM41&lt;&gt;"",AQ41&lt;&gt;""),ROUNDDOWN(AM41*AQ41/1000000,2),"")</f>
        <v/>
      </c>
      <c r="AU41" s="805"/>
      <c r="AV41" s="806"/>
      <c r="AW41" s="1158"/>
      <c r="AX41" s="1159"/>
      <c r="AY41" s="1160"/>
      <c r="AZ41" s="801" t="str">
        <f t="shared" ref="AZ41:AZ55" si="4">IF(AT41&lt;&gt;"",AW41*AT41,"")</f>
        <v/>
      </c>
      <c r="BA41" s="802"/>
      <c r="BB41" s="802"/>
      <c r="BC41" s="803"/>
    </row>
    <row r="42" spans="1:55" s="38" customFormat="1" ht="30" customHeight="1">
      <c r="A42" s="1146"/>
      <c r="B42" s="1147"/>
      <c r="C42" s="1147"/>
      <c r="D42" s="1148"/>
      <c r="E42" s="1149"/>
      <c r="F42" s="1150"/>
      <c r="G42" s="1150"/>
      <c r="H42" s="1150"/>
      <c r="I42" s="1151"/>
      <c r="J42" s="1152"/>
      <c r="K42" s="1153"/>
      <c r="L42" s="1153"/>
      <c r="M42" s="1153"/>
      <c r="N42" s="1153"/>
      <c r="O42" s="1153"/>
      <c r="P42" s="1153"/>
      <c r="Q42" s="1153"/>
      <c r="R42" s="1154"/>
      <c r="S42" s="1152"/>
      <c r="T42" s="1153"/>
      <c r="U42" s="1153"/>
      <c r="V42" s="1153"/>
      <c r="W42" s="1153"/>
      <c r="X42" s="1153"/>
      <c r="Y42" s="1153"/>
      <c r="Z42" s="1153"/>
      <c r="AA42" s="1153"/>
      <c r="AB42" s="1153"/>
      <c r="AC42" s="1153"/>
      <c r="AD42" s="1153"/>
      <c r="AE42" s="1153"/>
      <c r="AF42" s="1153"/>
      <c r="AG42" s="1153"/>
      <c r="AH42" s="1153"/>
      <c r="AI42" s="1153"/>
      <c r="AJ42" s="1154"/>
      <c r="AK42" s="650" t="str">
        <f t="shared" ref="AK42:AK55" si="5">IF(E42="","",IF(AND(LEFT(E42,1)&amp;RIGHT(E42,1)&lt;&gt;"W6"),"err",LEFT(E42,1)&amp;RIGHT(E42,1)))</f>
        <v/>
      </c>
      <c r="AL42" s="651"/>
      <c r="AM42" s="1155"/>
      <c r="AN42" s="1141"/>
      <c r="AO42" s="1141"/>
      <c r="AP42" s="362" t="s">
        <v>20</v>
      </c>
      <c r="AQ42" s="1141"/>
      <c r="AR42" s="1141"/>
      <c r="AS42" s="1142"/>
      <c r="AT42" s="655" t="str">
        <f t="shared" si="3"/>
        <v/>
      </c>
      <c r="AU42" s="656"/>
      <c r="AV42" s="657"/>
      <c r="AW42" s="1143"/>
      <c r="AX42" s="1144"/>
      <c r="AY42" s="1145"/>
      <c r="AZ42" s="647" t="str">
        <f t="shared" si="4"/>
        <v/>
      </c>
      <c r="BA42" s="648"/>
      <c r="BB42" s="648"/>
      <c r="BC42" s="649"/>
    </row>
    <row r="43" spans="1:55" s="38" customFormat="1" ht="30" customHeight="1">
      <c r="A43" s="1146"/>
      <c r="B43" s="1147"/>
      <c r="C43" s="1147"/>
      <c r="D43" s="1148"/>
      <c r="E43" s="1149"/>
      <c r="F43" s="1150"/>
      <c r="G43" s="1150"/>
      <c r="H43" s="1150"/>
      <c r="I43" s="1151"/>
      <c r="J43" s="1152"/>
      <c r="K43" s="1153"/>
      <c r="L43" s="1153"/>
      <c r="M43" s="1153"/>
      <c r="N43" s="1153"/>
      <c r="O43" s="1153"/>
      <c r="P43" s="1153"/>
      <c r="Q43" s="1153"/>
      <c r="R43" s="1154"/>
      <c r="S43" s="1152"/>
      <c r="T43" s="1153"/>
      <c r="U43" s="1153"/>
      <c r="V43" s="1153"/>
      <c r="W43" s="1153"/>
      <c r="X43" s="1153"/>
      <c r="Y43" s="1153"/>
      <c r="Z43" s="1153"/>
      <c r="AA43" s="1153"/>
      <c r="AB43" s="1153"/>
      <c r="AC43" s="1153"/>
      <c r="AD43" s="1153"/>
      <c r="AE43" s="1153"/>
      <c r="AF43" s="1153"/>
      <c r="AG43" s="1153"/>
      <c r="AH43" s="1153"/>
      <c r="AI43" s="1153"/>
      <c r="AJ43" s="1154"/>
      <c r="AK43" s="650" t="str">
        <f t="shared" si="5"/>
        <v/>
      </c>
      <c r="AL43" s="651"/>
      <c r="AM43" s="1155"/>
      <c r="AN43" s="1141"/>
      <c r="AO43" s="1141"/>
      <c r="AP43" s="362" t="s">
        <v>20</v>
      </c>
      <c r="AQ43" s="1141"/>
      <c r="AR43" s="1141"/>
      <c r="AS43" s="1142"/>
      <c r="AT43" s="655" t="str">
        <f t="shared" si="3"/>
        <v/>
      </c>
      <c r="AU43" s="656"/>
      <c r="AV43" s="657"/>
      <c r="AW43" s="1143"/>
      <c r="AX43" s="1144"/>
      <c r="AY43" s="1145"/>
      <c r="AZ43" s="647" t="str">
        <f t="shared" si="4"/>
        <v/>
      </c>
      <c r="BA43" s="648"/>
      <c r="BB43" s="648"/>
      <c r="BC43" s="649"/>
    </row>
    <row r="44" spans="1:55" s="38" customFormat="1" ht="30" customHeight="1">
      <c r="A44" s="1146"/>
      <c r="B44" s="1147"/>
      <c r="C44" s="1147"/>
      <c r="D44" s="1148"/>
      <c r="E44" s="1149"/>
      <c r="F44" s="1150"/>
      <c r="G44" s="1150"/>
      <c r="H44" s="1150"/>
      <c r="I44" s="1151"/>
      <c r="J44" s="1152"/>
      <c r="K44" s="1153"/>
      <c r="L44" s="1153"/>
      <c r="M44" s="1153"/>
      <c r="N44" s="1153"/>
      <c r="O44" s="1153"/>
      <c r="P44" s="1153"/>
      <c r="Q44" s="1153"/>
      <c r="R44" s="1154"/>
      <c r="S44" s="1152"/>
      <c r="T44" s="1153"/>
      <c r="U44" s="1153"/>
      <c r="V44" s="1153"/>
      <c r="W44" s="1153"/>
      <c r="X44" s="1153"/>
      <c r="Y44" s="1153"/>
      <c r="Z44" s="1153"/>
      <c r="AA44" s="1153"/>
      <c r="AB44" s="1153"/>
      <c r="AC44" s="1153"/>
      <c r="AD44" s="1153"/>
      <c r="AE44" s="1153"/>
      <c r="AF44" s="1153"/>
      <c r="AG44" s="1153"/>
      <c r="AH44" s="1153"/>
      <c r="AI44" s="1153"/>
      <c r="AJ44" s="1154"/>
      <c r="AK44" s="650" t="str">
        <f t="shared" si="5"/>
        <v/>
      </c>
      <c r="AL44" s="651"/>
      <c r="AM44" s="1155"/>
      <c r="AN44" s="1141"/>
      <c r="AO44" s="1141"/>
      <c r="AP44" s="362" t="s">
        <v>20</v>
      </c>
      <c r="AQ44" s="1141"/>
      <c r="AR44" s="1141"/>
      <c r="AS44" s="1142"/>
      <c r="AT44" s="655" t="str">
        <f t="shared" si="3"/>
        <v/>
      </c>
      <c r="AU44" s="656"/>
      <c r="AV44" s="657"/>
      <c r="AW44" s="1143"/>
      <c r="AX44" s="1144"/>
      <c r="AY44" s="1145"/>
      <c r="AZ44" s="647" t="str">
        <f t="shared" si="4"/>
        <v/>
      </c>
      <c r="BA44" s="648"/>
      <c r="BB44" s="648"/>
      <c r="BC44" s="649"/>
    </row>
    <row r="45" spans="1:55" s="38" customFormat="1" ht="30" customHeight="1">
      <c r="A45" s="1146"/>
      <c r="B45" s="1147"/>
      <c r="C45" s="1147"/>
      <c r="D45" s="1148"/>
      <c r="E45" s="1149"/>
      <c r="F45" s="1150"/>
      <c r="G45" s="1150"/>
      <c r="H45" s="1150"/>
      <c r="I45" s="1151"/>
      <c r="J45" s="1152"/>
      <c r="K45" s="1153"/>
      <c r="L45" s="1153"/>
      <c r="M45" s="1153"/>
      <c r="N45" s="1153"/>
      <c r="O45" s="1153"/>
      <c r="P45" s="1153"/>
      <c r="Q45" s="1153"/>
      <c r="R45" s="1154"/>
      <c r="S45" s="1152"/>
      <c r="T45" s="1153"/>
      <c r="U45" s="1153"/>
      <c r="V45" s="1153"/>
      <c r="W45" s="1153"/>
      <c r="X45" s="1153"/>
      <c r="Y45" s="1153"/>
      <c r="Z45" s="1153"/>
      <c r="AA45" s="1153"/>
      <c r="AB45" s="1153"/>
      <c r="AC45" s="1153"/>
      <c r="AD45" s="1153"/>
      <c r="AE45" s="1153"/>
      <c r="AF45" s="1153"/>
      <c r="AG45" s="1153"/>
      <c r="AH45" s="1153"/>
      <c r="AI45" s="1153"/>
      <c r="AJ45" s="1154"/>
      <c r="AK45" s="650" t="str">
        <f t="shared" si="5"/>
        <v/>
      </c>
      <c r="AL45" s="651"/>
      <c r="AM45" s="1155"/>
      <c r="AN45" s="1141"/>
      <c r="AO45" s="1141"/>
      <c r="AP45" s="362" t="s">
        <v>20</v>
      </c>
      <c r="AQ45" s="1141"/>
      <c r="AR45" s="1141"/>
      <c r="AS45" s="1142"/>
      <c r="AT45" s="655" t="str">
        <f t="shared" si="3"/>
        <v/>
      </c>
      <c r="AU45" s="656"/>
      <c r="AV45" s="657"/>
      <c r="AW45" s="1143"/>
      <c r="AX45" s="1144"/>
      <c r="AY45" s="1145"/>
      <c r="AZ45" s="792" t="str">
        <f t="shared" si="4"/>
        <v/>
      </c>
      <c r="BA45" s="793"/>
      <c r="BB45" s="793"/>
      <c r="BC45" s="794"/>
    </row>
    <row r="46" spans="1:55" s="38" customFormat="1" ht="30" customHeight="1">
      <c r="A46" s="1146"/>
      <c r="B46" s="1147"/>
      <c r="C46" s="1147"/>
      <c r="D46" s="1148"/>
      <c r="E46" s="1149"/>
      <c r="F46" s="1150"/>
      <c r="G46" s="1150"/>
      <c r="H46" s="1150"/>
      <c r="I46" s="1151"/>
      <c r="J46" s="1152"/>
      <c r="K46" s="1153"/>
      <c r="L46" s="1153"/>
      <c r="M46" s="1153"/>
      <c r="N46" s="1153"/>
      <c r="O46" s="1153"/>
      <c r="P46" s="1153"/>
      <c r="Q46" s="1153"/>
      <c r="R46" s="1154"/>
      <c r="S46" s="1152"/>
      <c r="T46" s="1153"/>
      <c r="U46" s="1153"/>
      <c r="V46" s="1153"/>
      <c r="W46" s="1153"/>
      <c r="X46" s="1153"/>
      <c r="Y46" s="1153"/>
      <c r="Z46" s="1153"/>
      <c r="AA46" s="1153"/>
      <c r="AB46" s="1153"/>
      <c r="AC46" s="1153"/>
      <c r="AD46" s="1153"/>
      <c r="AE46" s="1153"/>
      <c r="AF46" s="1153"/>
      <c r="AG46" s="1153"/>
      <c r="AH46" s="1153"/>
      <c r="AI46" s="1153"/>
      <c r="AJ46" s="1154"/>
      <c r="AK46" s="650" t="str">
        <f t="shared" si="5"/>
        <v/>
      </c>
      <c r="AL46" s="651"/>
      <c r="AM46" s="1155"/>
      <c r="AN46" s="1141"/>
      <c r="AO46" s="1141"/>
      <c r="AP46" s="362" t="s">
        <v>20</v>
      </c>
      <c r="AQ46" s="1141"/>
      <c r="AR46" s="1141"/>
      <c r="AS46" s="1142"/>
      <c r="AT46" s="655" t="str">
        <f t="shared" si="3"/>
        <v/>
      </c>
      <c r="AU46" s="656"/>
      <c r="AV46" s="657"/>
      <c r="AW46" s="1143"/>
      <c r="AX46" s="1144"/>
      <c r="AY46" s="1145"/>
      <c r="AZ46" s="792" t="str">
        <f t="shared" si="4"/>
        <v/>
      </c>
      <c r="BA46" s="793"/>
      <c r="BB46" s="793"/>
      <c r="BC46" s="794"/>
    </row>
    <row r="47" spans="1:55" s="38" customFormat="1" ht="30" customHeight="1">
      <c r="A47" s="1146"/>
      <c r="B47" s="1147"/>
      <c r="C47" s="1147"/>
      <c r="D47" s="1148"/>
      <c r="E47" s="1149"/>
      <c r="F47" s="1150"/>
      <c r="G47" s="1150"/>
      <c r="H47" s="1150"/>
      <c r="I47" s="1151"/>
      <c r="J47" s="1152"/>
      <c r="K47" s="1153"/>
      <c r="L47" s="1153"/>
      <c r="M47" s="1153"/>
      <c r="N47" s="1153"/>
      <c r="O47" s="1153"/>
      <c r="P47" s="1153"/>
      <c r="Q47" s="1153"/>
      <c r="R47" s="1154"/>
      <c r="S47" s="1152"/>
      <c r="T47" s="1153"/>
      <c r="U47" s="1153"/>
      <c r="V47" s="1153"/>
      <c r="W47" s="1153"/>
      <c r="X47" s="1153"/>
      <c r="Y47" s="1153"/>
      <c r="Z47" s="1153"/>
      <c r="AA47" s="1153"/>
      <c r="AB47" s="1153"/>
      <c r="AC47" s="1153"/>
      <c r="AD47" s="1153"/>
      <c r="AE47" s="1153"/>
      <c r="AF47" s="1153"/>
      <c r="AG47" s="1153"/>
      <c r="AH47" s="1153"/>
      <c r="AI47" s="1153"/>
      <c r="AJ47" s="1154"/>
      <c r="AK47" s="650" t="str">
        <f t="shared" si="5"/>
        <v/>
      </c>
      <c r="AL47" s="651"/>
      <c r="AM47" s="1155"/>
      <c r="AN47" s="1141"/>
      <c r="AO47" s="1141"/>
      <c r="AP47" s="362" t="s">
        <v>20</v>
      </c>
      <c r="AQ47" s="1141"/>
      <c r="AR47" s="1141"/>
      <c r="AS47" s="1142"/>
      <c r="AT47" s="655" t="str">
        <f t="shared" si="3"/>
        <v/>
      </c>
      <c r="AU47" s="656"/>
      <c r="AV47" s="657"/>
      <c r="AW47" s="1143"/>
      <c r="AX47" s="1144"/>
      <c r="AY47" s="1145"/>
      <c r="AZ47" s="792" t="str">
        <f t="shared" si="4"/>
        <v/>
      </c>
      <c r="BA47" s="793"/>
      <c r="BB47" s="793"/>
      <c r="BC47" s="794"/>
    </row>
    <row r="48" spans="1:55" s="38" customFormat="1" ht="30" customHeight="1">
      <c r="A48" s="1146"/>
      <c r="B48" s="1147"/>
      <c r="C48" s="1147"/>
      <c r="D48" s="1148"/>
      <c r="E48" s="1149"/>
      <c r="F48" s="1150"/>
      <c r="G48" s="1150"/>
      <c r="H48" s="1150"/>
      <c r="I48" s="1151"/>
      <c r="J48" s="1152"/>
      <c r="K48" s="1153"/>
      <c r="L48" s="1153"/>
      <c r="M48" s="1153"/>
      <c r="N48" s="1153"/>
      <c r="O48" s="1153"/>
      <c r="P48" s="1153"/>
      <c r="Q48" s="1153"/>
      <c r="R48" s="1154"/>
      <c r="S48" s="1152"/>
      <c r="T48" s="1153"/>
      <c r="U48" s="1153"/>
      <c r="V48" s="1153"/>
      <c r="W48" s="1153"/>
      <c r="X48" s="1153"/>
      <c r="Y48" s="1153"/>
      <c r="Z48" s="1153"/>
      <c r="AA48" s="1153"/>
      <c r="AB48" s="1153"/>
      <c r="AC48" s="1153"/>
      <c r="AD48" s="1153"/>
      <c r="AE48" s="1153"/>
      <c r="AF48" s="1153"/>
      <c r="AG48" s="1153"/>
      <c r="AH48" s="1153"/>
      <c r="AI48" s="1153"/>
      <c r="AJ48" s="1154"/>
      <c r="AK48" s="650" t="str">
        <f t="shared" si="5"/>
        <v/>
      </c>
      <c r="AL48" s="651"/>
      <c r="AM48" s="1155"/>
      <c r="AN48" s="1141"/>
      <c r="AO48" s="1141"/>
      <c r="AP48" s="362" t="s">
        <v>20</v>
      </c>
      <c r="AQ48" s="1141"/>
      <c r="AR48" s="1141"/>
      <c r="AS48" s="1142"/>
      <c r="AT48" s="655" t="str">
        <f t="shared" si="3"/>
        <v/>
      </c>
      <c r="AU48" s="656"/>
      <c r="AV48" s="657"/>
      <c r="AW48" s="1143"/>
      <c r="AX48" s="1144"/>
      <c r="AY48" s="1145"/>
      <c r="AZ48" s="792" t="str">
        <f t="shared" si="4"/>
        <v/>
      </c>
      <c r="BA48" s="793"/>
      <c r="BB48" s="793"/>
      <c r="BC48" s="794"/>
    </row>
    <row r="49" spans="1:55" s="38" customFormat="1" ht="30" customHeight="1">
      <c r="A49" s="1146"/>
      <c r="B49" s="1147"/>
      <c r="C49" s="1147"/>
      <c r="D49" s="1148"/>
      <c r="E49" s="1149"/>
      <c r="F49" s="1150"/>
      <c r="G49" s="1150"/>
      <c r="H49" s="1150"/>
      <c r="I49" s="1151"/>
      <c r="J49" s="1152"/>
      <c r="K49" s="1153"/>
      <c r="L49" s="1153"/>
      <c r="M49" s="1153"/>
      <c r="N49" s="1153"/>
      <c r="O49" s="1153"/>
      <c r="P49" s="1153"/>
      <c r="Q49" s="1153"/>
      <c r="R49" s="1154"/>
      <c r="S49" s="1152"/>
      <c r="T49" s="1153"/>
      <c r="U49" s="1153"/>
      <c r="V49" s="1153"/>
      <c r="W49" s="1153"/>
      <c r="X49" s="1153"/>
      <c r="Y49" s="1153"/>
      <c r="Z49" s="1153"/>
      <c r="AA49" s="1153"/>
      <c r="AB49" s="1153"/>
      <c r="AC49" s="1153"/>
      <c r="AD49" s="1153"/>
      <c r="AE49" s="1153"/>
      <c r="AF49" s="1153"/>
      <c r="AG49" s="1153"/>
      <c r="AH49" s="1153"/>
      <c r="AI49" s="1153"/>
      <c r="AJ49" s="1154"/>
      <c r="AK49" s="650" t="str">
        <f t="shared" si="5"/>
        <v/>
      </c>
      <c r="AL49" s="651"/>
      <c r="AM49" s="1155"/>
      <c r="AN49" s="1141"/>
      <c r="AO49" s="1141"/>
      <c r="AP49" s="362" t="s">
        <v>20</v>
      </c>
      <c r="AQ49" s="1141"/>
      <c r="AR49" s="1141"/>
      <c r="AS49" s="1142"/>
      <c r="AT49" s="655" t="str">
        <f t="shared" si="3"/>
        <v/>
      </c>
      <c r="AU49" s="656"/>
      <c r="AV49" s="657"/>
      <c r="AW49" s="1143"/>
      <c r="AX49" s="1144"/>
      <c r="AY49" s="1145"/>
      <c r="AZ49" s="647" t="str">
        <f t="shared" si="4"/>
        <v/>
      </c>
      <c r="BA49" s="648"/>
      <c r="BB49" s="648"/>
      <c r="BC49" s="649"/>
    </row>
    <row r="50" spans="1:55" s="38" customFormat="1" ht="30" customHeight="1">
      <c r="A50" s="1146"/>
      <c r="B50" s="1147"/>
      <c r="C50" s="1147"/>
      <c r="D50" s="1148"/>
      <c r="E50" s="1149"/>
      <c r="F50" s="1150"/>
      <c r="G50" s="1150"/>
      <c r="H50" s="1150"/>
      <c r="I50" s="1151"/>
      <c r="J50" s="1152"/>
      <c r="K50" s="1153"/>
      <c r="L50" s="1153"/>
      <c r="M50" s="1153"/>
      <c r="N50" s="1153"/>
      <c r="O50" s="1153"/>
      <c r="P50" s="1153"/>
      <c r="Q50" s="1153"/>
      <c r="R50" s="1154"/>
      <c r="S50" s="1152"/>
      <c r="T50" s="1153"/>
      <c r="U50" s="1153"/>
      <c r="V50" s="1153"/>
      <c r="W50" s="1153"/>
      <c r="X50" s="1153"/>
      <c r="Y50" s="1153"/>
      <c r="Z50" s="1153"/>
      <c r="AA50" s="1153"/>
      <c r="AB50" s="1153"/>
      <c r="AC50" s="1153"/>
      <c r="AD50" s="1153"/>
      <c r="AE50" s="1153"/>
      <c r="AF50" s="1153"/>
      <c r="AG50" s="1153"/>
      <c r="AH50" s="1153"/>
      <c r="AI50" s="1153"/>
      <c r="AJ50" s="1154"/>
      <c r="AK50" s="650" t="str">
        <f t="shared" si="5"/>
        <v/>
      </c>
      <c r="AL50" s="651"/>
      <c r="AM50" s="1155"/>
      <c r="AN50" s="1141"/>
      <c r="AO50" s="1141"/>
      <c r="AP50" s="362" t="s">
        <v>20</v>
      </c>
      <c r="AQ50" s="1141"/>
      <c r="AR50" s="1141"/>
      <c r="AS50" s="1142"/>
      <c r="AT50" s="655" t="str">
        <f t="shared" si="3"/>
        <v/>
      </c>
      <c r="AU50" s="656"/>
      <c r="AV50" s="657"/>
      <c r="AW50" s="1143"/>
      <c r="AX50" s="1144"/>
      <c r="AY50" s="1145"/>
      <c r="AZ50" s="647" t="str">
        <f t="shared" si="4"/>
        <v/>
      </c>
      <c r="BA50" s="648"/>
      <c r="BB50" s="648"/>
      <c r="BC50" s="649"/>
    </row>
    <row r="51" spans="1:55" s="38" customFormat="1" ht="30" customHeight="1">
      <c r="A51" s="1146"/>
      <c r="B51" s="1147"/>
      <c r="C51" s="1147"/>
      <c r="D51" s="1148"/>
      <c r="E51" s="1149"/>
      <c r="F51" s="1150"/>
      <c r="G51" s="1150"/>
      <c r="H51" s="1150"/>
      <c r="I51" s="1151"/>
      <c r="J51" s="1152"/>
      <c r="K51" s="1153"/>
      <c r="L51" s="1153"/>
      <c r="M51" s="1153"/>
      <c r="N51" s="1153"/>
      <c r="O51" s="1153"/>
      <c r="P51" s="1153"/>
      <c r="Q51" s="1153"/>
      <c r="R51" s="1154"/>
      <c r="S51" s="1152"/>
      <c r="T51" s="1153"/>
      <c r="U51" s="1153"/>
      <c r="V51" s="1153"/>
      <c r="W51" s="1153"/>
      <c r="X51" s="1153"/>
      <c r="Y51" s="1153"/>
      <c r="Z51" s="1153"/>
      <c r="AA51" s="1153"/>
      <c r="AB51" s="1153"/>
      <c r="AC51" s="1153"/>
      <c r="AD51" s="1153"/>
      <c r="AE51" s="1153"/>
      <c r="AF51" s="1153"/>
      <c r="AG51" s="1153"/>
      <c r="AH51" s="1153"/>
      <c r="AI51" s="1153"/>
      <c r="AJ51" s="1154"/>
      <c r="AK51" s="650" t="str">
        <f t="shared" si="5"/>
        <v/>
      </c>
      <c r="AL51" s="651"/>
      <c r="AM51" s="1155"/>
      <c r="AN51" s="1141"/>
      <c r="AO51" s="1141"/>
      <c r="AP51" s="362" t="s">
        <v>20</v>
      </c>
      <c r="AQ51" s="1141"/>
      <c r="AR51" s="1141"/>
      <c r="AS51" s="1142"/>
      <c r="AT51" s="655" t="str">
        <f t="shared" si="3"/>
        <v/>
      </c>
      <c r="AU51" s="656"/>
      <c r="AV51" s="657"/>
      <c r="AW51" s="1143"/>
      <c r="AX51" s="1144"/>
      <c r="AY51" s="1145"/>
      <c r="AZ51" s="647" t="str">
        <f t="shared" si="4"/>
        <v/>
      </c>
      <c r="BA51" s="648"/>
      <c r="BB51" s="648"/>
      <c r="BC51" s="649"/>
    </row>
    <row r="52" spans="1:55" s="38" customFormat="1" ht="30" customHeight="1">
      <c r="A52" s="1146"/>
      <c r="B52" s="1147"/>
      <c r="C52" s="1147"/>
      <c r="D52" s="1148"/>
      <c r="E52" s="1149"/>
      <c r="F52" s="1150"/>
      <c r="G52" s="1150"/>
      <c r="H52" s="1150"/>
      <c r="I52" s="1151"/>
      <c r="J52" s="1152"/>
      <c r="K52" s="1153"/>
      <c r="L52" s="1153"/>
      <c r="M52" s="1153"/>
      <c r="N52" s="1153"/>
      <c r="O52" s="1153"/>
      <c r="P52" s="1153"/>
      <c r="Q52" s="1153"/>
      <c r="R52" s="1154"/>
      <c r="S52" s="1152"/>
      <c r="T52" s="1153"/>
      <c r="U52" s="1153"/>
      <c r="V52" s="1153"/>
      <c r="W52" s="1153"/>
      <c r="X52" s="1153"/>
      <c r="Y52" s="1153"/>
      <c r="Z52" s="1153"/>
      <c r="AA52" s="1153"/>
      <c r="AB52" s="1153"/>
      <c r="AC52" s="1153"/>
      <c r="AD52" s="1153"/>
      <c r="AE52" s="1153"/>
      <c r="AF52" s="1153"/>
      <c r="AG52" s="1153"/>
      <c r="AH52" s="1153"/>
      <c r="AI52" s="1153"/>
      <c r="AJ52" s="1154"/>
      <c r="AK52" s="650" t="str">
        <f t="shared" si="5"/>
        <v/>
      </c>
      <c r="AL52" s="651"/>
      <c r="AM52" s="1155"/>
      <c r="AN52" s="1141"/>
      <c r="AO52" s="1141"/>
      <c r="AP52" s="362" t="s">
        <v>20</v>
      </c>
      <c r="AQ52" s="1141"/>
      <c r="AR52" s="1141"/>
      <c r="AS52" s="1142"/>
      <c r="AT52" s="655" t="str">
        <f t="shared" si="3"/>
        <v/>
      </c>
      <c r="AU52" s="656"/>
      <c r="AV52" s="657"/>
      <c r="AW52" s="1143"/>
      <c r="AX52" s="1144"/>
      <c r="AY52" s="1145"/>
      <c r="AZ52" s="647" t="str">
        <f t="shared" si="4"/>
        <v/>
      </c>
      <c r="BA52" s="648"/>
      <c r="BB52" s="648"/>
      <c r="BC52" s="649"/>
    </row>
    <row r="53" spans="1:55" s="38" customFormat="1" ht="30" customHeight="1">
      <c r="A53" s="1146"/>
      <c r="B53" s="1147"/>
      <c r="C53" s="1147"/>
      <c r="D53" s="1148"/>
      <c r="E53" s="1149"/>
      <c r="F53" s="1150"/>
      <c r="G53" s="1150"/>
      <c r="H53" s="1150"/>
      <c r="I53" s="1151"/>
      <c r="J53" s="1152"/>
      <c r="K53" s="1153"/>
      <c r="L53" s="1153"/>
      <c r="M53" s="1153"/>
      <c r="N53" s="1153"/>
      <c r="O53" s="1153"/>
      <c r="P53" s="1153"/>
      <c r="Q53" s="1153"/>
      <c r="R53" s="1154"/>
      <c r="S53" s="1152"/>
      <c r="T53" s="1153"/>
      <c r="U53" s="1153"/>
      <c r="V53" s="1153"/>
      <c r="W53" s="1153"/>
      <c r="X53" s="1153"/>
      <c r="Y53" s="1153"/>
      <c r="Z53" s="1153"/>
      <c r="AA53" s="1153"/>
      <c r="AB53" s="1153"/>
      <c r="AC53" s="1153"/>
      <c r="AD53" s="1153"/>
      <c r="AE53" s="1153"/>
      <c r="AF53" s="1153"/>
      <c r="AG53" s="1153"/>
      <c r="AH53" s="1153"/>
      <c r="AI53" s="1153"/>
      <c r="AJ53" s="1154"/>
      <c r="AK53" s="650" t="str">
        <f t="shared" si="5"/>
        <v/>
      </c>
      <c r="AL53" s="651"/>
      <c r="AM53" s="1155"/>
      <c r="AN53" s="1141"/>
      <c r="AO53" s="1141"/>
      <c r="AP53" s="362" t="s">
        <v>20</v>
      </c>
      <c r="AQ53" s="1141"/>
      <c r="AR53" s="1141"/>
      <c r="AS53" s="1142"/>
      <c r="AT53" s="655" t="str">
        <f t="shared" si="3"/>
        <v/>
      </c>
      <c r="AU53" s="656"/>
      <c r="AV53" s="657"/>
      <c r="AW53" s="1143"/>
      <c r="AX53" s="1144"/>
      <c r="AY53" s="1145"/>
      <c r="AZ53" s="647" t="str">
        <f t="shared" si="4"/>
        <v/>
      </c>
      <c r="BA53" s="648"/>
      <c r="BB53" s="648"/>
      <c r="BC53" s="649"/>
    </row>
    <row r="54" spans="1:55" s="38" customFormat="1" ht="30" customHeight="1">
      <c r="A54" s="1146"/>
      <c r="B54" s="1147"/>
      <c r="C54" s="1147"/>
      <c r="D54" s="1148"/>
      <c r="E54" s="1149"/>
      <c r="F54" s="1150"/>
      <c r="G54" s="1150"/>
      <c r="H54" s="1150"/>
      <c r="I54" s="1151"/>
      <c r="J54" s="1152"/>
      <c r="K54" s="1153"/>
      <c r="L54" s="1153"/>
      <c r="M54" s="1153"/>
      <c r="N54" s="1153"/>
      <c r="O54" s="1153"/>
      <c r="P54" s="1153"/>
      <c r="Q54" s="1153"/>
      <c r="R54" s="1154"/>
      <c r="S54" s="1152"/>
      <c r="T54" s="1153"/>
      <c r="U54" s="1153"/>
      <c r="V54" s="1153"/>
      <c r="W54" s="1153"/>
      <c r="X54" s="1153"/>
      <c r="Y54" s="1153"/>
      <c r="Z54" s="1153"/>
      <c r="AA54" s="1153"/>
      <c r="AB54" s="1153"/>
      <c r="AC54" s="1153"/>
      <c r="AD54" s="1153"/>
      <c r="AE54" s="1153"/>
      <c r="AF54" s="1153"/>
      <c r="AG54" s="1153"/>
      <c r="AH54" s="1153"/>
      <c r="AI54" s="1153"/>
      <c r="AJ54" s="1154"/>
      <c r="AK54" s="650" t="str">
        <f t="shared" si="5"/>
        <v/>
      </c>
      <c r="AL54" s="651"/>
      <c r="AM54" s="1155"/>
      <c r="AN54" s="1141"/>
      <c r="AO54" s="1141"/>
      <c r="AP54" s="362" t="s">
        <v>20</v>
      </c>
      <c r="AQ54" s="1141"/>
      <c r="AR54" s="1141"/>
      <c r="AS54" s="1142"/>
      <c r="AT54" s="655" t="str">
        <f t="shared" si="3"/>
        <v/>
      </c>
      <c r="AU54" s="656"/>
      <c r="AV54" s="657"/>
      <c r="AW54" s="1143"/>
      <c r="AX54" s="1144"/>
      <c r="AY54" s="1145"/>
      <c r="AZ54" s="647" t="str">
        <f t="shared" si="4"/>
        <v/>
      </c>
      <c r="BA54" s="648"/>
      <c r="BB54" s="648"/>
      <c r="BC54" s="649"/>
    </row>
    <row r="55" spans="1:55" s="38" customFormat="1" ht="30" customHeight="1" thickBot="1">
      <c r="A55" s="1146"/>
      <c r="B55" s="1147"/>
      <c r="C55" s="1147"/>
      <c r="D55" s="1148"/>
      <c r="E55" s="1149"/>
      <c r="F55" s="1150"/>
      <c r="G55" s="1150"/>
      <c r="H55" s="1150"/>
      <c r="I55" s="1151"/>
      <c r="J55" s="1152"/>
      <c r="K55" s="1153"/>
      <c r="L55" s="1153"/>
      <c r="M55" s="1153"/>
      <c r="N55" s="1153"/>
      <c r="O55" s="1153"/>
      <c r="P55" s="1153"/>
      <c r="Q55" s="1153"/>
      <c r="R55" s="1154"/>
      <c r="S55" s="1152"/>
      <c r="T55" s="1153"/>
      <c r="U55" s="1153"/>
      <c r="V55" s="1153"/>
      <c r="W55" s="1153"/>
      <c r="X55" s="1153"/>
      <c r="Y55" s="1153"/>
      <c r="Z55" s="1153"/>
      <c r="AA55" s="1153"/>
      <c r="AB55" s="1153"/>
      <c r="AC55" s="1153"/>
      <c r="AD55" s="1153"/>
      <c r="AE55" s="1153"/>
      <c r="AF55" s="1153"/>
      <c r="AG55" s="1153"/>
      <c r="AH55" s="1153"/>
      <c r="AI55" s="1153"/>
      <c r="AJ55" s="1154"/>
      <c r="AK55" s="650" t="str">
        <f t="shared" si="5"/>
        <v/>
      </c>
      <c r="AL55" s="651"/>
      <c r="AM55" s="1155"/>
      <c r="AN55" s="1141"/>
      <c r="AO55" s="1141"/>
      <c r="AP55" s="362" t="s">
        <v>20</v>
      </c>
      <c r="AQ55" s="1141"/>
      <c r="AR55" s="1141"/>
      <c r="AS55" s="1142"/>
      <c r="AT55" s="655" t="str">
        <f t="shared" si="3"/>
        <v/>
      </c>
      <c r="AU55" s="656"/>
      <c r="AV55" s="657"/>
      <c r="AW55" s="1143"/>
      <c r="AX55" s="1144"/>
      <c r="AY55" s="1145"/>
      <c r="AZ55" s="647" t="str">
        <f t="shared" si="4"/>
        <v/>
      </c>
      <c r="BA55" s="648"/>
      <c r="BB55" s="648"/>
      <c r="BC55" s="649"/>
    </row>
    <row r="56" spans="1:55" ht="30" customHeight="1" thickTop="1" thickBot="1">
      <c r="A56" s="661" t="s">
        <v>23</v>
      </c>
      <c r="B56" s="662"/>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3"/>
      <c r="AW56" s="780">
        <f>SUM(AW41:AY55)</f>
        <v>0</v>
      </c>
      <c r="AX56" s="781"/>
      <c r="AY56" s="782"/>
      <c r="AZ56" s="644">
        <f>SUM(AZ41:BC55)</f>
        <v>0</v>
      </c>
      <c r="BA56" s="645"/>
      <c r="BB56" s="645"/>
      <c r="BC56" s="646"/>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127</v>
      </c>
      <c r="B59" s="54"/>
      <c r="C59" s="137"/>
      <c r="D59" s="137"/>
      <c r="E59" s="137"/>
      <c r="F59" s="137"/>
      <c r="G59" s="137"/>
      <c r="H59" s="137"/>
      <c r="I59" s="137"/>
      <c r="J59" s="137"/>
      <c r="K59" s="137"/>
      <c r="L59" s="137"/>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7"/>
      <c r="AQ59" s="137"/>
      <c r="AR59" s="137"/>
      <c r="AS59" s="137"/>
      <c r="AT59" s="137"/>
      <c r="AU59" s="137"/>
      <c r="AV59" s="45"/>
      <c r="AW59" s="138"/>
      <c r="AX59" s="138"/>
    </row>
    <row r="60" spans="1:55" s="25" customFormat="1" ht="52.5" customHeight="1" thickBot="1">
      <c r="A60" s="860" t="s">
        <v>90</v>
      </c>
      <c r="B60" s="861"/>
      <c r="C60" s="861"/>
      <c r="D60" s="862"/>
      <c r="E60" s="863" t="s">
        <v>62</v>
      </c>
      <c r="F60" s="861"/>
      <c r="G60" s="861"/>
      <c r="H60" s="861"/>
      <c r="I60" s="823" t="s">
        <v>97</v>
      </c>
      <c r="J60" s="824"/>
      <c r="K60" s="824"/>
      <c r="L60" s="824"/>
      <c r="M60" s="824"/>
      <c r="N60" s="824"/>
      <c r="O60" s="824"/>
      <c r="P60" s="864"/>
      <c r="Q60" s="865" t="s">
        <v>63</v>
      </c>
      <c r="R60" s="866"/>
      <c r="S60" s="867" t="s">
        <v>98</v>
      </c>
      <c r="T60" s="867"/>
      <c r="U60" s="867"/>
      <c r="V60" s="867"/>
      <c r="W60" s="867"/>
      <c r="X60" s="867"/>
      <c r="Y60" s="868"/>
      <c r="Z60" s="823" t="s">
        <v>128</v>
      </c>
      <c r="AA60" s="824"/>
      <c r="AB60" s="824"/>
      <c r="AC60" s="824"/>
      <c r="AD60" s="824"/>
      <c r="AE60" s="824"/>
      <c r="AF60" s="824"/>
      <c r="AG60" s="824"/>
      <c r="AH60" s="824"/>
      <c r="AI60" s="824"/>
      <c r="AJ60" s="824"/>
      <c r="AK60" s="824"/>
      <c r="AL60" s="824"/>
      <c r="AM60" s="824"/>
      <c r="AN60" s="825"/>
      <c r="AO60" s="823" t="s">
        <v>129</v>
      </c>
      <c r="AP60" s="824"/>
      <c r="AQ60" s="824"/>
      <c r="AR60" s="824"/>
      <c r="AS60" s="824"/>
      <c r="AT60" s="824"/>
      <c r="AU60" s="824"/>
      <c r="AV60" s="824"/>
      <c r="AW60" s="824"/>
      <c r="AX60" s="824"/>
      <c r="AY60" s="824"/>
      <c r="AZ60" s="824"/>
      <c r="BA60" s="824"/>
      <c r="BB60" s="824"/>
      <c r="BC60" s="826"/>
    </row>
    <row r="61" spans="1:55" s="25" customFormat="1" ht="41.25" customHeight="1" thickTop="1">
      <c r="A61" s="891" t="s">
        <v>92</v>
      </c>
      <c r="B61" s="892"/>
      <c r="C61" s="892"/>
      <c r="D61" s="892"/>
      <c r="E61" s="893" t="s">
        <v>159</v>
      </c>
      <c r="F61" s="893"/>
      <c r="G61" s="893"/>
      <c r="H61" s="893"/>
      <c r="I61" s="840" t="str">
        <f>IF($AZ$31=0,"",SUMIF($AK$16:$AL$30,$E61,$AZ$16:$BC$30))</f>
        <v/>
      </c>
      <c r="J61" s="841"/>
      <c r="K61" s="841"/>
      <c r="L61" s="841"/>
      <c r="M61" s="841"/>
      <c r="N61" s="841"/>
      <c r="O61" s="841"/>
      <c r="P61" s="197" t="s">
        <v>24</v>
      </c>
      <c r="Q61" s="842" t="s">
        <v>63</v>
      </c>
      <c r="R61" s="843"/>
      <c r="S61" s="847">
        <v>30000</v>
      </c>
      <c r="T61" s="847"/>
      <c r="U61" s="847"/>
      <c r="V61" s="847"/>
      <c r="W61" s="847"/>
      <c r="X61" s="847"/>
      <c r="Y61" s="143" t="s">
        <v>64</v>
      </c>
      <c r="Z61" s="827" t="str">
        <f>IF(I61="","",I61*S61)</f>
        <v/>
      </c>
      <c r="AA61" s="828"/>
      <c r="AB61" s="828"/>
      <c r="AC61" s="828"/>
      <c r="AD61" s="828"/>
      <c r="AE61" s="828"/>
      <c r="AF61" s="828"/>
      <c r="AG61" s="828"/>
      <c r="AH61" s="828"/>
      <c r="AI61" s="828"/>
      <c r="AJ61" s="828"/>
      <c r="AK61" s="828"/>
      <c r="AL61" s="828"/>
      <c r="AM61" s="828"/>
      <c r="AN61" s="149" t="s">
        <v>0</v>
      </c>
      <c r="AO61" s="772">
        <f>SUM(Z61:AM61)</f>
        <v>0</v>
      </c>
      <c r="AP61" s="874"/>
      <c r="AQ61" s="874"/>
      <c r="AR61" s="874"/>
      <c r="AS61" s="874"/>
      <c r="AT61" s="874"/>
      <c r="AU61" s="874"/>
      <c r="AV61" s="874"/>
      <c r="AW61" s="874"/>
      <c r="AX61" s="874"/>
      <c r="AY61" s="874"/>
      <c r="AZ61" s="874"/>
      <c r="BA61" s="874"/>
      <c r="BB61" s="874"/>
      <c r="BC61" s="359" t="s">
        <v>0</v>
      </c>
    </row>
    <row r="62" spans="1:55" s="25" customFormat="1" ht="41.25" customHeight="1" thickBot="1">
      <c r="A62" s="879" t="s">
        <v>91</v>
      </c>
      <c r="B62" s="880"/>
      <c r="C62" s="880"/>
      <c r="D62" s="881"/>
      <c r="E62" s="882" t="s">
        <v>160</v>
      </c>
      <c r="F62" s="883"/>
      <c r="G62" s="883"/>
      <c r="H62" s="884"/>
      <c r="I62" s="885" t="str">
        <f>IF($AZ$56=0,"",SUMIF($AK$41:$AL$55,$E62,$AZ$41:$BC$55))</f>
        <v/>
      </c>
      <c r="J62" s="886"/>
      <c r="K62" s="886"/>
      <c r="L62" s="886"/>
      <c r="M62" s="886"/>
      <c r="N62" s="886"/>
      <c r="O62" s="886"/>
      <c r="P62" s="211" t="s">
        <v>24</v>
      </c>
      <c r="Q62" s="876" t="s">
        <v>63</v>
      </c>
      <c r="R62" s="877"/>
      <c r="S62" s="875">
        <v>50000</v>
      </c>
      <c r="T62" s="875"/>
      <c r="U62" s="875"/>
      <c r="V62" s="875"/>
      <c r="W62" s="875"/>
      <c r="X62" s="875"/>
      <c r="Y62" s="212" t="s">
        <v>64</v>
      </c>
      <c r="Z62" s="887" t="str">
        <f>IF(I62="","",I62*S62)</f>
        <v/>
      </c>
      <c r="AA62" s="888"/>
      <c r="AB62" s="888"/>
      <c r="AC62" s="888"/>
      <c r="AD62" s="888"/>
      <c r="AE62" s="888"/>
      <c r="AF62" s="888"/>
      <c r="AG62" s="888"/>
      <c r="AH62" s="888"/>
      <c r="AI62" s="888"/>
      <c r="AJ62" s="888"/>
      <c r="AK62" s="888"/>
      <c r="AL62" s="888"/>
      <c r="AM62" s="888"/>
      <c r="AN62" s="212" t="s">
        <v>0</v>
      </c>
      <c r="AO62" s="889" t="str">
        <f>Z62</f>
        <v/>
      </c>
      <c r="AP62" s="890"/>
      <c r="AQ62" s="890"/>
      <c r="AR62" s="890"/>
      <c r="AS62" s="890"/>
      <c r="AT62" s="890"/>
      <c r="AU62" s="890"/>
      <c r="AV62" s="890"/>
      <c r="AW62" s="890"/>
      <c r="AX62" s="890"/>
      <c r="AY62" s="890"/>
      <c r="AZ62" s="890"/>
      <c r="BA62" s="890"/>
      <c r="BB62" s="890"/>
      <c r="BC62" s="213" t="s">
        <v>0</v>
      </c>
    </row>
    <row r="63" spans="1:55" s="25" customFormat="1" ht="41.25" customHeight="1" thickTop="1" thickBot="1">
      <c r="A63" s="740" t="s">
        <v>117</v>
      </c>
      <c r="B63" s="741"/>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2">
        <f>SUM(AO61:BB62)</f>
        <v>0</v>
      </c>
      <c r="AP63" s="743"/>
      <c r="AQ63" s="743"/>
      <c r="AR63" s="743"/>
      <c r="AS63" s="743"/>
      <c r="AT63" s="743"/>
      <c r="AU63" s="743"/>
      <c r="AV63" s="743"/>
      <c r="AW63" s="743"/>
      <c r="AX63" s="743"/>
      <c r="AY63" s="743"/>
      <c r="AZ63" s="743"/>
      <c r="BA63" s="743"/>
      <c r="BB63" s="743"/>
      <c r="BC63" s="184" t="s">
        <v>0</v>
      </c>
    </row>
    <row r="64" spans="1:55" s="25" customFormat="1" ht="15.75" customHeight="1">
      <c r="A64" s="360"/>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q58uawGSQ7RY2r7UufFzt7cC/N8yYY7I74husme6/g2iVb1KPeSlPcxrtsKzjb5Uh9P2BJjtY6ueIPFS1qlseg==" saltValue="i1CdDZZ6T+1yCj98DpOntg==" spinCount="100000" sheet="1" objects="1" scenarios="1"/>
  <mergeCells count="365">
    <mergeCell ref="A12:AL12"/>
    <mergeCell ref="AM12:AS12"/>
    <mergeCell ref="A14:D15"/>
    <mergeCell ref="E14:I15"/>
    <mergeCell ref="J14:R15"/>
    <mergeCell ref="S14:AJ15"/>
    <mergeCell ref="AK14:AL15"/>
    <mergeCell ref="AM14:AS14"/>
    <mergeCell ref="A3:BC3"/>
    <mergeCell ref="AV6:AW6"/>
    <mergeCell ref="AY6:AZ6"/>
    <mergeCell ref="BA6:BC6"/>
    <mergeCell ref="A10:D10"/>
    <mergeCell ref="E10:N10"/>
    <mergeCell ref="Q10:BB10"/>
    <mergeCell ref="AT14:AV15"/>
    <mergeCell ref="AW14:AY15"/>
    <mergeCell ref="AZ14:BC15"/>
    <mergeCell ref="AM15:AO15"/>
    <mergeCell ref="AQ15:AS15"/>
    <mergeCell ref="AZ16:BC16"/>
    <mergeCell ref="A17:D17"/>
    <mergeCell ref="E17:I17"/>
    <mergeCell ref="J17:R17"/>
    <mergeCell ref="S17:AJ17"/>
    <mergeCell ref="AK17:AL17"/>
    <mergeCell ref="AM17:AO17"/>
    <mergeCell ref="AQ17:AS17"/>
    <mergeCell ref="AT17:AV17"/>
    <mergeCell ref="AW17:AY17"/>
    <mergeCell ref="AZ17:BC17"/>
    <mergeCell ref="A16:D16"/>
    <mergeCell ref="E16:I16"/>
    <mergeCell ref="J16:R16"/>
    <mergeCell ref="S16:AJ16"/>
    <mergeCell ref="AK16:AL16"/>
    <mergeCell ref="AM16:AO16"/>
    <mergeCell ref="AQ16:AS16"/>
    <mergeCell ref="AT16:AV16"/>
    <mergeCell ref="AW16:AY16"/>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30:AO30"/>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M29:AO29"/>
    <mergeCell ref="AQ29:AS29"/>
    <mergeCell ref="AT29:AV29"/>
    <mergeCell ref="AW29:AY29"/>
    <mergeCell ref="AZ29:BC29"/>
    <mergeCell ref="A30:D30"/>
    <mergeCell ref="E30:I30"/>
    <mergeCell ref="J30:R30"/>
    <mergeCell ref="S30:AJ30"/>
    <mergeCell ref="AK30:AL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64"/>
  <conditionalFormatting sqref="E16:I30">
    <cfRule type="expression" dxfId="7" priority="4" stopIfTrue="1">
      <formula>AND($AK16&lt;&gt;"",$AK16&lt;&gt;"W5")</formula>
    </cfRule>
  </conditionalFormatting>
  <conditionalFormatting sqref="E41:I55">
    <cfRule type="expression" dxfId="6" priority="3" stopIfTrue="1">
      <formula>AND($AK41&lt;&gt;"",$AK41&lt;&gt;"W6")</formula>
    </cfRule>
  </conditionalFormatting>
  <conditionalFormatting sqref="AM12:AS12">
    <cfRule type="expression" dxfId="5" priority="2">
      <formula>AND(COUNTA($H$14:$M$28)&gt;0,$AM$10="□")</formula>
    </cfRule>
  </conditionalFormatting>
  <conditionalFormatting sqref="AM37:AS37">
    <cfRule type="expression" dxfId="4" priority="1">
      <formula>AND(COUNTA($H$14:$M$28)&gt;0,$AM$10="□")</formula>
    </cfRule>
  </conditionalFormatting>
  <dataValidations count="6">
    <dataValidation type="list" allowBlank="1" showInputMessage="1" showErrorMessage="1" sqref="AM12:AS12 AM37:AS37" xr:uid="{26BF266F-B3AA-43ED-A394-EE9BA47C6362}">
      <formula1>"□,■"</formula1>
    </dataValidation>
    <dataValidation type="custom" imeMode="disabled" allowBlank="1" showInputMessage="1" showErrorMessage="1" errorTitle="入力エラー" error="小数点は第二位まで、三位以下切り捨てで入力して下さい。" sqref="AT16:AT30 AZ16:BC30 AT41:AT55 AZ41:BC55" xr:uid="{CE668D6F-61E3-4CE4-8FEB-EBCAC2A5CDD2}">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788232E2-0E4C-443C-81ED-F3A08A08DC02}">
      <formula1>AM16-ROUNDDOWN(AM16,0)=0</formula1>
    </dataValidation>
    <dataValidation type="textLength" imeMode="halfAlpha" operator="equal" allowBlank="1" showInputMessage="1" showErrorMessage="1" errorTitle="文字数エラー" error="2桁の英数字で入力してください。" sqref="AK41:AL55 AK16:AL30" xr:uid="{30CBDAC7-8E01-4782-92AA-57C48E598BC2}">
      <formula1>2</formula1>
    </dataValidation>
    <dataValidation imeMode="disabled" allowBlank="1" showInputMessage="1" showErrorMessage="1" sqref="AV6:AW6 AY6:AZ6" xr:uid="{C4D560EC-FB7B-4F82-984C-91AB5278F1B3}"/>
    <dataValidation type="textLength" imeMode="disabled" operator="equal" allowBlank="1" showInputMessage="1" showErrorMessage="1" errorTitle="文字数エラー" error="SII登録型番の9文字で登録してください。" sqref="E16:I30 E41:I55" xr:uid="{81AEBAA8-9BB5-4F66-8B10-BD638DAC199E}">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BC26-B379-4729-9DC5-70EE9C67EDA5}">
  <dimension ref="A1:BC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
        <v>119</v>
      </c>
    </row>
    <row r="3" spans="1:55" ht="30" customHeight="1">
      <c r="A3" s="810" t="s">
        <v>177</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358" t="s">
        <v>2</v>
      </c>
    </row>
    <row r="6" spans="1:55" s="23" customFormat="1" ht="21.75" customHeight="1">
      <c r="A6" s="54"/>
      <c r="B6" s="52"/>
      <c r="C6" s="52"/>
      <c r="D6" s="134"/>
      <c r="E6" s="134"/>
      <c r="F6" s="134"/>
      <c r="G6" s="134"/>
      <c r="H6" s="134"/>
      <c r="I6" s="134"/>
      <c r="J6" s="134"/>
      <c r="K6" s="134"/>
      <c r="L6" s="134"/>
      <c r="M6" s="134"/>
      <c r="N6" s="134"/>
      <c r="O6" s="134"/>
      <c r="P6" s="134"/>
      <c r="Q6" s="134"/>
      <c r="R6" s="134"/>
      <c r="S6" s="134"/>
      <c r="T6" s="134"/>
      <c r="U6" s="134"/>
      <c r="V6" s="134"/>
      <c r="W6" s="134"/>
      <c r="X6" s="134"/>
      <c r="Y6" s="134"/>
      <c r="Z6" s="134"/>
      <c r="AA6" s="134"/>
      <c r="AP6" s="53"/>
      <c r="AU6" s="203" t="s">
        <v>60</v>
      </c>
      <c r="AV6" s="1180"/>
      <c r="AW6" s="1180"/>
      <c r="AX6" s="204" t="s">
        <v>120</v>
      </c>
      <c r="AY6" s="1181"/>
      <c r="AZ6" s="1181"/>
      <c r="BA6" s="813" t="s">
        <v>121</v>
      </c>
      <c r="BB6" s="813"/>
      <c r="BC6" s="813"/>
    </row>
    <row r="7" spans="1:55" ht="15.75"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15.75" customHeight="1">
      <c r="A8" s="5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19" t="s">
        <v>90</v>
      </c>
      <c r="B10" s="720"/>
      <c r="C10" s="720"/>
      <c r="D10" s="721"/>
      <c r="E10" s="722" t="s">
        <v>151</v>
      </c>
      <c r="F10" s="723"/>
      <c r="G10" s="723"/>
      <c r="H10" s="723"/>
      <c r="I10" s="723"/>
      <c r="J10" s="723"/>
      <c r="K10" s="723"/>
      <c r="L10" s="723"/>
      <c r="M10" s="723"/>
      <c r="N10" s="724"/>
      <c r="O10" s="210"/>
      <c r="P10" s="135"/>
      <c r="Q10" s="869" t="str">
        <f>IF(COUNTIF(AK16:AL30,"err")&gt;0,"グレードと一致しない型番があります。SII登録型番を確認して下さい。","")</f>
        <v/>
      </c>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07" t="s">
        <v>153</v>
      </c>
      <c r="B12" s="708"/>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9"/>
      <c r="AM12" s="1171" t="s">
        <v>4</v>
      </c>
      <c r="AN12" s="1172"/>
      <c r="AO12" s="1172"/>
      <c r="AP12" s="1172"/>
      <c r="AQ12" s="1172"/>
      <c r="AR12" s="1172"/>
      <c r="AS12" s="1173"/>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10" t="s">
        <v>89</v>
      </c>
      <c r="B14" s="711"/>
      <c r="C14" s="711"/>
      <c r="D14" s="711"/>
      <c r="E14" s="818" t="s">
        <v>154</v>
      </c>
      <c r="F14" s="711"/>
      <c r="G14" s="712"/>
      <c r="H14" s="701" t="s">
        <v>16</v>
      </c>
      <c r="I14" s="701"/>
      <c r="J14" s="701"/>
      <c r="K14" s="701"/>
      <c r="L14" s="701"/>
      <c r="M14" s="702"/>
      <c r="N14" s="705" t="s">
        <v>10</v>
      </c>
      <c r="O14" s="701"/>
      <c r="P14" s="701"/>
      <c r="Q14" s="701"/>
      <c r="R14" s="701"/>
      <c r="S14" s="701"/>
      <c r="T14" s="702"/>
      <c r="U14" s="705" t="s">
        <v>155</v>
      </c>
      <c r="V14" s="701"/>
      <c r="W14" s="701"/>
      <c r="X14" s="701"/>
      <c r="Y14" s="701"/>
      <c r="Z14" s="701"/>
      <c r="AA14" s="701"/>
      <c r="AB14" s="701"/>
      <c r="AC14" s="701"/>
      <c r="AD14" s="701"/>
      <c r="AE14" s="701"/>
      <c r="AF14" s="701"/>
      <c r="AG14" s="701"/>
      <c r="AH14" s="701"/>
      <c r="AI14" s="701"/>
      <c r="AJ14" s="702"/>
      <c r="AK14" s="725" t="s">
        <v>108</v>
      </c>
      <c r="AL14" s="726"/>
      <c r="AM14" s="729" t="s">
        <v>131</v>
      </c>
      <c r="AN14" s="730"/>
      <c r="AO14" s="730"/>
      <c r="AP14" s="730"/>
      <c r="AQ14" s="730"/>
      <c r="AR14" s="730"/>
      <c r="AS14" s="731"/>
      <c r="AT14" s="783" t="s">
        <v>32</v>
      </c>
      <c r="AU14" s="784"/>
      <c r="AV14" s="785"/>
      <c r="AW14" s="705" t="s">
        <v>184</v>
      </c>
      <c r="AX14" s="701"/>
      <c r="AY14" s="702"/>
      <c r="AZ14" s="795" t="s">
        <v>33</v>
      </c>
      <c r="BA14" s="796"/>
      <c r="BB14" s="796"/>
      <c r="BC14" s="797"/>
    </row>
    <row r="15" spans="1:55" ht="28.5" customHeight="1" thickBot="1">
      <c r="A15" s="713"/>
      <c r="B15" s="714"/>
      <c r="C15" s="714"/>
      <c r="D15" s="714"/>
      <c r="E15" s="819"/>
      <c r="F15" s="714"/>
      <c r="G15" s="715"/>
      <c r="H15" s="703"/>
      <c r="I15" s="703"/>
      <c r="J15" s="703"/>
      <c r="K15" s="703"/>
      <c r="L15" s="703"/>
      <c r="M15" s="704"/>
      <c r="N15" s="706"/>
      <c r="O15" s="703"/>
      <c r="P15" s="703"/>
      <c r="Q15" s="703"/>
      <c r="R15" s="703"/>
      <c r="S15" s="703"/>
      <c r="T15" s="704"/>
      <c r="U15" s="706"/>
      <c r="V15" s="703"/>
      <c r="W15" s="703"/>
      <c r="X15" s="703"/>
      <c r="Y15" s="703"/>
      <c r="Z15" s="703"/>
      <c r="AA15" s="703"/>
      <c r="AB15" s="703"/>
      <c r="AC15" s="703"/>
      <c r="AD15" s="703"/>
      <c r="AE15" s="703"/>
      <c r="AF15" s="703"/>
      <c r="AG15" s="703"/>
      <c r="AH15" s="703"/>
      <c r="AI15" s="703"/>
      <c r="AJ15" s="704"/>
      <c r="AK15" s="727"/>
      <c r="AL15" s="728"/>
      <c r="AM15" s="732" t="s">
        <v>19</v>
      </c>
      <c r="AN15" s="733"/>
      <c r="AO15" s="733"/>
      <c r="AP15" s="125" t="s">
        <v>20</v>
      </c>
      <c r="AQ15" s="733" t="s">
        <v>21</v>
      </c>
      <c r="AR15" s="733"/>
      <c r="AS15" s="814"/>
      <c r="AT15" s="786"/>
      <c r="AU15" s="787"/>
      <c r="AV15" s="788"/>
      <c r="AW15" s="706"/>
      <c r="AX15" s="703"/>
      <c r="AY15" s="704"/>
      <c r="AZ15" s="798"/>
      <c r="BA15" s="799"/>
      <c r="BB15" s="799"/>
      <c r="BC15" s="800"/>
    </row>
    <row r="16" spans="1:55" s="38" customFormat="1" ht="30" customHeight="1" thickTop="1">
      <c r="A16" s="1161"/>
      <c r="B16" s="1162"/>
      <c r="C16" s="1162"/>
      <c r="D16" s="1162"/>
      <c r="E16" s="1164"/>
      <c r="F16" s="1165"/>
      <c r="G16" s="1166"/>
      <c r="H16" s="1164"/>
      <c r="I16" s="1165"/>
      <c r="J16" s="1165"/>
      <c r="K16" s="1165"/>
      <c r="L16" s="1165"/>
      <c r="M16" s="1166"/>
      <c r="N16" s="1177"/>
      <c r="O16" s="1178"/>
      <c r="P16" s="1178"/>
      <c r="Q16" s="1178"/>
      <c r="R16" s="1178"/>
      <c r="S16" s="1178"/>
      <c r="T16" s="1179"/>
      <c r="U16" s="1167"/>
      <c r="V16" s="1168"/>
      <c r="W16" s="1168"/>
      <c r="X16" s="1168"/>
      <c r="Y16" s="1168"/>
      <c r="Z16" s="1168"/>
      <c r="AA16" s="1168"/>
      <c r="AB16" s="1168"/>
      <c r="AC16" s="1168"/>
      <c r="AD16" s="1168"/>
      <c r="AE16" s="1168"/>
      <c r="AF16" s="1168"/>
      <c r="AG16" s="1168"/>
      <c r="AH16" s="1168"/>
      <c r="AI16" s="1168"/>
      <c r="AJ16" s="1169"/>
      <c r="AK16" s="687" t="str">
        <f>IF(H16="","",IF(AND(LEFT(H16,1)&amp;RIGHT(H16,1)&lt;&gt;"G1",LEFT(H16,1)&amp;RIGHT(H16,1)&lt;&gt;"G2"),"err",LEFT(H16,1)&amp;RIGHT(H16,1)))</f>
        <v/>
      </c>
      <c r="AL16" s="688"/>
      <c r="AM16" s="1170"/>
      <c r="AN16" s="1156"/>
      <c r="AO16" s="1156"/>
      <c r="AP16" s="361" t="s">
        <v>20</v>
      </c>
      <c r="AQ16" s="1156"/>
      <c r="AR16" s="1156"/>
      <c r="AS16" s="1157"/>
      <c r="AT16" s="804" t="str">
        <f>IF(AND(AM16&lt;&gt;"",AQ16&lt;&gt;""),ROUNDDOWN(AM16*AQ16/1000000,2),"")</f>
        <v/>
      </c>
      <c r="AU16" s="805"/>
      <c r="AV16" s="806"/>
      <c r="AW16" s="1158"/>
      <c r="AX16" s="1159"/>
      <c r="AY16" s="1160"/>
      <c r="AZ16" s="801" t="str">
        <f>IF(AT16&lt;&gt;"",AW16*AT16,"")</f>
        <v/>
      </c>
      <c r="BA16" s="802"/>
      <c r="BB16" s="802"/>
      <c r="BC16" s="803"/>
    </row>
    <row r="17" spans="1:55" s="38" customFormat="1" ht="30" customHeight="1">
      <c r="A17" s="1200"/>
      <c r="B17" s="1201"/>
      <c r="C17" s="1201"/>
      <c r="D17" s="1201"/>
      <c r="E17" s="1202"/>
      <c r="F17" s="1202"/>
      <c r="G17" s="1202"/>
      <c r="H17" s="1149"/>
      <c r="I17" s="1150"/>
      <c r="J17" s="1150"/>
      <c r="K17" s="1150"/>
      <c r="L17" s="1150"/>
      <c r="M17" s="1151"/>
      <c r="N17" s="1174"/>
      <c r="O17" s="1175"/>
      <c r="P17" s="1175"/>
      <c r="Q17" s="1175"/>
      <c r="R17" s="1175"/>
      <c r="S17" s="1175"/>
      <c r="T17" s="1176"/>
      <c r="U17" s="1152"/>
      <c r="V17" s="1153"/>
      <c r="W17" s="1153"/>
      <c r="X17" s="1153"/>
      <c r="Y17" s="1153"/>
      <c r="Z17" s="1153"/>
      <c r="AA17" s="1153"/>
      <c r="AB17" s="1153"/>
      <c r="AC17" s="1153"/>
      <c r="AD17" s="1153"/>
      <c r="AE17" s="1153"/>
      <c r="AF17" s="1153"/>
      <c r="AG17" s="1153"/>
      <c r="AH17" s="1153"/>
      <c r="AI17" s="1153"/>
      <c r="AJ17" s="1154"/>
      <c r="AK17" s="650" t="str">
        <f t="shared" ref="AK17:AK30" si="0">IF(H17="","",IF(AND(LEFT(H17,1)&amp;RIGHT(H17,1)&lt;&gt;"G1",LEFT(H17,1)&amp;RIGHT(H17,1)&lt;&gt;"G2"),"err",LEFT(H17,1)&amp;RIGHT(H17,1)))</f>
        <v/>
      </c>
      <c r="AL17" s="651"/>
      <c r="AM17" s="1155"/>
      <c r="AN17" s="1141"/>
      <c r="AO17" s="1141"/>
      <c r="AP17" s="362" t="s">
        <v>20</v>
      </c>
      <c r="AQ17" s="1141"/>
      <c r="AR17" s="1141"/>
      <c r="AS17" s="1142"/>
      <c r="AT17" s="655" t="str">
        <f>IF(AND(AM17&lt;&gt;"",AQ17&lt;&gt;""),ROUNDDOWN(AM17*AQ17/1000000,2),"")</f>
        <v/>
      </c>
      <c r="AU17" s="656"/>
      <c r="AV17" s="657"/>
      <c r="AW17" s="1143"/>
      <c r="AX17" s="1144"/>
      <c r="AY17" s="1145"/>
      <c r="AZ17" s="647" t="str">
        <f>IF(AT17&lt;&gt;"",AW17*AT17,"")</f>
        <v/>
      </c>
      <c r="BA17" s="648"/>
      <c r="BB17" s="648"/>
      <c r="BC17" s="649"/>
    </row>
    <row r="18" spans="1:55" s="38" customFormat="1" ht="30" customHeight="1">
      <c r="A18" s="1200"/>
      <c r="B18" s="1201"/>
      <c r="C18" s="1201"/>
      <c r="D18" s="1201"/>
      <c r="E18" s="1202"/>
      <c r="F18" s="1202"/>
      <c r="G18" s="1202"/>
      <c r="H18" s="1149"/>
      <c r="I18" s="1150"/>
      <c r="J18" s="1150"/>
      <c r="K18" s="1150"/>
      <c r="L18" s="1150"/>
      <c r="M18" s="1151"/>
      <c r="N18" s="1174"/>
      <c r="O18" s="1175"/>
      <c r="P18" s="1175"/>
      <c r="Q18" s="1175"/>
      <c r="R18" s="1175"/>
      <c r="S18" s="1175"/>
      <c r="T18" s="1176"/>
      <c r="U18" s="1152"/>
      <c r="V18" s="1153"/>
      <c r="W18" s="1153"/>
      <c r="X18" s="1153"/>
      <c r="Y18" s="1153"/>
      <c r="Z18" s="1153"/>
      <c r="AA18" s="1153"/>
      <c r="AB18" s="1153"/>
      <c r="AC18" s="1153"/>
      <c r="AD18" s="1153"/>
      <c r="AE18" s="1153"/>
      <c r="AF18" s="1153"/>
      <c r="AG18" s="1153"/>
      <c r="AH18" s="1153"/>
      <c r="AI18" s="1153"/>
      <c r="AJ18" s="1154"/>
      <c r="AK18" s="650" t="str">
        <f t="shared" si="0"/>
        <v/>
      </c>
      <c r="AL18" s="651"/>
      <c r="AM18" s="1155"/>
      <c r="AN18" s="1141"/>
      <c r="AO18" s="1141"/>
      <c r="AP18" s="362" t="s">
        <v>20</v>
      </c>
      <c r="AQ18" s="1141"/>
      <c r="AR18" s="1141"/>
      <c r="AS18" s="1142"/>
      <c r="AT18" s="655" t="str">
        <f>IF(AND(AM18&lt;&gt;"",AQ18&lt;&gt;""),ROUNDDOWN(AM18*AQ18/1000000,2),"")</f>
        <v/>
      </c>
      <c r="AU18" s="656"/>
      <c r="AV18" s="657"/>
      <c r="AW18" s="1143"/>
      <c r="AX18" s="1144"/>
      <c r="AY18" s="1145"/>
      <c r="AZ18" s="647" t="str">
        <f>IF(AT18&lt;&gt;"",AW18*AT18,"")</f>
        <v/>
      </c>
      <c r="BA18" s="648"/>
      <c r="BB18" s="648"/>
      <c r="BC18" s="649"/>
    </row>
    <row r="19" spans="1:55" s="38" customFormat="1" ht="30" customHeight="1">
      <c r="A19" s="1200"/>
      <c r="B19" s="1201"/>
      <c r="C19" s="1201"/>
      <c r="D19" s="1201"/>
      <c r="E19" s="1202"/>
      <c r="F19" s="1202"/>
      <c r="G19" s="1202"/>
      <c r="H19" s="1149"/>
      <c r="I19" s="1150"/>
      <c r="J19" s="1150"/>
      <c r="K19" s="1150"/>
      <c r="L19" s="1150"/>
      <c r="M19" s="1151"/>
      <c r="N19" s="1174"/>
      <c r="O19" s="1175"/>
      <c r="P19" s="1175"/>
      <c r="Q19" s="1175"/>
      <c r="R19" s="1175"/>
      <c r="S19" s="1175"/>
      <c r="T19" s="1176"/>
      <c r="U19" s="1152"/>
      <c r="V19" s="1153"/>
      <c r="W19" s="1153"/>
      <c r="X19" s="1153"/>
      <c r="Y19" s="1153"/>
      <c r="Z19" s="1153"/>
      <c r="AA19" s="1153"/>
      <c r="AB19" s="1153"/>
      <c r="AC19" s="1153"/>
      <c r="AD19" s="1153"/>
      <c r="AE19" s="1153"/>
      <c r="AF19" s="1153"/>
      <c r="AG19" s="1153"/>
      <c r="AH19" s="1153"/>
      <c r="AI19" s="1153"/>
      <c r="AJ19" s="1154"/>
      <c r="AK19" s="650" t="str">
        <f t="shared" si="0"/>
        <v/>
      </c>
      <c r="AL19" s="651"/>
      <c r="AM19" s="1155"/>
      <c r="AN19" s="1141"/>
      <c r="AO19" s="1141"/>
      <c r="AP19" s="362" t="s">
        <v>20</v>
      </c>
      <c r="AQ19" s="1141"/>
      <c r="AR19" s="1141"/>
      <c r="AS19" s="1142"/>
      <c r="AT19" s="655" t="str">
        <f>IF(AND(AM19&lt;&gt;"",AQ19&lt;&gt;""),ROUNDDOWN(AM19*AQ19/1000000,2),"")</f>
        <v/>
      </c>
      <c r="AU19" s="656"/>
      <c r="AV19" s="657"/>
      <c r="AW19" s="1143"/>
      <c r="AX19" s="1144"/>
      <c r="AY19" s="1145"/>
      <c r="AZ19" s="647" t="str">
        <f>IF(AT19&lt;&gt;"",AW19*AT19,"")</f>
        <v/>
      </c>
      <c r="BA19" s="648"/>
      <c r="BB19" s="648"/>
      <c r="BC19" s="649"/>
    </row>
    <row r="20" spans="1:55" s="38" customFormat="1" ht="30" customHeight="1">
      <c r="A20" s="1203"/>
      <c r="B20" s="1204"/>
      <c r="C20" s="1204"/>
      <c r="D20" s="1204"/>
      <c r="E20" s="1205"/>
      <c r="F20" s="1205"/>
      <c r="G20" s="1205"/>
      <c r="H20" s="1188"/>
      <c r="I20" s="1189"/>
      <c r="J20" s="1189"/>
      <c r="K20" s="1189"/>
      <c r="L20" s="1189"/>
      <c r="M20" s="1190"/>
      <c r="N20" s="1206"/>
      <c r="O20" s="1207"/>
      <c r="P20" s="1207"/>
      <c r="Q20" s="1207"/>
      <c r="R20" s="1207"/>
      <c r="S20" s="1207"/>
      <c r="T20" s="1208"/>
      <c r="U20" s="1152"/>
      <c r="V20" s="1153"/>
      <c r="W20" s="1153"/>
      <c r="X20" s="1153"/>
      <c r="Y20" s="1153"/>
      <c r="Z20" s="1153"/>
      <c r="AA20" s="1153"/>
      <c r="AB20" s="1153"/>
      <c r="AC20" s="1153"/>
      <c r="AD20" s="1153"/>
      <c r="AE20" s="1153"/>
      <c r="AF20" s="1153"/>
      <c r="AG20" s="1153"/>
      <c r="AH20" s="1153"/>
      <c r="AI20" s="1153"/>
      <c r="AJ20" s="1154"/>
      <c r="AK20" s="679" t="str">
        <f t="shared" si="0"/>
        <v/>
      </c>
      <c r="AL20" s="680"/>
      <c r="AM20" s="1194"/>
      <c r="AN20" s="1195"/>
      <c r="AO20" s="1195"/>
      <c r="AP20" s="363" t="s">
        <v>20</v>
      </c>
      <c r="AQ20" s="1195"/>
      <c r="AR20" s="1195"/>
      <c r="AS20" s="1196"/>
      <c r="AT20" s="684" t="str">
        <f>IF(AND(AM20&lt;&gt;"",AQ20&lt;&gt;""),ROUNDDOWN(AM20*AQ20/1000000,2),"")</f>
        <v/>
      </c>
      <c r="AU20" s="685"/>
      <c r="AV20" s="686"/>
      <c r="AW20" s="1197"/>
      <c r="AX20" s="1198"/>
      <c r="AY20" s="1199"/>
      <c r="AZ20" s="792" t="str">
        <f>IF(AT20&lt;&gt;"",AW20*AT20,"")</f>
        <v/>
      </c>
      <c r="BA20" s="793"/>
      <c r="BB20" s="793"/>
      <c r="BC20" s="794"/>
    </row>
    <row r="21" spans="1:55" s="38" customFormat="1" ht="30" customHeight="1">
      <c r="A21" s="1200"/>
      <c r="B21" s="1201"/>
      <c r="C21" s="1201"/>
      <c r="D21" s="1201"/>
      <c r="E21" s="1202"/>
      <c r="F21" s="1202"/>
      <c r="G21" s="1202"/>
      <c r="H21" s="1149"/>
      <c r="I21" s="1150"/>
      <c r="J21" s="1150"/>
      <c r="K21" s="1150"/>
      <c r="L21" s="1150"/>
      <c r="M21" s="1151"/>
      <c r="N21" s="1174"/>
      <c r="O21" s="1175"/>
      <c r="P21" s="1175"/>
      <c r="Q21" s="1175"/>
      <c r="R21" s="1175"/>
      <c r="S21" s="1175"/>
      <c r="T21" s="1176"/>
      <c r="U21" s="1152"/>
      <c r="V21" s="1153"/>
      <c r="W21" s="1153"/>
      <c r="X21" s="1153"/>
      <c r="Y21" s="1153"/>
      <c r="Z21" s="1153"/>
      <c r="AA21" s="1153"/>
      <c r="AB21" s="1153"/>
      <c r="AC21" s="1153"/>
      <c r="AD21" s="1153"/>
      <c r="AE21" s="1153"/>
      <c r="AF21" s="1153"/>
      <c r="AG21" s="1153"/>
      <c r="AH21" s="1153"/>
      <c r="AI21" s="1153"/>
      <c r="AJ21" s="1154"/>
      <c r="AK21" s="650" t="str">
        <f t="shared" si="0"/>
        <v/>
      </c>
      <c r="AL21" s="651"/>
      <c r="AM21" s="1155"/>
      <c r="AN21" s="1141"/>
      <c r="AO21" s="1141"/>
      <c r="AP21" s="362" t="s">
        <v>20</v>
      </c>
      <c r="AQ21" s="1141"/>
      <c r="AR21" s="1141"/>
      <c r="AS21" s="1142"/>
      <c r="AT21" s="655" t="str">
        <f t="shared" ref="AT21:AT30" si="1">IF(AND(AM21&lt;&gt;"",AQ21&lt;&gt;""),ROUNDDOWN(AM21*AQ21/1000000,2),"")</f>
        <v/>
      </c>
      <c r="AU21" s="656"/>
      <c r="AV21" s="657"/>
      <c r="AW21" s="1143"/>
      <c r="AX21" s="1144"/>
      <c r="AY21" s="1145"/>
      <c r="AZ21" s="647" t="str">
        <f t="shared" ref="AZ21:AZ30" si="2">IF(AT21&lt;&gt;"",AW21*AT21,"")</f>
        <v/>
      </c>
      <c r="BA21" s="648"/>
      <c r="BB21" s="648"/>
      <c r="BC21" s="649"/>
    </row>
    <row r="22" spans="1:55" s="38" customFormat="1" ht="30" customHeight="1">
      <c r="A22" s="1200"/>
      <c r="B22" s="1201"/>
      <c r="C22" s="1201"/>
      <c r="D22" s="1201"/>
      <c r="E22" s="1202"/>
      <c r="F22" s="1202"/>
      <c r="G22" s="1202"/>
      <c r="H22" s="1149"/>
      <c r="I22" s="1150"/>
      <c r="J22" s="1150"/>
      <c r="K22" s="1150"/>
      <c r="L22" s="1150"/>
      <c r="M22" s="1151"/>
      <c r="N22" s="1174"/>
      <c r="O22" s="1175"/>
      <c r="P22" s="1175"/>
      <c r="Q22" s="1175"/>
      <c r="R22" s="1175"/>
      <c r="S22" s="1175"/>
      <c r="T22" s="1176"/>
      <c r="U22" s="1152"/>
      <c r="V22" s="1153"/>
      <c r="W22" s="1153"/>
      <c r="X22" s="1153"/>
      <c r="Y22" s="1153"/>
      <c r="Z22" s="1153"/>
      <c r="AA22" s="1153"/>
      <c r="AB22" s="1153"/>
      <c r="AC22" s="1153"/>
      <c r="AD22" s="1153"/>
      <c r="AE22" s="1153"/>
      <c r="AF22" s="1153"/>
      <c r="AG22" s="1153"/>
      <c r="AH22" s="1153"/>
      <c r="AI22" s="1153"/>
      <c r="AJ22" s="1154"/>
      <c r="AK22" s="650" t="str">
        <f t="shared" si="0"/>
        <v/>
      </c>
      <c r="AL22" s="651"/>
      <c r="AM22" s="1155"/>
      <c r="AN22" s="1141"/>
      <c r="AO22" s="1141"/>
      <c r="AP22" s="362" t="s">
        <v>20</v>
      </c>
      <c r="AQ22" s="1141"/>
      <c r="AR22" s="1141"/>
      <c r="AS22" s="1142"/>
      <c r="AT22" s="655" t="str">
        <f t="shared" si="1"/>
        <v/>
      </c>
      <c r="AU22" s="656"/>
      <c r="AV22" s="657"/>
      <c r="AW22" s="1143"/>
      <c r="AX22" s="1144"/>
      <c r="AY22" s="1145"/>
      <c r="AZ22" s="647" t="str">
        <f t="shared" si="2"/>
        <v/>
      </c>
      <c r="BA22" s="648"/>
      <c r="BB22" s="648"/>
      <c r="BC22" s="649"/>
    </row>
    <row r="23" spans="1:55" s="38" customFormat="1" ht="30" customHeight="1">
      <c r="A23" s="1200"/>
      <c r="B23" s="1201"/>
      <c r="C23" s="1201"/>
      <c r="D23" s="1201"/>
      <c r="E23" s="1202"/>
      <c r="F23" s="1202"/>
      <c r="G23" s="1202"/>
      <c r="H23" s="1149"/>
      <c r="I23" s="1150"/>
      <c r="J23" s="1150"/>
      <c r="K23" s="1150"/>
      <c r="L23" s="1150"/>
      <c r="M23" s="1151"/>
      <c r="N23" s="1174"/>
      <c r="O23" s="1175"/>
      <c r="P23" s="1175"/>
      <c r="Q23" s="1175"/>
      <c r="R23" s="1175"/>
      <c r="S23" s="1175"/>
      <c r="T23" s="1176"/>
      <c r="U23" s="1152"/>
      <c r="V23" s="1153"/>
      <c r="W23" s="1153"/>
      <c r="X23" s="1153"/>
      <c r="Y23" s="1153"/>
      <c r="Z23" s="1153"/>
      <c r="AA23" s="1153"/>
      <c r="AB23" s="1153"/>
      <c r="AC23" s="1153"/>
      <c r="AD23" s="1153"/>
      <c r="AE23" s="1153"/>
      <c r="AF23" s="1153"/>
      <c r="AG23" s="1153"/>
      <c r="AH23" s="1153"/>
      <c r="AI23" s="1153"/>
      <c r="AJ23" s="1154"/>
      <c r="AK23" s="650" t="str">
        <f t="shared" si="0"/>
        <v/>
      </c>
      <c r="AL23" s="651"/>
      <c r="AM23" s="1155"/>
      <c r="AN23" s="1141"/>
      <c r="AO23" s="1141"/>
      <c r="AP23" s="362" t="s">
        <v>20</v>
      </c>
      <c r="AQ23" s="1141"/>
      <c r="AR23" s="1141"/>
      <c r="AS23" s="1142"/>
      <c r="AT23" s="655" t="str">
        <f t="shared" si="1"/>
        <v/>
      </c>
      <c r="AU23" s="656"/>
      <c r="AV23" s="657"/>
      <c r="AW23" s="1143"/>
      <c r="AX23" s="1144"/>
      <c r="AY23" s="1145"/>
      <c r="AZ23" s="647" t="str">
        <f t="shared" si="2"/>
        <v/>
      </c>
      <c r="BA23" s="648"/>
      <c r="BB23" s="648"/>
      <c r="BC23" s="649"/>
    </row>
    <row r="24" spans="1:55" s="38" customFormat="1" ht="30" customHeight="1">
      <c r="A24" s="1200"/>
      <c r="B24" s="1201"/>
      <c r="C24" s="1201"/>
      <c r="D24" s="1201"/>
      <c r="E24" s="1202"/>
      <c r="F24" s="1202"/>
      <c r="G24" s="1202"/>
      <c r="H24" s="1149"/>
      <c r="I24" s="1150"/>
      <c r="J24" s="1150"/>
      <c r="K24" s="1150"/>
      <c r="L24" s="1150"/>
      <c r="M24" s="1151"/>
      <c r="N24" s="1174"/>
      <c r="O24" s="1175"/>
      <c r="P24" s="1175"/>
      <c r="Q24" s="1175"/>
      <c r="R24" s="1175"/>
      <c r="S24" s="1175"/>
      <c r="T24" s="1176"/>
      <c r="U24" s="1152"/>
      <c r="V24" s="1153"/>
      <c r="W24" s="1153"/>
      <c r="X24" s="1153"/>
      <c r="Y24" s="1153"/>
      <c r="Z24" s="1153"/>
      <c r="AA24" s="1153"/>
      <c r="AB24" s="1153"/>
      <c r="AC24" s="1153"/>
      <c r="AD24" s="1153"/>
      <c r="AE24" s="1153"/>
      <c r="AF24" s="1153"/>
      <c r="AG24" s="1153"/>
      <c r="AH24" s="1153"/>
      <c r="AI24" s="1153"/>
      <c r="AJ24" s="1154"/>
      <c r="AK24" s="650" t="str">
        <f t="shared" si="0"/>
        <v/>
      </c>
      <c r="AL24" s="651"/>
      <c r="AM24" s="1155"/>
      <c r="AN24" s="1141"/>
      <c r="AO24" s="1141"/>
      <c r="AP24" s="362" t="s">
        <v>20</v>
      </c>
      <c r="AQ24" s="1141"/>
      <c r="AR24" s="1141"/>
      <c r="AS24" s="1142"/>
      <c r="AT24" s="655" t="str">
        <f t="shared" si="1"/>
        <v/>
      </c>
      <c r="AU24" s="656"/>
      <c r="AV24" s="657"/>
      <c r="AW24" s="1143"/>
      <c r="AX24" s="1144"/>
      <c r="AY24" s="1145"/>
      <c r="AZ24" s="647" t="str">
        <f t="shared" si="2"/>
        <v/>
      </c>
      <c r="BA24" s="648"/>
      <c r="BB24" s="648"/>
      <c r="BC24" s="649"/>
    </row>
    <row r="25" spans="1:55" s="38" customFormat="1" ht="30" customHeight="1">
      <c r="A25" s="1200"/>
      <c r="B25" s="1201"/>
      <c r="C25" s="1201"/>
      <c r="D25" s="1201"/>
      <c r="E25" s="1202"/>
      <c r="F25" s="1202"/>
      <c r="G25" s="1202"/>
      <c r="H25" s="1149"/>
      <c r="I25" s="1150"/>
      <c r="J25" s="1150"/>
      <c r="K25" s="1150"/>
      <c r="L25" s="1150"/>
      <c r="M25" s="1151"/>
      <c r="N25" s="1174"/>
      <c r="O25" s="1175"/>
      <c r="P25" s="1175"/>
      <c r="Q25" s="1175"/>
      <c r="R25" s="1175"/>
      <c r="S25" s="1175"/>
      <c r="T25" s="1176"/>
      <c r="U25" s="1152"/>
      <c r="V25" s="1153"/>
      <c r="W25" s="1153"/>
      <c r="X25" s="1153"/>
      <c r="Y25" s="1153"/>
      <c r="Z25" s="1153"/>
      <c r="AA25" s="1153"/>
      <c r="AB25" s="1153"/>
      <c r="AC25" s="1153"/>
      <c r="AD25" s="1153"/>
      <c r="AE25" s="1153"/>
      <c r="AF25" s="1153"/>
      <c r="AG25" s="1153"/>
      <c r="AH25" s="1153"/>
      <c r="AI25" s="1153"/>
      <c r="AJ25" s="1154"/>
      <c r="AK25" s="650" t="str">
        <f t="shared" si="0"/>
        <v/>
      </c>
      <c r="AL25" s="651"/>
      <c r="AM25" s="1155"/>
      <c r="AN25" s="1141"/>
      <c r="AO25" s="1141"/>
      <c r="AP25" s="362" t="s">
        <v>20</v>
      </c>
      <c r="AQ25" s="1141"/>
      <c r="AR25" s="1141"/>
      <c r="AS25" s="1142"/>
      <c r="AT25" s="655" t="str">
        <f t="shared" si="1"/>
        <v/>
      </c>
      <c r="AU25" s="656"/>
      <c r="AV25" s="657"/>
      <c r="AW25" s="1143"/>
      <c r="AX25" s="1144"/>
      <c r="AY25" s="1145"/>
      <c r="AZ25" s="647" t="str">
        <f t="shared" si="2"/>
        <v/>
      </c>
      <c r="BA25" s="648"/>
      <c r="BB25" s="648"/>
      <c r="BC25" s="649"/>
    </row>
    <row r="26" spans="1:55" s="38" customFormat="1" ht="30" customHeight="1">
      <c r="A26" s="1200"/>
      <c r="B26" s="1201"/>
      <c r="C26" s="1201"/>
      <c r="D26" s="1201"/>
      <c r="E26" s="1202"/>
      <c r="F26" s="1202"/>
      <c r="G26" s="1202"/>
      <c r="H26" s="1149"/>
      <c r="I26" s="1150"/>
      <c r="J26" s="1150"/>
      <c r="K26" s="1150"/>
      <c r="L26" s="1150"/>
      <c r="M26" s="1151"/>
      <c r="N26" s="1174"/>
      <c r="O26" s="1175"/>
      <c r="P26" s="1175"/>
      <c r="Q26" s="1175"/>
      <c r="R26" s="1175"/>
      <c r="S26" s="1175"/>
      <c r="T26" s="1176"/>
      <c r="U26" s="1152"/>
      <c r="V26" s="1153"/>
      <c r="W26" s="1153"/>
      <c r="X26" s="1153"/>
      <c r="Y26" s="1153"/>
      <c r="Z26" s="1153"/>
      <c r="AA26" s="1153"/>
      <c r="AB26" s="1153"/>
      <c r="AC26" s="1153"/>
      <c r="AD26" s="1153"/>
      <c r="AE26" s="1153"/>
      <c r="AF26" s="1153"/>
      <c r="AG26" s="1153"/>
      <c r="AH26" s="1153"/>
      <c r="AI26" s="1153"/>
      <c r="AJ26" s="1154"/>
      <c r="AK26" s="650" t="str">
        <f t="shared" si="0"/>
        <v/>
      </c>
      <c r="AL26" s="651"/>
      <c r="AM26" s="1155"/>
      <c r="AN26" s="1141"/>
      <c r="AO26" s="1141"/>
      <c r="AP26" s="362" t="s">
        <v>20</v>
      </c>
      <c r="AQ26" s="1141"/>
      <c r="AR26" s="1141"/>
      <c r="AS26" s="1142"/>
      <c r="AT26" s="655" t="str">
        <f t="shared" si="1"/>
        <v/>
      </c>
      <c r="AU26" s="656"/>
      <c r="AV26" s="657"/>
      <c r="AW26" s="1143"/>
      <c r="AX26" s="1144"/>
      <c r="AY26" s="1145"/>
      <c r="AZ26" s="647" t="str">
        <f t="shared" si="2"/>
        <v/>
      </c>
      <c r="BA26" s="648"/>
      <c r="BB26" s="648"/>
      <c r="BC26" s="649"/>
    </row>
    <row r="27" spans="1:55" s="38" customFormat="1" ht="30" customHeight="1">
      <c r="A27" s="1200"/>
      <c r="B27" s="1201"/>
      <c r="C27" s="1201"/>
      <c r="D27" s="1201"/>
      <c r="E27" s="1202"/>
      <c r="F27" s="1202"/>
      <c r="G27" s="1202"/>
      <c r="H27" s="1149"/>
      <c r="I27" s="1150"/>
      <c r="J27" s="1150"/>
      <c r="K27" s="1150"/>
      <c r="L27" s="1150"/>
      <c r="M27" s="1151"/>
      <c r="N27" s="1174"/>
      <c r="O27" s="1175"/>
      <c r="P27" s="1175"/>
      <c r="Q27" s="1175"/>
      <c r="R27" s="1175"/>
      <c r="S27" s="1175"/>
      <c r="T27" s="1176"/>
      <c r="U27" s="1152"/>
      <c r="V27" s="1153"/>
      <c r="W27" s="1153"/>
      <c r="X27" s="1153"/>
      <c r="Y27" s="1153"/>
      <c r="Z27" s="1153"/>
      <c r="AA27" s="1153"/>
      <c r="AB27" s="1153"/>
      <c r="AC27" s="1153"/>
      <c r="AD27" s="1153"/>
      <c r="AE27" s="1153"/>
      <c r="AF27" s="1153"/>
      <c r="AG27" s="1153"/>
      <c r="AH27" s="1153"/>
      <c r="AI27" s="1153"/>
      <c r="AJ27" s="1154"/>
      <c r="AK27" s="650" t="str">
        <f t="shared" si="0"/>
        <v/>
      </c>
      <c r="AL27" s="651"/>
      <c r="AM27" s="1155"/>
      <c r="AN27" s="1141"/>
      <c r="AO27" s="1141"/>
      <c r="AP27" s="362" t="s">
        <v>20</v>
      </c>
      <c r="AQ27" s="1141"/>
      <c r="AR27" s="1141"/>
      <c r="AS27" s="1142"/>
      <c r="AT27" s="655" t="str">
        <f t="shared" si="1"/>
        <v/>
      </c>
      <c r="AU27" s="656"/>
      <c r="AV27" s="657"/>
      <c r="AW27" s="1143"/>
      <c r="AX27" s="1144"/>
      <c r="AY27" s="1145"/>
      <c r="AZ27" s="647" t="str">
        <f t="shared" si="2"/>
        <v/>
      </c>
      <c r="BA27" s="648"/>
      <c r="BB27" s="648"/>
      <c r="BC27" s="649"/>
    </row>
    <row r="28" spans="1:55" s="38" customFormat="1" ht="30" customHeight="1">
      <c r="A28" s="1200"/>
      <c r="B28" s="1201"/>
      <c r="C28" s="1201"/>
      <c r="D28" s="1201"/>
      <c r="E28" s="1202"/>
      <c r="F28" s="1202"/>
      <c r="G28" s="1202"/>
      <c r="H28" s="1149"/>
      <c r="I28" s="1150"/>
      <c r="J28" s="1150"/>
      <c r="K28" s="1150"/>
      <c r="L28" s="1150"/>
      <c r="M28" s="1151"/>
      <c r="N28" s="1174"/>
      <c r="O28" s="1175"/>
      <c r="P28" s="1175"/>
      <c r="Q28" s="1175"/>
      <c r="R28" s="1175"/>
      <c r="S28" s="1175"/>
      <c r="T28" s="1176"/>
      <c r="U28" s="1152"/>
      <c r="V28" s="1153"/>
      <c r="W28" s="1153"/>
      <c r="X28" s="1153"/>
      <c r="Y28" s="1153"/>
      <c r="Z28" s="1153"/>
      <c r="AA28" s="1153"/>
      <c r="AB28" s="1153"/>
      <c r="AC28" s="1153"/>
      <c r="AD28" s="1153"/>
      <c r="AE28" s="1153"/>
      <c r="AF28" s="1153"/>
      <c r="AG28" s="1153"/>
      <c r="AH28" s="1153"/>
      <c r="AI28" s="1153"/>
      <c r="AJ28" s="1154"/>
      <c r="AK28" s="650" t="str">
        <f t="shared" si="0"/>
        <v/>
      </c>
      <c r="AL28" s="651"/>
      <c r="AM28" s="1155"/>
      <c r="AN28" s="1141"/>
      <c r="AO28" s="1141"/>
      <c r="AP28" s="362" t="s">
        <v>20</v>
      </c>
      <c r="AQ28" s="1141"/>
      <c r="AR28" s="1141"/>
      <c r="AS28" s="1142"/>
      <c r="AT28" s="655" t="str">
        <f t="shared" si="1"/>
        <v/>
      </c>
      <c r="AU28" s="656"/>
      <c r="AV28" s="657"/>
      <c r="AW28" s="1143"/>
      <c r="AX28" s="1144"/>
      <c r="AY28" s="1145"/>
      <c r="AZ28" s="647" t="str">
        <f t="shared" si="2"/>
        <v/>
      </c>
      <c r="BA28" s="648"/>
      <c r="BB28" s="648"/>
      <c r="BC28" s="649"/>
    </row>
    <row r="29" spans="1:55" s="38" customFormat="1" ht="30" customHeight="1">
      <c r="A29" s="1200"/>
      <c r="B29" s="1201"/>
      <c r="C29" s="1201"/>
      <c r="D29" s="1201"/>
      <c r="E29" s="1202"/>
      <c r="F29" s="1202"/>
      <c r="G29" s="1202"/>
      <c r="H29" s="1149"/>
      <c r="I29" s="1150"/>
      <c r="J29" s="1150"/>
      <c r="K29" s="1150"/>
      <c r="L29" s="1150"/>
      <c r="M29" s="1151"/>
      <c r="N29" s="1174"/>
      <c r="O29" s="1175"/>
      <c r="P29" s="1175"/>
      <c r="Q29" s="1175"/>
      <c r="R29" s="1175"/>
      <c r="S29" s="1175"/>
      <c r="T29" s="1176"/>
      <c r="U29" s="1152"/>
      <c r="V29" s="1153"/>
      <c r="W29" s="1153"/>
      <c r="X29" s="1153"/>
      <c r="Y29" s="1153"/>
      <c r="Z29" s="1153"/>
      <c r="AA29" s="1153"/>
      <c r="AB29" s="1153"/>
      <c r="AC29" s="1153"/>
      <c r="AD29" s="1153"/>
      <c r="AE29" s="1153"/>
      <c r="AF29" s="1153"/>
      <c r="AG29" s="1153"/>
      <c r="AH29" s="1153"/>
      <c r="AI29" s="1153"/>
      <c r="AJ29" s="1154"/>
      <c r="AK29" s="650" t="str">
        <f t="shared" si="0"/>
        <v/>
      </c>
      <c r="AL29" s="651"/>
      <c r="AM29" s="1155"/>
      <c r="AN29" s="1141"/>
      <c r="AO29" s="1141"/>
      <c r="AP29" s="362" t="s">
        <v>20</v>
      </c>
      <c r="AQ29" s="1141"/>
      <c r="AR29" s="1141"/>
      <c r="AS29" s="1142"/>
      <c r="AT29" s="655" t="str">
        <f t="shared" si="1"/>
        <v/>
      </c>
      <c r="AU29" s="656"/>
      <c r="AV29" s="657"/>
      <c r="AW29" s="1143"/>
      <c r="AX29" s="1144"/>
      <c r="AY29" s="1145"/>
      <c r="AZ29" s="647" t="str">
        <f t="shared" si="2"/>
        <v/>
      </c>
      <c r="BA29" s="648"/>
      <c r="BB29" s="648"/>
      <c r="BC29" s="649"/>
    </row>
    <row r="30" spans="1:55" s="38" customFormat="1" ht="30" customHeight="1" thickBot="1">
      <c r="A30" s="1200"/>
      <c r="B30" s="1201"/>
      <c r="C30" s="1201"/>
      <c r="D30" s="1201"/>
      <c r="E30" s="1202"/>
      <c r="F30" s="1202"/>
      <c r="G30" s="1202"/>
      <c r="H30" s="1149"/>
      <c r="I30" s="1150"/>
      <c r="J30" s="1150"/>
      <c r="K30" s="1150"/>
      <c r="L30" s="1150"/>
      <c r="M30" s="1151"/>
      <c r="N30" s="1174"/>
      <c r="O30" s="1175"/>
      <c r="P30" s="1175"/>
      <c r="Q30" s="1175"/>
      <c r="R30" s="1175"/>
      <c r="S30" s="1175"/>
      <c r="T30" s="1176"/>
      <c r="U30" s="1185"/>
      <c r="V30" s="1186"/>
      <c r="W30" s="1186"/>
      <c r="X30" s="1186"/>
      <c r="Y30" s="1186"/>
      <c r="Z30" s="1186"/>
      <c r="AA30" s="1186"/>
      <c r="AB30" s="1186"/>
      <c r="AC30" s="1186"/>
      <c r="AD30" s="1186"/>
      <c r="AE30" s="1186"/>
      <c r="AF30" s="1186"/>
      <c r="AG30" s="1186"/>
      <c r="AH30" s="1186"/>
      <c r="AI30" s="1186"/>
      <c r="AJ30" s="1187"/>
      <c r="AK30" s="650" t="str">
        <f t="shared" si="0"/>
        <v/>
      </c>
      <c r="AL30" s="651"/>
      <c r="AM30" s="1155"/>
      <c r="AN30" s="1141"/>
      <c r="AO30" s="1141"/>
      <c r="AP30" s="362" t="s">
        <v>20</v>
      </c>
      <c r="AQ30" s="1141"/>
      <c r="AR30" s="1141"/>
      <c r="AS30" s="1142"/>
      <c r="AT30" s="655" t="str">
        <f t="shared" si="1"/>
        <v/>
      </c>
      <c r="AU30" s="656"/>
      <c r="AV30" s="657"/>
      <c r="AW30" s="1143"/>
      <c r="AX30" s="1144"/>
      <c r="AY30" s="1145"/>
      <c r="AZ30" s="647" t="str">
        <f t="shared" si="2"/>
        <v/>
      </c>
      <c r="BA30" s="648"/>
      <c r="BB30" s="648"/>
      <c r="BC30" s="649"/>
    </row>
    <row r="31" spans="1:55" ht="30" customHeight="1" thickTop="1" thickBot="1">
      <c r="A31" s="661" t="s">
        <v>23</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3"/>
      <c r="AW31" s="780">
        <f>SUM(AW16:AY30)</f>
        <v>0</v>
      </c>
      <c r="AX31" s="781"/>
      <c r="AY31" s="782"/>
      <c r="AZ31" s="644">
        <f>SUM(AZ16:BC30)</f>
        <v>0</v>
      </c>
      <c r="BA31" s="645"/>
      <c r="BB31" s="645"/>
      <c r="BC31" s="646"/>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19" t="s">
        <v>90</v>
      </c>
      <c r="B35" s="720"/>
      <c r="C35" s="720"/>
      <c r="D35" s="721"/>
      <c r="E35" s="722" t="s">
        <v>152</v>
      </c>
      <c r="F35" s="723"/>
      <c r="G35" s="723"/>
      <c r="H35" s="723"/>
      <c r="I35" s="723"/>
      <c r="J35" s="723"/>
      <c r="K35" s="723"/>
      <c r="L35" s="723"/>
      <c r="M35" s="723"/>
      <c r="N35" s="724"/>
      <c r="O35" s="210"/>
      <c r="P35" s="135"/>
      <c r="Q35" s="869" t="str">
        <f>IF(COUNTIF(AK41:AL55,"err")&gt;0,"グレードと一致しない型番があります。SII登録型番を確認して下さい。","")</f>
        <v/>
      </c>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07" t="s">
        <v>153</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9"/>
      <c r="AM37" s="1171" t="s">
        <v>4</v>
      </c>
      <c r="AN37" s="1172"/>
      <c r="AO37" s="1172"/>
      <c r="AP37" s="1172"/>
      <c r="AQ37" s="1172"/>
      <c r="AR37" s="1172"/>
      <c r="AS37" s="1173"/>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10" t="s">
        <v>89</v>
      </c>
      <c r="B39" s="711"/>
      <c r="C39" s="711"/>
      <c r="D39" s="711"/>
      <c r="E39" s="711"/>
      <c r="F39" s="711"/>
      <c r="G39" s="712"/>
      <c r="H39" s="701" t="s">
        <v>16</v>
      </c>
      <c r="I39" s="701"/>
      <c r="J39" s="701"/>
      <c r="K39" s="701"/>
      <c r="L39" s="701"/>
      <c r="M39" s="702"/>
      <c r="N39" s="705" t="s">
        <v>10</v>
      </c>
      <c r="O39" s="701"/>
      <c r="P39" s="701"/>
      <c r="Q39" s="701"/>
      <c r="R39" s="701"/>
      <c r="S39" s="701"/>
      <c r="T39" s="702"/>
      <c r="U39" s="705" t="s">
        <v>155</v>
      </c>
      <c r="V39" s="701"/>
      <c r="W39" s="701"/>
      <c r="X39" s="701"/>
      <c r="Y39" s="701"/>
      <c r="Z39" s="701"/>
      <c r="AA39" s="701"/>
      <c r="AB39" s="701"/>
      <c r="AC39" s="701"/>
      <c r="AD39" s="701"/>
      <c r="AE39" s="701"/>
      <c r="AF39" s="701"/>
      <c r="AG39" s="701"/>
      <c r="AH39" s="701"/>
      <c r="AI39" s="701"/>
      <c r="AJ39" s="702"/>
      <c r="AK39" s="725" t="s">
        <v>108</v>
      </c>
      <c r="AL39" s="726"/>
      <c r="AM39" s="729" t="s">
        <v>34</v>
      </c>
      <c r="AN39" s="730"/>
      <c r="AO39" s="730"/>
      <c r="AP39" s="730"/>
      <c r="AQ39" s="730"/>
      <c r="AR39" s="730"/>
      <c r="AS39" s="731"/>
      <c r="AT39" s="783" t="s">
        <v>32</v>
      </c>
      <c r="AU39" s="784"/>
      <c r="AV39" s="785"/>
      <c r="AW39" s="705" t="s">
        <v>105</v>
      </c>
      <c r="AX39" s="701"/>
      <c r="AY39" s="702"/>
      <c r="AZ39" s="795" t="s">
        <v>33</v>
      </c>
      <c r="BA39" s="796"/>
      <c r="BB39" s="796"/>
      <c r="BC39" s="797"/>
    </row>
    <row r="40" spans="1:55" ht="28.5" customHeight="1" thickBot="1">
      <c r="A40" s="713"/>
      <c r="B40" s="714"/>
      <c r="C40" s="714"/>
      <c r="D40" s="714"/>
      <c r="E40" s="714"/>
      <c r="F40" s="714"/>
      <c r="G40" s="715"/>
      <c r="H40" s="703"/>
      <c r="I40" s="703"/>
      <c r="J40" s="703"/>
      <c r="K40" s="703"/>
      <c r="L40" s="703"/>
      <c r="M40" s="704"/>
      <c r="N40" s="706"/>
      <c r="O40" s="703"/>
      <c r="P40" s="703"/>
      <c r="Q40" s="703"/>
      <c r="R40" s="703"/>
      <c r="S40" s="703"/>
      <c r="T40" s="704"/>
      <c r="U40" s="706"/>
      <c r="V40" s="703"/>
      <c r="W40" s="703"/>
      <c r="X40" s="703"/>
      <c r="Y40" s="703"/>
      <c r="Z40" s="703"/>
      <c r="AA40" s="703"/>
      <c r="AB40" s="703"/>
      <c r="AC40" s="703"/>
      <c r="AD40" s="703"/>
      <c r="AE40" s="703"/>
      <c r="AF40" s="703"/>
      <c r="AG40" s="703"/>
      <c r="AH40" s="703"/>
      <c r="AI40" s="703"/>
      <c r="AJ40" s="704"/>
      <c r="AK40" s="727"/>
      <c r="AL40" s="728"/>
      <c r="AM40" s="732" t="s">
        <v>19</v>
      </c>
      <c r="AN40" s="733"/>
      <c r="AO40" s="733"/>
      <c r="AP40" s="125" t="s">
        <v>20</v>
      </c>
      <c r="AQ40" s="733" t="s">
        <v>21</v>
      </c>
      <c r="AR40" s="733"/>
      <c r="AS40" s="814"/>
      <c r="AT40" s="786"/>
      <c r="AU40" s="787"/>
      <c r="AV40" s="788"/>
      <c r="AW40" s="706"/>
      <c r="AX40" s="703"/>
      <c r="AY40" s="704"/>
      <c r="AZ40" s="798"/>
      <c r="BA40" s="799"/>
      <c r="BB40" s="799"/>
      <c r="BC40" s="800"/>
    </row>
    <row r="41" spans="1:55" s="38" customFormat="1" ht="30" customHeight="1" thickTop="1">
      <c r="A41" s="1161"/>
      <c r="B41" s="1162"/>
      <c r="C41" s="1162"/>
      <c r="D41" s="1162"/>
      <c r="E41" s="1162"/>
      <c r="F41" s="1162"/>
      <c r="G41" s="1163"/>
      <c r="H41" s="1164"/>
      <c r="I41" s="1165"/>
      <c r="J41" s="1165"/>
      <c r="K41" s="1165"/>
      <c r="L41" s="1165"/>
      <c r="M41" s="1166"/>
      <c r="N41" s="1167"/>
      <c r="O41" s="1168"/>
      <c r="P41" s="1168"/>
      <c r="Q41" s="1168"/>
      <c r="R41" s="1168"/>
      <c r="S41" s="1168"/>
      <c r="T41" s="1169"/>
      <c r="U41" s="1167"/>
      <c r="V41" s="1168"/>
      <c r="W41" s="1168"/>
      <c r="X41" s="1168"/>
      <c r="Y41" s="1168"/>
      <c r="Z41" s="1168"/>
      <c r="AA41" s="1168"/>
      <c r="AB41" s="1168"/>
      <c r="AC41" s="1168"/>
      <c r="AD41" s="1168"/>
      <c r="AE41" s="1168"/>
      <c r="AF41" s="1168"/>
      <c r="AG41" s="1168"/>
      <c r="AH41" s="1168"/>
      <c r="AI41" s="1168"/>
      <c r="AJ41" s="1169"/>
      <c r="AK41" s="687" t="str">
        <f t="shared" ref="AK41:AK55" si="3">IF(H41="","",IF(AND(LEFT(H41,1)&amp;RIGHT(H41,1)&lt;&gt;"G1",LEFT(H41,1)&amp;RIGHT(H41,1)&lt;&gt;"G2"),"err",LEFT(H41,1)&amp;RIGHT(H41,1)))</f>
        <v/>
      </c>
      <c r="AL41" s="688"/>
      <c r="AM41" s="1170"/>
      <c r="AN41" s="1156"/>
      <c r="AO41" s="1156"/>
      <c r="AP41" s="361" t="s">
        <v>20</v>
      </c>
      <c r="AQ41" s="1156"/>
      <c r="AR41" s="1156"/>
      <c r="AS41" s="1157"/>
      <c r="AT41" s="804" t="str">
        <f>IF(AND(AM41&lt;&gt;"",AQ41&lt;&gt;""),ROUNDDOWN(AM41*AQ41/1000000,2),"")</f>
        <v/>
      </c>
      <c r="AU41" s="805"/>
      <c r="AV41" s="806"/>
      <c r="AW41" s="1158"/>
      <c r="AX41" s="1159"/>
      <c r="AY41" s="1160"/>
      <c r="AZ41" s="801" t="str">
        <f>IF(AT41&lt;&gt;"",AW41*AT41,"")</f>
        <v/>
      </c>
      <c r="BA41" s="802"/>
      <c r="BB41" s="802"/>
      <c r="BC41" s="803"/>
    </row>
    <row r="42" spans="1:55" s="38" customFormat="1" ht="30" customHeight="1">
      <c r="A42" s="1146"/>
      <c r="B42" s="1147"/>
      <c r="C42" s="1147"/>
      <c r="D42" s="1147"/>
      <c r="E42" s="1147"/>
      <c r="F42" s="1147"/>
      <c r="G42" s="1148"/>
      <c r="H42" s="1149"/>
      <c r="I42" s="1150"/>
      <c r="J42" s="1150"/>
      <c r="K42" s="1150"/>
      <c r="L42" s="1150"/>
      <c r="M42" s="1151"/>
      <c r="N42" s="1152"/>
      <c r="O42" s="1153"/>
      <c r="P42" s="1153"/>
      <c r="Q42" s="1153"/>
      <c r="R42" s="1153"/>
      <c r="S42" s="1153"/>
      <c r="T42" s="1154"/>
      <c r="U42" s="1152"/>
      <c r="V42" s="1153"/>
      <c r="W42" s="1153"/>
      <c r="X42" s="1153"/>
      <c r="Y42" s="1153"/>
      <c r="Z42" s="1153"/>
      <c r="AA42" s="1153"/>
      <c r="AB42" s="1153"/>
      <c r="AC42" s="1153"/>
      <c r="AD42" s="1153"/>
      <c r="AE42" s="1153"/>
      <c r="AF42" s="1153"/>
      <c r="AG42" s="1153"/>
      <c r="AH42" s="1153"/>
      <c r="AI42" s="1153"/>
      <c r="AJ42" s="1154"/>
      <c r="AK42" s="650" t="str">
        <f t="shared" si="3"/>
        <v/>
      </c>
      <c r="AL42" s="651"/>
      <c r="AM42" s="1155"/>
      <c r="AN42" s="1141"/>
      <c r="AO42" s="1141"/>
      <c r="AP42" s="362" t="s">
        <v>20</v>
      </c>
      <c r="AQ42" s="1141"/>
      <c r="AR42" s="1141"/>
      <c r="AS42" s="1142"/>
      <c r="AT42" s="655" t="str">
        <f>IF(AND(AM42&lt;&gt;"",AQ42&lt;&gt;""),ROUNDDOWN(AM42*AQ42/1000000,2),"")</f>
        <v/>
      </c>
      <c r="AU42" s="656"/>
      <c r="AV42" s="657"/>
      <c r="AW42" s="1143"/>
      <c r="AX42" s="1144"/>
      <c r="AY42" s="1145"/>
      <c r="AZ42" s="647" t="str">
        <f>IF(AT42&lt;&gt;"",AW42*AT42,"")</f>
        <v/>
      </c>
      <c r="BA42" s="648"/>
      <c r="BB42" s="648"/>
      <c r="BC42" s="649"/>
    </row>
    <row r="43" spans="1:55" s="38" customFormat="1" ht="30" customHeight="1">
      <c r="A43" s="1146"/>
      <c r="B43" s="1147"/>
      <c r="C43" s="1147"/>
      <c r="D43" s="1147"/>
      <c r="E43" s="1147"/>
      <c r="F43" s="1147"/>
      <c r="G43" s="1148"/>
      <c r="H43" s="1149"/>
      <c r="I43" s="1150"/>
      <c r="J43" s="1150"/>
      <c r="K43" s="1150"/>
      <c r="L43" s="1150"/>
      <c r="M43" s="1151"/>
      <c r="N43" s="1152"/>
      <c r="O43" s="1153"/>
      <c r="P43" s="1153"/>
      <c r="Q43" s="1153"/>
      <c r="R43" s="1153"/>
      <c r="S43" s="1153"/>
      <c r="T43" s="1154"/>
      <c r="U43" s="1152"/>
      <c r="V43" s="1153"/>
      <c r="W43" s="1153"/>
      <c r="X43" s="1153"/>
      <c r="Y43" s="1153"/>
      <c r="Z43" s="1153"/>
      <c r="AA43" s="1153"/>
      <c r="AB43" s="1153"/>
      <c r="AC43" s="1153"/>
      <c r="AD43" s="1153"/>
      <c r="AE43" s="1153"/>
      <c r="AF43" s="1153"/>
      <c r="AG43" s="1153"/>
      <c r="AH43" s="1153"/>
      <c r="AI43" s="1153"/>
      <c r="AJ43" s="1154"/>
      <c r="AK43" s="650" t="str">
        <f t="shared" si="3"/>
        <v/>
      </c>
      <c r="AL43" s="651"/>
      <c r="AM43" s="1155"/>
      <c r="AN43" s="1141"/>
      <c r="AO43" s="1141"/>
      <c r="AP43" s="362" t="s">
        <v>20</v>
      </c>
      <c r="AQ43" s="1141"/>
      <c r="AR43" s="1141"/>
      <c r="AS43" s="1142"/>
      <c r="AT43" s="655" t="str">
        <f>IF(AND(AM43&lt;&gt;"",AQ43&lt;&gt;""),ROUNDDOWN(AM43*AQ43/1000000,2),"")</f>
        <v/>
      </c>
      <c r="AU43" s="656"/>
      <c r="AV43" s="657"/>
      <c r="AW43" s="1143"/>
      <c r="AX43" s="1144"/>
      <c r="AY43" s="1145"/>
      <c r="AZ43" s="647" t="str">
        <f>IF(AT43&lt;&gt;"",AW43*AT43,"")</f>
        <v/>
      </c>
      <c r="BA43" s="648"/>
      <c r="BB43" s="648"/>
      <c r="BC43" s="649"/>
    </row>
    <row r="44" spans="1:55" s="38" customFormat="1" ht="30" customHeight="1">
      <c r="A44" s="1146"/>
      <c r="B44" s="1147"/>
      <c r="C44" s="1147"/>
      <c r="D44" s="1147"/>
      <c r="E44" s="1147"/>
      <c r="F44" s="1147"/>
      <c r="G44" s="1148"/>
      <c r="H44" s="1149"/>
      <c r="I44" s="1150"/>
      <c r="J44" s="1150"/>
      <c r="K44" s="1150"/>
      <c r="L44" s="1150"/>
      <c r="M44" s="1151"/>
      <c r="N44" s="1152"/>
      <c r="O44" s="1153"/>
      <c r="P44" s="1153"/>
      <c r="Q44" s="1153"/>
      <c r="R44" s="1153"/>
      <c r="S44" s="1153"/>
      <c r="T44" s="1154"/>
      <c r="U44" s="1152"/>
      <c r="V44" s="1153"/>
      <c r="W44" s="1153"/>
      <c r="X44" s="1153"/>
      <c r="Y44" s="1153"/>
      <c r="Z44" s="1153"/>
      <c r="AA44" s="1153"/>
      <c r="AB44" s="1153"/>
      <c r="AC44" s="1153"/>
      <c r="AD44" s="1153"/>
      <c r="AE44" s="1153"/>
      <c r="AF44" s="1153"/>
      <c r="AG44" s="1153"/>
      <c r="AH44" s="1153"/>
      <c r="AI44" s="1153"/>
      <c r="AJ44" s="1154"/>
      <c r="AK44" s="650" t="str">
        <f t="shared" si="3"/>
        <v/>
      </c>
      <c r="AL44" s="651"/>
      <c r="AM44" s="1155"/>
      <c r="AN44" s="1141"/>
      <c r="AO44" s="1141"/>
      <c r="AP44" s="362" t="s">
        <v>20</v>
      </c>
      <c r="AQ44" s="1141"/>
      <c r="AR44" s="1141"/>
      <c r="AS44" s="1142"/>
      <c r="AT44" s="655" t="str">
        <f>IF(AND(AM44&lt;&gt;"",AQ44&lt;&gt;""),ROUNDDOWN(AM44*AQ44/1000000,2),"")</f>
        <v/>
      </c>
      <c r="AU44" s="656"/>
      <c r="AV44" s="657"/>
      <c r="AW44" s="1143"/>
      <c r="AX44" s="1144"/>
      <c r="AY44" s="1145"/>
      <c r="AZ44" s="647" t="str">
        <f>IF(AT44&lt;&gt;"",AW44*AT44,"")</f>
        <v/>
      </c>
      <c r="BA44" s="648"/>
      <c r="BB44" s="648"/>
      <c r="BC44" s="649"/>
    </row>
    <row r="45" spans="1:55" s="38" customFormat="1" ht="30" customHeight="1">
      <c r="A45" s="1146"/>
      <c r="B45" s="1147"/>
      <c r="C45" s="1147"/>
      <c r="D45" s="1147"/>
      <c r="E45" s="1147"/>
      <c r="F45" s="1147"/>
      <c r="G45" s="1148"/>
      <c r="H45" s="1188"/>
      <c r="I45" s="1189"/>
      <c r="J45" s="1189"/>
      <c r="K45" s="1189"/>
      <c r="L45" s="1189"/>
      <c r="M45" s="1190"/>
      <c r="N45" s="1191"/>
      <c r="O45" s="1192"/>
      <c r="P45" s="1192"/>
      <c r="Q45" s="1192"/>
      <c r="R45" s="1192"/>
      <c r="S45" s="1192"/>
      <c r="T45" s="1193"/>
      <c r="U45" s="1152"/>
      <c r="V45" s="1153"/>
      <c r="W45" s="1153"/>
      <c r="X45" s="1153"/>
      <c r="Y45" s="1153"/>
      <c r="Z45" s="1153"/>
      <c r="AA45" s="1153"/>
      <c r="AB45" s="1153"/>
      <c r="AC45" s="1153"/>
      <c r="AD45" s="1153"/>
      <c r="AE45" s="1153"/>
      <c r="AF45" s="1153"/>
      <c r="AG45" s="1153"/>
      <c r="AH45" s="1153"/>
      <c r="AI45" s="1153"/>
      <c r="AJ45" s="1154"/>
      <c r="AK45" s="679" t="str">
        <f t="shared" si="3"/>
        <v/>
      </c>
      <c r="AL45" s="680"/>
      <c r="AM45" s="1194"/>
      <c r="AN45" s="1195"/>
      <c r="AO45" s="1195"/>
      <c r="AP45" s="363" t="s">
        <v>20</v>
      </c>
      <c r="AQ45" s="1195"/>
      <c r="AR45" s="1195"/>
      <c r="AS45" s="1196"/>
      <c r="AT45" s="684" t="str">
        <f>IF(AND(AM45&lt;&gt;"",AQ45&lt;&gt;""),ROUNDDOWN(AM45*AQ45/1000000,2),"")</f>
        <v/>
      </c>
      <c r="AU45" s="685"/>
      <c r="AV45" s="686"/>
      <c r="AW45" s="1197"/>
      <c r="AX45" s="1198"/>
      <c r="AY45" s="1199"/>
      <c r="AZ45" s="792" t="str">
        <f>IF(AT45&lt;&gt;"",AW45*AT45,"")</f>
        <v/>
      </c>
      <c r="BA45" s="793"/>
      <c r="BB45" s="793"/>
      <c r="BC45" s="794"/>
    </row>
    <row r="46" spans="1:55" s="38" customFormat="1" ht="30" customHeight="1">
      <c r="A46" s="1146"/>
      <c r="B46" s="1147"/>
      <c r="C46" s="1147"/>
      <c r="D46" s="1147"/>
      <c r="E46" s="1147"/>
      <c r="F46" s="1147"/>
      <c r="G46" s="1148"/>
      <c r="H46" s="1149"/>
      <c r="I46" s="1150"/>
      <c r="J46" s="1150"/>
      <c r="K46" s="1150"/>
      <c r="L46" s="1150"/>
      <c r="M46" s="1151"/>
      <c r="N46" s="1152"/>
      <c r="O46" s="1153"/>
      <c r="P46" s="1153"/>
      <c r="Q46" s="1153"/>
      <c r="R46" s="1153"/>
      <c r="S46" s="1153"/>
      <c r="T46" s="1154"/>
      <c r="U46" s="1152"/>
      <c r="V46" s="1153"/>
      <c r="W46" s="1153"/>
      <c r="X46" s="1153"/>
      <c r="Y46" s="1153"/>
      <c r="Z46" s="1153"/>
      <c r="AA46" s="1153"/>
      <c r="AB46" s="1153"/>
      <c r="AC46" s="1153"/>
      <c r="AD46" s="1153"/>
      <c r="AE46" s="1153"/>
      <c r="AF46" s="1153"/>
      <c r="AG46" s="1153"/>
      <c r="AH46" s="1153"/>
      <c r="AI46" s="1153"/>
      <c r="AJ46" s="1154"/>
      <c r="AK46" s="650" t="str">
        <f t="shared" si="3"/>
        <v/>
      </c>
      <c r="AL46" s="651"/>
      <c r="AM46" s="1155"/>
      <c r="AN46" s="1141"/>
      <c r="AO46" s="1141"/>
      <c r="AP46" s="362" t="s">
        <v>20</v>
      </c>
      <c r="AQ46" s="1141"/>
      <c r="AR46" s="1141"/>
      <c r="AS46" s="1142"/>
      <c r="AT46" s="655" t="str">
        <f t="shared" ref="AT46:AT55" si="4">IF(AND(AM46&lt;&gt;"",AQ46&lt;&gt;""),ROUNDDOWN(AM46*AQ46/1000000,2),"")</f>
        <v/>
      </c>
      <c r="AU46" s="656"/>
      <c r="AV46" s="657"/>
      <c r="AW46" s="1143"/>
      <c r="AX46" s="1144"/>
      <c r="AY46" s="1145"/>
      <c r="AZ46" s="647" t="str">
        <f t="shared" ref="AZ46:AZ55" si="5">IF(AT46&lt;&gt;"",AW46*AT46,"")</f>
        <v/>
      </c>
      <c r="BA46" s="648"/>
      <c r="BB46" s="648"/>
      <c r="BC46" s="649"/>
    </row>
    <row r="47" spans="1:55" s="38" customFormat="1" ht="30" customHeight="1">
      <c r="A47" s="1146"/>
      <c r="B47" s="1147"/>
      <c r="C47" s="1147"/>
      <c r="D47" s="1147"/>
      <c r="E47" s="1147"/>
      <c r="F47" s="1147"/>
      <c r="G47" s="1148"/>
      <c r="H47" s="1149"/>
      <c r="I47" s="1150"/>
      <c r="J47" s="1150"/>
      <c r="K47" s="1150"/>
      <c r="L47" s="1150"/>
      <c r="M47" s="1151"/>
      <c r="N47" s="1152"/>
      <c r="O47" s="1153"/>
      <c r="P47" s="1153"/>
      <c r="Q47" s="1153"/>
      <c r="R47" s="1153"/>
      <c r="S47" s="1153"/>
      <c r="T47" s="1154"/>
      <c r="U47" s="1152"/>
      <c r="V47" s="1153"/>
      <c r="W47" s="1153"/>
      <c r="X47" s="1153"/>
      <c r="Y47" s="1153"/>
      <c r="Z47" s="1153"/>
      <c r="AA47" s="1153"/>
      <c r="AB47" s="1153"/>
      <c r="AC47" s="1153"/>
      <c r="AD47" s="1153"/>
      <c r="AE47" s="1153"/>
      <c r="AF47" s="1153"/>
      <c r="AG47" s="1153"/>
      <c r="AH47" s="1153"/>
      <c r="AI47" s="1153"/>
      <c r="AJ47" s="1154"/>
      <c r="AK47" s="650" t="str">
        <f t="shared" si="3"/>
        <v/>
      </c>
      <c r="AL47" s="651"/>
      <c r="AM47" s="1155"/>
      <c r="AN47" s="1141"/>
      <c r="AO47" s="1141"/>
      <c r="AP47" s="362" t="s">
        <v>20</v>
      </c>
      <c r="AQ47" s="1141"/>
      <c r="AR47" s="1141"/>
      <c r="AS47" s="1142"/>
      <c r="AT47" s="655" t="str">
        <f t="shared" si="4"/>
        <v/>
      </c>
      <c r="AU47" s="656"/>
      <c r="AV47" s="657"/>
      <c r="AW47" s="1143"/>
      <c r="AX47" s="1144"/>
      <c r="AY47" s="1145"/>
      <c r="AZ47" s="647" t="str">
        <f t="shared" si="5"/>
        <v/>
      </c>
      <c r="BA47" s="648"/>
      <c r="BB47" s="648"/>
      <c r="BC47" s="649"/>
    </row>
    <row r="48" spans="1:55" s="38" customFormat="1" ht="30" customHeight="1">
      <c r="A48" s="1146"/>
      <c r="B48" s="1147"/>
      <c r="C48" s="1147"/>
      <c r="D48" s="1147"/>
      <c r="E48" s="1147"/>
      <c r="F48" s="1147"/>
      <c r="G48" s="1148"/>
      <c r="H48" s="1149"/>
      <c r="I48" s="1150"/>
      <c r="J48" s="1150"/>
      <c r="K48" s="1150"/>
      <c r="L48" s="1150"/>
      <c r="M48" s="1151"/>
      <c r="N48" s="1152"/>
      <c r="O48" s="1153"/>
      <c r="P48" s="1153"/>
      <c r="Q48" s="1153"/>
      <c r="R48" s="1153"/>
      <c r="S48" s="1153"/>
      <c r="T48" s="1154"/>
      <c r="U48" s="1152"/>
      <c r="V48" s="1153"/>
      <c r="W48" s="1153"/>
      <c r="X48" s="1153"/>
      <c r="Y48" s="1153"/>
      <c r="Z48" s="1153"/>
      <c r="AA48" s="1153"/>
      <c r="AB48" s="1153"/>
      <c r="AC48" s="1153"/>
      <c r="AD48" s="1153"/>
      <c r="AE48" s="1153"/>
      <c r="AF48" s="1153"/>
      <c r="AG48" s="1153"/>
      <c r="AH48" s="1153"/>
      <c r="AI48" s="1153"/>
      <c r="AJ48" s="1154"/>
      <c r="AK48" s="650" t="str">
        <f t="shared" si="3"/>
        <v/>
      </c>
      <c r="AL48" s="651"/>
      <c r="AM48" s="1155"/>
      <c r="AN48" s="1141"/>
      <c r="AO48" s="1141"/>
      <c r="AP48" s="362" t="s">
        <v>20</v>
      </c>
      <c r="AQ48" s="1141"/>
      <c r="AR48" s="1141"/>
      <c r="AS48" s="1142"/>
      <c r="AT48" s="655" t="str">
        <f t="shared" si="4"/>
        <v/>
      </c>
      <c r="AU48" s="656"/>
      <c r="AV48" s="657"/>
      <c r="AW48" s="1143"/>
      <c r="AX48" s="1144"/>
      <c r="AY48" s="1145"/>
      <c r="AZ48" s="647" t="str">
        <f t="shared" si="5"/>
        <v/>
      </c>
      <c r="BA48" s="648"/>
      <c r="BB48" s="648"/>
      <c r="BC48" s="649"/>
    </row>
    <row r="49" spans="1:55" s="38" customFormat="1" ht="30" customHeight="1">
      <c r="A49" s="1146"/>
      <c r="B49" s="1147"/>
      <c r="C49" s="1147"/>
      <c r="D49" s="1147"/>
      <c r="E49" s="1147"/>
      <c r="F49" s="1147"/>
      <c r="G49" s="1148"/>
      <c r="H49" s="1149"/>
      <c r="I49" s="1150"/>
      <c r="J49" s="1150"/>
      <c r="K49" s="1150"/>
      <c r="L49" s="1150"/>
      <c r="M49" s="1151"/>
      <c r="N49" s="1152"/>
      <c r="O49" s="1153"/>
      <c r="P49" s="1153"/>
      <c r="Q49" s="1153"/>
      <c r="R49" s="1153"/>
      <c r="S49" s="1153"/>
      <c r="T49" s="1154"/>
      <c r="U49" s="1152"/>
      <c r="V49" s="1153"/>
      <c r="W49" s="1153"/>
      <c r="X49" s="1153"/>
      <c r="Y49" s="1153"/>
      <c r="Z49" s="1153"/>
      <c r="AA49" s="1153"/>
      <c r="AB49" s="1153"/>
      <c r="AC49" s="1153"/>
      <c r="AD49" s="1153"/>
      <c r="AE49" s="1153"/>
      <c r="AF49" s="1153"/>
      <c r="AG49" s="1153"/>
      <c r="AH49" s="1153"/>
      <c r="AI49" s="1153"/>
      <c r="AJ49" s="1154"/>
      <c r="AK49" s="650" t="str">
        <f t="shared" si="3"/>
        <v/>
      </c>
      <c r="AL49" s="651"/>
      <c r="AM49" s="1155"/>
      <c r="AN49" s="1141"/>
      <c r="AO49" s="1141"/>
      <c r="AP49" s="362" t="s">
        <v>20</v>
      </c>
      <c r="AQ49" s="1141"/>
      <c r="AR49" s="1141"/>
      <c r="AS49" s="1142"/>
      <c r="AT49" s="655" t="str">
        <f t="shared" si="4"/>
        <v/>
      </c>
      <c r="AU49" s="656"/>
      <c r="AV49" s="657"/>
      <c r="AW49" s="1143"/>
      <c r="AX49" s="1144"/>
      <c r="AY49" s="1145"/>
      <c r="AZ49" s="647" t="str">
        <f t="shared" si="5"/>
        <v/>
      </c>
      <c r="BA49" s="648"/>
      <c r="BB49" s="648"/>
      <c r="BC49" s="649"/>
    </row>
    <row r="50" spans="1:55" s="38" customFormat="1" ht="30" customHeight="1">
      <c r="A50" s="1146"/>
      <c r="B50" s="1147"/>
      <c r="C50" s="1147"/>
      <c r="D50" s="1147"/>
      <c r="E50" s="1147"/>
      <c r="F50" s="1147"/>
      <c r="G50" s="1148"/>
      <c r="H50" s="1149"/>
      <c r="I50" s="1150"/>
      <c r="J50" s="1150"/>
      <c r="K50" s="1150"/>
      <c r="L50" s="1150"/>
      <c r="M50" s="1151"/>
      <c r="N50" s="1152"/>
      <c r="O50" s="1153"/>
      <c r="P50" s="1153"/>
      <c r="Q50" s="1153"/>
      <c r="R50" s="1153"/>
      <c r="S50" s="1153"/>
      <c r="T50" s="1154"/>
      <c r="U50" s="1152"/>
      <c r="V50" s="1153"/>
      <c r="W50" s="1153"/>
      <c r="X50" s="1153"/>
      <c r="Y50" s="1153"/>
      <c r="Z50" s="1153"/>
      <c r="AA50" s="1153"/>
      <c r="AB50" s="1153"/>
      <c r="AC50" s="1153"/>
      <c r="AD50" s="1153"/>
      <c r="AE50" s="1153"/>
      <c r="AF50" s="1153"/>
      <c r="AG50" s="1153"/>
      <c r="AH50" s="1153"/>
      <c r="AI50" s="1153"/>
      <c r="AJ50" s="1154"/>
      <c r="AK50" s="650" t="str">
        <f t="shared" si="3"/>
        <v/>
      </c>
      <c r="AL50" s="651"/>
      <c r="AM50" s="1155"/>
      <c r="AN50" s="1141"/>
      <c r="AO50" s="1141"/>
      <c r="AP50" s="362" t="s">
        <v>20</v>
      </c>
      <c r="AQ50" s="1141"/>
      <c r="AR50" s="1141"/>
      <c r="AS50" s="1142"/>
      <c r="AT50" s="655" t="str">
        <f t="shared" si="4"/>
        <v/>
      </c>
      <c r="AU50" s="656"/>
      <c r="AV50" s="657"/>
      <c r="AW50" s="1143"/>
      <c r="AX50" s="1144"/>
      <c r="AY50" s="1145"/>
      <c r="AZ50" s="647" t="str">
        <f t="shared" si="5"/>
        <v/>
      </c>
      <c r="BA50" s="648"/>
      <c r="BB50" s="648"/>
      <c r="BC50" s="649"/>
    </row>
    <row r="51" spans="1:55" s="38" customFormat="1" ht="30" customHeight="1">
      <c r="A51" s="1146"/>
      <c r="B51" s="1147"/>
      <c r="C51" s="1147"/>
      <c r="D51" s="1147"/>
      <c r="E51" s="1147"/>
      <c r="F51" s="1147"/>
      <c r="G51" s="1148"/>
      <c r="H51" s="1149"/>
      <c r="I51" s="1150"/>
      <c r="J51" s="1150"/>
      <c r="K51" s="1150"/>
      <c r="L51" s="1150"/>
      <c r="M51" s="1151"/>
      <c r="N51" s="1152"/>
      <c r="O51" s="1153"/>
      <c r="P51" s="1153"/>
      <c r="Q51" s="1153"/>
      <c r="R51" s="1153"/>
      <c r="S51" s="1153"/>
      <c r="T51" s="1154"/>
      <c r="U51" s="1152"/>
      <c r="V51" s="1153"/>
      <c r="W51" s="1153"/>
      <c r="X51" s="1153"/>
      <c r="Y51" s="1153"/>
      <c r="Z51" s="1153"/>
      <c r="AA51" s="1153"/>
      <c r="AB51" s="1153"/>
      <c r="AC51" s="1153"/>
      <c r="AD51" s="1153"/>
      <c r="AE51" s="1153"/>
      <c r="AF51" s="1153"/>
      <c r="AG51" s="1153"/>
      <c r="AH51" s="1153"/>
      <c r="AI51" s="1153"/>
      <c r="AJ51" s="1154"/>
      <c r="AK51" s="650" t="str">
        <f t="shared" si="3"/>
        <v/>
      </c>
      <c r="AL51" s="651"/>
      <c r="AM51" s="1155"/>
      <c r="AN51" s="1141"/>
      <c r="AO51" s="1141"/>
      <c r="AP51" s="362" t="s">
        <v>20</v>
      </c>
      <c r="AQ51" s="1141"/>
      <c r="AR51" s="1141"/>
      <c r="AS51" s="1142"/>
      <c r="AT51" s="655" t="str">
        <f t="shared" si="4"/>
        <v/>
      </c>
      <c r="AU51" s="656"/>
      <c r="AV51" s="657"/>
      <c r="AW51" s="1143"/>
      <c r="AX51" s="1144"/>
      <c r="AY51" s="1145"/>
      <c r="AZ51" s="647" t="str">
        <f t="shared" si="5"/>
        <v/>
      </c>
      <c r="BA51" s="648"/>
      <c r="BB51" s="648"/>
      <c r="BC51" s="649"/>
    </row>
    <row r="52" spans="1:55" s="38" customFormat="1" ht="30" customHeight="1">
      <c r="A52" s="1146"/>
      <c r="B52" s="1147"/>
      <c r="C52" s="1147"/>
      <c r="D52" s="1147"/>
      <c r="E52" s="1147"/>
      <c r="F52" s="1147"/>
      <c r="G52" s="1148"/>
      <c r="H52" s="1149"/>
      <c r="I52" s="1150"/>
      <c r="J52" s="1150"/>
      <c r="K52" s="1150"/>
      <c r="L52" s="1150"/>
      <c r="M52" s="1151"/>
      <c r="N52" s="1152"/>
      <c r="O52" s="1153"/>
      <c r="P52" s="1153"/>
      <c r="Q52" s="1153"/>
      <c r="R52" s="1153"/>
      <c r="S52" s="1153"/>
      <c r="T52" s="1154"/>
      <c r="U52" s="1152"/>
      <c r="V52" s="1153"/>
      <c r="W52" s="1153"/>
      <c r="X52" s="1153"/>
      <c r="Y52" s="1153"/>
      <c r="Z52" s="1153"/>
      <c r="AA52" s="1153"/>
      <c r="AB52" s="1153"/>
      <c r="AC52" s="1153"/>
      <c r="AD52" s="1153"/>
      <c r="AE52" s="1153"/>
      <c r="AF52" s="1153"/>
      <c r="AG52" s="1153"/>
      <c r="AH52" s="1153"/>
      <c r="AI52" s="1153"/>
      <c r="AJ52" s="1154"/>
      <c r="AK52" s="650" t="str">
        <f t="shared" si="3"/>
        <v/>
      </c>
      <c r="AL52" s="651"/>
      <c r="AM52" s="1155"/>
      <c r="AN52" s="1141"/>
      <c r="AO52" s="1141"/>
      <c r="AP52" s="362" t="s">
        <v>20</v>
      </c>
      <c r="AQ52" s="1141"/>
      <c r="AR52" s="1141"/>
      <c r="AS52" s="1142"/>
      <c r="AT52" s="655" t="str">
        <f t="shared" si="4"/>
        <v/>
      </c>
      <c r="AU52" s="656"/>
      <c r="AV52" s="657"/>
      <c r="AW52" s="1143"/>
      <c r="AX52" s="1144"/>
      <c r="AY52" s="1145"/>
      <c r="AZ52" s="647" t="str">
        <f t="shared" si="5"/>
        <v/>
      </c>
      <c r="BA52" s="648"/>
      <c r="BB52" s="648"/>
      <c r="BC52" s="649"/>
    </row>
    <row r="53" spans="1:55" s="38" customFormat="1" ht="30" customHeight="1">
      <c r="A53" s="1146"/>
      <c r="B53" s="1147"/>
      <c r="C53" s="1147"/>
      <c r="D53" s="1147"/>
      <c r="E53" s="1147"/>
      <c r="F53" s="1147"/>
      <c r="G53" s="1148"/>
      <c r="H53" s="1149"/>
      <c r="I53" s="1150"/>
      <c r="J53" s="1150"/>
      <c r="K53" s="1150"/>
      <c r="L53" s="1150"/>
      <c r="M53" s="1151"/>
      <c r="N53" s="1152"/>
      <c r="O53" s="1153"/>
      <c r="P53" s="1153"/>
      <c r="Q53" s="1153"/>
      <c r="R53" s="1153"/>
      <c r="S53" s="1153"/>
      <c r="T53" s="1154"/>
      <c r="U53" s="1152"/>
      <c r="V53" s="1153"/>
      <c r="W53" s="1153"/>
      <c r="X53" s="1153"/>
      <c r="Y53" s="1153"/>
      <c r="Z53" s="1153"/>
      <c r="AA53" s="1153"/>
      <c r="AB53" s="1153"/>
      <c r="AC53" s="1153"/>
      <c r="AD53" s="1153"/>
      <c r="AE53" s="1153"/>
      <c r="AF53" s="1153"/>
      <c r="AG53" s="1153"/>
      <c r="AH53" s="1153"/>
      <c r="AI53" s="1153"/>
      <c r="AJ53" s="1154"/>
      <c r="AK53" s="650" t="str">
        <f t="shared" si="3"/>
        <v/>
      </c>
      <c r="AL53" s="651"/>
      <c r="AM53" s="1155"/>
      <c r="AN53" s="1141"/>
      <c r="AO53" s="1141"/>
      <c r="AP53" s="362" t="s">
        <v>20</v>
      </c>
      <c r="AQ53" s="1141"/>
      <c r="AR53" s="1141"/>
      <c r="AS53" s="1142"/>
      <c r="AT53" s="655" t="str">
        <f t="shared" si="4"/>
        <v/>
      </c>
      <c r="AU53" s="656"/>
      <c r="AV53" s="657"/>
      <c r="AW53" s="1143"/>
      <c r="AX53" s="1144"/>
      <c r="AY53" s="1145"/>
      <c r="AZ53" s="647" t="str">
        <f t="shared" si="5"/>
        <v/>
      </c>
      <c r="BA53" s="648"/>
      <c r="BB53" s="648"/>
      <c r="BC53" s="649"/>
    </row>
    <row r="54" spans="1:55" s="38" customFormat="1" ht="30" customHeight="1">
      <c r="A54" s="1146"/>
      <c r="B54" s="1147"/>
      <c r="C54" s="1147"/>
      <c r="D54" s="1147"/>
      <c r="E54" s="1147"/>
      <c r="F54" s="1147"/>
      <c r="G54" s="1148"/>
      <c r="H54" s="1149"/>
      <c r="I54" s="1150"/>
      <c r="J54" s="1150"/>
      <c r="K54" s="1150"/>
      <c r="L54" s="1150"/>
      <c r="M54" s="1151"/>
      <c r="N54" s="1152"/>
      <c r="O54" s="1153"/>
      <c r="P54" s="1153"/>
      <c r="Q54" s="1153"/>
      <c r="R54" s="1153"/>
      <c r="S54" s="1153"/>
      <c r="T54" s="1154"/>
      <c r="U54" s="1152"/>
      <c r="V54" s="1153"/>
      <c r="W54" s="1153"/>
      <c r="X54" s="1153"/>
      <c r="Y54" s="1153"/>
      <c r="Z54" s="1153"/>
      <c r="AA54" s="1153"/>
      <c r="AB54" s="1153"/>
      <c r="AC54" s="1153"/>
      <c r="AD54" s="1153"/>
      <c r="AE54" s="1153"/>
      <c r="AF54" s="1153"/>
      <c r="AG54" s="1153"/>
      <c r="AH54" s="1153"/>
      <c r="AI54" s="1153"/>
      <c r="AJ54" s="1154"/>
      <c r="AK54" s="650" t="str">
        <f t="shared" si="3"/>
        <v/>
      </c>
      <c r="AL54" s="651"/>
      <c r="AM54" s="1155"/>
      <c r="AN54" s="1141"/>
      <c r="AO54" s="1141"/>
      <c r="AP54" s="362" t="s">
        <v>20</v>
      </c>
      <c r="AQ54" s="1141"/>
      <c r="AR54" s="1141"/>
      <c r="AS54" s="1142"/>
      <c r="AT54" s="655" t="str">
        <f t="shared" si="4"/>
        <v/>
      </c>
      <c r="AU54" s="656"/>
      <c r="AV54" s="657"/>
      <c r="AW54" s="1143"/>
      <c r="AX54" s="1144"/>
      <c r="AY54" s="1145"/>
      <c r="AZ54" s="647" t="str">
        <f t="shared" si="5"/>
        <v/>
      </c>
      <c r="BA54" s="648"/>
      <c r="BB54" s="648"/>
      <c r="BC54" s="649"/>
    </row>
    <row r="55" spans="1:55" s="38" customFormat="1" ht="30" customHeight="1" thickBot="1">
      <c r="A55" s="1182"/>
      <c r="B55" s="1183"/>
      <c r="C55" s="1183"/>
      <c r="D55" s="1183"/>
      <c r="E55" s="1183"/>
      <c r="F55" s="1183"/>
      <c r="G55" s="1184"/>
      <c r="H55" s="1149"/>
      <c r="I55" s="1150"/>
      <c r="J55" s="1150"/>
      <c r="K55" s="1150"/>
      <c r="L55" s="1150"/>
      <c r="M55" s="1151"/>
      <c r="N55" s="1152"/>
      <c r="O55" s="1153"/>
      <c r="P55" s="1153"/>
      <c r="Q55" s="1153"/>
      <c r="R55" s="1153"/>
      <c r="S55" s="1153"/>
      <c r="T55" s="1154"/>
      <c r="U55" s="1185"/>
      <c r="V55" s="1186"/>
      <c r="W55" s="1186"/>
      <c r="X55" s="1186"/>
      <c r="Y55" s="1186"/>
      <c r="Z55" s="1186"/>
      <c r="AA55" s="1186"/>
      <c r="AB55" s="1186"/>
      <c r="AC55" s="1186"/>
      <c r="AD55" s="1186"/>
      <c r="AE55" s="1186"/>
      <c r="AF55" s="1186"/>
      <c r="AG55" s="1186"/>
      <c r="AH55" s="1186"/>
      <c r="AI55" s="1186"/>
      <c r="AJ55" s="1187"/>
      <c r="AK55" s="650" t="str">
        <f t="shared" si="3"/>
        <v/>
      </c>
      <c r="AL55" s="651"/>
      <c r="AM55" s="1155"/>
      <c r="AN55" s="1141"/>
      <c r="AO55" s="1141"/>
      <c r="AP55" s="362" t="s">
        <v>20</v>
      </c>
      <c r="AQ55" s="1141"/>
      <c r="AR55" s="1141"/>
      <c r="AS55" s="1142"/>
      <c r="AT55" s="655" t="str">
        <f t="shared" si="4"/>
        <v/>
      </c>
      <c r="AU55" s="656"/>
      <c r="AV55" s="657"/>
      <c r="AW55" s="1143"/>
      <c r="AX55" s="1144"/>
      <c r="AY55" s="1145"/>
      <c r="AZ55" s="647" t="str">
        <f t="shared" si="5"/>
        <v/>
      </c>
      <c r="BA55" s="648"/>
      <c r="BB55" s="648"/>
      <c r="BC55" s="649"/>
    </row>
    <row r="56" spans="1:55" ht="30" customHeight="1" thickTop="1" thickBot="1">
      <c r="A56" s="661" t="s">
        <v>23</v>
      </c>
      <c r="B56" s="662"/>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3"/>
      <c r="AW56" s="780">
        <f>SUM(AW41:AY55)</f>
        <v>0</v>
      </c>
      <c r="AX56" s="781"/>
      <c r="AY56" s="782"/>
      <c r="AZ56" s="644">
        <f>SUM(AZ41:BC55)</f>
        <v>0</v>
      </c>
      <c r="BA56" s="645"/>
      <c r="BB56" s="645"/>
      <c r="BC56" s="646"/>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127</v>
      </c>
      <c r="B62" s="137"/>
      <c r="C62" s="137"/>
      <c r="D62" s="137"/>
      <c r="E62" s="137"/>
      <c r="F62" s="137"/>
      <c r="G62" s="137"/>
      <c r="H62" s="137"/>
      <c r="I62" s="137"/>
      <c r="J62" s="137"/>
      <c r="K62" s="137"/>
      <c r="L62" s="137"/>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7"/>
      <c r="AQ62" s="137"/>
      <c r="AR62" s="137"/>
      <c r="AS62" s="137"/>
      <c r="AT62" s="137"/>
      <c r="AU62" s="137"/>
      <c r="AV62" s="45"/>
      <c r="AW62" s="138"/>
      <c r="AX62" s="138"/>
    </row>
    <row r="63" spans="1:55" s="25" customFormat="1" ht="52.5" customHeight="1" thickBot="1">
      <c r="A63" s="860" t="s">
        <v>90</v>
      </c>
      <c r="B63" s="861"/>
      <c r="C63" s="861"/>
      <c r="D63" s="862"/>
      <c r="E63" s="863" t="s">
        <v>62</v>
      </c>
      <c r="F63" s="861"/>
      <c r="G63" s="861"/>
      <c r="H63" s="861"/>
      <c r="I63" s="823" t="s">
        <v>97</v>
      </c>
      <c r="J63" s="824"/>
      <c r="K63" s="824"/>
      <c r="L63" s="824"/>
      <c r="M63" s="824"/>
      <c r="N63" s="824"/>
      <c r="O63" s="824"/>
      <c r="P63" s="864"/>
      <c r="Q63" s="865" t="s">
        <v>63</v>
      </c>
      <c r="R63" s="866"/>
      <c r="S63" s="867" t="s">
        <v>98</v>
      </c>
      <c r="T63" s="867"/>
      <c r="U63" s="867"/>
      <c r="V63" s="867"/>
      <c r="W63" s="867"/>
      <c r="X63" s="867"/>
      <c r="Y63" s="868"/>
      <c r="Z63" s="823" t="s">
        <v>128</v>
      </c>
      <c r="AA63" s="824"/>
      <c r="AB63" s="824"/>
      <c r="AC63" s="824"/>
      <c r="AD63" s="824"/>
      <c r="AE63" s="824"/>
      <c r="AF63" s="824"/>
      <c r="AG63" s="824"/>
      <c r="AH63" s="824"/>
      <c r="AI63" s="824"/>
      <c r="AJ63" s="824"/>
      <c r="AK63" s="824"/>
      <c r="AL63" s="824"/>
      <c r="AM63" s="824"/>
      <c r="AN63" s="825"/>
      <c r="AO63" s="823" t="s">
        <v>129</v>
      </c>
      <c r="AP63" s="824"/>
      <c r="AQ63" s="824"/>
      <c r="AR63" s="824"/>
      <c r="AS63" s="824"/>
      <c r="AT63" s="824"/>
      <c r="AU63" s="824"/>
      <c r="AV63" s="824"/>
      <c r="AW63" s="824"/>
      <c r="AX63" s="824"/>
      <c r="AY63" s="824"/>
      <c r="AZ63" s="824"/>
      <c r="BA63" s="824"/>
      <c r="BB63" s="824"/>
      <c r="BC63" s="826"/>
    </row>
    <row r="64" spans="1:55" s="25" customFormat="1" ht="41.25" customHeight="1" thickTop="1">
      <c r="A64" s="854" t="s">
        <v>130</v>
      </c>
      <c r="B64" s="855"/>
      <c r="C64" s="855"/>
      <c r="D64" s="856"/>
      <c r="E64" s="838" t="s">
        <v>66</v>
      </c>
      <c r="F64" s="839"/>
      <c r="G64" s="839"/>
      <c r="H64" s="839"/>
      <c r="I64" s="840">
        <f>IF($AZ$31="","",SUMIF($AK$16:$AL$30,$E64,$AZ$16:$BC$30))</f>
        <v>0</v>
      </c>
      <c r="J64" s="841"/>
      <c r="K64" s="841"/>
      <c r="L64" s="841"/>
      <c r="M64" s="841"/>
      <c r="N64" s="841"/>
      <c r="O64" s="841"/>
      <c r="P64" s="197" t="s">
        <v>24</v>
      </c>
      <c r="Q64" s="842" t="s">
        <v>63</v>
      </c>
      <c r="R64" s="843"/>
      <c r="S64" s="847">
        <v>30000</v>
      </c>
      <c r="T64" s="847"/>
      <c r="U64" s="847"/>
      <c r="V64" s="847"/>
      <c r="W64" s="847"/>
      <c r="X64" s="847"/>
      <c r="Y64" s="143" t="s">
        <v>64</v>
      </c>
      <c r="Z64" s="827">
        <f>IF(I64="0","",I64*S64)</f>
        <v>0</v>
      </c>
      <c r="AA64" s="828"/>
      <c r="AB64" s="828"/>
      <c r="AC64" s="828"/>
      <c r="AD64" s="828"/>
      <c r="AE64" s="828"/>
      <c r="AF64" s="828"/>
      <c r="AG64" s="828"/>
      <c r="AH64" s="828"/>
      <c r="AI64" s="828"/>
      <c r="AJ64" s="828"/>
      <c r="AK64" s="828"/>
      <c r="AL64" s="828"/>
      <c r="AM64" s="828"/>
      <c r="AN64" s="149" t="s">
        <v>0</v>
      </c>
      <c r="AO64" s="772">
        <f>SUM(Z64:AM65)</f>
        <v>0</v>
      </c>
      <c r="AP64" s="773"/>
      <c r="AQ64" s="773"/>
      <c r="AR64" s="773"/>
      <c r="AS64" s="773"/>
      <c r="AT64" s="773"/>
      <c r="AU64" s="773"/>
      <c r="AV64" s="773"/>
      <c r="AW64" s="773"/>
      <c r="AX64" s="773"/>
      <c r="AY64" s="773"/>
      <c r="AZ64" s="773"/>
      <c r="BA64" s="773"/>
      <c r="BB64" s="773"/>
      <c r="BC64" s="776" t="s">
        <v>0</v>
      </c>
    </row>
    <row r="65" spans="1:55" s="25" customFormat="1" ht="41.25" customHeight="1">
      <c r="A65" s="857"/>
      <c r="B65" s="858"/>
      <c r="C65" s="858"/>
      <c r="D65" s="859"/>
      <c r="E65" s="829" t="s">
        <v>67</v>
      </c>
      <c r="F65" s="830"/>
      <c r="G65" s="830"/>
      <c r="H65" s="830"/>
      <c r="I65" s="833">
        <f>IF($AZ$31="","",SUMIF($AK$16:$AL$30,$E65,$AZ$16:$BC$30))</f>
        <v>0</v>
      </c>
      <c r="J65" s="834"/>
      <c r="K65" s="834"/>
      <c r="L65" s="834"/>
      <c r="M65" s="834"/>
      <c r="N65" s="834"/>
      <c r="O65" s="834"/>
      <c r="P65" s="198" t="s">
        <v>24</v>
      </c>
      <c r="Q65" s="835" t="s">
        <v>63</v>
      </c>
      <c r="R65" s="836"/>
      <c r="S65" s="837">
        <v>20000</v>
      </c>
      <c r="T65" s="837"/>
      <c r="U65" s="837"/>
      <c r="V65" s="837"/>
      <c r="W65" s="837"/>
      <c r="X65" s="837"/>
      <c r="Y65" s="146" t="s">
        <v>64</v>
      </c>
      <c r="Z65" s="778">
        <f>IF(I65="0","",I65*S65)</f>
        <v>0</v>
      </c>
      <c r="AA65" s="779"/>
      <c r="AB65" s="779"/>
      <c r="AC65" s="779"/>
      <c r="AD65" s="779"/>
      <c r="AE65" s="779"/>
      <c r="AF65" s="779"/>
      <c r="AG65" s="779"/>
      <c r="AH65" s="779"/>
      <c r="AI65" s="779"/>
      <c r="AJ65" s="779"/>
      <c r="AK65" s="779"/>
      <c r="AL65" s="779"/>
      <c r="AM65" s="779"/>
      <c r="AN65" s="146" t="s">
        <v>0</v>
      </c>
      <c r="AO65" s="774"/>
      <c r="AP65" s="775"/>
      <c r="AQ65" s="775"/>
      <c r="AR65" s="775"/>
      <c r="AS65" s="775"/>
      <c r="AT65" s="775"/>
      <c r="AU65" s="775"/>
      <c r="AV65" s="775"/>
      <c r="AW65" s="775"/>
      <c r="AX65" s="775"/>
      <c r="AY65" s="775"/>
      <c r="AZ65" s="775"/>
      <c r="BA65" s="775"/>
      <c r="BB65" s="775"/>
      <c r="BC65" s="777"/>
    </row>
    <row r="66" spans="1:55" s="25" customFormat="1" ht="41.25" customHeight="1">
      <c r="A66" s="760" t="s">
        <v>91</v>
      </c>
      <c r="B66" s="761"/>
      <c r="C66" s="761"/>
      <c r="D66" s="762"/>
      <c r="E66" s="766" t="s">
        <v>66</v>
      </c>
      <c r="F66" s="767"/>
      <c r="G66" s="767"/>
      <c r="H66" s="767"/>
      <c r="I66" s="768">
        <f>IF($AZ$56="","",SUMIF($AK$41:$AL$55,$E66,$AZ$41:$BC$55))</f>
        <v>0</v>
      </c>
      <c r="J66" s="769"/>
      <c r="K66" s="769"/>
      <c r="L66" s="769"/>
      <c r="M66" s="769"/>
      <c r="N66" s="769"/>
      <c r="O66" s="769"/>
      <c r="P66" s="199" t="s">
        <v>24</v>
      </c>
      <c r="Q66" s="770" t="s">
        <v>63</v>
      </c>
      <c r="R66" s="771"/>
      <c r="S66" s="752">
        <v>30000</v>
      </c>
      <c r="T66" s="752"/>
      <c r="U66" s="752"/>
      <c r="V66" s="752"/>
      <c r="W66" s="752"/>
      <c r="X66" s="752"/>
      <c r="Y66" s="148" t="s">
        <v>64</v>
      </c>
      <c r="Z66" s="758">
        <f>IF(I66="0","",I66*S66)</f>
        <v>0</v>
      </c>
      <c r="AA66" s="759"/>
      <c r="AB66" s="759"/>
      <c r="AC66" s="759"/>
      <c r="AD66" s="759"/>
      <c r="AE66" s="759"/>
      <c r="AF66" s="759"/>
      <c r="AG66" s="759"/>
      <c r="AH66" s="759"/>
      <c r="AI66" s="759"/>
      <c r="AJ66" s="759"/>
      <c r="AK66" s="759"/>
      <c r="AL66" s="759"/>
      <c r="AM66" s="759"/>
      <c r="AN66" s="148" t="s">
        <v>0</v>
      </c>
      <c r="AO66" s="753">
        <f>SUM(Z66:AM67)</f>
        <v>0</v>
      </c>
      <c r="AP66" s="754"/>
      <c r="AQ66" s="754"/>
      <c r="AR66" s="754"/>
      <c r="AS66" s="754"/>
      <c r="AT66" s="754"/>
      <c r="AU66" s="754"/>
      <c r="AV66" s="754"/>
      <c r="AW66" s="754"/>
      <c r="AX66" s="754"/>
      <c r="AY66" s="754"/>
      <c r="AZ66" s="754"/>
      <c r="BA66" s="754"/>
      <c r="BB66" s="754"/>
      <c r="BC66" s="744" t="s">
        <v>0</v>
      </c>
    </row>
    <row r="67" spans="1:55" s="25" customFormat="1" ht="41.25" customHeight="1" thickBot="1">
      <c r="A67" s="763"/>
      <c r="B67" s="764"/>
      <c r="C67" s="764"/>
      <c r="D67" s="765"/>
      <c r="E67" s="748" t="s">
        <v>67</v>
      </c>
      <c r="F67" s="749"/>
      <c r="G67" s="749"/>
      <c r="H67" s="749"/>
      <c r="I67" s="750">
        <f>IF($AZ$56="","",SUMIF($AK$41:$AL$55,$E67,$AZ$41:$BC$55))</f>
        <v>0</v>
      </c>
      <c r="J67" s="751"/>
      <c r="K67" s="751"/>
      <c r="L67" s="751"/>
      <c r="M67" s="751"/>
      <c r="N67" s="751"/>
      <c r="O67" s="751"/>
      <c r="P67" s="200" t="s">
        <v>24</v>
      </c>
      <c r="Q67" s="831" t="s">
        <v>63</v>
      </c>
      <c r="R67" s="832"/>
      <c r="S67" s="757">
        <v>20000</v>
      </c>
      <c r="T67" s="757"/>
      <c r="U67" s="757"/>
      <c r="V67" s="757"/>
      <c r="W67" s="757"/>
      <c r="X67" s="757"/>
      <c r="Y67" s="141" t="s">
        <v>64</v>
      </c>
      <c r="Z67" s="746">
        <f>IF(I67="0","",I67*S67)</f>
        <v>0</v>
      </c>
      <c r="AA67" s="747"/>
      <c r="AB67" s="747"/>
      <c r="AC67" s="747"/>
      <c r="AD67" s="747"/>
      <c r="AE67" s="747"/>
      <c r="AF67" s="747"/>
      <c r="AG67" s="747"/>
      <c r="AH67" s="747"/>
      <c r="AI67" s="747"/>
      <c r="AJ67" s="747"/>
      <c r="AK67" s="747"/>
      <c r="AL67" s="747"/>
      <c r="AM67" s="747"/>
      <c r="AN67" s="141" t="s">
        <v>0</v>
      </c>
      <c r="AO67" s="755"/>
      <c r="AP67" s="756"/>
      <c r="AQ67" s="756"/>
      <c r="AR67" s="756"/>
      <c r="AS67" s="756"/>
      <c r="AT67" s="756"/>
      <c r="AU67" s="756"/>
      <c r="AV67" s="756"/>
      <c r="AW67" s="756"/>
      <c r="AX67" s="756"/>
      <c r="AY67" s="756"/>
      <c r="AZ67" s="756"/>
      <c r="BA67" s="756"/>
      <c r="BB67" s="756"/>
      <c r="BC67" s="745"/>
    </row>
    <row r="68" spans="1:55" s="25" customFormat="1" ht="41.25" customHeight="1" thickTop="1" thickBot="1">
      <c r="A68" s="740" t="s">
        <v>117</v>
      </c>
      <c r="B68" s="741"/>
      <c r="C68" s="741"/>
      <c r="D68" s="741"/>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1"/>
      <c r="AC68" s="741"/>
      <c r="AD68" s="741"/>
      <c r="AE68" s="741"/>
      <c r="AF68" s="741"/>
      <c r="AG68" s="741"/>
      <c r="AH68" s="741"/>
      <c r="AI68" s="741"/>
      <c r="AJ68" s="741"/>
      <c r="AK68" s="741"/>
      <c r="AL68" s="741"/>
      <c r="AM68" s="741"/>
      <c r="AN68" s="741"/>
      <c r="AO68" s="742">
        <f>SUM(AO64:BB67)</f>
        <v>0</v>
      </c>
      <c r="AP68" s="743"/>
      <c r="AQ68" s="743"/>
      <c r="AR68" s="743"/>
      <c r="AS68" s="743"/>
      <c r="AT68" s="743"/>
      <c r="AU68" s="743"/>
      <c r="AV68" s="743"/>
      <c r="AW68" s="743"/>
      <c r="AX68" s="743"/>
      <c r="AY68" s="743"/>
      <c r="AZ68" s="743"/>
      <c r="BA68" s="743"/>
      <c r="BB68" s="743"/>
      <c r="BC68" s="184" t="s">
        <v>0</v>
      </c>
    </row>
    <row r="69" spans="1:55" s="25" customFormat="1" ht="15.75" customHeight="1">
      <c r="A69" s="360"/>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gT8KyZYn3qpuqI1+I7aekaaz6Kg2PYZ7YO/tq7Pd2pTH8QLLaBxdKoU1y3gxaB3IJaqvwVUQLoTm2N/ShS6vVw==" saltValue="vEL8AA3BpvzbDsywqM93bA==" spinCount="100000" sheet="1" objects="1" scenarios="1"/>
  <mergeCells count="393">
    <mergeCell ref="A3:BC3"/>
    <mergeCell ref="AV6:AW6"/>
    <mergeCell ref="AY6:AZ6"/>
    <mergeCell ref="BA6:BC6"/>
    <mergeCell ref="A10:D10"/>
    <mergeCell ref="E10:N10"/>
    <mergeCell ref="Q10:AX10"/>
    <mergeCell ref="A16:D16"/>
    <mergeCell ref="E16:G16"/>
    <mergeCell ref="H16:M16"/>
    <mergeCell ref="N16:T16"/>
    <mergeCell ref="U16:AJ16"/>
    <mergeCell ref="A12:AL12"/>
    <mergeCell ref="AM12:AS12"/>
    <mergeCell ref="A14:D15"/>
    <mergeCell ref="E14:G15"/>
    <mergeCell ref="H14:M15"/>
    <mergeCell ref="N14:T15"/>
    <mergeCell ref="U14:AJ15"/>
    <mergeCell ref="AK14:AL15"/>
    <mergeCell ref="AM14:AS14"/>
    <mergeCell ref="AK16:AL16"/>
    <mergeCell ref="AM16:AO16"/>
    <mergeCell ref="AQ16:AS16"/>
    <mergeCell ref="AT16:AV16"/>
    <mergeCell ref="AW16:AY16"/>
    <mergeCell ref="AZ16:BC16"/>
    <mergeCell ref="AT14:AV15"/>
    <mergeCell ref="AW14:AY15"/>
    <mergeCell ref="AZ14:BC15"/>
    <mergeCell ref="AM15:AO15"/>
    <mergeCell ref="AQ15:AS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M17:AO17"/>
    <mergeCell ref="AQ17:AS17"/>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9:AV19"/>
    <mergeCell ref="AW19:AY19"/>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Z21:BC21"/>
    <mergeCell ref="AK21:AL21"/>
    <mergeCell ref="A24:D24"/>
    <mergeCell ref="E24:G24"/>
    <mergeCell ref="H24:M24"/>
    <mergeCell ref="N24:T24"/>
    <mergeCell ref="U24:AJ24"/>
    <mergeCell ref="A23:D23"/>
    <mergeCell ref="E23:G23"/>
    <mergeCell ref="H23:M23"/>
    <mergeCell ref="N23:T23"/>
    <mergeCell ref="U23:AJ23"/>
    <mergeCell ref="AK24:AL24"/>
    <mergeCell ref="AM24:AO24"/>
    <mergeCell ref="AQ24:AS24"/>
    <mergeCell ref="AT24:AV24"/>
    <mergeCell ref="AW24:AY24"/>
    <mergeCell ref="AZ24:BC24"/>
    <mergeCell ref="AM23:AO23"/>
    <mergeCell ref="AQ23:AS23"/>
    <mergeCell ref="AT23:AV23"/>
    <mergeCell ref="AW23:AY23"/>
    <mergeCell ref="AZ23:BC23"/>
    <mergeCell ref="AK23:AL23"/>
    <mergeCell ref="A26:D26"/>
    <mergeCell ref="E26:G26"/>
    <mergeCell ref="H26:M26"/>
    <mergeCell ref="N26:T26"/>
    <mergeCell ref="U26:AJ26"/>
    <mergeCell ref="A25:D25"/>
    <mergeCell ref="E25:G25"/>
    <mergeCell ref="H25:M25"/>
    <mergeCell ref="N25:T25"/>
    <mergeCell ref="U25:AJ25"/>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8:D28"/>
    <mergeCell ref="E28:G28"/>
    <mergeCell ref="H28:M28"/>
    <mergeCell ref="N28:T28"/>
    <mergeCell ref="U28:AJ28"/>
    <mergeCell ref="A27:D27"/>
    <mergeCell ref="E27:G27"/>
    <mergeCell ref="H27:M27"/>
    <mergeCell ref="N27:T27"/>
    <mergeCell ref="U27:AJ27"/>
    <mergeCell ref="AK28:AL28"/>
    <mergeCell ref="AM28:AO28"/>
    <mergeCell ref="AQ28:AS28"/>
    <mergeCell ref="AT28:AV28"/>
    <mergeCell ref="AW28:AY28"/>
    <mergeCell ref="AZ28:BC28"/>
    <mergeCell ref="AM27:AO27"/>
    <mergeCell ref="AQ27:AS27"/>
    <mergeCell ref="AT27:AV27"/>
    <mergeCell ref="AW27:AY27"/>
    <mergeCell ref="AZ27:BC27"/>
    <mergeCell ref="AK27:AL27"/>
    <mergeCell ref="AM29:AO29"/>
    <mergeCell ref="AQ29:AS29"/>
    <mergeCell ref="AT29:AV29"/>
    <mergeCell ref="AW29:AY29"/>
    <mergeCell ref="AZ29:BC29"/>
    <mergeCell ref="A30:D30"/>
    <mergeCell ref="E30:G30"/>
    <mergeCell ref="H30:M30"/>
    <mergeCell ref="N30:T30"/>
    <mergeCell ref="U30:AJ30"/>
    <mergeCell ref="A29:D29"/>
    <mergeCell ref="E29:G29"/>
    <mergeCell ref="H29:M29"/>
    <mergeCell ref="N29:T29"/>
    <mergeCell ref="U29:AJ29"/>
    <mergeCell ref="AK29:AL29"/>
    <mergeCell ref="AW31:AY31"/>
    <mergeCell ref="AZ31:BC31"/>
    <mergeCell ref="A35:D35"/>
    <mergeCell ref="E35:N35"/>
    <mergeCell ref="Q35:AX35"/>
    <mergeCell ref="AK30:AL30"/>
    <mergeCell ref="AM30:AO30"/>
    <mergeCell ref="AQ30:AS30"/>
    <mergeCell ref="AT30:AV30"/>
    <mergeCell ref="AW30:AY30"/>
    <mergeCell ref="AZ30:BC30"/>
    <mergeCell ref="A37:AL37"/>
    <mergeCell ref="AM37:AS37"/>
    <mergeCell ref="A39:G40"/>
    <mergeCell ref="H39:M40"/>
    <mergeCell ref="N39:T40"/>
    <mergeCell ref="U39:AJ40"/>
    <mergeCell ref="AK39:AL40"/>
    <mergeCell ref="AM39:AS39"/>
    <mergeCell ref="A31:AV31"/>
    <mergeCell ref="AT39:AV40"/>
    <mergeCell ref="AW39:AY40"/>
    <mergeCell ref="AZ39:BC40"/>
    <mergeCell ref="AM40:AO40"/>
    <mergeCell ref="AQ40:AS40"/>
    <mergeCell ref="A41:G41"/>
    <mergeCell ref="H41:M41"/>
    <mergeCell ref="N41:T41"/>
    <mergeCell ref="U41:AJ41"/>
    <mergeCell ref="AK41:AL41"/>
    <mergeCell ref="AM41:AO41"/>
    <mergeCell ref="AQ41:AS41"/>
    <mergeCell ref="AT41:AV41"/>
    <mergeCell ref="AW41:AY41"/>
    <mergeCell ref="AZ41:BC41"/>
    <mergeCell ref="AZ42:BC42"/>
    <mergeCell ref="A43:G43"/>
    <mergeCell ref="H43:M43"/>
    <mergeCell ref="N43:T43"/>
    <mergeCell ref="U43:AJ43"/>
    <mergeCell ref="AK43:AL43"/>
    <mergeCell ref="AM43:AO43"/>
    <mergeCell ref="AQ43:AS43"/>
    <mergeCell ref="AT43:AV43"/>
    <mergeCell ref="AW43:AY43"/>
    <mergeCell ref="AZ43:BC43"/>
    <mergeCell ref="A42:G42"/>
    <mergeCell ref="H42:M42"/>
    <mergeCell ref="N42:T42"/>
    <mergeCell ref="U42:AJ42"/>
    <mergeCell ref="AK42:AL42"/>
    <mergeCell ref="AM42:AO42"/>
    <mergeCell ref="AQ42:AS42"/>
    <mergeCell ref="AT42:AV42"/>
    <mergeCell ref="AW42:AY42"/>
    <mergeCell ref="AZ44:BC44"/>
    <mergeCell ref="A45:G45"/>
    <mergeCell ref="H45:M45"/>
    <mergeCell ref="N45:T45"/>
    <mergeCell ref="U45:AJ45"/>
    <mergeCell ref="AK45:AL45"/>
    <mergeCell ref="AM45:AO45"/>
    <mergeCell ref="AQ45:AS45"/>
    <mergeCell ref="AT45:AV45"/>
    <mergeCell ref="AW45:AY45"/>
    <mergeCell ref="AZ45:BC45"/>
    <mergeCell ref="A44:G44"/>
    <mergeCell ref="H44:M44"/>
    <mergeCell ref="N44:T44"/>
    <mergeCell ref="U44:AJ44"/>
    <mergeCell ref="AK44:AL44"/>
    <mergeCell ref="AM44:AO44"/>
    <mergeCell ref="AQ44:AS44"/>
    <mergeCell ref="AT44:AV44"/>
    <mergeCell ref="AW44:AY44"/>
    <mergeCell ref="AZ46:BC46"/>
    <mergeCell ref="A47:G47"/>
    <mergeCell ref="H47:M47"/>
    <mergeCell ref="N47:T47"/>
    <mergeCell ref="U47:AJ47"/>
    <mergeCell ref="AK47:AL47"/>
    <mergeCell ref="AM47:AO47"/>
    <mergeCell ref="AQ47:AS47"/>
    <mergeCell ref="AT47:AV47"/>
    <mergeCell ref="AW47:AY47"/>
    <mergeCell ref="AZ47:BC47"/>
    <mergeCell ref="A46:G46"/>
    <mergeCell ref="H46:M46"/>
    <mergeCell ref="N46:T46"/>
    <mergeCell ref="U46:AJ46"/>
    <mergeCell ref="AK46:AL46"/>
    <mergeCell ref="AM46:AO46"/>
    <mergeCell ref="AQ46:AS46"/>
    <mergeCell ref="AT46:AV46"/>
    <mergeCell ref="AW46:AY46"/>
    <mergeCell ref="AZ48:BC48"/>
    <mergeCell ref="A49:G49"/>
    <mergeCell ref="H49:M49"/>
    <mergeCell ref="N49:T49"/>
    <mergeCell ref="U49:AJ49"/>
    <mergeCell ref="AK49:AL49"/>
    <mergeCell ref="AM49:AO49"/>
    <mergeCell ref="AQ49:AS49"/>
    <mergeCell ref="AT49:AV49"/>
    <mergeCell ref="AW49:AY49"/>
    <mergeCell ref="AZ49:BC49"/>
    <mergeCell ref="A48:G48"/>
    <mergeCell ref="H48:M48"/>
    <mergeCell ref="N48:T48"/>
    <mergeCell ref="U48:AJ48"/>
    <mergeCell ref="AK48:AL48"/>
    <mergeCell ref="AM48:AO48"/>
    <mergeCell ref="AQ48:AS48"/>
    <mergeCell ref="AT48:AV48"/>
    <mergeCell ref="AW48:AY48"/>
    <mergeCell ref="AZ50:BC50"/>
    <mergeCell ref="A51:G51"/>
    <mergeCell ref="H51:M51"/>
    <mergeCell ref="N51:T51"/>
    <mergeCell ref="U51:AJ51"/>
    <mergeCell ref="AK51:AL51"/>
    <mergeCell ref="AM51:AO51"/>
    <mergeCell ref="AQ51:AS51"/>
    <mergeCell ref="AT51:AV51"/>
    <mergeCell ref="AW51:AY51"/>
    <mergeCell ref="AZ51:BC51"/>
    <mergeCell ref="A50:G50"/>
    <mergeCell ref="H50:M50"/>
    <mergeCell ref="N50:T50"/>
    <mergeCell ref="U50:AJ50"/>
    <mergeCell ref="AK50:AL50"/>
    <mergeCell ref="AM50:AO50"/>
    <mergeCell ref="AQ50:AS50"/>
    <mergeCell ref="AT50:AV50"/>
    <mergeCell ref="AW50:AY50"/>
    <mergeCell ref="AZ52:BC52"/>
    <mergeCell ref="A53:G53"/>
    <mergeCell ref="H53:M53"/>
    <mergeCell ref="N53:T53"/>
    <mergeCell ref="U53:AJ53"/>
    <mergeCell ref="AK53:AL53"/>
    <mergeCell ref="AM53:AO53"/>
    <mergeCell ref="AQ53:AS53"/>
    <mergeCell ref="AT53:AV53"/>
    <mergeCell ref="AW53:AY53"/>
    <mergeCell ref="AZ53:BC53"/>
    <mergeCell ref="A52:G52"/>
    <mergeCell ref="H52:M52"/>
    <mergeCell ref="N52:T52"/>
    <mergeCell ref="U52:AJ52"/>
    <mergeCell ref="AK52:AL52"/>
    <mergeCell ref="AM52:AO52"/>
    <mergeCell ref="AQ52:AS52"/>
    <mergeCell ref="AT52:AV52"/>
    <mergeCell ref="AW52:AY52"/>
    <mergeCell ref="AZ55:BC55"/>
    <mergeCell ref="A56:AV56"/>
    <mergeCell ref="AW56:AY56"/>
    <mergeCell ref="AZ56:BC56"/>
    <mergeCell ref="AM54:AO54"/>
    <mergeCell ref="AQ54:AS54"/>
    <mergeCell ref="AT54:AV54"/>
    <mergeCell ref="AW54:AY54"/>
    <mergeCell ref="AZ54:BC54"/>
    <mergeCell ref="A55:G55"/>
    <mergeCell ref="H55:M55"/>
    <mergeCell ref="N55:T55"/>
    <mergeCell ref="U55:AJ55"/>
    <mergeCell ref="AK55:AL55"/>
    <mergeCell ref="A54:G54"/>
    <mergeCell ref="H54:M54"/>
    <mergeCell ref="N54:T54"/>
    <mergeCell ref="U54:AJ54"/>
    <mergeCell ref="AK54:AL54"/>
    <mergeCell ref="AM55:AO55"/>
    <mergeCell ref="AQ55:AS55"/>
    <mergeCell ref="AT55:AV55"/>
    <mergeCell ref="AW55:AY55"/>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E67:H67"/>
    <mergeCell ref="I67:O67"/>
    <mergeCell ref="Q67:R67"/>
    <mergeCell ref="S67:X67"/>
    <mergeCell ref="Z67:AM67"/>
    <mergeCell ref="A66:D67"/>
    <mergeCell ref="E66:H66"/>
    <mergeCell ref="I66:O66"/>
    <mergeCell ref="Q66:R66"/>
    <mergeCell ref="S66:X66"/>
    <mergeCell ref="Z66:AM66"/>
  </mergeCells>
  <phoneticPr fontId="64"/>
  <conditionalFormatting sqref="H16:M30">
    <cfRule type="expression" dxfId="3" priority="4" stopIfTrue="1">
      <formula>AND($AK16&lt;&gt;"",$AK16&lt;&gt;"G1",$AK16&lt;&gt;"G2")</formula>
    </cfRule>
  </conditionalFormatting>
  <conditionalFormatting sqref="H41:M55">
    <cfRule type="expression" dxfId="2" priority="3" stopIfTrue="1">
      <formula>AND($AK41&lt;&gt;"",$AK41&lt;&gt;"G1",$AK41&lt;&gt;"G2")</formula>
    </cfRule>
  </conditionalFormatting>
  <conditionalFormatting sqref="AM12:AS12">
    <cfRule type="expression" dxfId="1" priority="2">
      <formula>AND(COUNTA($H$14:$M$28)&gt;0,$AM$10="□")</formula>
    </cfRule>
  </conditionalFormatting>
  <conditionalFormatting sqref="AM37:AS37">
    <cfRule type="expression" dxfId="0" priority="1">
      <formula>AND(COUNTA($H$14:$M$28)&gt;0,$AM$10="□")</formula>
    </cfRule>
  </conditionalFormatting>
  <dataValidations count="6">
    <dataValidation type="list" allowBlank="1" showInputMessage="1" showErrorMessage="1" sqref="AM12:AS12 AM37:AS37" xr:uid="{93B19F67-C3E5-488C-9330-E4D0C53E03BB}">
      <formula1>"□,■"</formula1>
    </dataValidation>
    <dataValidation type="custom" imeMode="disabled" allowBlank="1" showInputMessage="1" showErrorMessage="1" errorTitle="入力エラー" error="小数点は第二位まで、三位以下切り捨てで入力して下さい。" sqref="AZ16:BC30 AT16:AT30 AZ41:BC55 AT41:AT55" xr:uid="{35707A6B-BED7-42F7-A442-F7275ABF6AC0}">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CF2AD199-853E-4937-9148-2C243A506C8F}">
      <formula1>AM16-ROUNDDOWN(AM16,0)=0</formula1>
    </dataValidation>
    <dataValidation type="textLength" imeMode="halfAlpha" operator="equal" allowBlank="1" showInputMessage="1" showErrorMessage="1" errorTitle="文字数エラー" error="2桁の英数字で入力してください。" sqref="AK41:AL55 AK16:AL30" xr:uid="{C76850A6-ABF6-4DC2-8A91-64D48C8D6058}">
      <formula1>2</formula1>
    </dataValidation>
    <dataValidation imeMode="disabled" allowBlank="1" showInputMessage="1" showErrorMessage="1" sqref="AV6:AW6 AY6:AZ6" xr:uid="{BE9B9613-60BE-42F3-9DAD-9BF54BABEF5B}"/>
    <dataValidation type="textLength" imeMode="disabled" operator="equal" allowBlank="1" showInputMessage="1" showErrorMessage="1" errorTitle="文字数エラー" error="SII登録型番の8文字で登録してください。" sqref="H16:M30 H41:M55" xr:uid="{07B6194F-D07A-4EC2-9B5E-1EC91344AF31}">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様式第１｜交付申請書</vt:lpstr>
      <vt:lpstr>定型様式1｜総括表</vt:lpstr>
      <vt:lpstr>定型様式2｜明細書【ガラス】</vt:lpstr>
      <vt:lpstr>定型様式2｜明細書【窓】</vt:lpstr>
      <vt:lpstr>定型様式2｜明細書【断熱材】</vt:lpstr>
      <vt:lpstr>誓約書</vt:lpstr>
      <vt:lpstr>定型様式2｜明細書【窓】_ひな形</vt:lpstr>
      <vt:lpstr>定型様式2｜明細書【ガラス】ひな形</vt:lpstr>
      <vt:lpstr>誓約書!Print_Area</vt:lpstr>
      <vt:lpstr>'定型様式1｜総括表'!Print_Area</vt:lpstr>
      <vt:lpstr>'定型様式2｜明細書【ガラス】'!Print_Area</vt:lpstr>
      <vt:lpstr>'定型様式2｜明細書【ガラス】ひな形'!Print_Area</vt:lpstr>
      <vt:lpstr>'定型様式2｜明細書【窓】'!Print_Area</vt:lpstr>
      <vt:lpstr>'定型様式2｜明細書【窓】_ひな形'!Print_Area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2020-08-07T01:23:16Z</dcterms:modified>
</cp:coreProperties>
</file>